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EstaPasta_de_trabalho"/>
  <bookViews>
    <workbookView showSheetTabs="0" xWindow="0" yWindow="0" windowWidth="15480" windowHeight="8190" tabRatio="796"/>
  </bookViews>
  <sheets>
    <sheet name="Pág.1_Municipio" sheetId="46" r:id="rId1"/>
    <sheet name="Pág.2_Cultura" sheetId="41" r:id="rId2"/>
    <sheet name="Entrada_Dados_Ano_2012" sheetId="35" state="hidden" r:id="rId3"/>
    <sheet name="Tab_Dados" sheetId="3" state="hidden" r:id="rId4"/>
    <sheet name="Tab_Dados_Jose_Eliton" sheetId="47" state="hidden" r:id="rId5"/>
    <sheet name="Pag_Jose_Eliton" sheetId="48" state="hidden" r:id="rId6"/>
  </sheets>
  <definedNames>
    <definedName name="aaaa" localSheetId="0">#REF!</definedName>
    <definedName name="aaaa" localSheetId="1">#REF!</definedName>
    <definedName name="aaaa">#REF!</definedName>
    <definedName name="_xlnm.Print_Area" localSheetId="0">Pág.1_Municipio!$D$3:$H$48</definedName>
    <definedName name="_xlnm.Print_Area" localSheetId="1">Pág.2_Cultura!$D$3:$M$135</definedName>
    <definedName name="_xlnm.Print_Area" localSheetId="5">Pag_Jose_Eliton!$C$3:$Q$154</definedName>
    <definedName name="_xlnm.Print_Area" localSheetId="3">Tab_Dados!$D$1</definedName>
    <definedName name="Excel_BuiltIn_Print_Area_1" localSheetId="0">Pág.1_Municipio!$D$3:$F$3</definedName>
    <definedName name="Excel_BuiltIn_Print_Area_1" localSheetId="1">Pág.2_Cultura!$D$3:$F$3</definedName>
    <definedName name="Excel_BuiltIn_Print_Area_1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_xlnm.Print_Titles" localSheetId="1">Pág.2_Cultura!$2:$11</definedName>
    <definedName name="_xlnm.Print_Titles" localSheetId="5">Pag_Jose_Eliton!$3:$9</definedName>
  </definedNames>
  <calcPr calcId="145621"/>
</workbook>
</file>

<file path=xl/calcChain.xml><?xml version="1.0" encoding="utf-8"?>
<calcChain xmlns="http://schemas.openxmlformats.org/spreadsheetml/2006/main">
  <c r="EU9" i="3" l="1"/>
  <c r="D137" i="41"/>
  <c r="D48" i="46"/>
  <c r="D44" i="48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H263" i="3"/>
  <c r="G263" i="3"/>
  <c r="F263" i="3"/>
  <c r="I263" i="3"/>
  <c r="E263" i="3"/>
  <c r="D153" i="48" l="1"/>
  <c r="E122" i="48"/>
  <c r="E123" i="48"/>
  <c r="E124" i="48"/>
  <c r="E125" i="48"/>
  <c r="E126" i="48"/>
  <c r="E127" i="48"/>
  <c r="E128" i="48"/>
  <c r="E129" i="48"/>
  <c r="E130" i="48"/>
  <c r="E121" i="48"/>
  <c r="L103" i="48"/>
  <c r="L104" i="48"/>
  <c r="L105" i="48"/>
  <c r="L106" i="48"/>
  <c r="L107" i="48"/>
  <c r="L108" i="48"/>
  <c r="L109" i="48"/>
  <c r="L110" i="48"/>
  <c r="L111" i="48"/>
  <c r="L102" i="48"/>
  <c r="E103" i="48"/>
  <c r="E104" i="48"/>
  <c r="E105" i="48"/>
  <c r="E106" i="48"/>
  <c r="E107" i="48"/>
  <c r="E108" i="48"/>
  <c r="E109" i="48"/>
  <c r="E110" i="48"/>
  <c r="E111" i="48"/>
  <c r="E102" i="48"/>
  <c r="L86" i="48"/>
  <c r="L87" i="48"/>
  <c r="L88" i="48"/>
  <c r="L89" i="48"/>
  <c r="L90" i="48"/>
  <c r="L91" i="48"/>
  <c r="L92" i="48"/>
  <c r="L93" i="48"/>
  <c r="L94" i="48"/>
  <c r="L85" i="48"/>
  <c r="E95" i="48"/>
  <c r="E86" i="48"/>
  <c r="E87" i="48"/>
  <c r="E85" i="48"/>
  <c r="L66" i="48"/>
  <c r="E67" i="48"/>
  <c r="E68" i="48"/>
  <c r="E69" i="48"/>
  <c r="E70" i="48"/>
  <c r="E71" i="48"/>
  <c r="E72" i="48"/>
  <c r="E73" i="48"/>
  <c r="E74" i="48"/>
  <c r="E75" i="48"/>
  <c r="E66" i="48"/>
  <c r="L50" i="48"/>
  <c r="L51" i="48"/>
  <c r="L52" i="48"/>
  <c r="L53" i="48"/>
  <c r="L54" i="48"/>
  <c r="L55" i="48"/>
  <c r="L56" i="48"/>
  <c r="L57" i="48"/>
  <c r="L58" i="48"/>
  <c r="L49" i="48"/>
  <c r="E59" i="48"/>
  <c r="E50" i="48"/>
  <c r="E49" i="48"/>
  <c r="E23" i="48"/>
  <c r="E13" i="48"/>
  <c r="L31" i="48"/>
  <c r="L32" i="48"/>
  <c r="L33" i="48"/>
  <c r="L34" i="48"/>
  <c r="L35" i="48"/>
  <c r="L36" i="48"/>
  <c r="L37" i="48"/>
  <c r="L38" i="48"/>
  <c r="L39" i="48"/>
  <c r="L30" i="48"/>
  <c r="D7" i="48"/>
  <c r="D8" i="48"/>
  <c r="E31" i="48"/>
  <c r="E32" i="48"/>
  <c r="E33" i="48"/>
  <c r="E34" i="48"/>
  <c r="E35" i="48"/>
  <c r="E36" i="48"/>
  <c r="E37" i="48"/>
  <c r="E38" i="48"/>
  <c r="E39" i="48"/>
  <c r="E30" i="48"/>
  <c r="L14" i="48"/>
  <c r="L15" i="48"/>
  <c r="L16" i="48"/>
  <c r="L17" i="48"/>
  <c r="L18" i="48"/>
  <c r="L19" i="48"/>
  <c r="L20" i="48"/>
  <c r="L21" i="48"/>
  <c r="L22" i="48"/>
  <c r="L13" i="48"/>
  <c r="L6" i="48"/>
  <c r="D80" i="48" l="1"/>
  <c r="D116" i="48"/>
  <c r="CF256" i="47" l="1"/>
  <c r="CB8" i="47"/>
  <c r="D12" i="46"/>
  <c r="F11" i="3"/>
  <c r="F9" i="3"/>
  <c r="D13" i="47"/>
  <c r="F16" i="48" s="1"/>
  <c r="D14" i="47"/>
  <c r="F17" i="48" s="1"/>
  <c r="D15" i="47"/>
  <c r="F18" i="48" s="1"/>
  <c r="D16" i="47"/>
  <c r="F19" i="48" s="1"/>
  <c r="D17" i="47"/>
  <c r="F20" i="48" s="1"/>
  <c r="D18" i="47"/>
  <c r="F21" i="48" s="1"/>
  <c r="D19" i="47"/>
  <c r="F22" i="48" s="1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11" i="47"/>
  <c r="F14" i="48" s="1"/>
  <c r="D65" i="47"/>
  <c r="D66" i="47"/>
  <c r="D67" i="47"/>
  <c r="D68" i="47"/>
  <c r="D10" i="47"/>
  <c r="F13" i="48" s="1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D207" i="47"/>
  <c r="D208" i="47"/>
  <c r="D209" i="47"/>
  <c r="D210" i="47"/>
  <c r="D211" i="47"/>
  <c r="D212" i="47"/>
  <c r="D213" i="47"/>
  <c r="D214" i="47"/>
  <c r="D215" i="47"/>
  <c r="D216" i="47"/>
  <c r="D217" i="47"/>
  <c r="D218" i="47"/>
  <c r="D219" i="47"/>
  <c r="D220" i="47"/>
  <c r="D221" i="47"/>
  <c r="D222" i="47"/>
  <c r="D223" i="47"/>
  <c r="D224" i="47"/>
  <c r="D225" i="47"/>
  <c r="D226" i="47"/>
  <c r="D227" i="47"/>
  <c r="D228" i="47"/>
  <c r="D229" i="47"/>
  <c r="D230" i="47"/>
  <c r="D231" i="47"/>
  <c r="D232" i="47"/>
  <c r="D233" i="47"/>
  <c r="D234" i="47"/>
  <c r="D235" i="47"/>
  <c r="D236" i="47"/>
  <c r="D237" i="47"/>
  <c r="D238" i="47"/>
  <c r="D239" i="47"/>
  <c r="D240" i="47"/>
  <c r="D241" i="47"/>
  <c r="D242" i="47"/>
  <c r="D243" i="47"/>
  <c r="D244" i="47"/>
  <c r="D245" i="47"/>
  <c r="D246" i="47"/>
  <c r="D247" i="47"/>
  <c r="D248" i="47"/>
  <c r="D249" i="47"/>
  <c r="D250" i="47"/>
  <c r="D251" i="47"/>
  <c r="D252" i="47"/>
  <c r="D253" i="47"/>
  <c r="D254" i="47"/>
  <c r="D255" i="47"/>
  <c r="D12" i="47"/>
  <c r="F15" i="48" s="1"/>
  <c r="D255" i="3"/>
  <c r="D10" i="46"/>
  <c r="E10" i="3"/>
  <c r="F10" i="3"/>
  <c r="G10" i="3"/>
  <c r="H10" i="3"/>
  <c r="CE10" i="3" s="1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E11" i="3"/>
  <c r="G11" i="3"/>
  <c r="H11" i="3"/>
  <c r="CE11" i="3" s="1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E12" i="3"/>
  <c r="F12" i="3"/>
  <c r="G12" i="3"/>
  <c r="H12" i="3"/>
  <c r="CE12" i="3" s="1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E13" i="3"/>
  <c r="F13" i="3"/>
  <c r="G13" i="3"/>
  <c r="H13" i="3"/>
  <c r="CE13" i="3" s="1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E14" i="3"/>
  <c r="F14" i="3"/>
  <c r="G14" i="3"/>
  <c r="H14" i="3"/>
  <c r="CE14" i="3" s="1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E15" i="3"/>
  <c r="F15" i="3"/>
  <c r="G15" i="3"/>
  <c r="H15" i="3"/>
  <c r="CE15" i="3" s="1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E16" i="3"/>
  <c r="F16" i="3"/>
  <c r="G16" i="3"/>
  <c r="H16" i="3"/>
  <c r="CE16" i="3" s="1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E17" i="3"/>
  <c r="F17" i="3"/>
  <c r="G17" i="3"/>
  <c r="H17" i="3"/>
  <c r="CE17" i="3" s="1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E18" i="3"/>
  <c r="F18" i="3"/>
  <c r="G18" i="3"/>
  <c r="H18" i="3"/>
  <c r="CE18" i="3" s="1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E19" i="3"/>
  <c r="F19" i="3"/>
  <c r="G19" i="3"/>
  <c r="H19" i="3"/>
  <c r="CE19" i="3" s="1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E20" i="3"/>
  <c r="F20" i="3"/>
  <c r="G20" i="3"/>
  <c r="H20" i="3"/>
  <c r="CE20" i="3" s="1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E21" i="3"/>
  <c r="F21" i="3"/>
  <c r="G21" i="3"/>
  <c r="H21" i="3"/>
  <c r="CE21" i="3" s="1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E22" i="3"/>
  <c r="F22" i="3"/>
  <c r="G22" i="3"/>
  <c r="H22" i="3"/>
  <c r="CE22" i="3" s="1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E23" i="3"/>
  <c r="F23" i="3"/>
  <c r="G23" i="3"/>
  <c r="H23" i="3"/>
  <c r="CE23" i="3" s="1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E24" i="3"/>
  <c r="F24" i="3"/>
  <c r="G24" i="3"/>
  <c r="H24" i="3"/>
  <c r="CE24" i="3" s="1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E25" i="3"/>
  <c r="F25" i="3"/>
  <c r="G25" i="3"/>
  <c r="H25" i="3"/>
  <c r="CE25" i="3" s="1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E26" i="3"/>
  <c r="F26" i="3"/>
  <c r="G26" i="3"/>
  <c r="H26" i="3"/>
  <c r="CE26" i="3" s="1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E27" i="3"/>
  <c r="F27" i="3"/>
  <c r="G27" i="3"/>
  <c r="H27" i="3"/>
  <c r="CE27" i="3" s="1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E28" i="3"/>
  <c r="F28" i="3"/>
  <c r="G28" i="3"/>
  <c r="H28" i="3"/>
  <c r="CE28" i="3" s="1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E29" i="3"/>
  <c r="F29" i="3"/>
  <c r="G29" i="3"/>
  <c r="H29" i="3"/>
  <c r="CE29" i="3" s="1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E30" i="3"/>
  <c r="F30" i="3"/>
  <c r="G30" i="3"/>
  <c r="H30" i="3"/>
  <c r="CE30" i="3" s="1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E31" i="3"/>
  <c r="F31" i="3"/>
  <c r="G31" i="3"/>
  <c r="H31" i="3"/>
  <c r="CE31" i="3" s="1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E32" i="3"/>
  <c r="F32" i="3"/>
  <c r="G32" i="3"/>
  <c r="H32" i="3"/>
  <c r="CE32" i="3" s="1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E33" i="3"/>
  <c r="F33" i="3"/>
  <c r="G33" i="3"/>
  <c r="H33" i="3"/>
  <c r="CE33" i="3" s="1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E34" i="3"/>
  <c r="F34" i="3"/>
  <c r="G34" i="3"/>
  <c r="H34" i="3"/>
  <c r="CE34" i="3" s="1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E35" i="3"/>
  <c r="F35" i="3"/>
  <c r="G35" i="3"/>
  <c r="H35" i="3"/>
  <c r="CE35" i="3" s="1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E36" i="3"/>
  <c r="F36" i="3"/>
  <c r="G36" i="3"/>
  <c r="H36" i="3"/>
  <c r="CE36" i="3" s="1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E37" i="3"/>
  <c r="F37" i="3"/>
  <c r="G37" i="3"/>
  <c r="H37" i="3"/>
  <c r="CE37" i="3" s="1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E38" i="3"/>
  <c r="F38" i="3"/>
  <c r="G38" i="3"/>
  <c r="H38" i="3"/>
  <c r="CE38" i="3" s="1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E39" i="3"/>
  <c r="F39" i="3"/>
  <c r="G39" i="3"/>
  <c r="H39" i="3"/>
  <c r="CE39" i="3" s="1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E40" i="3"/>
  <c r="F40" i="3"/>
  <c r="G40" i="3"/>
  <c r="H40" i="3"/>
  <c r="CE40" i="3" s="1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E41" i="3"/>
  <c r="F41" i="3"/>
  <c r="G41" i="3"/>
  <c r="H41" i="3"/>
  <c r="CE41" i="3" s="1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E42" i="3"/>
  <c r="F42" i="3"/>
  <c r="G42" i="3"/>
  <c r="H42" i="3"/>
  <c r="CE42" i="3" s="1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E43" i="3"/>
  <c r="F43" i="3"/>
  <c r="G43" i="3"/>
  <c r="H43" i="3"/>
  <c r="CE43" i="3" s="1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E44" i="3"/>
  <c r="F44" i="3"/>
  <c r="G44" i="3"/>
  <c r="H44" i="3"/>
  <c r="CE44" i="3" s="1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E45" i="3"/>
  <c r="F45" i="3"/>
  <c r="G45" i="3"/>
  <c r="H45" i="3"/>
  <c r="CE45" i="3" s="1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E46" i="3"/>
  <c r="F46" i="3"/>
  <c r="G46" i="3"/>
  <c r="H46" i="3"/>
  <c r="CE46" i="3" s="1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E47" i="3"/>
  <c r="F47" i="3"/>
  <c r="G47" i="3"/>
  <c r="H47" i="3"/>
  <c r="CE47" i="3" s="1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E48" i="3"/>
  <c r="F48" i="3"/>
  <c r="G48" i="3"/>
  <c r="H48" i="3"/>
  <c r="CE48" i="3" s="1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E49" i="3"/>
  <c r="F49" i="3"/>
  <c r="G49" i="3"/>
  <c r="H49" i="3"/>
  <c r="CE49" i="3" s="1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E50" i="3"/>
  <c r="F50" i="3"/>
  <c r="G50" i="3"/>
  <c r="H50" i="3"/>
  <c r="CE50" i="3" s="1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E51" i="3"/>
  <c r="F51" i="3"/>
  <c r="G51" i="3"/>
  <c r="H51" i="3"/>
  <c r="CE51" i="3" s="1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E52" i="3"/>
  <c r="F52" i="3"/>
  <c r="G52" i="3"/>
  <c r="H52" i="3"/>
  <c r="CE52" i="3" s="1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E53" i="3"/>
  <c r="F53" i="3"/>
  <c r="G53" i="3"/>
  <c r="H53" i="3"/>
  <c r="CE53" i="3" s="1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E54" i="3"/>
  <c r="F54" i="3"/>
  <c r="G54" i="3"/>
  <c r="H54" i="3"/>
  <c r="CE54" i="3" s="1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E55" i="3"/>
  <c r="F55" i="3"/>
  <c r="G55" i="3"/>
  <c r="H55" i="3"/>
  <c r="CE55" i="3" s="1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E56" i="3"/>
  <c r="F56" i="3"/>
  <c r="G56" i="3"/>
  <c r="H56" i="3"/>
  <c r="CE56" i="3" s="1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E57" i="3"/>
  <c r="F57" i="3"/>
  <c r="G57" i="3"/>
  <c r="H57" i="3"/>
  <c r="CE57" i="3" s="1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E58" i="3"/>
  <c r="F58" i="3"/>
  <c r="G58" i="3"/>
  <c r="H58" i="3"/>
  <c r="CE58" i="3" s="1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E59" i="3"/>
  <c r="F59" i="3"/>
  <c r="G59" i="3"/>
  <c r="H59" i="3"/>
  <c r="CE59" i="3" s="1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E60" i="3"/>
  <c r="F60" i="3"/>
  <c r="G60" i="3"/>
  <c r="H60" i="3"/>
  <c r="CE60" i="3" s="1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E61" i="3"/>
  <c r="F61" i="3"/>
  <c r="G61" i="3"/>
  <c r="H61" i="3"/>
  <c r="CE61" i="3" s="1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E62" i="3"/>
  <c r="F62" i="3"/>
  <c r="G62" i="3"/>
  <c r="H62" i="3"/>
  <c r="CE62" i="3" s="1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E63" i="3"/>
  <c r="F63" i="3"/>
  <c r="G63" i="3"/>
  <c r="H63" i="3"/>
  <c r="CE63" i="3" s="1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E64" i="3"/>
  <c r="F64" i="3"/>
  <c r="G64" i="3"/>
  <c r="H64" i="3"/>
  <c r="CE64" i="3" s="1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E65" i="3"/>
  <c r="F65" i="3"/>
  <c r="G65" i="3"/>
  <c r="H65" i="3"/>
  <c r="CE65" i="3" s="1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E66" i="3"/>
  <c r="F66" i="3"/>
  <c r="G66" i="3"/>
  <c r="H66" i="3"/>
  <c r="CE66" i="3" s="1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E67" i="3"/>
  <c r="F67" i="3"/>
  <c r="G67" i="3"/>
  <c r="H67" i="3"/>
  <c r="CE67" i="3" s="1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E68" i="3"/>
  <c r="F68" i="3"/>
  <c r="G68" i="3"/>
  <c r="H68" i="3"/>
  <c r="CE68" i="3" s="1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E69" i="3"/>
  <c r="F69" i="3"/>
  <c r="G69" i="3"/>
  <c r="H69" i="3"/>
  <c r="CE69" i="3" s="1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E70" i="3"/>
  <c r="F70" i="3"/>
  <c r="G70" i="3"/>
  <c r="H70" i="3"/>
  <c r="CE70" i="3" s="1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E71" i="3"/>
  <c r="F71" i="3"/>
  <c r="G71" i="3"/>
  <c r="H71" i="3"/>
  <c r="CE71" i="3" s="1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E72" i="3"/>
  <c r="F72" i="3"/>
  <c r="G72" i="3"/>
  <c r="H72" i="3"/>
  <c r="CE72" i="3" s="1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E73" i="3"/>
  <c r="F73" i="3"/>
  <c r="G73" i="3"/>
  <c r="H73" i="3"/>
  <c r="CE73" i="3" s="1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E74" i="3"/>
  <c r="F74" i="3"/>
  <c r="G74" i="3"/>
  <c r="H74" i="3"/>
  <c r="CE74" i="3" s="1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E75" i="3"/>
  <c r="F75" i="3"/>
  <c r="G75" i="3"/>
  <c r="H75" i="3"/>
  <c r="CE75" i="3" s="1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E76" i="3"/>
  <c r="F76" i="3"/>
  <c r="G76" i="3"/>
  <c r="H76" i="3"/>
  <c r="CE76" i="3" s="1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EW76" i="3" s="1"/>
  <c r="AS76" i="3"/>
  <c r="AT76" i="3"/>
  <c r="AU76" i="3"/>
  <c r="EZ76" i="3" s="1"/>
  <c r="AV76" i="3"/>
  <c r="AW76" i="3"/>
  <c r="AX76" i="3"/>
  <c r="FF76" i="3" s="1"/>
  <c r="AY76" i="3"/>
  <c r="AZ76" i="3"/>
  <c r="BA76" i="3"/>
  <c r="FK76" i="3" s="1"/>
  <c r="BB76" i="3"/>
  <c r="BC76" i="3"/>
  <c r="BD76" i="3"/>
  <c r="FU76" i="3"/>
  <c r="BE76" i="3"/>
  <c r="BF76" i="3"/>
  <c r="BG76" i="3"/>
  <c r="FY76" i="3" s="1"/>
  <c r="BH76" i="3"/>
  <c r="BI76" i="3"/>
  <c r="E77" i="3"/>
  <c r="F77" i="3"/>
  <c r="G77" i="3"/>
  <c r="H77" i="3"/>
  <c r="CE77" i="3" s="1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EV77" i="3" s="1"/>
  <c r="AR77" i="3"/>
  <c r="AS77" i="3"/>
  <c r="AT77" i="3"/>
  <c r="EY77" i="3"/>
  <c r="AU77" i="3"/>
  <c r="AV77" i="3"/>
  <c r="AW77" i="3"/>
  <c r="FE77" i="3" s="1"/>
  <c r="AX77" i="3"/>
  <c r="AY77" i="3"/>
  <c r="AZ77" i="3"/>
  <c r="FI77" i="3" s="1"/>
  <c r="BA77" i="3"/>
  <c r="BB77" i="3"/>
  <c r="BC77" i="3"/>
  <c r="FQ77" i="3" s="1"/>
  <c r="BD77" i="3"/>
  <c r="BE77" i="3"/>
  <c r="BF77" i="3"/>
  <c r="FX77" i="3"/>
  <c r="BG77" i="3"/>
  <c r="BH77" i="3"/>
  <c r="BI77" i="3"/>
  <c r="GB77" i="3" s="1"/>
  <c r="E78" i="3"/>
  <c r="F78" i="3"/>
  <c r="G78" i="3"/>
  <c r="H78" i="3"/>
  <c r="CE78" i="3" s="1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E79" i="3"/>
  <c r="F79" i="3"/>
  <c r="G79" i="3"/>
  <c r="CD79" i="3" s="1"/>
  <c r="H79" i="3"/>
  <c r="CE79" i="3" s="1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DR79" i="3" s="1"/>
  <c r="AD79" i="3"/>
  <c r="AE79" i="3"/>
  <c r="AF79" i="3"/>
  <c r="DX79" i="3"/>
  <c r="AG79" i="3"/>
  <c r="AH79" i="3"/>
  <c r="AI79" i="3"/>
  <c r="EB79" i="3" s="1"/>
  <c r="AJ79" i="3"/>
  <c r="AK79" i="3"/>
  <c r="AL79" i="3"/>
  <c r="EL79" i="3" s="1"/>
  <c r="AM79" i="3"/>
  <c r="AN79" i="3"/>
  <c r="AO79" i="3"/>
  <c r="EQ79" i="3" s="1"/>
  <c r="AP79" i="3"/>
  <c r="AQ79" i="3"/>
  <c r="AR79" i="3"/>
  <c r="EW79" i="3" s="1"/>
  <c r="AS79" i="3"/>
  <c r="AT79" i="3"/>
  <c r="AU79" i="3"/>
  <c r="EZ79" i="3" s="1"/>
  <c r="AV79" i="3"/>
  <c r="AW79" i="3"/>
  <c r="FE79" i="3" s="1"/>
  <c r="AX79" i="3"/>
  <c r="FF79" i="3"/>
  <c r="AY79" i="3"/>
  <c r="AZ79" i="3"/>
  <c r="BA79" i="3"/>
  <c r="FK79" i="3" s="1"/>
  <c r="BB79" i="3"/>
  <c r="BC79" i="3"/>
  <c r="BD79" i="3"/>
  <c r="FU79" i="3" s="1"/>
  <c r="BE79" i="3"/>
  <c r="BF79" i="3"/>
  <c r="FX79" i="3" s="1"/>
  <c r="BG79" i="3"/>
  <c r="FY79" i="3" s="1"/>
  <c r="BH79" i="3"/>
  <c r="BI79" i="3"/>
  <c r="E80" i="3"/>
  <c r="F80" i="3"/>
  <c r="G80" i="3"/>
  <c r="H80" i="3"/>
  <c r="CE80" i="3" s="1"/>
  <c r="I80" i="3"/>
  <c r="J80" i="3"/>
  <c r="CH80" i="3" s="1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EV80" i="3" s="1"/>
  <c r="AR80" i="3"/>
  <c r="AS80" i="3"/>
  <c r="AT80" i="3"/>
  <c r="EY80" i="3"/>
  <c r="AU80" i="3"/>
  <c r="AV80" i="3"/>
  <c r="AW80" i="3"/>
  <c r="FE80" i="3" s="1"/>
  <c r="AX80" i="3"/>
  <c r="AY80" i="3"/>
  <c r="AZ80" i="3"/>
  <c r="FI80" i="3" s="1"/>
  <c r="BA80" i="3"/>
  <c r="BB80" i="3"/>
  <c r="BC80" i="3"/>
  <c r="FQ80" i="3" s="1"/>
  <c r="BD80" i="3"/>
  <c r="BE80" i="3"/>
  <c r="BF80" i="3"/>
  <c r="FX80" i="3" s="1"/>
  <c r="BG80" i="3"/>
  <c r="BH80" i="3"/>
  <c r="BI80" i="3"/>
  <c r="GB80" i="3"/>
  <c r="E81" i="3"/>
  <c r="F81" i="3"/>
  <c r="G81" i="3"/>
  <c r="CD81" i="3" s="1"/>
  <c r="H81" i="3"/>
  <c r="CE81" i="3" s="1"/>
  <c r="I81" i="3"/>
  <c r="J81" i="3"/>
  <c r="K81" i="3"/>
  <c r="CK81" i="3"/>
  <c r="L81" i="3"/>
  <c r="M81" i="3"/>
  <c r="CN81" i="3"/>
  <c r="N81" i="3"/>
  <c r="O81" i="3"/>
  <c r="P81" i="3"/>
  <c r="CR81" i="3" s="1"/>
  <c r="Q81" i="3"/>
  <c r="R81" i="3"/>
  <c r="S81" i="3"/>
  <c r="DB81" i="3" s="1"/>
  <c r="T81" i="3"/>
  <c r="U81" i="3"/>
  <c r="V81" i="3"/>
  <c r="DG81" i="3"/>
  <c r="W81" i="3"/>
  <c r="X81" i="3"/>
  <c r="Y81" i="3"/>
  <c r="DM81" i="3" s="1"/>
  <c r="Z81" i="3"/>
  <c r="AA81" i="3"/>
  <c r="AB81" i="3"/>
  <c r="DP81" i="3" s="1"/>
  <c r="AC81" i="3"/>
  <c r="AD81" i="3"/>
  <c r="AE81" i="3"/>
  <c r="DV81" i="3"/>
  <c r="AF81" i="3"/>
  <c r="DX81" i="3" s="1"/>
  <c r="AG81" i="3"/>
  <c r="AH81" i="3"/>
  <c r="EA81" i="3" s="1"/>
  <c r="AI81" i="3"/>
  <c r="AJ81" i="3"/>
  <c r="AK81" i="3"/>
  <c r="EK81" i="3" s="1"/>
  <c r="AL81" i="3"/>
  <c r="AM81" i="3"/>
  <c r="AN81" i="3"/>
  <c r="EO81" i="3" s="1"/>
  <c r="AO81" i="3"/>
  <c r="EQ81" i="3" s="1"/>
  <c r="AP81" i="3"/>
  <c r="AQ81" i="3"/>
  <c r="EV81" i="3" s="1"/>
  <c r="AR81" i="3"/>
  <c r="EW81" i="3" s="1"/>
  <c r="AS81" i="3"/>
  <c r="AT81" i="3"/>
  <c r="EY81" i="3" s="1"/>
  <c r="AU81" i="3"/>
  <c r="AV81" i="3"/>
  <c r="AW81" i="3"/>
  <c r="FE81" i="3" s="1"/>
  <c r="AX81" i="3"/>
  <c r="AY81" i="3"/>
  <c r="AZ81" i="3"/>
  <c r="FI81" i="3" s="1"/>
  <c r="BA81" i="3"/>
  <c r="BB81" i="3"/>
  <c r="BC81" i="3"/>
  <c r="FQ81" i="3" s="1"/>
  <c r="BD81" i="3"/>
  <c r="BE81" i="3"/>
  <c r="BF81" i="3"/>
  <c r="FX81" i="3" s="1"/>
  <c r="BG81" i="3"/>
  <c r="BH81" i="3"/>
  <c r="BI81" i="3"/>
  <c r="GB81" i="3" s="1"/>
  <c r="E82" i="3"/>
  <c r="F82" i="3"/>
  <c r="G82" i="3"/>
  <c r="H82" i="3"/>
  <c r="CE82" i="3" s="1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EW82" i="3" s="1"/>
  <c r="AS82" i="3"/>
  <c r="AT82" i="3"/>
  <c r="AU82" i="3"/>
  <c r="EZ82" i="3" s="1"/>
  <c r="AV82" i="3"/>
  <c r="AW82" i="3"/>
  <c r="AX82" i="3"/>
  <c r="FF82" i="3" s="1"/>
  <c r="AY82" i="3"/>
  <c r="AZ82" i="3"/>
  <c r="BA82" i="3"/>
  <c r="FK82" i="3" s="1"/>
  <c r="BB82" i="3"/>
  <c r="BC82" i="3"/>
  <c r="BD82" i="3"/>
  <c r="FU82" i="3" s="1"/>
  <c r="BE82" i="3"/>
  <c r="BF82" i="3"/>
  <c r="BG82" i="3"/>
  <c r="FY82" i="3" s="1"/>
  <c r="BH82" i="3"/>
  <c r="BI82" i="3"/>
  <c r="E83" i="3"/>
  <c r="F83" i="3"/>
  <c r="G83" i="3"/>
  <c r="H83" i="3"/>
  <c r="CE83" i="3" s="1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EW83" i="3" s="1"/>
  <c r="AS83" i="3"/>
  <c r="AT83" i="3"/>
  <c r="AU83" i="3"/>
  <c r="EZ83" i="3" s="1"/>
  <c r="AV83" i="3"/>
  <c r="AW83" i="3"/>
  <c r="AX83" i="3"/>
  <c r="FF83" i="3" s="1"/>
  <c r="AY83" i="3"/>
  <c r="AZ83" i="3"/>
  <c r="BA83" i="3"/>
  <c r="FK83" i="3"/>
  <c r="BB83" i="3"/>
  <c r="BC83" i="3"/>
  <c r="BD83" i="3"/>
  <c r="FU83" i="3" s="1"/>
  <c r="BE83" i="3"/>
  <c r="BF83" i="3"/>
  <c r="BG83" i="3"/>
  <c r="FY83" i="3" s="1"/>
  <c r="BH83" i="3"/>
  <c r="BI83" i="3"/>
  <c r="E84" i="3"/>
  <c r="F84" i="3"/>
  <c r="G84" i="3"/>
  <c r="H84" i="3"/>
  <c r="CE84" i="3" s="1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DN84" i="3" s="1"/>
  <c r="AA84" i="3"/>
  <c r="AB84" i="3"/>
  <c r="AC84" i="3"/>
  <c r="DR84" i="3" s="1"/>
  <c r="AD84" i="3"/>
  <c r="AE84" i="3"/>
  <c r="AF84" i="3"/>
  <c r="DX84" i="3" s="1"/>
  <c r="AG84" i="3"/>
  <c r="AH84" i="3"/>
  <c r="AI84" i="3"/>
  <c r="EB84" i="3" s="1"/>
  <c r="AJ84" i="3"/>
  <c r="AK84" i="3"/>
  <c r="AL84" i="3"/>
  <c r="EL84" i="3"/>
  <c r="AM84" i="3"/>
  <c r="AN84" i="3"/>
  <c r="AO84" i="3"/>
  <c r="EQ84" i="3" s="1"/>
  <c r="AP84" i="3"/>
  <c r="AQ84" i="3"/>
  <c r="EV84" i="3" s="1"/>
  <c r="AR84" i="3"/>
  <c r="AS84" i="3"/>
  <c r="AT84" i="3"/>
  <c r="EY84" i="3" s="1"/>
  <c r="AU84" i="3"/>
  <c r="AV84" i="3"/>
  <c r="AW84" i="3"/>
  <c r="FE84" i="3" s="1"/>
  <c r="AX84" i="3"/>
  <c r="AY84" i="3"/>
  <c r="AZ84" i="3"/>
  <c r="FI84" i="3" s="1"/>
  <c r="BA84" i="3"/>
  <c r="BB84" i="3"/>
  <c r="BC84" i="3"/>
  <c r="FQ84" i="3"/>
  <c r="BD84" i="3"/>
  <c r="BE84" i="3"/>
  <c r="BF84" i="3"/>
  <c r="FX84" i="3" s="1"/>
  <c r="BG84" i="3"/>
  <c r="BH84" i="3"/>
  <c r="BI84" i="3"/>
  <c r="GB84" i="3" s="1"/>
  <c r="E85" i="3"/>
  <c r="F85" i="3"/>
  <c r="G85" i="3"/>
  <c r="H85" i="3"/>
  <c r="CE85" i="3" s="1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EW85" i="3" s="1"/>
  <c r="AS85" i="3"/>
  <c r="AT85" i="3"/>
  <c r="AU85" i="3"/>
  <c r="EZ85" i="3" s="1"/>
  <c r="AV85" i="3"/>
  <c r="AW85" i="3"/>
  <c r="AX85" i="3"/>
  <c r="FF85" i="3" s="1"/>
  <c r="AY85" i="3"/>
  <c r="AZ85" i="3"/>
  <c r="BA85" i="3"/>
  <c r="FK85" i="3" s="1"/>
  <c r="BB85" i="3"/>
  <c r="BC85" i="3"/>
  <c r="BD85" i="3"/>
  <c r="FU85" i="3" s="1"/>
  <c r="BE85" i="3"/>
  <c r="BF85" i="3"/>
  <c r="BG85" i="3"/>
  <c r="FY85" i="3"/>
  <c r="BH85" i="3"/>
  <c r="BI85" i="3"/>
  <c r="E86" i="3"/>
  <c r="F86" i="3"/>
  <c r="G86" i="3"/>
  <c r="H86" i="3"/>
  <c r="CE86" i="3" s="1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DN86" i="3" s="1"/>
  <c r="AA86" i="3"/>
  <c r="AB86" i="3"/>
  <c r="AC86" i="3"/>
  <c r="DR86" i="3" s="1"/>
  <c r="AD86" i="3"/>
  <c r="AE86" i="3"/>
  <c r="AF86" i="3"/>
  <c r="DX86" i="3" s="1"/>
  <c r="AG86" i="3"/>
  <c r="AH86" i="3"/>
  <c r="AI86" i="3"/>
  <c r="EB86" i="3" s="1"/>
  <c r="AJ86" i="3"/>
  <c r="AK86" i="3"/>
  <c r="AL86" i="3"/>
  <c r="EL86" i="3" s="1"/>
  <c r="AM86" i="3"/>
  <c r="AN86" i="3"/>
  <c r="AO86" i="3"/>
  <c r="EQ86" i="3"/>
  <c r="AP86" i="3"/>
  <c r="AQ86" i="3"/>
  <c r="EV86" i="3"/>
  <c r="AR86" i="3"/>
  <c r="AS86" i="3"/>
  <c r="AT86" i="3"/>
  <c r="EY86" i="3" s="1"/>
  <c r="AU86" i="3"/>
  <c r="AV86" i="3"/>
  <c r="AW86" i="3"/>
  <c r="FE86" i="3" s="1"/>
  <c r="AX86" i="3"/>
  <c r="AY86" i="3"/>
  <c r="AZ86" i="3"/>
  <c r="FI86" i="3" s="1"/>
  <c r="BA86" i="3"/>
  <c r="BB86" i="3"/>
  <c r="BC86" i="3"/>
  <c r="FQ86" i="3" s="1"/>
  <c r="BD86" i="3"/>
  <c r="BE86" i="3"/>
  <c r="BF86" i="3"/>
  <c r="FX86" i="3" s="1"/>
  <c r="BG86" i="3"/>
  <c r="BH86" i="3"/>
  <c r="BI86" i="3"/>
  <c r="GB86" i="3" s="1"/>
  <c r="E87" i="3"/>
  <c r="F87" i="3"/>
  <c r="G87" i="3"/>
  <c r="H87" i="3"/>
  <c r="CE87" i="3" s="1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E88" i="3"/>
  <c r="F88" i="3"/>
  <c r="G88" i="3"/>
  <c r="H88" i="3"/>
  <c r="CE88" i="3" s="1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DN88" i="3" s="1"/>
  <c r="AA88" i="3"/>
  <c r="AB88" i="3"/>
  <c r="AC88" i="3"/>
  <c r="DR88" i="3"/>
  <c r="AD88" i="3"/>
  <c r="AE88" i="3"/>
  <c r="AF88" i="3"/>
  <c r="DX88" i="3" s="1"/>
  <c r="AG88" i="3"/>
  <c r="AH88" i="3"/>
  <c r="AI88" i="3"/>
  <c r="EB88" i="3" s="1"/>
  <c r="AJ88" i="3"/>
  <c r="AK88" i="3"/>
  <c r="AL88" i="3"/>
  <c r="EL88" i="3" s="1"/>
  <c r="AM88" i="3"/>
  <c r="AN88" i="3"/>
  <c r="AO88" i="3"/>
  <c r="EQ88" i="3" s="1"/>
  <c r="AP88" i="3"/>
  <c r="AQ88" i="3"/>
  <c r="EV88" i="3" s="1"/>
  <c r="AR88" i="3"/>
  <c r="AS88" i="3"/>
  <c r="AT88" i="3"/>
  <c r="EY88" i="3" s="1"/>
  <c r="AU88" i="3"/>
  <c r="AV88" i="3"/>
  <c r="AW88" i="3"/>
  <c r="FE88" i="3" s="1"/>
  <c r="AX88" i="3"/>
  <c r="AY88" i="3"/>
  <c r="AZ88" i="3"/>
  <c r="FI88" i="3" s="1"/>
  <c r="BA88" i="3"/>
  <c r="BB88" i="3"/>
  <c r="BC88" i="3"/>
  <c r="FQ88" i="3" s="1"/>
  <c r="BD88" i="3"/>
  <c r="BE88" i="3"/>
  <c r="BF88" i="3"/>
  <c r="FX88" i="3" s="1"/>
  <c r="BG88" i="3"/>
  <c r="BH88" i="3"/>
  <c r="BI88" i="3"/>
  <c r="GB88" i="3"/>
  <c r="E89" i="3"/>
  <c r="F89" i="3"/>
  <c r="G89" i="3"/>
  <c r="H89" i="3"/>
  <c r="CE89" i="3" s="1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E90" i="3"/>
  <c r="F90" i="3"/>
  <c r="G90" i="3"/>
  <c r="H90" i="3"/>
  <c r="CE90" i="3" s="1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EW90" i="3" s="1"/>
  <c r="AS90" i="3"/>
  <c r="AT90" i="3"/>
  <c r="AU90" i="3"/>
  <c r="EZ90" i="3" s="1"/>
  <c r="AV90" i="3"/>
  <c r="AW90" i="3"/>
  <c r="AX90" i="3"/>
  <c r="FF90" i="3" s="1"/>
  <c r="AY90" i="3"/>
  <c r="AZ90" i="3"/>
  <c r="BA90" i="3"/>
  <c r="FK90" i="3" s="1"/>
  <c r="BB90" i="3"/>
  <c r="BC90" i="3"/>
  <c r="BD90" i="3"/>
  <c r="FU90" i="3" s="1"/>
  <c r="BE90" i="3"/>
  <c r="BF90" i="3"/>
  <c r="BG90" i="3"/>
  <c r="FY90" i="3" s="1"/>
  <c r="BH90" i="3"/>
  <c r="BI90" i="3"/>
  <c r="E91" i="3"/>
  <c r="F91" i="3"/>
  <c r="G91" i="3"/>
  <c r="H91" i="3"/>
  <c r="CE91" i="3" s="1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E92" i="3"/>
  <c r="F92" i="3"/>
  <c r="G92" i="3"/>
  <c r="H92" i="3"/>
  <c r="CE92" i="3" s="1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EW92" i="3"/>
  <c r="AS92" i="3"/>
  <c r="AT92" i="3"/>
  <c r="AU92" i="3"/>
  <c r="EZ92" i="3" s="1"/>
  <c r="AV92" i="3"/>
  <c r="AW92" i="3"/>
  <c r="AX92" i="3"/>
  <c r="FF92" i="3" s="1"/>
  <c r="AY92" i="3"/>
  <c r="AZ92" i="3"/>
  <c r="BA92" i="3"/>
  <c r="FK92" i="3" s="1"/>
  <c r="BB92" i="3"/>
  <c r="BC92" i="3"/>
  <c r="BD92" i="3"/>
  <c r="FU92" i="3"/>
  <c r="BE92" i="3"/>
  <c r="BF92" i="3"/>
  <c r="BG92" i="3"/>
  <c r="FY92" i="3" s="1"/>
  <c r="BH92" i="3"/>
  <c r="BI92" i="3"/>
  <c r="E93" i="3"/>
  <c r="F93" i="3"/>
  <c r="G93" i="3"/>
  <c r="H93" i="3"/>
  <c r="CE93" i="3" s="1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DM93" i="3" s="1"/>
  <c r="Z93" i="3"/>
  <c r="AA93" i="3"/>
  <c r="AB93" i="3"/>
  <c r="DP93" i="3" s="1"/>
  <c r="AC93" i="3"/>
  <c r="AD93" i="3"/>
  <c r="AE93" i="3"/>
  <c r="DV93" i="3" s="1"/>
  <c r="AF93" i="3"/>
  <c r="AG93" i="3"/>
  <c r="AH93" i="3"/>
  <c r="EA93" i="3" s="1"/>
  <c r="AI93" i="3"/>
  <c r="AJ93" i="3"/>
  <c r="AK93" i="3"/>
  <c r="EK93" i="3" s="1"/>
  <c r="AL93" i="3"/>
  <c r="AM93" i="3"/>
  <c r="AN93" i="3"/>
  <c r="EO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E94" i="3"/>
  <c r="F94" i="3"/>
  <c r="G94" i="3"/>
  <c r="H94" i="3"/>
  <c r="CE94" i="3" s="1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EW94" i="3" s="1"/>
  <c r="AS94" i="3"/>
  <c r="AT94" i="3"/>
  <c r="AU94" i="3"/>
  <c r="EZ94" i="3" s="1"/>
  <c r="AV94" i="3"/>
  <c r="AW94" i="3"/>
  <c r="AX94" i="3"/>
  <c r="FF94" i="3" s="1"/>
  <c r="AY94" i="3"/>
  <c r="AZ94" i="3"/>
  <c r="BA94" i="3"/>
  <c r="FK94" i="3" s="1"/>
  <c r="BB94" i="3"/>
  <c r="BC94" i="3"/>
  <c r="BD94" i="3"/>
  <c r="FU94" i="3" s="1"/>
  <c r="BE94" i="3"/>
  <c r="BF94" i="3"/>
  <c r="BG94" i="3"/>
  <c r="FY94" i="3" s="1"/>
  <c r="BH94" i="3"/>
  <c r="BI94" i="3"/>
  <c r="E95" i="3"/>
  <c r="F95" i="3"/>
  <c r="G95" i="3"/>
  <c r="H95" i="3"/>
  <c r="CE95" i="3" s="1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DN95" i="3"/>
  <c r="AA95" i="3"/>
  <c r="AB95" i="3"/>
  <c r="AC95" i="3"/>
  <c r="DR95" i="3" s="1"/>
  <c r="AD95" i="3"/>
  <c r="AE95" i="3"/>
  <c r="AF95" i="3"/>
  <c r="DX95" i="3" s="1"/>
  <c r="AG95" i="3"/>
  <c r="AH95" i="3"/>
  <c r="AI95" i="3"/>
  <c r="EB95" i="3"/>
  <c r="AJ95" i="3"/>
  <c r="AK95" i="3"/>
  <c r="AL95" i="3"/>
  <c r="EL95" i="3" s="1"/>
  <c r="AM95" i="3"/>
  <c r="AN95" i="3"/>
  <c r="AO95" i="3"/>
  <c r="EQ95" i="3" s="1"/>
  <c r="AP95" i="3"/>
  <c r="AQ95" i="3"/>
  <c r="EV95" i="3" s="1"/>
  <c r="AR95" i="3"/>
  <c r="AS95" i="3"/>
  <c r="AT95" i="3"/>
  <c r="EY95" i="3" s="1"/>
  <c r="AU95" i="3"/>
  <c r="AV95" i="3"/>
  <c r="AW95" i="3"/>
  <c r="FE95" i="3" s="1"/>
  <c r="AX95" i="3"/>
  <c r="AY95" i="3"/>
  <c r="AZ95" i="3"/>
  <c r="FI95" i="3" s="1"/>
  <c r="BA95" i="3"/>
  <c r="BB95" i="3"/>
  <c r="BC95" i="3"/>
  <c r="FQ95" i="3" s="1"/>
  <c r="BD95" i="3"/>
  <c r="BE95" i="3"/>
  <c r="BF95" i="3"/>
  <c r="FX95" i="3" s="1"/>
  <c r="BG95" i="3"/>
  <c r="BH95" i="3"/>
  <c r="BI95" i="3"/>
  <c r="GB95" i="3" s="1"/>
  <c r="E96" i="3"/>
  <c r="F96" i="3"/>
  <c r="G96" i="3"/>
  <c r="H96" i="3"/>
  <c r="CE96" i="3" s="1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EW96" i="3"/>
  <c r="AS96" i="3"/>
  <c r="AT96" i="3"/>
  <c r="AU96" i="3"/>
  <c r="EZ96" i="3" s="1"/>
  <c r="AV96" i="3"/>
  <c r="AW96" i="3"/>
  <c r="AX96" i="3"/>
  <c r="FF96" i="3" s="1"/>
  <c r="AY96" i="3"/>
  <c r="AZ96" i="3"/>
  <c r="BA96" i="3"/>
  <c r="FK96" i="3" s="1"/>
  <c r="BB96" i="3"/>
  <c r="BC96" i="3"/>
  <c r="BD96" i="3"/>
  <c r="FU96" i="3" s="1"/>
  <c r="BE96" i="3"/>
  <c r="BF96" i="3"/>
  <c r="BG96" i="3"/>
  <c r="FY96" i="3" s="1"/>
  <c r="BH96" i="3"/>
  <c r="BI96" i="3"/>
  <c r="E97" i="3"/>
  <c r="F97" i="3"/>
  <c r="G97" i="3"/>
  <c r="H97" i="3"/>
  <c r="CE97" i="3" s="1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DM97" i="3" s="1"/>
  <c r="Z97" i="3"/>
  <c r="AA97" i="3"/>
  <c r="AB97" i="3"/>
  <c r="DP97" i="3"/>
  <c r="AC97" i="3"/>
  <c r="AD97" i="3"/>
  <c r="AE97" i="3"/>
  <c r="DV97" i="3" s="1"/>
  <c r="AF97" i="3"/>
  <c r="AG97" i="3"/>
  <c r="AH97" i="3"/>
  <c r="EA97" i="3" s="1"/>
  <c r="AI97" i="3"/>
  <c r="AJ97" i="3"/>
  <c r="AK97" i="3"/>
  <c r="EK97" i="3" s="1"/>
  <c r="AL97" i="3"/>
  <c r="AM97" i="3"/>
  <c r="AN97" i="3"/>
  <c r="EO97" i="3" s="1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E98" i="3"/>
  <c r="F98" i="3"/>
  <c r="G98" i="3"/>
  <c r="H98" i="3"/>
  <c r="CE98" i="3" s="1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EW98" i="3" s="1"/>
  <c r="AS98" i="3"/>
  <c r="AT98" i="3"/>
  <c r="AU98" i="3"/>
  <c r="EZ98" i="3" s="1"/>
  <c r="AV98" i="3"/>
  <c r="AW98" i="3"/>
  <c r="AX98" i="3"/>
  <c r="FF98" i="3" s="1"/>
  <c r="AY98" i="3"/>
  <c r="AZ98" i="3"/>
  <c r="BA98" i="3"/>
  <c r="FK98" i="3"/>
  <c r="BB98" i="3"/>
  <c r="BC98" i="3"/>
  <c r="BD98" i="3"/>
  <c r="FU98" i="3" s="1"/>
  <c r="BE98" i="3"/>
  <c r="BF98" i="3"/>
  <c r="BG98" i="3"/>
  <c r="FY98" i="3" s="1"/>
  <c r="BH98" i="3"/>
  <c r="BI98" i="3"/>
  <c r="E99" i="3"/>
  <c r="F99" i="3"/>
  <c r="G99" i="3"/>
  <c r="H99" i="3"/>
  <c r="CE99" i="3" s="1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DN99" i="3" s="1"/>
  <c r="AA99" i="3"/>
  <c r="AB99" i="3"/>
  <c r="AC99" i="3"/>
  <c r="DR99" i="3" s="1"/>
  <c r="AD99" i="3"/>
  <c r="AE99" i="3"/>
  <c r="AF99" i="3"/>
  <c r="DX99" i="3" s="1"/>
  <c r="AG99" i="3"/>
  <c r="AH99" i="3"/>
  <c r="AI99" i="3"/>
  <c r="EB99" i="3" s="1"/>
  <c r="AJ99" i="3"/>
  <c r="AK99" i="3"/>
  <c r="AL99" i="3"/>
  <c r="EL99" i="3" s="1"/>
  <c r="AM99" i="3"/>
  <c r="AN99" i="3"/>
  <c r="AO99" i="3"/>
  <c r="EQ99" i="3"/>
  <c r="AP99" i="3"/>
  <c r="AQ99" i="3"/>
  <c r="EV99" i="3" s="1"/>
  <c r="AR99" i="3"/>
  <c r="AS99" i="3"/>
  <c r="AT99" i="3"/>
  <c r="EY99" i="3" s="1"/>
  <c r="AU99" i="3"/>
  <c r="AV99" i="3"/>
  <c r="AW99" i="3"/>
  <c r="FE99" i="3" s="1"/>
  <c r="AX99" i="3"/>
  <c r="AY99" i="3"/>
  <c r="AZ99" i="3"/>
  <c r="FI99" i="3"/>
  <c r="BA99" i="3"/>
  <c r="BB99" i="3"/>
  <c r="BC99" i="3"/>
  <c r="FQ99" i="3" s="1"/>
  <c r="BD99" i="3"/>
  <c r="BE99" i="3"/>
  <c r="BF99" i="3"/>
  <c r="FX99" i="3" s="1"/>
  <c r="BG99" i="3"/>
  <c r="BH99" i="3"/>
  <c r="BI99" i="3"/>
  <c r="GB99" i="3" s="1"/>
  <c r="E100" i="3"/>
  <c r="F100" i="3"/>
  <c r="G100" i="3"/>
  <c r="H100" i="3"/>
  <c r="CE100" i="3" s="1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EW100" i="3" s="1"/>
  <c r="AS100" i="3"/>
  <c r="AT100" i="3"/>
  <c r="AU100" i="3"/>
  <c r="EZ100" i="3" s="1"/>
  <c r="AV100" i="3"/>
  <c r="AW100" i="3"/>
  <c r="AX100" i="3"/>
  <c r="FF100" i="3" s="1"/>
  <c r="AY100" i="3"/>
  <c r="AZ100" i="3"/>
  <c r="BA100" i="3"/>
  <c r="FK100" i="3" s="1"/>
  <c r="BB100" i="3"/>
  <c r="BC100" i="3"/>
  <c r="BD100" i="3"/>
  <c r="FU100" i="3" s="1"/>
  <c r="BE100" i="3"/>
  <c r="BF100" i="3"/>
  <c r="BG100" i="3"/>
  <c r="FY100" i="3" s="1"/>
  <c r="BH100" i="3"/>
  <c r="BI100" i="3"/>
  <c r="E101" i="3"/>
  <c r="F101" i="3"/>
  <c r="G101" i="3"/>
  <c r="H101" i="3"/>
  <c r="CE101" i="3" s="1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DN101" i="3" s="1"/>
  <c r="AA101" i="3"/>
  <c r="AB101" i="3"/>
  <c r="AC101" i="3"/>
  <c r="DR101" i="3"/>
  <c r="AD101" i="3"/>
  <c r="AE101" i="3"/>
  <c r="AF101" i="3"/>
  <c r="DX101" i="3" s="1"/>
  <c r="AG101" i="3"/>
  <c r="AH101" i="3"/>
  <c r="AI101" i="3"/>
  <c r="EB101" i="3" s="1"/>
  <c r="AJ101" i="3"/>
  <c r="AK101" i="3"/>
  <c r="AL101" i="3"/>
  <c r="EL101" i="3"/>
  <c r="AM101" i="3"/>
  <c r="AN101" i="3"/>
  <c r="AO101" i="3"/>
  <c r="EQ101" i="3" s="1"/>
  <c r="AP101" i="3"/>
  <c r="AQ101" i="3"/>
  <c r="EV101" i="3" s="1"/>
  <c r="AR101" i="3"/>
  <c r="AS101" i="3"/>
  <c r="AT101" i="3"/>
  <c r="EY101" i="3" s="1"/>
  <c r="AU101" i="3"/>
  <c r="AV101" i="3"/>
  <c r="AW101" i="3"/>
  <c r="FE101" i="3" s="1"/>
  <c r="AX101" i="3"/>
  <c r="AY101" i="3"/>
  <c r="AZ101" i="3"/>
  <c r="FI101" i="3" s="1"/>
  <c r="BA101" i="3"/>
  <c r="BB101" i="3"/>
  <c r="BC101" i="3"/>
  <c r="FQ101" i="3" s="1"/>
  <c r="BD101" i="3"/>
  <c r="BE101" i="3"/>
  <c r="BF101" i="3"/>
  <c r="FX101" i="3" s="1"/>
  <c r="BG101" i="3"/>
  <c r="BH101" i="3"/>
  <c r="BI101" i="3"/>
  <c r="GB101" i="3" s="1"/>
  <c r="E102" i="3"/>
  <c r="F102" i="3"/>
  <c r="G102" i="3"/>
  <c r="H102" i="3"/>
  <c r="CE102" i="3" s="1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DM102" i="3" s="1"/>
  <c r="Z102" i="3"/>
  <c r="AA102" i="3"/>
  <c r="AB102" i="3"/>
  <c r="DP102" i="3"/>
  <c r="AC102" i="3"/>
  <c r="AD102" i="3"/>
  <c r="AE102" i="3"/>
  <c r="DV102" i="3"/>
  <c r="AF102" i="3"/>
  <c r="AG102" i="3"/>
  <c r="AH102" i="3"/>
  <c r="EA102" i="3" s="1"/>
  <c r="AI102" i="3"/>
  <c r="AJ102" i="3"/>
  <c r="AK102" i="3"/>
  <c r="EK102" i="3" s="1"/>
  <c r="AL102" i="3"/>
  <c r="AM102" i="3"/>
  <c r="AN102" i="3"/>
  <c r="EO102" i="3" s="1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E103" i="3"/>
  <c r="F103" i="3"/>
  <c r="G103" i="3"/>
  <c r="H103" i="3"/>
  <c r="CE103" i="3" s="1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EW103" i="3" s="1"/>
  <c r="AS103" i="3"/>
  <c r="AT103" i="3"/>
  <c r="AU103" i="3"/>
  <c r="EZ103" i="3" s="1"/>
  <c r="AV103" i="3"/>
  <c r="AW103" i="3"/>
  <c r="AX103" i="3"/>
  <c r="FF103" i="3" s="1"/>
  <c r="AY103" i="3"/>
  <c r="AZ103" i="3"/>
  <c r="BA103" i="3"/>
  <c r="FK103" i="3"/>
  <c r="BB103" i="3"/>
  <c r="BC103" i="3"/>
  <c r="BD103" i="3"/>
  <c r="FU103" i="3" s="1"/>
  <c r="BE103" i="3"/>
  <c r="BF103" i="3"/>
  <c r="BG103" i="3"/>
  <c r="FY103" i="3" s="1"/>
  <c r="BH103" i="3"/>
  <c r="BI103" i="3"/>
  <c r="E104" i="3"/>
  <c r="F104" i="3"/>
  <c r="G104" i="3"/>
  <c r="H104" i="3"/>
  <c r="CE104" i="3" s="1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DM104" i="3" s="1"/>
  <c r="Z104" i="3"/>
  <c r="AA104" i="3"/>
  <c r="AB104" i="3"/>
  <c r="DP104" i="3" s="1"/>
  <c r="AC104" i="3"/>
  <c r="AD104" i="3"/>
  <c r="AE104" i="3"/>
  <c r="DV104" i="3" s="1"/>
  <c r="AF104" i="3"/>
  <c r="AG104" i="3"/>
  <c r="AH104" i="3"/>
  <c r="EA104" i="3" s="1"/>
  <c r="AI104" i="3"/>
  <c r="AJ104" i="3"/>
  <c r="AK104" i="3"/>
  <c r="EK104" i="3" s="1"/>
  <c r="AL104" i="3"/>
  <c r="AM104" i="3"/>
  <c r="AN104" i="3"/>
  <c r="EO104" i="3" s="1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E105" i="3"/>
  <c r="F105" i="3"/>
  <c r="G105" i="3"/>
  <c r="H105" i="3"/>
  <c r="CE105" i="3" s="1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EW105" i="3" s="1"/>
  <c r="AS105" i="3"/>
  <c r="AT105" i="3"/>
  <c r="AU105" i="3"/>
  <c r="EZ105" i="3" s="1"/>
  <c r="AV105" i="3"/>
  <c r="AW105" i="3"/>
  <c r="AX105" i="3"/>
  <c r="FF105" i="3" s="1"/>
  <c r="AY105" i="3"/>
  <c r="AZ105" i="3"/>
  <c r="BA105" i="3"/>
  <c r="FK105" i="3" s="1"/>
  <c r="BB105" i="3"/>
  <c r="BC105" i="3"/>
  <c r="BD105" i="3"/>
  <c r="FU105" i="3" s="1"/>
  <c r="BE105" i="3"/>
  <c r="BF105" i="3"/>
  <c r="BG105" i="3"/>
  <c r="FY105" i="3" s="1"/>
  <c r="BH105" i="3"/>
  <c r="BI105" i="3"/>
  <c r="E106" i="3"/>
  <c r="F106" i="3"/>
  <c r="G106" i="3"/>
  <c r="H106" i="3"/>
  <c r="CE106" i="3" s="1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DN106" i="3" s="1"/>
  <c r="AA106" i="3"/>
  <c r="AB106" i="3"/>
  <c r="AC106" i="3"/>
  <c r="DR106" i="3" s="1"/>
  <c r="AD106" i="3"/>
  <c r="AE106" i="3"/>
  <c r="AF106" i="3"/>
  <c r="DX106" i="3" s="1"/>
  <c r="AG106" i="3"/>
  <c r="AH106" i="3"/>
  <c r="AI106" i="3"/>
  <c r="EB106" i="3"/>
  <c r="AJ106" i="3"/>
  <c r="AK106" i="3"/>
  <c r="AL106" i="3"/>
  <c r="EL106" i="3" s="1"/>
  <c r="AM106" i="3"/>
  <c r="AN106" i="3"/>
  <c r="AO106" i="3"/>
  <c r="EQ106" i="3" s="1"/>
  <c r="AP106" i="3"/>
  <c r="AQ106" i="3"/>
  <c r="EV106" i="3" s="1"/>
  <c r="AR106" i="3"/>
  <c r="AS106" i="3"/>
  <c r="AT106" i="3"/>
  <c r="EY106" i="3"/>
  <c r="AU106" i="3"/>
  <c r="AV106" i="3"/>
  <c r="AW106" i="3"/>
  <c r="FE106" i="3" s="1"/>
  <c r="AX106" i="3"/>
  <c r="AY106" i="3"/>
  <c r="AZ106" i="3"/>
  <c r="FI106" i="3" s="1"/>
  <c r="BA106" i="3"/>
  <c r="BB106" i="3"/>
  <c r="BC106" i="3"/>
  <c r="FQ106" i="3" s="1"/>
  <c r="BD106" i="3"/>
  <c r="BE106" i="3"/>
  <c r="BF106" i="3"/>
  <c r="FX106" i="3" s="1"/>
  <c r="BG106" i="3"/>
  <c r="BH106" i="3"/>
  <c r="BI106" i="3"/>
  <c r="GB106" i="3" s="1"/>
  <c r="E107" i="3"/>
  <c r="F107" i="3"/>
  <c r="G107" i="3"/>
  <c r="H107" i="3"/>
  <c r="CE107" i="3" s="1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EW107" i="3" s="1"/>
  <c r="AS107" i="3"/>
  <c r="AT107" i="3"/>
  <c r="AU107" i="3"/>
  <c r="EZ107" i="3" s="1"/>
  <c r="AV107" i="3"/>
  <c r="AW107" i="3"/>
  <c r="AX107" i="3"/>
  <c r="FF107" i="3" s="1"/>
  <c r="AY107" i="3"/>
  <c r="AZ107" i="3"/>
  <c r="BA107" i="3"/>
  <c r="FK107" i="3" s="1"/>
  <c r="BB107" i="3"/>
  <c r="BC107" i="3"/>
  <c r="BD107" i="3"/>
  <c r="FU107" i="3" s="1"/>
  <c r="BE107" i="3"/>
  <c r="BF107" i="3"/>
  <c r="BG107" i="3"/>
  <c r="FY107" i="3"/>
  <c r="BH107" i="3"/>
  <c r="BI107" i="3"/>
  <c r="E108" i="3"/>
  <c r="F108" i="3"/>
  <c r="G108" i="3"/>
  <c r="H108" i="3"/>
  <c r="CE108" i="3" s="1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DN108" i="3" s="1"/>
  <c r="AA108" i="3"/>
  <c r="AB108" i="3"/>
  <c r="AC108" i="3"/>
  <c r="DR108" i="3" s="1"/>
  <c r="AD108" i="3"/>
  <c r="AE108" i="3"/>
  <c r="AF108" i="3"/>
  <c r="DX108" i="3" s="1"/>
  <c r="AG108" i="3"/>
  <c r="AH108" i="3"/>
  <c r="AI108" i="3"/>
  <c r="EB108" i="3" s="1"/>
  <c r="AJ108" i="3"/>
  <c r="AK108" i="3"/>
  <c r="AL108" i="3"/>
  <c r="EL108" i="3" s="1"/>
  <c r="AM108" i="3"/>
  <c r="AN108" i="3"/>
  <c r="AO108" i="3"/>
  <c r="EQ108" i="3" s="1"/>
  <c r="AP108" i="3"/>
  <c r="AQ108" i="3"/>
  <c r="EV108" i="3" s="1"/>
  <c r="AR108" i="3"/>
  <c r="AS108" i="3"/>
  <c r="AT108" i="3"/>
  <c r="EY108" i="3" s="1"/>
  <c r="AU108" i="3"/>
  <c r="AV108" i="3"/>
  <c r="AW108" i="3"/>
  <c r="FE108" i="3" s="1"/>
  <c r="AX108" i="3"/>
  <c r="AY108" i="3"/>
  <c r="AZ108" i="3"/>
  <c r="FI108" i="3" s="1"/>
  <c r="BA108" i="3"/>
  <c r="BB108" i="3"/>
  <c r="BC108" i="3"/>
  <c r="FQ108" i="3" s="1"/>
  <c r="BD108" i="3"/>
  <c r="BE108" i="3"/>
  <c r="BF108" i="3"/>
  <c r="FX108" i="3" s="1"/>
  <c r="BG108" i="3"/>
  <c r="BH108" i="3"/>
  <c r="BI108" i="3"/>
  <c r="GB108" i="3" s="1"/>
  <c r="E109" i="3"/>
  <c r="F109" i="3"/>
  <c r="G109" i="3"/>
  <c r="H109" i="3"/>
  <c r="CE109" i="3" s="1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DM109" i="3" s="1"/>
  <c r="Z109" i="3"/>
  <c r="AA109" i="3"/>
  <c r="AB109" i="3"/>
  <c r="DP109" i="3"/>
  <c r="AC109" i="3"/>
  <c r="AD109" i="3"/>
  <c r="AE109" i="3"/>
  <c r="DV109" i="3" s="1"/>
  <c r="AF109" i="3"/>
  <c r="AG109" i="3"/>
  <c r="AH109" i="3"/>
  <c r="EA109" i="3" s="1"/>
  <c r="AI109" i="3"/>
  <c r="AJ109" i="3"/>
  <c r="AK109" i="3"/>
  <c r="EK109" i="3" s="1"/>
  <c r="AL109" i="3"/>
  <c r="AM109" i="3"/>
  <c r="AN109" i="3"/>
  <c r="EO109" i="3" s="1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E110" i="3"/>
  <c r="F110" i="3"/>
  <c r="G110" i="3"/>
  <c r="H110" i="3"/>
  <c r="CE110" i="3" s="1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EW110" i="3" s="1"/>
  <c r="AS110" i="3"/>
  <c r="AT110" i="3"/>
  <c r="AU110" i="3"/>
  <c r="EZ110" i="3" s="1"/>
  <c r="AV110" i="3"/>
  <c r="AW110" i="3"/>
  <c r="AX110" i="3"/>
  <c r="FF110" i="3" s="1"/>
  <c r="AY110" i="3"/>
  <c r="AZ110" i="3"/>
  <c r="BA110" i="3"/>
  <c r="FK110" i="3" s="1"/>
  <c r="BB110" i="3"/>
  <c r="BC110" i="3"/>
  <c r="BD110" i="3"/>
  <c r="FU110" i="3" s="1"/>
  <c r="BE110" i="3"/>
  <c r="BF110" i="3"/>
  <c r="BG110" i="3"/>
  <c r="FY110" i="3" s="1"/>
  <c r="BH110" i="3"/>
  <c r="BI110" i="3"/>
  <c r="E111" i="3"/>
  <c r="F111" i="3"/>
  <c r="G111" i="3"/>
  <c r="H111" i="3"/>
  <c r="CE111" i="3" s="1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DM111" i="3" s="1"/>
  <c r="Z111" i="3"/>
  <c r="AA111" i="3"/>
  <c r="AB111" i="3"/>
  <c r="DP111" i="3" s="1"/>
  <c r="AC111" i="3"/>
  <c r="AD111" i="3"/>
  <c r="AE111" i="3"/>
  <c r="DV111" i="3" s="1"/>
  <c r="AF111" i="3"/>
  <c r="AG111" i="3"/>
  <c r="AH111" i="3"/>
  <c r="EA111" i="3" s="1"/>
  <c r="AI111" i="3"/>
  <c r="AJ111" i="3"/>
  <c r="AK111" i="3"/>
  <c r="EK111" i="3" s="1"/>
  <c r="AL111" i="3"/>
  <c r="AM111" i="3"/>
  <c r="AN111" i="3"/>
  <c r="EO111" i="3" s="1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E112" i="3"/>
  <c r="F112" i="3"/>
  <c r="G112" i="3"/>
  <c r="H112" i="3"/>
  <c r="CE112" i="3" s="1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EW112" i="3" s="1"/>
  <c r="AS112" i="3"/>
  <c r="AT112" i="3"/>
  <c r="AU112" i="3"/>
  <c r="EZ112" i="3" s="1"/>
  <c r="AV112" i="3"/>
  <c r="AW112" i="3"/>
  <c r="AX112" i="3"/>
  <c r="FF112" i="3" s="1"/>
  <c r="AY112" i="3"/>
  <c r="AZ112" i="3"/>
  <c r="BA112" i="3"/>
  <c r="FK112" i="3" s="1"/>
  <c r="BB112" i="3"/>
  <c r="BC112" i="3"/>
  <c r="BD112" i="3"/>
  <c r="FU112" i="3" s="1"/>
  <c r="BE112" i="3"/>
  <c r="BF112" i="3"/>
  <c r="BG112" i="3"/>
  <c r="FY112" i="3" s="1"/>
  <c r="BH112" i="3"/>
  <c r="BI112" i="3"/>
  <c r="E113" i="3"/>
  <c r="F113" i="3"/>
  <c r="G113" i="3"/>
  <c r="H113" i="3"/>
  <c r="CE113" i="3" s="1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DM113" i="3" s="1"/>
  <c r="Z113" i="3"/>
  <c r="AA113" i="3"/>
  <c r="AB113" i="3"/>
  <c r="DP113" i="3" s="1"/>
  <c r="AC113" i="3"/>
  <c r="AD113" i="3"/>
  <c r="AE113" i="3"/>
  <c r="DV113" i="3" s="1"/>
  <c r="AF113" i="3"/>
  <c r="AG113" i="3"/>
  <c r="AH113" i="3"/>
  <c r="EA113" i="3" s="1"/>
  <c r="AI113" i="3"/>
  <c r="AJ113" i="3"/>
  <c r="AK113" i="3"/>
  <c r="EK113" i="3"/>
  <c r="AL113" i="3"/>
  <c r="AM113" i="3"/>
  <c r="AN113" i="3"/>
  <c r="EO113" i="3" s="1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E114" i="3"/>
  <c r="F114" i="3"/>
  <c r="G114" i="3"/>
  <c r="H114" i="3"/>
  <c r="CE114" i="3" s="1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EW114" i="3" s="1"/>
  <c r="AS114" i="3"/>
  <c r="AT114" i="3"/>
  <c r="AU114" i="3"/>
  <c r="EZ114" i="3" s="1"/>
  <c r="AV114" i="3"/>
  <c r="AW114" i="3"/>
  <c r="AX114" i="3"/>
  <c r="FF114" i="3" s="1"/>
  <c r="AY114" i="3"/>
  <c r="AZ114" i="3"/>
  <c r="BA114" i="3"/>
  <c r="FK114" i="3" s="1"/>
  <c r="BB114" i="3"/>
  <c r="BC114" i="3"/>
  <c r="BD114" i="3"/>
  <c r="FU114" i="3" s="1"/>
  <c r="BE114" i="3"/>
  <c r="BF114" i="3"/>
  <c r="BG114" i="3"/>
  <c r="FY114" i="3" s="1"/>
  <c r="BH114" i="3"/>
  <c r="BI114" i="3"/>
  <c r="E115" i="3"/>
  <c r="F115" i="3"/>
  <c r="G115" i="3"/>
  <c r="H115" i="3"/>
  <c r="CE115" i="3" s="1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DM115" i="3" s="1"/>
  <c r="Z115" i="3"/>
  <c r="AA115" i="3"/>
  <c r="AB115" i="3"/>
  <c r="DP115" i="3" s="1"/>
  <c r="AC115" i="3"/>
  <c r="AD115" i="3"/>
  <c r="AE115" i="3"/>
  <c r="DV115" i="3" s="1"/>
  <c r="AF115" i="3"/>
  <c r="AG115" i="3"/>
  <c r="AH115" i="3"/>
  <c r="EA115" i="3" s="1"/>
  <c r="AI115" i="3"/>
  <c r="AJ115" i="3"/>
  <c r="AK115" i="3"/>
  <c r="EK115" i="3" s="1"/>
  <c r="AL115" i="3"/>
  <c r="AM115" i="3"/>
  <c r="AN115" i="3"/>
  <c r="EO115" i="3" s="1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E116" i="3"/>
  <c r="F116" i="3"/>
  <c r="G116" i="3"/>
  <c r="H116" i="3"/>
  <c r="CE116" i="3" s="1"/>
  <c r="I116" i="3"/>
  <c r="J116" i="3"/>
  <c r="CH116" i="3" s="1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EW116" i="3" s="1"/>
  <c r="AS116" i="3"/>
  <c r="AT116" i="3"/>
  <c r="AU116" i="3"/>
  <c r="EZ116" i="3" s="1"/>
  <c r="AV116" i="3"/>
  <c r="AW116" i="3"/>
  <c r="AX116" i="3"/>
  <c r="FF116" i="3" s="1"/>
  <c r="AY116" i="3"/>
  <c r="AZ116" i="3"/>
  <c r="BA116" i="3"/>
  <c r="FK116" i="3" s="1"/>
  <c r="BB116" i="3"/>
  <c r="BC116" i="3"/>
  <c r="BD116" i="3"/>
  <c r="FU116" i="3" s="1"/>
  <c r="BE116" i="3"/>
  <c r="BF116" i="3"/>
  <c r="BG116" i="3"/>
  <c r="FY116" i="3" s="1"/>
  <c r="BH116" i="3"/>
  <c r="BI116" i="3"/>
  <c r="E117" i="3"/>
  <c r="F117" i="3"/>
  <c r="G117" i="3"/>
  <c r="CD117" i="3" s="1"/>
  <c r="H117" i="3"/>
  <c r="CE117" i="3" s="1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EW117" i="3" s="1"/>
  <c r="AS117" i="3"/>
  <c r="AT117" i="3"/>
  <c r="AU117" i="3"/>
  <c r="EZ117" i="3" s="1"/>
  <c r="AV117" i="3"/>
  <c r="AW117" i="3"/>
  <c r="AX117" i="3"/>
  <c r="FF117" i="3" s="1"/>
  <c r="AY117" i="3"/>
  <c r="AZ117" i="3"/>
  <c r="BA117" i="3"/>
  <c r="FK117" i="3" s="1"/>
  <c r="BB117" i="3"/>
  <c r="BC117" i="3"/>
  <c r="BD117" i="3"/>
  <c r="FU117" i="3"/>
  <c r="BE117" i="3"/>
  <c r="BF117" i="3"/>
  <c r="BG117" i="3"/>
  <c r="FY117" i="3" s="1"/>
  <c r="BH117" i="3"/>
  <c r="BI117" i="3"/>
  <c r="E118" i="3"/>
  <c r="F118" i="3"/>
  <c r="G118" i="3"/>
  <c r="H118" i="3"/>
  <c r="CE118" i="3" s="1"/>
  <c r="I118" i="3"/>
  <c r="J118" i="3"/>
  <c r="CH118" i="3" s="1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DN118" i="3" s="1"/>
  <c r="AA118" i="3"/>
  <c r="AB118" i="3"/>
  <c r="AC118" i="3"/>
  <c r="DR118" i="3" s="1"/>
  <c r="AD118" i="3"/>
  <c r="AE118" i="3"/>
  <c r="AF118" i="3"/>
  <c r="DX118" i="3" s="1"/>
  <c r="AG118" i="3"/>
  <c r="AH118" i="3"/>
  <c r="AI118" i="3"/>
  <c r="EB118" i="3" s="1"/>
  <c r="AJ118" i="3"/>
  <c r="AK118" i="3"/>
  <c r="AL118" i="3"/>
  <c r="EL118" i="3" s="1"/>
  <c r="AM118" i="3"/>
  <c r="AN118" i="3"/>
  <c r="AO118" i="3"/>
  <c r="EQ118" i="3" s="1"/>
  <c r="AP118" i="3"/>
  <c r="AQ118" i="3"/>
  <c r="EV118" i="3" s="1"/>
  <c r="AR118" i="3"/>
  <c r="AS118" i="3"/>
  <c r="AT118" i="3"/>
  <c r="EY118" i="3" s="1"/>
  <c r="AU118" i="3"/>
  <c r="AV118" i="3"/>
  <c r="AW118" i="3"/>
  <c r="FE118" i="3" s="1"/>
  <c r="AX118" i="3"/>
  <c r="AY118" i="3"/>
  <c r="AZ118" i="3"/>
  <c r="FI118" i="3" s="1"/>
  <c r="BA118" i="3"/>
  <c r="BB118" i="3"/>
  <c r="BC118" i="3"/>
  <c r="FQ118" i="3" s="1"/>
  <c r="BD118" i="3"/>
  <c r="BE118" i="3"/>
  <c r="BF118" i="3"/>
  <c r="FX118" i="3" s="1"/>
  <c r="BG118" i="3"/>
  <c r="BH118" i="3"/>
  <c r="BI118" i="3"/>
  <c r="GB118" i="3" s="1"/>
  <c r="E119" i="3"/>
  <c r="F119" i="3"/>
  <c r="G119" i="3"/>
  <c r="H119" i="3"/>
  <c r="CE119" i="3" s="1"/>
  <c r="I119" i="3"/>
  <c r="J119" i="3"/>
  <c r="CH119" i="3" s="1"/>
  <c r="K119" i="3"/>
  <c r="L119" i="3"/>
  <c r="M119" i="3"/>
  <c r="CN119" i="3" s="1"/>
  <c r="N119" i="3"/>
  <c r="O119" i="3"/>
  <c r="P119" i="3"/>
  <c r="CR119" i="3" s="1"/>
  <c r="Q119" i="3"/>
  <c r="R119" i="3"/>
  <c r="S119" i="3"/>
  <c r="DB119" i="3" s="1"/>
  <c r="T119" i="3"/>
  <c r="U119" i="3"/>
  <c r="V119" i="3"/>
  <c r="DG119" i="3" s="1"/>
  <c r="W119" i="3"/>
  <c r="X119" i="3"/>
  <c r="Y119" i="3"/>
  <c r="DM119" i="3" s="1"/>
  <c r="Z119" i="3"/>
  <c r="AA119" i="3"/>
  <c r="AB119" i="3"/>
  <c r="DP119" i="3"/>
  <c r="AC119" i="3"/>
  <c r="AD119" i="3"/>
  <c r="AE119" i="3"/>
  <c r="DV119" i="3" s="1"/>
  <c r="AF119" i="3"/>
  <c r="DX119" i="3" s="1"/>
  <c r="AG119" i="3"/>
  <c r="AH119" i="3"/>
  <c r="EA119" i="3" s="1"/>
  <c r="AI119" i="3"/>
  <c r="AJ119" i="3"/>
  <c r="AK119" i="3"/>
  <c r="EK119" i="3" s="1"/>
  <c r="AL119" i="3"/>
  <c r="AM119" i="3"/>
  <c r="AN119" i="3"/>
  <c r="EO119" i="3" s="1"/>
  <c r="AO119" i="3"/>
  <c r="EQ119" i="3" s="1"/>
  <c r="AP119" i="3"/>
  <c r="AQ119" i="3"/>
  <c r="EV119" i="3" s="1"/>
  <c r="AR119" i="3"/>
  <c r="AS119" i="3"/>
  <c r="AT119" i="3"/>
  <c r="EY119" i="3" s="1"/>
  <c r="AU119" i="3"/>
  <c r="EZ119" i="3" s="1"/>
  <c r="AV119" i="3"/>
  <c r="AW119" i="3"/>
  <c r="FE119" i="3" s="1"/>
  <c r="AX119" i="3"/>
  <c r="FF119" i="3" s="1"/>
  <c r="AY119" i="3"/>
  <c r="AZ119" i="3"/>
  <c r="FI119" i="3" s="1"/>
  <c r="BA119" i="3"/>
  <c r="BB119" i="3"/>
  <c r="BC119" i="3"/>
  <c r="FQ119" i="3" s="1"/>
  <c r="BD119" i="3"/>
  <c r="FU119" i="3" s="1"/>
  <c r="BE119" i="3"/>
  <c r="BF119" i="3"/>
  <c r="FX119" i="3" s="1"/>
  <c r="BG119" i="3"/>
  <c r="BH119" i="3"/>
  <c r="BI119" i="3"/>
  <c r="GB119" i="3" s="1"/>
  <c r="E120" i="3"/>
  <c r="F120" i="3"/>
  <c r="G120" i="3"/>
  <c r="H120" i="3"/>
  <c r="CE120" i="3" s="1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DN120" i="3"/>
  <c r="AA120" i="3"/>
  <c r="AB120" i="3"/>
  <c r="AC120" i="3"/>
  <c r="DR120" i="3" s="1"/>
  <c r="AD120" i="3"/>
  <c r="AE120" i="3"/>
  <c r="AF120" i="3"/>
  <c r="DX120" i="3" s="1"/>
  <c r="AG120" i="3"/>
  <c r="AH120" i="3"/>
  <c r="AI120" i="3"/>
  <c r="EB120" i="3" s="1"/>
  <c r="AJ120" i="3"/>
  <c r="AK120" i="3"/>
  <c r="AL120" i="3"/>
  <c r="EL120" i="3" s="1"/>
  <c r="AM120" i="3"/>
  <c r="AN120" i="3"/>
  <c r="AO120" i="3"/>
  <c r="EQ120" i="3" s="1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E121" i="3"/>
  <c r="F121" i="3"/>
  <c r="G121" i="3"/>
  <c r="CD121" i="3" s="1"/>
  <c r="H121" i="3"/>
  <c r="CE121" i="3" s="1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DN121" i="3" s="1"/>
  <c r="AA121" i="3"/>
  <c r="AB121" i="3"/>
  <c r="AC121" i="3"/>
  <c r="DR121" i="3" s="1"/>
  <c r="AD121" i="3"/>
  <c r="AE121" i="3"/>
  <c r="AF121" i="3"/>
  <c r="DX121" i="3"/>
  <c r="AG121" i="3"/>
  <c r="AH121" i="3"/>
  <c r="AI121" i="3"/>
  <c r="EB121" i="3" s="1"/>
  <c r="AJ121" i="3"/>
  <c r="AK121" i="3"/>
  <c r="AL121" i="3"/>
  <c r="EL121" i="3" s="1"/>
  <c r="AM121" i="3"/>
  <c r="AN121" i="3"/>
  <c r="AO121" i="3"/>
  <c r="EQ121" i="3" s="1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E122" i="3"/>
  <c r="F122" i="3"/>
  <c r="G122" i="3"/>
  <c r="H122" i="3"/>
  <c r="CE122" i="3" s="1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DN122" i="3" s="1"/>
  <c r="AA122" i="3"/>
  <c r="AB122" i="3"/>
  <c r="AC122" i="3"/>
  <c r="DR122" i="3" s="1"/>
  <c r="AD122" i="3"/>
  <c r="AE122" i="3"/>
  <c r="AF122" i="3"/>
  <c r="DX122" i="3" s="1"/>
  <c r="AG122" i="3"/>
  <c r="AH122" i="3"/>
  <c r="AI122" i="3"/>
  <c r="EB122" i="3" s="1"/>
  <c r="AJ122" i="3"/>
  <c r="AK122" i="3"/>
  <c r="AL122" i="3"/>
  <c r="EL122" i="3" s="1"/>
  <c r="AM122" i="3"/>
  <c r="AN122" i="3"/>
  <c r="AO122" i="3"/>
  <c r="EQ122" i="3" s="1"/>
  <c r="AP122" i="3"/>
  <c r="AQ122" i="3"/>
  <c r="EV122" i="3" s="1"/>
  <c r="AR122" i="3"/>
  <c r="EW122" i="3" s="1"/>
  <c r="AS122" i="3"/>
  <c r="AT122" i="3"/>
  <c r="EY122" i="3" s="1"/>
  <c r="AU122" i="3"/>
  <c r="AV122" i="3"/>
  <c r="AW122" i="3"/>
  <c r="FE122" i="3" s="1"/>
  <c r="AX122" i="3"/>
  <c r="AY122" i="3"/>
  <c r="AZ122" i="3"/>
  <c r="FI122" i="3" s="1"/>
  <c r="BA122" i="3"/>
  <c r="FK122" i="3" s="1"/>
  <c r="BB122" i="3"/>
  <c r="BC122" i="3"/>
  <c r="FQ122" i="3" s="1"/>
  <c r="BD122" i="3"/>
  <c r="BE122" i="3"/>
  <c r="BF122" i="3"/>
  <c r="FX122" i="3" s="1"/>
  <c r="BG122" i="3"/>
  <c r="BH122" i="3"/>
  <c r="BI122" i="3"/>
  <c r="GB122" i="3" s="1"/>
  <c r="E123" i="3"/>
  <c r="F123" i="3"/>
  <c r="G123" i="3"/>
  <c r="CD123" i="3" s="1"/>
  <c r="H123" i="3"/>
  <c r="CE123" i="3" s="1"/>
  <c r="I123" i="3"/>
  <c r="J123" i="3"/>
  <c r="K123" i="3"/>
  <c r="L123" i="3"/>
  <c r="M123" i="3"/>
  <c r="CN123" i="3" s="1"/>
  <c r="N123" i="3"/>
  <c r="O123" i="3"/>
  <c r="P123" i="3"/>
  <c r="CR123" i="3" s="1"/>
  <c r="Q123" i="3"/>
  <c r="R123" i="3"/>
  <c r="S123" i="3"/>
  <c r="DB123" i="3"/>
  <c r="T123" i="3"/>
  <c r="U123" i="3"/>
  <c r="V123" i="3"/>
  <c r="DG123" i="3" s="1"/>
  <c r="W123" i="3"/>
  <c r="X123" i="3"/>
  <c r="Y123" i="3"/>
  <c r="DM123" i="3" s="1"/>
  <c r="Z123" i="3"/>
  <c r="AA123" i="3"/>
  <c r="AB123" i="3"/>
  <c r="DP123" i="3" s="1"/>
  <c r="AC123" i="3"/>
  <c r="DR123" i="3" s="1"/>
  <c r="AD123" i="3"/>
  <c r="AE123" i="3"/>
  <c r="DV123" i="3" s="1"/>
  <c r="AF123" i="3"/>
  <c r="AG123" i="3"/>
  <c r="AH123" i="3"/>
  <c r="EA123" i="3" s="1"/>
  <c r="AI123" i="3"/>
  <c r="AJ123" i="3"/>
  <c r="AK123" i="3"/>
  <c r="EK123" i="3" s="1"/>
  <c r="AL123" i="3"/>
  <c r="EL123" i="3"/>
  <c r="AM123" i="3"/>
  <c r="AN123" i="3"/>
  <c r="EO123" i="3"/>
  <c r="AO123" i="3"/>
  <c r="AP123" i="3"/>
  <c r="AQ123" i="3"/>
  <c r="EV123" i="3" s="1"/>
  <c r="AR123" i="3"/>
  <c r="EW123" i="3" s="1"/>
  <c r="AS123" i="3"/>
  <c r="AT123" i="3"/>
  <c r="EY123" i="3" s="1"/>
  <c r="AU123" i="3"/>
  <c r="EZ123" i="3" s="1"/>
  <c r="AV123" i="3"/>
  <c r="AW123" i="3"/>
  <c r="FE123" i="3" s="1"/>
  <c r="AX123" i="3"/>
  <c r="FF123" i="3" s="1"/>
  <c r="AY123" i="3"/>
  <c r="AZ123" i="3"/>
  <c r="FI123" i="3" s="1"/>
  <c r="BA123" i="3"/>
  <c r="BB123" i="3"/>
  <c r="BC123" i="3"/>
  <c r="FQ123" i="3" s="1"/>
  <c r="BD123" i="3"/>
  <c r="FU123" i="3" s="1"/>
  <c r="BE123" i="3"/>
  <c r="BF123" i="3"/>
  <c r="FX123" i="3" s="1"/>
  <c r="BG123" i="3"/>
  <c r="BH123" i="3"/>
  <c r="BI123" i="3"/>
  <c r="GB123" i="3" s="1"/>
  <c r="E124" i="3"/>
  <c r="F124" i="3"/>
  <c r="G124" i="3"/>
  <c r="H124" i="3"/>
  <c r="CE124" i="3" s="1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E125" i="3"/>
  <c r="F125" i="3"/>
  <c r="G125" i="3"/>
  <c r="CD125" i="3" s="1"/>
  <c r="H125" i="3"/>
  <c r="CE125" i="3" s="1"/>
  <c r="I125" i="3"/>
  <c r="J125" i="3"/>
  <c r="CH125" i="3" s="1"/>
  <c r="K125" i="3"/>
  <c r="L125" i="3"/>
  <c r="M125" i="3"/>
  <c r="CN125" i="3" s="1"/>
  <c r="N125" i="3"/>
  <c r="O125" i="3"/>
  <c r="P125" i="3"/>
  <c r="CR125" i="3" s="1"/>
  <c r="Q125" i="3"/>
  <c r="R125" i="3"/>
  <c r="S125" i="3"/>
  <c r="DB125" i="3" s="1"/>
  <c r="T125" i="3"/>
  <c r="U125" i="3"/>
  <c r="V125" i="3"/>
  <c r="DG125" i="3" s="1"/>
  <c r="W125" i="3"/>
  <c r="X125" i="3"/>
  <c r="Y125" i="3"/>
  <c r="DM125" i="3"/>
  <c r="Z125" i="3"/>
  <c r="DN125" i="3" s="1"/>
  <c r="AA125" i="3"/>
  <c r="AB125" i="3"/>
  <c r="DP125" i="3" s="1"/>
  <c r="AC125" i="3"/>
  <c r="DR125" i="3" s="1"/>
  <c r="AD125" i="3"/>
  <c r="AE125" i="3"/>
  <c r="DV125" i="3" s="1"/>
  <c r="AF125" i="3"/>
  <c r="AG125" i="3"/>
  <c r="AH125" i="3"/>
  <c r="EA125" i="3" s="1"/>
  <c r="AI125" i="3"/>
  <c r="EB125" i="3" s="1"/>
  <c r="AJ125" i="3"/>
  <c r="AK125" i="3"/>
  <c r="EK125" i="3" s="1"/>
  <c r="AL125" i="3"/>
  <c r="AM125" i="3"/>
  <c r="AN125" i="3"/>
  <c r="EO125" i="3" s="1"/>
  <c r="AO125" i="3"/>
  <c r="AP125" i="3"/>
  <c r="AQ125" i="3"/>
  <c r="EV125" i="3" s="1"/>
  <c r="AR125" i="3"/>
  <c r="EW125" i="3" s="1"/>
  <c r="AS125" i="3"/>
  <c r="AT125" i="3"/>
  <c r="EY125" i="3" s="1"/>
  <c r="AU125" i="3"/>
  <c r="AV125" i="3"/>
  <c r="AW125" i="3"/>
  <c r="FE125" i="3" s="1"/>
  <c r="AX125" i="3"/>
  <c r="FF125" i="3" s="1"/>
  <c r="AY125" i="3"/>
  <c r="AZ125" i="3"/>
  <c r="FI125" i="3" s="1"/>
  <c r="BA125" i="3"/>
  <c r="FK125" i="3" s="1"/>
  <c r="BB125" i="3"/>
  <c r="BC125" i="3"/>
  <c r="FQ125" i="3" s="1"/>
  <c r="BD125" i="3"/>
  <c r="FU125" i="3" s="1"/>
  <c r="BE125" i="3"/>
  <c r="BF125" i="3"/>
  <c r="FX125" i="3" s="1"/>
  <c r="BG125" i="3"/>
  <c r="FY125" i="3" s="1"/>
  <c r="BH125" i="3"/>
  <c r="BI125" i="3"/>
  <c r="GB125" i="3" s="1"/>
  <c r="E126" i="3"/>
  <c r="F126" i="3"/>
  <c r="G126" i="3"/>
  <c r="H126" i="3"/>
  <c r="CE126" i="3" s="1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DM126" i="3" s="1"/>
  <c r="Z126" i="3"/>
  <c r="DN126" i="3" s="1"/>
  <c r="AA126" i="3"/>
  <c r="AB126" i="3"/>
  <c r="DP126" i="3" s="1"/>
  <c r="AC126" i="3"/>
  <c r="AD126" i="3"/>
  <c r="AE126" i="3"/>
  <c r="DV126" i="3" s="1"/>
  <c r="AF126" i="3"/>
  <c r="AG126" i="3"/>
  <c r="AH126" i="3"/>
  <c r="EA126" i="3" s="1"/>
  <c r="AI126" i="3"/>
  <c r="EB126" i="3" s="1"/>
  <c r="AJ126" i="3"/>
  <c r="AK126" i="3"/>
  <c r="EK126" i="3" s="1"/>
  <c r="AL126" i="3"/>
  <c r="EL126" i="3" s="1"/>
  <c r="AM126" i="3"/>
  <c r="AN126" i="3"/>
  <c r="EO126" i="3" s="1"/>
  <c r="AO126" i="3"/>
  <c r="AP126" i="3"/>
  <c r="AQ126" i="3"/>
  <c r="EV126" i="3" s="1"/>
  <c r="AR126" i="3"/>
  <c r="AS126" i="3"/>
  <c r="AT126" i="3"/>
  <c r="EY126" i="3" s="1"/>
  <c r="AU126" i="3"/>
  <c r="EZ126" i="3" s="1"/>
  <c r="AV126" i="3"/>
  <c r="AW126" i="3"/>
  <c r="FE126" i="3" s="1"/>
  <c r="AX126" i="3"/>
  <c r="FF126" i="3" s="1"/>
  <c r="AY126" i="3"/>
  <c r="AZ126" i="3"/>
  <c r="FI126" i="3" s="1"/>
  <c r="BA126" i="3"/>
  <c r="BB126" i="3"/>
  <c r="BC126" i="3"/>
  <c r="FQ126" i="3" s="1"/>
  <c r="BD126" i="3"/>
  <c r="FU126" i="3" s="1"/>
  <c r="BE126" i="3"/>
  <c r="BF126" i="3"/>
  <c r="FX126" i="3" s="1"/>
  <c r="BG126" i="3"/>
  <c r="FY126" i="3" s="1"/>
  <c r="BH126" i="3"/>
  <c r="BI126" i="3"/>
  <c r="GB126" i="3" s="1"/>
  <c r="E127" i="3"/>
  <c r="F127" i="3"/>
  <c r="G127" i="3"/>
  <c r="H127" i="3"/>
  <c r="CE127" i="3" s="1"/>
  <c r="I127" i="3"/>
  <c r="J127" i="3"/>
  <c r="CH127" i="3" s="1"/>
  <c r="K127" i="3"/>
  <c r="L127" i="3"/>
  <c r="M127" i="3"/>
  <c r="CN127" i="3" s="1"/>
  <c r="N127" i="3"/>
  <c r="O127" i="3"/>
  <c r="P127" i="3"/>
  <c r="CR127" i="3" s="1"/>
  <c r="Q127" i="3"/>
  <c r="R127" i="3"/>
  <c r="S127" i="3"/>
  <c r="DB127" i="3" s="1"/>
  <c r="T127" i="3"/>
  <c r="U127" i="3"/>
  <c r="V127" i="3"/>
  <c r="DG127" i="3"/>
  <c r="W127" i="3"/>
  <c r="X127" i="3"/>
  <c r="Y127" i="3"/>
  <c r="DM127" i="3" s="1"/>
  <c r="Z127" i="3"/>
  <c r="DN127" i="3" s="1"/>
  <c r="AA127" i="3"/>
  <c r="AB127" i="3"/>
  <c r="DP127" i="3" s="1"/>
  <c r="AC127" i="3"/>
  <c r="AD127" i="3"/>
  <c r="AE127" i="3"/>
  <c r="DV127" i="3" s="1"/>
  <c r="AF127" i="3"/>
  <c r="DX127" i="3" s="1"/>
  <c r="AG127" i="3"/>
  <c r="AH127" i="3"/>
  <c r="EA127" i="3" s="1"/>
  <c r="AI127" i="3"/>
  <c r="EB127" i="3" s="1"/>
  <c r="AJ127" i="3"/>
  <c r="AK127" i="3"/>
  <c r="EK127" i="3" s="1"/>
  <c r="AL127" i="3"/>
  <c r="EL127" i="3" s="1"/>
  <c r="AM127" i="3"/>
  <c r="AN127" i="3"/>
  <c r="EO127" i="3" s="1"/>
  <c r="AO127" i="3"/>
  <c r="EQ127" i="3" s="1"/>
  <c r="AP127" i="3"/>
  <c r="AQ127" i="3"/>
  <c r="EV127" i="3" s="1"/>
  <c r="AR127" i="3"/>
  <c r="AS127" i="3"/>
  <c r="AT127" i="3"/>
  <c r="EY127" i="3" s="1"/>
  <c r="AU127" i="3"/>
  <c r="EZ127" i="3" s="1"/>
  <c r="AV127" i="3"/>
  <c r="AW127" i="3"/>
  <c r="FE127" i="3" s="1"/>
  <c r="AX127" i="3"/>
  <c r="AY127" i="3"/>
  <c r="AZ127" i="3"/>
  <c r="FI127" i="3" s="1"/>
  <c r="BA127" i="3"/>
  <c r="FK127" i="3"/>
  <c r="BB127" i="3"/>
  <c r="BC127" i="3"/>
  <c r="FQ127" i="3"/>
  <c r="BD127" i="3"/>
  <c r="FU127" i="3" s="1"/>
  <c r="BE127" i="3"/>
  <c r="BF127" i="3"/>
  <c r="FX127" i="3" s="1"/>
  <c r="BG127" i="3"/>
  <c r="FY127" i="3" s="1"/>
  <c r="BH127" i="3"/>
  <c r="BI127" i="3"/>
  <c r="GB127" i="3" s="1"/>
  <c r="E128" i="3"/>
  <c r="F128" i="3"/>
  <c r="G128" i="3"/>
  <c r="H128" i="3"/>
  <c r="CE128" i="3" s="1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DN128" i="3" s="1"/>
  <c r="AA128" i="3"/>
  <c r="AB128" i="3"/>
  <c r="AC128" i="3"/>
  <c r="DR128" i="3" s="1"/>
  <c r="AD128" i="3"/>
  <c r="AE128" i="3"/>
  <c r="AF128" i="3"/>
  <c r="DX128" i="3" s="1"/>
  <c r="AG128" i="3"/>
  <c r="AH128" i="3"/>
  <c r="AI128" i="3"/>
  <c r="EB128" i="3" s="1"/>
  <c r="AJ128" i="3"/>
  <c r="AK128" i="3"/>
  <c r="AL128" i="3"/>
  <c r="EL128" i="3" s="1"/>
  <c r="AM128" i="3"/>
  <c r="AN128" i="3"/>
  <c r="AO128" i="3"/>
  <c r="EQ128" i="3" s="1"/>
  <c r="AP128" i="3"/>
  <c r="AQ128" i="3"/>
  <c r="AR128" i="3"/>
  <c r="EW128" i="3"/>
  <c r="AS128" i="3"/>
  <c r="AT128" i="3"/>
  <c r="AU128" i="3"/>
  <c r="EZ128" i="3" s="1"/>
  <c r="AV128" i="3"/>
  <c r="AW128" i="3"/>
  <c r="AX128" i="3"/>
  <c r="FF128" i="3" s="1"/>
  <c r="AY128" i="3"/>
  <c r="AZ128" i="3"/>
  <c r="BA128" i="3"/>
  <c r="FK128" i="3" s="1"/>
  <c r="BB128" i="3"/>
  <c r="BC128" i="3"/>
  <c r="BD128" i="3"/>
  <c r="FU128" i="3" s="1"/>
  <c r="BE128" i="3"/>
  <c r="BF128" i="3"/>
  <c r="BG128" i="3"/>
  <c r="FY128" i="3" s="1"/>
  <c r="BH128" i="3"/>
  <c r="BI128" i="3"/>
  <c r="E129" i="3"/>
  <c r="F129" i="3"/>
  <c r="G129" i="3"/>
  <c r="H129" i="3"/>
  <c r="CE129" i="3" s="1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DM129" i="3" s="1"/>
  <c r="Z129" i="3"/>
  <c r="AA129" i="3"/>
  <c r="AB129" i="3"/>
  <c r="DP129" i="3" s="1"/>
  <c r="AC129" i="3"/>
  <c r="DR129" i="3" s="1"/>
  <c r="AD129" i="3"/>
  <c r="AE129" i="3"/>
  <c r="DV129" i="3" s="1"/>
  <c r="AF129" i="3"/>
  <c r="DX129" i="3" s="1"/>
  <c r="AG129" i="3"/>
  <c r="AH129" i="3"/>
  <c r="EA129" i="3" s="1"/>
  <c r="AI129" i="3"/>
  <c r="AJ129" i="3"/>
  <c r="AK129" i="3"/>
  <c r="EK129" i="3" s="1"/>
  <c r="AL129" i="3"/>
  <c r="EL129" i="3" s="1"/>
  <c r="AM129" i="3"/>
  <c r="AN129" i="3"/>
  <c r="EO129" i="3" s="1"/>
  <c r="AO129" i="3"/>
  <c r="EQ129" i="3" s="1"/>
  <c r="AP129" i="3"/>
  <c r="AQ129" i="3"/>
  <c r="EV129" i="3" s="1"/>
  <c r="AR129" i="3"/>
  <c r="AS129" i="3"/>
  <c r="AT129" i="3"/>
  <c r="EY129" i="3" s="1"/>
  <c r="AU129" i="3"/>
  <c r="EZ129" i="3" s="1"/>
  <c r="AV129" i="3"/>
  <c r="AW129" i="3"/>
  <c r="FE129" i="3" s="1"/>
  <c r="AX129" i="3"/>
  <c r="FF129" i="3" s="1"/>
  <c r="AY129" i="3"/>
  <c r="AZ129" i="3"/>
  <c r="BA129" i="3"/>
  <c r="FK129" i="3" s="1"/>
  <c r="BB129" i="3"/>
  <c r="BC129" i="3"/>
  <c r="BD129" i="3"/>
  <c r="FU129" i="3" s="1"/>
  <c r="BE129" i="3"/>
  <c r="BF129" i="3"/>
  <c r="BG129" i="3"/>
  <c r="FY129" i="3" s="1"/>
  <c r="BH129" i="3"/>
  <c r="BI129" i="3"/>
  <c r="E130" i="3"/>
  <c r="F130" i="3"/>
  <c r="G130" i="3"/>
  <c r="CD130" i="3" s="1"/>
  <c r="H130" i="3"/>
  <c r="CE130" i="3" s="1"/>
  <c r="I130" i="3"/>
  <c r="CF130" i="3" s="1"/>
  <c r="J130" i="3"/>
  <c r="K130" i="3"/>
  <c r="L130" i="3"/>
  <c r="CL130" i="3"/>
  <c r="M130" i="3"/>
  <c r="CN130" i="3" s="1"/>
  <c r="N130" i="3"/>
  <c r="O130" i="3"/>
  <c r="CQ130" i="3" s="1"/>
  <c r="P130" i="3"/>
  <c r="Q130" i="3"/>
  <c r="R130" i="3"/>
  <c r="DA130" i="3" s="1"/>
  <c r="S130" i="3"/>
  <c r="T130" i="3"/>
  <c r="U130" i="3"/>
  <c r="DE130" i="3" s="1"/>
  <c r="V130" i="3"/>
  <c r="W130" i="3"/>
  <c r="X130" i="3"/>
  <c r="DL130" i="3" s="1"/>
  <c r="Y130" i="3"/>
  <c r="DM130" i="3" s="1"/>
  <c r="Z130" i="3"/>
  <c r="AA130" i="3"/>
  <c r="DO130" i="3" s="1"/>
  <c r="AB130" i="3"/>
  <c r="DP130" i="3"/>
  <c r="AC130" i="3"/>
  <c r="AD130" i="3"/>
  <c r="DU130" i="3"/>
  <c r="AE130" i="3"/>
  <c r="DV130" i="3" s="1"/>
  <c r="AF130" i="3"/>
  <c r="AG130" i="3"/>
  <c r="DY130" i="3" s="1"/>
  <c r="AH130" i="3"/>
  <c r="EA130" i="3" s="1"/>
  <c r="AI130" i="3"/>
  <c r="AJ130" i="3"/>
  <c r="EG130" i="3" s="1"/>
  <c r="AK130" i="3"/>
  <c r="AL130" i="3"/>
  <c r="AM130" i="3"/>
  <c r="EN130" i="3" s="1"/>
  <c r="AN130" i="3"/>
  <c r="EO130" i="3" s="1"/>
  <c r="AO130" i="3"/>
  <c r="AP130" i="3"/>
  <c r="ER130" i="3" s="1"/>
  <c r="AQ130" i="3"/>
  <c r="AR130" i="3"/>
  <c r="AS130" i="3"/>
  <c r="EX130" i="3" s="1"/>
  <c r="AT130" i="3"/>
  <c r="EY130" i="3" s="1"/>
  <c r="AU130" i="3"/>
  <c r="AV130" i="3"/>
  <c r="FB130" i="3" s="1"/>
  <c r="AW130" i="3"/>
  <c r="FE130" i="3" s="1"/>
  <c r="AX130" i="3"/>
  <c r="AY130" i="3"/>
  <c r="FH130" i="3" s="1"/>
  <c r="AZ130" i="3"/>
  <c r="BA130" i="3"/>
  <c r="BB130" i="3"/>
  <c r="FL130" i="3" s="1"/>
  <c r="BC130" i="3"/>
  <c r="FQ130" i="3" s="1"/>
  <c r="BD130" i="3"/>
  <c r="BE130" i="3"/>
  <c r="FV130" i="3" s="1"/>
  <c r="BF130" i="3"/>
  <c r="FX130" i="3" s="1"/>
  <c r="BG130" i="3"/>
  <c r="BH130" i="3"/>
  <c r="GA130" i="3" s="1"/>
  <c r="BI130" i="3"/>
  <c r="E131" i="3"/>
  <c r="F131" i="3"/>
  <c r="G131" i="3"/>
  <c r="H131" i="3"/>
  <c r="CE131" i="3" s="1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DL131" i="3"/>
  <c r="Y131" i="3"/>
  <c r="DM131" i="3" s="1"/>
  <c r="Z131" i="3"/>
  <c r="AA131" i="3"/>
  <c r="DO131" i="3" s="1"/>
  <c r="AB131" i="3"/>
  <c r="AC131" i="3"/>
  <c r="AD131" i="3"/>
  <c r="DU131" i="3" s="1"/>
  <c r="AE131" i="3"/>
  <c r="DV131" i="3" s="1"/>
  <c r="AF131" i="3"/>
  <c r="AG131" i="3"/>
  <c r="DY131" i="3" s="1"/>
  <c r="AH131" i="3"/>
  <c r="EA131" i="3" s="1"/>
  <c r="AI131" i="3"/>
  <c r="AJ131" i="3"/>
  <c r="EG131" i="3" s="1"/>
  <c r="AK131" i="3"/>
  <c r="AL131" i="3"/>
  <c r="AM131" i="3"/>
  <c r="EN131" i="3" s="1"/>
  <c r="AN131" i="3"/>
  <c r="EO131" i="3" s="1"/>
  <c r="AO131" i="3"/>
  <c r="AP131" i="3"/>
  <c r="ER131" i="3" s="1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E132" i="3"/>
  <c r="F132" i="3"/>
  <c r="CC132" i="3" s="1"/>
  <c r="G132" i="3"/>
  <c r="H132" i="3"/>
  <c r="CE132" i="3" s="1"/>
  <c r="I132" i="3"/>
  <c r="J132" i="3"/>
  <c r="CH132" i="3" s="1"/>
  <c r="K132" i="3"/>
  <c r="CK132" i="3" s="1"/>
  <c r="L132" i="3"/>
  <c r="M132" i="3"/>
  <c r="N132" i="3"/>
  <c r="CO132" i="3" s="1"/>
  <c r="O132" i="3"/>
  <c r="CQ132" i="3"/>
  <c r="P132" i="3"/>
  <c r="Q132" i="3"/>
  <c r="CW132" i="3"/>
  <c r="R132" i="3"/>
  <c r="S132" i="3"/>
  <c r="DB132" i="3"/>
  <c r="T132" i="3"/>
  <c r="DD132" i="3" s="1"/>
  <c r="U132" i="3"/>
  <c r="V132" i="3"/>
  <c r="W132" i="3"/>
  <c r="DH132" i="3" s="1"/>
  <c r="X132" i="3"/>
  <c r="DL132" i="3" s="1"/>
  <c r="Y132" i="3"/>
  <c r="Z132" i="3"/>
  <c r="DN132" i="3" s="1"/>
  <c r="AA132" i="3"/>
  <c r="DO132" i="3" s="1"/>
  <c r="AB132" i="3"/>
  <c r="DP132" i="3" s="1"/>
  <c r="AC132" i="3"/>
  <c r="DR132" i="3" s="1"/>
  <c r="AD132" i="3"/>
  <c r="AE132" i="3"/>
  <c r="AF132" i="3"/>
  <c r="DX132" i="3"/>
  <c r="AG132" i="3"/>
  <c r="DY132" i="3" s="1"/>
  <c r="AH132" i="3"/>
  <c r="AI132" i="3"/>
  <c r="EB132" i="3" s="1"/>
  <c r="AJ132" i="3"/>
  <c r="AK132" i="3"/>
  <c r="EK132" i="3" s="1"/>
  <c r="AL132" i="3"/>
  <c r="EL132" i="3" s="1"/>
  <c r="AM132" i="3"/>
  <c r="EN132" i="3" s="1"/>
  <c r="AN132" i="3"/>
  <c r="AO132" i="3"/>
  <c r="EQ132" i="3" s="1"/>
  <c r="AP132" i="3"/>
  <c r="ER132" i="3" s="1"/>
  <c r="AQ132" i="3"/>
  <c r="AR132" i="3"/>
  <c r="EW132" i="3" s="1"/>
  <c r="AS132" i="3"/>
  <c r="EX132" i="3" s="1"/>
  <c r="AT132" i="3"/>
  <c r="EY132" i="3"/>
  <c r="AU132" i="3"/>
  <c r="EZ132" i="3" s="1"/>
  <c r="AV132" i="3"/>
  <c r="AW132" i="3"/>
  <c r="AX132" i="3"/>
  <c r="FF132" i="3" s="1"/>
  <c r="AY132" i="3"/>
  <c r="FH132" i="3" s="1"/>
  <c r="AZ132" i="3"/>
  <c r="BA132" i="3"/>
  <c r="FK132" i="3" s="1"/>
  <c r="BB132" i="3"/>
  <c r="BC132" i="3"/>
  <c r="FQ132" i="3" s="1"/>
  <c r="BD132" i="3"/>
  <c r="FU132" i="3" s="1"/>
  <c r="BE132" i="3"/>
  <c r="FV132" i="3" s="1"/>
  <c r="BF132" i="3"/>
  <c r="BG132" i="3"/>
  <c r="BH132" i="3"/>
  <c r="GA132" i="3" s="1"/>
  <c r="BI132" i="3"/>
  <c r="E133" i="3"/>
  <c r="CB133" i="3" s="1"/>
  <c r="F133" i="3"/>
  <c r="CC133" i="3"/>
  <c r="G133" i="3"/>
  <c r="H133" i="3"/>
  <c r="CE133" i="3" s="1"/>
  <c r="I133" i="3"/>
  <c r="J133" i="3"/>
  <c r="CH133" i="3" s="1"/>
  <c r="K133" i="3"/>
  <c r="L133" i="3"/>
  <c r="M133" i="3"/>
  <c r="CN133" i="3" s="1"/>
  <c r="N133" i="3"/>
  <c r="O133" i="3"/>
  <c r="P133" i="3"/>
  <c r="CR133" i="3"/>
  <c r="Q133" i="3"/>
  <c r="R133" i="3"/>
  <c r="S133" i="3"/>
  <c r="DB133" i="3" s="1"/>
  <c r="T133" i="3"/>
  <c r="U133" i="3"/>
  <c r="V133" i="3"/>
  <c r="DG133" i="3" s="1"/>
  <c r="W133" i="3"/>
  <c r="X133" i="3"/>
  <c r="DL133" i="3" s="1"/>
  <c r="Y133" i="3"/>
  <c r="DM133" i="3" s="1"/>
  <c r="Z133" i="3"/>
  <c r="AA133" i="3"/>
  <c r="AB133" i="3"/>
  <c r="DP133" i="3"/>
  <c r="AC133" i="3"/>
  <c r="DR133" i="3" s="1"/>
  <c r="AD133" i="3"/>
  <c r="AE133" i="3"/>
  <c r="DV133" i="3" s="1"/>
  <c r="AF133" i="3"/>
  <c r="DX133" i="3" s="1"/>
  <c r="AG133" i="3"/>
  <c r="AH133" i="3"/>
  <c r="EA133" i="3" s="1"/>
  <c r="AI133" i="3"/>
  <c r="EB133" i="3" s="1"/>
  <c r="AJ133" i="3"/>
  <c r="AK133" i="3"/>
  <c r="EK133" i="3" s="1"/>
  <c r="AL133" i="3"/>
  <c r="EL133" i="3" s="1"/>
  <c r="AM133" i="3"/>
  <c r="AN133" i="3"/>
  <c r="EO133" i="3" s="1"/>
  <c r="AO133" i="3"/>
  <c r="EQ133" i="3" s="1"/>
  <c r="AP133" i="3"/>
  <c r="AQ133" i="3"/>
  <c r="EV133" i="3" s="1"/>
  <c r="AR133" i="3"/>
  <c r="EW133" i="3" s="1"/>
  <c r="AS133" i="3"/>
  <c r="AT133" i="3"/>
  <c r="EY133" i="3" s="1"/>
  <c r="AU133" i="3"/>
  <c r="EZ133" i="3" s="1"/>
  <c r="AV133" i="3"/>
  <c r="AW133" i="3"/>
  <c r="FE133" i="3" s="1"/>
  <c r="AX133" i="3"/>
  <c r="FF133" i="3" s="1"/>
  <c r="AY133" i="3"/>
  <c r="FH133" i="3" s="1"/>
  <c r="AZ133" i="3"/>
  <c r="FI133" i="3" s="1"/>
  <c r="BA133" i="3"/>
  <c r="FK133" i="3" s="1"/>
  <c r="BB133" i="3"/>
  <c r="BC133" i="3"/>
  <c r="FQ133" i="3" s="1"/>
  <c r="BD133" i="3"/>
  <c r="BE133" i="3"/>
  <c r="FV133" i="3" s="1"/>
  <c r="BF133" i="3"/>
  <c r="FX133" i="3" s="1"/>
  <c r="BG133" i="3"/>
  <c r="FY133" i="3" s="1"/>
  <c r="BH133" i="3"/>
  <c r="BI133" i="3"/>
  <c r="GB133" i="3" s="1"/>
  <c r="E134" i="3"/>
  <c r="F134" i="3"/>
  <c r="CC134" i="3" s="1"/>
  <c r="G134" i="3"/>
  <c r="H134" i="3"/>
  <c r="CE134" i="3" s="1"/>
  <c r="I134" i="3"/>
  <c r="CF134" i="3" s="1"/>
  <c r="J134" i="3"/>
  <c r="K134" i="3"/>
  <c r="CK134" i="3" s="1"/>
  <c r="L134" i="3"/>
  <c r="CL134" i="3" s="1"/>
  <c r="M134" i="3"/>
  <c r="N134" i="3"/>
  <c r="O134" i="3"/>
  <c r="CQ134" i="3" s="1"/>
  <c r="P134" i="3"/>
  <c r="CR134" i="3" s="1"/>
  <c r="Q134" i="3"/>
  <c r="R134" i="3"/>
  <c r="DA134" i="3" s="1"/>
  <c r="S134" i="3"/>
  <c r="T134" i="3"/>
  <c r="DD134" i="3" s="1"/>
  <c r="U134" i="3"/>
  <c r="DE134" i="3" s="1"/>
  <c r="V134" i="3"/>
  <c r="W134" i="3"/>
  <c r="X134" i="3"/>
  <c r="DL134" i="3" s="1"/>
  <c r="Y134" i="3"/>
  <c r="DM134" i="3" s="1"/>
  <c r="Z134" i="3"/>
  <c r="AA134" i="3"/>
  <c r="DO134" i="3" s="1"/>
  <c r="AB134" i="3"/>
  <c r="DP134" i="3"/>
  <c r="AC134" i="3"/>
  <c r="DR134" i="3" s="1"/>
  <c r="AD134" i="3"/>
  <c r="DU134" i="3"/>
  <c r="AE134" i="3"/>
  <c r="DV134" i="3" s="1"/>
  <c r="AF134" i="3"/>
  <c r="AG134" i="3"/>
  <c r="DY134" i="3" s="1"/>
  <c r="AH134" i="3"/>
  <c r="EA134" i="3" s="1"/>
  <c r="AI134" i="3"/>
  <c r="AJ134" i="3"/>
  <c r="EG134" i="3" s="1"/>
  <c r="AK134" i="3"/>
  <c r="EK134" i="3" s="1"/>
  <c r="AL134" i="3"/>
  <c r="EL134" i="3" s="1"/>
  <c r="AM134" i="3"/>
  <c r="EN134" i="3" s="1"/>
  <c r="AN134" i="3"/>
  <c r="EO134" i="3" s="1"/>
  <c r="AO134" i="3"/>
  <c r="AP134" i="3"/>
  <c r="ER134" i="3" s="1"/>
  <c r="AQ134" i="3"/>
  <c r="EV134" i="3"/>
  <c r="AR134" i="3"/>
  <c r="AS134" i="3"/>
  <c r="EX134" i="3"/>
  <c r="AT134" i="3"/>
  <c r="EY134" i="3" s="1"/>
  <c r="AU134" i="3"/>
  <c r="EZ134" i="3"/>
  <c r="AV134" i="3"/>
  <c r="FB134" i="3" s="1"/>
  <c r="AW134" i="3"/>
  <c r="FE134" i="3" s="1"/>
  <c r="AX134" i="3"/>
  <c r="AY134" i="3"/>
  <c r="FH134" i="3" s="1"/>
  <c r="AZ134" i="3"/>
  <c r="FI134" i="3" s="1"/>
  <c r="BA134" i="3"/>
  <c r="BB134" i="3"/>
  <c r="FL134" i="3" s="1"/>
  <c r="BC134" i="3"/>
  <c r="FQ134" i="3"/>
  <c r="BD134" i="3"/>
  <c r="FU134" i="3" s="1"/>
  <c r="BE134" i="3"/>
  <c r="FV134" i="3"/>
  <c r="BF134" i="3"/>
  <c r="FX134" i="3" s="1"/>
  <c r="BG134" i="3"/>
  <c r="BH134" i="3"/>
  <c r="GA134" i="3" s="1"/>
  <c r="BI134" i="3"/>
  <c r="GB134" i="3" s="1"/>
  <c r="E135" i="3"/>
  <c r="F135" i="3"/>
  <c r="G135" i="3"/>
  <c r="CD135" i="3" s="1"/>
  <c r="H135" i="3"/>
  <c r="CE135" i="3" s="1"/>
  <c r="I135" i="3"/>
  <c r="J135" i="3"/>
  <c r="CH135" i="3"/>
  <c r="K135" i="3"/>
  <c r="L135" i="3"/>
  <c r="M135" i="3"/>
  <c r="CN135" i="3" s="1"/>
  <c r="N135" i="3"/>
  <c r="O135" i="3"/>
  <c r="CQ135" i="3" s="1"/>
  <c r="P135" i="3"/>
  <c r="CR135" i="3" s="1"/>
  <c r="Q135" i="3"/>
  <c r="R135" i="3"/>
  <c r="S135" i="3"/>
  <c r="DB135" i="3" s="1"/>
  <c r="T135" i="3"/>
  <c r="U135" i="3"/>
  <c r="V135" i="3"/>
  <c r="DG135" i="3" s="1"/>
  <c r="W135" i="3"/>
  <c r="X135" i="3"/>
  <c r="DL135" i="3" s="1"/>
  <c r="Y135" i="3"/>
  <c r="DM135" i="3" s="1"/>
  <c r="Z135" i="3"/>
  <c r="AA135" i="3"/>
  <c r="AB135" i="3"/>
  <c r="DP135" i="3" s="1"/>
  <c r="AC135" i="3"/>
  <c r="DR135" i="3" s="1"/>
  <c r="AD135" i="3"/>
  <c r="DU135" i="3" s="1"/>
  <c r="AE135" i="3"/>
  <c r="DV135" i="3" s="1"/>
  <c r="AF135" i="3"/>
  <c r="AG135" i="3"/>
  <c r="DY135" i="3" s="1"/>
  <c r="AH135" i="3"/>
  <c r="EA135" i="3" s="1"/>
  <c r="AI135" i="3"/>
  <c r="EB135" i="3" s="1"/>
  <c r="AJ135" i="3"/>
  <c r="AK135" i="3"/>
  <c r="EK135" i="3" s="1"/>
  <c r="AL135" i="3"/>
  <c r="AM135" i="3"/>
  <c r="AN135" i="3"/>
  <c r="EO135" i="3" s="1"/>
  <c r="AO135" i="3"/>
  <c r="AP135" i="3"/>
  <c r="ER135" i="3" s="1"/>
  <c r="AQ135" i="3"/>
  <c r="EV135" i="3" s="1"/>
  <c r="AR135" i="3"/>
  <c r="AS135" i="3"/>
  <c r="AT135" i="3"/>
  <c r="EY135" i="3" s="1"/>
  <c r="AU135" i="3"/>
  <c r="AV135" i="3"/>
  <c r="AW135" i="3"/>
  <c r="FE135" i="3" s="1"/>
  <c r="AX135" i="3"/>
  <c r="FF135" i="3" s="1"/>
  <c r="AY135" i="3"/>
  <c r="FH135" i="3" s="1"/>
  <c r="AZ135" i="3"/>
  <c r="FI135" i="3" s="1"/>
  <c r="BA135" i="3"/>
  <c r="BB135" i="3"/>
  <c r="BC135" i="3"/>
  <c r="FQ135" i="3" s="1"/>
  <c r="BD135" i="3"/>
  <c r="FU135" i="3" s="1"/>
  <c r="BE135" i="3"/>
  <c r="BF135" i="3"/>
  <c r="FX135" i="3" s="1"/>
  <c r="BG135" i="3"/>
  <c r="BH135" i="3"/>
  <c r="GA135" i="3" s="1"/>
  <c r="BI135" i="3"/>
  <c r="GB135" i="3" s="1"/>
  <c r="E136" i="3"/>
  <c r="CB136" i="3" s="1"/>
  <c r="F136" i="3"/>
  <c r="CC136" i="3" s="1"/>
  <c r="G136" i="3"/>
  <c r="H136" i="3"/>
  <c r="CE136" i="3" s="1"/>
  <c r="I136" i="3"/>
  <c r="J136" i="3"/>
  <c r="CH136" i="3" s="1"/>
  <c r="K136" i="3"/>
  <c r="CK136" i="3" s="1"/>
  <c r="L136" i="3"/>
  <c r="CL136" i="3"/>
  <c r="M136" i="3"/>
  <c r="CN136" i="3" s="1"/>
  <c r="N136" i="3"/>
  <c r="O136" i="3"/>
  <c r="P136" i="3"/>
  <c r="CR136" i="3" s="1"/>
  <c r="Q136" i="3"/>
  <c r="CW136" i="3" s="1"/>
  <c r="R136" i="3"/>
  <c r="S136" i="3"/>
  <c r="DB136" i="3" s="1"/>
  <c r="T136" i="3"/>
  <c r="DD136" i="3" s="1"/>
  <c r="U136" i="3"/>
  <c r="V136" i="3"/>
  <c r="DG136" i="3" s="1"/>
  <c r="W136" i="3"/>
  <c r="DH136" i="3"/>
  <c r="X136" i="3"/>
  <c r="DL136" i="3" s="1"/>
  <c r="Y136" i="3"/>
  <c r="DM136" i="3"/>
  <c r="Z136" i="3"/>
  <c r="AA136" i="3"/>
  <c r="DO136" i="3"/>
  <c r="AB136" i="3"/>
  <c r="DP136" i="3" s="1"/>
  <c r="AC136" i="3"/>
  <c r="DR136" i="3" s="1"/>
  <c r="AD136" i="3"/>
  <c r="AE136" i="3"/>
  <c r="DV136" i="3" s="1"/>
  <c r="AF136" i="3"/>
  <c r="DX136" i="3"/>
  <c r="AG136" i="3"/>
  <c r="DY136" i="3" s="1"/>
  <c r="AH136" i="3"/>
  <c r="EA136" i="3" s="1"/>
  <c r="AI136" i="3"/>
  <c r="AJ136" i="3"/>
  <c r="AK136" i="3"/>
  <c r="EK136" i="3" s="1"/>
  <c r="AL136" i="3"/>
  <c r="EL136" i="3" s="1"/>
  <c r="AM136" i="3"/>
  <c r="EN136" i="3" s="1"/>
  <c r="AN136" i="3"/>
  <c r="EO136" i="3" s="1"/>
  <c r="AO136" i="3"/>
  <c r="EQ136" i="3" s="1"/>
  <c r="AP136" i="3"/>
  <c r="AQ136" i="3"/>
  <c r="EV136" i="3" s="1"/>
  <c r="AR136" i="3"/>
  <c r="AS136" i="3"/>
  <c r="AT136" i="3"/>
  <c r="EY136" i="3" s="1"/>
  <c r="AU136" i="3"/>
  <c r="EZ136" i="3" s="1"/>
  <c r="AV136" i="3"/>
  <c r="AW136" i="3"/>
  <c r="FE136" i="3" s="1"/>
  <c r="AX136" i="3"/>
  <c r="AY136" i="3"/>
  <c r="AZ136" i="3"/>
  <c r="FI136" i="3" s="1"/>
  <c r="BA136" i="3"/>
  <c r="BB136" i="3"/>
  <c r="FL136" i="3" s="1"/>
  <c r="BC136" i="3"/>
  <c r="FQ136" i="3" s="1"/>
  <c r="BD136" i="3"/>
  <c r="FU136" i="3" s="1"/>
  <c r="BE136" i="3"/>
  <c r="BF136" i="3"/>
  <c r="FX136" i="3" s="1"/>
  <c r="BG136" i="3"/>
  <c r="BH136" i="3"/>
  <c r="GA136" i="3" s="1"/>
  <c r="BI136" i="3"/>
  <c r="GB136" i="3" s="1"/>
  <c r="E137" i="3"/>
  <c r="F137" i="3"/>
  <c r="G137" i="3"/>
  <c r="H137" i="3"/>
  <c r="CE137" i="3" s="1"/>
  <c r="I137" i="3"/>
  <c r="CF137" i="3" s="1"/>
  <c r="J137" i="3"/>
  <c r="CH137" i="3" s="1"/>
  <c r="K137" i="3"/>
  <c r="L137" i="3"/>
  <c r="CL137" i="3" s="1"/>
  <c r="M137" i="3"/>
  <c r="N137" i="3"/>
  <c r="CO137" i="3" s="1"/>
  <c r="O137" i="3"/>
  <c r="CQ137" i="3" s="1"/>
  <c r="P137" i="3"/>
  <c r="Q137" i="3"/>
  <c r="R137" i="3"/>
  <c r="DA137" i="3" s="1"/>
  <c r="S137" i="3"/>
  <c r="DB137" i="3" s="1"/>
  <c r="T137" i="3"/>
  <c r="U137" i="3"/>
  <c r="DE137" i="3" s="1"/>
  <c r="V137" i="3"/>
  <c r="W137" i="3"/>
  <c r="DH137" i="3" s="1"/>
  <c r="X137" i="3"/>
  <c r="DL137" i="3"/>
  <c r="Y137" i="3"/>
  <c r="DM137" i="3" s="1"/>
  <c r="Z137" i="3"/>
  <c r="DN137" i="3"/>
  <c r="AA137" i="3"/>
  <c r="DO137" i="3" s="1"/>
  <c r="AB137" i="3"/>
  <c r="DP137" i="3" s="1"/>
  <c r="AC137" i="3"/>
  <c r="AD137" i="3"/>
  <c r="DU137" i="3" s="1"/>
  <c r="AE137" i="3"/>
  <c r="DV137" i="3" s="1"/>
  <c r="AF137" i="3"/>
  <c r="DX137" i="3" s="1"/>
  <c r="AG137" i="3"/>
  <c r="DY137" i="3" s="1"/>
  <c r="AH137" i="3"/>
  <c r="AI137" i="3"/>
  <c r="EB137" i="3" s="1"/>
  <c r="AJ137" i="3"/>
  <c r="EG137" i="3" s="1"/>
  <c r="AK137" i="3"/>
  <c r="EK137" i="3" s="1"/>
  <c r="AL137" i="3"/>
  <c r="AM137" i="3"/>
  <c r="EN137" i="3" s="1"/>
  <c r="AN137" i="3"/>
  <c r="AO137" i="3"/>
  <c r="EQ137" i="3" s="1"/>
  <c r="AP137" i="3"/>
  <c r="ER137" i="3" s="1"/>
  <c r="AQ137" i="3"/>
  <c r="EV137" i="3"/>
  <c r="AR137" i="3"/>
  <c r="AS137" i="3"/>
  <c r="EX137" i="3"/>
  <c r="AT137" i="3"/>
  <c r="EY137" i="3" s="1"/>
  <c r="AU137" i="3"/>
  <c r="AV137" i="3"/>
  <c r="FB137" i="3" s="1"/>
  <c r="AW137" i="3"/>
  <c r="FE137" i="3" s="1"/>
  <c r="AX137" i="3"/>
  <c r="FF137" i="3" s="1"/>
  <c r="AY137" i="3"/>
  <c r="FH137" i="3" s="1"/>
  <c r="AZ137" i="3"/>
  <c r="FI137" i="3" s="1"/>
  <c r="BA137" i="3"/>
  <c r="BB137" i="3"/>
  <c r="FL137" i="3" s="1"/>
  <c r="BC137" i="3"/>
  <c r="FQ137" i="3" s="1"/>
  <c r="BD137" i="3"/>
  <c r="BE137" i="3"/>
  <c r="FV137" i="3" s="1"/>
  <c r="BF137" i="3"/>
  <c r="FX137" i="3" s="1"/>
  <c r="BG137" i="3"/>
  <c r="FY137" i="3" s="1"/>
  <c r="BH137" i="3"/>
  <c r="GA137" i="3" s="1"/>
  <c r="BI137" i="3"/>
  <c r="GB137" i="3" s="1"/>
  <c r="E138" i="3"/>
  <c r="F138" i="3"/>
  <c r="G138" i="3"/>
  <c r="CD138" i="3" s="1"/>
  <c r="H138" i="3"/>
  <c r="CE138" i="3" s="1"/>
  <c r="I138" i="3"/>
  <c r="J138" i="3"/>
  <c r="CH138" i="3" s="1"/>
  <c r="K138" i="3"/>
  <c r="L138" i="3"/>
  <c r="M138" i="3"/>
  <c r="CN138" i="3"/>
  <c r="N138" i="3"/>
  <c r="O138" i="3"/>
  <c r="P138" i="3"/>
  <c r="CR138" i="3" s="1"/>
  <c r="Q138" i="3"/>
  <c r="CW138" i="3"/>
  <c r="R138" i="3"/>
  <c r="S138" i="3"/>
  <c r="DB138" i="3"/>
  <c r="T138" i="3"/>
  <c r="U138" i="3"/>
  <c r="V138" i="3"/>
  <c r="DG138" i="3" s="1"/>
  <c r="W138" i="3"/>
  <c r="X138" i="3"/>
  <c r="DL138" i="3" s="1"/>
  <c r="Y138" i="3"/>
  <c r="DM138" i="3" s="1"/>
  <c r="Z138" i="3"/>
  <c r="DN138" i="3" s="1"/>
  <c r="AA138" i="3"/>
  <c r="AB138" i="3"/>
  <c r="DP138" i="3" s="1"/>
  <c r="AC138" i="3"/>
  <c r="AD138" i="3"/>
  <c r="DU138" i="3" s="1"/>
  <c r="AE138" i="3"/>
  <c r="DV138" i="3"/>
  <c r="AF138" i="3"/>
  <c r="AG138" i="3"/>
  <c r="AH138" i="3"/>
  <c r="EA138" i="3" s="1"/>
  <c r="AI138" i="3"/>
  <c r="EB138" i="3" s="1"/>
  <c r="AJ138" i="3"/>
  <c r="EG138" i="3"/>
  <c r="AK138" i="3"/>
  <c r="EK138" i="3" s="1"/>
  <c r="AL138" i="3"/>
  <c r="AM138" i="3"/>
  <c r="AN138" i="3"/>
  <c r="EO138" i="3" s="1"/>
  <c r="AO138" i="3"/>
  <c r="AP138" i="3"/>
  <c r="AQ138" i="3"/>
  <c r="EV138" i="3"/>
  <c r="AR138" i="3"/>
  <c r="EW138" i="3" s="1"/>
  <c r="AS138" i="3"/>
  <c r="AT138" i="3"/>
  <c r="EY138" i="3" s="1"/>
  <c r="AU138" i="3"/>
  <c r="AV138" i="3"/>
  <c r="FB138" i="3" s="1"/>
  <c r="AW138" i="3"/>
  <c r="FE138" i="3" s="1"/>
  <c r="AX138" i="3"/>
  <c r="AY138" i="3"/>
  <c r="FH138" i="3" s="1"/>
  <c r="AZ138" i="3"/>
  <c r="FI138" i="3" s="1"/>
  <c r="BA138" i="3"/>
  <c r="BB138" i="3"/>
  <c r="BC138" i="3"/>
  <c r="FQ138" i="3" s="1"/>
  <c r="BD138" i="3"/>
  <c r="BE138" i="3"/>
  <c r="FV138" i="3" s="1"/>
  <c r="BF138" i="3"/>
  <c r="FX138" i="3" s="1"/>
  <c r="BG138" i="3"/>
  <c r="BH138" i="3"/>
  <c r="GA138" i="3" s="1"/>
  <c r="BI138" i="3"/>
  <c r="GB138" i="3" s="1"/>
  <c r="E139" i="3"/>
  <c r="CB139" i="3" s="1"/>
  <c r="F139" i="3"/>
  <c r="CC139" i="3" s="1"/>
  <c r="G139" i="3"/>
  <c r="CD139" i="3"/>
  <c r="H139" i="3"/>
  <c r="CE139" i="3" s="1"/>
  <c r="I139" i="3"/>
  <c r="J139" i="3"/>
  <c r="CH139" i="3" s="1"/>
  <c r="K139" i="3"/>
  <c r="L139" i="3"/>
  <c r="M139" i="3"/>
  <c r="CN139" i="3" s="1"/>
  <c r="N139" i="3"/>
  <c r="CO139" i="3"/>
  <c r="O139" i="3"/>
  <c r="P139" i="3"/>
  <c r="CR139" i="3"/>
  <c r="Q139" i="3"/>
  <c r="R139" i="3"/>
  <c r="S139" i="3"/>
  <c r="DB139" i="3" s="1"/>
  <c r="T139" i="3"/>
  <c r="U139" i="3"/>
  <c r="DE139" i="3" s="1"/>
  <c r="V139" i="3"/>
  <c r="DG139" i="3" s="1"/>
  <c r="W139" i="3"/>
  <c r="DH139" i="3"/>
  <c r="X139" i="3"/>
  <c r="DL139" i="3" s="1"/>
  <c r="Y139" i="3"/>
  <c r="DM139" i="3"/>
  <c r="Z139" i="3"/>
  <c r="AA139" i="3"/>
  <c r="DO139" i="3"/>
  <c r="AB139" i="3"/>
  <c r="DP139" i="3" s="1"/>
  <c r="AC139" i="3"/>
  <c r="AD139" i="3"/>
  <c r="DU139" i="3" s="1"/>
  <c r="AE139" i="3"/>
  <c r="AF139" i="3"/>
  <c r="AG139" i="3"/>
  <c r="DY139" i="3"/>
  <c r="AH139" i="3"/>
  <c r="EA139" i="3" s="1"/>
  <c r="AI139" i="3"/>
  <c r="AJ139" i="3"/>
  <c r="EG139" i="3" s="1"/>
  <c r="AK139" i="3"/>
  <c r="AL139" i="3"/>
  <c r="AM139" i="3"/>
  <c r="EN139" i="3"/>
  <c r="AN139" i="3"/>
  <c r="AO139" i="3"/>
  <c r="EQ139" i="3"/>
  <c r="AP139" i="3"/>
  <c r="ER139" i="3" s="1"/>
  <c r="AQ139" i="3"/>
  <c r="EV139" i="3" s="1"/>
  <c r="AR139" i="3"/>
  <c r="AS139" i="3"/>
  <c r="EX139" i="3" s="1"/>
  <c r="AT139" i="3"/>
  <c r="AU139" i="3"/>
  <c r="AV139" i="3"/>
  <c r="FB139" i="3"/>
  <c r="AW139" i="3"/>
  <c r="FE139" i="3" s="1"/>
  <c r="AX139" i="3"/>
  <c r="AY139" i="3"/>
  <c r="FH139" i="3" s="1"/>
  <c r="AZ139" i="3"/>
  <c r="FI139" i="3" s="1"/>
  <c r="BA139" i="3"/>
  <c r="BB139" i="3"/>
  <c r="FL139" i="3" s="1"/>
  <c r="BC139" i="3"/>
  <c r="FQ139" i="3" s="1"/>
  <c r="BD139" i="3"/>
  <c r="BE139" i="3"/>
  <c r="FV139" i="3" s="1"/>
  <c r="BF139" i="3"/>
  <c r="BG139" i="3"/>
  <c r="BH139" i="3"/>
  <c r="GA139" i="3" s="1"/>
  <c r="BI139" i="3"/>
  <c r="GB139" i="3" s="1"/>
  <c r="E140" i="3"/>
  <c r="F140" i="3"/>
  <c r="G140" i="3"/>
  <c r="CD140" i="3" s="1"/>
  <c r="H140" i="3"/>
  <c r="CE140" i="3" s="1"/>
  <c r="I140" i="3"/>
  <c r="CF140" i="3" s="1"/>
  <c r="J140" i="3"/>
  <c r="K140" i="3"/>
  <c r="CK140" i="3" s="1"/>
  <c r="L140" i="3"/>
  <c r="M140" i="3"/>
  <c r="CN140" i="3" s="1"/>
  <c r="N140" i="3"/>
  <c r="CO140" i="3" s="1"/>
  <c r="O140" i="3"/>
  <c r="P140" i="3"/>
  <c r="CR140" i="3" s="1"/>
  <c r="Q140" i="3"/>
  <c r="CW140" i="3" s="1"/>
  <c r="R140" i="3"/>
  <c r="S140" i="3"/>
  <c r="DB140" i="3" s="1"/>
  <c r="T140" i="3"/>
  <c r="DD140" i="3"/>
  <c r="U140" i="3"/>
  <c r="DE140" i="3" s="1"/>
  <c r="V140" i="3"/>
  <c r="DG140" i="3" s="1"/>
  <c r="W140" i="3"/>
  <c r="DH140" i="3" s="1"/>
  <c r="X140" i="3"/>
  <c r="Y140" i="3"/>
  <c r="DM140" i="3" s="1"/>
  <c r="Z140" i="3"/>
  <c r="DN140" i="3"/>
  <c r="AA140" i="3"/>
  <c r="DO140" i="3" s="1"/>
  <c r="AB140" i="3"/>
  <c r="DP140" i="3" s="1"/>
  <c r="AC140" i="3"/>
  <c r="DR140" i="3" s="1"/>
  <c r="AD140" i="3"/>
  <c r="AE140" i="3"/>
  <c r="DV140" i="3" s="1"/>
  <c r="AF140" i="3"/>
  <c r="DX140" i="3" s="1"/>
  <c r="AG140" i="3"/>
  <c r="DY140" i="3" s="1"/>
  <c r="AH140" i="3"/>
  <c r="EA140" i="3"/>
  <c r="AI140" i="3"/>
  <c r="EB140" i="3" s="1"/>
  <c r="AJ140" i="3"/>
  <c r="EG140" i="3"/>
  <c r="AK140" i="3"/>
  <c r="AL140" i="3"/>
  <c r="EL140" i="3" s="1"/>
  <c r="AM140" i="3"/>
  <c r="EN140" i="3" s="1"/>
  <c r="AN140" i="3"/>
  <c r="EO140" i="3" s="1"/>
  <c r="AO140" i="3"/>
  <c r="EQ140" i="3" s="1"/>
  <c r="AP140" i="3"/>
  <c r="ER140" i="3" s="1"/>
  <c r="AQ140" i="3"/>
  <c r="EV140" i="3" s="1"/>
  <c r="AR140" i="3"/>
  <c r="EW140" i="3" s="1"/>
  <c r="AS140" i="3"/>
  <c r="EX140" i="3" s="1"/>
  <c r="AT140" i="3"/>
  <c r="EY140" i="3" s="1"/>
  <c r="AU140" i="3"/>
  <c r="EZ140" i="3" s="1"/>
  <c r="AV140" i="3"/>
  <c r="FB140" i="3" s="1"/>
  <c r="AW140" i="3"/>
  <c r="FE140" i="3" s="1"/>
  <c r="AX140" i="3"/>
  <c r="FF140" i="3" s="1"/>
  <c r="AY140" i="3"/>
  <c r="FH140" i="3"/>
  <c r="AZ140" i="3"/>
  <c r="FI140" i="3" s="1"/>
  <c r="BA140" i="3"/>
  <c r="FK140" i="3" s="1"/>
  <c r="BB140" i="3"/>
  <c r="BC140" i="3"/>
  <c r="FQ140" i="3" s="1"/>
  <c r="BD140" i="3"/>
  <c r="FU140" i="3"/>
  <c r="BE140" i="3"/>
  <c r="BF140" i="3"/>
  <c r="FX140" i="3"/>
  <c r="BG140" i="3"/>
  <c r="FY140" i="3" s="1"/>
  <c r="BH140" i="3"/>
  <c r="GA140" i="3" s="1"/>
  <c r="BI140" i="3"/>
  <c r="GB140" i="3" s="1"/>
  <c r="E141" i="3"/>
  <c r="F141" i="3"/>
  <c r="G141" i="3"/>
  <c r="CD141" i="3" s="1"/>
  <c r="H141" i="3"/>
  <c r="CE141" i="3" s="1"/>
  <c r="I141" i="3"/>
  <c r="J141" i="3"/>
  <c r="CH141" i="3" s="1"/>
  <c r="K141" i="3"/>
  <c r="L141" i="3"/>
  <c r="CL141" i="3" s="1"/>
  <c r="M141" i="3"/>
  <c r="CN141" i="3" s="1"/>
  <c r="N141" i="3"/>
  <c r="O141" i="3"/>
  <c r="P141" i="3"/>
  <c r="CR141" i="3" s="1"/>
  <c r="Q141" i="3"/>
  <c r="R141" i="3"/>
  <c r="S141" i="3"/>
  <c r="DB141" i="3" s="1"/>
  <c r="T141" i="3"/>
  <c r="U141" i="3"/>
  <c r="DE141" i="3" s="1"/>
  <c r="V141" i="3"/>
  <c r="DG141" i="3" s="1"/>
  <c r="W141" i="3"/>
  <c r="X141" i="3"/>
  <c r="Y141" i="3"/>
  <c r="DM141" i="3"/>
  <c r="Z141" i="3"/>
  <c r="AA141" i="3"/>
  <c r="DO141" i="3"/>
  <c r="AB141" i="3"/>
  <c r="DP141" i="3" s="1"/>
  <c r="AC141" i="3"/>
  <c r="AD141" i="3"/>
  <c r="DU141" i="3" s="1"/>
  <c r="AE141" i="3"/>
  <c r="DV141" i="3" s="1"/>
  <c r="AF141" i="3"/>
  <c r="DX141" i="3" s="1"/>
  <c r="AG141" i="3"/>
  <c r="AH141" i="3"/>
  <c r="EA141" i="3" s="1"/>
  <c r="AI141" i="3"/>
  <c r="EB141" i="3" s="1"/>
  <c r="AJ141" i="3"/>
  <c r="EG141" i="3" s="1"/>
  <c r="AK141" i="3"/>
  <c r="EK141" i="3"/>
  <c r="AL141" i="3"/>
  <c r="AM141" i="3"/>
  <c r="EN141" i="3"/>
  <c r="AN141" i="3"/>
  <c r="EO141" i="3" s="1"/>
  <c r="AO141" i="3"/>
  <c r="EQ141" i="3"/>
  <c r="AP141" i="3"/>
  <c r="ER141" i="3" s="1"/>
  <c r="AQ141" i="3"/>
  <c r="EV141" i="3" s="1"/>
  <c r="AR141" i="3"/>
  <c r="AS141" i="3"/>
  <c r="AT141" i="3"/>
  <c r="EY141" i="3" s="1"/>
  <c r="AU141" i="3"/>
  <c r="AV141" i="3"/>
  <c r="FB141" i="3" s="1"/>
  <c r="AW141" i="3"/>
  <c r="FE141" i="3" s="1"/>
  <c r="AX141" i="3"/>
  <c r="AY141" i="3"/>
  <c r="AZ141" i="3"/>
  <c r="FI141" i="3" s="1"/>
  <c r="BA141" i="3"/>
  <c r="BB141" i="3"/>
  <c r="BC141" i="3"/>
  <c r="FQ141" i="3"/>
  <c r="BD141" i="3"/>
  <c r="BE141" i="3"/>
  <c r="FV141" i="3"/>
  <c r="BF141" i="3"/>
  <c r="FX141" i="3" s="1"/>
  <c r="BG141" i="3"/>
  <c r="BH141" i="3"/>
  <c r="BI141" i="3"/>
  <c r="GB141" i="3" s="1"/>
  <c r="E142" i="3"/>
  <c r="F142" i="3"/>
  <c r="CC142" i="3" s="1"/>
  <c r="G142" i="3"/>
  <c r="CD142" i="3" s="1"/>
  <c r="H142" i="3"/>
  <c r="CE142" i="3" s="1"/>
  <c r="I142" i="3"/>
  <c r="CF142" i="3" s="1"/>
  <c r="J142" i="3"/>
  <c r="CH142" i="3" s="1"/>
  <c r="K142" i="3"/>
  <c r="CK142" i="3" s="1"/>
  <c r="L142" i="3"/>
  <c r="M142" i="3"/>
  <c r="N142" i="3"/>
  <c r="CO142" i="3" s="1"/>
  <c r="O142" i="3"/>
  <c r="CQ142" i="3"/>
  <c r="P142" i="3"/>
  <c r="CR142" i="3" s="1"/>
  <c r="Q142" i="3"/>
  <c r="CW142" i="3" s="1"/>
  <c r="R142" i="3"/>
  <c r="S142" i="3"/>
  <c r="T142" i="3"/>
  <c r="DD142" i="3" s="1"/>
  <c r="U142" i="3"/>
  <c r="DE142" i="3" s="1"/>
  <c r="V142" i="3"/>
  <c r="DG142" i="3" s="1"/>
  <c r="W142" i="3"/>
  <c r="DH142" i="3"/>
  <c r="X142" i="3"/>
  <c r="DL142" i="3" s="1"/>
  <c r="Y142" i="3"/>
  <c r="Z142" i="3"/>
  <c r="DN142" i="3" s="1"/>
  <c r="AA142" i="3"/>
  <c r="DO142" i="3" s="1"/>
  <c r="AB142" i="3"/>
  <c r="AC142" i="3"/>
  <c r="DR142" i="3" s="1"/>
  <c r="AD142" i="3"/>
  <c r="DU142" i="3" s="1"/>
  <c r="AE142" i="3"/>
  <c r="DV142" i="3" s="1"/>
  <c r="AF142" i="3"/>
  <c r="DX142" i="3" s="1"/>
  <c r="AG142" i="3"/>
  <c r="AH142" i="3"/>
  <c r="EA142" i="3" s="1"/>
  <c r="AI142" i="3"/>
  <c r="EB142" i="3" s="1"/>
  <c r="AJ142" i="3"/>
  <c r="EG142" i="3" s="1"/>
  <c r="AK142" i="3"/>
  <c r="EK142" i="3" s="1"/>
  <c r="AL142" i="3"/>
  <c r="EL142" i="3" s="1"/>
  <c r="AM142" i="3"/>
  <c r="EN142" i="3" s="1"/>
  <c r="AN142" i="3"/>
  <c r="EO142" i="3" s="1"/>
  <c r="AO142" i="3"/>
  <c r="EQ142" i="3"/>
  <c r="AP142" i="3"/>
  <c r="AQ142" i="3"/>
  <c r="EV142" i="3"/>
  <c r="AR142" i="3"/>
  <c r="EW142" i="3" s="1"/>
  <c r="AS142" i="3"/>
  <c r="EX142" i="3" s="1"/>
  <c r="AT142" i="3"/>
  <c r="EY142" i="3" s="1"/>
  <c r="AU142" i="3"/>
  <c r="EZ142" i="3" s="1"/>
  <c r="AV142" i="3"/>
  <c r="FB142" i="3" s="1"/>
  <c r="AW142" i="3"/>
  <c r="FE142" i="3" s="1"/>
  <c r="AX142" i="3"/>
  <c r="FF142" i="3" s="1"/>
  <c r="AY142" i="3"/>
  <c r="FH142" i="3" s="1"/>
  <c r="AZ142" i="3"/>
  <c r="BA142" i="3"/>
  <c r="BB142" i="3"/>
  <c r="FL142" i="3" s="1"/>
  <c r="BC142" i="3"/>
  <c r="FQ142" i="3" s="1"/>
  <c r="BD142" i="3"/>
  <c r="FU142" i="3" s="1"/>
  <c r="BE142" i="3"/>
  <c r="FV142" i="3" s="1"/>
  <c r="BF142" i="3"/>
  <c r="FX142" i="3" s="1"/>
  <c r="BG142" i="3"/>
  <c r="FY142" i="3" s="1"/>
  <c r="BH142" i="3"/>
  <c r="GA142" i="3" s="1"/>
  <c r="BI142" i="3"/>
  <c r="E143" i="3"/>
  <c r="CB143" i="3" s="1"/>
  <c r="F143" i="3"/>
  <c r="CC143" i="3" s="1"/>
  <c r="G143" i="3"/>
  <c r="CD143" i="3"/>
  <c r="H143" i="3"/>
  <c r="CE143" i="3" s="1"/>
  <c r="I143" i="3"/>
  <c r="J143" i="3"/>
  <c r="K143" i="3"/>
  <c r="CK143" i="3" s="1"/>
  <c r="L143" i="3"/>
  <c r="M143" i="3"/>
  <c r="N143" i="3"/>
  <c r="CO143" i="3" s="1"/>
  <c r="O143" i="3"/>
  <c r="CQ143" i="3" s="1"/>
  <c r="P143" i="3"/>
  <c r="Q143" i="3"/>
  <c r="CW143" i="3" s="1"/>
  <c r="R143" i="3"/>
  <c r="S143" i="3"/>
  <c r="T143" i="3"/>
  <c r="DD143" i="3"/>
  <c r="U143" i="3"/>
  <c r="V143" i="3"/>
  <c r="DG143" i="3"/>
  <c r="W143" i="3"/>
  <c r="DH143" i="3" s="1"/>
  <c r="X143" i="3"/>
  <c r="DL143" i="3"/>
  <c r="Y143" i="3"/>
  <c r="Z143" i="3"/>
  <c r="DN143" i="3"/>
  <c r="AA143" i="3"/>
  <c r="DO143" i="3" s="1"/>
  <c r="AB143" i="3"/>
  <c r="DP143" i="3" s="1"/>
  <c r="AC143" i="3"/>
  <c r="DR143" i="3" s="1"/>
  <c r="AD143" i="3"/>
  <c r="AE143" i="3"/>
  <c r="AF143" i="3"/>
  <c r="DX143" i="3" s="1"/>
  <c r="AG143" i="3"/>
  <c r="DY143" i="3" s="1"/>
  <c r="AH143" i="3"/>
  <c r="EA143" i="3" s="1"/>
  <c r="AI143" i="3"/>
  <c r="EB143" i="3" s="1"/>
  <c r="AJ143" i="3"/>
  <c r="EG143" i="3" s="1"/>
  <c r="AK143" i="3"/>
  <c r="AL143" i="3"/>
  <c r="EL143" i="3" s="1"/>
  <c r="AM143" i="3"/>
  <c r="AN143" i="3"/>
  <c r="AO143" i="3"/>
  <c r="EQ143" i="3" s="1"/>
  <c r="AP143" i="3"/>
  <c r="ER143" i="3" s="1"/>
  <c r="AQ143" i="3"/>
  <c r="EV143" i="3" s="1"/>
  <c r="AR143" i="3"/>
  <c r="EW143" i="3" s="1"/>
  <c r="AS143" i="3"/>
  <c r="AT143" i="3"/>
  <c r="AU143" i="3"/>
  <c r="EZ143" i="3"/>
  <c r="AV143" i="3"/>
  <c r="FB143" i="3" s="1"/>
  <c r="AW143" i="3"/>
  <c r="FE143" i="3" s="1"/>
  <c r="AX143" i="3"/>
  <c r="FF143" i="3" s="1"/>
  <c r="AY143" i="3"/>
  <c r="FH143" i="3" s="1"/>
  <c r="AZ143" i="3"/>
  <c r="BA143" i="3"/>
  <c r="FK143" i="3" s="1"/>
  <c r="BB143" i="3"/>
  <c r="BC143" i="3"/>
  <c r="FQ143" i="3" s="1"/>
  <c r="BD143" i="3"/>
  <c r="FU143" i="3" s="1"/>
  <c r="BE143" i="3"/>
  <c r="BF143" i="3"/>
  <c r="BG143" i="3"/>
  <c r="FY143" i="3" s="1"/>
  <c r="BH143" i="3"/>
  <c r="GA143" i="3" s="1"/>
  <c r="BI143" i="3"/>
  <c r="GB143" i="3" s="1"/>
  <c r="E144" i="3"/>
  <c r="CB144" i="3" s="1"/>
  <c r="F144" i="3"/>
  <c r="CC144" i="3" s="1"/>
  <c r="G144" i="3"/>
  <c r="H144" i="3"/>
  <c r="CE144" i="3" s="1"/>
  <c r="I144" i="3"/>
  <c r="CF144" i="3" s="1"/>
  <c r="J144" i="3"/>
  <c r="K144" i="3"/>
  <c r="CK144" i="3" s="1"/>
  <c r="L144" i="3"/>
  <c r="M144" i="3"/>
  <c r="N144" i="3"/>
  <c r="CO144" i="3" s="1"/>
  <c r="O144" i="3"/>
  <c r="P144" i="3"/>
  <c r="CR144" i="3" s="1"/>
  <c r="Q144" i="3"/>
  <c r="CW144" i="3" s="1"/>
  <c r="R144" i="3"/>
  <c r="DA144" i="3" s="1"/>
  <c r="S144" i="3"/>
  <c r="T144" i="3"/>
  <c r="DD144" i="3" s="1"/>
  <c r="U144" i="3"/>
  <c r="V144" i="3"/>
  <c r="DG144" i="3" s="1"/>
  <c r="W144" i="3"/>
  <c r="DH144" i="3" s="1"/>
  <c r="X144" i="3"/>
  <c r="Y144" i="3"/>
  <c r="DM144" i="3" s="1"/>
  <c r="Z144" i="3"/>
  <c r="DN144" i="3"/>
  <c r="AA144" i="3"/>
  <c r="DO144" i="3" s="1"/>
  <c r="AB144" i="3"/>
  <c r="DP144" i="3" s="1"/>
  <c r="AC144" i="3"/>
  <c r="DR144" i="3" s="1"/>
  <c r="AD144" i="3"/>
  <c r="AE144" i="3"/>
  <c r="DV144" i="3" s="1"/>
  <c r="AF144" i="3"/>
  <c r="DX144" i="3" s="1"/>
  <c r="AG144" i="3"/>
  <c r="AH144" i="3"/>
  <c r="EA144" i="3" s="1"/>
  <c r="AI144" i="3"/>
  <c r="EB144" i="3" s="1"/>
  <c r="AJ144" i="3"/>
  <c r="EG144" i="3" s="1"/>
  <c r="AK144" i="3"/>
  <c r="EK144" i="3"/>
  <c r="AL144" i="3"/>
  <c r="EL144" i="3" s="1"/>
  <c r="AM144" i="3"/>
  <c r="AN144" i="3"/>
  <c r="AO144" i="3"/>
  <c r="EQ144" i="3" s="1"/>
  <c r="AP144" i="3"/>
  <c r="AQ144" i="3"/>
  <c r="EV144" i="3" s="1"/>
  <c r="AR144" i="3"/>
  <c r="EW144" i="3" s="1"/>
  <c r="AS144" i="3"/>
  <c r="EX144" i="3"/>
  <c r="AT144" i="3"/>
  <c r="EY144" i="3" s="1"/>
  <c r="AU144" i="3"/>
  <c r="EZ144" i="3" s="1"/>
  <c r="AV144" i="3"/>
  <c r="AW144" i="3"/>
  <c r="FE144" i="3" s="1"/>
  <c r="AX144" i="3"/>
  <c r="FF144" i="3"/>
  <c r="AY144" i="3"/>
  <c r="AZ144" i="3"/>
  <c r="FI144" i="3"/>
  <c r="BA144" i="3"/>
  <c r="FK144" i="3" s="1"/>
  <c r="BB144" i="3"/>
  <c r="FL144" i="3" s="1"/>
  <c r="BC144" i="3"/>
  <c r="FQ144" i="3" s="1"/>
  <c r="BD144" i="3"/>
  <c r="FU144" i="3"/>
  <c r="BE144" i="3"/>
  <c r="BF144" i="3"/>
  <c r="FX144" i="3" s="1"/>
  <c r="BG144" i="3"/>
  <c r="FY144" i="3" s="1"/>
  <c r="BH144" i="3"/>
  <c r="BI144" i="3"/>
  <c r="E145" i="3"/>
  <c r="CB145" i="3" s="1"/>
  <c r="F145" i="3"/>
  <c r="CC145" i="3" s="1"/>
  <c r="G145" i="3"/>
  <c r="H145" i="3"/>
  <c r="CE145" i="3" s="1"/>
  <c r="I145" i="3"/>
  <c r="CF145" i="3" s="1"/>
  <c r="J145" i="3"/>
  <c r="CH145" i="3" s="1"/>
  <c r="K145" i="3"/>
  <c r="CK145" i="3" s="1"/>
  <c r="L145" i="3"/>
  <c r="CL145" i="3" s="1"/>
  <c r="M145" i="3"/>
  <c r="CN145" i="3" s="1"/>
  <c r="N145" i="3"/>
  <c r="CO145" i="3" s="1"/>
  <c r="O145" i="3"/>
  <c r="CQ145" i="3" s="1"/>
  <c r="P145" i="3"/>
  <c r="Q145" i="3"/>
  <c r="CW145" i="3" s="1"/>
  <c r="R145" i="3"/>
  <c r="S145" i="3"/>
  <c r="DB145" i="3" s="1"/>
  <c r="T145" i="3"/>
  <c r="DD145" i="3" s="1"/>
  <c r="U145" i="3"/>
  <c r="DE145" i="3" s="1"/>
  <c r="V145" i="3"/>
  <c r="W145" i="3"/>
  <c r="DH145" i="3" s="1"/>
  <c r="X145" i="3"/>
  <c r="Y145" i="3"/>
  <c r="DM145" i="3" s="1"/>
  <c r="Z145" i="3"/>
  <c r="DN145" i="3" s="1"/>
  <c r="AA145" i="3"/>
  <c r="AB145" i="3"/>
  <c r="DP145" i="3" s="1"/>
  <c r="AC145" i="3"/>
  <c r="DR145" i="3" s="1"/>
  <c r="AD145" i="3"/>
  <c r="DU145" i="3" s="1"/>
  <c r="AE145" i="3"/>
  <c r="DV145" i="3" s="1"/>
  <c r="AF145" i="3"/>
  <c r="DX145" i="3" s="1"/>
  <c r="AG145" i="3"/>
  <c r="DY145" i="3" s="1"/>
  <c r="AH145" i="3"/>
  <c r="EA145" i="3" s="1"/>
  <c r="AI145" i="3"/>
  <c r="AJ145" i="3"/>
  <c r="EG145" i="3" s="1"/>
  <c r="AK145" i="3"/>
  <c r="EK145" i="3" s="1"/>
  <c r="AL145" i="3"/>
  <c r="EL145" i="3" s="1"/>
  <c r="AM145" i="3"/>
  <c r="AN145" i="3"/>
  <c r="EO145" i="3" s="1"/>
  <c r="AO145" i="3"/>
  <c r="EQ145" i="3" s="1"/>
  <c r="AP145" i="3"/>
  <c r="ER145" i="3" s="1"/>
  <c r="AQ145" i="3"/>
  <c r="EV145" i="3"/>
  <c r="AR145" i="3"/>
  <c r="EW145" i="3" s="1"/>
  <c r="AS145" i="3"/>
  <c r="AT145" i="3"/>
  <c r="EY145" i="3" s="1"/>
  <c r="AU145" i="3"/>
  <c r="EZ145" i="3" s="1"/>
  <c r="AV145" i="3"/>
  <c r="FB145" i="3"/>
  <c r="AW145" i="3"/>
  <c r="FE145" i="3" s="1"/>
  <c r="AX145" i="3"/>
  <c r="FF145" i="3" s="1"/>
  <c r="AY145" i="3"/>
  <c r="FH145" i="3" s="1"/>
  <c r="AZ145" i="3"/>
  <c r="FI145" i="3" s="1"/>
  <c r="BA145" i="3"/>
  <c r="FK145" i="3" s="1"/>
  <c r="BB145" i="3"/>
  <c r="FL145" i="3" s="1"/>
  <c r="BC145" i="3"/>
  <c r="FQ145" i="3" s="1"/>
  <c r="BD145" i="3"/>
  <c r="FU145" i="3" s="1"/>
  <c r="BE145" i="3"/>
  <c r="FV145" i="3" s="1"/>
  <c r="BF145" i="3"/>
  <c r="BG145" i="3"/>
  <c r="FY145" i="3" s="1"/>
  <c r="BH145" i="3"/>
  <c r="GA145" i="3" s="1"/>
  <c r="BI145" i="3"/>
  <c r="GB145" i="3" s="1"/>
  <c r="E146" i="3"/>
  <c r="F146" i="3"/>
  <c r="G146" i="3"/>
  <c r="CD146" i="3" s="1"/>
  <c r="H146" i="3"/>
  <c r="CE146" i="3" s="1"/>
  <c r="I146" i="3"/>
  <c r="CF146" i="3" s="1"/>
  <c r="J146" i="3"/>
  <c r="K146" i="3"/>
  <c r="CK146" i="3" s="1"/>
  <c r="L146" i="3"/>
  <c r="CL146" i="3" s="1"/>
  <c r="M146" i="3"/>
  <c r="CN146" i="3" s="1"/>
  <c r="N146" i="3"/>
  <c r="CO146" i="3" s="1"/>
  <c r="O146" i="3"/>
  <c r="CQ146" i="3" s="1"/>
  <c r="P146" i="3"/>
  <c r="CR146" i="3"/>
  <c r="Q146" i="3"/>
  <c r="CW146" i="3" s="1"/>
  <c r="R146" i="3"/>
  <c r="DA146" i="3" s="1"/>
  <c r="S146" i="3"/>
  <c r="T146" i="3"/>
  <c r="U146" i="3"/>
  <c r="DE146" i="3" s="1"/>
  <c r="V146" i="3"/>
  <c r="DG146" i="3" s="1"/>
  <c r="W146" i="3"/>
  <c r="DH146" i="3" s="1"/>
  <c r="X146" i="3"/>
  <c r="DL146" i="3" s="1"/>
  <c r="Y146" i="3"/>
  <c r="DM146" i="3" s="1"/>
  <c r="Z146" i="3"/>
  <c r="DN146" i="3"/>
  <c r="AA146" i="3"/>
  <c r="DO146" i="3" s="1"/>
  <c r="AB146" i="3"/>
  <c r="DP146" i="3" s="1"/>
  <c r="AC146" i="3"/>
  <c r="DR146" i="3" s="1"/>
  <c r="AD146" i="3"/>
  <c r="DU146" i="3" s="1"/>
  <c r="AE146" i="3"/>
  <c r="DV146" i="3" s="1"/>
  <c r="AF146" i="3"/>
  <c r="DX146" i="3" s="1"/>
  <c r="AG146" i="3"/>
  <c r="DY146" i="3" s="1"/>
  <c r="AH146" i="3"/>
  <c r="EA146" i="3" s="1"/>
  <c r="AI146" i="3"/>
  <c r="AJ146" i="3"/>
  <c r="EG146" i="3" s="1"/>
  <c r="AK146" i="3"/>
  <c r="EK146" i="3" s="1"/>
  <c r="AL146" i="3"/>
  <c r="EL146" i="3" s="1"/>
  <c r="AM146" i="3"/>
  <c r="EN146" i="3" s="1"/>
  <c r="AN146" i="3"/>
  <c r="EO146" i="3"/>
  <c r="AO146" i="3"/>
  <c r="EQ146" i="3" s="1"/>
  <c r="AP146" i="3"/>
  <c r="ER146" i="3" s="1"/>
  <c r="AQ146" i="3"/>
  <c r="EV146" i="3" s="1"/>
  <c r="AR146" i="3"/>
  <c r="EW146" i="3" s="1"/>
  <c r="AS146" i="3"/>
  <c r="EX146" i="3" s="1"/>
  <c r="AT146" i="3"/>
  <c r="EY146" i="3" s="1"/>
  <c r="AU146" i="3"/>
  <c r="EZ146" i="3" s="1"/>
  <c r="AV146" i="3"/>
  <c r="FB146" i="3" s="1"/>
  <c r="AW146" i="3"/>
  <c r="AX146" i="3"/>
  <c r="FF146" i="3" s="1"/>
  <c r="AY146" i="3"/>
  <c r="FH146" i="3" s="1"/>
  <c r="AZ146" i="3"/>
  <c r="FI146" i="3" s="1"/>
  <c r="BA146" i="3"/>
  <c r="FK146" i="3" s="1"/>
  <c r="BB146" i="3"/>
  <c r="FL146" i="3" s="1"/>
  <c r="BC146" i="3"/>
  <c r="FQ146" i="3" s="1"/>
  <c r="BD146" i="3"/>
  <c r="FU146" i="3" s="1"/>
  <c r="BE146" i="3"/>
  <c r="FV146" i="3" s="1"/>
  <c r="BF146" i="3"/>
  <c r="FX146" i="3" s="1"/>
  <c r="BG146" i="3"/>
  <c r="FY146" i="3" s="1"/>
  <c r="BH146" i="3"/>
  <c r="GA146" i="3"/>
  <c r="BI146" i="3"/>
  <c r="GB146" i="3" s="1"/>
  <c r="E147" i="3"/>
  <c r="CB147" i="3" s="1"/>
  <c r="F147" i="3"/>
  <c r="CC147" i="3" s="1"/>
  <c r="G147" i="3"/>
  <c r="H147" i="3"/>
  <c r="CE147" i="3" s="1"/>
  <c r="I147" i="3"/>
  <c r="CF147" i="3" s="1"/>
  <c r="J147" i="3"/>
  <c r="CH147" i="3"/>
  <c r="K147" i="3"/>
  <c r="CK147" i="3" s="1"/>
  <c r="L147" i="3"/>
  <c r="CL147" i="3" s="1"/>
  <c r="M147" i="3"/>
  <c r="N147" i="3"/>
  <c r="CO147" i="3" s="1"/>
  <c r="O147" i="3"/>
  <c r="CQ147" i="3"/>
  <c r="P147" i="3"/>
  <c r="CR147" i="3" s="1"/>
  <c r="Q147" i="3"/>
  <c r="CW147" i="3" s="1"/>
  <c r="R147" i="3"/>
  <c r="DA147" i="3" s="1"/>
  <c r="S147" i="3"/>
  <c r="DB147" i="3" s="1"/>
  <c r="T147" i="3"/>
  <c r="DD147" i="3" s="1"/>
  <c r="U147" i="3"/>
  <c r="DE147" i="3" s="1"/>
  <c r="V147" i="3"/>
  <c r="W147" i="3"/>
  <c r="DH147" i="3" s="1"/>
  <c r="X147" i="3"/>
  <c r="DL147" i="3" s="1"/>
  <c r="Y147" i="3"/>
  <c r="DM147" i="3" s="1"/>
  <c r="Z147" i="3"/>
  <c r="DN147" i="3" s="1"/>
  <c r="AA147" i="3"/>
  <c r="DO147" i="3" s="1"/>
  <c r="AB147" i="3"/>
  <c r="DP147" i="3" s="1"/>
  <c r="AC147" i="3"/>
  <c r="DR147" i="3"/>
  <c r="AD147" i="3"/>
  <c r="DU147" i="3" s="1"/>
  <c r="AE147" i="3"/>
  <c r="DV147" i="3" s="1"/>
  <c r="AF147" i="3"/>
  <c r="DX147" i="3" s="1"/>
  <c r="AG147" i="3"/>
  <c r="DY147" i="3" s="1"/>
  <c r="AH147" i="3"/>
  <c r="EA147" i="3" s="1"/>
  <c r="AI147" i="3"/>
  <c r="EB147" i="3" s="1"/>
  <c r="AJ147" i="3"/>
  <c r="EG147" i="3" s="1"/>
  <c r="AK147" i="3"/>
  <c r="AL147" i="3"/>
  <c r="EL147" i="3" s="1"/>
  <c r="AM147" i="3"/>
  <c r="EN147" i="3" s="1"/>
  <c r="AN147" i="3"/>
  <c r="EO147" i="3" s="1"/>
  <c r="AO147" i="3"/>
  <c r="EQ147" i="3" s="1"/>
  <c r="AP147" i="3"/>
  <c r="ER147" i="3" s="1"/>
  <c r="AQ147" i="3"/>
  <c r="EV147" i="3"/>
  <c r="AR147" i="3"/>
  <c r="EW147" i="3" s="1"/>
  <c r="AS147" i="3"/>
  <c r="EX147" i="3" s="1"/>
  <c r="AT147" i="3"/>
  <c r="EY147" i="3" s="1"/>
  <c r="AU147" i="3"/>
  <c r="EZ147" i="3" s="1"/>
  <c r="AV147" i="3"/>
  <c r="FB147" i="3" s="1"/>
  <c r="AW147" i="3"/>
  <c r="FE147" i="3" s="1"/>
  <c r="AX147" i="3"/>
  <c r="FF147" i="3" s="1"/>
  <c r="AY147" i="3"/>
  <c r="AZ147" i="3"/>
  <c r="FI147" i="3" s="1"/>
  <c r="BA147" i="3"/>
  <c r="FK147" i="3" s="1"/>
  <c r="BB147" i="3"/>
  <c r="BC147" i="3"/>
  <c r="FQ147" i="3" s="1"/>
  <c r="BD147" i="3"/>
  <c r="FU147" i="3"/>
  <c r="BE147" i="3"/>
  <c r="BF147" i="3"/>
  <c r="FX147" i="3"/>
  <c r="BG147" i="3"/>
  <c r="FY147" i="3" s="1"/>
  <c r="BH147" i="3"/>
  <c r="BI147" i="3"/>
  <c r="GB147" i="3" s="1"/>
  <c r="E148" i="3"/>
  <c r="CB148" i="3" s="1"/>
  <c r="F148" i="3"/>
  <c r="CC148" i="3"/>
  <c r="G148" i="3"/>
  <c r="CD148" i="3" s="1"/>
  <c r="H148" i="3"/>
  <c r="CE148" i="3" s="1"/>
  <c r="I148" i="3"/>
  <c r="CF148" i="3" s="1"/>
  <c r="J148" i="3"/>
  <c r="CH148" i="3" s="1"/>
  <c r="K148" i="3"/>
  <c r="CK148" i="3"/>
  <c r="L148" i="3"/>
  <c r="CL148" i="3" s="1"/>
  <c r="M148" i="3"/>
  <c r="CN148" i="3" s="1"/>
  <c r="N148" i="3"/>
  <c r="CO148" i="3" s="1"/>
  <c r="O148" i="3"/>
  <c r="P148" i="3"/>
  <c r="CR148" i="3" s="1"/>
  <c r="Q148" i="3"/>
  <c r="CW148" i="3" s="1"/>
  <c r="R148" i="3"/>
  <c r="S148" i="3"/>
  <c r="DB148" i="3" s="1"/>
  <c r="T148" i="3"/>
  <c r="DD148" i="3" s="1"/>
  <c r="U148" i="3"/>
  <c r="DE148" i="3" s="1"/>
  <c r="V148" i="3"/>
  <c r="DG148" i="3" s="1"/>
  <c r="W148" i="3"/>
  <c r="DH148" i="3" s="1"/>
  <c r="X148" i="3"/>
  <c r="DL148" i="3" s="1"/>
  <c r="Y148" i="3"/>
  <c r="DM148" i="3" s="1"/>
  <c r="Z148" i="3"/>
  <c r="DN148" i="3" s="1"/>
  <c r="AA148" i="3"/>
  <c r="DO148" i="3" s="1"/>
  <c r="AB148" i="3"/>
  <c r="DP148" i="3" s="1"/>
  <c r="AC148" i="3"/>
  <c r="DR148" i="3" s="1"/>
  <c r="AD148" i="3"/>
  <c r="AE148" i="3"/>
  <c r="DV148" i="3" s="1"/>
  <c r="AF148" i="3"/>
  <c r="DX148" i="3" s="1"/>
  <c r="AG148" i="3"/>
  <c r="DY148" i="3" s="1"/>
  <c r="AH148" i="3"/>
  <c r="EA148" i="3" s="1"/>
  <c r="AI148" i="3"/>
  <c r="AJ148" i="3"/>
  <c r="EG148" i="3" s="1"/>
  <c r="AK148" i="3"/>
  <c r="EK148" i="3" s="1"/>
  <c r="AL148" i="3"/>
  <c r="EL148" i="3" s="1"/>
  <c r="AM148" i="3"/>
  <c r="AN148" i="3"/>
  <c r="EO148" i="3" s="1"/>
  <c r="AO148" i="3"/>
  <c r="AP148" i="3"/>
  <c r="ER148" i="3" s="1"/>
  <c r="AQ148" i="3"/>
  <c r="EV148" i="3" s="1"/>
  <c r="AR148" i="3"/>
  <c r="EW148" i="3" s="1"/>
  <c r="AS148" i="3"/>
  <c r="EX148" i="3" s="1"/>
  <c r="AT148" i="3"/>
  <c r="EY148" i="3" s="1"/>
  <c r="AU148" i="3"/>
  <c r="EZ148" i="3"/>
  <c r="AV148" i="3"/>
  <c r="FB148" i="3" s="1"/>
  <c r="AW148" i="3"/>
  <c r="FE148" i="3" s="1"/>
  <c r="AX148" i="3"/>
  <c r="FF148" i="3" s="1"/>
  <c r="AY148" i="3"/>
  <c r="FH148" i="3" s="1"/>
  <c r="AZ148" i="3"/>
  <c r="BA148" i="3"/>
  <c r="FK148" i="3" s="1"/>
  <c r="BB148" i="3"/>
  <c r="FL148" i="3" s="1"/>
  <c r="BC148" i="3"/>
  <c r="FQ148" i="3" s="1"/>
  <c r="BD148" i="3"/>
  <c r="FU148" i="3" s="1"/>
  <c r="BE148" i="3"/>
  <c r="FV148" i="3" s="1"/>
  <c r="BF148" i="3"/>
  <c r="BG148" i="3"/>
  <c r="FY148" i="3" s="1"/>
  <c r="BH148" i="3"/>
  <c r="GA148" i="3" s="1"/>
  <c r="BI148" i="3"/>
  <c r="GB148" i="3" s="1"/>
  <c r="E149" i="3"/>
  <c r="F149" i="3"/>
  <c r="G149" i="3"/>
  <c r="CD149" i="3"/>
  <c r="H149" i="3"/>
  <c r="CE149" i="3" s="1"/>
  <c r="I149" i="3"/>
  <c r="CF149" i="3"/>
  <c r="J149" i="3"/>
  <c r="K149" i="3"/>
  <c r="CK149" i="3"/>
  <c r="L149" i="3"/>
  <c r="CL149" i="3" s="1"/>
  <c r="M149" i="3"/>
  <c r="CN149" i="3" s="1"/>
  <c r="N149" i="3"/>
  <c r="CO149" i="3" s="1"/>
  <c r="O149" i="3"/>
  <c r="CQ149" i="3" s="1"/>
  <c r="P149" i="3"/>
  <c r="CR149" i="3" s="1"/>
  <c r="Q149" i="3"/>
  <c r="R149" i="3"/>
  <c r="DA149" i="3" s="1"/>
  <c r="S149" i="3"/>
  <c r="DB149" i="3" s="1"/>
  <c r="T149" i="3"/>
  <c r="U149" i="3"/>
  <c r="DE149" i="3" s="1"/>
  <c r="V149" i="3"/>
  <c r="DG149" i="3" s="1"/>
  <c r="W149" i="3"/>
  <c r="DH149" i="3" s="1"/>
  <c r="X149" i="3"/>
  <c r="DL149" i="3" s="1"/>
  <c r="Y149" i="3"/>
  <c r="DM149" i="3" s="1"/>
  <c r="Z149" i="3"/>
  <c r="DN149" i="3" s="1"/>
  <c r="AA149" i="3"/>
  <c r="DO149" i="3" s="1"/>
  <c r="AB149" i="3"/>
  <c r="DP149" i="3" s="1"/>
  <c r="AC149" i="3"/>
  <c r="DR149" i="3" s="1"/>
  <c r="AD149" i="3"/>
  <c r="DU149" i="3" s="1"/>
  <c r="AE149" i="3"/>
  <c r="DV149" i="3" s="1"/>
  <c r="AF149" i="3"/>
  <c r="DX149" i="3" s="1"/>
  <c r="AG149" i="3"/>
  <c r="DY149" i="3"/>
  <c r="AH149" i="3"/>
  <c r="AI149" i="3"/>
  <c r="EB149" i="3"/>
  <c r="AJ149" i="3"/>
  <c r="EG149" i="3" s="1"/>
  <c r="AK149" i="3"/>
  <c r="EK149" i="3" s="1"/>
  <c r="AL149" i="3"/>
  <c r="EL149" i="3" s="1"/>
  <c r="AM149" i="3"/>
  <c r="EN149" i="3" s="1"/>
  <c r="AN149" i="3"/>
  <c r="EO149" i="3" s="1"/>
  <c r="AO149" i="3"/>
  <c r="EQ149" i="3" s="1"/>
  <c r="AP149" i="3"/>
  <c r="ER149" i="3" s="1"/>
  <c r="AQ149" i="3"/>
  <c r="AR149" i="3"/>
  <c r="AS149" i="3"/>
  <c r="EX149" i="3"/>
  <c r="AT149" i="3"/>
  <c r="EY149" i="3" s="1"/>
  <c r="AU149" i="3"/>
  <c r="EZ149" i="3" s="1"/>
  <c r="AV149" i="3"/>
  <c r="FB149" i="3" s="1"/>
  <c r="AW149" i="3"/>
  <c r="FE149" i="3" s="1"/>
  <c r="AX149" i="3"/>
  <c r="FF149" i="3" s="1"/>
  <c r="AY149" i="3"/>
  <c r="FH149" i="3" s="1"/>
  <c r="AZ149" i="3"/>
  <c r="FI149" i="3" s="1"/>
  <c r="BA149" i="3"/>
  <c r="BB149" i="3"/>
  <c r="FL149" i="3" s="1"/>
  <c r="BC149" i="3"/>
  <c r="FQ149" i="3" s="1"/>
  <c r="BD149" i="3"/>
  <c r="FU149" i="3" s="1"/>
  <c r="BE149" i="3"/>
  <c r="FV149" i="3" s="1"/>
  <c r="BF149" i="3"/>
  <c r="BG149" i="3"/>
  <c r="FY149" i="3" s="1"/>
  <c r="BH149" i="3"/>
  <c r="GA149" i="3" s="1"/>
  <c r="BI149" i="3"/>
  <c r="GB149" i="3" s="1"/>
  <c r="E150" i="3"/>
  <c r="CB150" i="3" s="1"/>
  <c r="F150" i="3"/>
  <c r="CC150" i="3" s="1"/>
  <c r="G150" i="3"/>
  <c r="CD150" i="3" s="1"/>
  <c r="H150" i="3"/>
  <c r="CE150" i="3" s="1"/>
  <c r="I150" i="3"/>
  <c r="CF150" i="3" s="1"/>
  <c r="J150" i="3"/>
  <c r="CH150" i="3" s="1"/>
  <c r="K150" i="3"/>
  <c r="L150" i="3"/>
  <c r="CL150" i="3" s="1"/>
  <c r="M150" i="3"/>
  <c r="CN150" i="3" s="1"/>
  <c r="N150" i="3"/>
  <c r="CO150" i="3"/>
  <c r="O150" i="3"/>
  <c r="CQ150" i="3" s="1"/>
  <c r="P150" i="3"/>
  <c r="Q150" i="3"/>
  <c r="CW150" i="3" s="1"/>
  <c r="R150" i="3"/>
  <c r="DA150" i="3" s="1"/>
  <c r="S150" i="3"/>
  <c r="DB150" i="3" s="1"/>
  <c r="T150" i="3"/>
  <c r="DD150" i="3" s="1"/>
  <c r="U150" i="3"/>
  <c r="DE150" i="3" s="1"/>
  <c r="V150" i="3"/>
  <c r="W150" i="3"/>
  <c r="DH150" i="3" s="1"/>
  <c r="X150" i="3"/>
  <c r="DL150" i="3" s="1"/>
  <c r="Y150" i="3"/>
  <c r="DM150" i="3" s="1"/>
  <c r="Z150" i="3"/>
  <c r="DN150" i="3" s="1"/>
  <c r="AA150" i="3"/>
  <c r="DO150" i="3" s="1"/>
  <c r="AB150" i="3"/>
  <c r="DP150" i="3" s="1"/>
  <c r="AC150" i="3"/>
  <c r="DR150" i="3" s="1"/>
  <c r="AD150" i="3"/>
  <c r="DU150" i="3"/>
  <c r="AE150" i="3"/>
  <c r="DV150" i="3" s="1"/>
  <c r="AF150" i="3"/>
  <c r="DX150" i="3" s="1"/>
  <c r="AG150" i="3"/>
  <c r="DY150" i="3" s="1"/>
  <c r="AH150" i="3"/>
  <c r="EA150" i="3" s="1"/>
  <c r="AI150" i="3"/>
  <c r="EB150" i="3" s="1"/>
  <c r="AJ150" i="3"/>
  <c r="EG150" i="3" s="1"/>
  <c r="AK150" i="3"/>
  <c r="AL150" i="3"/>
  <c r="AM150" i="3"/>
  <c r="EN150" i="3" s="1"/>
  <c r="AN150" i="3"/>
  <c r="EO150" i="3" s="1"/>
  <c r="AO150" i="3"/>
  <c r="EQ150" i="3" s="1"/>
  <c r="AP150" i="3"/>
  <c r="ER150" i="3" s="1"/>
  <c r="AQ150" i="3"/>
  <c r="EV150" i="3" s="1"/>
  <c r="AR150" i="3"/>
  <c r="EW150" i="3" s="1"/>
  <c r="AS150" i="3"/>
  <c r="EX150" i="3" s="1"/>
  <c r="AT150" i="3"/>
  <c r="EY150" i="3"/>
  <c r="AU150" i="3"/>
  <c r="AV150" i="3"/>
  <c r="FB150" i="3"/>
  <c r="AW150" i="3"/>
  <c r="FE150" i="3" s="1"/>
  <c r="AX150" i="3"/>
  <c r="FF150" i="3"/>
  <c r="AY150" i="3"/>
  <c r="FH150" i="3" s="1"/>
  <c r="AZ150" i="3"/>
  <c r="FI150" i="3" s="1"/>
  <c r="BA150" i="3"/>
  <c r="BB150" i="3"/>
  <c r="FL150" i="3" s="1"/>
  <c r="BC150" i="3"/>
  <c r="FQ150" i="3"/>
  <c r="BD150" i="3"/>
  <c r="FU150" i="3" s="1"/>
  <c r="BE150" i="3"/>
  <c r="FV150" i="3" s="1"/>
  <c r="BF150" i="3"/>
  <c r="FX150" i="3" s="1"/>
  <c r="BG150" i="3"/>
  <c r="FY150" i="3" s="1"/>
  <c r="BH150" i="3"/>
  <c r="GA150" i="3" s="1"/>
  <c r="BI150" i="3"/>
  <c r="E151" i="3"/>
  <c r="CB151" i="3" s="1"/>
  <c r="F151" i="3"/>
  <c r="G151" i="3"/>
  <c r="CD151" i="3" s="1"/>
  <c r="H151" i="3"/>
  <c r="CE151" i="3" s="1"/>
  <c r="I151" i="3"/>
  <c r="CF151" i="3" s="1"/>
  <c r="J151" i="3"/>
  <c r="CH151" i="3"/>
  <c r="K151" i="3"/>
  <c r="CK151" i="3" s="1"/>
  <c r="L151" i="3"/>
  <c r="M151" i="3"/>
  <c r="CN151" i="3" s="1"/>
  <c r="N151" i="3"/>
  <c r="CO151" i="3" s="1"/>
  <c r="O151" i="3"/>
  <c r="CQ151" i="3" s="1"/>
  <c r="P151" i="3"/>
  <c r="CR151" i="3" s="1"/>
  <c r="Q151" i="3"/>
  <c r="CW151" i="3" s="1"/>
  <c r="R151" i="3"/>
  <c r="DA151" i="3" s="1"/>
  <c r="S151" i="3"/>
  <c r="DB151" i="3"/>
  <c r="T151" i="3"/>
  <c r="DD151" i="3" s="1"/>
  <c r="U151" i="3"/>
  <c r="V151" i="3"/>
  <c r="DG151" i="3" s="1"/>
  <c r="W151" i="3"/>
  <c r="DH151" i="3" s="1"/>
  <c r="X151" i="3"/>
  <c r="DL151" i="3" s="1"/>
  <c r="Y151" i="3"/>
  <c r="DM151" i="3" s="1"/>
  <c r="Z151" i="3"/>
  <c r="DN151" i="3" s="1"/>
  <c r="AA151" i="3"/>
  <c r="DO151" i="3" s="1"/>
  <c r="AB151" i="3"/>
  <c r="DP151" i="3" s="1"/>
  <c r="AC151" i="3"/>
  <c r="DR151" i="3" s="1"/>
  <c r="AD151" i="3"/>
  <c r="DU151" i="3" s="1"/>
  <c r="AE151" i="3"/>
  <c r="DV151" i="3" s="1"/>
  <c r="AF151" i="3"/>
  <c r="DX151" i="3" s="1"/>
  <c r="AG151" i="3"/>
  <c r="DY151" i="3"/>
  <c r="AH151" i="3"/>
  <c r="EA151" i="3" s="1"/>
  <c r="AI151" i="3"/>
  <c r="EB151" i="3"/>
  <c r="AJ151" i="3"/>
  <c r="EG151" i="3" s="1"/>
  <c r="AK151" i="3"/>
  <c r="EK151" i="3" s="1"/>
  <c r="AL151" i="3"/>
  <c r="EL151" i="3" s="1"/>
  <c r="AM151" i="3"/>
  <c r="EN151" i="3" s="1"/>
  <c r="AN151" i="3"/>
  <c r="EO151" i="3" s="1"/>
  <c r="AO151" i="3"/>
  <c r="EQ151" i="3" s="1"/>
  <c r="AP151" i="3"/>
  <c r="AQ151" i="3"/>
  <c r="EV151" i="3" s="1"/>
  <c r="AR151" i="3"/>
  <c r="EW151" i="3" s="1"/>
  <c r="AS151" i="3"/>
  <c r="EX151" i="3" s="1"/>
  <c r="AT151" i="3"/>
  <c r="EY151" i="3" s="1"/>
  <c r="AU151" i="3"/>
  <c r="EZ151" i="3" s="1"/>
  <c r="AV151" i="3"/>
  <c r="FB151" i="3" s="1"/>
  <c r="AW151" i="3"/>
  <c r="FE151" i="3" s="1"/>
  <c r="AX151" i="3"/>
  <c r="AY151" i="3"/>
  <c r="FH151" i="3" s="1"/>
  <c r="AZ151" i="3"/>
  <c r="FI151" i="3" s="1"/>
  <c r="BA151" i="3"/>
  <c r="FK151" i="3" s="1"/>
  <c r="BB151" i="3"/>
  <c r="FL151" i="3" s="1"/>
  <c r="BC151" i="3"/>
  <c r="FQ151" i="3"/>
  <c r="BD151" i="3"/>
  <c r="BE151" i="3"/>
  <c r="FV151" i="3"/>
  <c r="BF151" i="3"/>
  <c r="FX151" i="3" s="1"/>
  <c r="BG151" i="3"/>
  <c r="FY151" i="3"/>
  <c r="BH151" i="3"/>
  <c r="GA151" i="3" s="1"/>
  <c r="BI151" i="3"/>
  <c r="GB151" i="3" s="1"/>
  <c r="E152" i="3"/>
  <c r="CB152" i="3" s="1"/>
  <c r="F152" i="3"/>
  <c r="CC152" i="3"/>
  <c r="G152" i="3"/>
  <c r="CD152" i="3" s="1"/>
  <c r="H152" i="3"/>
  <c r="CE152" i="3" s="1"/>
  <c r="I152" i="3"/>
  <c r="J152" i="3"/>
  <c r="K152" i="3"/>
  <c r="CK152" i="3"/>
  <c r="L152" i="3"/>
  <c r="M152" i="3"/>
  <c r="CN152" i="3"/>
  <c r="N152" i="3"/>
  <c r="CO152" i="3" s="1"/>
  <c r="O152" i="3"/>
  <c r="P152" i="3"/>
  <c r="CR152" i="3" s="1"/>
  <c r="Q152" i="3"/>
  <c r="CW152" i="3" s="1"/>
  <c r="R152" i="3"/>
  <c r="S152" i="3"/>
  <c r="DB152" i="3" s="1"/>
  <c r="T152" i="3"/>
  <c r="DD152" i="3" s="1"/>
  <c r="U152" i="3"/>
  <c r="V152" i="3"/>
  <c r="W152" i="3"/>
  <c r="DH152" i="3" s="1"/>
  <c r="X152" i="3"/>
  <c r="Y152" i="3"/>
  <c r="DM152" i="3" s="1"/>
  <c r="Z152" i="3"/>
  <c r="DN152" i="3" s="1"/>
  <c r="AA152" i="3"/>
  <c r="DO152" i="3" s="1"/>
  <c r="AB152" i="3"/>
  <c r="AC152" i="3"/>
  <c r="DR152" i="3" s="1"/>
  <c r="AD152" i="3"/>
  <c r="DU152" i="3" s="1"/>
  <c r="AE152" i="3"/>
  <c r="DV152" i="3" s="1"/>
  <c r="AF152" i="3"/>
  <c r="DX152" i="3" s="1"/>
  <c r="AG152" i="3"/>
  <c r="DY152" i="3" s="1"/>
  <c r="AH152" i="3"/>
  <c r="EA152" i="3" s="1"/>
  <c r="AI152" i="3"/>
  <c r="EB152" i="3"/>
  <c r="AJ152" i="3"/>
  <c r="EG152" i="3" s="1"/>
  <c r="AK152" i="3"/>
  <c r="EK152" i="3"/>
  <c r="AL152" i="3"/>
  <c r="EL152" i="3" s="1"/>
  <c r="AM152" i="3"/>
  <c r="AN152" i="3"/>
  <c r="EO152" i="3" s="1"/>
  <c r="AO152" i="3"/>
  <c r="EQ152" i="3" s="1"/>
  <c r="AP152" i="3"/>
  <c r="ER152" i="3" s="1"/>
  <c r="AQ152" i="3"/>
  <c r="EV152" i="3" s="1"/>
  <c r="AR152" i="3"/>
  <c r="EW152" i="3" s="1"/>
  <c r="AS152" i="3"/>
  <c r="AT152" i="3"/>
  <c r="EY152" i="3" s="1"/>
  <c r="AU152" i="3"/>
  <c r="EZ152" i="3" s="1"/>
  <c r="AV152" i="3"/>
  <c r="FB152" i="3" s="1"/>
  <c r="AW152" i="3"/>
  <c r="AX152" i="3"/>
  <c r="FF152" i="3" s="1"/>
  <c r="AY152" i="3"/>
  <c r="AZ152" i="3"/>
  <c r="FI152" i="3" s="1"/>
  <c r="BA152" i="3"/>
  <c r="FK152" i="3" s="1"/>
  <c r="BB152" i="3"/>
  <c r="FL152" i="3" s="1"/>
  <c r="BC152" i="3"/>
  <c r="BD152" i="3"/>
  <c r="FU152" i="3" s="1"/>
  <c r="BE152" i="3"/>
  <c r="BF152" i="3"/>
  <c r="BG152" i="3"/>
  <c r="FY152" i="3" s="1"/>
  <c r="BH152" i="3"/>
  <c r="GA152" i="3" s="1"/>
  <c r="BI152" i="3"/>
  <c r="GB152" i="3" s="1"/>
  <c r="E153" i="3"/>
  <c r="F153" i="3"/>
  <c r="CC153" i="3" s="1"/>
  <c r="G153" i="3"/>
  <c r="CD153" i="3" s="1"/>
  <c r="H153" i="3"/>
  <c r="CE153" i="3" s="1"/>
  <c r="I153" i="3"/>
  <c r="J153" i="3"/>
  <c r="CH153" i="3"/>
  <c r="K153" i="3"/>
  <c r="CK153" i="3" s="1"/>
  <c r="L153" i="3"/>
  <c r="CL153" i="3"/>
  <c r="M153" i="3"/>
  <c r="N153" i="3"/>
  <c r="CO153" i="3"/>
  <c r="O153" i="3"/>
  <c r="CQ153" i="3" s="1"/>
  <c r="P153" i="3"/>
  <c r="CR153" i="3" s="1"/>
  <c r="Q153" i="3"/>
  <c r="CW153" i="3" s="1"/>
  <c r="R153" i="3"/>
  <c r="DA153" i="3" s="1"/>
  <c r="S153" i="3"/>
  <c r="DB153" i="3" s="1"/>
  <c r="T153" i="3"/>
  <c r="U153" i="3"/>
  <c r="DE153" i="3" s="1"/>
  <c r="V153" i="3"/>
  <c r="DG153" i="3"/>
  <c r="W153" i="3"/>
  <c r="DH153" i="3" s="1"/>
  <c r="X153" i="3"/>
  <c r="DL153" i="3" s="1"/>
  <c r="Y153" i="3"/>
  <c r="DM153" i="3" s="1"/>
  <c r="Z153" i="3"/>
  <c r="DN153" i="3"/>
  <c r="AA153" i="3"/>
  <c r="DO153" i="3" s="1"/>
  <c r="AB153" i="3"/>
  <c r="DP153" i="3"/>
  <c r="AC153" i="3"/>
  <c r="DR153" i="3" s="1"/>
  <c r="AD153" i="3"/>
  <c r="DU153" i="3" s="1"/>
  <c r="AE153" i="3"/>
  <c r="DV153" i="3" s="1"/>
  <c r="AF153" i="3"/>
  <c r="DX153" i="3" s="1"/>
  <c r="AG153" i="3"/>
  <c r="DY153" i="3" s="1"/>
  <c r="AH153" i="3"/>
  <c r="AI153" i="3"/>
  <c r="EB153" i="3" s="1"/>
  <c r="AJ153" i="3"/>
  <c r="EG153" i="3" s="1"/>
  <c r="AK153" i="3"/>
  <c r="EK153" i="3"/>
  <c r="AL153" i="3"/>
  <c r="EL153" i="3" s="1"/>
  <c r="AM153" i="3"/>
  <c r="EN153" i="3"/>
  <c r="AN153" i="3"/>
  <c r="EO153" i="3" s="1"/>
  <c r="AO153" i="3"/>
  <c r="EQ153" i="3" s="1"/>
  <c r="AP153" i="3"/>
  <c r="ER153" i="3" s="1"/>
  <c r="AQ153" i="3"/>
  <c r="EV153" i="3" s="1"/>
  <c r="AR153" i="3"/>
  <c r="EW153" i="3" s="1"/>
  <c r="AS153" i="3"/>
  <c r="EX153" i="3" s="1"/>
  <c r="AT153" i="3"/>
  <c r="AU153" i="3"/>
  <c r="EZ153" i="3" s="1"/>
  <c r="AV153" i="3"/>
  <c r="FB153" i="3" s="1"/>
  <c r="AW153" i="3"/>
  <c r="FE153" i="3" s="1"/>
  <c r="AX153" i="3"/>
  <c r="FF153" i="3" s="1"/>
  <c r="AY153" i="3"/>
  <c r="FH153" i="3"/>
  <c r="AZ153" i="3"/>
  <c r="FI153" i="3" s="1"/>
  <c r="BA153" i="3"/>
  <c r="FK153" i="3"/>
  <c r="BB153" i="3"/>
  <c r="FL153" i="3" s="1"/>
  <c r="BC153" i="3"/>
  <c r="FQ153" i="3" s="1"/>
  <c r="BD153" i="3"/>
  <c r="FU153" i="3" s="1"/>
  <c r="BE153" i="3"/>
  <c r="FV153" i="3" s="1"/>
  <c r="BF153" i="3"/>
  <c r="FX153" i="3" s="1"/>
  <c r="BG153" i="3"/>
  <c r="FY153" i="3" s="1"/>
  <c r="BH153" i="3"/>
  <c r="GA153" i="3" s="1"/>
  <c r="BI153" i="3"/>
  <c r="GB153" i="3" s="1"/>
  <c r="E154" i="3"/>
  <c r="CB154" i="3" s="1"/>
  <c r="F154" i="3"/>
  <c r="CC154" i="3"/>
  <c r="G154" i="3"/>
  <c r="CD154" i="3" s="1"/>
  <c r="H154" i="3"/>
  <c r="CE154" i="3" s="1"/>
  <c r="I154" i="3"/>
  <c r="CF154" i="3" s="1"/>
  <c r="J154" i="3"/>
  <c r="CH154" i="3" s="1"/>
  <c r="K154" i="3"/>
  <c r="CK154" i="3" s="1"/>
  <c r="L154" i="3"/>
  <c r="M154" i="3"/>
  <c r="N154" i="3"/>
  <c r="CO154" i="3" s="1"/>
  <c r="O154" i="3"/>
  <c r="P154" i="3"/>
  <c r="Q154" i="3"/>
  <c r="CW154" i="3" s="1"/>
  <c r="R154" i="3"/>
  <c r="DA154" i="3" s="1"/>
  <c r="S154" i="3"/>
  <c r="T154" i="3"/>
  <c r="DD154" i="3" s="1"/>
  <c r="U154" i="3"/>
  <c r="V154" i="3"/>
  <c r="W154" i="3"/>
  <c r="DH154" i="3" s="1"/>
  <c r="X154" i="3"/>
  <c r="DL154" i="3" s="1"/>
  <c r="Y154" i="3"/>
  <c r="DM154" i="3" s="1"/>
  <c r="Z154" i="3"/>
  <c r="DN154" i="3" s="1"/>
  <c r="AA154" i="3"/>
  <c r="DO154" i="3" s="1"/>
  <c r="AB154" i="3"/>
  <c r="DP154" i="3" s="1"/>
  <c r="AC154" i="3"/>
  <c r="DR154" i="3" s="1"/>
  <c r="AD154" i="3"/>
  <c r="DU154" i="3" s="1"/>
  <c r="AE154" i="3"/>
  <c r="DV154" i="3" s="1"/>
  <c r="AF154" i="3"/>
  <c r="DX154" i="3" s="1"/>
  <c r="AG154" i="3"/>
  <c r="AH154" i="3"/>
  <c r="EA154" i="3" s="1"/>
  <c r="AI154" i="3"/>
  <c r="EB154" i="3" s="1"/>
  <c r="AJ154" i="3"/>
  <c r="EG154" i="3" s="1"/>
  <c r="AK154" i="3"/>
  <c r="EK154" i="3" s="1"/>
  <c r="AL154" i="3"/>
  <c r="EL154" i="3" s="1"/>
  <c r="AM154" i="3"/>
  <c r="EN154" i="3"/>
  <c r="AN154" i="3"/>
  <c r="EO154" i="3" s="1"/>
  <c r="AO154" i="3"/>
  <c r="EQ154" i="3"/>
  <c r="AP154" i="3"/>
  <c r="ER154" i="3" s="1"/>
  <c r="AQ154" i="3"/>
  <c r="EV154" i="3" s="1"/>
  <c r="AR154" i="3"/>
  <c r="EW154" i="3" s="1"/>
  <c r="AS154" i="3"/>
  <c r="EX154" i="3" s="1"/>
  <c r="AT154" i="3"/>
  <c r="EY154" i="3" s="1"/>
  <c r="AU154" i="3"/>
  <c r="EZ154" i="3" s="1"/>
  <c r="AV154" i="3"/>
  <c r="FB154" i="3"/>
  <c r="AW154" i="3"/>
  <c r="FE154" i="3" s="1"/>
  <c r="AX154" i="3"/>
  <c r="FF154" i="3"/>
  <c r="AY154" i="3"/>
  <c r="FH154" i="3" s="1"/>
  <c r="AZ154" i="3"/>
  <c r="BA154" i="3"/>
  <c r="FK154" i="3" s="1"/>
  <c r="BB154" i="3"/>
  <c r="FL154" i="3" s="1"/>
  <c r="BC154" i="3"/>
  <c r="FQ154" i="3" s="1"/>
  <c r="BD154" i="3"/>
  <c r="FU154" i="3" s="1"/>
  <c r="BE154" i="3"/>
  <c r="FV154" i="3" s="1"/>
  <c r="BF154" i="3"/>
  <c r="FX154" i="3" s="1"/>
  <c r="BG154" i="3"/>
  <c r="FY154" i="3" s="1"/>
  <c r="BH154" i="3"/>
  <c r="GA154" i="3" s="1"/>
  <c r="BI154" i="3"/>
  <c r="GB154" i="3" s="1"/>
  <c r="E155" i="3"/>
  <c r="F155" i="3"/>
  <c r="CC155" i="3"/>
  <c r="G155" i="3"/>
  <c r="CD155" i="3" s="1"/>
  <c r="H155" i="3"/>
  <c r="CE155" i="3" s="1"/>
  <c r="I155" i="3"/>
  <c r="J155" i="3"/>
  <c r="K155" i="3"/>
  <c r="CK155" i="3" s="1"/>
  <c r="L155" i="3"/>
  <c r="M155" i="3"/>
  <c r="CN155" i="3" s="1"/>
  <c r="N155" i="3"/>
  <c r="CO155" i="3" s="1"/>
  <c r="O155" i="3"/>
  <c r="CQ155" i="3"/>
  <c r="P155" i="3"/>
  <c r="Q155" i="3"/>
  <c r="CW155" i="3"/>
  <c r="R155" i="3"/>
  <c r="S155" i="3"/>
  <c r="DB155" i="3"/>
  <c r="T155" i="3"/>
  <c r="DD155" i="3" s="1"/>
  <c r="U155" i="3"/>
  <c r="V155" i="3"/>
  <c r="W155" i="3"/>
  <c r="DH155" i="3" s="1"/>
  <c r="X155" i="3"/>
  <c r="DL155" i="3" s="1"/>
  <c r="Y155" i="3"/>
  <c r="DM155" i="3" s="1"/>
  <c r="Z155" i="3"/>
  <c r="DN155" i="3"/>
  <c r="AA155" i="3"/>
  <c r="DO155" i="3" s="1"/>
  <c r="AB155" i="3"/>
  <c r="DP155" i="3"/>
  <c r="AC155" i="3"/>
  <c r="DR155" i="3" s="1"/>
  <c r="AD155" i="3"/>
  <c r="AE155" i="3"/>
  <c r="AF155" i="3"/>
  <c r="DX155" i="3"/>
  <c r="AG155" i="3"/>
  <c r="DY155" i="3" s="1"/>
  <c r="AH155" i="3"/>
  <c r="EA155" i="3" s="1"/>
  <c r="AI155" i="3"/>
  <c r="EB155" i="3" s="1"/>
  <c r="AJ155" i="3"/>
  <c r="EG155" i="3" s="1"/>
  <c r="AK155" i="3"/>
  <c r="EK155" i="3" s="1"/>
  <c r="AL155" i="3"/>
  <c r="EL155" i="3" s="1"/>
  <c r="AM155" i="3"/>
  <c r="AN155" i="3"/>
  <c r="EO155" i="3" s="1"/>
  <c r="AO155" i="3"/>
  <c r="EQ155" i="3" s="1"/>
  <c r="AP155" i="3"/>
  <c r="ER155" i="3" s="1"/>
  <c r="AQ155" i="3"/>
  <c r="AR155" i="3"/>
  <c r="EW155" i="3" s="1"/>
  <c r="AS155" i="3"/>
  <c r="AT155" i="3"/>
  <c r="EY155" i="3" s="1"/>
  <c r="AU155" i="3"/>
  <c r="EZ155" i="3" s="1"/>
  <c r="AV155" i="3"/>
  <c r="FB155" i="3" s="1"/>
  <c r="AW155" i="3"/>
  <c r="AX155" i="3"/>
  <c r="FF155" i="3" s="1"/>
  <c r="AY155" i="3"/>
  <c r="FH155" i="3" s="1"/>
  <c r="AZ155" i="3"/>
  <c r="FI155" i="3" s="1"/>
  <c r="BA155" i="3"/>
  <c r="FK155" i="3"/>
  <c r="BB155" i="3"/>
  <c r="BC155" i="3"/>
  <c r="FQ155" i="3" s="1"/>
  <c r="BD155" i="3"/>
  <c r="FU155" i="3" s="1"/>
  <c r="BE155" i="3"/>
  <c r="FV155" i="3" s="1"/>
  <c r="BF155" i="3"/>
  <c r="BG155" i="3"/>
  <c r="FY155" i="3" s="1"/>
  <c r="BH155" i="3"/>
  <c r="GA155" i="3" s="1"/>
  <c r="BI155" i="3"/>
  <c r="GB155" i="3" s="1"/>
  <c r="E156" i="3"/>
  <c r="CB156" i="3" s="1"/>
  <c r="F156" i="3"/>
  <c r="CC156" i="3" s="1"/>
  <c r="G156" i="3"/>
  <c r="CD156" i="3" s="1"/>
  <c r="H156" i="3"/>
  <c r="CE156" i="3" s="1"/>
  <c r="BP156" i="3"/>
  <c r="BL156" i="3" s="1"/>
  <c r="BM156" i="3" s="1"/>
  <c r="I156" i="3"/>
  <c r="CF156" i="3" s="1"/>
  <c r="J156" i="3"/>
  <c r="CH156" i="3" s="1"/>
  <c r="K156" i="3"/>
  <c r="CK156" i="3" s="1"/>
  <c r="L156" i="3"/>
  <c r="CL156" i="3" s="1"/>
  <c r="M156" i="3"/>
  <c r="CN156" i="3" s="1"/>
  <c r="N156" i="3"/>
  <c r="CO156" i="3"/>
  <c r="O156" i="3"/>
  <c r="CQ156" i="3" s="1"/>
  <c r="P156" i="3"/>
  <c r="Q156" i="3"/>
  <c r="CW156" i="3" s="1"/>
  <c r="R156" i="3"/>
  <c r="DA156" i="3" s="1"/>
  <c r="S156" i="3"/>
  <c r="DB156" i="3" s="1"/>
  <c r="T156" i="3"/>
  <c r="DD156" i="3" s="1"/>
  <c r="U156" i="3"/>
  <c r="DE156" i="3" s="1"/>
  <c r="V156" i="3"/>
  <c r="W156" i="3"/>
  <c r="DH156" i="3" s="1"/>
  <c r="X156" i="3"/>
  <c r="DL156" i="3" s="1"/>
  <c r="Y156" i="3"/>
  <c r="DM156" i="3" s="1"/>
  <c r="Z156" i="3"/>
  <c r="DN156" i="3" s="1"/>
  <c r="AA156" i="3"/>
  <c r="DO156" i="3"/>
  <c r="AB156" i="3"/>
  <c r="DP156" i="3" s="1"/>
  <c r="AC156" i="3"/>
  <c r="DR156" i="3"/>
  <c r="AD156" i="3"/>
  <c r="DU156" i="3" s="1"/>
  <c r="AE156" i="3"/>
  <c r="AF156" i="3"/>
  <c r="DX156" i="3" s="1"/>
  <c r="AG156" i="3"/>
  <c r="DY156" i="3" s="1"/>
  <c r="AH156" i="3"/>
  <c r="EA156" i="3" s="1"/>
  <c r="AI156" i="3"/>
  <c r="EB156" i="3" s="1"/>
  <c r="AJ156" i="3"/>
  <c r="EG156" i="3" s="1"/>
  <c r="AK156" i="3"/>
  <c r="EK156" i="3" s="1"/>
  <c r="AL156" i="3"/>
  <c r="EL156" i="3" s="1"/>
  <c r="AM156" i="3"/>
  <c r="AN156" i="3"/>
  <c r="AO156" i="3"/>
  <c r="EQ156" i="3" s="1"/>
  <c r="AP156" i="3"/>
  <c r="ER156" i="3" s="1"/>
  <c r="AQ156" i="3"/>
  <c r="EV156" i="3" s="1"/>
  <c r="AR156" i="3"/>
  <c r="EW156" i="3" s="1"/>
  <c r="AS156" i="3"/>
  <c r="EX156" i="3" s="1"/>
  <c r="AT156" i="3"/>
  <c r="EY156" i="3" s="1"/>
  <c r="AU156" i="3"/>
  <c r="EZ156" i="3" s="1"/>
  <c r="AV156" i="3"/>
  <c r="FB156" i="3" s="1"/>
  <c r="AW156" i="3"/>
  <c r="FE156" i="3" s="1"/>
  <c r="AX156" i="3"/>
  <c r="FF156" i="3"/>
  <c r="AY156" i="3"/>
  <c r="FH156" i="3" s="1"/>
  <c r="AZ156" i="3"/>
  <c r="FI156" i="3" s="1"/>
  <c r="BA156" i="3"/>
  <c r="FK156" i="3" s="1"/>
  <c r="BB156" i="3"/>
  <c r="FL156" i="3" s="1"/>
  <c r="BC156" i="3"/>
  <c r="FQ156" i="3" s="1"/>
  <c r="BD156" i="3"/>
  <c r="FU156" i="3" s="1"/>
  <c r="BE156" i="3"/>
  <c r="FV156" i="3" s="1"/>
  <c r="BF156" i="3"/>
  <c r="FX156" i="3" s="1"/>
  <c r="BG156" i="3"/>
  <c r="FY156" i="3" s="1"/>
  <c r="BH156" i="3"/>
  <c r="BI156" i="3"/>
  <c r="GB156" i="3" s="1"/>
  <c r="E157" i="3"/>
  <c r="CB157" i="3" s="1"/>
  <c r="F157" i="3"/>
  <c r="CC157" i="3" s="1"/>
  <c r="G157" i="3"/>
  <c r="CD157" i="3" s="1"/>
  <c r="H157" i="3"/>
  <c r="CE157" i="3" s="1"/>
  <c r="I157" i="3"/>
  <c r="CF157" i="3" s="1"/>
  <c r="J157" i="3"/>
  <c r="K157" i="3"/>
  <c r="CK157" i="3" s="1"/>
  <c r="L157" i="3"/>
  <c r="CL157" i="3"/>
  <c r="M157" i="3"/>
  <c r="CN157" i="3" s="1"/>
  <c r="N157" i="3"/>
  <c r="CO157" i="3"/>
  <c r="O157" i="3"/>
  <c r="CQ157" i="3" s="1"/>
  <c r="P157" i="3"/>
  <c r="CR157" i="3" s="1"/>
  <c r="Q157" i="3"/>
  <c r="CW157" i="3" s="1"/>
  <c r="R157" i="3"/>
  <c r="S157" i="3"/>
  <c r="DB157" i="3" s="1"/>
  <c r="T157" i="3"/>
  <c r="DD157" i="3" s="1"/>
  <c r="U157" i="3"/>
  <c r="DE157" i="3" s="1"/>
  <c r="V157" i="3"/>
  <c r="DG157" i="3" s="1"/>
  <c r="W157" i="3"/>
  <c r="DH157" i="3"/>
  <c r="X157" i="3"/>
  <c r="Y157" i="3"/>
  <c r="DM157" i="3" s="1"/>
  <c r="Z157" i="3"/>
  <c r="DN157" i="3" s="1"/>
  <c r="AA157" i="3"/>
  <c r="AB157" i="3"/>
  <c r="DP157" i="3" s="1"/>
  <c r="AC157" i="3"/>
  <c r="DR157" i="3" s="1"/>
  <c r="AD157" i="3"/>
  <c r="DU157" i="3"/>
  <c r="AE157" i="3"/>
  <c r="DV157" i="3" s="1"/>
  <c r="AF157" i="3"/>
  <c r="DX157" i="3"/>
  <c r="AG157" i="3"/>
  <c r="AH157" i="3"/>
  <c r="EA157" i="3"/>
  <c r="AI157" i="3"/>
  <c r="EB157" i="3" s="1"/>
  <c r="AJ157" i="3"/>
  <c r="AK157" i="3"/>
  <c r="EK157" i="3" s="1"/>
  <c r="AL157" i="3"/>
  <c r="EL157" i="3" s="1"/>
  <c r="AM157" i="3"/>
  <c r="EN157" i="3"/>
  <c r="AN157" i="3"/>
  <c r="EO157" i="3" s="1"/>
  <c r="AO157" i="3"/>
  <c r="EQ157" i="3" s="1"/>
  <c r="AP157" i="3"/>
  <c r="AQ157" i="3"/>
  <c r="EV157" i="3" s="1"/>
  <c r="AR157" i="3"/>
  <c r="EW157" i="3"/>
  <c r="AS157" i="3"/>
  <c r="EX157" i="3" s="1"/>
  <c r="AT157" i="3"/>
  <c r="EY157" i="3" s="1"/>
  <c r="AU157" i="3"/>
  <c r="EZ157" i="3" s="1"/>
  <c r="AV157" i="3"/>
  <c r="FB157" i="3" s="1"/>
  <c r="AW157" i="3"/>
  <c r="FE157" i="3" s="1"/>
  <c r="AX157" i="3"/>
  <c r="AY157" i="3"/>
  <c r="FH157" i="3" s="1"/>
  <c r="AZ157" i="3"/>
  <c r="FI157" i="3" s="1"/>
  <c r="BA157" i="3"/>
  <c r="FK157" i="3" s="1"/>
  <c r="BB157" i="3"/>
  <c r="FL157" i="3" s="1"/>
  <c r="BC157" i="3"/>
  <c r="FQ157" i="3" s="1"/>
  <c r="BD157" i="3"/>
  <c r="BE157" i="3"/>
  <c r="FV157" i="3" s="1"/>
  <c r="BF157" i="3"/>
  <c r="FX157" i="3" s="1"/>
  <c r="BG157" i="3"/>
  <c r="FY157" i="3" s="1"/>
  <c r="BH157" i="3"/>
  <c r="GA157" i="3" s="1"/>
  <c r="BI157" i="3"/>
  <c r="GB157" i="3"/>
  <c r="E158" i="3"/>
  <c r="CB158" i="3" s="1"/>
  <c r="F158" i="3"/>
  <c r="CC158" i="3"/>
  <c r="G158" i="3"/>
  <c r="CD158" i="3" s="1"/>
  <c r="H158" i="3"/>
  <c r="CE158" i="3" s="1"/>
  <c r="I158" i="3"/>
  <c r="CF158" i="3" s="1"/>
  <c r="J158" i="3"/>
  <c r="CH158" i="3" s="1"/>
  <c r="K158" i="3"/>
  <c r="CK158" i="3" s="1"/>
  <c r="L158" i="3"/>
  <c r="CL158" i="3" s="1"/>
  <c r="M158" i="3"/>
  <c r="N158" i="3"/>
  <c r="CO158" i="3" s="1"/>
  <c r="O158" i="3"/>
  <c r="P158" i="3"/>
  <c r="CR158" i="3" s="1"/>
  <c r="Q158" i="3"/>
  <c r="CW158" i="3" s="1"/>
  <c r="R158" i="3"/>
  <c r="DA158" i="3" s="1"/>
  <c r="S158" i="3"/>
  <c r="T158" i="3"/>
  <c r="DD158" i="3" s="1"/>
  <c r="U158" i="3"/>
  <c r="DE158" i="3" s="1"/>
  <c r="V158" i="3"/>
  <c r="DG158" i="3" s="1"/>
  <c r="W158" i="3"/>
  <c r="DH158" i="3"/>
  <c r="X158" i="3"/>
  <c r="DL158" i="3" s="1"/>
  <c r="Y158" i="3"/>
  <c r="DM158" i="3" s="1"/>
  <c r="Z158" i="3"/>
  <c r="DN158" i="3" s="1"/>
  <c r="AA158" i="3"/>
  <c r="DO158" i="3" s="1"/>
  <c r="AB158" i="3"/>
  <c r="DP158" i="3" s="1"/>
  <c r="AC158" i="3"/>
  <c r="AD158" i="3"/>
  <c r="DU158" i="3" s="1"/>
  <c r="AE158" i="3"/>
  <c r="DV158" i="3" s="1"/>
  <c r="AF158" i="3"/>
  <c r="DX158" i="3" s="1"/>
  <c r="AG158" i="3"/>
  <c r="DY158" i="3" s="1"/>
  <c r="AH158" i="3"/>
  <c r="EA158" i="3"/>
  <c r="AI158" i="3"/>
  <c r="EB158" i="3" s="1"/>
  <c r="AJ158" i="3"/>
  <c r="EG158" i="3" s="1"/>
  <c r="AK158" i="3"/>
  <c r="EK158" i="3" s="1"/>
  <c r="AL158" i="3"/>
  <c r="EL158" i="3" s="1"/>
  <c r="AM158" i="3"/>
  <c r="EN158" i="3" s="1"/>
  <c r="AN158" i="3"/>
  <c r="EO158" i="3" s="1"/>
  <c r="AO158" i="3"/>
  <c r="EQ158" i="3" s="1"/>
  <c r="AP158" i="3"/>
  <c r="AQ158" i="3"/>
  <c r="EV158" i="3" s="1"/>
  <c r="AR158" i="3"/>
  <c r="EW158" i="3" s="1"/>
  <c r="AS158" i="3"/>
  <c r="AT158" i="3"/>
  <c r="EY158" i="3" s="1"/>
  <c r="AU158" i="3"/>
  <c r="EZ158" i="3"/>
  <c r="AV158" i="3"/>
  <c r="FB158" i="3" s="1"/>
  <c r="AW158" i="3"/>
  <c r="FE158" i="3" s="1"/>
  <c r="AX158" i="3"/>
  <c r="FF158" i="3" s="1"/>
  <c r="AY158" i="3"/>
  <c r="FH158" i="3" s="1"/>
  <c r="AZ158" i="3"/>
  <c r="FI158" i="3" s="1"/>
  <c r="BA158" i="3"/>
  <c r="FK158" i="3" s="1"/>
  <c r="BB158" i="3"/>
  <c r="FL158" i="3" s="1"/>
  <c r="BC158" i="3"/>
  <c r="BD158" i="3"/>
  <c r="FU158" i="3" s="1"/>
  <c r="BE158" i="3"/>
  <c r="FV158" i="3" s="1"/>
  <c r="BF158" i="3"/>
  <c r="FX158" i="3"/>
  <c r="BG158" i="3"/>
  <c r="BH158" i="3"/>
  <c r="GA158" i="3"/>
  <c r="BI158" i="3"/>
  <c r="GB158" i="3" s="1"/>
  <c r="E159" i="3"/>
  <c r="CB159" i="3" s="1"/>
  <c r="F159" i="3"/>
  <c r="CC159" i="3" s="1"/>
  <c r="G159" i="3"/>
  <c r="CD159" i="3" s="1"/>
  <c r="H159" i="3"/>
  <c r="CE159" i="3" s="1"/>
  <c r="I159" i="3"/>
  <c r="CF159" i="3" s="1"/>
  <c r="J159" i="3"/>
  <c r="CH159" i="3" s="1"/>
  <c r="K159" i="3"/>
  <c r="CK159" i="3" s="1"/>
  <c r="L159" i="3"/>
  <c r="CL159" i="3" s="1"/>
  <c r="M159" i="3"/>
  <c r="N159" i="3"/>
  <c r="CO159" i="3" s="1"/>
  <c r="O159" i="3"/>
  <c r="CQ159" i="3" s="1"/>
  <c r="P159" i="3"/>
  <c r="CR159" i="3" s="1"/>
  <c r="Q159" i="3"/>
  <c r="CW159" i="3" s="1"/>
  <c r="R159" i="3"/>
  <c r="DA159" i="3" s="1"/>
  <c r="S159" i="3"/>
  <c r="DB159" i="3" s="1"/>
  <c r="T159" i="3"/>
  <c r="DD159" i="3" s="1"/>
  <c r="U159" i="3"/>
  <c r="DE159" i="3" s="1"/>
  <c r="V159" i="3"/>
  <c r="DG159" i="3"/>
  <c r="W159" i="3"/>
  <c r="DH159" i="3" s="1"/>
  <c r="X159" i="3"/>
  <c r="DL159" i="3" s="1"/>
  <c r="Y159" i="3"/>
  <c r="DM159" i="3" s="1"/>
  <c r="Z159" i="3"/>
  <c r="DN159" i="3" s="1"/>
  <c r="AA159" i="3"/>
  <c r="DO159" i="3" s="1"/>
  <c r="AB159" i="3"/>
  <c r="DP159" i="3" s="1"/>
  <c r="AC159" i="3"/>
  <c r="DR159" i="3" s="1"/>
  <c r="AD159" i="3"/>
  <c r="DU159" i="3" s="1"/>
  <c r="AE159" i="3"/>
  <c r="DV159" i="3" s="1"/>
  <c r="AF159" i="3"/>
  <c r="DX159" i="3" s="1"/>
  <c r="AG159" i="3"/>
  <c r="DY159" i="3" s="1"/>
  <c r="AH159" i="3"/>
  <c r="EA159" i="3"/>
  <c r="AI159" i="3"/>
  <c r="EB159" i="3" s="1"/>
  <c r="AJ159" i="3"/>
  <c r="EG159" i="3" s="1"/>
  <c r="AK159" i="3"/>
  <c r="AL159" i="3"/>
  <c r="EL159" i="3" s="1"/>
  <c r="AM159" i="3"/>
  <c r="AN159" i="3"/>
  <c r="EO159" i="3" s="1"/>
  <c r="AO159" i="3"/>
  <c r="EQ159" i="3" s="1"/>
  <c r="AP159" i="3"/>
  <c r="AQ159" i="3"/>
  <c r="EV159" i="3" s="1"/>
  <c r="AR159" i="3"/>
  <c r="EW159" i="3" s="1"/>
  <c r="AS159" i="3"/>
  <c r="AT159" i="3"/>
  <c r="EY159" i="3" s="1"/>
  <c r="AU159" i="3"/>
  <c r="EZ159" i="3" s="1"/>
  <c r="AV159" i="3"/>
  <c r="AW159" i="3"/>
  <c r="FE159" i="3" s="1"/>
  <c r="AX159" i="3"/>
  <c r="FF159" i="3"/>
  <c r="AY159" i="3"/>
  <c r="FH159" i="3" s="1"/>
  <c r="AZ159" i="3"/>
  <c r="FI159" i="3" s="1"/>
  <c r="BA159" i="3"/>
  <c r="FK159" i="3" s="1"/>
  <c r="BB159" i="3"/>
  <c r="FL159" i="3" s="1"/>
  <c r="BC159" i="3"/>
  <c r="FQ159" i="3" s="1"/>
  <c r="BD159" i="3"/>
  <c r="BE159" i="3"/>
  <c r="FV159" i="3" s="1"/>
  <c r="BF159" i="3"/>
  <c r="FX159" i="3" s="1"/>
  <c r="BG159" i="3"/>
  <c r="BH159" i="3"/>
  <c r="GA159" i="3" s="1"/>
  <c r="BI159" i="3"/>
  <c r="GB159" i="3"/>
  <c r="E160" i="3"/>
  <c r="CB160" i="3" s="1"/>
  <c r="F160" i="3"/>
  <c r="CC160" i="3"/>
  <c r="G160" i="3"/>
  <c r="CD160" i="3" s="1"/>
  <c r="H160" i="3"/>
  <c r="CE160" i="3" s="1"/>
  <c r="I160" i="3"/>
  <c r="CF160" i="3" s="1"/>
  <c r="J160" i="3"/>
  <c r="CH160" i="3" s="1"/>
  <c r="K160" i="3"/>
  <c r="CK160" i="3" s="1"/>
  <c r="L160" i="3"/>
  <c r="CL160" i="3" s="1"/>
  <c r="M160" i="3"/>
  <c r="N160" i="3"/>
  <c r="CO160" i="3" s="1"/>
  <c r="O160" i="3"/>
  <c r="P160" i="3"/>
  <c r="CR160" i="3" s="1"/>
  <c r="Q160" i="3"/>
  <c r="CW160" i="3" s="1"/>
  <c r="R160" i="3"/>
  <c r="DA160" i="3" s="1"/>
  <c r="S160" i="3"/>
  <c r="T160" i="3"/>
  <c r="DD160" i="3" s="1"/>
  <c r="U160" i="3"/>
  <c r="V160" i="3"/>
  <c r="DG160" i="3" s="1"/>
  <c r="W160" i="3"/>
  <c r="DH160" i="3" s="1"/>
  <c r="X160" i="3"/>
  <c r="DL160" i="3" s="1"/>
  <c r="Y160" i="3"/>
  <c r="DM160" i="3" s="1"/>
  <c r="Z160" i="3"/>
  <c r="DN160" i="3" s="1"/>
  <c r="AA160" i="3"/>
  <c r="DO160" i="3" s="1"/>
  <c r="AB160" i="3"/>
  <c r="DP160" i="3" s="1"/>
  <c r="AC160" i="3"/>
  <c r="DR160" i="3" s="1"/>
  <c r="AD160" i="3"/>
  <c r="DU160" i="3" s="1"/>
  <c r="AE160" i="3"/>
  <c r="DV160" i="3" s="1"/>
  <c r="AF160" i="3"/>
  <c r="DX160" i="3" s="1"/>
  <c r="AG160" i="3"/>
  <c r="DY160" i="3"/>
  <c r="AH160" i="3"/>
  <c r="EA160" i="3" s="1"/>
  <c r="AI160" i="3"/>
  <c r="EB160" i="3" s="1"/>
  <c r="AJ160" i="3"/>
  <c r="AK160" i="3"/>
  <c r="EK160" i="3" s="1"/>
  <c r="AL160" i="3"/>
  <c r="EL160" i="3"/>
  <c r="AM160" i="3"/>
  <c r="EN160" i="3" s="1"/>
  <c r="AN160" i="3"/>
  <c r="EO160" i="3" s="1"/>
  <c r="AO160" i="3"/>
  <c r="EQ160" i="3" s="1"/>
  <c r="AP160" i="3"/>
  <c r="AQ160" i="3"/>
  <c r="EV160" i="3" s="1"/>
  <c r="AR160" i="3"/>
  <c r="EW160" i="3" s="1"/>
  <c r="AS160" i="3"/>
  <c r="EX160" i="3" s="1"/>
  <c r="AT160" i="3"/>
  <c r="EY160" i="3" s="1"/>
  <c r="AU160" i="3"/>
  <c r="EZ160" i="3" s="1"/>
  <c r="AV160" i="3"/>
  <c r="FB160" i="3" s="1"/>
  <c r="AW160" i="3"/>
  <c r="AX160" i="3"/>
  <c r="FF160" i="3" s="1"/>
  <c r="AY160" i="3"/>
  <c r="FH160" i="3" s="1"/>
  <c r="AZ160" i="3"/>
  <c r="FI160" i="3" s="1"/>
  <c r="BA160" i="3"/>
  <c r="FK160" i="3" s="1"/>
  <c r="BB160" i="3"/>
  <c r="FL160" i="3" s="1"/>
  <c r="BC160" i="3"/>
  <c r="FQ160" i="3" s="1"/>
  <c r="BD160" i="3"/>
  <c r="FU160" i="3" s="1"/>
  <c r="BE160" i="3"/>
  <c r="FV160" i="3" s="1"/>
  <c r="BF160" i="3"/>
  <c r="BG160" i="3"/>
  <c r="FY160" i="3" s="1"/>
  <c r="BH160" i="3"/>
  <c r="GA160" i="3" s="1"/>
  <c r="BI160" i="3"/>
  <c r="GB160" i="3" s="1"/>
  <c r="E161" i="3"/>
  <c r="CB161" i="3" s="1"/>
  <c r="F161" i="3"/>
  <c r="CC161" i="3" s="1"/>
  <c r="G161" i="3"/>
  <c r="CD161" i="3" s="1"/>
  <c r="H161" i="3"/>
  <c r="CE161" i="3" s="1"/>
  <c r="I161" i="3"/>
  <c r="CF161" i="3" s="1"/>
  <c r="J161" i="3"/>
  <c r="CH161" i="3" s="1"/>
  <c r="K161" i="3"/>
  <c r="CK161" i="3" s="1"/>
  <c r="L161" i="3"/>
  <c r="CL161" i="3" s="1"/>
  <c r="M161" i="3"/>
  <c r="CN161" i="3" s="1"/>
  <c r="N161" i="3"/>
  <c r="CO161" i="3"/>
  <c r="O161" i="3"/>
  <c r="CQ161" i="3" s="1"/>
  <c r="P161" i="3"/>
  <c r="CR161" i="3"/>
  <c r="Q161" i="3"/>
  <c r="R161" i="3"/>
  <c r="DA161" i="3"/>
  <c r="S161" i="3"/>
  <c r="T161" i="3"/>
  <c r="DD161" i="3"/>
  <c r="U161" i="3"/>
  <c r="DE161" i="3" s="1"/>
  <c r="V161" i="3"/>
  <c r="DG161" i="3" s="1"/>
  <c r="W161" i="3"/>
  <c r="DH161" i="3" s="1"/>
  <c r="X161" i="3"/>
  <c r="DL161" i="3" s="1"/>
  <c r="Y161" i="3"/>
  <c r="DM161" i="3" s="1"/>
  <c r="Z161" i="3"/>
  <c r="DN161" i="3" s="1"/>
  <c r="AA161" i="3"/>
  <c r="DO161" i="3"/>
  <c r="AB161" i="3"/>
  <c r="AC161" i="3"/>
  <c r="DR161" i="3" s="1"/>
  <c r="AD161" i="3"/>
  <c r="DU161" i="3" s="1"/>
  <c r="AE161" i="3"/>
  <c r="DV161" i="3" s="1"/>
  <c r="AF161" i="3"/>
  <c r="DX161" i="3" s="1"/>
  <c r="AG161" i="3"/>
  <c r="AH161" i="3"/>
  <c r="EA161" i="3" s="1"/>
  <c r="AI161" i="3"/>
  <c r="EB161" i="3" s="1"/>
  <c r="AJ161" i="3"/>
  <c r="EG161" i="3" s="1"/>
  <c r="AK161" i="3"/>
  <c r="EK161" i="3" s="1"/>
  <c r="AL161" i="3"/>
  <c r="EL161" i="3" s="1"/>
  <c r="AM161" i="3"/>
  <c r="EN161" i="3" s="1"/>
  <c r="AN161" i="3"/>
  <c r="EO161" i="3" s="1"/>
  <c r="AO161" i="3"/>
  <c r="EQ161" i="3" s="1"/>
  <c r="AP161" i="3"/>
  <c r="ER161" i="3" s="1"/>
  <c r="AQ161" i="3"/>
  <c r="AR161" i="3"/>
  <c r="EW161" i="3" s="1"/>
  <c r="AS161" i="3"/>
  <c r="AT161" i="3"/>
  <c r="EY161" i="3" s="1"/>
  <c r="AU161" i="3"/>
  <c r="EZ161" i="3" s="1"/>
  <c r="AV161" i="3"/>
  <c r="FB161" i="3" s="1"/>
  <c r="AW161" i="3"/>
  <c r="FE161" i="3"/>
  <c r="AX161" i="3"/>
  <c r="FF161" i="3" s="1"/>
  <c r="AY161" i="3"/>
  <c r="AZ161" i="3"/>
  <c r="FI161" i="3" s="1"/>
  <c r="BA161" i="3"/>
  <c r="FK161" i="3" s="1"/>
  <c r="BB161" i="3"/>
  <c r="FL161" i="3"/>
  <c r="BC161" i="3"/>
  <c r="FQ161" i="3" s="1"/>
  <c r="BD161" i="3"/>
  <c r="FU161" i="3" s="1"/>
  <c r="BE161" i="3"/>
  <c r="FV161" i="3" s="1"/>
  <c r="BF161" i="3"/>
  <c r="FX161" i="3" s="1"/>
  <c r="BG161" i="3"/>
  <c r="BH161" i="3"/>
  <c r="GA161" i="3" s="1"/>
  <c r="BI161" i="3"/>
  <c r="GB161" i="3" s="1"/>
  <c r="E162" i="3"/>
  <c r="F162" i="3"/>
  <c r="CC162" i="3" s="1"/>
  <c r="G162" i="3"/>
  <c r="CD162" i="3" s="1"/>
  <c r="H162" i="3"/>
  <c r="CE162" i="3" s="1"/>
  <c r="I162" i="3"/>
  <c r="J162" i="3"/>
  <c r="K162" i="3"/>
  <c r="CK162" i="3" s="1"/>
  <c r="L162" i="3"/>
  <c r="CL162" i="3" s="1"/>
  <c r="M162" i="3"/>
  <c r="CN162" i="3"/>
  <c r="N162" i="3"/>
  <c r="CO162" i="3" s="1"/>
  <c r="O162" i="3"/>
  <c r="CQ162" i="3" s="1"/>
  <c r="P162" i="3"/>
  <c r="CR162" i="3" s="1"/>
  <c r="Q162" i="3"/>
  <c r="CW162" i="3" s="1"/>
  <c r="R162" i="3"/>
  <c r="DA162" i="3" s="1"/>
  <c r="S162" i="3"/>
  <c r="T162" i="3"/>
  <c r="DD162" i="3" s="1"/>
  <c r="U162" i="3"/>
  <c r="DE162" i="3" s="1"/>
  <c r="V162" i="3"/>
  <c r="DG162" i="3" s="1"/>
  <c r="W162" i="3"/>
  <c r="DH162" i="3" s="1"/>
  <c r="X162" i="3"/>
  <c r="DL162" i="3" s="1"/>
  <c r="Y162" i="3"/>
  <c r="DM162" i="3" s="1"/>
  <c r="Z162" i="3"/>
  <c r="DN162" i="3" s="1"/>
  <c r="AA162" i="3"/>
  <c r="DO162" i="3" s="1"/>
  <c r="AB162" i="3"/>
  <c r="DP162" i="3" s="1"/>
  <c r="AC162" i="3"/>
  <c r="DR162" i="3" s="1"/>
  <c r="AD162" i="3"/>
  <c r="DU162" i="3"/>
  <c r="AE162" i="3"/>
  <c r="DV162" i="3" s="1"/>
  <c r="AF162" i="3"/>
  <c r="DX162" i="3" s="1"/>
  <c r="AG162" i="3"/>
  <c r="AH162" i="3"/>
  <c r="EA162" i="3" s="1"/>
  <c r="AI162" i="3"/>
  <c r="EB162" i="3"/>
  <c r="AJ162" i="3"/>
  <c r="EG162" i="3" s="1"/>
  <c r="AK162" i="3"/>
  <c r="EK162" i="3" s="1"/>
  <c r="AL162" i="3"/>
  <c r="EL162" i="3" s="1"/>
  <c r="AM162" i="3"/>
  <c r="EN162" i="3" s="1"/>
  <c r="AN162" i="3"/>
  <c r="EO162" i="3" s="1"/>
  <c r="AO162" i="3"/>
  <c r="EQ162" i="3" s="1"/>
  <c r="AP162" i="3"/>
  <c r="AQ162" i="3"/>
  <c r="AR162" i="3"/>
  <c r="EW162" i="3" s="1"/>
  <c r="AS162" i="3"/>
  <c r="EX162" i="3" s="1"/>
  <c r="AT162" i="3"/>
  <c r="EY162" i="3" s="1"/>
  <c r="AU162" i="3"/>
  <c r="EZ162" i="3" s="1"/>
  <c r="AV162" i="3"/>
  <c r="FB162" i="3"/>
  <c r="AW162" i="3"/>
  <c r="FE162" i="3" s="1"/>
  <c r="AX162" i="3"/>
  <c r="FF162" i="3" s="1"/>
  <c r="AY162" i="3"/>
  <c r="FH162" i="3" s="1"/>
  <c r="AZ162" i="3"/>
  <c r="FI162" i="3" s="1"/>
  <c r="BA162" i="3"/>
  <c r="FK162" i="3" s="1"/>
  <c r="BB162" i="3"/>
  <c r="BC162" i="3"/>
  <c r="FQ162" i="3" s="1"/>
  <c r="BD162" i="3"/>
  <c r="FU162" i="3" s="1"/>
  <c r="BE162" i="3"/>
  <c r="FV162" i="3"/>
  <c r="BF162" i="3"/>
  <c r="FX162" i="3" s="1"/>
  <c r="BG162" i="3"/>
  <c r="FY162" i="3"/>
  <c r="BH162" i="3"/>
  <c r="GA162" i="3" s="1"/>
  <c r="BI162" i="3"/>
  <c r="GB162" i="3" s="1"/>
  <c r="E163" i="3"/>
  <c r="CB163" i="3" s="1"/>
  <c r="F163" i="3"/>
  <c r="CC163" i="3"/>
  <c r="G163" i="3"/>
  <c r="H163" i="3"/>
  <c r="CE163" i="3" s="1"/>
  <c r="I163" i="3"/>
  <c r="CF163" i="3" s="1"/>
  <c r="J163" i="3"/>
  <c r="CH163" i="3" s="1"/>
  <c r="K163" i="3"/>
  <c r="CK163" i="3" s="1"/>
  <c r="L163" i="3"/>
  <c r="CL163" i="3" s="1"/>
  <c r="M163" i="3"/>
  <c r="CN163" i="3" s="1"/>
  <c r="N163" i="3"/>
  <c r="CO163" i="3" s="1"/>
  <c r="O163" i="3"/>
  <c r="CQ163" i="3"/>
  <c r="P163" i="3"/>
  <c r="CR163" i="3" s="1"/>
  <c r="Q163" i="3"/>
  <c r="CW163" i="3" s="1"/>
  <c r="R163" i="3"/>
  <c r="DA163" i="3" s="1"/>
  <c r="S163" i="3"/>
  <c r="T163" i="3"/>
  <c r="DD163" i="3" s="1"/>
  <c r="U163" i="3"/>
  <c r="V163" i="3"/>
  <c r="W163" i="3"/>
  <c r="DH163" i="3" s="1"/>
  <c r="X163" i="3"/>
  <c r="DL163" i="3"/>
  <c r="Y163" i="3"/>
  <c r="Z163" i="3"/>
  <c r="DN163" i="3" s="1"/>
  <c r="AA163" i="3"/>
  <c r="AB163" i="3"/>
  <c r="AC163" i="3"/>
  <c r="DR163" i="3" s="1"/>
  <c r="AD163" i="3"/>
  <c r="AE163" i="3"/>
  <c r="DV163" i="3" s="1"/>
  <c r="AF163" i="3"/>
  <c r="DX163" i="3" s="1"/>
  <c r="AG163" i="3"/>
  <c r="AH163" i="3"/>
  <c r="EA163" i="3" s="1"/>
  <c r="AI163" i="3"/>
  <c r="EB163" i="3"/>
  <c r="AJ163" i="3"/>
  <c r="EG163" i="3" s="1"/>
  <c r="AK163" i="3"/>
  <c r="EK163" i="3" s="1"/>
  <c r="AL163" i="3"/>
  <c r="EL163" i="3" s="1"/>
  <c r="AM163" i="3"/>
  <c r="EN163" i="3" s="1"/>
  <c r="AN163" i="3"/>
  <c r="EO163" i="3" s="1"/>
  <c r="AO163" i="3"/>
  <c r="EQ163" i="3" s="1"/>
  <c r="AP163" i="3"/>
  <c r="ER163" i="3" s="1"/>
  <c r="AQ163" i="3"/>
  <c r="EV163" i="3" s="1"/>
  <c r="AR163" i="3"/>
  <c r="EW163" i="3" s="1"/>
  <c r="AS163" i="3"/>
  <c r="EX163" i="3" s="1"/>
  <c r="AT163" i="3"/>
  <c r="EY163" i="3" s="1"/>
  <c r="AU163" i="3"/>
  <c r="EZ163" i="3"/>
  <c r="AV163" i="3"/>
  <c r="FB163" i="3" s="1"/>
  <c r="AW163" i="3"/>
  <c r="FE163" i="3" s="1"/>
  <c r="AX163" i="3"/>
  <c r="FF163" i="3" s="1"/>
  <c r="AY163" i="3"/>
  <c r="FH163" i="3" s="1"/>
  <c r="AZ163" i="3"/>
  <c r="FI163" i="3" s="1"/>
  <c r="BA163" i="3"/>
  <c r="FK163" i="3" s="1"/>
  <c r="BB163" i="3"/>
  <c r="FL163" i="3" s="1"/>
  <c r="BC163" i="3"/>
  <c r="BD163" i="3"/>
  <c r="FU163" i="3" s="1"/>
  <c r="BE163" i="3"/>
  <c r="FV163" i="3" s="1"/>
  <c r="BF163" i="3"/>
  <c r="FX163" i="3" s="1"/>
  <c r="BG163" i="3"/>
  <c r="FY163" i="3" s="1"/>
  <c r="BH163" i="3"/>
  <c r="GA163" i="3" s="1"/>
  <c r="BI163" i="3"/>
  <c r="GB163" i="3" s="1"/>
  <c r="E164" i="3"/>
  <c r="CB164" i="3" s="1"/>
  <c r="F164" i="3"/>
  <c r="CC164" i="3" s="1"/>
  <c r="G164" i="3"/>
  <c r="CD164" i="3"/>
  <c r="H164" i="3"/>
  <c r="CE164" i="3" s="1"/>
  <c r="I164" i="3"/>
  <c r="CF164" i="3"/>
  <c r="J164" i="3"/>
  <c r="CH164" i="3" s="1"/>
  <c r="K164" i="3"/>
  <c r="CK164" i="3" s="1"/>
  <c r="L164" i="3"/>
  <c r="CL164" i="3" s="1"/>
  <c r="M164" i="3"/>
  <c r="N164" i="3"/>
  <c r="CO164" i="3" s="1"/>
  <c r="O164" i="3"/>
  <c r="CQ164" i="3" s="1"/>
  <c r="P164" i="3"/>
  <c r="Q164" i="3"/>
  <c r="CW164" i="3" s="1"/>
  <c r="R164" i="3"/>
  <c r="DA164" i="3"/>
  <c r="S164" i="3"/>
  <c r="DB164" i="3" s="1"/>
  <c r="T164" i="3"/>
  <c r="DD164" i="3" s="1"/>
  <c r="U164" i="3"/>
  <c r="DE164" i="3" s="1"/>
  <c r="V164" i="3"/>
  <c r="DG164" i="3" s="1"/>
  <c r="W164" i="3"/>
  <c r="DH164" i="3" s="1"/>
  <c r="X164" i="3"/>
  <c r="DL164" i="3" s="1"/>
  <c r="Y164" i="3"/>
  <c r="DM164" i="3"/>
  <c r="Z164" i="3"/>
  <c r="DN164" i="3" s="1"/>
  <c r="AA164" i="3"/>
  <c r="DO164" i="3" s="1"/>
  <c r="AB164" i="3"/>
  <c r="DP164" i="3" s="1"/>
  <c r="AC164" i="3"/>
  <c r="DR164" i="3" s="1"/>
  <c r="AD164" i="3"/>
  <c r="AE164" i="3"/>
  <c r="DV164" i="3" s="1"/>
  <c r="AF164" i="3"/>
  <c r="DX164" i="3" s="1"/>
  <c r="AG164" i="3"/>
  <c r="DY164" i="3" s="1"/>
  <c r="AH164" i="3"/>
  <c r="EA164" i="3" s="1"/>
  <c r="AI164" i="3"/>
  <c r="EB164" i="3" s="1"/>
  <c r="AJ164" i="3"/>
  <c r="EG164" i="3" s="1"/>
  <c r="AK164" i="3"/>
  <c r="EK164" i="3" s="1"/>
  <c r="AL164" i="3"/>
  <c r="EL164" i="3" s="1"/>
  <c r="AM164" i="3"/>
  <c r="EN164" i="3" s="1"/>
  <c r="AN164" i="3"/>
  <c r="EO164" i="3" s="1"/>
  <c r="AO164" i="3"/>
  <c r="EQ164" i="3" s="1"/>
  <c r="AP164" i="3"/>
  <c r="ER164" i="3"/>
  <c r="AQ164" i="3"/>
  <c r="EV164" i="3" s="1"/>
  <c r="AR164" i="3"/>
  <c r="EW164" i="3" s="1"/>
  <c r="AS164" i="3"/>
  <c r="EX164" i="3" s="1"/>
  <c r="AT164" i="3"/>
  <c r="EY164" i="3" s="1"/>
  <c r="AU164" i="3"/>
  <c r="EZ164" i="3" s="1"/>
  <c r="AV164" i="3"/>
  <c r="FB164" i="3" s="1"/>
  <c r="AW164" i="3"/>
  <c r="FE164" i="3" s="1"/>
  <c r="AX164" i="3"/>
  <c r="FF164" i="3" s="1"/>
  <c r="AY164" i="3"/>
  <c r="FH164" i="3" s="1"/>
  <c r="AZ164" i="3"/>
  <c r="FI164" i="3" s="1"/>
  <c r="BA164" i="3"/>
  <c r="FK164" i="3" s="1"/>
  <c r="BB164" i="3"/>
  <c r="FL164" i="3"/>
  <c r="BC164" i="3"/>
  <c r="FQ164" i="3" s="1"/>
  <c r="BD164" i="3"/>
  <c r="FU164" i="3" s="1"/>
  <c r="BE164" i="3"/>
  <c r="BF164" i="3"/>
  <c r="FX164" i="3" s="1"/>
  <c r="BG164" i="3"/>
  <c r="FY164" i="3"/>
  <c r="BH164" i="3"/>
  <c r="GA164" i="3" s="1"/>
  <c r="BI164" i="3"/>
  <c r="GB164" i="3" s="1"/>
  <c r="E165" i="3"/>
  <c r="CB165" i="3" s="1"/>
  <c r="F165" i="3"/>
  <c r="G165" i="3"/>
  <c r="CD165" i="3" s="1"/>
  <c r="H165" i="3"/>
  <c r="CE165" i="3" s="1"/>
  <c r="I165" i="3"/>
  <c r="CF165" i="3" s="1"/>
  <c r="J165" i="3"/>
  <c r="CH165" i="3" s="1"/>
  <c r="K165" i="3"/>
  <c r="CK165" i="3" s="1"/>
  <c r="L165" i="3"/>
  <c r="CL165" i="3"/>
  <c r="M165" i="3"/>
  <c r="CN165" i="3" s="1"/>
  <c r="N165" i="3"/>
  <c r="CO165" i="3"/>
  <c r="O165" i="3"/>
  <c r="CQ165" i="3"/>
  <c r="P165" i="3"/>
  <c r="Q165" i="3"/>
  <c r="CW165" i="3" s="1"/>
  <c r="R165" i="3"/>
  <c r="DA165" i="3" s="1"/>
  <c r="S165" i="3"/>
  <c r="T165" i="3"/>
  <c r="DD165" i="3" s="1"/>
  <c r="U165" i="3"/>
  <c r="DE165" i="3" s="1"/>
  <c r="V165" i="3"/>
  <c r="DG165" i="3"/>
  <c r="W165" i="3"/>
  <c r="DH165" i="3" s="1"/>
  <c r="X165" i="3"/>
  <c r="DL165" i="3" s="1"/>
  <c r="Y165" i="3"/>
  <c r="DM165" i="3" s="1"/>
  <c r="Z165" i="3"/>
  <c r="DN165" i="3" s="1"/>
  <c r="AA165" i="3"/>
  <c r="DO165" i="3" s="1"/>
  <c r="AB165" i="3"/>
  <c r="AC165" i="3"/>
  <c r="DR165" i="3" s="1"/>
  <c r="AD165" i="3"/>
  <c r="DU165" i="3"/>
  <c r="AE165" i="3"/>
  <c r="DV165" i="3" s="1"/>
  <c r="AF165" i="3"/>
  <c r="DX165" i="3"/>
  <c r="AG165" i="3"/>
  <c r="DY165" i="3" s="1"/>
  <c r="AH165" i="3"/>
  <c r="EA165" i="3" s="1"/>
  <c r="AI165" i="3"/>
  <c r="EB165" i="3" s="1"/>
  <c r="AJ165" i="3"/>
  <c r="EG165" i="3"/>
  <c r="AK165" i="3"/>
  <c r="EK165" i="3" s="1"/>
  <c r="AL165" i="3"/>
  <c r="EL165" i="3"/>
  <c r="AM165" i="3"/>
  <c r="EN165" i="3" s="1"/>
  <c r="AN165" i="3"/>
  <c r="EO165" i="3" s="1"/>
  <c r="AO165" i="3"/>
  <c r="EQ165" i="3" s="1"/>
  <c r="AP165" i="3"/>
  <c r="ER165" i="3" s="1"/>
  <c r="AQ165" i="3"/>
  <c r="EV165" i="3" s="1"/>
  <c r="AR165" i="3"/>
  <c r="EW165" i="3" s="1"/>
  <c r="AS165" i="3"/>
  <c r="AT165" i="3"/>
  <c r="EY165" i="3" s="1"/>
  <c r="AU165" i="3"/>
  <c r="EZ165" i="3"/>
  <c r="AV165" i="3"/>
  <c r="AW165" i="3"/>
  <c r="FE165" i="3"/>
  <c r="AX165" i="3"/>
  <c r="FF165" i="3" s="1"/>
  <c r="AY165" i="3"/>
  <c r="FH165" i="3"/>
  <c r="AZ165" i="3"/>
  <c r="FI165" i="3" s="1"/>
  <c r="BA165" i="3"/>
  <c r="FK165" i="3" s="1"/>
  <c r="BB165" i="3"/>
  <c r="BC165" i="3"/>
  <c r="FQ165" i="3" s="1"/>
  <c r="BD165" i="3"/>
  <c r="FU165" i="3" s="1"/>
  <c r="BE165" i="3"/>
  <c r="BF165" i="3"/>
  <c r="FX165" i="3" s="1"/>
  <c r="BG165" i="3"/>
  <c r="FY165" i="3" s="1"/>
  <c r="BH165" i="3"/>
  <c r="GA165" i="3" s="1"/>
  <c r="BI165" i="3"/>
  <c r="GB165" i="3" s="1"/>
  <c r="E166" i="3"/>
  <c r="CB166" i="3"/>
  <c r="F166" i="3"/>
  <c r="CC166" i="3" s="1"/>
  <c r="G166" i="3"/>
  <c r="CD166" i="3" s="1"/>
  <c r="H166" i="3"/>
  <c r="CE166" i="3" s="1"/>
  <c r="I166" i="3"/>
  <c r="CF166" i="3" s="1"/>
  <c r="J166" i="3"/>
  <c r="CH166" i="3"/>
  <c r="K166" i="3"/>
  <c r="CK166" i="3" s="1"/>
  <c r="L166" i="3"/>
  <c r="CL166" i="3" s="1"/>
  <c r="M166" i="3"/>
  <c r="CN166" i="3" s="1"/>
  <c r="N166" i="3"/>
  <c r="CO166" i="3" s="1"/>
  <c r="O166" i="3"/>
  <c r="CQ166" i="3" s="1"/>
  <c r="P166" i="3"/>
  <c r="Q166" i="3"/>
  <c r="CW166" i="3" s="1"/>
  <c r="R166" i="3"/>
  <c r="DA166" i="3"/>
  <c r="S166" i="3"/>
  <c r="T166" i="3"/>
  <c r="DD166" i="3" s="1"/>
  <c r="U166" i="3"/>
  <c r="V166" i="3"/>
  <c r="W166" i="3"/>
  <c r="DH166" i="3" s="1"/>
  <c r="X166" i="3"/>
  <c r="DL166" i="3" s="1"/>
  <c r="Y166" i="3"/>
  <c r="DM166" i="3" s="1"/>
  <c r="Z166" i="3"/>
  <c r="DN166" i="3" s="1"/>
  <c r="AA166" i="3"/>
  <c r="AB166" i="3"/>
  <c r="AC166" i="3"/>
  <c r="DR166" i="3"/>
  <c r="AD166" i="3"/>
  <c r="AE166" i="3"/>
  <c r="DV166" i="3"/>
  <c r="AF166" i="3"/>
  <c r="DX166" i="3" s="1"/>
  <c r="AG166" i="3"/>
  <c r="AH166" i="3"/>
  <c r="EA166" i="3" s="1"/>
  <c r="AI166" i="3"/>
  <c r="EB166" i="3" s="1"/>
  <c r="AJ166" i="3"/>
  <c r="EG166" i="3" s="1"/>
  <c r="AK166" i="3"/>
  <c r="EK166" i="3" s="1"/>
  <c r="AL166" i="3"/>
  <c r="AM166" i="3"/>
  <c r="EN166" i="3" s="1"/>
  <c r="AN166" i="3"/>
  <c r="EO166" i="3" s="1"/>
  <c r="AO166" i="3"/>
  <c r="EQ166" i="3" s="1"/>
  <c r="AP166" i="3"/>
  <c r="AQ166" i="3"/>
  <c r="EV166" i="3" s="1"/>
  <c r="AR166" i="3"/>
  <c r="EW166" i="3" s="1"/>
  <c r="AS166" i="3"/>
  <c r="EX166" i="3" s="1"/>
  <c r="AT166" i="3"/>
  <c r="EY166" i="3"/>
  <c r="AU166" i="3"/>
  <c r="EZ166" i="3" s="1"/>
  <c r="AV166" i="3"/>
  <c r="FB166" i="3"/>
  <c r="AW166" i="3"/>
  <c r="FE166" i="3" s="1"/>
  <c r="AX166" i="3"/>
  <c r="FF166" i="3" s="1"/>
  <c r="AY166" i="3"/>
  <c r="FH166" i="3" s="1"/>
  <c r="AZ166" i="3"/>
  <c r="FI166" i="3" s="1"/>
  <c r="BA166" i="3"/>
  <c r="FK166" i="3" s="1"/>
  <c r="BB166" i="3"/>
  <c r="FL166" i="3" s="1"/>
  <c r="BC166" i="3"/>
  <c r="BD166" i="3"/>
  <c r="FU166" i="3" s="1"/>
  <c r="BE166" i="3"/>
  <c r="FV166" i="3" s="1"/>
  <c r="BF166" i="3"/>
  <c r="FX166" i="3" s="1"/>
  <c r="BG166" i="3"/>
  <c r="FY166" i="3" s="1"/>
  <c r="BH166" i="3"/>
  <c r="GA166" i="3" s="1"/>
  <c r="BI166" i="3"/>
  <c r="GB166" i="3" s="1"/>
  <c r="E167" i="3"/>
  <c r="F167" i="3"/>
  <c r="CC167" i="3" s="1"/>
  <c r="G167" i="3"/>
  <c r="CD167" i="3" s="1"/>
  <c r="H167" i="3"/>
  <c r="CE167" i="3" s="1"/>
  <c r="I167" i="3"/>
  <c r="CF167" i="3" s="1"/>
  <c r="J167" i="3"/>
  <c r="CH167" i="3" s="1"/>
  <c r="K167" i="3"/>
  <c r="CK167" i="3" s="1"/>
  <c r="L167" i="3"/>
  <c r="CL167" i="3" s="1"/>
  <c r="M167" i="3"/>
  <c r="N167" i="3"/>
  <c r="CO167" i="3" s="1"/>
  <c r="O167" i="3"/>
  <c r="CQ167" i="3" s="1"/>
  <c r="P167" i="3"/>
  <c r="CR167" i="3" s="1"/>
  <c r="Q167" i="3"/>
  <c r="CW167" i="3" s="1"/>
  <c r="R167" i="3"/>
  <c r="DA167" i="3"/>
  <c r="S167" i="3"/>
  <c r="DB167" i="3" s="1"/>
  <c r="T167" i="3"/>
  <c r="DD167" i="3" s="1"/>
  <c r="U167" i="3"/>
  <c r="DE167" i="3" s="1"/>
  <c r="V167" i="3"/>
  <c r="DG167" i="3" s="1"/>
  <c r="W167" i="3"/>
  <c r="DH167" i="3" s="1"/>
  <c r="X167" i="3"/>
  <c r="DL167" i="3" s="1"/>
  <c r="Y167" i="3"/>
  <c r="DM167" i="3" s="1"/>
  <c r="Z167" i="3"/>
  <c r="DN167" i="3" s="1"/>
  <c r="AA167" i="3"/>
  <c r="DO167" i="3" s="1"/>
  <c r="AB167" i="3"/>
  <c r="DP167" i="3" s="1"/>
  <c r="AC167" i="3"/>
  <c r="DR167" i="3" s="1"/>
  <c r="AD167" i="3"/>
  <c r="AE167" i="3"/>
  <c r="DV167" i="3" s="1"/>
  <c r="AF167" i="3"/>
  <c r="DX167" i="3" s="1"/>
  <c r="AG167" i="3"/>
  <c r="DY167" i="3" s="1"/>
  <c r="AH167" i="3"/>
  <c r="EA167" i="3" s="1"/>
  <c r="AI167" i="3"/>
  <c r="EB167" i="3" s="1"/>
  <c r="AJ167" i="3"/>
  <c r="EG167" i="3" s="1"/>
  <c r="AK167" i="3"/>
  <c r="EK167" i="3" s="1"/>
  <c r="AL167" i="3"/>
  <c r="EL167" i="3"/>
  <c r="AM167" i="3"/>
  <c r="EN167" i="3" s="1"/>
  <c r="AN167" i="3"/>
  <c r="AO167" i="3"/>
  <c r="EQ167" i="3" s="1"/>
  <c r="AP167" i="3"/>
  <c r="ER167" i="3" s="1"/>
  <c r="AQ167" i="3"/>
  <c r="EV167" i="3"/>
  <c r="AR167" i="3"/>
  <c r="EW167" i="3" s="1"/>
  <c r="AS167" i="3"/>
  <c r="EX167" i="3" s="1"/>
  <c r="AT167" i="3"/>
  <c r="AU167" i="3"/>
  <c r="EZ167" i="3" s="1"/>
  <c r="AV167" i="3"/>
  <c r="FB167" i="3"/>
  <c r="AW167" i="3"/>
  <c r="FE167" i="3" s="1"/>
  <c r="AX167" i="3"/>
  <c r="FF167" i="3" s="1"/>
  <c r="AY167" i="3"/>
  <c r="FH167" i="3" s="1"/>
  <c r="AZ167" i="3"/>
  <c r="FI167" i="3" s="1"/>
  <c r="BA167" i="3"/>
  <c r="FK167" i="3" s="1"/>
  <c r="BB167" i="3"/>
  <c r="FL167" i="3" s="1"/>
  <c r="BC167" i="3"/>
  <c r="FQ167" i="3" s="1"/>
  <c r="BD167" i="3"/>
  <c r="FU167" i="3" s="1"/>
  <c r="BE167" i="3"/>
  <c r="BF167" i="3"/>
  <c r="FX167" i="3" s="1"/>
  <c r="BG167" i="3"/>
  <c r="FY167" i="3" s="1"/>
  <c r="BH167" i="3"/>
  <c r="GA167" i="3" s="1"/>
  <c r="BI167" i="3"/>
  <c r="GB167" i="3" s="1"/>
  <c r="E168" i="3"/>
  <c r="CB168" i="3" s="1"/>
  <c r="F168" i="3"/>
  <c r="G168" i="3"/>
  <c r="CD168" i="3" s="1"/>
  <c r="H168" i="3"/>
  <c r="CE168" i="3" s="1"/>
  <c r="I168" i="3"/>
  <c r="CF168" i="3" s="1"/>
  <c r="J168" i="3"/>
  <c r="K168" i="3"/>
  <c r="CK168" i="3" s="1"/>
  <c r="L168" i="3"/>
  <c r="CL168" i="3" s="1"/>
  <c r="M168" i="3"/>
  <c r="CN168" i="3" s="1"/>
  <c r="N168" i="3"/>
  <c r="CO168" i="3" s="1"/>
  <c r="O168" i="3"/>
  <c r="CQ168" i="3"/>
  <c r="P168" i="3"/>
  <c r="Q168" i="3"/>
  <c r="CW168" i="3" s="1"/>
  <c r="R168" i="3"/>
  <c r="DA168" i="3" s="1"/>
  <c r="S168" i="3"/>
  <c r="T168" i="3"/>
  <c r="DD168" i="3" s="1"/>
  <c r="U168" i="3"/>
  <c r="DE168" i="3" s="1"/>
  <c r="V168" i="3"/>
  <c r="DG168" i="3"/>
  <c r="W168" i="3"/>
  <c r="DH168" i="3" s="1"/>
  <c r="X168" i="3"/>
  <c r="DL168" i="3"/>
  <c r="Y168" i="3"/>
  <c r="DM168" i="3" s="1"/>
  <c r="Z168" i="3"/>
  <c r="DN168" i="3" s="1"/>
  <c r="AA168" i="3"/>
  <c r="DO168" i="3" s="1"/>
  <c r="AB168" i="3"/>
  <c r="AC168" i="3"/>
  <c r="DR168" i="3" s="1"/>
  <c r="AD168" i="3"/>
  <c r="DU168" i="3" s="1"/>
  <c r="AE168" i="3"/>
  <c r="DV168" i="3" s="1"/>
  <c r="AF168" i="3"/>
  <c r="DX168" i="3" s="1"/>
  <c r="AG168" i="3"/>
  <c r="DY168" i="3"/>
  <c r="AH168" i="3"/>
  <c r="EA168" i="3" s="1"/>
  <c r="AI168" i="3"/>
  <c r="EB168" i="3"/>
  <c r="AJ168" i="3"/>
  <c r="EG168" i="3" s="1"/>
  <c r="AK168" i="3"/>
  <c r="EK168" i="3" s="1"/>
  <c r="AL168" i="3"/>
  <c r="EL168" i="3" s="1"/>
  <c r="AM168" i="3"/>
  <c r="EN168" i="3" s="1"/>
  <c r="AN168" i="3"/>
  <c r="EO168" i="3" s="1"/>
  <c r="AO168" i="3"/>
  <c r="EQ168" i="3" s="1"/>
  <c r="AP168" i="3"/>
  <c r="ER168" i="3" s="1"/>
  <c r="AQ168" i="3"/>
  <c r="EV168" i="3" s="1"/>
  <c r="AR168" i="3"/>
  <c r="EW168" i="3" s="1"/>
  <c r="AS168" i="3"/>
  <c r="AT168" i="3"/>
  <c r="EY168" i="3" s="1"/>
  <c r="AU168" i="3"/>
  <c r="EZ168" i="3" s="1"/>
  <c r="AV168" i="3"/>
  <c r="AW168" i="3"/>
  <c r="FE168" i="3" s="1"/>
  <c r="AX168" i="3"/>
  <c r="FF168" i="3" s="1"/>
  <c r="AY168" i="3"/>
  <c r="FH168" i="3" s="1"/>
  <c r="AZ168" i="3"/>
  <c r="FI168" i="3" s="1"/>
  <c r="BA168" i="3"/>
  <c r="FK168" i="3" s="1"/>
  <c r="BB168" i="3"/>
  <c r="BC168" i="3"/>
  <c r="FQ168" i="3" s="1"/>
  <c r="BD168" i="3"/>
  <c r="FU168" i="3" s="1"/>
  <c r="BE168" i="3"/>
  <c r="BF168" i="3"/>
  <c r="FX168" i="3" s="1"/>
  <c r="BG168" i="3"/>
  <c r="FY168" i="3" s="1"/>
  <c r="BH168" i="3"/>
  <c r="GA168" i="3" s="1"/>
  <c r="BI168" i="3"/>
  <c r="GB168" i="3" s="1"/>
  <c r="E169" i="3"/>
  <c r="F169" i="3"/>
  <c r="CC169" i="3" s="1"/>
  <c r="G169" i="3"/>
  <c r="H169" i="3"/>
  <c r="CE169" i="3" s="1"/>
  <c r="I169" i="3"/>
  <c r="CF169" i="3" s="1"/>
  <c r="J169" i="3"/>
  <c r="CH169" i="3" s="1"/>
  <c r="K169" i="3"/>
  <c r="CK169" i="3" s="1"/>
  <c r="L169" i="3"/>
  <c r="CL169" i="3"/>
  <c r="M169" i="3"/>
  <c r="CN169" i="3" s="1"/>
  <c r="N169" i="3"/>
  <c r="CO169" i="3"/>
  <c r="O169" i="3"/>
  <c r="CQ169" i="3" s="1"/>
  <c r="P169" i="3"/>
  <c r="CR169" i="3" s="1"/>
  <c r="Q169" i="3"/>
  <c r="CW169" i="3" s="1"/>
  <c r="R169" i="3"/>
  <c r="DA169" i="3" s="1"/>
  <c r="S169" i="3"/>
  <c r="T169" i="3"/>
  <c r="DD169" i="3" s="1"/>
  <c r="U169" i="3"/>
  <c r="V169" i="3"/>
  <c r="DG169" i="3" s="1"/>
  <c r="W169" i="3"/>
  <c r="DH169" i="3" s="1"/>
  <c r="X169" i="3"/>
  <c r="DL169" i="3" s="1"/>
  <c r="Y169" i="3"/>
  <c r="DM169" i="3" s="1"/>
  <c r="Z169" i="3"/>
  <c r="DN169" i="3" s="1"/>
  <c r="AA169" i="3"/>
  <c r="AB169" i="3"/>
  <c r="DP169" i="3" s="1"/>
  <c r="AC169" i="3"/>
  <c r="DR169" i="3" s="1"/>
  <c r="AD169" i="3"/>
  <c r="AE169" i="3"/>
  <c r="DV169" i="3" s="1"/>
  <c r="AF169" i="3"/>
  <c r="DX169" i="3" s="1"/>
  <c r="AG169" i="3"/>
  <c r="AH169" i="3"/>
  <c r="EA169" i="3" s="1"/>
  <c r="AI169" i="3"/>
  <c r="EB169" i="3" s="1"/>
  <c r="AJ169" i="3"/>
  <c r="EG169" i="3" s="1"/>
  <c r="AK169" i="3"/>
  <c r="EK169" i="3" s="1"/>
  <c r="AL169" i="3"/>
  <c r="EL169" i="3" s="1"/>
  <c r="AM169" i="3"/>
  <c r="EN169" i="3" s="1"/>
  <c r="AN169" i="3"/>
  <c r="EO169" i="3" s="1"/>
  <c r="AO169" i="3"/>
  <c r="EQ169" i="3" s="1"/>
  <c r="AP169" i="3"/>
  <c r="ER169" i="3"/>
  <c r="AQ169" i="3"/>
  <c r="EV169" i="3" s="1"/>
  <c r="AR169" i="3"/>
  <c r="EW169" i="3" s="1"/>
  <c r="AS169" i="3"/>
  <c r="EX169" i="3" s="1"/>
  <c r="AT169" i="3"/>
  <c r="EY169" i="3" s="1"/>
  <c r="AU169" i="3"/>
  <c r="EZ169" i="3" s="1"/>
  <c r="AV169" i="3"/>
  <c r="FB169" i="3" s="1"/>
  <c r="AW169" i="3"/>
  <c r="FE169" i="3" s="1"/>
  <c r="AX169" i="3"/>
  <c r="FF169" i="3" s="1"/>
  <c r="AY169" i="3"/>
  <c r="FH169" i="3" s="1"/>
  <c r="AZ169" i="3"/>
  <c r="BA169" i="3"/>
  <c r="FK169" i="3" s="1"/>
  <c r="BB169" i="3"/>
  <c r="FL169" i="3" s="1"/>
  <c r="BC169" i="3"/>
  <c r="BD169" i="3"/>
  <c r="FU169" i="3" s="1"/>
  <c r="BE169" i="3"/>
  <c r="FV169" i="3" s="1"/>
  <c r="BF169" i="3"/>
  <c r="FX169" i="3" s="1"/>
  <c r="BG169" i="3"/>
  <c r="FY169" i="3" s="1"/>
  <c r="BH169" i="3"/>
  <c r="GA169" i="3" s="1"/>
  <c r="BI169" i="3"/>
  <c r="GB169" i="3" s="1"/>
  <c r="E170" i="3"/>
  <c r="CB170" i="3" s="1"/>
  <c r="F170" i="3"/>
  <c r="CC170" i="3" s="1"/>
  <c r="G170" i="3"/>
  <c r="CD170" i="3" s="1"/>
  <c r="H170" i="3"/>
  <c r="CE170" i="3" s="1"/>
  <c r="I170" i="3"/>
  <c r="CF170" i="3" s="1"/>
  <c r="J170" i="3"/>
  <c r="CH170" i="3" s="1"/>
  <c r="K170" i="3"/>
  <c r="CK170" i="3" s="1"/>
  <c r="L170" i="3"/>
  <c r="CL170" i="3" s="1"/>
  <c r="M170" i="3"/>
  <c r="N170" i="3"/>
  <c r="CO170" i="3" s="1"/>
  <c r="O170" i="3"/>
  <c r="P170" i="3"/>
  <c r="CR170" i="3" s="1"/>
  <c r="Q170" i="3"/>
  <c r="CW170" i="3" s="1"/>
  <c r="R170" i="3"/>
  <c r="DA170" i="3"/>
  <c r="S170" i="3"/>
  <c r="DB170" i="3" s="1"/>
  <c r="T170" i="3"/>
  <c r="DD170" i="3" s="1"/>
  <c r="U170" i="3"/>
  <c r="DE170" i="3" s="1"/>
  <c r="V170" i="3"/>
  <c r="W170" i="3"/>
  <c r="DH170" i="3" s="1"/>
  <c r="X170" i="3"/>
  <c r="DL170" i="3" s="1"/>
  <c r="Y170" i="3"/>
  <c r="DM170" i="3" s="1"/>
  <c r="Z170" i="3"/>
  <c r="DN170" i="3" s="1"/>
  <c r="AA170" i="3"/>
  <c r="DO170" i="3" s="1"/>
  <c r="AB170" i="3"/>
  <c r="DP170" i="3" s="1"/>
  <c r="AC170" i="3"/>
  <c r="DR170" i="3" s="1"/>
  <c r="AD170" i="3"/>
  <c r="DU170" i="3" s="1"/>
  <c r="AE170" i="3"/>
  <c r="DV170" i="3" s="1"/>
  <c r="AF170" i="3"/>
  <c r="DX170" i="3"/>
  <c r="AG170" i="3"/>
  <c r="DY170" i="3" s="1"/>
  <c r="AH170" i="3"/>
  <c r="EA170" i="3" s="1"/>
  <c r="AI170" i="3"/>
  <c r="EB170" i="3" s="1"/>
  <c r="AJ170" i="3"/>
  <c r="EG170" i="3" s="1"/>
  <c r="AK170" i="3"/>
  <c r="EK170" i="3" s="1"/>
  <c r="AL170" i="3"/>
  <c r="EL170" i="3" s="1"/>
  <c r="AM170" i="3"/>
  <c r="EN170" i="3" s="1"/>
  <c r="AN170" i="3"/>
  <c r="EO170" i="3" s="1"/>
  <c r="AO170" i="3"/>
  <c r="EQ170" i="3" s="1"/>
  <c r="AP170" i="3"/>
  <c r="ER170" i="3" s="1"/>
  <c r="AQ170" i="3"/>
  <c r="EV170" i="3" s="1"/>
  <c r="AR170" i="3"/>
  <c r="EW170" i="3" s="1"/>
  <c r="AS170" i="3"/>
  <c r="EX170" i="3" s="1"/>
  <c r="AT170" i="3"/>
  <c r="EY170" i="3" s="1"/>
  <c r="AU170" i="3"/>
  <c r="EZ170" i="3"/>
  <c r="AV170" i="3"/>
  <c r="FB170" i="3" s="1"/>
  <c r="AW170" i="3"/>
  <c r="FE170" i="3" s="1"/>
  <c r="AX170" i="3"/>
  <c r="FF170" i="3" s="1"/>
  <c r="AY170" i="3"/>
  <c r="FH170" i="3" s="1"/>
  <c r="AZ170" i="3"/>
  <c r="BA170" i="3"/>
  <c r="FK170" i="3" s="1"/>
  <c r="BB170" i="3"/>
  <c r="FL170" i="3" s="1"/>
  <c r="BC170" i="3"/>
  <c r="FQ170" i="3" s="1"/>
  <c r="BD170" i="3"/>
  <c r="FU170" i="3" s="1"/>
  <c r="BE170" i="3"/>
  <c r="FV170" i="3" s="1"/>
  <c r="BF170" i="3"/>
  <c r="FX170" i="3" s="1"/>
  <c r="BG170" i="3"/>
  <c r="FY170" i="3" s="1"/>
  <c r="BH170" i="3"/>
  <c r="GA170" i="3" s="1"/>
  <c r="BI170" i="3"/>
  <c r="GB170" i="3" s="1"/>
  <c r="E171" i="3"/>
  <c r="CB171" i="3" s="1"/>
  <c r="F171" i="3"/>
  <c r="CC171" i="3" s="1"/>
  <c r="G171" i="3"/>
  <c r="CD171" i="3"/>
  <c r="H171" i="3"/>
  <c r="CE171" i="3" s="1"/>
  <c r="I171" i="3"/>
  <c r="CF171" i="3"/>
  <c r="J171" i="3"/>
  <c r="CH171" i="3" s="1"/>
  <c r="K171" i="3"/>
  <c r="CK171" i="3" s="1"/>
  <c r="L171" i="3"/>
  <c r="CL171" i="3" s="1"/>
  <c r="M171" i="3"/>
  <c r="CN171" i="3" s="1"/>
  <c r="N171" i="3"/>
  <c r="CO171" i="3" s="1"/>
  <c r="O171" i="3"/>
  <c r="CQ171" i="3" s="1"/>
  <c r="P171" i="3"/>
  <c r="Q171" i="3"/>
  <c r="CW171" i="3" s="1"/>
  <c r="R171" i="3"/>
  <c r="DA171" i="3" s="1"/>
  <c r="S171" i="3"/>
  <c r="T171" i="3"/>
  <c r="DD171" i="3" s="1"/>
  <c r="U171" i="3"/>
  <c r="DE171" i="3" s="1"/>
  <c r="V171" i="3"/>
  <c r="DG171" i="3" s="1"/>
  <c r="W171" i="3"/>
  <c r="DH171" i="3" s="1"/>
  <c r="X171" i="3"/>
  <c r="DL171" i="3" s="1"/>
  <c r="Y171" i="3"/>
  <c r="DM171" i="3"/>
  <c r="Z171" i="3"/>
  <c r="DN171" i="3" s="1"/>
  <c r="AA171" i="3"/>
  <c r="DO171" i="3" s="1"/>
  <c r="AB171" i="3"/>
  <c r="DP171" i="3" s="1"/>
  <c r="AC171" i="3"/>
  <c r="DR171" i="3" s="1"/>
  <c r="AD171" i="3"/>
  <c r="AE171" i="3"/>
  <c r="DV171" i="3" s="1"/>
  <c r="AF171" i="3"/>
  <c r="DX171" i="3" s="1"/>
  <c r="AG171" i="3"/>
  <c r="DY171" i="3" s="1"/>
  <c r="AH171" i="3"/>
  <c r="EA171" i="3" s="1"/>
  <c r="AI171" i="3"/>
  <c r="EB171" i="3" s="1"/>
  <c r="AJ171" i="3"/>
  <c r="EG171" i="3"/>
  <c r="AK171" i="3"/>
  <c r="EK171" i="3" s="1"/>
  <c r="AL171" i="3"/>
  <c r="EL171" i="3" s="1"/>
  <c r="AM171" i="3"/>
  <c r="EN171" i="3" s="1"/>
  <c r="AN171" i="3"/>
  <c r="EO171" i="3" s="1"/>
  <c r="AO171" i="3"/>
  <c r="EQ171" i="3" s="1"/>
  <c r="AP171" i="3"/>
  <c r="ER171" i="3" s="1"/>
  <c r="AQ171" i="3"/>
  <c r="EV171" i="3" s="1"/>
  <c r="AR171" i="3"/>
  <c r="EW171" i="3" s="1"/>
  <c r="AS171" i="3"/>
  <c r="EX171" i="3" s="1"/>
  <c r="AT171" i="3"/>
  <c r="EY171" i="3" s="1"/>
  <c r="AU171" i="3"/>
  <c r="EZ171" i="3" s="1"/>
  <c r="AV171" i="3"/>
  <c r="FB171" i="3"/>
  <c r="AW171" i="3"/>
  <c r="FE171" i="3" s="1"/>
  <c r="AX171" i="3"/>
  <c r="FF171" i="3" s="1"/>
  <c r="AY171" i="3"/>
  <c r="FH171" i="3" s="1"/>
  <c r="AZ171" i="3"/>
  <c r="FI171" i="3" s="1"/>
  <c r="BA171" i="3"/>
  <c r="FK171" i="3" s="1"/>
  <c r="BB171" i="3"/>
  <c r="FL171" i="3" s="1"/>
  <c r="BC171" i="3"/>
  <c r="FQ171" i="3" s="1"/>
  <c r="BD171" i="3"/>
  <c r="BE171" i="3"/>
  <c r="BF171" i="3"/>
  <c r="FX171" i="3" s="1"/>
  <c r="BG171" i="3"/>
  <c r="FY171" i="3" s="1"/>
  <c r="BH171" i="3"/>
  <c r="GA171" i="3" s="1"/>
  <c r="BI171" i="3"/>
  <c r="GB171" i="3"/>
  <c r="E172" i="3"/>
  <c r="CB172" i="3" s="1"/>
  <c r="F172" i="3"/>
  <c r="G172" i="3"/>
  <c r="CD172" i="3" s="1"/>
  <c r="H172" i="3"/>
  <c r="CE172" i="3" s="1"/>
  <c r="I172" i="3"/>
  <c r="CF172" i="3" s="1"/>
  <c r="J172" i="3"/>
  <c r="K172" i="3"/>
  <c r="CK172" i="3" s="1"/>
  <c r="L172" i="3"/>
  <c r="CL172" i="3"/>
  <c r="M172" i="3"/>
  <c r="CN172" i="3" s="1"/>
  <c r="N172" i="3"/>
  <c r="CO172" i="3" s="1"/>
  <c r="O172" i="3"/>
  <c r="CQ172" i="3" s="1"/>
  <c r="P172" i="3"/>
  <c r="CR172" i="3" s="1"/>
  <c r="Q172" i="3"/>
  <c r="CW172" i="3" s="1"/>
  <c r="R172" i="3"/>
  <c r="DA172" i="3" s="1"/>
  <c r="S172" i="3"/>
  <c r="T172" i="3"/>
  <c r="DD172" i="3" s="1"/>
  <c r="U172" i="3"/>
  <c r="DE172" i="3" s="1"/>
  <c r="V172" i="3"/>
  <c r="W172" i="3"/>
  <c r="DH172" i="3" s="1"/>
  <c r="X172" i="3"/>
  <c r="DL172" i="3" s="1"/>
  <c r="Y172" i="3"/>
  <c r="DM172" i="3" s="1"/>
  <c r="Z172" i="3"/>
  <c r="DN172" i="3" s="1"/>
  <c r="AA172" i="3"/>
  <c r="DO172" i="3" s="1"/>
  <c r="AB172" i="3"/>
  <c r="DP172" i="3" s="1"/>
  <c r="AC172" i="3"/>
  <c r="DR172" i="3" s="1"/>
  <c r="AD172" i="3"/>
  <c r="DU172" i="3" s="1"/>
  <c r="AE172" i="3"/>
  <c r="DV172" i="3" s="1"/>
  <c r="AF172" i="3"/>
  <c r="DX172" i="3"/>
  <c r="AG172" i="3"/>
  <c r="AH172" i="3"/>
  <c r="EA172" i="3"/>
  <c r="AI172" i="3"/>
  <c r="EB172" i="3" s="1"/>
  <c r="AJ172" i="3"/>
  <c r="EG172" i="3"/>
  <c r="AK172" i="3"/>
  <c r="EK172" i="3" s="1"/>
  <c r="AL172" i="3"/>
  <c r="EL172" i="3" s="1"/>
  <c r="AM172" i="3"/>
  <c r="AN172" i="3"/>
  <c r="EO172" i="3" s="1"/>
  <c r="AO172" i="3"/>
  <c r="EQ172" i="3"/>
  <c r="AP172" i="3"/>
  <c r="ER172" i="3" s="1"/>
  <c r="AQ172" i="3"/>
  <c r="EV172" i="3" s="1"/>
  <c r="AR172" i="3"/>
  <c r="EW172" i="3" s="1"/>
  <c r="AS172" i="3"/>
  <c r="AT172" i="3"/>
  <c r="EY172" i="3" s="1"/>
  <c r="AU172" i="3"/>
  <c r="EZ172" i="3" s="1"/>
  <c r="AV172" i="3"/>
  <c r="FB172" i="3" s="1"/>
  <c r="AW172" i="3"/>
  <c r="FE172" i="3" s="1"/>
  <c r="AX172" i="3"/>
  <c r="FF172" i="3" s="1"/>
  <c r="AY172" i="3"/>
  <c r="FH172" i="3" s="1"/>
  <c r="AZ172" i="3"/>
  <c r="FI172" i="3" s="1"/>
  <c r="BA172" i="3"/>
  <c r="FK172" i="3"/>
  <c r="BB172" i="3"/>
  <c r="BC172" i="3"/>
  <c r="FQ172" i="3"/>
  <c r="BD172" i="3"/>
  <c r="FU172" i="3" s="1"/>
  <c r="BE172" i="3"/>
  <c r="FV172" i="3"/>
  <c r="BF172" i="3"/>
  <c r="FX172" i="3" s="1"/>
  <c r="BG172" i="3"/>
  <c r="FY172" i="3" s="1"/>
  <c r="BH172" i="3"/>
  <c r="GA172" i="3" s="1"/>
  <c r="BI172" i="3"/>
  <c r="GB172" i="3" s="1"/>
  <c r="E173" i="3"/>
  <c r="F173" i="3"/>
  <c r="CC173" i="3" s="1"/>
  <c r="G173" i="3"/>
  <c r="CD173" i="3" s="1"/>
  <c r="H173" i="3"/>
  <c r="CE173" i="3" s="1"/>
  <c r="I173" i="3"/>
  <c r="CF173" i="3" s="1"/>
  <c r="J173" i="3"/>
  <c r="K173" i="3"/>
  <c r="CK173" i="3" s="1"/>
  <c r="L173" i="3"/>
  <c r="CL173" i="3"/>
  <c r="M173" i="3"/>
  <c r="CN173" i="3" s="1"/>
  <c r="N173" i="3"/>
  <c r="CO173" i="3" s="1"/>
  <c r="O173" i="3"/>
  <c r="CQ173" i="3" s="1"/>
  <c r="P173" i="3"/>
  <c r="CR173" i="3" s="1"/>
  <c r="Q173" i="3"/>
  <c r="R173" i="3"/>
  <c r="DA173" i="3" s="1"/>
  <c r="S173" i="3"/>
  <c r="T173" i="3"/>
  <c r="DD173" i="3" s="1"/>
  <c r="U173" i="3"/>
  <c r="DE173" i="3" s="1"/>
  <c r="V173" i="3"/>
  <c r="DG173" i="3" s="1"/>
  <c r="W173" i="3"/>
  <c r="DH173" i="3"/>
  <c r="X173" i="3"/>
  <c r="DL173" i="3" s="1"/>
  <c r="Y173" i="3"/>
  <c r="Z173" i="3"/>
  <c r="DN173" i="3" s="1"/>
  <c r="AA173" i="3"/>
  <c r="DO173" i="3" s="1"/>
  <c r="AB173" i="3"/>
  <c r="AC173" i="3"/>
  <c r="DR173" i="3" s="1"/>
  <c r="AD173" i="3"/>
  <c r="DU173" i="3" s="1"/>
  <c r="AE173" i="3"/>
  <c r="DV173" i="3" s="1"/>
  <c r="AF173" i="3"/>
  <c r="DX173" i="3" s="1"/>
  <c r="AG173" i="3"/>
  <c r="DY173" i="3" s="1"/>
  <c r="AH173" i="3"/>
  <c r="AI173" i="3"/>
  <c r="EB173" i="3" s="1"/>
  <c r="AJ173" i="3"/>
  <c r="EG173" i="3" s="1"/>
  <c r="AK173" i="3"/>
  <c r="EK173" i="3" s="1"/>
  <c r="AL173" i="3"/>
  <c r="EL173" i="3" s="1"/>
  <c r="AM173" i="3"/>
  <c r="EN173" i="3" s="1"/>
  <c r="AN173" i="3"/>
  <c r="EO173" i="3" s="1"/>
  <c r="AO173" i="3"/>
  <c r="EQ173" i="3" s="1"/>
  <c r="AP173" i="3"/>
  <c r="ER173" i="3" s="1"/>
  <c r="AQ173" i="3"/>
  <c r="AR173" i="3"/>
  <c r="EW173" i="3" s="1"/>
  <c r="AS173" i="3"/>
  <c r="EX173" i="3" s="1"/>
  <c r="AT173" i="3"/>
  <c r="EY173" i="3" s="1"/>
  <c r="AU173" i="3"/>
  <c r="EZ173" i="3" s="1"/>
  <c r="AV173" i="3"/>
  <c r="AW173" i="3"/>
  <c r="FE173" i="3" s="1"/>
  <c r="AX173" i="3"/>
  <c r="FF173" i="3"/>
  <c r="AY173" i="3"/>
  <c r="FH173" i="3" s="1"/>
  <c r="AZ173" i="3"/>
  <c r="FI173" i="3" s="1"/>
  <c r="BA173" i="3"/>
  <c r="FK173" i="3" s="1"/>
  <c r="BB173" i="3"/>
  <c r="FL173" i="3" s="1"/>
  <c r="BC173" i="3"/>
  <c r="FQ173" i="3" s="1"/>
  <c r="BD173" i="3"/>
  <c r="FU173" i="3" s="1"/>
  <c r="BE173" i="3"/>
  <c r="FV173" i="3" s="1"/>
  <c r="BF173" i="3"/>
  <c r="FX173" i="3" s="1"/>
  <c r="BG173" i="3"/>
  <c r="FY173" i="3" s="1"/>
  <c r="BH173" i="3"/>
  <c r="GA173" i="3" s="1"/>
  <c r="BI173" i="3"/>
  <c r="GB173" i="3" s="1"/>
  <c r="E174" i="3"/>
  <c r="CB174" i="3" s="1"/>
  <c r="F174" i="3"/>
  <c r="CC174" i="3" s="1"/>
  <c r="G174" i="3"/>
  <c r="CD174" i="3" s="1"/>
  <c r="H174" i="3"/>
  <c r="CE174" i="3" s="1"/>
  <c r="I174" i="3"/>
  <c r="CF174" i="3" s="1"/>
  <c r="J174" i="3"/>
  <c r="CH174" i="3"/>
  <c r="K174" i="3"/>
  <c r="CK174" i="3" s="1"/>
  <c r="L174" i="3"/>
  <c r="CL174" i="3" s="1"/>
  <c r="M174" i="3"/>
  <c r="N174" i="3"/>
  <c r="CO174" i="3" s="1"/>
  <c r="O174" i="3"/>
  <c r="CQ174" i="3" s="1"/>
  <c r="P174" i="3"/>
  <c r="CR174" i="3"/>
  <c r="Q174" i="3"/>
  <c r="CW174" i="3" s="1"/>
  <c r="R174" i="3"/>
  <c r="S174" i="3"/>
  <c r="T174" i="3"/>
  <c r="DD174" i="3" s="1"/>
  <c r="U174" i="3"/>
  <c r="DE174" i="3" s="1"/>
  <c r="V174" i="3"/>
  <c r="DG174" i="3" s="1"/>
  <c r="W174" i="3"/>
  <c r="DH174" i="3" s="1"/>
  <c r="X174" i="3"/>
  <c r="Y174" i="3"/>
  <c r="Z174" i="3"/>
  <c r="DN174" i="3" s="1"/>
  <c r="AA174" i="3"/>
  <c r="DO174" i="3" s="1"/>
  <c r="AB174" i="3"/>
  <c r="DP174" i="3" s="1"/>
  <c r="AC174" i="3"/>
  <c r="DR174" i="3" s="1"/>
  <c r="AD174" i="3"/>
  <c r="DU174" i="3"/>
  <c r="AE174" i="3"/>
  <c r="DV174" i="3" s="1"/>
  <c r="AF174" i="3"/>
  <c r="DX174" i="3"/>
  <c r="AG174" i="3"/>
  <c r="DY174" i="3" s="1"/>
  <c r="AH174" i="3"/>
  <c r="EA174" i="3" s="1"/>
  <c r="AI174" i="3"/>
  <c r="EB174" i="3" s="1"/>
  <c r="AJ174" i="3"/>
  <c r="AK174" i="3"/>
  <c r="EK174" i="3" s="1"/>
  <c r="AL174" i="3"/>
  <c r="EL174" i="3" s="1"/>
  <c r="AM174" i="3"/>
  <c r="EN174" i="3" s="1"/>
  <c r="AN174" i="3"/>
  <c r="EO174" i="3" s="1"/>
  <c r="AO174" i="3"/>
  <c r="EQ174" i="3" s="1"/>
  <c r="AP174" i="3"/>
  <c r="ER174" i="3" s="1"/>
  <c r="AQ174" i="3"/>
  <c r="EV174" i="3" s="1"/>
  <c r="AR174" i="3"/>
  <c r="EW174" i="3"/>
  <c r="AS174" i="3"/>
  <c r="EX174" i="3" s="1"/>
  <c r="AT174" i="3"/>
  <c r="EY174" i="3"/>
  <c r="AU174" i="3"/>
  <c r="EZ174" i="3" s="1"/>
  <c r="AV174" i="3"/>
  <c r="FB174" i="3" s="1"/>
  <c r="AW174" i="3"/>
  <c r="AX174" i="3"/>
  <c r="FF174" i="3" s="1"/>
  <c r="AY174" i="3"/>
  <c r="FH174" i="3"/>
  <c r="AZ174" i="3"/>
  <c r="FI174" i="3" s="1"/>
  <c r="BA174" i="3"/>
  <c r="FK174" i="3" s="1"/>
  <c r="BB174" i="3"/>
  <c r="FL174" i="3" s="1"/>
  <c r="BC174" i="3"/>
  <c r="FQ174" i="3" s="1"/>
  <c r="BD174" i="3"/>
  <c r="BE174" i="3"/>
  <c r="FV174" i="3" s="1"/>
  <c r="BF174" i="3"/>
  <c r="FX174" i="3" s="1"/>
  <c r="BG174" i="3"/>
  <c r="FY174" i="3" s="1"/>
  <c r="BH174" i="3"/>
  <c r="GA174" i="3"/>
  <c r="BI174" i="3"/>
  <c r="E175" i="3"/>
  <c r="CB175" i="3"/>
  <c r="F175" i="3"/>
  <c r="CC175" i="3" s="1"/>
  <c r="G175" i="3"/>
  <c r="CD175" i="3"/>
  <c r="H175" i="3"/>
  <c r="CE175" i="3" s="1"/>
  <c r="I175" i="3"/>
  <c r="CF175" i="3"/>
  <c r="J175" i="3"/>
  <c r="CH175" i="3" s="1"/>
  <c r="K175" i="3"/>
  <c r="CK175" i="3" s="1"/>
  <c r="L175" i="3"/>
  <c r="CL175" i="3" s="1"/>
  <c r="M175" i="3"/>
  <c r="CN175" i="3" s="1"/>
  <c r="N175" i="3"/>
  <c r="CO175" i="3" s="1"/>
  <c r="O175" i="3"/>
  <c r="CQ175" i="3" s="1"/>
  <c r="P175" i="3"/>
  <c r="Q175" i="3"/>
  <c r="CW175" i="3" s="1"/>
  <c r="R175" i="3"/>
  <c r="DA175" i="3"/>
  <c r="S175" i="3"/>
  <c r="T175" i="3"/>
  <c r="DD175" i="3"/>
  <c r="U175" i="3"/>
  <c r="DE175" i="3" s="1"/>
  <c r="V175" i="3"/>
  <c r="DG175" i="3"/>
  <c r="W175" i="3"/>
  <c r="DH175" i="3" s="1"/>
  <c r="X175" i="3"/>
  <c r="DL175" i="3" s="1"/>
  <c r="Y175" i="3"/>
  <c r="Z175" i="3"/>
  <c r="DN175" i="3" s="1"/>
  <c r="AA175" i="3"/>
  <c r="DO175" i="3" s="1"/>
  <c r="AB175" i="3"/>
  <c r="DP175" i="3"/>
  <c r="AC175" i="3"/>
  <c r="DR175" i="3" s="1"/>
  <c r="AD175" i="3"/>
  <c r="AE175" i="3"/>
  <c r="DV175" i="3" s="1"/>
  <c r="AF175" i="3"/>
  <c r="DX175" i="3" s="1"/>
  <c r="AG175" i="3"/>
  <c r="DY175" i="3"/>
  <c r="AH175" i="3"/>
  <c r="EA175" i="3" s="1"/>
  <c r="AI175" i="3"/>
  <c r="EB175" i="3" s="1"/>
  <c r="AJ175" i="3"/>
  <c r="EG175" i="3" s="1"/>
  <c r="AK175" i="3"/>
  <c r="AL175" i="3"/>
  <c r="EL175" i="3" s="1"/>
  <c r="AM175" i="3"/>
  <c r="EN175" i="3" s="1"/>
  <c r="AN175" i="3"/>
  <c r="EO175" i="3" s="1"/>
  <c r="AO175" i="3"/>
  <c r="EQ175" i="3" s="1"/>
  <c r="AP175" i="3"/>
  <c r="ER175" i="3" s="1"/>
  <c r="AQ175" i="3"/>
  <c r="EV175" i="3" s="1"/>
  <c r="AR175" i="3"/>
  <c r="EW175" i="3" s="1"/>
  <c r="AS175" i="3"/>
  <c r="AT175" i="3"/>
  <c r="EY175" i="3" s="1"/>
  <c r="AU175" i="3"/>
  <c r="EZ175" i="3" s="1"/>
  <c r="AV175" i="3"/>
  <c r="FB175" i="3" s="1"/>
  <c r="AW175" i="3"/>
  <c r="FE175" i="3"/>
  <c r="AX175" i="3"/>
  <c r="FF175" i="3" s="1"/>
  <c r="AY175" i="3"/>
  <c r="FH175" i="3"/>
  <c r="AZ175" i="3"/>
  <c r="FI175" i="3" s="1"/>
  <c r="BA175" i="3"/>
  <c r="FK175" i="3" s="1"/>
  <c r="BB175" i="3"/>
  <c r="FL175" i="3" s="1"/>
  <c r="BC175" i="3"/>
  <c r="FQ175" i="3" s="1"/>
  <c r="BD175" i="3"/>
  <c r="FU175" i="3" s="1"/>
  <c r="BE175" i="3"/>
  <c r="FV175" i="3" s="1"/>
  <c r="BF175" i="3"/>
  <c r="FX175" i="3" s="1"/>
  <c r="BG175" i="3"/>
  <c r="FY175" i="3" s="1"/>
  <c r="BH175" i="3"/>
  <c r="GA175" i="3" s="1"/>
  <c r="BI175" i="3"/>
  <c r="GB175" i="3"/>
  <c r="E176" i="3"/>
  <c r="F176" i="3"/>
  <c r="CC176" i="3"/>
  <c r="G176" i="3"/>
  <c r="CD176" i="3" s="1"/>
  <c r="H176" i="3"/>
  <c r="CE176" i="3" s="1"/>
  <c r="I176" i="3"/>
  <c r="CF176" i="3" s="1"/>
  <c r="J176" i="3"/>
  <c r="CH176" i="3" s="1"/>
  <c r="K176" i="3"/>
  <c r="CK176" i="3" s="1"/>
  <c r="L176" i="3"/>
  <c r="CL176" i="3" s="1"/>
  <c r="M176" i="3"/>
  <c r="CN176" i="3" s="1"/>
  <c r="N176" i="3"/>
  <c r="CO176" i="3"/>
  <c r="O176" i="3"/>
  <c r="CQ176" i="3" s="1"/>
  <c r="P176" i="3"/>
  <c r="Q176" i="3"/>
  <c r="CW176" i="3" s="1"/>
  <c r="R176" i="3"/>
  <c r="DA176" i="3" s="1"/>
  <c r="S176" i="3"/>
  <c r="DB176" i="3"/>
  <c r="T176" i="3"/>
  <c r="DD176" i="3" s="1"/>
  <c r="U176" i="3"/>
  <c r="DE176" i="3"/>
  <c r="V176" i="3"/>
  <c r="W176" i="3"/>
  <c r="DH176" i="3"/>
  <c r="X176" i="3"/>
  <c r="DL176" i="3" s="1"/>
  <c r="Y176" i="3"/>
  <c r="DM176" i="3" s="1"/>
  <c r="Z176" i="3"/>
  <c r="DN176" i="3" s="1"/>
  <c r="AA176" i="3"/>
  <c r="DO176" i="3" s="1"/>
  <c r="AB176" i="3"/>
  <c r="DP176" i="3" s="1"/>
  <c r="AC176" i="3"/>
  <c r="DR176" i="3"/>
  <c r="AD176" i="3"/>
  <c r="DU176" i="3" s="1"/>
  <c r="AE176" i="3"/>
  <c r="DV176" i="3"/>
  <c r="AF176" i="3"/>
  <c r="DX176" i="3" s="1"/>
  <c r="AG176" i="3"/>
  <c r="DY176" i="3" s="1"/>
  <c r="AH176" i="3"/>
  <c r="EA176" i="3" s="1"/>
  <c r="AI176" i="3"/>
  <c r="EB176" i="3" s="1"/>
  <c r="AJ176" i="3"/>
  <c r="AK176" i="3"/>
  <c r="EK176" i="3" s="1"/>
  <c r="AL176" i="3"/>
  <c r="EL176" i="3" s="1"/>
  <c r="AM176" i="3"/>
  <c r="EN176" i="3" s="1"/>
  <c r="AN176" i="3"/>
  <c r="EO176" i="3" s="1"/>
  <c r="AO176" i="3"/>
  <c r="EQ176" i="3" s="1"/>
  <c r="AP176" i="3"/>
  <c r="ER176" i="3" s="1"/>
  <c r="AQ176" i="3"/>
  <c r="EV176" i="3" s="1"/>
  <c r="AR176" i="3"/>
  <c r="EW176" i="3" s="1"/>
  <c r="AS176" i="3"/>
  <c r="EX176" i="3" s="1"/>
  <c r="AT176" i="3"/>
  <c r="AU176" i="3"/>
  <c r="EZ176" i="3" s="1"/>
  <c r="AV176" i="3"/>
  <c r="FB176" i="3"/>
  <c r="AW176" i="3"/>
  <c r="FE176" i="3" s="1"/>
  <c r="AX176" i="3"/>
  <c r="FF176" i="3"/>
  <c r="AY176" i="3"/>
  <c r="FH176" i="3" s="1"/>
  <c r="AZ176" i="3"/>
  <c r="FI176" i="3" s="1"/>
  <c r="BA176" i="3"/>
  <c r="FK176" i="3" s="1"/>
  <c r="BB176" i="3"/>
  <c r="BC176" i="3"/>
  <c r="FQ176" i="3" s="1"/>
  <c r="BD176" i="3"/>
  <c r="FU176" i="3" s="1"/>
  <c r="BE176" i="3"/>
  <c r="FV176" i="3" s="1"/>
  <c r="BF176" i="3"/>
  <c r="FX176" i="3" s="1"/>
  <c r="BG176" i="3"/>
  <c r="FY176" i="3" s="1"/>
  <c r="BH176" i="3"/>
  <c r="GA176" i="3" s="1"/>
  <c r="BI176" i="3"/>
  <c r="GB176" i="3" s="1"/>
  <c r="E177" i="3"/>
  <c r="CB177" i="3"/>
  <c r="F177" i="3"/>
  <c r="CC177" i="3" s="1"/>
  <c r="G177" i="3"/>
  <c r="CD177" i="3"/>
  <c r="H177" i="3"/>
  <c r="CE177" i="3" s="1"/>
  <c r="I177" i="3"/>
  <c r="CF177" i="3" s="1"/>
  <c r="J177" i="3"/>
  <c r="CH177" i="3" s="1"/>
  <c r="K177" i="3"/>
  <c r="CK177" i="3" s="1"/>
  <c r="L177" i="3"/>
  <c r="CL177" i="3" s="1"/>
  <c r="M177" i="3"/>
  <c r="N177" i="3"/>
  <c r="CO177" i="3" s="1"/>
  <c r="O177" i="3"/>
  <c r="CQ177" i="3" s="1"/>
  <c r="P177" i="3"/>
  <c r="CR177" i="3" s="1"/>
  <c r="Q177" i="3"/>
  <c r="CW177" i="3" s="1"/>
  <c r="R177" i="3"/>
  <c r="DA177" i="3" s="1"/>
  <c r="S177" i="3"/>
  <c r="DB177" i="3" s="1"/>
  <c r="T177" i="3"/>
  <c r="DD177" i="3" s="1"/>
  <c r="U177" i="3"/>
  <c r="DE177" i="3"/>
  <c r="V177" i="3"/>
  <c r="W177" i="3"/>
  <c r="DH177" i="3" s="1"/>
  <c r="X177" i="3"/>
  <c r="DL177" i="3" s="1"/>
  <c r="Y177" i="3"/>
  <c r="DM177" i="3" s="1"/>
  <c r="Z177" i="3"/>
  <c r="DN177" i="3" s="1"/>
  <c r="AA177" i="3"/>
  <c r="DO177" i="3" s="1"/>
  <c r="AB177" i="3"/>
  <c r="DP177" i="3" s="1"/>
  <c r="AC177" i="3"/>
  <c r="DR177" i="3" s="1"/>
  <c r="AD177" i="3"/>
  <c r="DU177" i="3" s="1"/>
  <c r="AE177" i="3"/>
  <c r="DV177" i="3" s="1"/>
  <c r="AF177" i="3"/>
  <c r="DX177" i="3" s="1"/>
  <c r="AG177" i="3"/>
  <c r="DY177" i="3" s="1"/>
  <c r="AH177" i="3"/>
  <c r="EA177" i="3" s="1"/>
  <c r="AI177" i="3"/>
  <c r="EB177" i="3" s="1"/>
  <c r="AJ177" i="3"/>
  <c r="EG177" i="3" s="1"/>
  <c r="AK177" i="3"/>
  <c r="EK177" i="3" s="1"/>
  <c r="AL177" i="3"/>
  <c r="EL177" i="3" s="1"/>
  <c r="AM177" i="3"/>
  <c r="AN177" i="3"/>
  <c r="EO177" i="3" s="1"/>
  <c r="AO177" i="3"/>
  <c r="EQ177" i="3" s="1"/>
  <c r="AP177" i="3"/>
  <c r="AQ177" i="3"/>
  <c r="EV177" i="3" s="1"/>
  <c r="AR177" i="3"/>
  <c r="EW177" i="3" s="1"/>
  <c r="AS177" i="3"/>
  <c r="EX177" i="3" s="1"/>
  <c r="AT177" i="3"/>
  <c r="EY177" i="3" s="1"/>
  <c r="AU177" i="3"/>
  <c r="EZ177" i="3"/>
  <c r="AV177" i="3"/>
  <c r="FB177" i="3" s="1"/>
  <c r="AW177" i="3"/>
  <c r="FE177" i="3" s="1"/>
  <c r="AX177" i="3"/>
  <c r="FF177" i="3" s="1"/>
  <c r="AY177" i="3"/>
  <c r="FH177" i="3" s="1"/>
  <c r="AZ177" i="3"/>
  <c r="FI177" i="3" s="1"/>
  <c r="BA177" i="3"/>
  <c r="FK177" i="3" s="1"/>
  <c r="BB177" i="3"/>
  <c r="FL177" i="3" s="1"/>
  <c r="BC177" i="3"/>
  <c r="FQ177" i="3" s="1"/>
  <c r="BD177" i="3"/>
  <c r="BE177" i="3"/>
  <c r="FV177" i="3" s="1"/>
  <c r="BF177" i="3"/>
  <c r="FX177" i="3" s="1"/>
  <c r="BG177" i="3"/>
  <c r="FY177" i="3" s="1"/>
  <c r="BH177" i="3"/>
  <c r="GA177" i="3" s="1"/>
  <c r="BI177" i="3"/>
  <c r="GB177" i="3" s="1"/>
  <c r="E178" i="3"/>
  <c r="CB178" i="3" s="1"/>
  <c r="F178" i="3"/>
  <c r="CC178" i="3" s="1"/>
  <c r="G178" i="3"/>
  <c r="CD178" i="3" s="1"/>
  <c r="H178" i="3"/>
  <c r="CE178" i="3" s="1"/>
  <c r="I178" i="3"/>
  <c r="CF178" i="3" s="1"/>
  <c r="J178" i="3"/>
  <c r="CH178" i="3"/>
  <c r="K178" i="3"/>
  <c r="L178" i="3"/>
  <c r="CL178" i="3" s="1"/>
  <c r="M178" i="3"/>
  <c r="CN178" i="3" s="1"/>
  <c r="N178" i="3"/>
  <c r="CO178" i="3" s="1"/>
  <c r="O178" i="3"/>
  <c r="CQ178" i="3" s="1"/>
  <c r="P178" i="3"/>
  <c r="CR178" i="3" s="1"/>
  <c r="Q178" i="3"/>
  <c r="CW178" i="3"/>
  <c r="R178" i="3"/>
  <c r="DA178" i="3" s="1"/>
  <c r="S178" i="3"/>
  <c r="T178" i="3"/>
  <c r="DD178" i="3" s="1"/>
  <c r="U178" i="3"/>
  <c r="DE178" i="3" s="1"/>
  <c r="V178" i="3"/>
  <c r="W178" i="3"/>
  <c r="DH178" i="3" s="1"/>
  <c r="X178" i="3"/>
  <c r="DL178" i="3" s="1"/>
  <c r="Y178" i="3"/>
  <c r="DM178" i="3" s="1"/>
  <c r="Z178" i="3"/>
  <c r="DN178" i="3" s="1"/>
  <c r="AA178" i="3"/>
  <c r="DO178" i="3" s="1"/>
  <c r="AB178" i="3"/>
  <c r="DP178" i="3" s="1"/>
  <c r="AC178" i="3"/>
  <c r="DR178" i="3" s="1"/>
  <c r="AD178" i="3"/>
  <c r="DU178" i="3" s="1"/>
  <c r="AE178" i="3"/>
  <c r="AF178" i="3"/>
  <c r="DX178" i="3" s="1"/>
  <c r="AG178" i="3"/>
  <c r="DY178" i="3" s="1"/>
  <c r="AH178" i="3"/>
  <c r="EA178" i="3" s="1"/>
  <c r="AI178" i="3"/>
  <c r="EB178" i="3" s="1"/>
  <c r="AJ178" i="3"/>
  <c r="EG178" i="3" s="1"/>
  <c r="AK178" i="3"/>
  <c r="EK178" i="3" s="1"/>
  <c r="AL178" i="3"/>
  <c r="EL178" i="3" s="1"/>
  <c r="AM178" i="3"/>
  <c r="EN178" i="3" s="1"/>
  <c r="AN178" i="3"/>
  <c r="AO178" i="3"/>
  <c r="EQ178" i="3" s="1"/>
  <c r="AP178" i="3"/>
  <c r="AQ178" i="3"/>
  <c r="EV178" i="3" s="1"/>
  <c r="AR178" i="3"/>
  <c r="EW178" i="3" s="1"/>
  <c r="AS178" i="3"/>
  <c r="EX178" i="3" s="1"/>
  <c r="AT178" i="3"/>
  <c r="EY178" i="3" s="1"/>
  <c r="AU178" i="3"/>
  <c r="EZ178" i="3" s="1"/>
  <c r="AV178" i="3"/>
  <c r="FB178" i="3" s="1"/>
  <c r="AW178" i="3"/>
  <c r="FE178" i="3" s="1"/>
  <c r="AX178" i="3"/>
  <c r="FF178" i="3" s="1"/>
  <c r="AY178" i="3"/>
  <c r="FH178" i="3" s="1"/>
  <c r="AZ178" i="3"/>
  <c r="FI178" i="3" s="1"/>
  <c r="BA178" i="3"/>
  <c r="FK178" i="3" s="1"/>
  <c r="BB178" i="3"/>
  <c r="FL178" i="3" s="1"/>
  <c r="BC178" i="3"/>
  <c r="FQ178" i="3" s="1"/>
  <c r="BD178" i="3"/>
  <c r="FU178" i="3" s="1"/>
  <c r="BE178" i="3"/>
  <c r="FV178" i="3"/>
  <c r="BF178" i="3"/>
  <c r="FX178" i="3" s="1"/>
  <c r="BG178" i="3"/>
  <c r="FY178" i="3"/>
  <c r="BH178" i="3"/>
  <c r="GA178" i="3" s="1"/>
  <c r="BI178" i="3"/>
  <c r="GB178" i="3" s="1"/>
  <c r="E179" i="3"/>
  <c r="CB179" i="3" s="1"/>
  <c r="F179" i="3"/>
  <c r="CC179" i="3"/>
  <c r="G179" i="3"/>
  <c r="CD179" i="3" s="1"/>
  <c r="H179" i="3"/>
  <c r="CE179" i="3" s="1"/>
  <c r="I179" i="3"/>
  <c r="CF179" i="3" s="1"/>
  <c r="J179" i="3"/>
  <c r="CH179" i="3" s="1"/>
  <c r="K179" i="3"/>
  <c r="L179" i="3"/>
  <c r="CL179" i="3" s="1"/>
  <c r="M179" i="3"/>
  <c r="N179" i="3"/>
  <c r="CO179" i="3" s="1"/>
  <c r="O179" i="3"/>
  <c r="CQ179" i="3" s="1"/>
  <c r="P179" i="3"/>
  <c r="CR179" i="3" s="1"/>
  <c r="Q179" i="3"/>
  <c r="CW179" i="3" s="1"/>
  <c r="R179" i="3"/>
  <c r="DA179" i="3"/>
  <c r="S179" i="3"/>
  <c r="DB179" i="3" s="1"/>
  <c r="T179" i="3"/>
  <c r="DD179" i="3" s="1"/>
  <c r="U179" i="3"/>
  <c r="DE179" i="3" s="1"/>
  <c r="V179" i="3"/>
  <c r="W179" i="3"/>
  <c r="DH179" i="3" s="1"/>
  <c r="X179" i="3"/>
  <c r="DL179" i="3" s="1"/>
  <c r="Y179" i="3"/>
  <c r="DM179" i="3" s="1"/>
  <c r="Z179" i="3"/>
  <c r="DN179" i="3" s="1"/>
  <c r="AA179" i="3"/>
  <c r="DO179" i="3" s="1"/>
  <c r="AB179" i="3"/>
  <c r="DP179" i="3" s="1"/>
  <c r="AC179" i="3"/>
  <c r="DR179" i="3" s="1"/>
  <c r="AD179" i="3"/>
  <c r="DU179" i="3" s="1"/>
  <c r="AE179" i="3"/>
  <c r="DV179" i="3" s="1"/>
  <c r="AF179" i="3"/>
  <c r="DX179" i="3" s="1"/>
  <c r="AG179" i="3"/>
  <c r="DY179" i="3" s="1"/>
  <c r="AH179" i="3"/>
  <c r="EA179" i="3" s="1"/>
  <c r="AI179" i="3"/>
  <c r="EB179" i="3" s="1"/>
  <c r="AJ179" i="3"/>
  <c r="EG179" i="3" s="1"/>
  <c r="AK179" i="3"/>
  <c r="EK179" i="3" s="1"/>
  <c r="AL179" i="3"/>
  <c r="EL179" i="3" s="1"/>
  <c r="AM179" i="3"/>
  <c r="AN179" i="3"/>
  <c r="EO179" i="3" s="1"/>
  <c r="AO179" i="3"/>
  <c r="EQ179" i="3" s="1"/>
  <c r="AP179" i="3"/>
  <c r="ER179" i="3" s="1"/>
  <c r="AQ179" i="3"/>
  <c r="EV179" i="3" s="1"/>
  <c r="AR179" i="3"/>
  <c r="EW179" i="3" s="1"/>
  <c r="AS179" i="3"/>
  <c r="EX179" i="3" s="1"/>
  <c r="AT179" i="3"/>
  <c r="EY179" i="3" s="1"/>
  <c r="AU179" i="3"/>
  <c r="EZ179" i="3" s="1"/>
  <c r="AV179" i="3"/>
  <c r="AW179" i="3"/>
  <c r="FE179" i="3" s="1"/>
  <c r="AX179" i="3"/>
  <c r="FF179" i="3" s="1"/>
  <c r="AY179" i="3"/>
  <c r="FH179" i="3"/>
  <c r="AZ179" i="3"/>
  <c r="FI179" i="3" s="1"/>
  <c r="BA179" i="3"/>
  <c r="FK179" i="3"/>
  <c r="BB179" i="3"/>
  <c r="FL179" i="3" s="1"/>
  <c r="BC179" i="3"/>
  <c r="FQ179" i="3" s="1"/>
  <c r="BD179" i="3"/>
  <c r="FU179" i="3" s="1"/>
  <c r="BE179" i="3"/>
  <c r="BF179" i="3"/>
  <c r="FX179" i="3" s="1"/>
  <c r="BG179" i="3"/>
  <c r="FY179" i="3" s="1"/>
  <c r="BH179" i="3"/>
  <c r="GA179" i="3" s="1"/>
  <c r="BI179" i="3"/>
  <c r="GB179" i="3" s="1"/>
  <c r="E180" i="3"/>
  <c r="CB180" i="3" s="1"/>
  <c r="F180" i="3"/>
  <c r="CC180" i="3" s="1"/>
  <c r="G180" i="3"/>
  <c r="CD180" i="3" s="1"/>
  <c r="H180" i="3"/>
  <c r="CE180" i="3" s="1"/>
  <c r="I180" i="3"/>
  <c r="CF180" i="3" s="1"/>
  <c r="J180" i="3"/>
  <c r="CH180" i="3" s="1"/>
  <c r="K180" i="3"/>
  <c r="CK180" i="3" s="1"/>
  <c r="L180" i="3"/>
  <c r="CL180" i="3" s="1"/>
  <c r="M180" i="3"/>
  <c r="N180" i="3"/>
  <c r="CO180" i="3" s="1"/>
  <c r="O180" i="3"/>
  <c r="CQ180" i="3" s="1"/>
  <c r="P180" i="3"/>
  <c r="CR180" i="3" s="1"/>
  <c r="Q180" i="3"/>
  <c r="CW180" i="3" s="1"/>
  <c r="R180" i="3"/>
  <c r="DA180" i="3"/>
  <c r="S180" i="3"/>
  <c r="DB180" i="3" s="1"/>
  <c r="T180" i="3"/>
  <c r="DD180" i="3" s="1"/>
  <c r="U180" i="3"/>
  <c r="DE180" i="3" s="1"/>
  <c r="V180" i="3"/>
  <c r="DG180" i="3" s="1"/>
  <c r="W180" i="3"/>
  <c r="DH180" i="3" s="1"/>
  <c r="X180" i="3"/>
  <c r="DL180" i="3" s="1"/>
  <c r="Y180" i="3"/>
  <c r="Z180" i="3"/>
  <c r="DN180" i="3" s="1"/>
  <c r="AA180" i="3"/>
  <c r="DO180" i="3" s="1"/>
  <c r="AB180" i="3"/>
  <c r="DP180" i="3" s="1"/>
  <c r="AC180" i="3"/>
  <c r="DR180" i="3" s="1"/>
  <c r="AD180" i="3"/>
  <c r="AE180" i="3"/>
  <c r="DV180" i="3" s="1"/>
  <c r="AF180" i="3"/>
  <c r="DX180" i="3" s="1"/>
  <c r="AG180" i="3"/>
  <c r="DY180" i="3" s="1"/>
  <c r="AH180" i="3"/>
  <c r="EA180" i="3" s="1"/>
  <c r="AI180" i="3"/>
  <c r="EB180" i="3" s="1"/>
  <c r="AJ180" i="3"/>
  <c r="EG180" i="3" s="1"/>
  <c r="AK180" i="3"/>
  <c r="EK180" i="3"/>
  <c r="AL180" i="3"/>
  <c r="EL180" i="3" s="1"/>
  <c r="AM180" i="3"/>
  <c r="EN180" i="3"/>
  <c r="AN180" i="3"/>
  <c r="EO180" i="3" s="1"/>
  <c r="AO180" i="3"/>
  <c r="EQ180" i="3" s="1"/>
  <c r="AP180" i="3"/>
  <c r="ER180" i="3" s="1"/>
  <c r="AQ180" i="3"/>
  <c r="EV180" i="3" s="1"/>
  <c r="AR180" i="3"/>
  <c r="EW180" i="3" s="1"/>
  <c r="AS180" i="3"/>
  <c r="EX180" i="3" s="1"/>
  <c r="AT180" i="3"/>
  <c r="EY180" i="3" s="1"/>
  <c r="AU180" i="3"/>
  <c r="EZ180" i="3" s="1"/>
  <c r="AV180" i="3"/>
  <c r="FB180" i="3" s="1"/>
  <c r="AW180" i="3"/>
  <c r="FE180" i="3"/>
  <c r="AX180" i="3"/>
  <c r="FF180" i="3" s="1"/>
  <c r="AY180" i="3"/>
  <c r="FH180" i="3"/>
  <c r="AZ180" i="3"/>
  <c r="FI180" i="3" s="1"/>
  <c r="BA180" i="3"/>
  <c r="FK180" i="3" s="1"/>
  <c r="BB180" i="3"/>
  <c r="FL180" i="3" s="1"/>
  <c r="BC180" i="3"/>
  <c r="BD180" i="3"/>
  <c r="BE180" i="3"/>
  <c r="FV180" i="3" s="1"/>
  <c r="BF180" i="3"/>
  <c r="FX180" i="3" s="1"/>
  <c r="BG180" i="3"/>
  <c r="FY180" i="3" s="1"/>
  <c r="BH180" i="3"/>
  <c r="GA180" i="3" s="1"/>
  <c r="BI180" i="3"/>
  <c r="GB180" i="3" s="1"/>
  <c r="E181" i="3"/>
  <c r="CB181" i="3"/>
  <c r="F181" i="3"/>
  <c r="CC181" i="3" s="1"/>
  <c r="G181" i="3"/>
  <c r="CD181" i="3" s="1"/>
  <c r="H181" i="3"/>
  <c r="CE181" i="3" s="1"/>
  <c r="I181" i="3"/>
  <c r="CF181" i="3" s="1"/>
  <c r="J181" i="3"/>
  <c r="CH181" i="3"/>
  <c r="K181" i="3"/>
  <c r="CK181" i="3" s="1"/>
  <c r="L181" i="3"/>
  <c r="CL181" i="3" s="1"/>
  <c r="M181" i="3"/>
  <c r="CN181" i="3" s="1"/>
  <c r="N181" i="3"/>
  <c r="CO181" i="3" s="1"/>
  <c r="O181" i="3"/>
  <c r="CQ181" i="3" s="1"/>
  <c r="P181" i="3"/>
  <c r="CR181" i="3" s="1"/>
  <c r="Q181" i="3"/>
  <c r="CW181" i="3" s="1"/>
  <c r="R181" i="3"/>
  <c r="DA181" i="3" s="1"/>
  <c r="S181" i="3"/>
  <c r="DB181" i="3"/>
  <c r="T181" i="3"/>
  <c r="DD181" i="3" s="1"/>
  <c r="U181" i="3"/>
  <c r="DE181" i="3" s="1"/>
  <c r="V181" i="3"/>
  <c r="W181" i="3"/>
  <c r="DH181" i="3" s="1"/>
  <c r="X181" i="3"/>
  <c r="DL181" i="3"/>
  <c r="Y181" i="3"/>
  <c r="DM181" i="3" s="1"/>
  <c r="Z181" i="3"/>
  <c r="DN181" i="3" s="1"/>
  <c r="AA181" i="3"/>
  <c r="DO181" i="3" s="1"/>
  <c r="AB181" i="3"/>
  <c r="DP181" i="3" s="1"/>
  <c r="AC181" i="3"/>
  <c r="DR181" i="3" s="1"/>
  <c r="AD181" i="3"/>
  <c r="AE181" i="3"/>
  <c r="DV181" i="3" s="1"/>
  <c r="AF181" i="3"/>
  <c r="DX181" i="3" s="1"/>
  <c r="AG181" i="3"/>
  <c r="DY181" i="3"/>
  <c r="AH181" i="3"/>
  <c r="EA181" i="3" s="1"/>
  <c r="AI181" i="3"/>
  <c r="EB181" i="3"/>
  <c r="AJ181" i="3"/>
  <c r="EG181" i="3" s="1"/>
  <c r="AK181" i="3"/>
  <c r="EK181" i="3" s="1"/>
  <c r="AL181" i="3"/>
  <c r="EL181" i="3" s="1"/>
  <c r="AM181" i="3"/>
  <c r="AN181" i="3"/>
  <c r="EO181" i="3" s="1"/>
  <c r="AO181" i="3"/>
  <c r="EQ181" i="3" s="1"/>
  <c r="AP181" i="3"/>
  <c r="ER181" i="3" s="1"/>
  <c r="AQ181" i="3"/>
  <c r="EV181" i="3" s="1"/>
  <c r="AR181" i="3"/>
  <c r="EW181" i="3" s="1"/>
  <c r="AS181" i="3"/>
  <c r="EX181" i="3" s="1"/>
  <c r="AT181" i="3"/>
  <c r="EY181" i="3" s="1"/>
  <c r="AU181" i="3"/>
  <c r="EZ181" i="3" s="1"/>
  <c r="AV181" i="3"/>
  <c r="FB181" i="3" s="1"/>
  <c r="AW181" i="3"/>
  <c r="FE181" i="3" s="1"/>
  <c r="AX181" i="3"/>
  <c r="AY181" i="3"/>
  <c r="FH181" i="3" s="1"/>
  <c r="AZ181" i="3"/>
  <c r="FI181" i="3" s="1"/>
  <c r="BA181" i="3"/>
  <c r="FK181" i="3" s="1"/>
  <c r="BB181" i="3"/>
  <c r="FL181" i="3" s="1"/>
  <c r="BC181" i="3"/>
  <c r="FQ181" i="3" s="1"/>
  <c r="BD181" i="3"/>
  <c r="FU181" i="3" s="1"/>
  <c r="BE181" i="3"/>
  <c r="FV181" i="3" s="1"/>
  <c r="BF181" i="3"/>
  <c r="FX181" i="3" s="1"/>
  <c r="BG181" i="3"/>
  <c r="FY181" i="3" s="1"/>
  <c r="BH181" i="3"/>
  <c r="GA181" i="3" s="1"/>
  <c r="BI181" i="3"/>
  <c r="GB181" i="3" s="1"/>
  <c r="E182" i="3"/>
  <c r="F182" i="3"/>
  <c r="CC182" i="3" s="1"/>
  <c r="G182" i="3"/>
  <c r="CD182" i="3" s="1"/>
  <c r="H182" i="3"/>
  <c r="CE182" i="3" s="1"/>
  <c r="I182" i="3"/>
  <c r="CF182" i="3" s="1"/>
  <c r="J182" i="3"/>
  <c r="CH182" i="3"/>
  <c r="K182" i="3"/>
  <c r="CK182" i="3" s="1"/>
  <c r="L182" i="3"/>
  <c r="CL182" i="3" s="1"/>
  <c r="M182" i="3"/>
  <c r="CN182" i="3" s="1"/>
  <c r="N182" i="3"/>
  <c r="CO182" i="3" s="1"/>
  <c r="O182" i="3"/>
  <c r="CQ182" i="3" s="1"/>
  <c r="P182" i="3"/>
  <c r="Q182" i="3"/>
  <c r="CW182" i="3" s="1"/>
  <c r="R182" i="3"/>
  <c r="DA182" i="3" s="1"/>
  <c r="S182" i="3"/>
  <c r="DB182" i="3"/>
  <c r="T182" i="3"/>
  <c r="DD182" i="3" s="1"/>
  <c r="U182" i="3"/>
  <c r="DE182" i="3"/>
  <c r="V182" i="3"/>
  <c r="DG182" i="3" s="1"/>
  <c r="W182" i="3"/>
  <c r="DH182" i="3" s="1"/>
  <c r="X182" i="3"/>
  <c r="DL182" i="3" s="1"/>
  <c r="Y182" i="3"/>
  <c r="DM182" i="3" s="1"/>
  <c r="Z182" i="3"/>
  <c r="DN182" i="3" s="1"/>
  <c r="AA182" i="3"/>
  <c r="DO182" i="3" s="1"/>
  <c r="AB182" i="3"/>
  <c r="DP182" i="3" s="1"/>
  <c r="AC182" i="3"/>
  <c r="DR182" i="3" s="1"/>
  <c r="AD182" i="3"/>
  <c r="DU182" i="3" s="1"/>
  <c r="AE182" i="3"/>
  <c r="DV182" i="3"/>
  <c r="AF182" i="3"/>
  <c r="DX182" i="3" s="1"/>
  <c r="AG182" i="3"/>
  <c r="AH182" i="3"/>
  <c r="AI182" i="3"/>
  <c r="EB182" i="3" s="1"/>
  <c r="AJ182" i="3"/>
  <c r="EG182" i="3" s="1"/>
  <c r="AK182" i="3"/>
  <c r="EK182" i="3" s="1"/>
  <c r="AL182" i="3"/>
  <c r="EL182" i="3" s="1"/>
  <c r="AM182" i="3"/>
  <c r="EN182" i="3" s="1"/>
  <c r="AN182" i="3"/>
  <c r="EO182" i="3" s="1"/>
  <c r="AO182" i="3"/>
  <c r="EQ182" i="3" s="1"/>
  <c r="AP182" i="3"/>
  <c r="ER182" i="3" s="1"/>
  <c r="AQ182" i="3"/>
  <c r="EV182" i="3" s="1"/>
  <c r="AR182" i="3"/>
  <c r="EW182" i="3" s="1"/>
  <c r="AS182" i="3"/>
  <c r="AT182" i="3"/>
  <c r="EY182" i="3" s="1"/>
  <c r="AU182" i="3"/>
  <c r="EZ182" i="3" s="1"/>
  <c r="AV182" i="3"/>
  <c r="FB182" i="3" s="1"/>
  <c r="AW182" i="3"/>
  <c r="FE182" i="3" s="1"/>
  <c r="AX182" i="3"/>
  <c r="AY182" i="3"/>
  <c r="FH182" i="3" s="1"/>
  <c r="AZ182" i="3"/>
  <c r="FI182" i="3" s="1"/>
  <c r="BA182" i="3"/>
  <c r="FK182" i="3" s="1"/>
  <c r="BB182" i="3"/>
  <c r="FL182" i="3" s="1"/>
  <c r="BC182" i="3"/>
  <c r="FQ182" i="3" s="1"/>
  <c r="BD182" i="3"/>
  <c r="FU182" i="3" s="1"/>
  <c r="BE182" i="3"/>
  <c r="FV182" i="3" s="1"/>
  <c r="BF182" i="3"/>
  <c r="FX182" i="3" s="1"/>
  <c r="BG182" i="3"/>
  <c r="BH182" i="3"/>
  <c r="GA182" i="3" s="1"/>
  <c r="BI182" i="3"/>
  <c r="GB182" i="3" s="1"/>
  <c r="E183" i="3"/>
  <c r="CB183" i="3" s="1"/>
  <c r="F183" i="3"/>
  <c r="CC183" i="3" s="1"/>
  <c r="G183" i="3"/>
  <c r="CD183" i="3"/>
  <c r="H183" i="3"/>
  <c r="CE183" i="3" s="1"/>
  <c r="I183" i="3"/>
  <c r="CF183" i="3"/>
  <c r="J183" i="3"/>
  <c r="CH183" i="3" s="1"/>
  <c r="K183" i="3"/>
  <c r="CK183" i="3" s="1"/>
  <c r="L183" i="3"/>
  <c r="CL183" i="3" s="1"/>
  <c r="M183" i="3"/>
  <c r="N183" i="3"/>
  <c r="CO183" i="3" s="1"/>
  <c r="O183" i="3"/>
  <c r="CQ183" i="3" s="1"/>
  <c r="P183" i="3"/>
  <c r="CR183" i="3" s="1"/>
  <c r="Q183" i="3"/>
  <c r="CW183" i="3" s="1"/>
  <c r="R183" i="3"/>
  <c r="DA183" i="3" s="1"/>
  <c r="S183" i="3"/>
  <c r="DB183" i="3" s="1"/>
  <c r="T183" i="3"/>
  <c r="DD183" i="3"/>
  <c r="U183" i="3"/>
  <c r="DE183" i="3" s="1"/>
  <c r="V183" i="3"/>
  <c r="W183" i="3"/>
  <c r="DH183" i="3" s="1"/>
  <c r="X183" i="3"/>
  <c r="DL183" i="3" s="1"/>
  <c r="Y183" i="3"/>
  <c r="DM183" i="3"/>
  <c r="Z183" i="3"/>
  <c r="DN183" i="3" s="1"/>
  <c r="AA183" i="3"/>
  <c r="DO183" i="3" s="1"/>
  <c r="AB183" i="3"/>
  <c r="AC183" i="3"/>
  <c r="DR183" i="3" s="1"/>
  <c r="AD183" i="3"/>
  <c r="DU183" i="3"/>
  <c r="AE183" i="3"/>
  <c r="DV183" i="3" s="1"/>
  <c r="AF183" i="3"/>
  <c r="DX183" i="3" s="1"/>
  <c r="AG183" i="3"/>
  <c r="DY183" i="3" s="1"/>
  <c r="AH183" i="3"/>
  <c r="EA183" i="3" s="1"/>
  <c r="AI183" i="3"/>
  <c r="EB183" i="3" s="1"/>
  <c r="AJ183" i="3"/>
  <c r="EG183" i="3" s="1"/>
  <c r="AK183" i="3"/>
  <c r="EK183" i="3" s="1"/>
  <c r="AL183" i="3"/>
  <c r="EL183" i="3" s="1"/>
  <c r="AM183" i="3"/>
  <c r="EN183" i="3" s="1"/>
  <c r="AN183" i="3"/>
  <c r="EO183" i="3" s="1"/>
  <c r="AO183" i="3"/>
  <c r="EQ183" i="3" s="1"/>
  <c r="AP183" i="3"/>
  <c r="ER183" i="3"/>
  <c r="AQ183" i="3"/>
  <c r="EV183" i="3" s="1"/>
  <c r="AR183" i="3"/>
  <c r="EW183" i="3" s="1"/>
  <c r="AS183" i="3"/>
  <c r="AT183" i="3"/>
  <c r="EY183" i="3" s="1"/>
  <c r="AU183" i="3"/>
  <c r="EZ183" i="3"/>
  <c r="AV183" i="3"/>
  <c r="FB183" i="3" s="1"/>
  <c r="AW183" i="3"/>
  <c r="FE183" i="3" s="1"/>
  <c r="AX183" i="3"/>
  <c r="FF183" i="3" s="1"/>
  <c r="AY183" i="3"/>
  <c r="FH183" i="3" s="1"/>
  <c r="AZ183" i="3"/>
  <c r="FI183" i="3" s="1"/>
  <c r="BA183" i="3"/>
  <c r="FK183" i="3" s="1"/>
  <c r="BB183" i="3"/>
  <c r="FL183" i="3" s="1"/>
  <c r="BC183" i="3"/>
  <c r="FQ183" i="3" s="1"/>
  <c r="BD183" i="3"/>
  <c r="FU183" i="3" s="1"/>
  <c r="BE183" i="3"/>
  <c r="FV183" i="3" s="1"/>
  <c r="BF183" i="3"/>
  <c r="FX183" i="3" s="1"/>
  <c r="BG183" i="3"/>
  <c r="BH183" i="3"/>
  <c r="GA183" i="3" s="1"/>
  <c r="BI183" i="3"/>
  <c r="GB183" i="3" s="1"/>
  <c r="E184" i="3"/>
  <c r="CB184" i="3" s="1"/>
  <c r="F184" i="3"/>
  <c r="CC184" i="3" s="1"/>
  <c r="G184" i="3"/>
  <c r="CD184" i="3" s="1"/>
  <c r="H184" i="3"/>
  <c r="CE184" i="3" s="1"/>
  <c r="I184" i="3"/>
  <c r="CF184" i="3" s="1"/>
  <c r="J184" i="3"/>
  <c r="CH184" i="3"/>
  <c r="K184" i="3"/>
  <c r="CK184" i="3" s="1"/>
  <c r="L184" i="3"/>
  <c r="CL184" i="3"/>
  <c r="M184" i="3"/>
  <c r="N184" i="3"/>
  <c r="CO184" i="3"/>
  <c r="O184" i="3"/>
  <c r="CQ184" i="3" s="1"/>
  <c r="P184" i="3"/>
  <c r="CR184" i="3" s="1"/>
  <c r="Q184" i="3"/>
  <c r="CW184" i="3" s="1"/>
  <c r="R184" i="3"/>
  <c r="DA184" i="3" s="1"/>
  <c r="S184" i="3"/>
  <c r="DB184" i="3" s="1"/>
  <c r="T184" i="3"/>
  <c r="DD184" i="3" s="1"/>
  <c r="U184" i="3"/>
  <c r="DE184" i="3"/>
  <c r="V184" i="3"/>
  <c r="W184" i="3"/>
  <c r="DH184" i="3" s="1"/>
  <c r="X184" i="3"/>
  <c r="DL184" i="3" s="1"/>
  <c r="Y184" i="3"/>
  <c r="Z184" i="3"/>
  <c r="DN184" i="3" s="1"/>
  <c r="AA184" i="3"/>
  <c r="DO184" i="3" s="1"/>
  <c r="AB184" i="3"/>
  <c r="DP184" i="3" s="1"/>
  <c r="AC184" i="3"/>
  <c r="DR184" i="3" s="1"/>
  <c r="AD184" i="3"/>
  <c r="DU184" i="3" s="1"/>
  <c r="AE184" i="3"/>
  <c r="DV184" i="3"/>
  <c r="AF184" i="3"/>
  <c r="DX184" i="3" s="1"/>
  <c r="AG184" i="3"/>
  <c r="DY184" i="3"/>
  <c r="AH184" i="3"/>
  <c r="AI184" i="3"/>
  <c r="EB184" i="3"/>
  <c r="AJ184" i="3"/>
  <c r="EG184" i="3" s="1"/>
  <c r="AK184" i="3"/>
  <c r="EK184" i="3" s="1"/>
  <c r="AL184" i="3"/>
  <c r="EL184" i="3" s="1"/>
  <c r="AM184" i="3"/>
  <c r="EN184" i="3" s="1"/>
  <c r="AN184" i="3"/>
  <c r="EO184" i="3" s="1"/>
  <c r="AO184" i="3"/>
  <c r="EQ184" i="3" s="1"/>
  <c r="AP184" i="3"/>
  <c r="AQ184" i="3"/>
  <c r="EV184" i="3" s="1"/>
  <c r="AR184" i="3"/>
  <c r="EW184" i="3"/>
  <c r="AS184" i="3"/>
  <c r="EX184" i="3" s="1"/>
  <c r="AT184" i="3"/>
  <c r="AU184" i="3"/>
  <c r="EZ184" i="3" s="1"/>
  <c r="AV184" i="3"/>
  <c r="FB184" i="3" s="1"/>
  <c r="AW184" i="3"/>
  <c r="FE184" i="3" s="1"/>
  <c r="AX184" i="3"/>
  <c r="FF184" i="3" s="1"/>
  <c r="AY184" i="3"/>
  <c r="AZ184" i="3"/>
  <c r="FI184" i="3" s="1"/>
  <c r="BA184" i="3"/>
  <c r="FK184" i="3" s="1"/>
  <c r="BB184" i="3"/>
  <c r="FL184" i="3" s="1"/>
  <c r="BC184" i="3"/>
  <c r="FQ184" i="3" s="1"/>
  <c r="BD184" i="3"/>
  <c r="FU184" i="3" s="1"/>
  <c r="BE184" i="3"/>
  <c r="FV184" i="3" s="1"/>
  <c r="BF184" i="3"/>
  <c r="FX184" i="3" s="1"/>
  <c r="BG184" i="3"/>
  <c r="FY184" i="3" s="1"/>
  <c r="BH184" i="3"/>
  <c r="GA184" i="3"/>
  <c r="BI184" i="3"/>
  <c r="GB184" i="3" s="1"/>
  <c r="E185" i="3"/>
  <c r="CB185" i="3" s="1"/>
  <c r="F185" i="3"/>
  <c r="CC185" i="3" s="1"/>
  <c r="G185" i="3"/>
  <c r="CD185" i="3" s="1"/>
  <c r="H185" i="3"/>
  <c r="CE185" i="3" s="1"/>
  <c r="I185" i="3"/>
  <c r="CF185" i="3" s="1"/>
  <c r="J185" i="3"/>
  <c r="K185" i="3"/>
  <c r="CK185" i="3" s="1"/>
  <c r="L185" i="3"/>
  <c r="CL185" i="3" s="1"/>
  <c r="M185" i="3"/>
  <c r="CN185" i="3"/>
  <c r="N185" i="3"/>
  <c r="CO185" i="3" s="1"/>
  <c r="O185" i="3"/>
  <c r="CQ185" i="3" s="1"/>
  <c r="P185" i="3"/>
  <c r="CR185" i="3" s="1"/>
  <c r="Q185" i="3"/>
  <c r="CW185" i="3" s="1"/>
  <c r="R185" i="3"/>
  <c r="DA185" i="3" s="1"/>
  <c r="S185" i="3"/>
  <c r="DB185" i="3" s="1"/>
  <c r="T185" i="3"/>
  <c r="DD185" i="3" s="1"/>
  <c r="U185" i="3"/>
  <c r="DE185" i="3" s="1"/>
  <c r="V185" i="3"/>
  <c r="W185" i="3"/>
  <c r="DH185" i="3" s="1"/>
  <c r="X185" i="3"/>
  <c r="DL185" i="3" s="1"/>
  <c r="Y185" i="3"/>
  <c r="DM185" i="3" s="1"/>
  <c r="Z185" i="3"/>
  <c r="DN185" i="3" s="1"/>
  <c r="AA185" i="3"/>
  <c r="DO185" i="3" s="1"/>
  <c r="AB185" i="3"/>
  <c r="DP185" i="3" s="1"/>
  <c r="AC185" i="3"/>
  <c r="DR185" i="3" s="1"/>
  <c r="AD185" i="3"/>
  <c r="AE185" i="3"/>
  <c r="DV185" i="3" s="1"/>
  <c r="AF185" i="3"/>
  <c r="DX185" i="3" s="1"/>
  <c r="AG185" i="3"/>
  <c r="DY185" i="3" s="1"/>
  <c r="AH185" i="3"/>
  <c r="EA185" i="3" s="1"/>
  <c r="AI185" i="3"/>
  <c r="EB185" i="3" s="1"/>
  <c r="AJ185" i="3"/>
  <c r="EG185" i="3" s="1"/>
  <c r="AK185" i="3"/>
  <c r="EK185" i="3" s="1"/>
  <c r="AL185" i="3"/>
  <c r="EL185" i="3"/>
  <c r="AM185" i="3"/>
  <c r="EN185" i="3" s="1"/>
  <c r="AN185" i="3"/>
  <c r="EO185" i="3" s="1"/>
  <c r="AO185" i="3"/>
  <c r="EQ185" i="3" s="1"/>
  <c r="AP185" i="3"/>
  <c r="ER185" i="3" s="1"/>
  <c r="AQ185" i="3"/>
  <c r="EV185" i="3" s="1"/>
  <c r="AR185" i="3"/>
  <c r="EW185" i="3" s="1"/>
  <c r="AS185" i="3"/>
  <c r="EX185" i="3" s="1"/>
  <c r="AT185" i="3"/>
  <c r="AU185" i="3"/>
  <c r="EZ185" i="3" s="1"/>
  <c r="AV185" i="3"/>
  <c r="FB185" i="3" s="1"/>
  <c r="AW185" i="3"/>
  <c r="FE185" i="3" s="1"/>
  <c r="AX185" i="3"/>
  <c r="FF185" i="3" s="1"/>
  <c r="AY185" i="3"/>
  <c r="FH185" i="3" s="1"/>
  <c r="AZ185" i="3"/>
  <c r="FI185" i="3"/>
  <c r="BA185" i="3"/>
  <c r="FK185" i="3" s="1"/>
  <c r="BB185" i="3"/>
  <c r="BC185" i="3"/>
  <c r="FQ185" i="3" s="1"/>
  <c r="BD185" i="3"/>
  <c r="FU185" i="3" s="1"/>
  <c r="BE185" i="3"/>
  <c r="FV185" i="3"/>
  <c r="BF185" i="3"/>
  <c r="FX185" i="3" s="1"/>
  <c r="BG185" i="3"/>
  <c r="FY185" i="3" s="1"/>
  <c r="BH185" i="3"/>
  <c r="GA185" i="3" s="1"/>
  <c r="BI185" i="3"/>
  <c r="GB185" i="3" s="1"/>
  <c r="E186" i="3"/>
  <c r="F186" i="3"/>
  <c r="CC186" i="3" s="1"/>
  <c r="G186" i="3"/>
  <c r="CD186" i="3" s="1"/>
  <c r="H186" i="3"/>
  <c r="CE186" i="3" s="1"/>
  <c r="I186" i="3"/>
  <c r="CF186" i="3" s="1"/>
  <c r="J186" i="3"/>
  <c r="CH186" i="3"/>
  <c r="K186" i="3"/>
  <c r="CK186" i="3" s="1"/>
  <c r="L186" i="3"/>
  <c r="CL186" i="3" s="1"/>
  <c r="M186" i="3"/>
  <c r="CN186" i="3" s="1"/>
  <c r="N186" i="3"/>
  <c r="CO186" i="3" s="1"/>
  <c r="O186" i="3"/>
  <c r="CQ186" i="3" s="1"/>
  <c r="P186" i="3"/>
  <c r="Q186" i="3"/>
  <c r="CW186" i="3" s="1"/>
  <c r="R186" i="3"/>
  <c r="DA186" i="3" s="1"/>
  <c r="S186" i="3"/>
  <c r="T186" i="3"/>
  <c r="DD186" i="3" s="1"/>
  <c r="U186" i="3"/>
  <c r="DE186" i="3" s="1"/>
  <c r="V186" i="3"/>
  <c r="DG186" i="3" s="1"/>
  <c r="W186" i="3"/>
  <c r="DH186" i="3" s="1"/>
  <c r="X186" i="3"/>
  <c r="Y186" i="3"/>
  <c r="DM186" i="3" s="1"/>
  <c r="Z186" i="3"/>
  <c r="DN186" i="3" s="1"/>
  <c r="AA186" i="3"/>
  <c r="DO186" i="3" s="1"/>
  <c r="AB186" i="3"/>
  <c r="DP186" i="3"/>
  <c r="AC186" i="3"/>
  <c r="DR186" i="3" s="1"/>
  <c r="AD186" i="3"/>
  <c r="AE186" i="3"/>
  <c r="DV186" i="3" s="1"/>
  <c r="AF186" i="3"/>
  <c r="DX186" i="3" s="1"/>
  <c r="AG186" i="3"/>
  <c r="DY186" i="3"/>
  <c r="AH186" i="3"/>
  <c r="EA186" i="3" s="1"/>
  <c r="AI186" i="3"/>
  <c r="EB186" i="3" s="1"/>
  <c r="AJ186" i="3"/>
  <c r="AK186" i="3"/>
  <c r="EK186" i="3" s="1"/>
  <c r="AL186" i="3"/>
  <c r="EL186" i="3"/>
  <c r="AM186" i="3"/>
  <c r="AN186" i="3"/>
  <c r="EO186" i="3"/>
  <c r="AO186" i="3"/>
  <c r="EQ186" i="3" s="1"/>
  <c r="AP186" i="3"/>
  <c r="ER186" i="3" s="1"/>
  <c r="AQ186" i="3"/>
  <c r="EV186" i="3" s="1"/>
  <c r="AR186" i="3"/>
  <c r="EW186" i="3" s="1"/>
  <c r="AS186" i="3"/>
  <c r="EX186" i="3" s="1"/>
  <c r="AT186" i="3"/>
  <c r="EY186" i="3" s="1"/>
  <c r="AU186" i="3"/>
  <c r="EZ186" i="3" s="1"/>
  <c r="AV186" i="3"/>
  <c r="FB186" i="3" s="1"/>
  <c r="AW186" i="3"/>
  <c r="FE186" i="3" s="1"/>
  <c r="AX186" i="3"/>
  <c r="FF186" i="3" s="1"/>
  <c r="AY186" i="3"/>
  <c r="FH186" i="3" s="1"/>
  <c r="AZ186" i="3"/>
  <c r="FI186" i="3"/>
  <c r="BA186" i="3"/>
  <c r="FK186" i="3" s="1"/>
  <c r="BB186" i="3"/>
  <c r="FL186" i="3" s="1"/>
  <c r="BC186" i="3"/>
  <c r="FQ186" i="3" s="1"/>
  <c r="BD186" i="3"/>
  <c r="FU186" i="3" s="1"/>
  <c r="BE186" i="3"/>
  <c r="FV186" i="3" s="1"/>
  <c r="BF186" i="3"/>
  <c r="BG186" i="3"/>
  <c r="FY186" i="3" s="1"/>
  <c r="BH186" i="3"/>
  <c r="GA186" i="3" s="1"/>
  <c r="BI186" i="3"/>
  <c r="GB186" i="3" s="1"/>
  <c r="E187" i="3"/>
  <c r="CB187" i="3" s="1"/>
  <c r="F187" i="3"/>
  <c r="CC187" i="3"/>
  <c r="G187" i="3"/>
  <c r="CD187" i="3" s="1"/>
  <c r="H187" i="3"/>
  <c r="CE187" i="3" s="1"/>
  <c r="I187" i="3"/>
  <c r="CF187" i="3" s="1"/>
  <c r="J187" i="3"/>
  <c r="CH187" i="3" s="1"/>
  <c r="K187" i="3"/>
  <c r="CK187" i="3"/>
  <c r="L187" i="3"/>
  <c r="CL187" i="3" s="1"/>
  <c r="M187" i="3"/>
  <c r="CN187" i="3" s="1"/>
  <c r="N187" i="3"/>
  <c r="CO187" i="3" s="1"/>
  <c r="O187" i="3"/>
  <c r="CQ187" i="3" s="1"/>
  <c r="P187" i="3"/>
  <c r="Q187" i="3"/>
  <c r="CW187" i="3" s="1"/>
  <c r="R187" i="3"/>
  <c r="DA187" i="3" s="1"/>
  <c r="S187" i="3"/>
  <c r="DB187" i="3" s="1"/>
  <c r="T187" i="3"/>
  <c r="DD187" i="3" s="1"/>
  <c r="U187" i="3"/>
  <c r="DE187" i="3" s="1"/>
  <c r="V187" i="3"/>
  <c r="W187" i="3"/>
  <c r="DH187" i="3" s="1"/>
  <c r="X187" i="3"/>
  <c r="DL187" i="3" s="1"/>
  <c r="Y187" i="3"/>
  <c r="DM187" i="3" s="1"/>
  <c r="Z187" i="3"/>
  <c r="DN187" i="3" s="1"/>
  <c r="AA187" i="3"/>
  <c r="DO187" i="3" s="1"/>
  <c r="AB187" i="3"/>
  <c r="AC187" i="3"/>
  <c r="DR187" i="3" s="1"/>
  <c r="AD187" i="3"/>
  <c r="DU187" i="3" s="1"/>
  <c r="AE187" i="3"/>
  <c r="DV187" i="3" s="1"/>
  <c r="AF187" i="3"/>
  <c r="DX187" i="3" s="1"/>
  <c r="AG187" i="3"/>
  <c r="DY187" i="3" s="1"/>
  <c r="AH187" i="3"/>
  <c r="EA187" i="3" s="1"/>
  <c r="AI187" i="3"/>
  <c r="EB187" i="3" s="1"/>
  <c r="AJ187" i="3"/>
  <c r="AK187" i="3"/>
  <c r="EK187" i="3" s="1"/>
  <c r="AL187" i="3"/>
  <c r="EL187" i="3" s="1"/>
  <c r="AM187" i="3"/>
  <c r="EN187" i="3" s="1"/>
  <c r="AN187" i="3"/>
  <c r="AO187" i="3"/>
  <c r="EQ187" i="3" s="1"/>
  <c r="AP187" i="3"/>
  <c r="ER187" i="3" s="1"/>
  <c r="AQ187" i="3"/>
  <c r="EV187" i="3" s="1"/>
  <c r="AR187" i="3"/>
  <c r="EW187" i="3" s="1"/>
  <c r="AS187" i="3"/>
  <c r="EX187" i="3" s="1"/>
  <c r="AT187" i="3"/>
  <c r="EY187" i="3" s="1"/>
  <c r="AU187" i="3"/>
  <c r="EZ187" i="3" s="1"/>
  <c r="AV187" i="3"/>
  <c r="FB187" i="3" s="1"/>
  <c r="AW187" i="3"/>
  <c r="FE187" i="3" s="1"/>
  <c r="AX187" i="3"/>
  <c r="FF187" i="3" s="1"/>
  <c r="AY187" i="3"/>
  <c r="FH187" i="3" s="1"/>
  <c r="AZ187" i="3"/>
  <c r="FI187" i="3" s="1"/>
  <c r="BA187" i="3"/>
  <c r="FK187" i="3" s="1"/>
  <c r="BB187" i="3"/>
  <c r="FL187" i="3"/>
  <c r="BC187" i="3"/>
  <c r="FQ187" i="3" s="1"/>
  <c r="BD187" i="3"/>
  <c r="FU187" i="3" s="1"/>
  <c r="BE187" i="3"/>
  <c r="FV187" i="3" s="1"/>
  <c r="BF187" i="3"/>
  <c r="FX187" i="3" s="1"/>
  <c r="BG187" i="3"/>
  <c r="FY187" i="3" s="1"/>
  <c r="BH187" i="3"/>
  <c r="GA187" i="3" s="1"/>
  <c r="BI187" i="3"/>
  <c r="GB187" i="3" s="1"/>
  <c r="E188" i="3"/>
  <c r="CB188" i="3" s="1"/>
  <c r="F188" i="3"/>
  <c r="CC188" i="3" s="1"/>
  <c r="G188" i="3"/>
  <c r="CD188" i="3" s="1"/>
  <c r="H188" i="3"/>
  <c r="CE188" i="3" s="1"/>
  <c r="I188" i="3"/>
  <c r="CF188" i="3" s="1"/>
  <c r="J188" i="3"/>
  <c r="K188" i="3"/>
  <c r="CK188" i="3" s="1"/>
  <c r="L188" i="3"/>
  <c r="CL188" i="3" s="1"/>
  <c r="M188" i="3"/>
  <c r="CN188" i="3" s="1"/>
  <c r="N188" i="3"/>
  <c r="CO188" i="3" s="1"/>
  <c r="O188" i="3"/>
  <c r="CQ188" i="3" s="1"/>
  <c r="P188" i="3"/>
  <c r="CR188" i="3" s="1"/>
  <c r="Q188" i="3"/>
  <c r="CW188" i="3" s="1"/>
  <c r="R188" i="3"/>
  <c r="DA188" i="3" s="1"/>
  <c r="S188" i="3"/>
  <c r="DB188" i="3"/>
  <c r="T188" i="3"/>
  <c r="DD188" i="3" s="1"/>
  <c r="U188" i="3"/>
  <c r="DE188" i="3" s="1"/>
  <c r="V188" i="3"/>
  <c r="W188" i="3"/>
  <c r="DH188" i="3" s="1"/>
  <c r="X188" i="3"/>
  <c r="DL188" i="3"/>
  <c r="Y188" i="3"/>
  <c r="DM188" i="3" s="1"/>
  <c r="Z188" i="3"/>
  <c r="DN188" i="3" s="1"/>
  <c r="AA188" i="3"/>
  <c r="DO188" i="3" s="1"/>
  <c r="AB188" i="3"/>
  <c r="DP188" i="3" s="1"/>
  <c r="AC188" i="3"/>
  <c r="DR188" i="3" s="1"/>
  <c r="AD188" i="3"/>
  <c r="DU188" i="3" s="1"/>
  <c r="AE188" i="3"/>
  <c r="DV188" i="3" s="1"/>
  <c r="AF188" i="3"/>
  <c r="DX188" i="3" s="1"/>
  <c r="AG188" i="3"/>
  <c r="DY188" i="3" s="1"/>
  <c r="AH188" i="3"/>
  <c r="EA188" i="3" s="1"/>
  <c r="AI188" i="3"/>
  <c r="AJ188" i="3"/>
  <c r="EG188" i="3" s="1"/>
  <c r="AK188" i="3"/>
  <c r="EK188" i="3" s="1"/>
  <c r="AL188" i="3"/>
  <c r="EL188" i="3" s="1"/>
  <c r="AM188" i="3"/>
  <c r="EN188" i="3" s="1"/>
  <c r="AN188" i="3"/>
  <c r="EO188" i="3" s="1"/>
  <c r="AO188" i="3"/>
  <c r="EQ188" i="3" s="1"/>
  <c r="AP188" i="3"/>
  <c r="ER188" i="3" s="1"/>
  <c r="AQ188" i="3"/>
  <c r="EV188" i="3" s="1"/>
  <c r="AR188" i="3"/>
  <c r="EW188" i="3" s="1"/>
  <c r="AS188" i="3"/>
  <c r="EX188" i="3" s="1"/>
  <c r="AT188" i="3"/>
  <c r="EY188" i="3" s="1"/>
  <c r="AU188" i="3"/>
  <c r="EZ188" i="3"/>
  <c r="AV188" i="3"/>
  <c r="FB188" i="3" s="1"/>
  <c r="AW188" i="3"/>
  <c r="FE188" i="3" s="1"/>
  <c r="AX188" i="3"/>
  <c r="AY188" i="3"/>
  <c r="FH188" i="3" s="1"/>
  <c r="AZ188" i="3"/>
  <c r="FI188" i="3"/>
  <c r="BA188" i="3"/>
  <c r="FK188" i="3" s="1"/>
  <c r="BB188" i="3"/>
  <c r="FL188" i="3" s="1"/>
  <c r="BC188" i="3"/>
  <c r="FQ188" i="3" s="1"/>
  <c r="BD188" i="3"/>
  <c r="FU188" i="3" s="1"/>
  <c r="BE188" i="3"/>
  <c r="FV188" i="3" s="1"/>
  <c r="BF188" i="3"/>
  <c r="FX188" i="3" s="1"/>
  <c r="BG188" i="3"/>
  <c r="FY188" i="3" s="1"/>
  <c r="BH188" i="3"/>
  <c r="GA188" i="3" s="1"/>
  <c r="BI188" i="3"/>
  <c r="GB188" i="3" s="1"/>
  <c r="E189" i="3"/>
  <c r="CB189" i="3" s="1"/>
  <c r="F189" i="3"/>
  <c r="CC189" i="3" s="1"/>
  <c r="G189" i="3"/>
  <c r="CD189" i="3"/>
  <c r="H189" i="3"/>
  <c r="CE189" i="3" s="1"/>
  <c r="I189" i="3"/>
  <c r="CF189" i="3"/>
  <c r="J189" i="3"/>
  <c r="CH189" i="3" s="1"/>
  <c r="K189" i="3"/>
  <c r="CK189" i="3" s="1"/>
  <c r="L189" i="3"/>
  <c r="CL189" i="3" s="1"/>
  <c r="M189" i="3"/>
  <c r="N189" i="3"/>
  <c r="CO189" i="3" s="1"/>
  <c r="O189" i="3"/>
  <c r="CQ189" i="3" s="1"/>
  <c r="P189" i="3"/>
  <c r="CR189" i="3" s="1"/>
  <c r="Q189" i="3"/>
  <c r="CW189" i="3" s="1"/>
  <c r="R189" i="3"/>
  <c r="DA189" i="3" s="1"/>
  <c r="S189" i="3"/>
  <c r="DB189" i="3" s="1"/>
  <c r="T189" i="3"/>
  <c r="DD189" i="3"/>
  <c r="U189" i="3"/>
  <c r="DE189" i="3" s="1"/>
  <c r="V189" i="3"/>
  <c r="W189" i="3"/>
  <c r="DH189" i="3" s="1"/>
  <c r="X189" i="3"/>
  <c r="DL189" i="3" s="1"/>
  <c r="Y189" i="3"/>
  <c r="DM189" i="3" s="1"/>
  <c r="Z189" i="3"/>
  <c r="DN189" i="3" s="1"/>
  <c r="AA189" i="3"/>
  <c r="DO189" i="3" s="1"/>
  <c r="AB189" i="3"/>
  <c r="DP189" i="3"/>
  <c r="AC189" i="3"/>
  <c r="DR189" i="3" s="1"/>
  <c r="AD189" i="3"/>
  <c r="DU189" i="3" s="1"/>
  <c r="AE189" i="3"/>
  <c r="DV189" i="3" s="1"/>
  <c r="AF189" i="3"/>
  <c r="DX189" i="3" s="1"/>
  <c r="AG189" i="3"/>
  <c r="DY189" i="3" s="1"/>
  <c r="AH189" i="3"/>
  <c r="EA189" i="3" s="1"/>
  <c r="AI189" i="3"/>
  <c r="EB189" i="3" s="1"/>
  <c r="AJ189" i="3"/>
  <c r="EG189" i="3" s="1"/>
  <c r="AK189" i="3"/>
  <c r="EK189" i="3" s="1"/>
  <c r="AL189" i="3"/>
  <c r="EL189" i="3" s="1"/>
  <c r="AM189" i="3"/>
  <c r="EN189" i="3" s="1"/>
  <c r="AN189" i="3"/>
  <c r="EO189" i="3" s="1"/>
  <c r="AO189" i="3"/>
  <c r="EQ189" i="3" s="1"/>
  <c r="AP189" i="3"/>
  <c r="AQ189" i="3"/>
  <c r="EV189" i="3" s="1"/>
  <c r="AR189" i="3"/>
  <c r="EW189" i="3" s="1"/>
  <c r="AS189" i="3"/>
  <c r="EX189" i="3" s="1"/>
  <c r="AT189" i="3"/>
  <c r="EY189" i="3" s="1"/>
  <c r="AU189" i="3"/>
  <c r="EZ189" i="3" s="1"/>
  <c r="AV189" i="3"/>
  <c r="FB189" i="3" s="1"/>
  <c r="AW189" i="3"/>
  <c r="AX189" i="3"/>
  <c r="FF189" i="3" s="1"/>
  <c r="AY189" i="3"/>
  <c r="FH189" i="3" s="1"/>
  <c r="AZ189" i="3"/>
  <c r="FI189" i="3" s="1"/>
  <c r="BA189" i="3"/>
  <c r="BB189" i="3"/>
  <c r="FL189" i="3" s="1"/>
  <c r="BC189" i="3"/>
  <c r="FQ189" i="3" s="1"/>
  <c r="BD189" i="3"/>
  <c r="BE189" i="3"/>
  <c r="FV189" i="3" s="1"/>
  <c r="BF189" i="3"/>
  <c r="FX189" i="3" s="1"/>
  <c r="BG189" i="3"/>
  <c r="FY189" i="3" s="1"/>
  <c r="BH189" i="3"/>
  <c r="GA189" i="3" s="1"/>
  <c r="BI189" i="3"/>
  <c r="GB189" i="3" s="1"/>
  <c r="E190" i="3"/>
  <c r="CB190" i="3" s="1"/>
  <c r="F190" i="3"/>
  <c r="CC190" i="3" s="1"/>
  <c r="G190" i="3"/>
  <c r="CD190" i="3" s="1"/>
  <c r="H190" i="3"/>
  <c r="CE190" i="3" s="1"/>
  <c r="I190" i="3"/>
  <c r="J190" i="3"/>
  <c r="CH190" i="3" s="1"/>
  <c r="K190" i="3"/>
  <c r="CK190" i="3" s="1"/>
  <c r="L190" i="3"/>
  <c r="CL190" i="3" s="1"/>
  <c r="M190" i="3"/>
  <c r="N190" i="3"/>
  <c r="CO190" i="3" s="1"/>
  <c r="O190" i="3"/>
  <c r="CQ190" i="3" s="1"/>
  <c r="P190" i="3"/>
  <c r="CR190" i="3" s="1"/>
  <c r="Q190" i="3"/>
  <c r="CW190" i="3" s="1"/>
  <c r="R190" i="3"/>
  <c r="DA190" i="3" s="1"/>
  <c r="S190" i="3"/>
  <c r="T190" i="3"/>
  <c r="DD190" i="3" s="1"/>
  <c r="U190" i="3"/>
  <c r="DE190" i="3" s="1"/>
  <c r="V190" i="3"/>
  <c r="W190" i="3"/>
  <c r="DH190" i="3" s="1"/>
  <c r="X190" i="3"/>
  <c r="DL190" i="3" s="1"/>
  <c r="Y190" i="3"/>
  <c r="DM190" i="3" s="1"/>
  <c r="Z190" i="3"/>
  <c r="DN190" i="3" s="1"/>
  <c r="AA190" i="3"/>
  <c r="DO190" i="3" s="1"/>
  <c r="AB190" i="3"/>
  <c r="DP190" i="3" s="1"/>
  <c r="AC190" i="3"/>
  <c r="DR190" i="3" s="1"/>
  <c r="AD190" i="3"/>
  <c r="DU190" i="3" s="1"/>
  <c r="AE190" i="3"/>
  <c r="DV190" i="3" s="1"/>
  <c r="AF190" i="3"/>
  <c r="DX190" i="3" s="1"/>
  <c r="AG190" i="3"/>
  <c r="DY190" i="3" s="1"/>
  <c r="AH190" i="3"/>
  <c r="EA190" i="3" s="1"/>
  <c r="AI190" i="3"/>
  <c r="EB190" i="3" s="1"/>
  <c r="AJ190" i="3"/>
  <c r="AK190" i="3"/>
  <c r="EK190" i="3" s="1"/>
  <c r="AL190" i="3"/>
  <c r="EL190" i="3" s="1"/>
  <c r="AM190" i="3"/>
  <c r="EN190" i="3" s="1"/>
  <c r="AN190" i="3"/>
  <c r="EO190" i="3" s="1"/>
  <c r="AO190" i="3"/>
  <c r="EQ190" i="3" s="1"/>
  <c r="AP190" i="3"/>
  <c r="ER190" i="3" s="1"/>
  <c r="AQ190" i="3"/>
  <c r="EV190" i="3" s="1"/>
  <c r="AR190" i="3"/>
  <c r="EW190" i="3" s="1"/>
  <c r="AS190" i="3"/>
  <c r="AT190" i="3"/>
  <c r="EY190" i="3" s="1"/>
  <c r="AU190" i="3"/>
  <c r="EZ190" i="3" s="1"/>
  <c r="AV190" i="3"/>
  <c r="FB190" i="3" s="1"/>
  <c r="AW190" i="3"/>
  <c r="FE190" i="3" s="1"/>
  <c r="AX190" i="3"/>
  <c r="FF190" i="3" s="1"/>
  <c r="AY190" i="3"/>
  <c r="FH190" i="3" s="1"/>
  <c r="AZ190" i="3"/>
  <c r="FI190" i="3" s="1"/>
  <c r="BA190" i="3"/>
  <c r="FK190" i="3" s="1"/>
  <c r="BB190" i="3"/>
  <c r="FL190" i="3" s="1"/>
  <c r="BC190" i="3"/>
  <c r="FQ190" i="3" s="1"/>
  <c r="BD190" i="3"/>
  <c r="FU190" i="3" s="1"/>
  <c r="BE190" i="3"/>
  <c r="FV190" i="3" s="1"/>
  <c r="BF190" i="3"/>
  <c r="FX190" i="3" s="1"/>
  <c r="BG190" i="3"/>
  <c r="FY190" i="3" s="1"/>
  <c r="BH190" i="3"/>
  <c r="GA190" i="3" s="1"/>
  <c r="BI190" i="3"/>
  <c r="GB190" i="3" s="1"/>
  <c r="E191" i="3"/>
  <c r="F191" i="3"/>
  <c r="CC191" i="3" s="1"/>
  <c r="G191" i="3"/>
  <c r="CD191" i="3" s="1"/>
  <c r="H191" i="3"/>
  <c r="CE191" i="3" s="1"/>
  <c r="I191" i="3"/>
  <c r="CF191" i="3" s="1"/>
  <c r="J191" i="3"/>
  <c r="CH191" i="3" s="1"/>
  <c r="K191" i="3"/>
  <c r="CK191" i="3" s="1"/>
  <c r="L191" i="3"/>
  <c r="CL191" i="3"/>
  <c r="M191" i="3"/>
  <c r="CN191" i="3" s="1"/>
  <c r="N191" i="3"/>
  <c r="CO191" i="3" s="1"/>
  <c r="O191" i="3"/>
  <c r="P191" i="3"/>
  <c r="CR191" i="3" s="1"/>
  <c r="Q191" i="3"/>
  <c r="CW191" i="3"/>
  <c r="R191" i="3"/>
  <c r="DA191" i="3" s="1"/>
  <c r="S191" i="3"/>
  <c r="DB191" i="3" s="1"/>
  <c r="T191" i="3"/>
  <c r="DD191" i="3" s="1"/>
  <c r="U191" i="3"/>
  <c r="V191" i="3"/>
  <c r="W191" i="3"/>
  <c r="DH191" i="3" s="1"/>
  <c r="X191" i="3"/>
  <c r="DL191" i="3" s="1"/>
  <c r="Y191" i="3"/>
  <c r="DM191" i="3" s="1"/>
  <c r="Z191" i="3"/>
  <c r="DN191" i="3" s="1"/>
  <c r="AA191" i="3"/>
  <c r="DO191" i="3" s="1"/>
  <c r="AB191" i="3"/>
  <c r="DP191" i="3" s="1"/>
  <c r="AC191" i="3"/>
  <c r="DR191" i="3" s="1"/>
  <c r="AD191" i="3"/>
  <c r="DU191" i="3"/>
  <c r="AE191" i="3"/>
  <c r="DV191" i="3" s="1"/>
  <c r="AF191" i="3"/>
  <c r="DX191" i="3" s="1"/>
  <c r="AG191" i="3"/>
  <c r="AH191" i="3"/>
  <c r="EA191" i="3" s="1"/>
  <c r="AI191" i="3"/>
  <c r="EB191" i="3"/>
  <c r="AJ191" i="3"/>
  <c r="EG191" i="3" s="1"/>
  <c r="AK191" i="3"/>
  <c r="EK191" i="3" s="1"/>
  <c r="AL191" i="3"/>
  <c r="EL191" i="3" s="1"/>
  <c r="AM191" i="3"/>
  <c r="EN191" i="3" s="1"/>
  <c r="AN191" i="3"/>
  <c r="EO191" i="3" s="1"/>
  <c r="AO191" i="3"/>
  <c r="EQ191" i="3" s="1"/>
  <c r="AP191" i="3"/>
  <c r="ER191" i="3" s="1"/>
  <c r="AQ191" i="3"/>
  <c r="EV191" i="3" s="1"/>
  <c r="AR191" i="3"/>
  <c r="EW191" i="3" s="1"/>
  <c r="AS191" i="3"/>
  <c r="EX191" i="3" s="1"/>
  <c r="AT191" i="3"/>
  <c r="EY191" i="3" s="1"/>
  <c r="AU191" i="3"/>
  <c r="EZ191" i="3" s="1"/>
  <c r="AV191" i="3"/>
  <c r="AW191" i="3"/>
  <c r="AX191" i="3"/>
  <c r="FF191" i="3" s="1"/>
  <c r="AY191" i="3"/>
  <c r="AZ191" i="3"/>
  <c r="FI191" i="3" s="1"/>
  <c r="BA191" i="3"/>
  <c r="FK191" i="3" s="1"/>
  <c r="BB191" i="3"/>
  <c r="FL191" i="3" s="1"/>
  <c r="BC191" i="3"/>
  <c r="FQ191" i="3" s="1"/>
  <c r="BD191" i="3"/>
  <c r="FU191" i="3"/>
  <c r="BE191" i="3"/>
  <c r="BF191" i="3"/>
  <c r="FX191" i="3"/>
  <c r="BG191" i="3"/>
  <c r="FY191" i="3" s="1"/>
  <c r="BH191" i="3"/>
  <c r="BI191" i="3"/>
  <c r="GB191" i="3" s="1"/>
  <c r="E192" i="3"/>
  <c r="CB192" i="3" s="1"/>
  <c r="F192" i="3"/>
  <c r="CC192" i="3"/>
  <c r="G192" i="3"/>
  <c r="CD192" i="3" s="1"/>
  <c r="H192" i="3"/>
  <c r="CE192" i="3" s="1"/>
  <c r="I192" i="3"/>
  <c r="CF192" i="3" s="1"/>
  <c r="J192" i="3"/>
  <c r="CH192" i="3" s="1"/>
  <c r="K192" i="3"/>
  <c r="CK192" i="3"/>
  <c r="L192" i="3"/>
  <c r="CL192" i="3" s="1"/>
  <c r="M192" i="3"/>
  <c r="CN192" i="3" s="1"/>
  <c r="N192" i="3"/>
  <c r="CO192" i="3" s="1"/>
  <c r="O192" i="3"/>
  <c r="CQ192" i="3" s="1"/>
  <c r="P192" i="3"/>
  <c r="CR192" i="3" s="1"/>
  <c r="Q192" i="3"/>
  <c r="CW192" i="3" s="1"/>
  <c r="R192" i="3"/>
  <c r="DA192" i="3" s="1"/>
  <c r="S192" i="3"/>
  <c r="DB192" i="3" s="1"/>
  <c r="T192" i="3"/>
  <c r="DD192" i="3"/>
  <c r="U192" i="3"/>
  <c r="V192" i="3"/>
  <c r="DG192" i="3"/>
  <c r="W192" i="3"/>
  <c r="DH192" i="3" s="1"/>
  <c r="X192" i="3"/>
  <c r="DL192" i="3" s="1"/>
  <c r="Y192" i="3"/>
  <c r="DM192" i="3" s="1"/>
  <c r="Z192" i="3"/>
  <c r="DN192" i="3" s="1"/>
  <c r="AA192" i="3"/>
  <c r="DO192" i="3" s="1"/>
  <c r="AB192" i="3"/>
  <c r="DP192" i="3" s="1"/>
  <c r="AC192" i="3"/>
  <c r="DR192" i="3" s="1"/>
  <c r="AD192" i="3"/>
  <c r="DU192" i="3" s="1"/>
  <c r="AE192" i="3"/>
  <c r="DV192" i="3" s="1"/>
  <c r="AF192" i="3"/>
  <c r="DX192" i="3" s="1"/>
  <c r="AG192" i="3"/>
  <c r="DY192" i="3" s="1"/>
  <c r="AH192" i="3"/>
  <c r="EA192" i="3" s="1"/>
  <c r="AI192" i="3"/>
  <c r="EB192" i="3" s="1"/>
  <c r="AJ192" i="3"/>
  <c r="EG192" i="3" s="1"/>
  <c r="AK192" i="3"/>
  <c r="EK192" i="3" s="1"/>
  <c r="AL192" i="3"/>
  <c r="EL192" i="3" s="1"/>
  <c r="AM192" i="3"/>
  <c r="EN192" i="3" s="1"/>
  <c r="AN192" i="3"/>
  <c r="EO192" i="3" s="1"/>
  <c r="AO192" i="3"/>
  <c r="EQ192" i="3" s="1"/>
  <c r="AP192" i="3"/>
  <c r="AQ192" i="3"/>
  <c r="EV192" i="3" s="1"/>
  <c r="AR192" i="3"/>
  <c r="EW192" i="3" s="1"/>
  <c r="AS192" i="3"/>
  <c r="EX192" i="3" s="1"/>
  <c r="AT192" i="3"/>
  <c r="EY192" i="3" s="1"/>
  <c r="AU192" i="3"/>
  <c r="EZ192" i="3" s="1"/>
  <c r="AV192" i="3"/>
  <c r="FB192" i="3"/>
  <c r="AW192" i="3"/>
  <c r="FE192" i="3" s="1"/>
  <c r="AX192" i="3"/>
  <c r="FF192" i="3" s="1"/>
  <c r="AY192" i="3"/>
  <c r="AZ192" i="3"/>
  <c r="FI192" i="3" s="1"/>
  <c r="BA192" i="3"/>
  <c r="FK192" i="3" s="1"/>
  <c r="BB192" i="3"/>
  <c r="FL192" i="3" s="1"/>
  <c r="BC192" i="3"/>
  <c r="FQ192" i="3" s="1"/>
  <c r="BD192" i="3"/>
  <c r="FU192" i="3" s="1"/>
  <c r="BE192" i="3"/>
  <c r="FV192" i="3" s="1"/>
  <c r="BF192" i="3"/>
  <c r="FX192" i="3" s="1"/>
  <c r="BG192" i="3"/>
  <c r="FY192" i="3"/>
  <c r="BH192" i="3"/>
  <c r="GA192" i="3" s="1"/>
  <c r="BI192" i="3"/>
  <c r="GB192" i="3" s="1"/>
  <c r="E193" i="3"/>
  <c r="CB193" i="3" s="1"/>
  <c r="F193" i="3"/>
  <c r="CC193" i="3" s="1"/>
  <c r="G193" i="3"/>
  <c r="CD193" i="3" s="1"/>
  <c r="H193" i="3"/>
  <c r="CE193" i="3" s="1"/>
  <c r="I193" i="3"/>
  <c r="CF193" i="3" s="1"/>
  <c r="J193" i="3"/>
  <c r="CH193" i="3" s="1"/>
  <c r="K193" i="3"/>
  <c r="CK193" i="3" s="1"/>
  <c r="L193" i="3"/>
  <c r="CL193" i="3" s="1"/>
  <c r="M193" i="3"/>
  <c r="N193" i="3"/>
  <c r="CO193" i="3" s="1"/>
  <c r="O193" i="3"/>
  <c r="CQ193" i="3" s="1"/>
  <c r="P193" i="3"/>
  <c r="CR193" i="3" s="1"/>
  <c r="Q193" i="3"/>
  <c r="R193" i="3"/>
  <c r="DA193" i="3" s="1"/>
  <c r="S193" i="3"/>
  <c r="DB193" i="3" s="1"/>
  <c r="T193" i="3"/>
  <c r="DD193" i="3" s="1"/>
  <c r="U193" i="3"/>
  <c r="DE193" i="3" s="1"/>
  <c r="V193" i="3"/>
  <c r="DG193" i="3" s="1"/>
  <c r="W193" i="3"/>
  <c r="DH193" i="3" s="1"/>
  <c r="X193" i="3"/>
  <c r="DL193" i="3" s="1"/>
  <c r="Y193" i="3"/>
  <c r="DM193" i="3" s="1"/>
  <c r="Z193" i="3"/>
  <c r="DN193" i="3"/>
  <c r="AA193" i="3"/>
  <c r="DO193" i="3" s="1"/>
  <c r="AB193" i="3"/>
  <c r="AC193" i="3"/>
  <c r="DR193" i="3" s="1"/>
  <c r="AD193" i="3"/>
  <c r="DU193" i="3" s="1"/>
  <c r="AE193" i="3"/>
  <c r="DV193" i="3"/>
  <c r="AF193" i="3"/>
  <c r="DX193" i="3" s="1"/>
  <c r="AG193" i="3"/>
  <c r="DY193" i="3" s="1"/>
  <c r="AH193" i="3"/>
  <c r="EA193" i="3" s="1"/>
  <c r="AI193" i="3"/>
  <c r="EB193" i="3" s="1"/>
  <c r="AJ193" i="3"/>
  <c r="EG193" i="3" s="1"/>
  <c r="AK193" i="3"/>
  <c r="EK193" i="3" s="1"/>
  <c r="AL193" i="3"/>
  <c r="EL193" i="3" s="1"/>
  <c r="AM193" i="3"/>
  <c r="EN193" i="3" s="1"/>
  <c r="AN193" i="3"/>
  <c r="EO193" i="3" s="1"/>
  <c r="AO193" i="3"/>
  <c r="EQ193" i="3" s="1"/>
  <c r="AP193" i="3"/>
  <c r="ER193" i="3" s="1"/>
  <c r="AQ193" i="3"/>
  <c r="EV193" i="3" s="1"/>
  <c r="AR193" i="3"/>
  <c r="AS193" i="3"/>
  <c r="EX193" i="3" s="1"/>
  <c r="AT193" i="3"/>
  <c r="EY193" i="3" s="1"/>
  <c r="AU193" i="3"/>
  <c r="EZ193" i="3" s="1"/>
  <c r="AV193" i="3"/>
  <c r="FB193" i="3" s="1"/>
  <c r="AW193" i="3"/>
  <c r="FE193" i="3" s="1"/>
  <c r="AX193" i="3"/>
  <c r="FF193" i="3" s="1"/>
  <c r="AY193" i="3"/>
  <c r="FH193" i="3" s="1"/>
  <c r="AZ193" i="3"/>
  <c r="BA193" i="3"/>
  <c r="FK193" i="3" s="1"/>
  <c r="BB193" i="3"/>
  <c r="FL193" i="3" s="1"/>
  <c r="BC193" i="3"/>
  <c r="FQ193" i="3" s="1"/>
  <c r="BD193" i="3"/>
  <c r="FU193" i="3" s="1"/>
  <c r="BE193" i="3"/>
  <c r="FV193" i="3" s="1"/>
  <c r="BF193" i="3"/>
  <c r="BG193" i="3"/>
  <c r="FY193" i="3" s="1"/>
  <c r="BH193" i="3"/>
  <c r="GA193" i="3" s="1"/>
  <c r="BI193" i="3"/>
  <c r="GB193" i="3" s="1"/>
  <c r="E194" i="3"/>
  <c r="CB194" i="3" s="1"/>
  <c r="F194" i="3"/>
  <c r="CC194" i="3" s="1"/>
  <c r="G194" i="3"/>
  <c r="CD194" i="3" s="1"/>
  <c r="H194" i="3"/>
  <c r="CE194" i="3" s="1"/>
  <c r="I194" i="3"/>
  <c r="CF194" i="3" s="1"/>
  <c r="J194" i="3"/>
  <c r="CH194" i="3" s="1"/>
  <c r="K194" i="3"/>
  <c r="CK194" i="3" s="1"/>
  <c r="L194" i="3"/>
  <c r="CL194" i="3"/>
  <c r="M194" i="3"/>
  <c r="CN194" i="3" s="1"/>
  <c r="N194" i="3"/>
  <c r="CO194" i="3" s="1"/>
  <c r="O194" i="3"/>
  <c r="CQ194" i="3" s="1"/>
  <c r="P194" i="3"/>
  <c r="CR194" i="3" s="1"/>
  <c r="Q194" i="3"/>
  <c r="CW194" i="3" s="1"/>
  <c r="R194" i="3"/>
  <c r="DA194" i="3" s="1"/>
  <c r="S194" i="3"/>
  <c r="DB194" i="3" s="1"/>
  <c r="T194" i="3"/>
  <c r="DD194" i="3" s="1"/>
  <c r="U194" i="3"/>
  <c r="DE194" i="3"/>
  <c r="V194" i="3"/>
  <c r="DG194" i="3" s="1"/>
  <c r="W194" i="3"/>
  <c r="DH194" i="3" s="1"/>
  <c r="X194" i="3"/>
  <c r="DL194" i="3" s="1"/>
  <c r="Y194" i="3"/>
  <c r="DM194" i="3" s="1"/>
  <c r="Z194" i="3"/>
  <c r="DN194" i="3" s="1"/>
  <c r="AA194" i="3"/>
  <c r="DO194" i="3" s="1"/>
  <c r="AB194" i="3"/>
  <c r="DP194" i="3" s="1"/>
  <c r="AC194" i="3"/>
  <c r="DR194" i="3" s="1"/>
  <c r="AD194" i="3"/>
  <c r="DU194" i="3" s="1"/>
  <c r="AE194" i="3"/>
  <c r="DV194" i="3" s="1"/>
  <c r="AF194" i="3"/>
  <c r="DX194" i="3" s="1"/>
  <c r="AG194" i="3"/>
  <c r="DY194" i="3" s="1"/>
  <c r="AH194" i="3"/>
  <c r="EA194" i="3" s="1"/>
  <c r="AI194" i="3"/>
  <c r="EB194" i="3" s="1"/>
  <c r="AJ194" i="3"/>
  <c r="EG194" i="3" s="1"/>
  <c r="AK194" i="3"/>
  <c r="EK194" i="3" s="1"/>
  <c r="AL194" i="3"/>
  <c r="EL194" i="3" s="1"/>
  <c r="AM194" i="3"/>
  <c r="EN194" i="3" s="1"/>
  <c r="AN194" i="3"/>
  <c r="EO194" i="3" s="1"/>
  <c r="AO194" i="3"/>
  <c r="EQ194" i="3" s="1"/>
  <c r="AP194" i="3"/>
  <c r="ER194" i="3" s="1"/>
  <c r="AQ194" i="3"/>
  <c r="EV194" i="3" s="1"/>
  <c r="AR194" i="3"/>
  <c r="EW194" i="3" s="1"/>
  <c r="AS194" i="3"/>
  <c r="EX194" i="3"/>
  <c r="AT194" i="3"/>
  <c r="EY194" i="3" s="1"/>
  <c r="AU194" i="3"/>
  <c r="EZ194" i="3" s="1"/>
  <c r="AV194" i="3"/>
  <c r="FB194" i="3" s="1"/>
  <c r="AW194" i="3"/>
  <c r="FE194" i="3" s="1"/>
  <c r="AX194" i="3"/>
  <c r="FF194" i="3" s="1"/>
  <c r="AY194" i="3"/>
  <c r="FH194" i="3" s="1"/>
  <c r="AZ194" i="3"/>
  <c r="FI194" i="3" s="1"/>
  <c r="BA194" i="3"/>
  <c r="BB194" i="3"/>
  <c r="FL194" i="3" s="1"/>
  <c r="BC194" i="3"/>
  <c r="FQ194" i="3" s="1"/>
  <c r="BD194" i="3"/>
  <c r="FU194" i="3" s="1"/>
  <c r="BE194" i="3"/>
  <c r="FV194" i="3" s="1"/>
  <c r="BF194" i="3"/>
  <c r="FX194" i="3" s="1"/>
  <c r="BG194" i="3"/>
  <c r="FY194" i="3" s="1"/>
  <c r="BH194" i="3"/>
  <c r="GA194" i="3" s="1"/>
  <c r="BI194" i="3"/>
  <c r="GB194" i="3" s="1"/>
  <c r="E195" i="3"/>
  <c r="F195" i="3"/>
  <c r="CC195" i="3" s="1"/>
  <c r="G195" i="3"/>
  <c r="CD195" i="3" s="1"/>
  <c r="H195" i="3"/>
  <c r="CE195" i="3" s="1"/>
  <c r="I195" i="3"/>
  <c r="CF195" i="3" s="1"/>
  <c r="J195" i="3"/>
  <c r="CH195" i="3" s="1"/>
  <c r="K195" i="3"/>
  <c r="CK195" i="3" s="1"/>
  <c r="L195" i="3"/>
  <c r="CL195" i="3"/>
  <c r="M195" i="3"/>
  <c r="N195" i="3"/>
  <c r="CO195" i="3"/>
  <c r="O195" i="3"/>
  <c r="CQ195" i="3" s="1"/>
  <c r="P195" i="3"/>
  <c r="Q195" i="3"/>
  <c r="CW195" i="3" s="1"/>
  <c r="R195" i="3"/>
  <c r="DA195" i="3" s="1"/>
  <c r="S195" i="3"/>
  <c r="DB195" i="3"/>
  <c r="T195" i="3"/>
  <c r="DD195" i="3" s="1"/>
  <c r="U195" i="3"/>
  <c r="DE195" i="3" s="1"/>
  <c r="V195" i="3"/>
  <c r="DG195" i="3" s="1"/>
  <c r="W195" i="3"/>
  <c r="DH195" i="3" s="1"/>
  <c r="X195" i="3"/>
  <c r="DL195" i="3" s="1"/>
  <c r="Y195" i="3"/>
  <c r="Z195" i="3"/>
  <c r="DN195" i="3" s="1"/>
  <c r="AA195" i="3"/>
  <c r="DO195" i="3" s="1"/>
  <c r="AB195" i="3"/>
  <c r="DP195" i="3" s="1"/>
  <c r="AC195" i="3"/>
  <c r="DR195" i="3" s="1"/>
  <c r="AD195" i="3"/>
  <c r="DU195" i="3" s="1"/>
  <c r="AE195" i="3"/>
  <c r="DV195" i="3" s="1"/>
  <c r="AF195" i="3"/>
  <c r="DX195" i="3" s="1"/>
  <c r="AG195" i="3"/>
  <c r="DY195" i="3" s="1"/>
  <c r="AH195" i="3"/>
  <c r="EA195" i="3" s="1"/>
  <c r="AI195" i="3"/>
  <c r="EB195" i="3" s="1"/>
  <c r="AJ195" i="3"/>
  <c r="EG195" i="3" s="1"/>
  <c r="AK195" i="3"/>
  <c r="EK195" i="3" s="1"/>
  <c r="AL195" i="3"/>
  <c r="EL195" i="3" s="1"/>
  <c r="AM195" i="3"/>
  <c r="EN195" i="3" s="1"/>
  <c r="AN195" i="3"/>
  <c r="EO195" i="3" s="1"/>
  <c r="AO195" i="3"/>
  <c r="EQ195" i="3" s="1"/>
  <c r="AP195" i="3"/>
  <c r="ER195" i="3" s="1"/>
  <c r="AQ195" i="3"/>
  <c r="EV195" i="3" s="1"/>
  <c r="AR195" i="3"/>
  <c r="EW195" i="3" s="1"/>
  <c r="AS195" i="3"/>
  <c r="EX195" i="3" s="1"/>
  <c r="AT195" i="3"/>
  <c r="EY195" i="3" s="1"/>
  <c r="AU195" i="3"/>
  <c r="EZ195" i="3" s="1"/>
  <c r="AV195" i="3"/>
  <c r="FB195" i="3"/>
  <c r="AW195" i="3"/>
  <c r="FE195" i="3" s="1"/>
  <c r="AX195" i="3"/>
  <c r="AY195" i="3"/>
  <c r="FH195" i="3" s="1"/>
  <c r="AZ195" i="3"/>
  <c r="FI195" i="3" s="1"/>
  <c r="BA195" i="3"/>
  <c r="FK195" i="3"/>
  <c r="BB195" i="3"/>
  <c r="BC195" i="3"/>
  <c r="FQ195" i="3" s="1"/>
  <c r="BD195" i="3"/>
  <c r="FU195" i="3" s="1"/>
  <c r="BE195" i="3"/>
  <c r="FV195" i="3" s="1"/>
  <c r="BF195" i="3"/>
  <c r="FX195" i="3"/>
  <c r="BG195" i="3"/>
  <c r="FY195" i="3" s="1"/>
  <c r="BH195" i="3"/>
  <c r="GA195" i="3" s="1"/>
  <c r="BI195" i="3"/>
  <c r="GB195" i="3" s="1"/>
  <c r="E196" i="3"/>
  <c r="CB196" i="3" s="1"/>
  <c r="F196" i="3"/>
  <c r="CC196" i="3" s="1"/>
  <c r="G196" i="3"/>
  <c r="CD196" i="3" s="1"/>
  <c r="H196" i="3"/>
  <c r="CE196" i="3" s="1"/>
  <c r="I196" i="3"/>
  <c r="CF196" i="3" s="1"/>
  <c r="J196" i="3"/>
  <c r="K196" i="3"/>
  <c r="CK196" i="3" s="1"/>
  <c r="L196" i="3"/>
  <c r="CL196" i="3" s="1"/>
  <c r="M196" i="3"/>
  <c r="CN196" i="3" s="1"/>
  <c r="N196" i="3"/>
  <c r="CO196" i="3" s="1"/>
  <c r="O196" i="3"/>
  <c r="CQ196" i="3" s="1"/>
  <c r="P196" i="3"/>
  <c r="CR196" i="3" s="1"/>
  <c r="Q196" i="3"/>
  <c r="CW196" i="3"/>
  <c r="R196" i="3"/>
  <c r="DA196" i="3" s="1"/>
  <c r="S196" i="3"/>
  <c r="DB196" i="3" s="1"/>
  <c r="T196" i="3"/>
  <c r="DD196" i="3" s="1"/>
  <c r="U196" i="3"/>
  <c r="DE196" i="3" s="1"/>
  <c r="V196" i="3"/>
  <c r="W196" i="3"/>
  <c r="DH196" i="3" s="1"/>
  <c r="X196" i="3"/>
  <c r="DL196" i="3" s="1"/>
  <c r="Y196" i="3"/>
  <c r="DM196" i="3" s="1"/>
  <c r="Z196" i="3"/>
  <c r="DN196" i="3" s="1"/>
  <c r="AA196" i="3"/>
  <c r="DO196" i="3" s="1"/>
  <c r="AB196" i="3"/>
  <c r="DP196" i="3" s="1"/>
  <c r="AC196" i="3"/>
  <c r="DR196" i="3" s="1"/>
  <c r="AD196" i="3"/>
  <c r="DU196" i="3" s="1"/>
  <c r="AE196" i="3"/>
  <c r="DV196" i="3" s="1"/>
  <c r="AF196" i="3"/>
  <c r="DX196" i="3" s="1"/>
  <c r="AG196" i="3"/>
  <c r="DY196" i="3" s="1"/>
  <c r="AH196" i="3"/>
  <c r="EA196" i="3" s="1"/>
  <c r="AI196" i="3"/>
  <c r="EB196" i="3" s="1"/>
  <c r="AJ196" i="3"/>
  <c r="EG196" i="3" s="1"/>
  <c r="AK196" i="3"/>
  <c r="EK196" i="3" s="1"/>
  <c r="AL196" i="3"/>
  <c r="EL196" i="3" s="1"/>
  <c r="AM196" i="3"/>
  <c r="EN196" i="3" s="1"/>
  <c r="AN196" i="3"/>
  <c r="EO196" i="3" s="1"/>
  <c r="AO196" i="3"/>
  <c r="EQ196" i="3" s="1"/>
  <c r="AP196" i="3"/>
  <c r="ER196" i="3" s="1"/>
  <c r="AQ196" i="3"/>
  <c r="EV196" i="3" s="1"/>
  <c r="AR196" i="3"/>
  <c r="EW196" i="3" s="1"/>
  <c r="AS196" i="3"/>
  <c r="EX196" i="3" s="1"/>
  <c r="AT196" i="3"/>
  <c r="EY196" i="3" s="1"/>
  <c r="AU196" i="3"/>
  <c r="EZ196" i="3" s="1"/>
  <c r="AV196" i="3"/>
  <c r="FB196" i="3" s="1"/>
  <c r="AW196" i="3"/>
  <c r="FE196" i="3"/>
  <c r="AX196" i="3"/>
  <c r="FF196" i="3" s="1"/>
  <c r="AY196" i="3"/>
  <c r="FH196" i="3" s="1"/>
  <c r="AZ196" i="3"/>
  <c r="FI196" i="3" s="1"/>
  <c r="BA196" i="3"/>
  <c r="FK196" i="3" s="1"/>
  <c r="BB196" i="3"/>
  <c r="BC196" i="3"/>
  <c r="FQ196" i="3" s="1"/>
  <c r="BD196" i="3"/>
  <c r="FU196" i="3" s="1"/>
  <c r="BE196" i="3"/>
  <c r="FV196" i="3" s="1"/>
  <c r="BF196" i="3"/>
  <c r="FX196" i="3" s="1"/>
  <c r="BG196" i="3"/>
  <c r="FY196" i="3" s="1"/>
  <c r="BH196" i="3"/>
  <c r="GA196" i="3"/>
  <c r="BI196" i="3"/>
  <c r="GB196" i="3" s="1"/>
  <c r="E197" i="3"/>
  <c r="F197" i="3"/>
  <c r="CC197" i="3" s="1"/>
  <c r="G197" i="3"/>
  <c r="CD197" i="3" s="1"/>
  <c r="H197" i="3"/>
  <c r="CE197" i="3" s="1"/>
  <c r="I197" i="3"/>
  <c r="CF197" i="3" s="1"/>
  <c r="J197" i="3"/>
  <c r="CH197" i="3" s="1"/>
  <c r="K197" i="3"/>
  <c r="CK197" i="3" s="1"/>
  <c r="L197" i="3"/>
  <c r="CL197" i="3" s="1"/>
  <c r="M197" i="3"/>
  <c r="CN197" i="3" s="1"/>
  <c r="N197" i="3"/>
  <c r="CO197" i="3" s="1"/>
  <c r="O197" i="3"/>
  <c r="CQ197" i="3" s="1"/>
  <c r="P197" i="3"/>
  <c r="Q197" i="3"/>
  <c r="CW197" i="3" s="1"/>
  <c r="R197" i="3"/>
  <c r="DA197" i="3" s="1"/>
  <c r="S197" i="3"/>
  <c r="T197" i="3"/>
  <c r="DD197" i="3" s="1"/>
  <c r="U197" i="3"/>
  <c r="DE197" i="3" s="1"/>
  <c r="V197" i="3"/>
  <c r="DG197" i="3" s="1"/>
  <c r="W197" i="3"/>
  <c r="DH197" i="3"/>
  <c r="X197" i="3"/>
  <c r="DL197" i="3" s="1"/>
  <c r="Y197" i="3"/>
  <c r="DM197" i="3"/>
  <c r="Z197" i="3"/>
  <c r="DN197" i="3" s="1"/>
  <c r="AA197" i="3"/>
  <c r="DO197" i="3" s="1"/>
  <c r="AB197" i="3"/>
  <c r="DP197" i="3" s="1"/>
  <c r="AC197" i="3"/>
  <c r="DR197" i="3" s="1"/>
  <c r="AD197" i="3"/>
  <c r="DU197" i="3" s="1"/>
  <c r="AE197" i="3"/>
  <c r="DV197" i="3" s="1"/>
  <c r="AF197" i="3"/>
  <c r="DX197" i="3" s="1"/>
  <c r="AG197" i="3"/>
  <c r="DY197" i="3" s="1"/>
  <c r="AH197" i="3"/>
  <c r="EA197" i="3" s="1"/>
  <c r="AI197" i="3"/>
  <c r="EB197" i="3" s="1"/>
  <c r="AJ197" i="3"/>
  <c r="EG197" i="3" s="1"/>
  <c r="AK197" i="3"/>
  <c r="EK197" i="3" s="1"/>
  <c r="AL197" i="3"/>
  <c r="EL197" i="3" s="1"/>
  <c r="AM197" i="3"/>
  <c r="AN197" i="3"/>
  <c r="EO197" i="3" s="1"/>
  <c r="AO197" i="3"/>
  <c r="EQ197" i="3" s="1"/>
  <c r="AP197" i="3"/>
  <c r="ER197" i="3" s="1"/>
  <c r="AQ197" i="3"/>
  <c r="EV197" i="3" s="1"/>
  <c r="AR197" i="3"/>
  <c r="EW197" i="3" s="1"/>
  <c r="AS197" i="3"/>
  <c r="AT197" i="3"/>
  <c r="EY197" i="3" s="1"/>
  <c r="AU197" i="3"/>
  <c r="EZ197" i="3" s="1"/>
  <c r="AV197" i="3"/>
  <c r="FB197" i="3"/>
  <c r="AW197" i="3"/>
  <c r="FE197" i="3" s="1"/>
  <c r="AX197" i="3"/>
  <c r="FF197" i="3"/>
  <c r="AY197" i="3"/>
  <c r="FH197" i="3" s="1"/>
  <c r="AZ197" i="3"/>
  <c r="FI197" i="3" s="1"/>
  <c r="BA197" i="3"/>
  <c r="FK197" i="3" s="1"/>
  <c r="BB197" i="3"/>
  <c r="FL197" i="3" s="1"/>
  <c r="BC197" i="3"/>
  <c r="FQ197" i="3" s="1"/>
  <c r="BD197" i="3"/>
  <c r="FU197" i="3" s="1"/>
  <c r="BE197" i="3"/>
  <c r="FV197" i="3"/>
  <c r="BF197" i="3"/>
  <c r="FX197" i="3" s="1"/>
  <c r="BG197" i="3"/>
  <c r="FY197" i="3"/>
  <c r="BH197" i="3"/>
  <c r="GA197" i="3" s="1"/>
  <c r="BI197" i="3"/>
  <c r="GB197" i="3" s="1"/>
  <c r="E198" i="3"/>
  <c r="CB198" i="3" s="1"/>
  <c r="F198" i="3"/>
  <c r="CC198" i="3" s="1"/>
  <c r="G198" i="3"/>
  <c r="CD198" i="3" s="1"/>
  <c r="H198" i="3"/>
  <c r="CE198" i="3" s="1"/>
  <c r="I198" i="3"/>
  <c r="CF198" i="3" s="1"/>
  <c r="J198" i="3"/>
  <c r="CH198" i="3"/>
  <c r="K198" i="3"/>
  <c r="CK198" i="3" s="1"/>
  <c r="L198" i="3"/>
  <c r="CL198" i="3" s="1"/>
  <c r="M198" i="3"/>
  <c r="N198" i="3"/>
  <c r="CO198" i="3" s="1"/>
  <c r="O198" i="3"/>
  <c r="CQ198" i="3" s="1"/>
  <c r="P198" i="3"/>
  <c r="CR198" i="3"/>
  <c r="Q198" i="3"/>
  <c r="CW198" i="3" s="1"/>
  <c r="R198" i="3"/>
  <c r="DA198" i="3"/>
  <c r="S198" i="3"/>
  <c r="DB198" i="3" s="1"/>
  <c r="T198" i="3"/>
  <c r="DD198" i="3" s="1"/>
  <c r="U198" i="3"/>
  <c r="DE198" i="3" s="1"/>
  <c r="V198" i="3"/>
  <c r="W198" i="3"/>
  <c r="DH198" i="3" s="1"/>
  <c r="X198" i="3"/>
  <c r="DL198" i="3" s="1"/>
  <c r="Y198" i="3"/>
  <c r="DM198" i="3" s="1"/>
  <c r="Z198" i="3"/>
  <c r="DN198" i="3" s="1"/>
  <c r="AA198" i="3"/>
  <c r="DO198" i="3" s="1"/>
  <c r="AB198" i="3"/>
  <c r="DP198" i="3" s="1"/>
  <c r="AC198" i="3"/>
  <c r="DR198" i="3" s="1"/>
  <c r="AD198" i="3"/>
  <c r="DU198" i="3" s="1"/>
  <c r="AE198" i="3"/>
  <c r="DV198" i="3" s="1"/>
  <c r="AF198" i="3"/>
  <c r="DX198" i="3" s="1"/>
  <c r="AG198" i="3"/>
  <c r="AH198" i="3"/>
  <c r="EA198" i="3" s="1"/>
  <c r="AI198" i="3"/>
  <c r="EB198" i="3" s="1"/>
  <c r="AJ198" i="3"/>
  <c r="EG198" i="3" s="1"/>
  <c r="AK198" i="3"/>
  <c r="EK198" i="3" s="1"/>
  <c r="AL198" i="3"/>
  <c r="EL198" i="3" s="1"/>
  <c r="AM198" i="3"/>
  <c r="EN198" i="3" s="1"/>
  <c r="AN198" i="3"/>
  <c r="EO198" i="3" s="1"/>
  <c r="AO198" i="3"/>
  <c r="EQ198" i="3"/>
  <c r="AP198" i="3"/>
  <c r="ER198" i="3" s="1"/>
  <c r="AQ198" i="3"/>
  <c r="EV198" i="3"/>
  <c r="AR198" i="3"/>
  <c r="EW198" i="3" s="1"/>
  <c r="AS198" i="3"/>
  <c r="EX198" i="3" s="1"/>
  <c r="AT198" i="3"/>
  <c r="EY198" i="3" s="1"/>
  <c r="AU198" i="3"/>
  <c r="EZ198" i="3" s="1"/>
  <c r="AV198" i="3"/>
  <c r="FB198" i="3" s="1"/>
  <c r="AW198" i="3"/>
  <c r="FE198" i="3" s="1"/>
  <c r="AX198" i="3"/>
  <c r="FF198" i="3"/>
  <c r="AY198" i="3"/>
  <c r="FH198" i="3" s="1"/>
  <c r="AZ198" i="3"/>
  <c r="FI198" i="3"/>
  <c r="BA198" i="3"/>
  <c r="FK198" i="3" s="1"/>
  <c r="BB198" i="3"/>
  <c r="FL198" i="3" s="1"/>
  <c r="BC198" i="3"/>
  <c r="FQ198" i="3" s="1"/>
  <c r="BD198" i="3"/>
  <c r="FU198" i="3" s="1"/>
  <c r="BE198" i="3"/>
  <c r="FV198" i="3" s="1"/>
  <c r="BF198" i="3"/>
  <c r="FX198" i="3" s="1"/>
  <c r="BG198" i="3"/>
  <c r="FY198" i="3"/>
  <c r="BH198" i="3"/>
  <c r="GA198" i="3" s="1"/>
  <c r="BI198" i="3"/>
  <c r="GB198" i="3"/>
  <c r="E199" i="3"/>
  <c r="CB199" i="3" s="1"/>
  <c r="F199" i="3"/>
  <c r="CC199" i="3" s="1"/>
  <c r="G199" i="3"/>
  <c r="H199" i="3"/>
  <c r="CE199" i="3" s="1"/>
  <c r="I199" i="3"/>
  <c r="CF199" i="3" s="1"/>
  <c r="J199" i="3"/>
  <c r="CH199" i="3" s="1"/>
  <c r="K199" i="3"/>
  <c r="CK199" i="3" s="1"/>
  <c r="L199" i="3"/>
  <c r="CL199" i="3"/>
  <c r="M199" i="3"/>
  <c r="CN199" i="3" s="1"/>
  <c r="N199" i="3"/>
  <c r="CO199" i="3"/>
  <c r="O199" i="3"/>
  <c r="CQ199" i="3" s="1"/>
  <c r="P199" i="3"/>
  <c r="Q199" i="3"/>
  <c r="CW199" i="3" s="1"/>
  <c r="R199" i="3"/>
  <c r="DA199" i="3" s="1"/>
  <c r="S199" i="3"/>
  <c r="DB199" i="3" s="1"/>
  <c r="T199" i="3"/>
  <c r="DD199" i="3"/>
  <c r="U199" i="3"/>
  <c r="DE199" i="3" s="1"/>
  <c r="V199" i="3"/>
  <c r="DG199" i="3"/>
  <c r="W199" i="3"/>
  <c r="DH199" i="3"/>
  <c r="X199" i="3"/>
  <c r="DL199" i="3" s="1"/>
  <c r="Y199" i="3"/>
  <c r="DM199" i="3"/>
  <c r="Z199" i="3"/>
  <c r="DN199" i="3" s="1"/>
  <c r="AA199" i="3"/>
  <c r="DO199" i="3" s="1"/>
  <c r="AB199" i="3"/>
  <c r="DP199" i="3" s="1"/>
  <c r="AC199" i="3"/>
  <c r="DR199" i="3" s="1"/>
  <c r="AD199" i="3"/>
  <c r="DU199" i="3" s="1"/>
  <c r="AE199" i="3"/>
  <c r="DV199" i="3" s="1"/>
  <c r="AF199" i="3"/>
  <c r="DX199" i="3" s="1"/>
  <c r="AG199" i="3"/>
  <c r="DY199" i="3" s="1"/>
  <c r="AH199" i="3"/>
  <c r="EA199" i="3" s="1"/>
  <c r="AI199" i="3"/>
  <c r="EB199" i="3" s="1"/>
  <c r="AJ199" i="3"/>
  <c r="EG199" i="3" s="1"/>
  <c r="AK199" i="3"/>
  <c r="EK199" i="3" s="1"/>
  <c r="AL199" i="3"/>
  <c r="EL199" i="3" s="1"/>
  <c r="AM199" i="3"/>
  <c r="EN199" i="3" s="1"/>
  <c r="AN199" i="3"/>
  <c r="EO199" i="3" s="1"/>
  <c r="AO199" i="3"/>
  <c r="EQ199" i="3" s="1"/>
  <c r="AP199" i="3"/>
  <c r="ER199" i="3" s="1"/>
  <c r="AQ199" i="3"/>
  <c r="EV199" i="3" s="1"/>
  <c r="AR199" i="3"/>
  <c r="EW199" i="3" s="1"/>
  <c r="AS199" i="3"/>
  <c r="AT199" i="3"/>
  <c r="EY199" i="3" s="1"/>
  <c r="AU199" i="3"/>
  <c r="EZ199" i="3" s="1"/>
  <c r="AV199" i="3"/>
  <c r="FB199" i="3" s="1"/>
  <c r="AW199" i="3"/>
  <c r="FE199" i="3" s="1"/>
  <c r="AX199" i="3"/>
  <c r="FF199" i="3" s="1"/>
  <c r="AY199" i="3"/>
  <c r="FH199" i="3" s="1"/>
  <c r="AZ199" i="3"/>
  <c r="FI199" i="3" s="1"/>
  <c r="BA199" i="3"/>
  <c r="FK199" i="3" s="1"/>
  <c r="BB199" i="3"/>
  <c r="FL199" i="3" s="1"/>
  <c r="BC199" i="3"/>
  <c r="FQ199" i="3"/>
  <c r="BD199" i="3"/>
  <c r="FU199" i="3" s="1"/>
  <c r="BE199" i="3"/>
  <c r="FV199" i="3"/>
  <c r="BF199" i="3"/>
  <c r="FX199" i="3" s="1"/>
  <c r="BG199" i="3"/>
  <c r="FY199" i="3" s="1"/>
  <c r="BH199" i="3"/>
  <c r="GA199" i="3" s="1"/>
  <c r="BI199" i="3"/>
  <c r="GB199" i="3" s="1"/>
  <c r="E200" i="3"/>
  <c r="CB200" i="3" s="1"/>
  <c r="F200" i="3"/>
  <c r="CC200" i="3"/>
  <c r="G200" i="3"/>
  <c r="CD200" i="3" s="1"/>
  <c r="H200" i="3"/>
  <c r="CE200" i="3" s="1"/>
  <c r="I200" i="3"/>
  <c r="CF200" i="3" s="1"/>
  <c r="J200" i="3"/>
  <c r="CH200" i="3" s="1"/>
  <c r="K200" i="3"/>
  <c r="CK200" i="3" s="1"/>
  <c r="L200" i="3"/>
  <c r="CL200" i="3" s="1"/>
  <c r="M200" i="3"/>
  <c r="N200" i="3"/>
  <c r="CO200" i="3" s="1"/>
  <c r="O200" i="3"/>
  <c r="P200" i="3"/>
  <c r="CR200" i="3" s="1"/>
  <c r="Q200" i="3"/>
  <c r="CW200" i="3" s="1"/>
  <c r="R200" i="3"/>
  <c r="DA200" i="3" s="1"/>
  <c r="S200" i="3"/>
  <c r="DB200" i="3" s="1"/>
  <c r="T200" i="3"/>
  <c r="DD200" i="3" s="1"/>
  <c r="U200" i="3"/>
  <c r="DE200" i="3"/>
  <c r="V200" i="3"/>
  <c r="DG200" i="3" s="1"/>
  <c r="W200" i="3"/>
  <c r="DH200" i="3" s="1"/>
  <c r="X200" i="3"/>
  <c r="DL200" i="3" s="1"/>
  <c r="Y200" i="3"/>
  <c r="DM200" i="3" s="1"/>
  <c r="Z200" i="3"/>
  <c r="DN200" i="3" s="1"/>
  <c r="AA200" i="3"/>
  <c r="AB200" i="3"/>
  <c r="DP200" i="3" s="1"/>
  <c r="AC200" i="3"/>
  <c r="DR200" i="3" s="1"/>
  <c r="AD200" i="3"/>
  <c r="DU200" i="3" s="1"/>
  <c r="AE200" i="3"/>
  <c r="DV200" i="3" s="1"/>
  <c r="AF200" i="3"/>
  <c r="DX200" i="3" s="1"/>
  <c r="AG200" i="3"/>
  <c r="DY200" i="3" s="1"/>
  <c r="AH200" i="3"/>
  <c r="EA200" i="3" s="1"/>
  <c r="AI200" i="3"/>
  <c r="EB200" i="3"/>
  <c r="AJ200" i="3"/>
  <c r="EG200" i="3" s="1"/>
  <c r="AK200" i="3"/>
  <c r="EK200" i="3" s="1"/>
  <c r="AL200" i="3"/>
  <c r="EL200" i="3" s="1"/>
  <c r="AM200" i="3"/>
  <c r="EN200" i="3" s="1"/>
  <c r="AN200" i="3"/>
  <c r="EO200" i="3" s="1"/>
  <c r="AO200" i="3"/>
  <c r="EQ200" i="3" s="1"/>
  <c r="AP200" i="3"/>
  <c r="ER200" i="3" s="1"/>
  <c r="AQ200" i="3"/>
  <c r="EV200" i="3" s="1"/>
  <c r="AR200" i="3"/>
  <c r="EW200" i="3" s="1"/>
  <c r="AS200" i="3"/>
  <c r="EX200" i="3" s="1"/>
  <c r="AT200" i="3"/>
  <c r="EY200" i="3" s="1"/>
  <c r="AU200" i="3"/>
  <c r="EZ200" i="3" s="1"/>
  <c r="AV200" i="3"/>
  <c r="FB200" i="3" s="1"/>
  <c r="AW200" i="3"/>
  <c r="FE200" i="3" s="1"/>
  <c r="AX200" i="3"/>
  <c r="FF200" i="3" s="1"/>
  <c r="AY200" i="3"/>
  <c r="FH200" i="3" s="1"/>
  <c r="AZ200" i="3"/>
  <c r="FI200" i="3" s="1"/>
  <c r="BA200" i="3"/>
  <c r="FK200" i="3" s="1"/>
  <c r="BB200" i="3"/>
  <c r="FL200" i="3" s="1"/>
  <c r="BC200" i="3"/>
  <c r="FQ200" i="3" s="1"/>
  <c r="BD200" i="3"/>
  <c r="FU200" i="3"/>
  <c r="BE200" i="3"/>
  <c r="FV200" i="3" s="1"/>
  <c r="BF200" i="3"/>
  <c r="BG200" i="3"/>
  <c r="FY200" i="3" s="1"/>
  <c r="BH200" i="3"/>
  <c r="GA200" i="3" s="1"/>
  <c r="BI200" i="3"/>
  <c r="E201" i="3"/>
  <c r="CB201" i="3" s="1"/>
  <c r="F201" i="3"/>
  <c r="CC201" i="3" s="1"/>
  <c r="G201" i="3"/>
  <c r="CD201" i="3" s="1"/>
  <c r="H201" i="3"/>
  <c r="CE201" i="3" s="1"/>
  <c r="I201" i="3"/>
  <c r="CF201" i="3" s="1"/>
  <c r="J201" i="3"/>
  <c r="CH201" i="3" s="1"/>
  <c r="K201" i="3"/>
  <c r="CK201" i="3" s="1"/>
  <c r="L201" i="3"/>
  <c r="CL201" i="3" s="1"/>
  <c r="M201" i="3"/>
  <c r="CN201" i="3" s="1"/>
  <c r="N201" i="3"/>
  <c r="CO201" i="3"/>
  <c r="O201" i="3"/>
  <c r="CQ201" i="3" s="1"/>
  <c r="P201" i="3"/>
  <c r="Q201" i="3"/>
  <c r="CW201" i="3" s="1"/>
  <c r="R201" i="3"/>
  <c r="DA201" i="3" s="1"/>
  <c r="S201" i="3"/>
  <c r="T201" i="3"/>
  <c r="DD201" i="3" s="1"/>
  <c r="U201" i="3"/>
  <c r="DE201" i="3" s="1"/>
  <c r="V201" i="3"/>
  <c r="DG201" i="3" s="1"/>
  <c r="W201" i="3"/>
  <c r="DH201" i="3" s="1"/>
  <c r="X201" i="3"/>
  <c r="DL201" i="3" s="1"/>
  <c r="Y201" i="3"/>
  <c r="DM201" i="3" s="1"/>
  <c r="Z201" i="3"/>
  <c r="DN201" i="3" s="1"/>
  <c r="AA201" i="3"/>
  <c r="DO201" i="3" s="1"/>
  <c r="AB201" i="3"/>
  <c r="DP201" i="3" s="1"/>
  <c r="AC201" i="3"/>
  <c r="DR201" i="3" s="1"/>
  <c r="AD201" i="3"/>
  <c r="DU201" i="3"/>
  <c r="AE201" i="3"/>
  <c r="AF201" i="3"/>
  <c r="DX201" i="3"/>
  <c r="AG201" i="3"/>
  <c r="DY201" i="3" s="1"/>
  <c r="AH201" i="3"/>
  <c r="EA201" i="3" s="1"/>
  <c r="AI201" i="3"/>
  <c r="EB201" i="3" s="1"/>
  <c r="AJ201" i="3"/>
  <c r="EG201" i="3" s="1"/>
  <c r="AK201" i="3"/>
  <c r="EK201" i="3" s="1"/>
  <c r="AL201" i="3"/>
  <c r="EL201" i="3" s="1"/>
  <c r="AM201" i="3"/>
  <c r="EN201" i="3" s="1"/>
  <c r="AN201" i="3"/>
  <c r="EO201" i="3" s="1"/>
  <c r="AO201" i="3"/>
  <c r="EQ201" i="3" s="1"/>
  <c r="AP201" i="3"/>
  <c r="ER201" i="3" s="1"/>
  <c r="AQ201" i="3"/>
  <c r="EV201" i="3" s="1"/>
  <c r="AR201" i="3"/>
  <c r="EW201" i="3" s="1"/>
  <c r="AS201" i="3"/>
  <c r="EX201" i="3" s="1"/>
  <c r="AT201" i="3"/>
  <c r="EY201" i="3" s="1"/>
  <c r="AU201" i="3"/>
  <c r="EZ201" i="3" s="1"/>
  <c r="AV201" i="3"/>
  <c r="FB201" i="3" s="1"/>
  <c r="AW201" i="3"/>
  <c r="FE201" i="3" s="1"/>
  <c r="AX201" i="3"/>
  <c r="FF201" i="3" s="1"/>
  <c r="AY201" i="3"/>
  <c r="FH201" i="3" s="1"/>
  <c r="AZ201" i="3"/>
  <c r="BA201" i="3"/>
  <c r="FK201" i="3" s="1"/>
  <c r="BB201" i="3"/>
  <c r="FL201" i="3" s="1"/>
  <c r="BC201" i="3"/>
  <c r="FQ201" i="3" s="1"/>
  <c r="BD201" i="3"/>
  <c r="FU201" i="3" s="1"/>
  <c r="BE201" i="3"/>
  <c r="FV201" i="3" s="1"/>
  <c r="BF201" i="3"/>
  <c r="FX201" i="3" s="1"/>
  <c r="BG201" i="3"/>
  <c r="FY201" i="3" s="1"/>
  <c r="BH201" i="3"/>
  <c r="GA201" i="3" s="1"/>
  <c r="BI201" i="3"/>
  <c r="GB201" i="3" s="1"/>
  <c r="E202" i="3"/>
  <c r="CB202" i="3" s="1"/>
  <c r="F202" i="3"/>
  <c r="CC202" i="3" s="1"/>
  <c r="G202" i="3"/>
  <c r="CD202" i="3"/>
  <c r="H202" i="3"/>
  <c r="CE202" i="3" s="1"/>
  <c r="I202" i="3"/>
  <c r="J202" i="3"/>
  <c r="K202" i="3"/>
  <c r="CK202" i="3" s="1"/>
  <c r="L202" i="3"/>
  <c r="CL202" i="3" s="1"/>
  <c r="M202" i="3"/>
  <c r="CN202" i="3" s="1"/>
  <c r="N202" i="3"/>
  <c r="CO202" i="3" s="1"/>
  <c r="O202" i="3"/>
  <c r="CQ202" i="3" s="1"/>
  <c r="P202" i="3"/>
  <c r="Q202" i="3"/>
  <c r="CW202" i="3" s="1"/>
  <c r="R202" i="3"/>
  <c r="DA202" i="3" s="1"/>
  <c r="S202" i="3"/>
  <c r="DB202" i="3" s="1"/>
  <c r="T202" i="3"/>
  <c r="DD202" i="3" s="1"/>
  <c r="U202" i="3"/>
  <c r="DE202" i="3" s="1"/>
  <c r="V202" i="3"/>
  <c r="W202" i="3"/>
  <c r="DH202" i="3" s="1"/>
  <c r="X202" i="3"/>
  <c r="DL202" i="3" s="1"/>
  <c r="Y202" i="3"/>
  <c r="Z202" i="3"/>
  <c r="DN202" i="3" s="1"/>
  <c r="AA202" i="3"/>
  <c r="DO202" i="3" s="1"/>
  <c r="AB202" i="3"/>
  <c r="DP202" i="3" s="1"/>
  <c r="AC202" i="3"/>
  <c r="DR202" i="3" s="1"/>
  <c r="AD202" i="3"/>
  <c r="DU202" i="3" s="1"/>
  <c r="AE202" i="3"/>
  <c r="DV202" i="3" s="1"/>
  <c r="AF202" i="3"/>
  <c r="DX202" i="3" s="1"/>
  <c r="AG202" i="3"/>
  <c r="DY202" i="3" s="1"/>
  <c r="AH202" i="3"/>
  <c r="AI202" i="3"/>
  <c r="EB202" i="3" s="1"/>
  <c r="AJ202" i="3"/>
  <c r="EG202" i="3" s="1"/>
  <c r="AK202" i="3"/>
  <c r="EK202" i="3" s="1"/>
  <c r="AL202" i="3"/>
  <c r="EL202" i="3" s="1"/>
  <c r="AM202" i="3"/>
  <c r="EN202" i="3" s="1"/>
  <c r="AN202" i="3"/>
  <c r="EO202" i="3" s="1"/>
  <c r="AO202" i="3"/>
  <c r="EQ202" i="3" s="1"/>
  <c r="AP202" i="3"/>
  <c r="ER202" i="3" s="1"/>
  <c r="AQ202" i="3"/>
  <c r="EV202" i="3" s="1"/>
  <c r="AR202" i="3"/>
  <c r="EW202" i="3" s="1"/>
  <c r="AS202" i="3"/>
  <c r="EX202" i="3" s="1"/>
  <c r="AT202" i="3"/>
  <c r="EY202" i="3" s="1"/>
  <c r="AU202" i="3"/>
  <c r="EZ202" i="3" s="1"/>
  <c r="AV202" i="3"/>
  <c r="FB202" i="3"/>
  <c r="AW202" i="3"/>
  <c r="FE202" i="3" s="1"/>
  <c r="AX202" i="3"/>
  <c r="FF202" i="3" s="1"/>
  <c r="AY202" i="3"/>
  <c r="FH202" i="3" s="1"/>
  <c r="AZ202" i="3"/>
  <c r="FI202" i="3" s="1"/>
  <c r="BA202" i="3"/>
  <c r="FK202" i="3" s="1"/>
  <c r="BB202" i="3"/>
  <c r="BC202" i="3"/>
  <c r="FQ202" i="3" s="1"/>
  <c r="BD202" i="3"/>
  <c r="FU202" i="3" s="1"/>
  <c r="BE202" i="3"/>
  <c r="FV202" i="3" s="1"/>
  <c r="BF202" i="3"/>
  <c r="FX202" i="3" s="1"/>
  <c r="BG202" i="3"/>
  <c r="FY202" i="3" s="1"/>
  <c r="BH202" i="3"/>
  <c r="GA202" i="3" s="1"/>
  <c r="BI202" i="3"/>
  <c r="GB202" i="3" s="1"/>
  <c r="E203" i="3"/>
  <c r="CB203" i="3" s="1"/>
  <c r="F203" i="3"/>
  <c r="CC203" i="3" s="1"/>
  <c r="G203" i="3"/>
  <c r="H203" i="3"/>
  <c r="CE203" i="3" s="1"/>
  <c r="I203" i="3"/>
  <c r="CF203" i="3" s="1"/>
  <c r="J203" i="3"/>
  <c r="CH203" i="3" s="1"/>
  <c r="K203" i="3"/>
  <c r="CK203" i="3" s="1"/>
  <c r="L203" i="3"/>
  <c r="CL203" i="3" s="1"/>
  <c r="M203" i="3"/>
  <c r="CN203" i="3" s="1"/>
  <c r="N203" i="3"/>
  <c r="CO203" i="3" s="1"/>
  <c r="O203" i="3"/>
  <c r="CQ203" i="3"/>
  <c r="P203" i="3"/>
  <c r="Q203" i="3"/>
  <c r="CW203" i="3"/>
  <c r="R203" i="3"/>
  <c r="DA203" i="3" s="1"/>
  <c r="S203" i="3"/>
  <c r="T203" i="3"/>
  <c r="DD203" i="3" s="1"/>
  <c r="U203" i="3"/>
  <c r="DE203" i="3" s="1"/>
  <c r="V203" i="3"/>
  <c r="DG203" i="3"/>
  <c r="W203" i="3"/>
  <c r="DH203" i="3" s="1"/>
  <c r="X203" i="3"/>
  <c r="DL203" i="3" s="1"/>
  <c r="Y203" i="3"/>
  <c r="DM203" i="3" s="1"/>
  <c r="Z203" i="3"/>
  <c r="DN203" i="3" s="1"/>
  <c r="AA203" i="3"/>
  <c r="DO203" i="3" s="1"/>
  <c r="AB203" i="3"/>
  <c r="AC203" i="3"/>
  <c r="DR203" i="3" s="1"/>
  <c r="AD203" i="3"/>
  <c r="DU203" i="3" s="1"/>
  <c r="AE203" i="3"/>
  <c r="DV203" i="3" s="1"/>
  <c r="AF203" i="3"/>
  <c r="DX203" i="3" s="1"/>
  <c r="AG203" i="3"/>
  <c r="DY203" i="3" s="1"/>
  <c r="AH203" i="3"/>
  <c r="EA203" i="3" s="1"/>
  <c r="AI203" i="3"/>
  <c r="EB203" i="3" s="1"/>
  <c r="AJ203" i="3"/>
  <c r="EG203" i="3" s="1"/>
  <c r="AK203" i="3"/>
  <c r="EK203" i="3" s="1"/>
  <c r="AL203" i="3"/>
  <c r="EL203" i="3" s="1"/>
  <c r="AM203" i="3"/>
  <c r="EN203" i="3" s="1"/>
  <c r="AN203" i="3"/>
  <c r="EO203" i="3" s="1"/>
  <c r="AO203" i="3"/>
  <c r="EQ203" i="3" s="1"/>
  <c r="AP203" i="3"/>
  <c r="ER203" i="3" s="1"/>
  <c r="AQ203" i="3"/>
  <c r="EV203" i="3" s="1"/>
  <c r="AR203" i="3"/>
  <c r="EW203" i="3" s="1"/>
  <c r="AS203" i="3"/>
  <c r="EX203" i="3"/>
  <c r="AT203" i="3"/>
  <c r="AU203" i="3"/>
  <c r="EZ203" i="3"/>
  <c r="AV203" i="3"/>
  <c r="AW203" i="3"/>
  <c r="FE203" i="3"/>
  <c r="AX203" i="3"/>
  <c r="FF203" i="3" s="1"/>
  <c r="AY203" i="3"/>
  <c r="FH203" i="3" s="1"/>
  <c r="AZ203" i="3"/>
  <c r="FI203" i="3" s="1"/>
  <c r="BA203" i="3"/>
  <c r="FK203" i="3" s="1"/>
  <c r="BB203" i="3"/>
  <c r="FL203" i="3" s="1"/>
  <c r="BC203" i="3"/>
  <c r="FQ203" i="3" s="1"/>
  <c r="BD203" i="3"/>
  <c r="FU203" i="3" s="1"/>
  <c r="BE203" i="3"/>
  <c r="FV203" i="3" s="1"/>
  <c r="BF203" i="3"/>
  <c r="FX203" i="3" s="1"/>
  <c r="BG203" i="3"/>
  <c r="BH203" i="3"/>
  <c r="GA203" i="3" s="1"/>
  <c r="BI203" i="3"/>
  <c r="GB203" i="3" s="1"/>
  <c r="E204" i="3"/>
  <c r="CB204" i="3" s="1"/>
  <c r="F204" i="3"/>
  <c r="CC204" i="3" s="1"/>
  <c r="G204" i="3"/>
  <c r="CD204" i="3" s="1"/>
  <c r="H204" i="3"/>
  <c r="CE204" i="3" s="1"/>
  <c r="I204" i="3"/>
  <c r="CF204" i="3" s="1"/>
  <c r="J204" i="3"/>
  <c r="CH204" i="3" s="1"/>
  <c r="K204" i="3"/>
  <c r="CK204" i="3" s="1"/>
  <c r="L204" i="3"/>
  <c r="CL204" i="3" s="1"/>
  <c r="M204" i="3"/>
  <c r="CN204" i="3" s="1"/>
  <c r="N204" i="3"/>
  <c r="CO204" i="3"/>
  <c r="O204" i="3"/>
  <c r="CQ204" i="3" s="1"/>
  <c r="P204" i="3"/>
  <c r="CR204" i="3" s="1"/>
  <c r="Q204" i="3"/>
  <c r="CW204" i="3" s="1"/>
  <c r="R204" i="3"/>
  <c r="DA204" i="3" s="1"/>
  <c r="S204" i="3"/>
  <c r="T204" i="3"/>
  <c r="DD204" i="3" s="1"/>
  <c r="U204" i="3"/>
  <c r="DE204" i="3" s="1"/>
  <c r="V204" i="3"/>
  <c r="DG204" i="3" s="1"/>
  <c r="W204" i="3"/>
  <c r="DH204" i="3" s="1"/>
  <c r="X204" i="3"/>
  <c r="DL204" i="3" s="1"/>
  <c r="Y204" i="3"/>
  <c r="Z204" i="3"/>
  <c r="DN204" i="3" s="1"/>
  <c r="AA204" i="3"/>
  <c r="DO204" i="3" s="1"/>
  <c r="AB204" i="3"/>
  <c r="DP204" i="3" s="1"/>
  <c r="AC204" i="3"/>
  <c r="DR204" i="3" s="1"/>
  <c r="AD204" i="3"/>
  <c r="DU204" i="3" s="1"/>
  <c r="AE204" i="3"/>
  <c r="DV204" i="3" s="1"/>
  <c r="AF204" i="3"/>
  <c r="DX204" i="3" s="1"/>
  <c r="AG204" i="3"/>
  <c r="DY204" i="3" s="1"/>
  <c r="AH204" i="3"/>
  <c r="EA204" i="3" s="1"/>
  <c r="AI204" i="3"/>
  <c r="EB204" i="3" s="1"/>
  <c r="AJ204" i="3"/>
  <c r="EG204" i="3" s="1"/>
  <c r="AK204" i="3"/>
  <c r="EK204" i="3" s="1"/>
  <c r="AL204" i="3"/>
  <c r="EL204" i="3" s="1"/>
  <c r="AM204" i="3"/>
  <c r="EN204" i="3"/>
  <c r="AN204" i="3"/>
  <c r="EO204" i="3" s="1"/>
  <c r="AO204" i="3"/>
  <c r="EQ204" i="3" s="1"/>
  <c r="AP204" i="3"/>
  <c r="ER204" i="3" s="1"/>
  <c r="AQ204" i="3"/>
  <c r="EV204" i="3" s="1"/>
  <c r="AR204" i="3"/>
  <c r="EW204" i="3" s="1"/>
  <c r="AS204" i="3"/>
  <c r="EX204" i="3" s="1"/>
  <c r="AT204" i="3"/>
  <c r="EY204" i="3" s="1"/>
  <c r="AU204" i="3"/>
  <c r="EZ204" i="3" s="1"/>
  <c r="AV204" i="3"/>
  <c r="FB204" i="3" s="1"/>
  <c r="AW204" i="3"/>
  <c r="AX204" i="3"/>
  <c r="FF204" i="3" s="1"/>
  <c r="AY204" i="3"/>
  <c r="FH204" i="3" s="1"/>
  <c r="AZ204" i="3"/>
  <c r="FI204" i="3" s="1"/>
  <c r="BA204" i="3"/>
  <c r="FK204" i="3" s="1"/>
  <c r="BB204" i="3"/>
  <c r="FL204" i="3" s="1"/>
  <c r="BC204" i="3"/>
  <c r="FQ204" i="3" s="1"/>
  <c r="BD204" i="3"/>
  <c r="FU204" i="3" s="1"/>
  <c r="BE204" i="3"/>
  <c r="FV204" i="3" s="1"/>
  <c r="BF204" i="3"/>
  <c r="FX204" i="3" s="1"/>
  <c r="BG204" i="3"/>
  <c r="FY204" i="3" s="1"/>
  <c r="BH204" i="3"/>
  <c r="GA204" i="3" s="1"/>
  <c r="BI204" i="3"/>
  <c r="GB204" i="3" s="1"/>
  <c r="E205" i="3"/>
  <c r="CB205" i="3"/>
  <c r="F205" i="3"/>
  <c r="CC205" i="3" s="1"/>
  <c r="G205" i="3"/>
  <c r="CD205" i="3" s="1"/>
  <c r="H205" i="3"/>
  <c r="CE205" i="3" s="1"/>
  <c r="I205" i="3"/>
  <c r="CF205" i="3" s="1"/>
  <c r="J205" i="3"/>
  <c r="K205" i="3"/>
  <c r="CK205" i="3" s="1"/>
  <c r="L205" i="3"/>
  <c r="CL205" i="3" s="1"/>
  <c r="M205" i="3"/>
  <c r="CN205" i="3" s="1"/>
  <c r="N205" i="3"/>
  <c r="CO205" i="3" s="1"/>
  <c r="O205" i="3"/>
  <c r="CQ205" i="3"/>
  <c r="P205" i="3"/>
  <c r="Q205" i="3"/>
  <c r="CW205" i="3"/>
  <c r="R205" i="3"/>
  <c r="DA205" i="3" s="1"/>
  <c r="S205" i="3"/>
  <c r="DB205" i="3" s="1"/>
  <c r="T205" i="3"/>
  <c r="DD205" i="3" s="1"/>
  <c r="U205" i="3"/>
  <c r="DE205" i="3" s="1"/>
  <c r="V205" i="3"/>
  <c r="DG205" i="3" s="1"/>
  <c r="W205" i="3"/>
  <c r="DH205" i="3" s="1"/>
  <c r="X205" i="3"/>
  <c r="DL205" i="3" s="1"/>
  <c r="Y205" i="3"/>
  <c r="Z205" i="3"/>
  <c r="DN205" i="3" s="1"/>
  <c r="AA205" i="3"/>
  <c r="DO205" i="3" s="1"/>
  <c r="AB205" i="3"/>
  <c r="DP205" i="3" s="1"/>
  <c r="AC205" i="3"/>
  <c r="DR205" i="3" s="1"/>
  <c r="AD205" i="3"/>
  <c r="DU205" i="3" s="1"/>
  <c r="AE205" i="3"/>
  <c r="DV205" i="3"/>
  <c r="AF205" i="3"/>
  <c r="DX205" i="3" s="1"/>
  <c r="AG205" i="3"/>
  <c r="DY205" i="3" s="1"/>
  <c r="AH205" i="3"/>
  <c r="EA205" i="3" s="1"/>
  <c r="AI205" i="3"/>
  <c r="EB205" i="3" s="1"/>
  <c r="AJ205" i="3"/>
  <c r="EG205" i="3" s="1"/>
  <c r="AK205" i="3"/>
  <c r="AL205" i="3"/>
  <c r="EL205" i="3" s="1"/>
  <c r="AM205" i="3"/>
  <c r="EN205" i="3" s="1"/>
  <c r="AN205" i="3"/>
  <c r="EO205" i="3" s="1"/>
  <c r="AO205" i="3"/>
  <c r="EQ205" i="3" s="1"/>
  <c r="AP205" i="3"/>
  <c r="ER205" i="3"/>
  <c r="AQ205" i="3"/>
  <c r="EV205" i="3" s="1"/>
  <c r="AR205" i="3"/>
  <c r="EW205" i="3" s="1"/>
  <c r="AS205" i="3"/>
  <c r="EX205" i="3" s="1"/>
  <c r="AT205" i="3"/>
  <c r="EY205" i="3" s="1"/>
  <c r="AU205" i="3"/>
  <c r="EZ205" i="3" s="1"/>
  <c r="AV205" i="3"/>
  <c r="FB205" i="3" s="1"/>
  <c r="AW205" i="3"/>
  <c r="FE205" i="3" s="1"/>
  <c r="AX205" i="3"/>
  <c r="FF205" i="3" s="1"/>
  <c r="AY205" i="3"/>
  <c r="FH205" i="3" s="1"/>
  <c r="AZ205" i="3"/>
  <c r="FI205" i="3" s="1"/>
  <c r="BA205" i="3"/>
  <c r="FK205" i="3" s="1"/>
  <c r="BB205" i="3"/>
  <c r="BC205" i="3"/>
  <c r="FQ205" i="3" s="1"/>
  <c r="BD205" i="3"/>
  <c r="FU205" i="3" s="1"/>
  <c r="BE205" i="3"/>
  <c r="FV205" i="3" s="1"/>
  <c r="BF205" i="3"/>
  <c r="FX205" i="3" s="1"/>
  <c r="BG205" i="3"/>
  <c r="FY205" i="3" s="1"/>
  <c r="BH205" i="3"/>
  <c r="GA205" i="3"/>
  <c r="BI205" i="3"/>
  <c r="GB205" i="3" s="1"/>
  <c r="E206" i="3"/>
  <c r="CB206" i="3"/>
  <c r="F206" i="3"/>
  <c r="CC206" i="3" s="1"/>
  <c r="G206" i="3"/>
  <c r="CD206" i="3" s="1"/>
  <c r="H206" i="3"/>
  <c r="CE206" i="3" s="1"/>
  <c r="BP206" i="3"/>
  <c r="BL206" i="3" s="1"/>
  <c r="BM206" i="3" s="1"/>
  <c r="I206" i="3"/>
  <c r="CF206" i="3" s="1"/>
  <c r="J206" i="3"/>
  <c r="K206" i="3"/>
  <c r="CK206" i="3" s="1"/>
  <c r="L206" i="3"/>
  <c r="CL206" i="3"/>
  <c r="M206" i="3"/>
  <c r="CN206" i="3" s="1"/>
  <c r="N206" i="3"/>
  <c r="CO206" i="3"/>
  <c r="O206" i="3"/>
  <c r="CQ206" i="3" s="1"/>
  <c r="P206" i="3"/>
  <c r="CR206" i="3" s="1"/>
  <c r="Q206" i="3"/>
  <c r="CW206" i="3" s="1"/>
  <c r="R206" i="3"/>
  <c r="DA206" i="3" s="1"/>
  <c r="S206" i="3"/>
  <c r="DB206" i="3" s="1"/>
  <c r="T206" i="3"/>
  <c r="DD206" i="3" s="1"/>
  <c r="U206" i="3"/>
  <c r="DE206" i="3"/>
  <c r="V206" i="3"/>
  <c r="DG206" i="3" s="1"/>
  <c r="W206" i="3"/>
  <c r="DH206" i="3"/>
  <c r="X206" i="3"/>
  <c r="DL206" i="3" s="1"/>
  <c r="Y206" i="3"/>
  <c r="DM206" i="3" s="1"/>
  <c r="Z206" i="3"/>
  <c r="DN206" i="3" s="1"/>
  <c r="AA206" i="3"/>
  <c r="DO206" i="3" s="1"/>
  <c r="AB206" i="3"/>
  <c r="DP206" i="3" s="1"/>
  <c r="AC206" i="3"/>
  <c r="DR206" i="3" s="1"/>
  <c r="AD206" i="3"/>
  <c r="DU206" i="3" s="1"/>
  <c r="AE206" i="3"/>
  <c r="DV206" i="3" s="1"/>
  <c r="AF206" i="3"/>
  <c r="DX206" i="3" s="1"/>
  <c r="AG206" i="3"/>
  <c r="AH206" i="3"/>
  <c r="EA206" i="3" s="1"/>
  <c r="AI206" i="3"/>
  <c r="EB206" i="3"/>
  <c r="AJ206" i="3"/>
  <c r="EG206" i="3" s="1"/>
  <c r="AK206" i="3"/>
  <c r="EK206" i="3"/>
  <c r="AL206" i="3"/>
  <c r="EL206" i="3" s="1"/>
  <c r="AM206" i="3"/>
  <c r="AN206" i="3"/>
  <c r="EO206" i="3" s="1"/>
  <c r="AO206" i="3"/>
  <c r="EQ206" i="3" s="1"/>
  <c r="AP206" i="3"/>
  <c r="ER206" i="3" s="1"/>
  <c r="AQ206" i="3"/>
  <c r="EV206" i="3" s="1"/>
  <c r="AR206" i="3"/>
  <c r="EW206" i="3" s="1"/>
  <c r="AS206" i="3"/>
  <c r="EX206" i="3" s="1"/>
  <c r="AT206" i="3"/>
  <c r="EY206" i="3" s="1"/>
  <c r="AU206" i="3"/>
  <c r="EZ206" i="3" s="1"/>
  <c r="AV206" i="3"/>
  <c r="FB206" i="3" s="1"/>
  <c r="AW206" i="3"/>
  <c r="FE206" i="3" s="1"/>
  <c r="AX206" i="3"/>
  <c r="FF206" i="3" s="1"/>
  <c r="AY206" i="3"/>
  <c r="FH206" i="3" s="1"/>
  <c r="AZ206" i="3"/>
  <c r="BA206" i="3"/>
  <c r="FK206" i="3" s="1"/>
  <c r="BB206" i="3"/>
  <c r="FL206" i="3" s="1"/>
  <c r="BC206" i="3"/>
  <c r="FQ206" i="3" s="1"/>
  <c r="BD206" i="3"/>
  <c r="FU206" i="3" s="1"/>
  <c r="BE206" i="3"/>
  <c r="FV206" i="3" s="1"/>
  <c r="BF206" i="3"/>
  <c r="FX206" i="3" s="1"/>
  <c r="BG206" i="3"/>
  <c r="FY206" i="3" s="1"/>
  <c r="BH206" i="3"/>
  <c r="GA206" i="3"/>
  <c r="BI206" i="3"/>
  <c r="E207" i="3"/>
  <c r="CB207" i="3"/>
  <c r="F207" i="3"/>
  <c r="CC207" i="3" s="1"/>
  <c r="G207" i="3"/>
  <c r="CD207" i="3"/>
  <c r="H207" i="3"/>
  <c r="CE207" i="3" s="1"/>
  <c r="I207" i="3"/>
  <c r="CF207" i="3"/>
  <c r="J207" i="3"/>
  <c r="CH207" i="3" s="1"/>
  <c r="K207" i="3"/>
  <c r="CK207" i="3" s="1"/>
  <c r="L207" i="3"/>
  <c r="CL207" i="3" s="1"/>
  <c r="M207" i="3"/>
  <c r="CN207" i="3" s="1"/>
  <c r="N207" i="3"/>
  <c r="CO207" i="3" s="1"/>
  <c r="O207" i="3"/>
  <c r="P207" i="3"/>
  <c r="CR207" i="3" s="1"/>
  <c r="Q207" i="3"/>
  <c r="CW207" i="3"/>
  <c r="R207" i="3"/>
  <c r="DA207" i="3" s="1"/>
  <c r="S207" i="3"/>
  <c r="DB207" i="3" s="1"/>
  <c r="T207" i="3"/>
  <c r="DD207" i="3" s="1"/>
  <c r="U207" i="3"/>
  <c r="DE207" i="3" s="1"/>
  <c r="V207" i="3"/>
  <c r="DG207" i="3" s="1"/>
  <c r="W207" i="3"/>
  <c r="DH207" i="3" s="1"/>
  <c r="X207" i="3"/>
  <c r="DL207" i="3" s="1"/>
  <c r="Y207" i="3"/>
  <c r="DM207" i="3" s="1"/>
  <c r="Z207" i="3"/>
  <c r="DN207" i="3" s="1"/>
  <c r="AA207" i="3"/>
  <c r="DO207" i="3"/>
  <c r="AB207" i="3"/>
  <c r="DP207" i="3" s="1"/>
  <c r="AC207" i="3"/>
  <c r="DR207" i="3"/>
  <c r="AD207" i="3"/>
  <c r="AE207" i="3"/>
  <c r="DV207" i="3"/>
  <c r="AF207" i="3"/>
  <c r="DX207" i="3" s="1"/>
  <c r="AG207" i="3"/>
  <c r="DY207" i="3" s="1"/>
  <c r="AH207" i="3"/>
  <c r="EA207" i="3" s="1"/>
  <c r="AI207" i="3"/>
  <c r="EB207" i="3" s="1"/>
  <c r="AJ207" i="3"/>
  <c r="EG207" i="3" s="1"/>
  <c r="AK207" i="3"/>
  <c r="EK207" i="3" s="1"/>
  <c r="AL207" i="3"/>
  <c r="EL207" i="3" s="1"/>
  <c r="AM207" i="3"/>
  <c r="EN207" i="3" s="1"/>
  <c r="AN207" i="3"/>
  <c r="EO207" i="3" s="1"/>
  <c r="AO207" i="3"/>
  <c r="EQ207" i="3" s="1"/>
  <c r="AP207" i="3"/>
  <c r="ER207" i="3" s="1"/>
  <c r="AQ207" i="3"/>
  <c r="EV207" i="3" s="1"/>
  <c r="AR207" i="3"/>
  <c r="EW207" i="3"/>
  <c r="AS207" i="3"/>
  <c r="EX207" i="3" s="1"/>
  <c r="AT207" i="3"/>
  <c r="EY207" i="3"/>
  <c r="AU207" i="3"/>
  <c r="EZ207" i="3" s="1"/>
  <c r="AV207" i="3"/>
  <c r="FB207" i="3" s="1"/>
  <c r="AW207" i="3"/>
  <c r="FE207" i="3" s="1"/>
  <c r="AX207" i="3"/>
  <c r="FF207" i="3" s="1"/>
  <c r="AY207" i="3"/>
  <c r="FH207" i="3" s="1"/>
  <c r="AZ207" i="3"/>
  <c r="BA207" i="3"/>
  <c r="FK207" i="3" s="1"/>
  <c r="BB207" i="3"/>
  <c r="FL207" i="3" s="1"/>
  <c r="BC207" i="3"/>
  <c r="FQ207" i="3" s="1"/>
  <c r="BD207" i="3"/>
  <c r="FU207" i="3" s="1"/>
  <c r="BE207" i="3"/>
  <c r="FV207" i="3" s="1"/>
  <c r="BF207" i="3"/>
  <c r="BG207" i="3"/>
  <c r="FY207" i="3" s="1"/>
  <c r="BH207" i="3"/>
  <c r="GA207" i="3" s="1"/>
  <c r="BI207" i="3"/>
  <c r="GB207" i="3" s="1"/>
  <c r="E208" i="3"/>
  <c r="CB208" i="3" s="1"/>
  <c r="F208" i="3"/>
  <c r="CC208" i="3" s="1"/>
  <c r="G208" i="3"/>
  <c r="CD208" i="3" s="1"/>
  <c r="H208" i="3"/>
  <c r="CE208" i="3" s="1"/>
  <c r="I208" i="3"/>
  <c r="CF208" i="3" s="1"/>
  <c r="J208" i="3"/>
  <c r="CH208" i="3"/>
  <c r="K208" i="3"/>
  <c r="CK208" i="3" s="1"/>
  <c r="L208" i="3"/>
  <c r="CL208" i="3" s="1"/>
  <c r="M208" i="3"/>
  <c r="N208" i="3"/>
  <c r="CO208" i="3" s="1"/>
  <c r="O208" i="3"/>
  <c r="CQ208" i="3" s="1"/>
  <c r="P208" i="3"/>
  <c r="CR208" i="3"/>
  <c r="Q208" i="3"/>
  <c r="CW208" i="3" s="1"/>
  <c r="R208" i="3"/>
  <c r="DA208" i="3"/>
  <c r="S208" i="3"/>
  <c r="T208" i="3"/>
  <c r="DD208" i="3"/>
  <c r="U208" i="3"/>
  <c r="DE208" i="3" s="1"/>
  <c r="V208" i="3"/>
  <c r="DG208" i="3" s="1"/>
  <c r="W208" i="3"/>
  <c r="DH208" i="3" s="1"/>
  <c r="X208" i="3"/>
  <c r="DL208" i="3" s="1"/>
  <c r="Y208" i="3"/>
  <c r="DM208" i="3" s="1"/>
  <c r="Z208" i="3"/>
  <c r="DN208" i="3" s="1"/>
  <c r="AA208" i="3"/>
  <c r="DO208" i="3" s="1"/>
  <c r="AB208" i="3"/>
  <c r="AC208" i="3"/>
  <c r="DR208" i="3" s="1"/>
  <c r="AD208" i="3"/>
  <c r="DU208" i="3" s="1"/>
  <c r="AE208" i="3"/>
  <c r="DV208" i="3" s="1"/>
  <c r="AF208" i="3"/>
  <c r="DX208" i="3" s="1"/>
  <c r="AG208" i="3"/>
  <c r="DY208" i="3" s="1"/>
  <c r="AH208" i="3"/>
  <c r="EA208" i="3" s="1"/>
  <c r="AI208" i="3"/>
  <c r="EB208" i="3" s="1"/>
  <c r="AJ208" i="3"/>
  <c r="EG208" i="3" s="1"/>
  <c r="AK208" i="3"/>
  <c r="EK208" i="3" s="1"/>
  <c r="AL208" i="3"/>
  <c r="EL208" i="3" s="1"/>
  <c r="AM208" i="3"/>
  <c r="EN208" i="3" s="1"/>
  <c r="AN208" i="3"/>
  <c r="EO208" i="3" s="1"/>
  <c r="AO208" i="3"/>
  <c r="EQ208" i="3" s="1"/>
  <c r="AP208" i="3"/>
  <c r="ER208" i="3" s="1"/>
  <c r="AQ208" i="3"/>
  <c r="EV208" i="3" s="1"/>
  <c r="AR208" i="3"/>
  <c r="EW208" i="3"/>
  <c r="AS208" i="3"/>
  <c r="EX208" i="3" s="1"/>
  <c r="AT208" i="3"/>
  <c r="EY208" i="3"/>
  <c r="AU208" i="3"/>
  <c r="EZ208" i="3" s="1"/>
  <c r="AV208" i="3"/>
  <c r="AW208" i="3"/>
  <c r="FE208" i="3" s="1"/>
  <c r="AX208" i="3"/>
  <c r="FF208" i="3" s="1"/>
  <c r="AY208" i="3"/>
  <c r="FH208" i="3" s="1"/>
  <c r="AZ208" i="3"/>
  <c r="FI208" i="3" s="1"/>
  <c r="BA208" i="3"/>
  <c r="FK208" i="3" s="1"/>
  <c r="BB208" i="3"/>
  <c r="FL208" i="3" s="1"/>
  <c r="BC208" i="3"/>
  <c r="FQ208" i="3" s="1"/>
  <c r="BD208" i="3"/>
  <c r="FU208" i="3" s="1"/>
  <c r="BE208" i="3"/>
  <c r="BF208" i="3"/>
  <c r="FX208" i="3" s="1"/>
  <c r="BG208" i="3"/>
  <c r="FY208" i="3"/>
  <c r="BH208" i="3"/>
  <c r="GA208" i="3" s="1"/>
  <c r="BI208" i="3"/>
  <c r="GB208" i="3" s="1"/>
  <c r="E209" i="3"/>
  <c r="CB209" i="3" s="1"/>
  <c r="F209" i="3"/>
  <c r="CC209" i="3"/>
  <c r="G209" i="3"/>
  <c r="CD209" i="3" s="1"/>
  <c r="H209" i="3"/>
  <c r="CE209" i="3" s="1"/>
  <c r="I209" i="3"/>
  <c r="CF209" i="3" s="1"/>
  <c r="J209" i="3"/>
  <c r="CH209" i="3" s="1"/>
  <c r="K209" i="3"/>
  <c r="CK209" i="3" s="1"/>
  <c r="L209" i="3"/>
  <c r="CL209" i="3" s="1"/>
  <c r="M209" i="3"/>
  <c r="N209" i="3"/>
  <c r="CO209" i="3" s="1"/>
  <c r="O209" i="3"/>
  <c r="CQ209" i="3"/>
  <c r="P209" i="3"/>
  <c r="CR209" i="3" s="1"/>
  <c r="Q209" i="3"/>
  <c r="CW209" i="3" s="1"/>
  <c r="R209" i="3"/>
  <c r="DA209" i="3" s="1"/>
  <c r="S209" i="3"/>
  <c r="DB209" i="3" s="1"/>
  <c r="T209" i="3"/>
  <c r="DD209" i="3" s="1"/>
  <c r="U209" i="3"/>
  <c r="DE209" i="3" s="1"/>
  <c r="V209" i="3"/>
  <c r="W209" i="3"/>
  <c r="DH209" i="3" s="1"/>
  <c r="X209" i="3"/>
  <c r="DL209" i="3" s="1"/>
  <c r="Y209" i="3"/>
  <c r="Z209" i="3"/>
  <c r="DN209" i="3" s="1"/>
  <c r="AA209" i="3"/>
  <c r="DO209" i="3" s="1"/>
  <c r="AB209" i="3"/>
  <c r="DP209" i="3" s="1"/>
  <c r="AC209" i="3"/>
  <c r="DR209" i="3" s="1"/>
  <c r="AD209" i="3"/>
  <c r="DU209" i="3" s="1"/>
  <c r="AE209" i="3"/>
  <c r="DV209" i="3" s="1"/>
  <c r="AF209" i="3"/>
  <c r="DX209" i="3"/>
  <c r="AG209" i="3"/>
  <c r="DY209" i="3" s="1"/>
  <c r="AH209" i="3"/>
  <c r="EA209" i="3"/>
  <c r="AI209" i="3"/>
  <c r="EB209" i="3" s="1"/>
  <c r="AJ209" i="3"/>
  <c r="EG209" i="3" s="1"/>
  <c r="AK209" i="3"/>
  <c r="EK209" i="3" s="1"/>
  <c r="AL209" i="3"/>
  <c r="EL209" i="3" s="1"/>
  <c r="AM209" i="3"/>
  <c r="EN209" i="3" s="1"/>
  <c r="AN209" i="3"/>
  <c r="EO209" i="3" s="1"/>
  <c r="AO209" i="3"/>
  <c r="EQ209" i="3" s="1"/>
  <c r="AP209" i="3"/>
  <c r="ER209" i="3" s="1"/>
  <c r="AQ209" i="3"/>
  <c r="EV209" i="3" s="1"/>
  <c r="AR209" i="3"/>
  <c r="EW209" i="3" s="1"/>
  <c r="AS209" i="3"/>
  <c r="EX209" i="3" s="1"/>
  <c r="AT209" i="3"/>
  <c r="EY209" i="3" s="1"/>
  <c r="AU209" i="3"/>
  <c r="EZ209" i="3" s="1"/>
  <c r="AV209" i="3"/>
  <c r="FB209" i="3" s="1"/>
  <c r="AW209" i="3"/>
  <c r="FE209" i="3" s="1"/>
  <c r="AX209" i="3"/>
  <c r="FF209" i="3"/>
  <c r="AY209" i="3"/>
  <c r="FH209" i="3" s="1"/>
  <c r="AZ209" i="3"/>
  <c r="FI209" i="3"/>
  <c r="BA209" i="3"/>
  <c r="FK209" i="3" s="1"/>
  <c r="BB209" i="3"/>
  <c r="FL209" i="3" s="1"/>
  <c r="BC209" i="3"/>
  <c r="FQ209" i="3" s="1"/>
  <c r="BD209" i="3"/>
  <c r="FU209" i="3" s="1"/>
  <c r="BE209" i="3"/>
  <c r="FV209" i="3" s="1"/>
  <c r="BF209" i="3"/>
  <c r="FX209" i="3" s="1"/>
  <c r="BG209" i="3"/>
  <c r="FY209" i="3" s="1"/>
  <c r="BH209" i="3"/>
  <c r="GA209" i="3" s="1"/>
  <c r="BI209" i="3"/>
  <c r="GB209" i="3" s="1"/>
  <c r="E210" i="3"/>
  <c r="CB210" i="3"/>
  <c r="F210" i="3"/>
  <c r="CC210" i="3" s="1"/>
  <c r="G210" i="3"/>
  <c r="CD210" i="3"/>
  <c r="H210" i="3"/>
  <c r="CE210" i="3" s="1"/>
  <c r="I210" i="3"/>
  <c r="CF210" i="3"/>
  <c r="J210" i="3"/>
  <c r="CH210" i="3" s="1"/>
  <c r="K210" i="3"/>
  <c r="CK210" i="3" s="1"/>
  <c r="L210" i="3"/>
  <c r="CL210" i="3" s="1"/>
  <c r="M210" i="3"/>
  <c r="CN210" i="3" s="1"/>
  <c r="N210" i="3"/>
  <c r="CO210" i="3" s="1"/>
  <c r="O210" i="3"/>
  <c r="CQ210" i="3" s="1"/>
  <c r="P210" i="3"/>
  <c r="Q210" i="3"/>
  <c r="CW210" i="3" s="1"/>
  <c r="R210" i="3"/>
  <c r="DA210" i="3"/>
  <c r="S210" i="3"/>
  <c r="DB210" i="3" s="1"/>
  <c r="T210" i="3"/>
  <c r="DD210" i="3"/>
  <c r="U210" i="3"/>
  <c r="DE210" i="3" s="1"/>
  <c r="V210" i="3"/>
  <c r="DG210" i="3" s="1"/>
  <c r="W210" i="3"/>
  <c r="DH210" i="3" s="1"/>
  <c r="X210" i="3"/>
  <c r="DL210" i="3" s="1"/>
  <c r="Y210" i="3"/>
  <c r="DM210" i="3" s="1"/>
  <c r="Z210" i="3"/>
  <c r="DN210" i="3" s="1"/>
  <c r="AA210" i="3"/>
  <c r="DO210" i="3" s="1"/>
  <c r="AB210" i="3"/>
  <c r="AC210" i="3"/>
  <c r="DR210" i="3" s="1"/>
  <c r="AD210" i="3"/>
  <c r="DU210" i="3" s="1"/>
  <c r="AE210" i="3"/>
  <c r="DV210" i="3" s="1"/>
  <c r="AF210" i="3"/>
  <c r="DX210" i="3" s="1"/>
  <c r="AG210" i="3"/>
  <c r="DY210" i="3" s="1"/>
  <c r="AH210" i="3"/>
  <c r="AI210" i="3"/>
  <c r="EB210" i="3" s="1"/>
  <c r="AJ210" i="3"/>
  <c r="EG210" i="3"/>
  <c r="AK210" i="3"/>
  <c r="EK210" i="3" s="1"/>
  <c r="AL210" i="3"/>
  <c r="EL210" i="3" s="1"/>
  <c r="AM210" i="3"/>
  <c r="AN210" i="3"/>
  <c r="EO210" i="3" s="1"/>
  <c r="AO210" i="3"/>
  <c r="EQ210" i="3"/>
  <c r="AP210" i="3"/>
  <c r="ER210" i="3" s="1"/>
  <c r="AQ210" i="3"/>
  <c r="EV210" i="3" s="1"/>
  <c r="AR210" i="3"/>
  <c r="EW210" i="3" s="1"/>
  <c r="AS210" i="3"/>
  <c r="AT210" i="3"/>
  <c r="EY210" i="3" s="1"/>
  <c r="AU210" i="3"/>
  <c r="EZ210" i="3" s="1"/>
  <c r="AV210" i="3"/>
  <c r="FB210" i="3" s="1"/>
  <c r="AW210" i="3"/>
  <c r="FE210" i="3" s="1"/>
  <c r="AX210" i="3"/>
  <c r="FF210" i="3" s="1"/>
  <c r="AY210" i="3"/>
  <c r="FH210" i="3" s="1"/>
  <c r="AZ210" i="3"/>
  <c r="FI210" i="3" s="1"/>
  <c r="BA210" i="3"/>
  <c r="FK210" i="3"/>
  <c r="BB210" i="3"/>
  <c r="FL210" i="3" s="1"/>
  <c r="BC210" i="3"/>
  <c r="FQ210" i="3"/>
  <c r="BD210" i="3"/>
  <c r="FU210" i="3" s="1"/>
  <c r="BE210" i="3"/>
  <c r="FV210" i="3" s="1"/>
  <c r="BF210" i="3"/>
  <c r="FX210" i="3" s="1"/>
  <c r="BG210" i="3"/>
  <c r="FY210" i="3" s="1"/>
  <c r="BH210" i="3"/>
  <c r="GA210" i="3" s="1"/>
  <c r="BI210" i="3"/>
  <c r="GB210" i="3" s="1"/>
  <c r="E211" i="3"/>
  <c r="CB211" i="3" s="1"/>
  <c r="F211" i="3"/>
  <c r="G211" i="3"/>
  <c r="CD211" i="3" s="1"/>
  <c r="H211" i="3"/>
  <c r="CE211" i="3" s="1"/>
  <c r="I211" i="3"/>
  <c r="CF211" i="3" s="1"/>
  <c r="J211" i="3"/>
  <c r="K211" i="3"/>
  <c r="CK211" i="3" s="1"/>
  <c r="L211" i="3"/>
  <c r="CL211" i="3" s="1"/>
  <c r="M211" i="3"/>
  <c r="N211" i="3"/>
  <c r="CO211" i="3" s="1"/>
  <c r="O211" i="3"/>
  <c r="CQ211" i="3"/>
  <c r="P211" i="3"/>
  <c r="CR211" i="3" s="1"/>
  <c r="Q211" i="3"/>
  <c r="CW211" i="3" s="1"/>
  <c r="R211" i="3"/>
  <c r="DA211" i="3" s="1"/>
  <c r="S211" i="3"/>
  <c r="DB211" i="3" s="1"/>
  <c r="T211" i="3"/>
  <c r="DD211" i="3" s="1"/>
  <c r="U211" i="3"/>
  <c r="DE211" i="3" s="1"/>
  <c r="V211" i="3"/>
  <c r="W211" i="3"/>
  <c r="DH211" i="3" s="1"/>
  <c r="X211" i="3"/>
  <c r="DL211" i="3" s="1"/>
  <c r="Y211" i="3"/>
  <c r="DM211" i="3" s="1"/>
  <c r="Z211" i="3"/>
  <c r="DN211" i="3" s="1"/>
  <c r="AA211" i="3"/>
  <c r="DO211" i="3" s="1"/>
  <c r="AB211" i="3"/>
  <c r="AC211" i="3"/>
  <c r="DR211" i="3" s="1"/>
  <c r="AD211" i="3"/>
  <c r="DU211" i="3" s="1"/>
  <c r="AE211" i="3"/>
  <c r="DV211" i="3" s="1"/>
  <c r="AF211" i="3"/>
  <c r="DX211" i="3" s="1"/>
  <c r="AG211" i="3"/>
  <c r="DY211" i="3" s="1"/>
  <c r="AH211" i="3"/>
  <c r="EA211" i="3" s="1"/>
  <c r="AI211" i="3"/>
  <c r="EB211" i="3" s="1"/>
  <c r="AJ211" i="3"/>
  <c r="EG211" i="3" s="1"/>
  <c r="AK211" i="3"/>
  <c r="EK211" i="3" s="1"/>
  <c r="AL211" i="3"/>
  <c r="EL211" i="3" s="1"/>
  <c r="AM211" i="3"/>
  <c r="EN211" i="3" s="1"/>
  <c r="AN211" i="3"/>
  <c r="EO211" i="3" s="1"/>
  <c r="AO211" i="3"/>
  <c r="EQ211" i="3" s="1"/>
  <c r="AP211" i="3"/>
  <c r="ER211" i="3" s="1"/>
  <c r="AQ211" i="3"/>
  <c r="EV211" i="3" s="1"/>
  <c r="AR211" i="3"/>
  <c r="EW211" i="3"/>
  <c r="AS211" i="3"/>
  <c r="EX211" i="3" s="1"/>
  <c r="AT211" i="3"/>
  <c r="EY211" i="3"/>
  <c r="AU211" i="3"/>
  <c r="EZ211" i="3" s="1"/>
  <c r="AV211" i="3"/>
  <c r="FB211" i="3" s="1"/>
  <c r="AW211" i="3"/>
  <c r="FE211" i="3" s="1"/>
  <c r="AX211" i="3"/>
  <c r="FF211" i="3" s="1"/>
  <c r="AY211" i="3"/>
  <c r="FH211" i="3" s="1"/>
  <c r="AZ211" i="3"/>
  <c r="BA211" i="3"/>
  <c r="FK211" i="3" s="1"/>
  <c r="BB211" i="3"/>
  <c r="FL211" i="3" s="1"/>
  <c r="BC211" i="3"/>
  <c r="BD211" i="3"/>
  <c r="FU211" i="3" s="1"/>
  <c r="BE211" i="3"/>
  <c r="FV211" i="3" s="1"/>
  <c r="BF211" i="3"/>
  <c r="FX211" i="3" s="1"/>
  <c r="BG211" i="3"/>
  <c r="FY211" i="3" s="1"/>
  <c r="BH211" i="3"/>
  <c r="GA211" i="3"/>
  <c r="BI211" i="3"/>
  <c r="GB211" i="3" s="1"/>
  <c r="E212" i="3"/>
  <c r="F212" i="3"/>
  <c r="CC212" i="3" s="1"/>
  <c r="G212" i="3"/>
  <c r="CD212" i="3" s="1"/>
  <c r="H212" i="3"/>
  <c r="CE212" i="3" s="1"/>
  <c r="BP212" i="3"/>
  <c r="BL212" i="3" s="1"/>
  <c r="I212" i="3"/>
  <c r="CF212" i="3"/>
  <c r="J212" i="3"/>
  <c r="K212" i="3"/>
  <c r="CK212" i="3"/>
  <c r="L212" i="3"/>
  <c r="CL212" i="3" s="1"/>
  <c r="M212" i="3"/>
  <c r="CN212" i="3" s="1"/>
  <c r="N212" i="3"/>
  <c r="CO212" i="3" s="1"/>
  <c r="O212" i="3"/>
  <c r="CQ212" i="3" s="1"/>
  <c r="P212" i="3"/>
  <c r="Q212" i="3"/>
  <c r="CW212" i="3" s="1"/>
  <c r="R212" i="3"/>
  <c r="DA212" i="3" s="1"/>
  <c r="S212" i="3"/>
  <c r="DB212" i="3" s="1"/>
  <c r="T212" i="3"/>
  <c r="DD212" i="3"/>
  <c r="U212" i="3"/>
  <c r="DE212" i="3" s="1"/>
  <c r="V212" i="3"/>
  <c r="DG212" i="3"/>
  <c r="W212" i="3"/>
  <c r="DH212" i="3" s="1"/>
  <c r="X212" i="3"/>
  <c r="DL212" i="3" s="1"/>
  <c r="Y212" i="3"/>
  <c r="Z212" i="3"/>
  <c r="DN212" i="3" s="1"/>
  <c r="AA212" i="3"/>
  <c r="DO212" i="3" s="1"/>
  <c r="AB212" i="3"/>
  <c r="AC212" i="3"/>
  <c r="DR212" i="3" s="1"/>
  <c r="AD212" i="3"/>
  <c r="DU212" i="3" s="1"/>
  <c r="AE212" i="3"/>
  <c r="DV212" i="3" s="1"/>
  <c r="AF212" i="3"/>
  <c r="DX212" i="3" s="1"/>
  <c r="AG212" i="3"/>
  <c r="DY212" i="3"/>
  <c r="AH212" i="3"/>
  <c r="EA212" i="3" s="1"/>
  <c r="AI212" i="3"/>
  <c r="EB212" i="3"/>
  <c r="AJ212" i="3"/>
  <c r="EG212" i="3" s="1"/>
  <c r="AK212" i="3"/>
  <c r="EK212" i="3" s="1"/>
  <c r="AL212" i="3"/>
  <c r="EL212" i="3" s="1"/>
  <c r="AM212" i="3"/>
  <c r="EN212" i="3" s="1"/>
  <c r="AN212" i="3"/>
  <c r="EO212" i="3" s="1"/>
  <c r="AO212" i="3"/>
  <c r="EQ212" i="3" s="1"/>
  <c r="AP212" i="3"/>
  <c r="ER212" i="3" s="1"/>
  <c r="AQ212" i="3"/>
  <c r="EV212" i="3" s="1"/>
  <c r="AR212" i="3"/>
  <c r="EW212" i="3" s="1"/>
  <c r="AS212" i="3"/>
  <c r="EX212" i="3" s="1"/>
  <c r="AT212" i="3"/>
  <c r="EY212" i="3" s="1"/>
  <c r="AU212" i="3"/>
  <c r="EZ212" i="3" s="1"/>
  <c r="AV212" i="3"/>
  <c r="FB212" i="3" s="1"/>
  <c r="AW212" i="3"/>
  <c r="FE212" i="3" s="1"/>
  <c r="AX212" i="3"/>
  <c r="FF212" i="3" s="1"/>
  <c r="AY212" i="3"/>
  <c r="FH212" i="3"/>
  <c r="AZ212" i="3"/>
  <c r="FI212" i="3" s="1"/>
  <c r="BA212" i="3"/>
  <c r="FK212" i="3"/>
  <c r="BB212" i="3"/>
  <c r="FL212" i="3" s="1"/>
  <c r="BC212" i="3"/>
  <c r="FQ212" i="3" s="1"/>
  <c r="BD212" i="3"/>
  <c r="FU212" i="3" s="1"/>
  <c r="BE212" i="3"/>
  <c r="FV212" i="3" s="1"/>
  <c r="BF212" i="3"/>
  <c r="FX212" i="3" s="1"/>
  <c r="BG212" i="3"/>
  <c r="FY212" i="3" s="1"/>
  <c r="BH212" i="3"/>
  <c r="GA212" i="3" s="1"/>
  <c r="BI212" i="3"/>
  <c r="GB212" i="3" s="1"/>
  <c r="E213" i="3"/>
  <c r="CB213" i="3" s="1"/>
  <c r="F213" i="3"/>
  <c r="CC213" i="3"/>
  <c r="G213" i="3"/>
  <c r="CD213" i="3" s="1"/>
  <c r="H213" i="3"/>
  <c r="CE213" i="3" s="1"/>
  <c r="I213" i="3"/>
  <c r="CF213" i="3" s="1"/>
  <c r="J213" i="3"/>
  <c r="CH213" i="3" s="1"/>
  <c r="K213" i="3"/>
  <c r="CK213" i="3" s="1"/>
  <c r="L213" i="3"/>
  <c r="CL213" i="3" s="1"/>
  <c r="M213" i="3"/>
  <c r="N213" i="3"/>
  <c r="CO213" i="3" s="1"/>
  <c r="O213" i="3"/>
  <c r="CQ213" i="3"/>
  <c r="P213" i="3"/>
  <c r="CR213" i="3" s="1"/>
  <c r="Q213" i="3"/>
  <c r="CW213" i="3" s="1"/>
  <c r="R213" i="3"/>
  <c r="DA213" i="3" s="1"/>
  <c r="S213" i="3"/>
  <c r="DB213" i="3" s="1"/>
  <c r="T213" i="3"/>
  <c r="DD213" i="3" s="1"/>
  <c r="U213" i="3"/>
  <c r="DE213" i="3" s="1"/>
  <c r="V213" i="3"/>
  <c r="W213" i="3"/>
  <c r="DH213" i="3" s="1"/>
  <c r="X213" i="3"/>
  <c r="DL213" i="3" s="1"/>
  <c r="Y213" i="3"/>
  <c r="DM213" i="3" s="1"/>
  <c r="Z213" i="3"/>
  <c r="DN213" i="3" s="1"/>
  <c r="AA213" i="3"/>
  <c r="DO213" i="3" s="1"/>
  <c r="AB213" i="3"/>
  <c r="DP213" i="3" s="1"/>
  <c r="AC213" i="3"/>
  <c r="DR213" i="3" s="1"/>
  <c r="AD213" i="3"/>
  <c r="DU213" i="3" s="1"/>
  <c r="AE213" i="3"/>
  <c r="DV213" i="3" s="1"/>
  <c r="AF213" i="3"/>
  <c r="DX213" i="3" s="1"/>
  <c r="AG213" i="3"/>
  <c r="DY213" i="3"/>
  <c r="AH213" i="3"/>
  <c r="EA213" i="3" s="1"/>
  <c r="AI213" i="3"/>
  <c r="EB213" i="3" s="1"/>
  <c r="AJ213" i="3"/>
  <c r="EG213" i="3" s="1"/>
  <c r="AK213" i="3"/>
  <c r="EK213" i="3" s="1"/>
  <c r="AL213" i="3"/>
  <c r="EL213" i="3" s="1"/>
  <c r="AM213" i="3"/>
  <c r="AN213" i="3"/>
  <c r="EO213" i="3" s="1"/>
  <c r="AO213" i="3"/>
  <c r="EQ213" i="3" s="1"/>
  <c r="AP213" i="3"/>
  <c r="ER213" i="3" s="1"/>
  <c r="AQ213" i="3"/>
  <c r="EV213" i="3" s="1"/>
  <c r="AR213" i="3"/>
  <c r="EW213" i="3" s="1"/>
  <c r="AS213" i="3"/>
  <c r="EX213" i="3" s="1"/>
  <c r="AT213" i="3"/>
  <c r="AU213" i="3"/>
  <c r="EZ213" i="3" s="1"/>
  <c r="AV213" i="3"/>
  <c r="FB213" i="3" s="1"/>
  <c r="AW213" i="3"/>
  <c r="FE213" i="3" s="1"/>
  <c r="AX213" i="3"/>
  <c r="FF213" i="3" s="1"/>
  <c r="AY213" i="3"/>
  <c r="FH213" i="3" s="1"/>
  <c r="AZ213" i="3"/>
  <c r="FI213" i="3" s="1"/>
  <c r="BA213" i="3"/>
  <c r="FK213" i="3" s="1"/>
  <c r="BB213" i="3"/>
  <c r="BC213" i="3"/>
  <c r="FQ213" i="3" s="1"/>
  <c r="BD213" i="3"/>
  <c r="FU213" i="3" s="1"/>
  <c r="BE213" i="3"/>
  <c r="FV213" i="3" s="1"/>
  <c r="BF213" i="3"/>
  <c r="FX213" i="3" s="1"/>
  <c r="BG213" i="3"/>
  <c r="FY213" i="3" s="1"/>
  <c r="BH213" i="3"/>
  <c r="GA213" i="3" s="1"/>
  <c r="BI213" i="3"/>
  <c r="GB213" i="3" s="1"/>
  <c r="E214" i="3"/>
  <c r="CB214" i="3" s="1"/>
  <c r="F214" i="3"/>
  <c r="CC214" i="3"/>
  <c r="G214" i="3"/>
  <c r="CD214" i="3" s="1"/>
  <c r="H214" i="3"/>
  <c r="CE214" i="3" s="1"/>
  <c r="I214" i="3"/>
  <c r="CF214" i="3" s="1"/>
  <c r="J214" i="3"/>
  <c r="K214" i="3"/>
  <c r="CK214" i="3" s="1"/>
  <c r="L214" i="3"/>
  <c r="CL214" i="3" s="1"/>
  <c r="M214" i="3"/>
  <c r="N214" i="3"/>
  <c r="CO214" i="3" s="1"/>
  <c r="O214" i="3"/>
  <c r="CQ214" i="3" s="1"/>
  <c r="P214" i="3"/>
  <c r="CR214" i="3" s="1"/>
  <c r="Q214" i="3"/>
  <c r="CW214" i="3" s="1"/>
  <c r="R214" i="3"/>
  <c r="DA214" i="3" s="1"/>
  <c r="S214" i="3"/>
  <c r="DB214" i="3" s="1"/>
  <c r="T214" i="3"/>
  <c r="DD214" i="3" s="1"/>
  <c r="U214" i="3"/>
  <c r="DE214" i="3"/>
  <c r="V214" i="3"/>
  <c r="W214" i="3"/>
  <c r="DH214" i="3"/>
  <c r="X214" i="3"/>
  <c r="DL214" i="3" s="1"/>
  <c r="Y214" i="3"/>
  <c r="DM214" i="3" s="1"/>
  <c r="Z214" i="3"/>
  <c r="DN214" i="3" s="1"/>
  <c r="AA214" i="3"/>
  <c r="DO214" i="3" s="1"/>
  <c r="AB214" i="3"/>
  <c r="DP214" i="3" s="1"/>
  <c r="AC214" i="3"/>
  <c r="DR214" i="3" s="1"/>
  <c r="AD214" i="3"/>
  <c r="AE214" i="3"/>
  <c r="DV214" i="3" s="1"/>
  <c r="AF214" i="3"/>
  <c r="DX214" i="3" s="1"/>
  <c r="AG214" i="3"/>
  <c r="AH214" i="3"/>
  <c r="EA214" i="3" s="1"/>
  <c r="AI214" i="3"/>
  <c r="EB214" i="3" s="1"/>
  <c r="AJ214" i="3"/>
  <c r="AK214" i="3"/>
  <c r="EK214" i="3" s="1"/>
  <c r="AL214" i="3"/>
  <c r="EL214" i="3" s="1"/>
  <c r="AM214" i="3"/>
  <c r="EN214" i="3" s="1"/>
  <c r="AN214" i="3"/>
  <c r="EO214" i="3" s="1"/>
  <c r="AO214" i="3"/>
  <c r="EQ214" i="3" s="1"/>
  <c r="AP214" i="3"/>
  <c r="ER214" i="3" s="1"/>
  <c r="AQ214" i="3"/>
  <c r="EV214" i="3" s="1"/>
  <c r="AR214" i="3"/>
  <c r="EW214" i="3" s="1"/>
  <c r="AS214" i="3"/>
  <c r="EX214" i="3" s="1"/>
  <c r="AT214" i="3"/>
  <c r="AU214" i="3"/>
  <c r="EZ214" i="3" s="1"/>
  <c r="AV214" i="3"/>
  <c r="FB214" i="3" s="1"/>
  <c r="AW214" i="3"/>
  <c r="FE214" i="3" s="1"/>
  <c r="AX214" i="3"/>
  <c r="FF214" i="3" s="1"/>
  <c r="AY214" i="3"/>
  <c r="FH214" i="3" s="1"/>
  <c r="AZ214" i="3"/>
  <c r="FI214" i="3" s="1"/>
  <c r="BA214" i="3"/>
  <c r="FK214" i="3" s="1"/>
  <c r="BB214" i="3"/>
  <c r="FL214" i="3" s="1"/>
  <c r="BC214" i="3"/>
  <c r="FQ214" i="3" s="1"/>
  <c r="BD214" i="3"/>
  <c r="FU214" i="3" s="1"/>
  <c r="BE214" i="3"/>
  <c r="FV214" i="3" s="1"/>
  <c r="BF214" i="3"/>
  <c r="FX214" i="3" s="1"/>
  <c r="BG214" i="3"/>
  <c r="FY214" i="3" s="1"/>
  <c r="BH214" i="3"/>
  <c r="GA214" i="3" s="1"/>
  <c r="BI214" i="3"/>
  <c r="GB214" i="3" s="1"/>
  <c r="E215" i="3"/>
  <c r="CB215" i="3" s="1"/>
  <c r="F215" i="3"/>
  <c r="CC215" i="3" s="1"/>
  <c r="G215" i="3"/>
  <c r="CD215" i="3"/>
  <c r="H215" i="3"/>
  <c r="CE215" i="3" s="1"/>
  <c r="I215" i="3"/>
  <c r="CF215" i="3"/>
  <c r="J215" i="3"/>
  <c r="CH215" i="3" s="1"/>
  <c r="K215" i="3"/>
  <c r="CK215" i="3" s="1"/>
  <c r="L215" i="3"/>
  <c r="M215" i="3"/>
  <c r="CN215" i="3" s="1"/>
  <c r="N215" i="3"/>
  <c r="CO215" i="3"/>
  <c r="O215" i="3"/>
  <c r="CQ215" i="3" s="1"/>
  <c r="P215" i="3"/>
  <c r="Q215" i="3"/>
  <c r="CW215" i="3" s="1"/>
  <c r="R215" i="3"/>
  <c r="DA215" i="3" s="1"/>
  <c r="S215" i="3"/>
  <c r="DB215" i="3"/>
  <c r="T215" i="3"/>
  <c r="DD215" i="3" s="1"/>
  <c r="U215" i="3"/>
  <c r="DE215" i="3" s="1"/>
  <c r="V215" i="3"/>
  <c r="W215" i="3"/>
  <c r="DH215" i="3" s="1"/>
  <c r="X215" i="3"/>
  <c r="DL215" i="3" s="1"/>
  <c r="Y215" i="3"/>
  <c r="DM215" i="3" s="1"/>
  <c r="Z215" i="3"/>
  <c r="DN215" i="3" s="1"/>
  <c r="AA215" i="3"/>
  <c r="DO215" i="3"/>
  <c r="AB215" i="3"/>
  <c r="DP215" i="3" s="1"/>
  <c r="AC215" i="3"/>
  <c r="DR215" i="3" s="1"/>
  <c r="AD215" i="3"/>
  <c r="DU215" i="3" s="1"/>
  <c r="AE215" i="3"/>
  <c r="DV215" i="3" s="1"/>
  <c r="AF215" i="3"/>
  <c r="DX215" i="3" s="1"/>
  <c r="AG215" i="3"/>
  <c r="DY215" i="3" s="1"/>
  <c r="AH215" i="3"/>
  <c r="EA215" i="3" s="1"/>
  <c r="AI215" i="3"/>
  <c r="EB215" i="3" s="1"/>
  <c r="AJ215" i="3"/>
  <c r="EG215" i="3" s="1"/>
  <c r="AK215" i="3"/>
  <c r="EK215" i="3" s="1"/>
  <c r="AL215" i="3"/>
  <c r="EL215" i="3" s="1"/>
  <c r="AM215" i="3"/>
  <c r="EN215" i="3" s="1"/>
  <c r="AN215" i="3"/>
  <c r="EO215" i="3" s="1"/>
  <c r="AO215" i="3"/>
  <c r="EQ215" i="3" s="1"/>
  <c r="AP215" i="3"/>
  <c r="ER215" i="3" s="1"/>
  <c r="AQ215" i="3"/>
  <c r="EV215" i="3" s="1"/>
  <c r="AR215" i="3"/>
  <c r="EW215" i="3" s="1"/>
  <c r="AS215" i="3"/>
  <c r="AT215" i="3"/>
  <c r="EY215" i="3" s="1"/>
  <c r="AU215" i="3"/>
  <c r="EZ215" i="3" s="1"/>
  <c r="AV215" i="3"/>
  <c r="FB215" i="3" s="1"/>
  <c r="AW215" i="3"/>
  <c r="FE215" i="3" s="1"/>
  <c r="AX215" i="3"/>
  <c r="FF215" i="3" s="1"/>
  <c r="AY215" i="3"/>
  <c r="FH215" i="3" s="1"/>
  <c r="AZ215" i="3"/>
  <c r="FI215" i="3" s="1"/>
  <c r="BA215" i="3"/>
  <c r="FK215" i="3" s="1"/>
  <c r="BB215" i="3"/>
  <c r="FL215" i="3" s="1"/>
  <c r="BC215" i="3"/>
  <c r="FQ215" i="3" s="1"/>
  <c r="BD215" i="3"/>
  <c r="FU215" i="3" s="1"/>
  <c r="BE215" i="3"/>
  <c r="FV215" i="3" s="1"/>
  <c r="BF215" i="3"/>
  <c r="FX215" i="3" s="1"/>
  <c r="BG215" i="3"/>
  <c r="FY215" i="3" s="1"/>
  <c r="BH215" i="3"/>
  <c r="GA215" i="3" s="1"/>
  <c r="BI215" i="3"/>
  <c r="GB215" i="3" s="1"/>
  <c r="E216" i="3"/>
  <c r="CB216" i="3"/>
  <c r="F216" i="3"/>
  <c r="CC216" i="3" s="1"/>
  <c r="G216" i="3"/>
  <c r="CD216" i="3" s="1"/>
  <c r="H216" i="3"/>
  <c r="CE216" i="3" s="1"/>
  <c r="I216" i="3"/>
  <c r="CF216" i="3" s="1"/>
  <c r="J216" i="3"/>
  <c r="CH216" i="3"/>
  <c r="K216" i="3"/>
  <c r="CK216" i="3" s="1"/>
  <c r="L216" i="3"/>
  <c r="CL216" i="3" s="1"/>
  <c r="M216" i="3"/>
  <c r="CN216" i="3" s="1"/>
  <c r="N216" i="3"/>
  <c r="CO216" i="3" s="1"/>
  <c r="O216" i="3"/>
  <c r="CQ216" i="3" s="1"/>
  <c r="P216" i="3"/>
  <c r="CR216" i="3" s="1"/>
  <c r="Q216" i="3"/>
  <c r="CW216" i="3" s="1"/>
  <c r="R216" i="3"/>
  <c r="DA216" i="3" s="1"/>
  <c r="S216" i="3"/>
  <c r="DB216" i="3"/>
  <c r="T216" i="3"/>
  <c r="DD216" i="3" s="1"/>
  <c r="U216" i="3"/>
  <c r="DE216" i="3" s="1"/>
  <c r="V216" i="3"/>
  <c r="W216" i="3"/>
  <c r="DH216" i="3" s="1"/>
  <c r="X216" i="3"/>
  <c r="DL216" i="3" s="1"/>
  <c r="Y216" i="3"/>
  <c r="DM216" i="3" s="1"/>
  <c r="Z216" i="3"/>
  <c r="DN216" i="3" s="1"/>
  <c r="AA216" i="3"/>
  <c r="DO216" i="3"/>
  <c r="AB216" i="3"/>
  <c r="DP216" i="3" s="1"/>
  <c r="AC216" i="3"/>
  <c r="DR216" i="3" s="1"/>
  <c r="AD216" i="3"/>
  <c r="DU216" i="3" s="1"/>
  <c r="AE216" i="3"/>
  <c r="AF216" i="3"/>
  <c r="DX216" i="3" s="1"/>
  <c r="AG216" i="3"/>
  <c r="DY216" i="3" s="1"/>
  <c r="AH216" i="3"/>
  <c r="EA216" i="3" s="1"/>
  <c r="AI216" i="3"/>
  <c r="EB216" i="3"/>
  <c r="AJ216" i="3"/>
  <c r="EG216" i="3" s="1"/>
  <c r="AK216" i="3"/>
  <c r="EK216" i="3" s="1"/>
  <c r="AL216" i="3"/>
  <c r="EL216" i="3"/>
  <c r="AM216" i="3"/>
  <c r="EN216" i="3" s="1"/>
  <c r="AN216" i="3"/>
  <c r="EO216" i="3" s="1"/>
  <c r="AO216" i="3"/>
  <c r="EQ216" i="3" s="1"/>
  <c r="AP216" i="3"/>
  <c r="AQ216" i="3"/>
  <c r="EV216" i="3" s="1"/>
  <c r="AR216" i="3"/>
  <c r="EW216" i="3" s="1"/>
  <c r="AS216" i="3"/>
  <c r="EX216" i="3" s="1"/>
  <c r="AT216" i="3"/>
  <c r="EY216" i="3" s="1"/>
  <c r="AU216" i="3"/>
  <c r="EZ216" i="3" s="1"/>
  <c r="AV216" i="3"/>
  <c r="FB216" i="3" s="1"/>
  <c r="AW216" i="3"/>
  <c r="FE216" i="3" s="1"/>
  <c r="AX216" i="3"/>
  <c r="FF216" i="3" s="1"/>
  <c r="AY216" i="3"/>
  <c r="FH216" i="3" s="1"/>
  <c r="AZ216" i="3"/>
  <c r="BA216" i="3"/>
  <c r="FK216" i="3" s="1"/>
  <c r="BB216" i="3"/>
  <c r="FL216" i="3" s="1"/>
  <c r="BC216" i="3"/>
  <c r="FQ216" i="3" s="1"/>
  <c r="BD216" i="3"/>
  <c r="FU216" i="3" s="1"/>
  <c r="BE216" i="3"/>
  <c r="FV216" i="3" s="1"/>
  <c r="BF216" i="3"/>
  <c r="FX216" i="3" s="1"/>
  <c r="BG216" i="3"/>
  <c r="FY216" i="3" s="1"/>
  <c r="BH216" i="3"/>
  <c r="GA216" i="3" s="1"/>
  <c r="BI216" i="3"/>
  <c r="GB216" i="3" s="1"/>
  <c r="E217" i="3"/>
  <c r="CB217" i="3" s="1"/>
  <c r="F217" i="3"/>
  <c r="CC217" i="3" s="1"/>
  <c r="G217" i="3"/>
  <c r="CD217" i="3" s="1"/>
  <c r="H217" i="3"/>
  <c r="CE217" i="3" s="1"/>
  <c r="BP217" i="3"/>
  <c r="BL217" i="3" s="1"/>
  <c r="BM217" i="3" s="1"/>
  <c r="I217" i="3"/>
  <c r="CF217" i="3" s="1"/>
  <c r="J217" i="3"/>
  <c r="K217" i="3"/>
  <c r="CK217" i="3" s="1"/>
  <c r="L217" i="3"/>
  <c r="M217" i="3"/>
  <c r="CN217" i="3" s="1"/>
  <c r="N217" i="3"/>
  <c r="CO217" i="3"/>
  <c r="O217" i="3"/>
  <c r="CQ217" i="3" s="1"/>
  <c r="P217" i="3"/>
  <c r="Q217" i="3"/>
  <c r="CW217" i="3" s="1"/>
  <c r="R217" i="3"/>
  <c r="DA217" i="3" s="1"/>
  <c r="S217" i="3"/>
  <c r="DB217" i="3"/>
  <c r="T217" i="3"/>
  <c r="DD217" i="3" s="1"/>
  <c r="U217" i="3"/>
  <c r="DE217" i="3" s="1"/>
  <c r="V217" i="3"/>
  <c r="W217" i="3"/>
  <c r="DH217" i="3" s="1"/>
  <c r="X217" i="3"/>
  <c r="DL217" i="3" s="1"/>
  <c r="Y217" i="3"/>
  <c r="DM217" i="3" s="1"/>
  <c r="Z217" i="3"/>
  <c r="DN217" i="3" s="1"/>
  <c r="AA217" i="3"/>
  <c r="DO217" i="3"/>
  <c r="AB217" i="3"/>
  <c r="AC217" i="3"/>
  <c r="DR217" i="3"/>
  <c r="AD217" i="3"/>
  <c r="DU217" i="3" s="1"/>
  <c r="AE217" i="3"/>
  <c r="DV217" i="3" s="1"/>
  <c r="AF217" i="3"/>
  <c r="DX217" i="3"/>
  <c r="AG217" i="3"/>
  <c r="DY217" i="3" s="1"/>
  <c r="AH217" i="3"/>
  <c r="EA217" i="3" s="1"/>
  <c r="AI217" i="3"/>
  <c r="EB217" i="3" s="1"/>
  <c r="AJ217" i="3"/>
  <c r="EG217" i="3" s="1"/>
  <c r="AK217" i="3"/>
  <c r="EK217" i="3" s="1"/>
  <c r="AL217" i="3"/>
  <c r="EL217" i="3" s="1"/>
  <c r="AM217" i="3"/>
  <c r="EN217" i="3" s="1"/>
  <c r="AN217" i="3"/>
  <c r="EO217" i="3" s="1"/>
  <c r="AO217" i="3"/>
  <c r="EQ217" i="3"/>
  <c r="AP217" i="3"/>
  <c r="ER217" i="3" s="1"/>
  <c r="AQ217" i="3"/>
  <c r="EV217" i="3" s="1"/>
  <c r="AR217" i="3"/>
  <c r="EW217" i="3" s="1"/>
  <c r="AS217" i="3"/>
  <c r="AT217" i="3"/>
  <c r="EY217" i="3" s="1"/>
  <c r="AU217" i="3"/>
  <c r="EZ217" i="3" s="1"/>
  <c r="AV217" i="3"/>
  <c r="FB217" i="3" s="1"/>
  <c r="AW217" i="3"/>
  <c r="FE217" i="3"/>
  <c r="AX217" i="3"/>
  <c r="FF217" i="3" s="1"/>
  <c r="AY217" i="3"/>
  <c r="FH217" i="3" s="1"/>
  <c r="AZ217" i="3"/>
  <c r="FI217" i="3" s="1"/>
  <c r="BA217" i="3"/>
  <c r="FK217" i="3" s="1"/>
  <c r="BB217" i="3"/>
  <c r="FL217" i="3" s="1"/>
  <c r="BC217" i="3"/>
  <c r="FQ217" i="3" s="1"/>
  <c r="BD217" i="3"/>
  <c r="FU217" i="3" s="1"/>
  <c r="BE217" i="3"/>
  <c r="FV217" i="3" s="1"/>
  <c r="BF217" i="3"/>
  <c r="FX217" i="3"/>
  <c r="BG217" i="3"/>
  <c r="FY217" i="3" s="1"/>
  <c r="BH217" i="3"/>
  <c r="GA217" i="3" s="1"/>
  <c r="BI217" i="3"/>
  <c r="GB217" i="3" s="1"/>
  <c r="E218" i="3"/>
  <c r="CB218" i="3" s="1"/>
  <c r="F218" i="3"/>
  <c r="CC218" i="3" s="1"/>
  <c r="G218" i="3"/>
  <c r="CD218" i="3" s="1"/>
  <c r="H218" i="3"/>
  <c r="CE218" i="3" s="1"/>
  <c r="I218" i="3"/>
  <c r="CF218" i="3" s="1"/>
  <c r="J218" i="3"/>
  <c r="CH218" i="3" s="1"/>
  <c r="K218" i="3"/>
  <c r="CK218" i="3" s="1"/>
  <c r="L218" i="3"/>
  <c r="CL218" i="3"/>
  <c r="M218" i="3"/>
  <c r="CN218" i="3" s="1"/>
  <c r="N218" i="3"/>
  <c r="CO218" i="3" s="1"/>
  <c r="O218" i="3"/>
  <c r="CQ218" i="3"/>
  <c r="P218" i="3"/>
  <c r="CR218" i="3" s="1"/>
  <c r="Q218" i="3"/>
  <c r="CW218" i="3" s="1"/>
  <c r="R218" i="3"/>
  <c r="DA218" i="3" s="1"/>
  <c r="S218" i="3"/>
  <c r="DB218" i="3" s="1"/>
  <c r="T218" i="3"/>
  <c r="U218" i="3"/>
  <c r="DE218" i="3" s="1"/>
  <c r="V218" i="3"/>
  <c r="DG218" i="3" s="1"/>
  <c r="W218" i="3"/>
  <c r="DH218" i="3" s="1"/>
  <c r="X218" i="3"/>
  <c r="DL218" i="3" s="1"/>
  <c r="Y218" i="3"/>
  <c r="DM218" i="3" s="1"/>
  <c r="Z218" i="3"/>
  <c r="DN218" i="3"/>
  <c r="AA218" i="3"/>
  <c r="DO218" i="3" s="1"/>
  <c r="AB218" i="3"/>
  <c r="AC218" i="3"/>
  <c r="DR218" i="3" s="1"/>
  <c r="AD218" i="3"/>
  <c r="AE218" i="3"/>
  <c r="DV218" i="3" s="1"/>
  <c r="AF218" i="3"/>
  <c r="DX218" i="3" s="1"/>
  <c r="AG218" i="3"/>
  <c r="DY218" i="3" s="1"/>
  <c r="AH218" i="3"/>
  <c r="EA218" i="3" s="1"/>
  <c r="AI218" i="3"/>
  <c r="EB218" i="3" s="1"/>
  <c r="AJ218" i="3"/>
  <c r="EG218" i="3" s="1"/>
  <c r="AK218" i="3"/>
  <c r="EK218" i="3" s="1"/>
  <c r="AL218" i="3"/>
  <c r="EL218" i="3" s="1"/>
  <c r="AM218" i="3"/>
  <c r="EN218" i="3"/>
  <c r="AN218" i="3"/>
  <c r="EO218" i="3" s="1"/>
  <c r="AO218" i="3"/>
  <c r="EQ218" i="3" s="1"/>
  <c r="AP218" i="3"/>
  <c r="ER218" i="3" s="1"/>
  <c r="AQ218" i="3"/>
  <c r="EV218" i="3" s="1"/>
  <c r="AR218" i="3"/>
  <c r="EW218" i="3" s="1"/>
  <c r="AS218" i="3"/>
  <c r="EX218" i="3" s="1"/>
  <c r="AT218" i="3"/>
  <c r="EY218" i="3" s="1"/>
  <c r="AU218" i="3"/>
  <c r="EZ218" i="3" s="1"/>
  <c r="AV218" i="3"/>
  <c r="FB218" i="3" s="1"/>
  <c r="AW218" i="3"/>
  <c r="FE218" i="3" s="1"/>
  <c r="AX218" i="3"/>
  <c r="FF218" i="3" s="1"/>
  <c r="AY218" i="3"/>
  <c r="FH218" i="3"/>
  <c r="AZ218" i="3"/>
  <c r="FI218" i="3" s="1"/>
  <c r="BA218" i="3"/>
  <c r="FK218" i="3" s="1"/>
  <c r="BB218" i="3"/>
  <c r="FL218" i="3" s="1"/>
  <c r="BC218" i="3"/>
  <c r="FQ218" i="3" s="1"/>
  <c r="BD218" i="3"/>
  <c r="FU218" i="3" s="1"/>
  <c r="BE218" i="3"/>
  <c r="FV218" i="3" s="1"/>
  <c r="BF218" i="3"/>
  <c r="FX218" i="3" s="1"/>
  <c r="BG218" i="3"/>
  <c r="FY218" i="3" s="1"/>
  <c r="BH218" i="3"/>
  <c r="GA218" i="3" s="1"/>
  <c r="BI218" i="3"/>
  <c r="GB218" i="3" s="1"/>
  <c r="E219" i="3"/>
  <c r="CB219" i="3" s="1"/>
  <c r="F219" i="3"/>
  <c r="CC219" i="3"/>
  <c r="G219" i="3"/>
  <c r="H219" i="3"/>
  <c r="CE219" i="3" s="1"/>
  <c r="I219" i="3"/>
  <c r="CF219" i="3" s="1"/>
  <c r="J219" i="3"/>
  <c r="CH219" i="3" s="1"/>
  <c r="K219" i="3"/>
  <c r="CK219" i="3" s="1"/>
  <c r="L219" i="3"/>
  <c r="CL219" i="3" s="1"/>
  <c r="M219" i="3"/>
  <c r="CN219" i="3"/>
  <c r="N219" i="3"/>
  <c r="CO219" i="3" s="1"/>
  <c r="O219" i="3"/>
  <c r="CQ219" i="3" s="1"/>
  <c r="P219" i="3"/>
  <c r="CR219" i="3"/>
  <c r="Q219" i="3"/>
  <c r="CW219" i="3" s="1"/>
  <c r="R219" i="3"/>
  <c r="DA219" i="3" s="1"/>
  <c r="S219" i="3"/>
  <c r="DB219" i="3" s="1"/>
  <c r="T219" i="3"/>
  <c r="DD219" i="3" s="1"/>
  <c r="U219" i="3"/>
  <c r="DE219" i="3" s="1"/>
  <c r="V219" i="3"/>
  <c r="W219" i="3"/>
  <c r="DH219" i="3" s="1"/>
  <c r="X219" i="3"/>
  <c r="DL219" i="3" s="1"/>
  <c r="Y219" i="3"/>
  <c r="DM219" i="3" s="1"/>
  <c r="Z219" i="3"/>
  <c r="DN219" i="3" s="1"/>
  <c r="AA219" i="3"/>
  <c r="DO219" i="3" s="1"/>
  <c r="AB219" i="3"/>
  <c r="DP219" i="3" s="1"/>
  <c r="AC219" i="3"/>
  <c r="DR219" i="3" s="1"/>
  <c r="AD219" i="3"/>
  <c r="DU219" i="3"/>
  <c r="AE219" i="3"/>
  <c r="DV219" i="3" s="1"/>
  <c r="AF219" i="3"/>
  <c r="DX219" i="3" s="1"/>
  <c r="AG219" i="3"/>
  <c r="DY219" i="3" s="1"/>
  <c r="AH219" i="3"/>
  <c r="EA219" i="3" s="1"/>
  <c r="AI219" i="3"/>
  <c r="EB219" i="3" s="1"/>
  <c r="AJ219" i="3"/>
  <c r="EG219" i="3"/>
  <c r="AK219" i="3"/>
  <c r="EK219" i="3" s="1"/>
  <c r="AL219" i="3"/>
  <c r="EL219" i="3" s="1"/>
  <c r="AM219" i="3"/>
  <c r="EN219" i="3" s="1"/>
  <c r="AN219" i="3"/>
  <c r="EO219" i="3" s="1"/>
  <c r="AO219" i="3"/>
  <c r="EQ219" i="3" s="1"/>
  <c r="AP219" i="3"/>
  <c r="ER219" i="3" s="1"/>
  <c r="AQ219" i="3"/>
  <c r="EV219" i="3" s="1"/>
  <c r="AR219" i="3"/>
  <c r="EW219" i="3" s="1"/>
  <c r="AS219" i="3"/>
  <c r="AT219" i="3"/>
  <c r="EY219" i="3" s="1"/>
  <c r="AU219" i="3"/>
  <c r="EZ219" i="3" s="1"/>
  <c r="AV219" i="3"/>
  <c r="FB219" i="3" s="1"/>
  <c r="AW219" i="3"/>
  <c r="FE219" i="3" s="1"/>
  <c r="AX219" i="3"/>
  <c r="FF219" i="3" s="1"/>
  <c r="AY219" i="3"/>
  <c r="FH219" i="3" s="1"/>
  <c r="AZ219" i="3"/>
  <c r="FI219" i="3" s="1"/>
  <c r="BA219" i="3"/>
  <c r="FK219" i="3" s="1"/>
  <c r="BB219" i="3"/>
  <c r="FL219" i="3" s="1"/>
  <c r="BC219" i="3"/>
  <c r="FQ219" i="3" s="1"/>
  <c r="BD219" i="3"/>
  <c r="BE219" i="3"/>
  <c r="FV219" i="3" s="1"/>
  <c r="BF219" i="3"/>
  <c r="FX219" i="3" s="1"/>
  <c r="BG219" i="3"/>
  <c r="FY219" i="3" s="1"/>
  <c r="BH219" i="3"/>
  <c r="GA219" i="3" s="1"/>
  <c r="BI219" i="3"/>
  <c r="E220" i="3"/>
  <c r="CB220" i="3" s="1"/>
  <c r="F220" i="3"/>
  <c r="CC220" i="3"/>
  <c r="G220" i="3"/>
  <c r="CD220" i="3" s="1"/>
  <c r="H220" i="3"/>
  <c r="CE220" i="3" s="1"/>
  <c r="I220" i="3"/>
  <c r="CF220" i="3" s="1"/>
  <c r="J220" i="3"/>
  <c r="CH220" i="3" s="1"/>
  <c r="K220" i="3"/>
  <c r="CK220" i="3"/>
  <c r="L220" i="3"/>
  <c r="CL220" i="3" s="1"/>
  <c r="M220" i="3"/>
  <c r="CN220" i="3" s="1"/>
  <c r="N220" i="3"/>
  <c r="CO220" i="3" s="1"/>
  <c r="O220" i="3"/>
  <c r="CQ220" i="3" s="1"/>
  <c r="P220" i="3"/>
  <c r="CR220" i="3" s="1"/>
  <c r="Q220" i="3"/>
  <c r="CW220" i="3"/>
  <c r="R220" i="3"/>
  <c r="DA220" i="3" s="1"/>
  <c r="S220" i="3"/>
  <c r="DB220" i="3" s="1"/>
  <c r="T220" i="3"/>
  <c r="DD220" i="3"/>
  <c r="U220" i="3"/>
  <c r="DE220" i="3" s="1"/>
  <c r="V220" i="3"/>
  <c r="DG220" i="3" s="1"/>
  <c r="W220" i="3"/>
  <c r="DH220" i="3" s="1"/>
  <c r="X220" i="3"/>
  <c r="DL220" i="3" s="1"/>
  <c r="Y220" i="3"/>
  <c r="DM220" i="3" s="1"/>
  <c r="Z220" i="3"/>
  <c r="AA220" i="3"/>
  <c r="DO220" i="3" s="1"/>
  <c r="AB220" i="3"/>
  <c r="DP220" i="3" s="1"/>
  <c r="AC220" i="3"/>
  <c r="DR220" i="3" s="1"/>
  <c r="AD220" i="3"/>
  <c r="AE220" i="3"/>
  <c r="DV220" i="3" s="1"/>
  <c r="AF220" i="3"/>
  <c r="DX220" i="3" s="1"/>
  <c r="AG220" i="3"/>
  <c r="DY220" i="3" s="1"/>
  <c r="AH220" i="3"/>
  <c r="EA220" i="3" s="1"/>
  <c r="AI220" i="3"/>
  <c r="EB220" i="3" s="1"/>
  <c r="AJ220" i="3"/>
  <c r="EG220" i="3"/>
  <c r="AK220" i="3"/>
  <c r="EK220" i="3" s="1"/>
  <c r="AL220" i="3"/>
  <c r="EL220" i="3" s="1"/>
  <c r="AM220" i="3"/>
  <c r="EN220" i="3" s="1"/>
  <c r="AN220" i="3"/>
  <c r="EO220" i="3" s="1"/>
  <c r="AO220" i="3"/>
  <c r="EQ220" i="3" s="1"/>
  <c r="AP220" i="3"/>
  <c r="ER220" i="3" s="1"/>
  <c r="AQ220" i="3"/>
  <c r="EV220" i="3" s="1"/>
  <c r="AR220" i="3"/>
  <c r="EW220" i="3" s="1"/>
  <c r="AS220" i="3"/>
  <c r="EX220" i="3" s="1"/>
  <c r="AT220" i="3"/>
  <c r="EY220" i="3" s="1"/>
  <c r="AU220" i="3"/>
  <c r="EZ220" i="3" s="1"/>
  <c r="AV220" i="3"/>
  <c r="FB220" i="3" s="1"/>
  <c r="AW220" i="3"/>
  <c r="FE220" i="3" s="1"/>
  <c r="AX220" i="3"/>
  <c r="FF220" i="3" s="1"/>
  <c r="AY220" i="3"/>
  <c r="FH220" i="3"/>
  <c r="AZ220" i="3"/>
  <c r="FI220" i="3" s="1"/>
  <c r="BA220" i="3"/>
  <c r="FK220" i="3" s="1"/>
  <c r="BB220" i="3"/>
  <c r="FL220" i="3" s="1"/>
  <c r="BC220" i="3"/>
  <c r="FQ220" i="3" s="1"/>
  <c r="BD220" i="3"/>
  <c r="BE220" i="3"/>
  <c r="FV220" i="3" s="1"/>
  <c r="BF220" i="3"/>
  <c r="FX220" i="3" s="1"/>
  <c r="BG220" i="3"/>
  <c r="FY220" i="3" s="1"/>
  <c r="BH220" i="3"/>
  <c r="GA220" i="3" s="1"/>
  <c r="BI220" i="3"/>
  <c r="GB220" i="3" s="1"/>
  <c r="E221" i="3"/>
  <c r="CB221" i="3"/>
  <c r="F221" i="3"/>
  <c r="G221" i="3"/>
  <c r="CD221" i="3"/>
  <c r="H221" i="3"/>
  <c r="CE221" i="3" s="1"/>
  <c r="I221" i="3"/>
  <c r="CF221" i="3"/>
  <c r="J221" i="3"/>
  <c r="K221" i="3"/>
  <c r="CK221" i="3"/>
  <c r="L221" i="3"/>
  <c r="CL221" i="3" s="1"/>
  <c r="M221" i="3"/>
  <c r="CN221" i="3" s="1"/>
  <c r="N221" i="3"/>
  <c r="CO221" i="3"/>
  <c r="O221" i="3"/>
  <c r="CQ221" i="3" s="1"/>
  <c r="P221" i="3"/>
  <c r="Q221" i="3"/>
  <c r="CW221" i="3" s="1"/>
  <c r="R221" i="3"/>
  <c r="DA221" i="3" s="1"/>
  <c r="S221" i="3"/>
  <c r="T221" i="3"/>
  <c r="DD221" i="3" s="1"/>
  <c r="U221" i="3"/>
  <c r="DE221" i="3"/>
  <c r="V221" i="3"/>
  <c r="DG221" i="3" s="1"/>
  <c r="W221" i="3"/>
  <c r="DH221" i="3" s="1"/>
  <c r="X221" i="3"/>
  <c r="DL221" i="3" s="1"/>
  <c r="Y221" i="3"/>
  <c r="Z221" i="3"/>
  <c r="DN221" i="3" s="1"/>
  <c r="AA221" i="3"/>
  <c r="DO221" i="3" s="1"/>
  <c r="AB221" i="3"/>
  <c r="DP221" i="3" s="1"/>
  <c r="AC221" i="3"/>
  <c r="DR221" i="3"/>
  <c r="AD221" i="3"/>
  <c r="DU221" i="3" s="1"/>
  <c r="AE221" i="3"/>
  <c r="AF221" i="3"/>
  <c r="DX221" i="3" s="1"/>
  <c r="AG221" i="3"/>
  <c r="DY221" i="3" s="1"/>
  <c r="AH221" i="3"/>
  <c r="EA221" i="3"/>
  <c r="AI221" i="3"/>
  <c r="EB221" i="3" s="1"/>
  <c r="AJ221" i="3"/>
  <c r="EG221" i="3" s="1"/>
  <c r="AK221" i="3"/>
  <c r="EK221" i="3"/>
  <c r="AL221" i="3"/>
  <c r="EL221" i="3" s="1"/>
  <c r="AM221" i="3"/>
  <c r="EN221" i="3" s="1"/>
  <c r="AN221" i="3"/>
  <c r="AO221" i="3"/>
  <c r="EQ221" i="3" s="1"/>
  <c r="AP221" i="3"/>
  <c r="ER221" i="3"/>
  <c r="AQ221" i="3"/>
  <c r="EV221" i="3" s="1"/>
  <c r="AR221" i="3"/>
  <c r="EW221" i="3" s="1"/>
  <c r="AS221" i="3"/>
  <c r="EX221" i="3" s="1"/>
  <c r="AT221" i="3"/>
  <c r="EY221" i="3" s="1"/>
  <c r="AU221" i="3"/>
  <c r="EZ221" i="3" s="1"/>
  <c r="AV221" i="3"/>
  <c r="FB221" i="3" s="1"/>
  <c r="AW221" i="3"/>
  <c r="FE221" i="3" s="1"/>
  <c r="AX221" i="3"/>
  <c r="FF221" i="3" s="1"/>
  <c r="AY221" i="3"/>
  <c r="FH221" i="3" s="1"/>
  <c r="AZ221" i="3"/>
  <c r="BA221" i="3"/>
  <c r="FK221" i="3" s="1"/>
  <c r="BB221" i="3"/>
  <c r="FL221" i="3" s="1"/>
  <c r="BC221" i="3"/>
  <c r="FQ221" i="3" s="1"/>
  <c r="BD221" i="3"/>
  <c r="BE221" i="3"/>
  <c r="FV221" i="3" s="1"/>
  <c r="BF221" i="3"/>
  <c r="BG221" i="3"/>
  <c r="FY221" i="3" s="1"/>
  <c r="BH221" i="3"/>
  <c r="GA221" i="3" s="1"/>
  <c r="BI221" i="3"/>
  <c r="GB221" i="3" s="1"/>
  <c r="E222" i="3"/>
  <c r="CB222" i="3" s="1"/>
  <c r="F222" i="3"/>
  <c r="CC222" i="3"/>
  <c r="G222" i="3"/>
  <c r="CD222" i="3" s="1"/>
  <c r="H222" i="3"/>
  <c r="CE222" i="3" s="1"/>
  <c r="I222" i="3"/>
  <c r="CF222" i="3" s="1"/>
  <c r="J222" i="3"/>
  <c r="CH222" i="3" s="1"/>
  <c r="K222" i="3"/>
  <c r="CK222" i="3"/>
  <c r="L222" i="3"/>
  <c r="CL222" i="3" s="1"/>
  <c r="M222" i="3"/>
  <c r="CN222" i="3" s="1"/>
  <c r="N222" i="3"/>
  <c r="CO222" i="3" s="1"/>
  <c r="O222" i="3"/>
  <c r="P222" i="3"/>
  <c r="CR222" i="3" s="1"/>
  <c r="Q222" i="3"/>
  <c r="CW222" i="3" s="1"/>
  <c r="R222" i="3"/>
  <c r="DA222" i="3" s="1"/>
  <c r="S222" i="3"/>
  <c r="T222" i="3"/>
  <c r="DD222" i="3" s="1"/>
  <c r="U222" i="3"/>
  <c r="DE222" i="3" s="1"/>
  <c r="V222" i="3"/>
  <c r="DG222" i="3" s="1"/>
  <c r="W222" i="3"/>
  <c r="DH222" i="3" s="1"/>
  <c r="X222" i="3"/>
  <c r="DL222" i="3"/>
  <c r="Y222" i="3"/>
  <c r="DM222" i="3" s="1"/>
  <c r="Z222" i="3"/>
  <c r="DN222" i="3" s="1"/>
  <c r="AA222" i="3"/>
  <c r="DO222" i="3"/>
  <c r="AB222" i="3"/>
  <c r="DP222" i="3" s="1"/>
  <c r="AC222" i="3"/>
  <c r="DR222" i="3" s="1"/>
  <c r="AD222" i="3"/>
  <c r="AE222" i="3"/>
  <c r="DV222" i="3" s="1"/>
  <c r="AF222" i="3"/>
  <c r="DX222" i="3"/>
  <c r="AG222" i="3"/>
  <c r="DY222" i="3" s="1"/>
  <c r="AH222" i="3"/>
  <c r="EA222" i="3" s="1"/>
  <c r="AI222" i="3"/>
  <c r="EB222" i="3" s="1"/>
  <c r="AJ222" i="3"/>
  <c r="EG222" i="3" s="1"/>
  <c r="AK222" i="3"/>
  <c r="EK222" i="3" s="1"/>
  <c r="AL222" i="3"/>
  <c r="EL222" i="3" s="1"/>
  <c r="AM222" i="3"/>
  <c r="EN222" i="3" s="1"/>
  <c r="AN222" i="3"/>
  <c r="EO222" i="3" s="1"/>
  <c r="AO222" i="3"/>
  <c r="EQ222" i="3"/>
  <c r="AP222" i="3"/>
  <c r="ER222" i="3" s="1"/>
  <c r="AQ222" i="3"/>
  <c r="EV222" i="3" s="1"/>
  <c r="AR222" i="3"/>
  <c r="EW222" i="3"/>
  <c r="AS222" i="3"/>
  <c r="EX222" i="3" s="1"/>
  <c r="AT222" i="3"/>
  <c r="EY222" i="3" s="1"/>
  <c r="AU222" i="3"/>
  <c r="EZ222" i="3" s="1"/>
  <c r="AV222" i="3"/>
  <c r="FB222" i="3" s="1"/>
  <c r="AW222" i="3"/>
  <c r="FE222" i="3" s="1"/>
  <c r="AX222" i="3"/>
  <c r="FF222" i="3" s="1"/>
  <c r="AY222" i="3"/>
  <c r="FH222" i="3" s="1"/>
  <c r="AZ222" i="3"/>
  <c r="FI222" i="3" s="1"/>
  <c r="BA222" i="3"/>
  <c r="FK222" i="3" s="1"/>
  <c r="BB222" i="3"/>
  <c r="FL222" i="3" s="1"/>
  <c r="BC222" i="3"/>
  <c r="FQ222" i="3" s="1"/>
  <c r="BD222" i="3"/>
  <c r="BE222" i="3"/>
  <c r="FV222" i="3" s="1"/>
  <c r="BF222" i="3"/>
  <c r="FX222" i="3" s="1"/>
  <c r="BG222" i="3"/>
  <c r="FY222" i="3" s="1"/>
  <c r="BH222" i="3"/>
  <c r="GA222" i="3" s="1"/>
  <c r="BI222" i="3"/>
  <c r="GB222" i="3" s="1"/>
  <c r="E223" i="3"/>
  <c r="CB223" i="3" s="1"/>
  <c r="F223" i="3"/>
  <c r="CC223" i="3" s="1"/>
  <c r="G223" i="3"/>
  <c r="CD223" i="3"/>
  <c r="H223" i="3"/>
  <c r="CE223" i="3" s="1"/>
  <c r="I223" i="3"/>
  <c r="CF223" i="3"/>
  <c r="J223" i="3"/>
  <c r="CH223" i="3" s="1"/>
  <c r="K223" i="3"/>
  <c r="CK223" i="3" s="1"/>
  <c r="L223" i="3"/>
  <c r="M223" i="3"/>
  <c r="CN223" i="3" s="1"/>
  <c r="N223" i="3"/>
  <c r="CO223" i="3"/>
  <c r="O223" i="3"/>
  <c r="CQ223" i="3" s="1"/>
  <c r="P223" i="3"/>
  <c r="CR223" i="3" s="1"/>
  <c r="Q223" i="3"/>
  <c r="CW223" i="3" s="1"/>
  <c r="R223" i="3"/>
  <c r="DA223" i="3"/>
  <c r="S223" i="3"/>
  <c r="DB223" i="3" s="1"/>
  <c r="T223" i="3"/>
  <c r="DD223" i="3"/>
  <c r="U223" i="3"/>
  <c r="DE223" i="3"/>
  <c r="V223" i="3"/>
  <c r="DG223" i="3" s="1"/>
  <c r="W223" i="3"/>
  <c r="DH223" i="3"/>
  <c r="X223" i="3"/>
  <c r="DL223" i="3" s="1"/>
  <c r="Y223" i="3"/>
  <c r="DM223" i="3" s="1"/>
  <c r="Z223" i="3"/>
  <c r="DN223" i="3" s="1"/>
  <c r="AA223" i="3"/>
  <c r="DO223" i="3" s="1"/>
  <c r="AB223" i="3"/>
  <c r="AC223" i="3"/>
  <c r="DR223" i="3" s="1"/>
  <c r="AD223" i="3"/>
  <c r="DU223" i="3" s="1"/>
  <c r="AE223" i="3"/>
  <c r="DV223" i="3"/>
  <c r="AF223" i="3"/>
  <c r="DX223" i="3" s="1"/>
  <c r="AG223" i="3"/>
  <c r="DY223" i="3" s="1"/>
  <c r="AH223" i="3"/>
  <c r="EA223" i="3" s="1"/>
  <c r="AI223" i="3"/>
  <c r="EB223" i="3" s="1"/>
  <c r="AJ223" i="3"/>
  <c r="EG223" i="3" s="1"/>
  <c r="AK223" i="3"/>
  <c r="EK223" i="3" s="1"/>
  <c r="AL223" i="3"/>
  <c r="EL223" i="3" s="1"/>
  <c r="AM223" i="3"/>
  <c r="EN223" i="3" s="1"/>
  <c r="AN223" i="3"/>
  <c r="EO223" i="3"/>
  <c r="AO223" i="3"/>
  <c r="EQ223" i="3" s="1"/>
  <c r="AP223" i="3"/>
  <c r="ER223" i="3" s="1"/>
  <c r="AQ223" i="3"/>
  <c r="EV223" i="3" s="1"/>
  <c r="AR223" i="3"/>
  <c r="EW223" i="3" s="1"/>
  <c r="AS223" i="3"/>
  <c r="EX223" i="3" s="1"/>
  <c r="AT223" i="3"/>
  <c r="EY223" i="3" s="1"/>
  <c r="AU223" i="3"/>
  <c r="EZ223" i="3" s="1"/>
  <c r="AV223" i="3"/>
  <c r="FB223" i="3" s="1"/>
  <c r="AW223" i="3"/>
  <c r="FE223" i="3" s="1"/>
  <c r="AX223" i="3"/>
  <c r="FF223" i="3" s="1"/>
  <c r="AY223" i="3"/>
  <c r="FH223" i="3" s="1"/>
  <c r="AZ223" i="3"/>
  <c r="FI223" i="3" s="1"/>
  <c r="BA223" i="3"/>
  <c r="FK223" i="3" s="1"/>
  <c r="BB223" i="3"/>
  <c r="FL223" i="3" s="1"/>
  <c r="BC223" i="3"/>
  <c r="FQ223" i="3" s="1"/>
  <c r="BD223" i="3"/>
  <c r="FU223" i="3" s="1"/>
  <c r="BE223" i="3"/>
  <c r="FV223" i="3" s="1"/>
  <c r="BF223" i="3"/>
  <c r="BG223" i="3"/>
  <c r="FY223" i="3" s="1"/>
  <c r="BH223" i="3"/>
  <c r="GA223" i="3" s="1"/>
  <c r="BI223" i="3"/>
  <c r="GB223" i="3" s="1"/>
  <c r="E224" i="3"/>
  <c r="CB224" i="3" s="1"/>
  <c r="F224" i="3"/>
  <c r="CC224" i="3" s="1"/>
  <c r="G224" i="3"/>
  <c r="CD224" i="3"/>
  <c r="H224" i="3"/>
  <c r="CE224" i="3" s="1"/>
  <c r="I224" i="3"/>
  <c r="CF224" i="3" s="1"/>
  <c r="J224" i="3"/>
  <c r="CH224" i="3" s="1"/>
  <c r="K224" i="3"/>
  <c r="CK224" i="3"/>
  <c r="L224" i="3"/>
  <c r="CL224" i="3" s="1"/>
  <c r="M224" i="3"/>
  <c r="CN224" i="3" s="1"/>
  <c r="N224" i="3"/>
  <c r="CO224" i="3"/>
  <c r="O224" i="3"/>
  <c r="CQ224" i="3" s="1"/>
  <c r="P224" i="3"/>
  <c r="Q224" i="3"/>
  <c r="CW224" i="3" s="1"/>
  <c r="R224" i="3"/>
  <c r="DA224" i="3" s="1"/>
  <c r="S224" i="3"/>
  <c r="DB224" i="3"/>
  <c r="T224" i="3"/>
  <c r="DD224" i="3" s="1"/>
  <c r="U224" i="3"/>
  <c r="DE224" i="3" s="1"/>
  <c r="V224" i="3"/>
  <c r="DG224" i="3" s="1"/>
  <c r="W224" i="3"/>
  <c r="DH224" i="3" s="1"/>
  <c r="X224" i="3"/>
  <c r="DL224" i="3" s="1"/>
  <c r="Y224" i="3"/>
  <c r="DM224" i="3" s="1"/>
  <c r="Z224" i="3"/>
  <c r="DN224" i="3" s="1"/>
  <c r="AA224" i="3"/>
  <c r="DO224" i="3" s="1"/>
  <c r="AB224" i="3"/>
  <c r="DP224" i="3"/>
  <c r="AC224" i="3"/>
  <c r="DR224" i="3" s="1"/>
  <c r="AD224" i="3"/>
  <c r="DU224" i="3" s="1"/>
  <c r="AE224" i="3"/>
  <c r="AF224" i="3"/>
  <c r="DX224" i="3" s="1"/>
  <c r="AG224" i="3"/>
  <c r="DY224" i="3"/>
  <c r="AH224" i="3"/>
  <c r="EA224" i="3" s="1"/>
  <c r="AI224" i="3"/>
  <c r="EB224" i="3" s="1"/>
  <c r="AJ224" i="3"/>
  <c r="EG224" i="3" s="1"/>
  <c r="AK224" i="3"/>
  <c r="AL224" i="3"/>
  <c r="EL224" i="3" s="1"/>
  <c r="AM224" i="3"/>
  <c r="EN224" i="3" s="1"/>
  <c r="AN224" i="3"/>
  <c r="EO224" i="3" s="1"/>
  <c r="AO224" i="3"/>
  <c r="EQ224" i="3" s="1"/>
  <c r="AP224" i="3"/>
  <c r="ER224" i="3" s="1"/>
  <c r="AQ224" i="3"/>
  <c r="EV224" i="3" s="1"/>
  <c r="AR224" i="3"/>
  <c r="EW224" i="3" s="1"/>
  <c r="AS224" i="3"/>
  <c r="EX224" i="3" s="1"/>
  <c r="AT224" i="3"/>
  <c r="AU224" i="3"/>
  <c r="EZ224" i="3" s="1"/>
  <c r="AV224" i="3"/>
  <c r="FB224" i="3" s="1"/>
  <c r="AW224" i="3"/>
  <c r="FE224" i="3" s="1"/>
  <c r="AX224" i="3"/>
  <c r="FF224" i="3" s="1"/>
  <c r="AY224" i="3"/>
  <c r="FH224" i="3" s="1"/>
  <c r="AZ224" i="3"/>
  <c r="FI224" i="3" s="1"/>
  <c r="BA224" i="3"/>
  <c r="FK224" i="3" s="1"/>
  <c r="BB224" i="3"/>
  <c r="FL224" i="3" s="1"/>
  <c r="BC224" i="3"/>
  <c r="FQ224" i="3" s="1"/>
  <c r="BD224" i="3"/>
  <c r="FU224" i="3" s="1"/>
  <c r="BE224" i="3"/>
  <c r="FV224" i="3" s="1"/>
  <c r="BF224" i="3"/>
  <c r="FX224" i="3" s="1"/>
  <c r="BG224" i="3"/>
  <c r="FY224" i="3" s="1"/>
  <c r="BH224" i="3"/>
  <c r="GA224" i="3" s="1"/>
  <c r="BI224" i="3"/>
  <c r="GB224" i="3"/>
  <c r="E225" i="3"/>
  <c r="F225" i="3"/>
  <c r="CC225" i="3"/>
  <c r="G225" i="3"/>
  <c r="CD225" i="3" s="1"/>
  <c r="H225" i="3"/>
  <c r="CE225" i="3" s="1"/>
  <c r="I225" i="3"/>
  <c r="CF225" i="3" s="1"/>
  <c r="J225" i="3"/>
  <c r="CH225" i="3" s="1"/>
  <c r="K225" i="3"/>
  <c r="CK225" i="3"/>
  <c r="L225" i="3"/>
  <c r="CL225" i="3" s="1"/>
  <c r="M225" i="3"/>
  <c r="N225" i="3"/>
  <c r="CO225" i="3" s="1"/>
  <c r="O225" i="3"/>
  <c r="CQ225" i="3" s="1"/>
  <c r="P225" i="3"/>
  <c r="CR225" i="3"/>
  <c r="Q225" i="3"/>
  <c r="CW225" i="3" s="1"/>
  <c r="R225" i="3"/>
  <c r="DA225" i="3" s="1"/>
  <c r="S225" i="3"/>
  <c r="DB225" i="3"/>
  <c r="T225" i="3"/>
  <c r="DD225" i="3" s="1"/>
  <c r="U225" i="3"/>
  <c r="DE225" i="3" s="1"/>
  <c r="V225" i="3"/>
  <c r="DG225" i="3" s="1"/>
  <c r="W225" i="3"/>
  <c r="DH225" i="3" s="1"/>
  <c r="X225" i="3"/>
  <c r="DL225" i="3" s="1"/>
  <c r="Y225" i="3"/>
  <c r="Z225" i="3"/>
  <c r="DN225" i="3" s="1"/>
  <c r="AA225" i="3"/>
  <c r="DO225" i="3" s="1"/>
  <c r="AB225" i="3"/>
  <c r="DP225" i="3" s="1"/>
  <c r="AC225" i="3"/>
  <c r="DR225" i="3" s="1"/>
  <c r="AD225" i="3"/>
  <c r="DU225" i="3" s="1"/>
  <c r="AE225" i="3"/>
  <c r="DV225" i="3" s="1"/>
  <c r="AF225" i="3"/>
  <c r="DX225" i="3" s="1"/>
  <c r="AG225" i="3"/>
  <c r="AH225" i="3"/>
  <c r="EA225" i="3" s="1"/>
  <c r="AI225" i="3"/>
  <c r="EB225" i="3" s="1"/>
  <c r="AJ225" i="3"/>
  <c r="EG225" i="3" s="1"/>
  <c r="AK225" i="3"/>
  <c r="EK225" i="3" s="1"/>
  <c r="AL225" i="3"/>
  <c r="EL225" i="3" s="1"/>
  <c r="AM225" i="3"/>
  <c r="EN225" i="3" s="1"/>
  <c r="AN225" i="3"/>
  <c r="EO225" i="3" s="1"/>
  <c r="AO225" i="3"/>
  <c r="EQ225" i="3"/>
  <c r="AP225" i="3"/>
  <c r="ER225" i="3" s="1"/>
  <c r="AQ225" i="3"/>
  <c r="EV225" i="3" s="1"/>
  <c r="AR225" i="3"/>
  <c r="EW225" i="3" s="1"/>
  <c r="AS225" i="3"/>
  <c r="EX225" i="3" s="1"/>
  <c r="AT225" i="3"/>
  <c r="EY225" i="3" s="1"/>
  <c r="AU225" i="3"/>
  <c r="EZ225" i="3" s="1"/>
  <c r="AV225" i="3"/>
  <c r="FB225" i="3" s="1"/>
  <c r="AW225" i="3"/>
  <c r="FE225" i="3" s="1"/>
  <c r="AX225" i="3"/>
  <c r="FF225" i="3"/>
  <c r="AY225" i="3"/>
  <c r="FH225" i="3" s="1"/>
  <c r="AZ225" i="3"/>
  <c r="FI225" i="3" s="1"/>
  <c r="BA225" i="3"/>
  <c r="FK225" i="3" s="1"/>
  <c r="BB225" i="3"/>
  <c r="FL225" i="3" s="1"/>
  <c r="BC225" i="3"/>
  <c r="FQ225" i="3" s="1"/>
  <c r="BD225" i="3"/>
  <c r="FU225" i="3" s="1"/>
  <c r="BE225" i="3"/>
  <c r="FV225" i="3" s="1"/>
  <c r="BF225" i="3"/>
  <c r="FX225" i="3" s="1"/>
  <c r="BG225" i="3"/>
  <c r="FY225" i="3" s="1"/>
  <c r="BH225" i="3"/>
  <c r="GA225" i="3" s="1"/>
  <c r="BI225" i="3"/>
  <c r="GB225" i="3" s="1"/>
  <c r="E226" i="3"/>
  <c r="CB226" i="3"/>
  <c r="F226" i="3"/>
  <c r="CC226" i="3" s="1"/>
  <c r="G226" i="3"/>
  <c r="CD226" i="3" s="1"/>
  <c r="H226" i="3"/>
  <c r="CE226" i="3" s="1"/>
  <c r="I226" i="3"/>
  <c r="CF226" i="3" s="1"/>
  <c r="J226" i="3"/>
  <c r="CH226" i="3"/>
  <c r="K226" i="3"/>
  <c r="CK226" i="3" s="1"/>
  <c r="L226" i="3"/>
  <c r="CL226" i="3" s="1"/>
  <c r="M226" i="3"/>
  <c r="CN226" i="3"/>
  <c r="N226" i="3"/>
  <c r="CO226" i="3" s="1"/>
  <c r="O226" i="3"/>
  <c r="CQ226" i="3" s="1"/>
  <c r="P226" i="3"/>
  <c r="CR226" i="3" s="1"/>
  <c r="Q226" i="3"/>
  <c r="CW226" i="3" s="1"/>
  <c r="R226" i="3"/>
  <c r="DA226" i="3" s="1"/>
  <c r="S226" i="3"/>
  <c r="DB226" i="3"/>
  <c r="T226" i="3"/>
  <c r="DD226" i="3" s="1"/>
  <c r="U226" i="3"/>
  <c r="DE226" i="3" s="1"/>
  <c r="V226" i="3"/>
  <c r="W226" i="3"/>
  <c r="DH226" i="3" s="1"/>
  <c r="X226" i="3"/>
  <c r="DL226" i="3" s="1"/>
  <c r="Y226" i="3"/>
  <c r="DM226" i="3"/>
  <c r="Z226" i="3"/>
  <c r="DN226" i="3" s="1"/>
  <c r="AA226" i="3"/>
  <c r="DO226" i="3"/>
  <c r="AB226" i="3"/>
  <c r="DP226" i="3" s="1"/>
  <c r="AC226" i="3"/>
  <c r="DR226" i="3" s="1"/>
  <c r="AD226" i="3"/>
  <c r="DU226" i="3" s="1"/>
  <c r="AE226" i="3"/>
  <c r="DV226" i="3" s="1"/>
  <c r="AF226" i="3"/>
  <c r="DX226" i="3" s="1"/>
  <c r="AG226" i="3"/>
  <c r="DY226" i="3" s="1"/>
  <c r="AH226" i="3"/>
  <c r="EA226" i="3"/>
  <c r="AI226" i="3"/>
  <c r="EB226" i="3" s="1"/>
  <c r="AJ226" i="3"/>
  <c r="EG226" i="3"/>
  <c r="AK226" i="3"/>
  <c r="EK226" i="3" s="1"/>
  <c r="AL226" i="3"/>
  <c r="EL226" i="3" s="1"/>
  <c r="AM226" i="3"/>
  <c r="EN226" i="3" s="1"/>
  <c r="AN226" i="3"/>
  <c r="EO226" i="3" s="1"/>
  <c r="AO226" i="3"/>
  <c r="EQ226" i="3" s="1"/>
  <c r="AP226" i="3"/>
  <c r="AQ226" i="3"/>
  <c r="AR226" i="3"/>
  <c r="EW226" i="3" s="1"/>
  <c r="AS226" i="3"/>
  <c r="EX226" i="3" s="1"/>
  <c r="AT226" i="3"/>
  <c r="EY226" i="3" s="1"/>
  <c r="AU226" i="3"/>
  <c r="EZ226" i="3"/>
  <c r="AV226" i="3"/>
  <c r="FB226" i="3" s="1"/>
  <c r="AW226" i="3"/>
  <c r="FE226" i="3"/>
  <c r="AX226" i="3"/>
  <c r="FF226" i="3" s="1"/>
  <c r="AY226" i="3"/>
  <c r="FH226" i="3" s="1"/>
  <c r="AZ226" i="3"/>
  <c r="FI226" i="3" s="1"/>
  <c r="BA226" i="3"/>
  <c r="FK226" i="3" s="1"/>
  <c r="BB226" i="3"/>
  <c r="FL226" i="3" s="1"/>
  <c r="BC226" i="3"/>
  <c r="FQ226" i="3" s="1"/>
  <c r="BD226" i="3"/>
  <c r="FU226" i="3" s="1"/>
  <c r="BE226" i="3"/>
  <c r="FV226" i="3" s="1"/>
  <c r="BF226" i="3"/>
  <c r="FX226" i="3" s="1"/>
  <c r="BG226" i="3"/>
  <c r="FY226" i="3" s="1"/>
  <c r="BH226" i="3"/>
  <c r="GA226" i="3" s="1"/>
  <c r="BI226" i="3"/>
  <c r="GB226" i="3" s="1"/>
  <c r="E227" i="3"/>
  <c r="CB227" i="3"/>
  <c r="F227" i="3"/>
  <c r="CC227" i="3" s="1"/>
  <c r="G227" i="3"/>
  <c r="CD227" i="3"/>
  <c r="H227" i="3"/>
  <c r="CE227" i="3" s="1"/>
  <c r="I227" i="3"/>
  <c r="CF227" i="3"/>
  <c r="J227" i="3"/>
  <c r="CH227" i="3"/>
  <c r="K227" i="3"/>
  <c r="CK227" i="3" s="1"/>
  <c r="L227" i="3"/>
  <c r="CL227" i="3"/>
  <c r="M227" i="3"/>
  <c r="CN227" i="3" s="1"/>
  <c r="N227" i="3"/>
  <c r="CO227" i="3" s="1"/>
  <c r="O227" i="3"/>
  <c r="CQ227" i="3" s="1"/>
  <c r="P227" i="3"/>
  <c r="Q227" i="3"/>
  <c r="CW227" i="3" s="1"/>
  <c r="R227" i="3"/>
  <c r="DA227" i="3"/>
  <c r="S227" i="3"/>
  <c r="DB227" i="3" s="1"/>
  <c r="T227" i="3"/>
  <c r="DD227" i="3"/>
  <c r="U227" i="3"/>
  <c r="DE227" i="3"/>
  <c r="V227" i="3"/>
  <c r="DG227" i="3" s="1"/>
  <c r="W227" i="3"/>
  <c r="DH227" i="3"/>
  <c r="X227" i="3"/>
  <c r="DL227" i="3" s="1"/>
  <c r="Y227" i="3"/>
  <c r="DM227" i="3" s="1"/>
  <c r="Z227" i="3"/>
  <c r="DN227" i="3" s="1"/>
  <c r="AA227" i="3"/>
  <c r="DO227" i="3" s="1"/>
  <c r="AB227" i="3"/>
  <c r="DP227" i="3" s="1"/>
  <c r="AC227" i="3"/>
  <c r="DR227" i="3" s="1"/>
  <c r="AD227" i="3"/>
  <c r="DU227" i="3" s="1"/>
  <c r="AE227" i="3"/>
  <c r="DV227" i="3" s="1"/>
  <c r="AF227" i="3"/>
  <c r="DX227" i="3" s="1"/>
  <c r="AG227" i="3"/>
  <c r="DY227" i="3" s="1"/>
  <c r="AH227" i="3"/>
  <c r="EA227" i="3" s="1"/>
  <c r="AI227" i="3"/>
  <c r="EB227" i="3" s="1"/>
  <c r="AJ227" i="3"/>
  <c r="EG227" i="3"/>
  <c r="AK227" i="3"/>
  <c r="EK227" i="3" s="1"/>
  <c r="AL227" i="3"/>
  <c r="EL227" i="3"/>
  <c r="AM227" i="3"/>
  <c r="EN227" i="3" s="1"/>
  <c r="AN227" i="3"/>
  <c r="EO227" i="3" s="1"/>
  <c r="AO227" i="3"/>
  <c r="EQ227" i="3" s="1"/>
  <c r="AP227" i="3"/>
  <c r="ER227" i="3" s="1"/>
  <c r="AQ227" i="3"/>
  <c r="EV227" i="3" s="1"/>
  <c r="AR227" i="3"/>
  <c r="EW227" i="3" s="1"/>
  <c r="AS227" i="3"/>
  <c r="EX227" i="3" s="1"/>
  <c r="AT227" i="3"/>
  <c r="EY227" i="3" s="1"/>
  <c r="AU227" i="3"/>
  <c r="EZ227" i="3" s="1"/>
  <c r="AV227" i="3"/>
  <c r="FB227" i="3"/>
  <c r="AW227" i="3"/>
  <c r="AX227" i="3"/>
  <c r="FF227" i="3" s="1"/>
  <c r="AY227" i="3"/>
  <c r="FH227" i="3" s="1"/>
  <c r="AZ227" i="3"/>
  <c r="FI227" i="3" s="1"/>
  <c r="BA227" i="3"/>
  <c r="FK227" i="3" s="1"/>
  <c r="BB227" i="3"/>
  <c r="FL227" i="3" s="1"/>
  <c r="BC227" i="3"/>
  <c r="FQ227" i="3" s="1"/>
  <c r="BD227" i="3"/>
  <c r="FU227" i="3" s="1"/>
  <c r="BE227" i="3"/>
  <c r="FV227" i="3" s="1"/>
  <c r="BF227" i="3"/>
  <c r="FX227" i="3" s="1"/>
  <c r="BG227" i="3"/>
  <c r="FY227" i="3" s="1"/>
  <c r="BH227" i="3"/>
  <c r="GA227" i="3" s="1"/>
  <c r="BI227" i="3"/>
  <c r="E228" i="3"/>
  <c r="CB228" i="3" s="1"/>
  <c r="F228" i="3"/>
  <c r="CC228" i="3" s="1"/>
  <c r="G228" i="3"/>
  <c r="CD228" i="3"/>
  <c r="H228" i="3"/>
  <c r="CE228" i="3" s="1"/>
  <c r="I228" i="3"/>
  <c r="CF228" i="3" s="1"/>
  <c r="J228" i="3"/>
  <c r="CH228" i="3" s="1"/>
  <c r="K228" i="3"/>
  <c r="CK228" i="3"/>
  <c r="L228" i="3"/>
  <c r="CL228" i="3" s="1"/>
  <c r="M228" i="3"/>
  <c r="CN228" i="3" s="1"/>
  <c r="N228" i="3"/>
  <c r="CO228" i="3"/>
  <c r="O228" i="3"/>
  <c r="CQ228" i="3" s="1"/>
  <c r="P228" i="3"/>
  <c r="Q228" i="3"/>
  <c r="CW228" i="3" s="1"/>
  <c r="R228" i="3"/>
  <c r="DA228" i="3" s="1"/>
  <c r="S228" i="3"/>
  <c r="DB228" i="3"/>
  <c r="T228" i="3"/>
  <c r="DD228" i="3" s="1"/>
  <c r="U228" i="3"/>
  <c r="DE228" i="3" s="1"/>
  <c r="V228" i="3"/>
  <c r="DG228" i="3" s="1"/>
  <c r="W228" i="3"/>
  <c r="DH228" i="3" s="1"/>
  <c r="X228" i="3"/>
  <c r="DL228" i="3" s="1"/>
  <c r="Y228" i="3"/>
  <c r="DM228" i="3" s="1"/>
  <c r="Z228" i="3"/>
  <c r="DN228" i="3" s="1"/>
  <c r="AA228" i="3"/>
  <c r="DO228" i="3" s="1"/>
  <c r="AB228" i="3"/>
  <c r="DP228" i="3" s="1"/>
  <c r="AC228" i="3"/>
  <c r="DR228" i="3" s="1"/>
  <c r="AD228" i="3"/>
  <c r="DU228" i="3" s="1"/>
  <c r="AE228" i="3"/>
  <c r="DV228" i="3"/>
  <c r="AF228" i="3"/>
  <c r="DX228" i="3" s="1"/>
  <c r="AG228" i="3"/>
  <c r="DY228" i="3" s="1"/>
  <c r="AH228" i="3"/>
  <c r="EA228" i="3" s="1"/>
  <c r="AI228" i="3"/>
  <c r="EB228" i="3" s="1"/>
  <c r="AJ228" i="3"/>
  <c r="EG228" i="3" s="1"/>
  <c r="AK228" i="3"/>
  <c r="AL228" i="3"/>
  <c r="EL228" i="3" s="1"/>
  <c r="AM228" i="3"/>
  <c r="EN228" i="3" s="1"/>
  <c r="AN228" i="3"/>
  <c r="AO228" i="3"/>
  <c r="EQ228" i="3" s="1"/>
  <c r="AP228" i="3"/>
  <c r="ER228" i="3" s="1"/>
  <c r="AQ228" i="3"/>
  <c r="EV228" i="3" s="1"/>
  <c r="AR228" i="3"/>
  <c r="EW228" i="3" s="1"/>
  <c r="AS228" i="3"/>
  <c r="EX228" i="3" s="1"/>
  <c r="AT228" i="3"/>
  <c r="AU228" i="3"/>
  <c r="EZ228" i="3" s="1"/>
  <c r="AV228" i="3"/>
  <c r="AW228" i="3"/>
  <c r="FE228" i="3" s="1"/>
  <c r="AX228" i="3"/>
  <c r="FF228" i="3" s="1"/>
  <c r="AY228" i="3"/>
  <c r="FH228" i="3"/>
  <c r="AZ228" i="3"/>
  <c r="FI228" i="3" s="1"/>
  <c r="BA228" i="3"/>
  <c r="FK228" i="3" s="1"/>
  <c r="BB228" i="3"/>
  <c r="FL228" i="3" s="1"/>
  <c r="BC228" i="3"/>
  <c r="FQ228" i="3" s="1"/>
  <c r="BD228" i="3"/>
  <c r="FU228" i="3" s="1"/>
  <c r="BE228" i="3"/>
  <c r="FV228" i="3" s="1"/>
  <c r="BF228" i="3"/>
  <c r="FX228" i="3" s="1"/>
  <c r="BG228" i="3"/>
  <c r="FY228" i="3" s="1"/>
  <c r="BH228" i="3"/>
  <c r="GA228" i="3"/>
  <c r="BI228" i="3"/>
  <c r="GB228" i="3" s="1"/>
  <c r="E229" i="3"/>
  <c r="CB229" i="3" s="1"/>
  <c r="F229" i="3"/>
  <c r="G229" i="3"/>
  <c r="CD229" i="3" s="1"/>
  <c r="H229" i="3"/>
  <c r="CE229" i="3" s="1"/>
  <c r="I229" i="3"/>
  <c r="CF229" i="3" s="1"/>
  <c r="J229" i="3"/>
  <c r="K229" i="3"/>
  <c r="CK229" i="3" s="1"/>
  <c r="L229" i="3"/>
  <c r="M229" i="3"/>
  <c r="CN229" i="3" s="1"/>
  <c r="N229" i="3"/>
  <c r="CO229" i="3"/>
  <c r="O229" i="3"/>
  <c r="CQ229" i="3"/>
  <c r="P229" i="3"/>
  <c r="CR229" i="3" s="1"/>
  <c r="Q229" i="3"/>
  <c r="CW229" i="3"/>
  <c r="R229" i="3"/>
  <c r="DA229" i="3" s="1"/>
  <c r="S229" i="3"/>
  <c r="DB229" i="3" s="1"/>
  <c r="T229" i="3"/>
  <c r="DD229" i="3" s="1"/>
  <c r="U229" i="3"/>
  <c r="DE229" i="3"/>
  <c r="V229" i="3"/>
  <c r="DG229" i="3" s="1"/>
  <c r="W229" i="3"/>
  <c r="DH229" i="3"/>
  <c r="X229" i="3"/>
  <c r="Y229" i="3"/>
  <c r="DM229" i="3" s="1"/>
  <c r="Z229" i="3"/>
  <c r="DN229" i="3" s="1"/>
  <c r="AA229" i="3"/>
  <c r="DO229" i="3" s="1"/>
  <c r="AB229" i="3"/>
  <c r="DP229" i="3" s="1"/>
  <c r="AC229" i="3"/>
  <c r="DR229" i="3"/>
  <c r="AD229" i="3"/>
  <c r="DU229" i="3" s="1"/>
  <c r="AE229" i="3"/>
  <c r="DV229" i="3"/>
  <c r="AF229" i="3"/>
  <c r="DX229" i="3" s="1"/>
  <c r="AG229" i="3"/>
  <c r="DY229" i="3" s="1"/>
  <c r="AH229" i="3"/>
  <c r="EA229" i="3" s="1"/>
  <c r="AI229" i="3"/>
  <c r="EB229" i="3"/>
  <c r="AJ229" i="3"/>
  <c r="EG229" i="3" s="1"/>
  <c r="AK229" i="3"/>
  <c r="EK229" i="3"/>
  <c r="AL229" i="3"/>
  <c r="EL229" i="3" s="1"/>
  <c r="AM229" i="3"/>
  <c r="EN229" i="3" s="1"/>
  <c r="AN229" i="3"/>
  <c r="EO229" i="3" s="1"/>
  <c r="AO229" i="3"/>
  <c r="EQ229" i="3" s="1"/>
  <c r="AP229" i="3"/>
  <c r="ER229" i="3" s="1"/>
  <c r="AQ229" i="3"/>
  <c r="EV229" i="3" s="1"/>
  <c r="AR229" i="3"/>
  <c r="EW229" i="3" s="1"/>
  <c r="AS229" i="3"/>
  <c r="EX229" i="3" s="1"/>
  <c r="AT229" i="3"/>
  <c r="EY229" i="3" s="1"/>
  <c r="AU229" i="3"/>
  <c r="EZ229" i="3"/>
  <c r="AV229" i="3"/>
  <c r="FB229" i="3" s="1"/>
  <c r="AW229" i="3"/>
  <c r="FE229" i="3"/>
  <c r="AX229" i="3"/>
  <c r="FF229" i="3" s="1"/>
  <c r="AY229" i="3"/>
  <c r="FH229" i="3" s="1"/>
  <c r="AZ229" i="3"/>
  <c r="BA229" i="3"/>
  <c r="BB229" i="3"/>
  <c r="FL229" i="3" s="1"/>
  <c r="BC229" i="3"/>
  <c r="FQ229" i="3" s="1"/>
  <c r="BD229" i="3"/>
  <c r="FU229" i="3" s="1"/>
  <c r="BE229" i="3"/>
  <c r="FV229" i="3"/>
  <c r="BF229" i="3"/>
  <c r="FX229" i="3" s="1"/>
  <c r="BG229" i="3"/>
  <c r="FY229" i="3"/>
  <c r="BH229" i="3"/>
  <c r="GA229" i="3" s="1"/>
  <c r="BI229" i="3"/>
  <c r="GB229" i="3" s="1"/>
  <c r="E230" i="3"/>
  <c r="CB230" i="3" s="1"/>
  <c r="F230" i="3"/>
  <c r="CC230" i="3"/>
  <c r="G230" i="3"/>
  <c r="H230" i="3"/>
  <c r="CE230" i="3" s="1"/>
  <c r="I230" i="3"/>
  <c r="CF230" i="3" s="1"/>
  <c r="J230" i="3"/>
  <c r="CH230" i="3"/>
  <c r="K230" i="3"/>
  <c r="CK230" i="3" s="1"/>
  <c r="L230" i="3"/>
  <c r="CL230" i="3"/>
  <c r="M230" i="3"/>
  <c r="CN230" i="3"/>
  <c r="N230" i="3"/>
  <c r="CO230" i="3" s="1"/>
  <c r="O230" i="3"/>
  <c r="P230" i="3"/>
  <c r="Q230" i="3"/>
  <c r="CW230" i="3" s="1"/>
  <c r="R230" i="3"/>
  <c r="DA230" i="3" s="1"/>
  <c r="S230" i="3"/>
  <c r="DB230" i="3" s="1"/>
  <c r="T230" i="3"/>
  <c r="DD230" i="3"/>
  <c r="U230" i="3"/>
  <c r="DE230" i="3" s="1"/>
  <c r="V230" i="3"/>
  <c r="W230" i="3"/>
  <c r="DH230" i="3" s="1"/>
  <c r="X230" i="3"/>
  <c r="DL230" i="3"/>
  <c r="Y230" i="3"/>
  <c r="DM230" i="3" s="1"/>
  <c r="Z230" i="3"/>
  <c r="DN230" i="3" s="1"/>
  <c r="AA230" i="3"/>
  <c r="DO230" i="3" s="1"/>
  <c r="AB230" i="3"/>
  <c r="DP230" i="3" s="1"/>
  <c r="AC230" i="3"/>
  <c r="DR230" i="3" s="1"/>
  <c r="AD230" i="3"/>
  <c r="DU230" i="3" s="1"/>
  <c r="AE230" i="3"/>
  <c r="DV230" i="3"/>
  <c r="AF230" i="3"/>
  <c r="DX230" i="3" s="1"/>
  <c r="AG230" i="3"/>
  <c r="DY230" i="3"/>
  <c r="AH230" i="3"/>
  <c r="EA230" i="3" s="1"/>
  <c r="AI230" i="3"/>
  <c r="EB230" i="3" s="1"/>
  <c r="AJ230" i="3"/>
  <c r="EG230" i="3" s="1"/>
  <c r="AK230" i="3"/>
  <c r="EK230" i="3"/>
  <c r="AL230" i="3"/>
  <c r="EL230" i="3" s="1"/>
  <c r="AM230" i="3"/>
  <c r="EN230" i="3"/>
  <c r="AN230" i="3"/>
  <c r="EO230" i="3" s="1"/>
  <c r="AO230" i="3"/>
  <c r="EQ230" i="3" s="1"/>
  <c r="AP230" i="3"/>
  <c r="ER230" i="3" s="1"/>
  <c r="AQ230" i="3"/>
  <c r="EV230" i="3" s="1"/>
  <c r="AR230" i="3"/>
  <c r="EW230" i="3" s="1"/>
  <c r="AS230" i="3"/>
  <c r="EX230" i="3" s="1"/>
  <c r="AT230" i="3"/>
  <c r="EY230" i="3"/>
  <c r="AU230" i="3"/>
  <c r="EZ230" i="3" s="1"/>
  <c r="AV230" i="3"/>
  <c r="FB230" i="3"/>
  <c r="AW230" i="3"/>
  <c r="FE230" i="3"/>
  <c r="AX230" i="3"/>
  <c r="FF230" i="3" s="1"/>
  <c r="AY230" i="3"/>
  <c r="FH230" i="3" s="1"/>
  <c r="AZ230" i="3"/>
  <c r="FI230" i="3" s="1"/>
  <c r="BA230" i="3"/>
  <c r="FK230" i="3" s="1"/>
  <c r="BB230" i="3"/>
  <c r="FL230" i="3" s="1"/>
  <c r="BC230" i="3"/>
  <c r="BD230" i="3"/>
  <c r="FU230" i="3" s="1"/>
  <c r="BE230" i="3"/>
  <c r="FV230" i="3"/>
  <c r="BF230" i="3"/>
  <c r="FX230" i="3" s="1"/>
  <c r="BG230" i="3"/>
  <c r="FY230" i="3"/>
  <c r="BH230" i="3"/>
  <c r="GA230" i="3" s="1"/>
  <c r="BI230" i="3"/>
  <c r="GB230" i="3" s="1"/>
  <c r="E231" i="3"/>
  <c r="CB231" i="3" s="1"/>
  <c r="F231" i="3"/>
  <c r="CC231" i="3"/>
  <c r="G231" i="3"/>
  <c r="CD231" i="3" s="1"/>
  <c r="H231" i="3"/>
  <c r="CE231" i="3" s="1"/>
  <c r="I231" i="3"/>
  <c r="CF231" i="3" s="1"/>
  <c r="J231" i="3"/>
  <c r="CH231" i="3"/>
  <c r="K231" i="3"/>
  <c r="CK231" i="3" s="1"/>
  <c r="L231" i="3"/>
  <c r="CL231" i="3" s="1"/>
  <c r="M231" i="3"/>
  <c r="CN231" i="3" s="1"/>
  <c r="N231" i="3"/>
  <c r="CO231" i="3"/>
  <c r="O231" i="3"/>
  <c r="CQ231" i="3" s="1"/>
  <c r="P231" i="3"/>
  <c r="CR231" i="3"/>
  <c r="Q231" i="3"/>
  <c r="CW231" i="3"/>
  <c r="R231" i="3"/>
  <c r="DA231" i="3" s="1"/>
  <c r="S231" i="3"/>
  <c r="DB231" i="3"/>
  <c r="T231" i="3"/>
  <c r="DD231" i="3" s="1"/>
  <c r="U231" i="3"/>
  <c r="DE231" i="3" s="1"/>
  <c r="V231" i="3"/>
  <c r="W231" i="3"/>
  <c r="DH231" i="3" s="1"/>
  <c r="X231" i="3"/>
  <c r="DL231" i="3" s="1"/>
  <c r="Y231" i="3"/>
  <c r="DM231" i="3" s="1"/>
  <c r="Z231" i="3"/>
  <c r="DN231" i="3" s="1"/>
  <c r="AA231" i="3"/>
  <c r="DO231" i="3" s="1"/>
  <c r="AB231" i="3"/>
  <c r="DP231" i="3"/>
  <c r="AC231" i="3"/>
  <c r="DR231" i="3" s="1"/>
  <c r="AD231" i="3"/>
  <c r="DU231" i="3"/>
  <c r="AE231" i="3"/>
  <c r="DV231" i="3" s="1"/>
  <c r="AF231" i="3"/>
  <c r="DX231" i="3" s="1"/>
  <c r="AG231" i="3"/>
  <c r="DY231" i="3" s="1"/>
  <c r="AH231" i="3"/>
  <c r="EA231" i="3"/>
  <c r="AI231" i="3"/>
  <c r="EB231" i="3" s="1"/>
  <c r="AJ231" i="3"/>
  <c r="EG231" i="3"/>
  <c r="AK231" i="3"/>
  <c r="EK231" i="3" s="1"/>
  <c r="AL231" i="3"/>
  <c r="EL231" i="3" s="1"/>
  <c r="AM231" i="3"/>
  <c r="EN231" i="3" s="1"/>
  <c r="AN231" i="3"/>
  <c r="EO231" i="3"/>
  <c r="AO231" i="3"/>
  <c r="EQ231" i="3" s="1"/>
  <c r="AP231" i="3"/>
  <c r="ER231" i="3" s="1"/>
  <c r="AQ231" i="3"/>
  <c r="EV231" i="3" s="1"/>
  <c r="AR231" i="3"/>
  <c r="EW231" i="3" s="1"/>
  <c r="AS231" i="3"/>
  <c r="EX231" i="3" s="1"/>
  <c r="AT231" i="3"/>
  <c r="EY231" i="3"/>
  <c r="AU231" i="3"/>
  <c r="EZ231" i="3" s="1"/>
  <c r="AV231" i="3"/>
  <c r="FB231" i="3" s="1"/>
  <c r="AW231" i="3"/>
  <c r="FE231" i="3" s="1"/>
  <c r="AX231" i="3"/>
  <c r="FF231" i="3" s="1"/>
  <c r="AY231" i="3"/>
  <c r="FH231" i="3" s="1"/>
  <c r="AZ231" i="3"/>
  <c r="FI231" i="3" s="1"/>
  <c r="BA231" i="3"/>
  <c r="FK231" i="3" s="1"/>
  <c r="BB231" i="3"/>
  <c r="FL231" i="3" s="1"/>
  <c r="BC231" i="3"/>
  <c r="FQ231" i="3" s="1"/>
  <c r="BD231" i="3"/>
  <c r="FU231" i="3" s="1"/>
  <c r="BE231" i="3"/>
  <c r="FV231" i="3" s="1"/>
  <c r="BF231" i="3"/>
  <c r="FX231" i="3"/>
  <c r="BG231" i="3"/>
  <c r="FY231" i="3" s="1"/>
  <c r="BH231" i="3"/>
  <c r="GA231" i="3" s="1"/>
  <c r="BI231" i="3"/>
  <c r="GB231" i="3" s="1"/>
  <c r="E232" i="3"/>
  <c r="CB232" i="3" s="1"/>
  <c r="F232" i="3"/>
  <c r="CC232" i="3" s="1"/>
  <c r="G232" i="3"/>
  <c r="CD232" i="3"/>
  <c r="H232" i="3"/>
  <c r="CE232" i="3" s="1"/>
  <c r="I232" i="3"/>
  <c r="CF232" i="3"/>
  <c r="J232" i="3"/>
  <c r="K232" i="3"/>
  <c r="CK232" i="3"/>
  <c r="L232" i="3"/>
  <c r="CL232" i="3" s="1"/>
  <c r="M232" i="3"/>
  <c r="CN232" i="3" s="1"/>
  <c r="N232" i="3"/>
  <c r="CO232" i="3" s="1"/>
  <c r="O232" i="3"/>
  <c r="CQ232" i="3" s="1"/>
  <c r="P232" i="3"/>
  <c r="CR232" i="3" s="1"/>
  <c r="Q232" i="3"/>
  <c r="CW232" i="3"/>
  <c r="R232" i="3"/>
  <c r="DA232" i="3" s="1"/>
  <c r="S232" i="3"/>
  <c r="DB232" i="3"/>
  <c r="T232" i="3"/>
  <c r="DD232" i="3" s="1"/>
  <c r="U232" i="3"/>
  <c r="DE232" i="3" s="1"/>
  <c r="V232" i="3"/>
  <c r="DG232" i="3" s="1"/>
  <c r="W232" i="3"/>
  <c r="DH232" i="3"/>
  <c r="X232" i="3"/>
  <c r="DL232" i="3" s="1"/>
  <c r="Y232" i="3"/>
  <c r="Z232" i="3"/>
  <c r="DN232" i="3" s="1"/>
  <c r="AA232" i="3"/>
  <c r="DO232" i="3" s="1"/>
  <c r="AB232" i="3"/>
  <c r="DP232" i="3"/>
  <c r="AC232" i="3"/>
  <c r="DR232" i="3" s="1"/>
  <c r="AD232" i="3"/>
  <c r="DU232" i="3" s="1"/>
  <c r="AE232" i="3"/>
  <c r="DV232" i="3" s="1"/>
  <c r="AF232" i="3"/>
  <c r="DX232" i="3" s="1"/>
  <c r="AG232" i="3"/>
  <c r="DY232" i="3" s="1"/>
  <c r="AH232" i="3"/>
  <c r="EA232" i="3" s="1"/>
  <c r="AI232" i="3"/>
  <c r="EB232" i="3" s="1"/>
  <c r="AJ232" i="3"/>
  <c r="EG232" i="3" s="1"/>
  <c r="AK232" i="3"/>
  <c r="EK232" i="3"/>
  <c r="AL232" i="3"/>
  <c r="EL232" i="3" s="1"/>
  <c r="AM232" i="3"/>
  <c r="EN232" i="3" s="1"/>
  <c r="AN232" i="3"/>
  <c r="EO232" i="3"/>
  <c r="AO232" i="3"/>
  <c r="EQ232" i="3" s="1"/>
  <c r="AP232" i="3"/>
  <c r="ER232" i="3" s="1"/>
  <c r="AQ232" i="3"/>
  <c r="EV232" i="3" s="1"/>
  <c r="AR232" i="3"/>
  <c r="EW232" i="3" s="1"/>
  <c r="AS232" i="3"/>
  <c r="EX232" i="3" s="1"/>
  <c r="AT232" i="3"/>
  <c r="EY232" i="3" s="1"/>
  <c r="AU232" i="3"/>
  <c r="EZ232" i="3" s="1"/>
  <c r="AV232" i="3"/>
  <c r="FB232" i="3" s="1"/>
  <c r="AW232" i="3"/>
  <c r="FE232" i="3"/>
  <c r="AX232" i="3"/>
  <c r="FF232" i="3" s="1"/>
  <c r="AY232" i="3"/>
  <c r="FH232" i="3" s="1"/>
  <c r="AZ232" i="3"/>
  <c r="FI232" i="3"/>
  <c r="BA232" i="3"/>
  <c r="FK232" i="3" s="1"/>
  <c r="BB232" i="3"/>
  <c r="FL232" i="3" s="1"/>
  <c r="BC232" i="3"/>
  <c r="FQ232" i="3" s="1"/>
  <c r="BD232" i="3"/>
  <c r="FU232" i="3" s="1"/>
  <c r="BE232" i="3"/>
  <c r="FV232" i="3" s="1"/>
  <c r="BF232" i="3"/>
  <c r="FX232" i="3" s="1"/>
  <c r="BG232" i="3"/>
  <c r="FY232" i="3" s="1"/>
  <c r="BH232" i="3"/>
  <c r="GA232" i="3" s="1"/>
  <c r="BI232" i="3"/>
  <c r="GB232" i="3"/>
  <c r="E233" i="3"/>
  <c r="CB233" i="3" s="1"/>
  <c r="F233" i="3"/>
  <c r="CC233" i="3" s="1"/>
  <c r="G233" i="3"/>
  <c r="CD233" i="3"/>
  <c r="H233" i="3"/>
  <c r="CE233" i="3" s="1"/>
  <c r="I233" i="3"/>
  <c r="CF233" i="3"/>
  <c r="J233" i="3"/>
  <c r="CH233" i="3" s="1"/>
  <c r="K233" i="3"/>
  <c r="CK233" i="3" s="1"/>
  <c r="L233" i="3"/>
  <c r="CL233" i="3" s="1"/>
  <c r="M233" i="3"/>
  <c r="CN233" i="3" s="1"/>
  <c r="N233" i="3"/>
  <c r="CO233" i="3" s="1"/>
  <c r="O233" i="3"/>
  <c r="CQ233" i="3"/>
  <c r="P233" i="3"/>
  <c r="Q233" i="3"/>
  <c r="CW233" i="3"/>
  <c r="R233" i="3"/>
  <c r="DA233" i="3" s="1"/>
  <c r="S233" i="3"/>
  <c r="T233" i="3"/>
  <c r="DD233" i="3" s="1"/>
  <c r="U233" i="3"/>
  <c r="DE233" i="3" s="1"/>
  <c r="V233" i="3"/>
  <c r="DG233" i="3"/>
  <c r="W233" i="3"/>
  <c r="DH233" i="3" s="1"/>
  <c r="X233" i="3"/>
  <c r="DL233" i="3" s="1"/>
  <c r="Y233" i="3"/>
  <c r="DM233" i="3"/>
  <c r="Z233" i="3"/>
  <c r="DN233" i="3" s="1"/>
  <c r="AA233" i="3"/>
  <c r="DO233" i="3" s="1"/>
  <c r="AB233" i="3"/>
  <c r="AC233" i="3"/>
  <c r="DR233" i="3" s="1"/>
  <c r="AD233" i="3"/>
  <c r="DU233" i="3"/>
  <c r="AE233" i="3"/>
  <c r="DV233" i="3" s="1"/>
  <c r="AF233" i="3"/>
  <c r="DX233" i="3" s="1"/>
  <c r="AG233" i="3"/>
  <c r="DY233" i="3" s="1"/>
  <c r="AH233" i="3"/>
  <c r="EA233" i="3" s="1"/>
  <c r="AI233" i="3"/>
  <c r="EB233" i="3" s="1"/>
  <c r="AJ233" i="3"/>
  <c r="EG233" i="3" s="1"/>
  <c r="AK233" i="3"/>
  <c r="EK233" i="3" s="1"/>
  <c r="AL233" i="3"/>
  <c r="EL233" i="3" s="1"/>
  <c r="AM233" i="3"/>
  <c r="EN233" i="3"/>
  <c r="AN233" i="3"/>
  <c r="EO233" i="3" s="1"/>
  <c r="AO233" i="3"/>
  <c r="EQ233" i="3" s="1"/>
  <c r="AP233" i="3"/>
  <c r="ER233" i="3"/>
  <c r="AQ233" i="3"/>
  <c r="EV233" i="3" s="1"/>
  <c r="AR233" i="3"/>
  <c r="EW233" i="3" s="1"/>
  <c r="AS233" i="3"/>
  <c r="EX233" i="3" s="1"/>
  <c r="AT233" i="3"/>
  <c r="EY233" i="3" s="1"/>
  <c r="AU233" i="3"/>
  <c r="EZ233" i="3" s="1"/>
  <c r="AV233" i="3"/>
  <c r="FB233" i="3"/>
  <c r="AW233" i="3"/>
  <c r="FE233" i="3" s="1"/>
  <c r="AX233" i="3"/>
  <c r="FF233" i="3" s="1"/>
  <c r="AY233" i="3"/>
  <c r="FH233" i="3" s="1"/>
  <c r="AZ233" i="3"/>
  <c r="BA233" i="3"/>
  <c r="FK233" i="3" s="1"/>
  <c r="BB233" i="3"/>
  <c r="FL233" i="3" s="1"/>
  <c r="BC233" i="3"/>
  <c r="FQ233" i="3" s="1"/>
  <c r="BD233" i="3"/>
  <c r="FU233" i="3"/>
  <c r="BE233" i="3"/>
  <c r="FV233" i="3" s="1"/>
  <c r="BF233" i="3"/>
  <c r="FX233" i="3" s="1"/>
  <c r="BG233" i="3"/>
  <c r="FY233" i="3"/>
  <c r="BH233" i="3"/>
  <c r="GA233" i="3" s="1"/>
  <c r="BI233" i="3"/>
  <c r="GB233" i="3" s="1"/>
  <c r="E234" i="3"/>
  <c r="CB234" i="3" s="1"/>
  <c r="F234" i="3"/>
  <c r="G234" i="3"/>
  <c r="CD234" i="3" s="1"/>
  <c r="H234" i="3"/>
  <c r="CE234" i="3" s="1"/>
  <c r="I234" i="3"/>
  <c r="CF234" i="3" s="1"/>
  <c r="J234" i="3"/>
  <c r="K234" i="3"/>
  <c r="CK234" i="3" s="1"/>
  <c r="L234" i="3"/>
  <c r="CL234" i="3" s="1"/>
  <c r="M234" i="3"/>
  <c r="CN234" i="3" s="1"/>
  <c r="N234" i="3"/>
  <c r="CO234" i="3"/>
  <c r="O234" i="3"/>
  <c r="CQ234" i="3" s="1"/>
  <c r="P234" i="3"/>
  <c r="CR234" i="3"/>
  <c r="Q234" i="3"/>
  <c r="CW234" i="3"/>
  <c r="R234" i="3"/>
  <c r="DA234" i="3" s="1"/>
  <c r="S234" i="3"/>
  <c r="DB234" i="3"/>
  <c r="T234" i="3"/>
  <c r="DD234" i="3" s="1"/>
  <c r="U234" i="3"/>
  <c r="DE234" i="3" s="1"/>
  <c r="V234" i="3"/>
  <c r="W234" i="3"/>
  <c r="DH234" i="3" s="1"/>
  <c r="X234" i="3"/>
  <c r="DL234" i="3"/>
  <c r="Y234" i="3"/>
  <c r="DM234" i="3" s="1"/>
  <c r="Z234" i="3"/>
  <c r="DN234" i="3" s="1"/>
  <c r="AA234" i="3"/>
  <c r="DO234" i="3" s="1"/>
  <c r="AB234" i="3"/>
  <c r="DP234" i="3"/>
  <c r="AC234" i="3"/>
  <c r="DR234" i="3" s="1"/>
  <c r="AD234" i="3"/>
  <c r="DU234" i="3"/>
  <c r="AE234" i="3"/>
  <c r="DV234" i="3" s="1"/>
  <c r="AF234" i="3"/>
  <c r="DX234" i="3" s="1"/>
  <c r="AG234" i="3"/>
  <c r="DY234" i="3" s="1"/>
  <c r="AH234" i="3"/>
  <c r="EA234" i="3" s="1"/>
  <c r="AI234" i="3"/>
  <c r="EB234" i="3" s="1"/>
  <c r="AJ234" i="3"/>
  <c r="EG234" i="3" s="1"/>
  <c r="AK234" i="3"/>
  <c r="EK234" i="3"/>
  <c r="AL234" i="3"/>
  <c r="EL234" i="3" s="1"/>
  <c r="AM234" i="3"/>
  <c r="EN234" i="3"/>
  <c r="AN234" i="3"/>
  <c r="EO234" i="3"/>
  <c r="AO234" i="3"/>
  <c r="EQ234" i="3" s="1"/>
  <c r="AP234" i="3"/>
  <c r="ER234" i="3"/>
  <c r="AQ234" i="3"/>
  <c r="EV234" i="3" s="1"/>
  <c r="AR234" i="3"/>
  <c r="AS234" i="3"/>
  <c r="EX234" i="3" s="1"/>
  <c r="AT234" i="3"/>
  <c r="EY234" i="3" s="1"/>
  <c r="AU234" i="3"/>
  <c r="EZ234" i="3" s="1"/>
  <c r="AV234" i="3"/>
  <c r="FB234" i="3"/>
  <c r="AW234" i="3"/>
  <c r="FE234" i="3" s="1"/>
  <c r="AX234" i="3"/>
  <c r="FF234" i="3"/>
  <c r="AY234" i="3"/>
  <c r="FH234" i="3"/>
  <c r="AZ234" i="3"/>
  <c r="FI234" i="3" s="1"/>
  <c r="BA234" i="3"/>
  <c r="FK234" i="3"/>
  <c r="BB234" i="3"/>
  <c r="FL234" i="3" s="1"/>
  <c r="BC234" i="3"/>
  <c r="BD234" i="3"/>
  <c r="FU234" i="3" s="1"/>
  <c r="BE234" i="3"/>
  <c r="FV234" i="3" s="1"/>
  <c r="BF234" i="3"/>
  <c r="FX234" i="3" s="1"/>
  <c r="BG234" i="3"/>
  <c r="FY234" i="3"/>
  <c r="BH234" i="3"/>
  <c r="GA234" i="3" s="1"/>
  <c r="BI234" i="3"/>
  <c r="GB234" i="3"/>
  <c r="E235" i="3"/>
  <c r="CB235" i="3"/>
  <c r="F235" i="3"/>
  <c r="CC235" i="3" s="1"/>
  <c r="G235" i="3"/>
  <c r="CD235" i="3"/>
  <c r="H235" i="3"/>
  <c r="CE235" i="3" s="1"/>
  <c r="I235" i="3"/>
  <c r="CF235" i="3"/>
  <c r="J235" i="3"/>
  <c r="CH235" i="3" s="1"/>
  <c r="K235" i="3"/>
  <c r="CK235" i="3" s="1"/>
  <c r="L235" i="3"/>
  <c r="CL235" i="3" s="1"/>
  <c r="M235" i="3"/>
  <c r="CN235" i="3"/>
  <c r="N235" i="3"/>
  <c r="CO235" i="3" s="1"/>
  <c r="O235" i="3"/>
  <c r="CQ235" i="3"/>
  <c r="P235" i="3"/>
  <c r="Q235" i="3"/>
  <c r="CW235" i="3"/>
  <c r="R235" i="3"/>
  <c r="DA235" i="3"/>
  <c r="S235" i="3"/>
  <c r="DB235" i="3" s="1"/>
  <c r="T235" i="3"/>
  <c r="DD235" i="3"/>
  <c r="U235" i="3"/>
  <c r="DE235" i="3" s="1"/>
  <c r="V235" i="3"/>
  <c r="DG235" i="3" s="1"/>
  <c r="W235" i="3"/>
  <c r="DH235" i="3" s="1"/>
  <c r="X235" i="3"/>
  <c r="DL235" i="3"/>
  <c r="Y235" i="3"/>
  <c r="Z235" i="3"/>
  <c r="DN235" i="3" s="1"/>
  <c r="AA235" i="3"/>
  <c r="DO235" i="3" s="1"/>
  <c r="AB235" i="3"/>
  <c r="DP235" i="3"/>
  <c r="AC235" i="3"/>
  <c r="DR235" i="3" s="1"/>
  <c r="AD235" i="3"/>
  <c r="DU235" i="3" s="1"/>
  <c r="AE235" i="3"/>
  <c r="DV235" i="3"/>
  <c r="AF235" i="3"/>
  <c r="DX235" i="3" s="1"/>
  <c r="AG235" i="3"/>
  <c r="DY235" i="3" s="1"/>
  <c r="AH235" i="3"/>
  <c r="EA235" i="3" s="1"/>
  <c r="AI235" i="3"/>
  <c r="EB235" i="3" s="1"/>
  <c r="AJ235" i="3"/>
  <c r="EG235" i="3" s="1"/>
  <c r="AK235" i="3"/>
  <c r="EK235" i="3" s="1"/>
  <c r="AL235" i="3"/>
  <c r="EL235" i="3" s="1"/>
  <c r="AM235" i="3"/>
  <c r="AN235" i="3"/>
  <c r="EO235" i="3" s="1"/>
  <c r="AO235" i="3"/>
  <c r="EQ235" i="3" s="1"/>
  <c r="AP235" i="3"/>
  <c r="ER235" i="3" s="1"/>
  <c r="AQ235" i="3"/>
  <c r="EV235" i="3" s="1"/>
  <c r="AR235" i="3"/>
  <c r="EW235" i="3" s="1"/>
  <c r="AS235" i="3"/>
  <c r="EX235" i="3" s="1"/>
  <c r="AT235" i="3"/>
  <c r="EY235" i="3" s="1"/>
  <c r="AU235" i="3"/>
  <c r="EZ235" i="3" s="1"/>
  <c r="AV235" i="3"/>
  <c r="FB235" i="3" s="1"/>
  <c r="AW235" i="3"/>
  <c r="FE235" i="3" s="1"/>
  <c r="AX235" i="3"/>
  <c r="FF235" i="3" s="1"/>
  <c r="AY235" i="3"/>
  <c r="FH235" i="3"/>
  <c r="AZ235" i="3"/>
  <c r="FI235" i="3" s="1"/>
  <c r="BA235" i="3"/>
  <c r="FK235" i="3" s="1"/>
  <c r="BB235" i="3"/>
  <c r="FL235" i="3" s="1"/>
  <c r="BC235" i="3"/>
  <c r="FQ235" i="3" s="1"/>
  <c r="BD235" i="3"/>
  <c r="FU235" i="3" s="1"/>
  <c r="BE235" i="3"/>
  <c r="FV235" i="3"/>
  <c r="BF235" i="3"/>
  <c r="FX235" i="3" s="1"/>
  <c r="BG235" i="3"/>
  <c r="FY235" i="3" s="1"/>
  <c r="BH235" i="3"/>
  <c r="GA235" i="3" s="1"/>
  <c r="BI235" i="3"/>
  <c r="GB235" i="3" s="1"/>
  <c r="E236" i="3"/>
  <c r="CB236" i="3" s="1"/>
  <c r="F236" i="3"/>
  <c r="CC236" i="3" s="1"/>
  <c r="G236" i="3"/>
  <c r="CD236" i="3"/>
  <c r="H236" i="3"/>
  <c r="CE236" i="3" s="1"/>
  <c r="I236" i="3"/>
  <c r="CF236" i="3"/>
  <c r="J236" i="3"/>
  <c r="CH236" i="3" s="1"/>
  <c r="K236" i="3"/>
  <c r="CK236" i="3"/>
  <c r="L236" i="3"/>
  <c r="CL236" i="3" s="1"/>
  <c r="M236" i="3"/>
  <c r="N236" i="3"/>
  <c r="CO236" i="3" s="1"/>
  <c r="O236" i="3"/>
  <c r="CQ236" i="3" s="1"/>
  <c r="P236" i="3"/>
  <c r="CR236" i="3"/>
  <c r="Q236" i="3"/>
  <c r="CW236" i="3" s="1"/>
  <c r="R236" i="3"/>
  <c r="DA236" i="3" s="1"/>
  <c r="S236" i="3"/>
  <c r="T236" i="3"/>
  <c r="DD236" i="3" s="1"/>
  <c r="U236" i="3"/>
  <c r="DE236" i="3"/>
  <c r="V236" i="3"/>
  <c r="DG236" i="3"/>
  <c r="W236" i="3"/>
  <c r="DH236" i="3" s="1"/>
  <c r="X236" i="3"/>
  <c r="DL236" i="3" s="1"/>
  <c r="Y236" i="3"/>
  <c r="DM236" i="3"/>
  <c r="Z236" i="3"/>
  <c r="DN236" i="3" s="1"/>
  <c r="AA236" i="3"/>
  <c r="DO236" i="3"/>
  <c r="AB236" i="3"/>
  <c r="DP236" i="3"/>
  <c r="AC236" i="3"/>
  <c r="DR236" i="3" s="1"/>
  <c r="AD236" i="3"/>
  <c r="DU236" i="3" s="1"/>
  <c r="AE236" i="3"/>
  <c r="AF236" i="3"/>
  <c r="DX236" i="3" s="1"/>
  <c r="AG236" i="3"/>
  <c r="DY236" i="3" s="1"/>
  <c r="AH236" i="3"/>
  <c r="EA236" i="3" s="1"/>
  <c r="AI236" i="3"/>
  <c r="EB236" i="3" s="1"/>
  <c r="AJ236" i="3"/>
  <c r="EG236" i="3"/>
  <c r="AK236" i="3"/>
  <c r="EK236" i="3" s="1"/>
  <c r="AL236" i="3"/>
  <c r="EL236" i="3"/>
  <c r="AM236" i="3"/>
  <c r="EN236" i="3" s="1"/>
  <c r="AN236" i="3"/>
  <c r="EO236" i="3" s="1"/>
  <c r="AO236" i="3"/>
  <c r="EQ236" i="3" s="1"/>
  <c r="AP236" i="3"/>
  <c r="ER236" i="3" s="1"/>
  <c r="AQ236" i="3"/>
  <c r="EV236" i="3" s="1"/>
  <c r="AR236" i="3"/>
  <c r="EW236" i="3"/>
  <c r="AS236" i="3"/>
  <c r="AT236" i="3"/>
  <c r="EY236" i="3" s="1"/>
  <c r="AU236" i="3"/>
  <c r="EZ236" i="3" s="1"/>
  <c r="AV236" i="3"/>
  <c r="FB236" i="3" s="1"/>
  <c r="AW236" i="3"/>
  <c r="FE236" i="3" s="1"/>
  <c r="AX236" i="3"/>
  <c r="FF236" i="3" s="1"/>
  <c r="AY236" i="3"/>
  <c r="FH236" i="3" s="1"/>
  <c r="AZ236" i="3"/>
  <c r="FI236" i="3" s="1"/>
  <c r="BA236" i="3"/>
  <c r="FK236" i="3"/>
  <c r="BB236" i="3"/>
  <c r="FL236" i="3" s="1"/>
  <c r="BC236" i="3"/>
  <c r="FQ236" i="3" s="1"/>
  <c r="BD236" i="3"/>
  <c r="FU236" i="3" s="1"/>
  <c r="BE236" i="3"/>
  <c r="FV236" i="3" s="1"/>
  <c r="BF236" i="3"/>
  <c r="FX236" i="3" s="1"/>
  <c r="BG236" i="3"/>
  <c r="FY236" i="3"/>
  <c r="BH236" i="3"/>
  <c r="GA236" i="3" s="1"/>
  <c r="BI236" i="3"/>
  <c r="GB236" i="3" s="1"/>
  <c r="E237" i="3"/>
  <c r="CB237" i="3" s="1"/>
  <c r="F237" i="3"/>
  <c r="CC237" i="3" s="1"/>
  <c r="G237" i="3"/>
  <c r="CD237" i="3" s="1"/>
  <c r="H237" i="3"/>
  <c r="CE237" i="3" s="1"/>
  <c r="I237" i="3"/>
  <c r="J237" i="3"/>
  <c r="CH237" i="3" s="1"/>
  <c r="K237" i="3"/>
  <c r="CK237" i="3" s="1"/>
  <c r="L237" i="3"/>
  <c r="CL237" i="3"/>
  <c r="M237" i="3"/>
  <c r="CN237" i="3" s="1"/>
  <c r="N237" i="3"/>
  <c r="CO237" i="3" s="1"/>
  <c r="O237" i="3"/>
  <c r="P237" i="3"/>
  <c r="CR237" i="3" s="1"/>
  <c r="Q237" i="3"/>
  <c r="CW237" i="3"/>
  <c r="R237" i="3"/>
  <c r="DA237" i="3" s="1"/>
  <c r="S237" i="3"/>
  <c r="DB237" i="3" s="1"/>
  <c r="T237" i="3"/>
  <c r="DD237" i="3" s="1"/>
  <c r="U237" i="3"/>
  <c r="V237" i="3"/>
  <c r="DG237" i="3" s="1"/>
  <c r="W237" i="3"/>
  <c r="DH237" i="3" s="1"/>
  <c r="X237" i="3"/>
  <c r="DL237" i="3" s="1"/>
  <c r="Y237" i="3"/>
  <c r="DM237" i="3" s="1"/>
  <c r="Z237" i="3"/>
  <c r="DN237" i="3" s="1"/>
  <c r="AA237" i="3"/>
  <c r="DO237" i="3" s="1"/>
  <c r="AB237" i="3"/>
  <c r="DP237" i="3"/>
  <c r="AC237" i="3"/>
  <c r="DR237" i="3" s="1"/>
  <c r="AD237" i="3"/>
  <c r="DU237" i="3" s="1"/>
  <c r="AE237" i="3"/>
  <c r="DV237" i="3" s="1"/>
  <c r="AF237" i="3"/>
  <c r="DX237" i="3" s="1"/>
  <c r="AG237" i="3"/>
  <c r="DY237" i="3" s="1"/>
  <c r="AH237" i="3"/>
  <c r="EA237" i="3" s="1"/>
  <c r="AI237" i="3"/>
  <c r="EB237" i="3" s="1"/>
  <c r="AJ237" i="3"/>
  <c r="EG237" i="3" s="1"/>
  <c r="AK237" i="3"/>
  <c r="EK237" i="3"/>
  <c r="AL237" i="3"/>
  <c r="EL237" i="3" s="1"/>
  <c r="AM237" i="3"/>
  <c r="EN237" i="3" s="1"/>
  <c r="AN237" i="3"/>
  <c r="EO237" i="3" s="1"/>
  <c r="AO237" i="3"/>
  <c r="EQ237" i="3" s="1"/>
  <c r="AP237" i="3"/>
  <c r="ER237" i="3" s="1"/>
  <c r="AQ237" i="3"/>
  <c r="EV237" i="3" s="1"/>
  <c r="AR237" i="3"/>
  <c r="EW237" i="3" s="1"/>
  <c r="AS237" i="3"/>
  <c r="EX237" i="3" s="1"/>
  <c r="AT237" i="3"/>
  <c r="EY237" i="3" s="1"/>
  <c r="AU237" i="3"/>
  <c r="EZ237" i="3" s="1"/>
  <c r="AV237" i="3"/>
  <c r="FB237" i="3" s="1"/>
  <c r="AW237" i="3"/>
  <c r="FE237" i="3"/>
  <c r="AX237" i="3"/>
  <c r="FF237" i="3" s="1"/>
  <c r="AY237" i="3"/>
  <c r="FH237" i="3" s="1"/>
  <c r="AZ237" i="3"/>
  <c r="FI237" i="3"/>
  <c r="BA237" i="3"/>
  <c r="FK237" i="3" s="1"/>
  <c r="BB237" i="3"/>
  <c r="FL237" i="3" s="1"/>
  <c r="BC237" i="3"/>
  <c r="FQ237" i="3" s="1"/>
  <c r="BD237" i="3"/>
  <c r="FU237" i="3" s="1"/>
  <c r="BE237" i="3"/>
  <c r="FV237" i="3" s="1"/>
  <c r="BF237" i="3"/>
  <c r="FX237" i="3" s="1"/>
  <c r="BG237" i="3"/>
  <c r="FY237" i="3" s="1"/>
  <c r="BH237" i="3"/>
  <c r="GA237" i="3" s="1"/>
  <c r="BI237" i="3"/>
  <c r="GB237" i="3"/>
  <c r="E238" i="3"/>
  <c r="CB238" i="3" s="1"/>
  <c r="F238" i="3"/>
  <c r="CC238" i="3" s="1"/>
  <c r="G238" i="3"/>
  <c r="H238" i="3"/>
  <c r="CE238" i="3" s="1"/>
  <c r="I238" i="3"/>
  <c r="CF238" i="3" s="1"/>
  <c r="J238" i="3"/>
  <c r="CH238" i="3" s="1"/>
  <c r="K238" i="3"/>
  <c r="CK238" i="3" s="1"/>
  <c r="L238" i="3"/>
  <c r="CL238" i="3" s="1"/>
  <c r="M238" i="3"/>
  <c r="CN238" i="3" s="1"/>
  <c r="N238" i="3"/>
  <c r="CO238" i="3"/>
  <c r="O238" i="3"/>
  <c r="CQ238" i="3" s="1"/>
  <c r="P238" i="3"/>
  <c r="CR238" i="3" s="1"/>
  <c r="Q238" i="3"/>
  <c r="CW238" i="3"/>
  <c r="R238" i="3"/>
  <c r="DA238" i="3" s="1"/>
  <c r="S238" i="3"/>
  <c r="DB238" i="3" s="1"/>
  <c r="T238" i="3"/>
  <c r="DD238" i="3" s="1"/>
  <c r="U238" i="3"/>
  <c r="DE238" i="3" s="1"/>
  <c r="V238" i="3"/>
  <c r="DG238" i="3" s="1"/>
  <c r="W238" i="3"/>
  <c r="DH238" i="3"/>
  <c r="X238" i="3"/>
  <c r="DL238" i="3" s="1"/>
  <c r="Y238" i="3"/>
  <c r="DM238" i="3" s="1"/>
  <c r="Z238" i="3"/>
  <c r="DN238" i="3"/>
  <c r="AA238" i="3"/>
  <c r="DO238" i="3" s="1"/>
  <c r="AB238" i="3"/>
  <c r="DP238" i="3" s="1"/>
  <c r="AC238" i="3"/>
  <c r="DR238" i="3" s="1"/>
  <c r="AD238" i="3"/>
  <c r="DU238" i="3" s="1"/>
  <c r="AE238" i="3"/>
  <c r="DV238" i="3" s="1"/>
  <c r="AF238" i="3"/>
  <c r="AG238" i="3"/>
  <c r="DY238" i="3" s="1"/>
  <c r="AH238" i="3"/>
  <c r="EA238" i="3" s="1"/>
  <c r="AI238" i="3"/>
  <c r="EB238" i="3" s="1"/>
  <c r="AJ238" i="3"/>
  <c r="EG238" i="3" s="1"/>
  <c r="AK238" i="3"/>
  <c r="EK238" i="3" s="1"/>
  <c r="AL238" i="3"/>
  <c r="EL238" i="3" s="1"/>
  <c r="AM238" i="3"/>
  <c r="EN238" i="3" s="1"/>
  <c r="AN238" i="3"/>
  <c r="EO238" i="3" s="1"/>
  <c r="AO238" i="3"/>
  <c r="EQ238" i="3" s="1"/>
  <c r="AP238" i="3"/>
  <c r="ER238" i="3" s="1"/>
  <c r="AQ238" i="3"/>
  <c r="EV238" i="3"/>
  <c r="AR238" i="3"/>
  <c r="EW238" i="3" s="1"/>
  <c r="AS238" i="3"/>
  <c r="EX238" i="3" s="1"/>
  <c r="AT238" i="3"/>
  <c r="EY238" i="3" s="1"/>
  <c r="AU238" i="3"/>
  <c r="EZ238" i="3" s="1"/>
  <c r="AV238" i="3"/>
  <c r="FB238" i="3" s="1"/>
  <c r="AW238" i="3"/>
  <c r="FE238" i="3" s="1"/>
  <c r="AX238" i="3"/>
  <c r="FF238" i="3"/>
  <c r="AY238" i="3"/>
  <c r="FH238" i="3" s="1"/>
  <c r="AZ238" i="3"/>
  <c r="FI238" i="3"/>
  <c r="BA238" i="3"/>
  <c r="FK238" i="3"/>
  <c r="BB238" i="3"/>
  <c r="FL238" i="3" s="1"/>
  <c r="BC238" i="3"/>
  <c r="FQ238" i="3"/>
  <c r="BD238" i="3"/>
  <c r="FU238" i="3" s="1"/>
  <c r="BE238" i="3"/>
  <c r="FV238" i="3" s="1"/>
  <c r="BF238" i="3"/>
  <c r="FX238" i="3" s="1"/>
  <c r="BG238" i="3"/>
  <c r="FY238" i="3" s="1"/>
  <c r="BH238" i="3"/>
  <c r="GA238" i="3" s="1"/>
  <c r="BI238" i="3"/>
  <c r="GB238" i="3" s="1"/>
  <c r="E239" i="3"/>
  <c r="CB239" i="3"/>
  <c r="F239" i="3"/>
  <c r="CC239" i="3" s="1"/>
  <c r="G239" i="3"/>
  <c r="CD239" i="3"/>
  <c r="H239" i="3"/>
  <c r="CE239" i="3" s="1"/>
  <c r="I239" i="3"/>
  <c r="CF239" i="3"/>
  <c r="J239" i="3"/>
  <c r="CH239" i="3"/>
  <c r="K239" i="3"/>
  <c r="CK239" i="3" s="1"/>
  <c r="L239" i="3"/>
  <c r="CL239" i="3"/>
  <c r="M239" i="3"/>
  <c r="N239" i="3"/>
  <c r="CO239" i="3"/>
  <c r="O239" i="3"/>
  <c r="CQ239" i="3" s="1"/>
  <c r="P239" i="3"/>
  <c r="CR239" i="3" s="1"/>
  <c r="Q239" i="3"/>
  <c r="CW239" i="3" s="1"/>
  <c r="R239" i="3"/>
  <c r="DA239" i="3"/>
  <c r="S239" i="3"/>
  <c r="DB239" i="3" s="1"/>
  <c r="T239" i="3"/>
  <c r="DD239" i="3"/>
  <c r="U239" i="3"/>
  <c r="DE239" i="3"/>
  <c r="V239" i="3"/>
  <c r="DG239" i="3" s="1"/>
  <c r="W239" i="3"/>
  <c r="DH239" i="3"/>
  <c r="X239" i="3"/>
  <c r="DL239" i="3" s="1"/>
  <c r="Y239" i="3"/>
  <c r="Z239" i="3"/>
  <c r="DN239" i="3" s="1"/>
  <c r="AA239" i="3"/>
  <c r="DO239" i="3" s="1"/>
  <c r="AB239" i="3"/>
  <c r="DP239" i="3"/>
  <c r="AC239" i="3"/>
  <c r="DR239" i="3" s="1"/>
  <c r="AD239" i="3"/>
  <c r="DU239" i="3" s="1"/>
  <c r="AE239" i="3"/>
  <c r="DV239" i="3" s="1"/>
  <c r="AF239" i="3"/>
  <c r="DX239" i="3" s="1"/>
  <c r="AG239" i="3"/>
  <c r="DY239" i="3" s="1"/>
  <c r="AH239" i="3"/>
  <c r="AI239" i="3"/>
  <c r="EB239" i="3" s="1"/>
  <c r="AJ239" i="3"/>
  <c r="EG239" i="3" s="1"/>
  <c r="AK239" i="3"/>
  <c r="EK239" i="3"/>
  <c r="AL239" i="3"/>
  <c r="EL239" i="3" s="1"/>
  <c r="AM239" i="3"/>
  <c r="EN239" i="3"/>
  <c r="AN239" i="3"/>
  <c r="EO239" i="3" s="1"/>
  <c r="AO239" i="3"/>
  <c r="EQ239" i="3" s="1"/>
  <c r="AP239" i="3"/>
  <c r="ER239" i="3" s="1"/>
  <c r="AQ239" i="3"/>
  <c r="EV239" i="3" s="1"/>
  <c r="AR239" i="3"/>
  <c r="EW239" i="3" s="1"/>
  <c r="AS239" i="3"/>
  <c r="EX239" i="3" s="1"/>
  <c r="AT239" i="3"/>
  <c r="EY239" i="3"/>
  <c r="AU239" i="3"/>
  <c r="EZ239" i="3" s="1"/>
  <c r="AV239" i="3"/>
  <c r="FB239" i="3"/>
  <c r="AW239" i="3"/>
  <c r="FE239" i="3" s="1"/>
  <c r="AX239" i="3"/>
  <c r="FF239" i="3" s="1"/>
  <c r="AY239" i="3"/>
  <c r="FH239" i="3" s="1"/>
  <c r="AZ239" i="3"/>
  <c r="FI239" i="3" s="1"/>
  <c r="BA239" i="3"/>
  <c r="FK239" i="3" s="1"/>
  <c r="BB239" i="3"/>
  <c r="BC239" i="3"/>
  <c r="FQ239" i="3" s="1"/>
  <c r="BD239" i="3"/>
  <c r="FU239" i="3" s="1"/>
  <c r="BE239" i="3"/>
  <c r="FV239" i="3"/>
  <c r="BF239" i="3"/>
  <c r="FX239" i="3" s="1"/>
  <c r="BG239" i="3"/>
  <c r="FY239" i="3"/>
  <c r="BH239" i="3"/>
  <c r="GA239" i="3" s="1"/>
  <c r="BI239" i="3"/>
  <c r="GB239" i="3" s="1"/>
  <c r="E240" i="3"/>
  <c r="CB240" i="3" s="1"/>
  <c r="F240" i="3"/>
  <c r="CC240" i="3"/>
  <c r="G240" i="3"/>
  <c r="CD240" i="3" s="1"/>
  <c r="H240" i="3"/>
  <c r="CE240" i="3" s="1"/>
  <c r="I240" i="3"/>
  <c r="CF240" i="3" s="1"/>
  <c r="J240" i="3"/>
  <c r="CH240" i="3"/>
  <c r="K240" i="3"/>
  <c r="CK240" i="3" s="1"/>
  <c r="L240" i="3"/>
  <c r="CL240" i="3" s="1"/>
  <c r="M240" i="3"/>
  <c r="CN240" i="3" s="1"/>
  <c r="N240" i="3"/>
  <c r="CO240" i="3"/>
  <c r="O240" i="3"/>
  <c r="CQ240" i="3" s="1"/>
  <c r="P240" i="3"/>
  <c r="CR240" i="3"/>
  <c r="Q240" i="3"/>
  <c r="CW240" i="3"/>
  <c r="R240" i="3"/>
  <c r="DA240" i="3" s="1"/>
  <c r="S240" i="3"/>
  <c r="T240" i="3"/>
  <c r="DD240" i="3" s="1"/>
  <c r="U240" i="3"/>
  <c r="DE240" i="3" s="1"/>
  <c r="V240" i="3"/>
  <c r="W240" i="3"/>
  <c r="DH240" i="3" s="1"/>
  <c r="X240" i="3"/>
  <c r="DL240" i="3"/>
  <c r="Y240" i="3"/>
  <c r="DM240" i="3" s="1"/>
  <c r="Z240" i="3"/>
  <c r="DN240" i="3"/>
  <c r="AA240" i="3"/>
  <c r="DO240" i="3" s="1"/>
  <c r="AB240" i="3"/>
  <c r="DP240" i="3" s="1"/>
  <c r="AC240" i="3"/>
  <c r="DR240" i="3" s="1"/>
  <c r="AD240" i="3"/>
  <c r="DU240" i="3" s="1"/>
  <c r="AE240" i="3"/>
  <c r="DV240" i="3" s="1"/>
  <c r="AF240" i="3"/>
  <c r="DX240" i="3" s="1"/>
  <c r="AG240" i="3"/>
  <c r="DY240" i="3"/>
  <c r="AH240" i="3"/>
  <c r="EA240" i="3" s="1"/>
  <c r="AI240" i="3"/>
  <c r="EB240" i="3"/>
  <c r="AJ240" i="3"/>
  <c r="EG240" i="3" s="1"/>
  <c r="AK240" i="3"/>
  <c r="EK240" i="3" s="1"/>
  <c r="AL240" i="3"/>
  <c r="EL240" i="3" s="1"/>
  <c r="AM240" i="3"/>
  <c r="EN240" i="3" s="1"/>
  <c r="AN240" i="3"/>
  <c r="EO240" i="3" s="1"/>
  <c r="AO240" i="3"/>
  <c r="EQ240" i="3" s="1"/>
  <c r="AP240" i="3"/>
  <c r="ER240" i="3" s="1"/>
  <c r="AQ240" i="3"/>
  <c r="EV240" i="3" s="1"/>
  <c r="AR240" i="3"/>
  <c r="EW240" i="3" s="1"/>
  <c r="AS240" i="3"/>
  <c r="EX240" i="3"/>
  <c r="AT240" i="3"/>
  <c r="EY240" i="3" s="1"/>
  <c r="AU240" i="3"/>
  <c r="EZ240" i="3"/>
  <c r="AV240" i="3"/>
  <c r="FB240" i="3" s="1"/>
  <c r="AW240" i="3"/>
  <c r="FE240" i="3" s="1"/>
  <c r="AX240" i="3"/>
  <c r="FF240" i="3" s="1"/>
  <c r="AY240" i="3"/>
  <c r="FH240" i="3" s="1"/>
  <c r="AZ240" i="3"/>
  <c r="FI240" i="3" s="1"/>
  <c r="BA240" i="3"/>
  <c r="FK240" i="3" s="1"/>
  <c r="BB240" i="3"/>
  <c r="FL240" i="3"/>
  <c r="BC240" i="3"/>
  <c r="FQ240" i="3" s="1"/>
  <c r="BD240" i="3"/>
  <c r="FU240" i="3"/>
  <c r="BE240" i="3"/>
  <c r="FV240" i="3"/>
  <c r="BF240" i="3"/>
  <c r="FX240" i="3" s="1"/>
  <c r="BG240" i="3"/>
  <c r="FY240" i="3"/>
  <c r="BH240" i="3"/>
  <c r="GA240" i="3" s="1"/>
  <c r="BI240" i="3"/>
  <c r="GB240" i="3" s="1"/>
  <c r="E241" i="3"/>
  <c r="CB241" i="3"/>
  <c r="F241" i="3"/>
  <c r="CC241" i="3"/>
  <c r="G241" i="3"/>
  <c r="CD241" i="3" s="1"/>
  <c r="H241" i="3"/>
  <c r="CE241" i="3" s="1"/>
  <c r="I241" i="3"/>
  <c r="CF241" i="3"/>
  <c r="J241" i="3"/>
  <c r="K241" i="3"/>
  <c r="CK241" i="3"/>
  <c r="L241" i="3"/>
  <c r="CL241" i="3" s="1"/>
  <c r="M241" i="3"/>
  <c r="CN241" i="3"/>
  <c r="N241" i="3"/>
  <c r="CO241" i="3"/>
  <c r="O241" i="3"/>
  <c r="CQ241" i="3" s="1"/>
  <c r="P241" i="3"/>
  <c r="Q241" i="3"/>
  <c r="CW241" i="3" s="1"/>
  <c r="R241" i="3"/>
  <c r="DA241" i="3" s="1"/>
  <c r="S241" i="3"/>
  <c r="DB241" i="3"/>
  <c r="T241" i="3"/>
  <c r="DD241" i="3" s="1"/>
  <c r="U241" i="3"/>
  <c r="DE241" i="3"/>
  <c r="V241" i="3"/>
  <c r="DG241" i="3"/>
  <c r="W241" i="3"/>
  <c r="DH241" i="3" s="1"/>
  <c r="X241" i="3"/>
  <c r="DL241" i="3"/>
  <c r="Y241" i="3"/>
  <c r="Z241" i="3"/>
  <c r="DN241" i="3"/>
  <c r="AA241" i="3"/>
  <c r="DO241" i="3" s="1"/>
  <c r="AB241" i="3"/>
  <c r="AC241" i="3"/>
  <c r="DR241" i="3" s="1"/>
  <c r="AD241" i="3"/>
  <c r="DU241" i="3" s="1"/>
  <c r="AE241" i="3"/>
  <c r="DV241" i="3" s="1"/>
  <c r="AF241" i="3"/>
  <c r="DX241" i="3" s="1"/>
  <c r="AG241" i="3"/>
  <c r="DY241" i="3" s="1"/>
  <c r="AH241" i="3"/>
  <c r="AI241" i="3"/>
  <c r="EB241" i="3" s="1"/>
  <c r="AJ241" i="3"/>
  <c r="EG241" i="3" s="1"/>
  <c r="AK241" i="3"/>
  <c r="EK241" i="3" s="1"/>
  <c r="AL241" i="3"/>
  <c r="EL241" i="3" s="1"/>
  <c r="AM241" i="3"/>
  <c r="EN241" i="3" s="1"/>
  <c r="AN241" i="3"/>
  <c r="EO241" i="3" s="1"/>
  <c r="AO241" i="3"/>
  <c r="EQ241" i="3" s="1"/>
  <c r="AP241" i="3"/>
  <c r="ER241" i="3" s="1"/>
  <c r="AQ241" i="3"/>
  <c r="EV241" i="3" s="1"/>
  <c r="AR241" i="3"/>
  <c r="EW241" i="3" s="1"/>
  <c r="AS241" i="3"/>
  <c r="EX241" i="3" s="1"/>
  <c r="AT241" i="3"/>
  <c r="EY241" i="3"/>
  <c r="AU241" i="3"/>
  <c r="EZ241" i="3" s="1"/>
  <c r="AV241" i="3"/>
  <c r="FB241" i="3" s="1"/>
  <c r="AW241" i="3"/>
  <c r="FE241" i="3" s="1"/>
  <c r="AX241" i="3"/>
  <c r="FF241" i="3" s="1"/>
  <c r="AY241" i="3"/>
  <c r="FH241" i="3" s="1"/>
  <c r="AZ241" i="3"/>
  <c r="FI241" i="3" s="1"/>
  <c r="BA241" i="3"/>
  <c r="FK241" i="3" s="1"/>
  <c r="BB241" i="3"/>
  <c r="FL241" i="3" s="1"/>
  <c r="BC241" i="3"/>
  <c r="FQ241" i="3" s="1"/>
  <c r="BD241" i="3"/>
  <c r="FU241" i="3" s="1"/>
  <c r="BE241" i="3"/>
  <c r="FV241" i="3" s="1"/>
  <c r="BF241" i="3"/>
  <c r="FX241" i="3"/>
  <c r="BG241" i="3"/>
  <c r="FY241" i="3" s="1"/>
  <c r="BH241" i="3"/>
  <c r="BI241" i="3"/>
  <c r="GB241" i="3" s="1"/>
  <c r="E242" i="3"/>
  <c r="CB242" i="3"/>
  <c r="F242" i="3"/>
  <c r="CC242" i="3" s="1"/>
  <c r="G242" i="3"/>
  <c r="CD242" i="3" s="1"/>
  <c r="H242" i="3"/>
  <c r="CE242" i="3" s="1"/>
  <c r="I242" i="3"/>
  <c r="CF242" i="3"/>
  <c r="J242" i="3"/>
  <c r="CH242" i="3" s="1"/>
  <c r="K242" i="3"/>
  <c r="CK242" i="3"/>
  <c r="L242" i="3"/>
  <c r="CL242" i="3" s="1"/>
  <c r="M242" i="3"/>
  <c r="CN242" i="3" s="1"/>
  <c r="N242" i="3"/>
  <c r="CO242" i="3" s="1"/>
  <c r="O242" i="3"/>
  <c r="CQ242" i="3"/>
  <c r="P242" i="3"/>
  <c r="CR242" i="3" s="1"/>
  <c r="Q242" i="3"/>
  <c r="CW242" i="3"/>
  <c r="R242" i="3"/>
  <c r="DA242" i="3"/>
  <c r="S242" i="3"/>
  <c r="DB242" i="3" s="1"/>
  <c r="T242" i="3"/>
  <c r="DD242" i="3"/>
  <c r="U242" i="3"/>
  <c r="DE242" i="3" s="1"/>
  <c r="V242" i="3"/>
  <c r="DG242" i="3" s="1"/>
  <c r="W242" i="3"/>
  <c r="DH242" i="3" s="1"/>
  <c r="X242" i="3"/>
  <c r="DL242" i="3" s="1"/>
  <c r="Y242" i="3"/>
  <c r="Z242" i="3"/>
  <c r="DN242" i="3" s="1"/>
  <c r="AA242" i="3"/>
  <c r="DO242" i="3" s="1"/>
  <c r="AB242" i="3"/>
  <c r="DP242" i="3" s="1"/>
  <c r="AC242" i="3"/>
  <c r="DR242" i="3" s="1"/>
  <c r="AD242" i="3"/>
  <c r="DU242" i="3" s="1"/>
  <c r="AE242" i="3"/>
  <c r="DV242" i="3" s="1"/>
  <c r="AF242" i="3"/>
  <c r="DX242" i="3"/>
  <c r="AG242" i="3"/>
  <c r="DY242" i="3" s="1"/>
  <c r="AH242" i="3"/>
  <c r="EA242" i="3"/>
  <c r="AI242" i="3"/>
  <c r="EB242" i="3" s="1"/>
  <c r="AJ242" i="3"/>
  <c r="EG242" i="3" s="1"/>
  <c r="AK242" i="3"/>
  <c r="EK242" i="3" s="1"/>
  <c r="AL242" i="3"/>
  <c r="EL242" i="3" s="1"/>
  <c r="AM242" i="3"/>
  <c r="EN242" i="3" s="1"/>
  <c r="AN242" i="3"/>
  <c r="EO242" i="3" s="1"/>
  <c r="AO242" i="3"/>
  <c r="EQ242" i="3" s="1"/>
  <c r="AP242" i="3"/>
  <c r="ER242" i="3" s="1"/>
  <c r="AQ242" i="3"/>
  <c r="EV242" i="3" s="1"/>
  <c r="AR242" i="3"/>
  <c r="EW242" i="3"/>
  <c r="AS242" i="3"/>
  <c r="EX242" i="3" s="1"/>
  <c r="AT242" i="3"/>
  <c r="EY242" i="3"/>
  <c r="AU242" i="3"/>
  <c r="EZ242" i="3" s="1"/>
  <c r="AV242" i="3"/>
  <c r="FB242" i="3" s="1"/>
  <c r="AW242" i="3"/>
  <c r="FE242" i="3" s="1"/>
  <c r="AX242" i="3"/>
  <c r="FF242" i="3" s="1"/>
  <c r="AY242" i="3"/>
  <c r="AZ242" i="3"/>
  <c r="FI242" i="3" s="1"/>
  <c r="BA242" i="3"/>
  <c r="FK242" i="3" s="1"/>
  <c r="BB242" i="3"/>
  <c r="FL242" i="3" s="1"/>
  <c r="BC242" i="3"/>
  <c r="FQ242" i="3"/>
  <c r="BD242" i="3"/>
  <c r="FU242" i="3" s="1"/>
  <c r="BE242" i="3"/>
  <c r="FV242" i="3"/>
  <c r="BF242" i="3"/>
  <c r="FX242" i="3" s="1"/>
  <c r="BG242" i="3"/>
  <c r="FY242" i="3" s="1"/>
  <c r="BH242" i="3"/>
  <c r="GA242" i="3" s="1"/>
  <c r="BI242" i="3"/>
  <c r="GB242" i="3"/>
  <c r="E243" i="3"/>
  <c r="CB243" i="3" s="1"/>
  <c r="F243" i="3"/>
  <c r="CC243" i="3"/>
  <c r="G243" i="3"/>
  <c r="CD243" i="3" s="1"/>
  <c r="H243" i="3"/>
  <c r="CE243" i="3" s="1"/>
  <c r="I243" i="3"/>
  <c r="CF243" i="3" s="1"/>
  <c r="J243" i="3"/>
  <c r="CH243" i="3" s="1"/>
  <c r="K243" i="3"/>
  <c r="CK243" i="3" s="1"/>
  <c r="L243" i="3"/>
  <c r="CL243" i="3"/>
  <c r="M243" i="3"/>
  <c r="CN243" i="3" s="1"/>
  <c r="N243" i="3"/>
  <c r="CO243" i="3"/>
  <c r="O243" i="3"/>
  <c r="CQ243" i="3"/>
  <c r="P243" i="3"/>
  <c r="CR243" i="3" s="1"/>
  <c r="Q243" i="3"/>
  <c r="CW243" i="3"/>
  <c r="R243" i="3"/>
  <c r="DA243" i="3" s="1"/>
  <c r="S243" i="3"/>
  <c r="DB243" i="3" s="1"/>
  <c r="T243" i="3"/>
  <c r="DD243" i="3" s="1"/>
  <c r="U243" i="3"/>
  <c r="DE243" i="3"/>
  <c r="V243" i="3"/>
  <c r="DG243" i="3" s="1"/>
  <c r="W243" i="3"/>
  <c r="DH243" i="3"/>
  <c r="X243" i="3"/>
  <c r="DL243" i="3"/>
  <c r="Y243" i="3"/>
  <c r="DM243" i="3" s="1"/>
  <c r="Z243" i="3"/>
  <c r="DN243" i="3"/>
  <c r="AA243" i="3"/>
  <c r="DO243" i="3" s="1"/>
  <c r="AB243" i="3"/>
  <c r="DP243" i="3" s="1"/>
  <c r="AC243" i="3"/>
  <c r="DR243" i="3" s="1"/>
  <c r="AD243" i="3"/>
  <c r="DU243" i="3" s="1"/>
  <c r="AE243" i="3"/>
  <c r="DV243" i="3" s="1"/>
  <c r="AF243" i="3"/>
  <c r="DX243" i="3" s="1"/>
  <c r="AG243" i="3"/>
  <c r="DY243" i="3" s="1"/>
  <c r="AH243" i="3"/>
  <c r="EA243" i="3" s="1"/>
  <c r="AI243" i="3"/>
  <c r="EB243" i="3" s="1"/>
  <c r="AJ243" i="3"/>
  <c r="AK243" i="3"/>
  <c r="EK243" i="3" s="1"/>
  <c r="AL243" i="3"/>
  <c r="EL243" i="3" s="1"/>
  <c r="AM243" i="3"/>
  <c r="EN243" i="3" s="1"/>
  <c r="AN243" i="3"/>
  <c r="EO243" i="3" s="1"/>
  <c r="AO243" i="3"/>
  <c r="EQ243" i="3" s="1"/>
  <c r="AP243" i="3"/>
  <c r="ER243" i="3" s="1"/>
  <c r="AQ243" i="3"/>
  <c r="EV243" i="3"/>
  <c r="AR243" i="3"/>
  <c r="EW243" i="3" s="1"/>
  <c r="AS243" i="3"/>
  <c r="EX243" i="3" s="1"/>
  <c r="AT243" i="3"/>
  <c r="EY243" i="3" s="1"/>
  <c r="AU243" i="3"/>
  <c r="EZ243" i="3" s="1"/>
  <c r="AV243" i="3"/>
  <c r="FB243" i="3" s="1"/>
  <c r="AW243" i="3"/>
  <c r="FE243" i="3" s="1"/>
  <c r="AX243" i="3"/>
  <c r="FF243" i="3" s="1"/>
  <c r="AY243" i="3"/>
  <c r="FH243" i="3" s="1"/>
  <c r="AZ243" i="3"/>
  <c r="FI243" i="3" s="1"/>
  <c r="BA243" i="3"/>
  <c r="FK243" i="3"/>
  <c r="BB243" i="3"/>
  <c r="FL243" i="3" s="1"/>
  <c r="BC243" i="3"/>
  <c r="FQ243" i="3"/>
  <c r="BD243" i="3"/>
  <c r="FU243" i="3" s="1"/>
  <c r="BE243" i="3"/>
  <c r="FV243" i="3" s="1"/>
  <c r="BF243" i="3"/>
  <c r="FX243" i="3" s="1"/>
  <c r="BG243" i="3"/>
  <c r="BH243" i="3"/>
  <c r="GA243" i="3" s="1"/>
  <c r="BI243" i="3"/>
  <c r="GB243" i="3" s="1"/>
  <c r="E244" i="3"/>
  <c r="CB244" i="3" s="1"/>
  <c r="F244" i="3"/>
  <c r="CC244" i="3"/>
  <c r="G244" i="3"/>
  <c r="CD244" i="3"/>
  <c r="H244" i="3"/>
  <c r="CE244" i="3" s="1"/>
  <c r="I244" i="3"/>
  <c r="CF244" i="3"/>
  <c r="J244" i="3"/>
  <c r="CH244" i="3" s="1"/>
  <c r="K244" i="3"/>
  <c r="CK244" i="3"/>
  <c r="L244" i="3"/>
  <c r="CL244" i="3" s="1"/>
  <c r="M244" i="3"/>
  <c r="CN244" i="3" s="1"/>
  <c r="N244" i="3"/>
  <c r="CO244" i="3" s="1"/>
  <c r="O244" i="3"/>
  <c r="CQ244" i="3"/>
  <c r="P244" i="3"/>
  <c r="CR244" i="3" s="1"/>
  <c r="Q244" i="3"/>
  <c r="CW244" i="3"/>
  <c r="R244" i="3"/>
  <c r="DA244" i="3"/>
  <c r="S244" i="3"/>
  <c r="DB244" i="3" s="1"/>
  <c r="T244" i="3"/>
  <c r="DD244" i="3"/>
  <c r="U244" i="3"/>
  <c r="V244" i="3"/>
  <c r="DG244" i="3"/>
  <c r="W244" i="3"/>
  <c r="DH244" i="3" s="1"/>
  <c r="X244" i="3"/>
  <c r="DL244" i="3" s="1"/>
  <c r="Y244" i="3"/>
  <c r="DM244" i="3" s="1"/>
  <c r="Z244" i="3"/>
  <c r="DN244" i="3" s="1"/>
  <c r="AA244" i="3"/>
  <c r="DO244" i="3" s="1"/>
  <c r="AB244" i="3"/>
  <c r="DP244" i="3" s="1"/>
  <c r="AC244" i="3"/>
  <c r="AD244" i="3"/>
  <c r="AE244" i="3"/>
  <c r="DV244" i="3" s="1"/>
  <c r="AF244" i="3"/>
  <c r="DX244" i="3"/>
  <c r="AG244" i="3"/>
  <c r="DY244" i="3" s="1"/>
  <c r="AH244" i="3"/>
  <c r="EA244" i="3" s="1"/>
  <c r="AI244" i="3"/>
  <c r="EB244" i="3" s="1"/>
  <c r="AJ244" i="3"/>
  <c r="EG244" i="3" s="1"/>
  <c r="AK244" i="3"/>
  <c r="EK244" i="3" s="1"/>
  <c r="AL244" i="3"/>
  <c r="EL244" i="3" s="1"/>
  <c r="AM244" i="3"/>
  <c r="EN244" i="3" s="1"/>
  <c r="AN244" i="3"/>
  <c r="EO244" i="3" s="1"/>
  <c r="AO244" i="3"/>
  <c r="EQ244" i="3" s="1"/>
  <c r="AP244" i="3"/>
  <c r="ER244" i="3" s="1"/>
  <c r="AQ244" i="3"/>
  <c r="EV244" i="3" s="1"/>
  <c r="AR244" i="3"/>
  <c r="AS244" i="3"/>
  <c r="AT244" i="3"/>
  <c r="EY244" i="3" s="1"/>
  <c r="AU244" i="3"/>
  <c r="EZ244" i="3" s="1"/>
  <c r="AV244" i="3"/>
  <c r="FB244" i="3" s="1"/>
  <c r="AW244" i="3"/>
  <c r="FE244" i="3" s="1"/>
  <c r="AX244" i="3"/>
  <c r="FF244" i="3" s="1"/>
  <c r="AY244" i="3"/>
  <c r="FH244" i="3" s="1"/>
  <c r="AZ244" i="3"/>
  <c r="FI244" i="3" s="1"/>
  <c r="BA244" i="3"/>
  <c r="FK244" i="3" s="1"/>
  <c r="BB244" i="3"/>
  <c r="FL244" i="3" s="1"/>
  <c r="BC244" i="3"/>
  <c r="FQ244" i="3" s="1"/>
  <c r="BD244" i="3"/>
  <c r="FU244" i="3" s="1"/>
  <c r="BE244" i="3"/>
  <c r="FV244" i="3" s="1"/>
  <c r="BF244" i="3"/>
  <c r="FX244" i="3" s="1"/>
  <c r="BG244" i="3"/>
  <c r="FY244" i="3" s="1"/>
  <c r="BH244" i="3"/>
  <c r="GA244" i="3" s="1"/>
  <c r="BI244" i="3"/>
  <c r="GB244" i="3"/>
  <c r="E245" i="3"/>
  <c r="CB245" i="3" s="1"/>
  <c r="F245" i="3"/>
  <c r="CC245" i="3"/>
  <c r="G245" i="3"/>
  <c r="CD245" i="3"/>
  <c r="H245" i="3"/>
  <c r="CE245" i="3" s="1"/>
  <c r="I245" i="3"/>
  <c r="CF245" i="3"/>
  <c r="J245" i="3"/>
  <c r="CH245" i="3" s="1"/>
  <c r="K245" i="3"/>
  <c r="CK245" i="3"/>
  <c r="L245" i="3"/>
  <c r="M245" i="3"/>
  <c r="CN245" i="3"/>
  <c r="N245" i="3"/>
  <c r="CO245" i="3" s="1"/>
  <c r="O245" i="3"/>
  <c r="CQ245" i="3" s="1"/>
  <c r="P245" i="3"/>
  <c r="CR245" i="3" s="1"/>
  <c r="Q245" i="3"/>
  <c r="CW245" i="3"/>
  <c r="R245" i="3"/>
  <c r="DA245" i="3" s="1"/>
  <c r="S245" i="3"/>
  <c r="DB245" i="3"/>
  <c r="T245" i="3"/>
  <c r="DD245" i="3"/>
  <c r="U245" i="3"/>
  <c r="V245" i="3"/>
  <c r="DG245" i="3"/>
  <c r="W245" i="3"/>
  <c r="DH245" i="3" s="1"/>
  <c r="X245" i="3"/>
  <c r="DL245" i="3" s="1"/>
  <c r="Y245" i="3"/>
  <c r="DM245" i="3"/>
  <c r="Z245" i="3"/>
  <c r="DN245" i="3" s="1"/>
  <c r="AA245" i="3"/>
  <c r="DO245" i="3"/>
  <c r="AB245" i="3"/>
  <c r="DP245" i="3" s="1"/>
  <c r="AC245" i="3"/>
  <c r="DR245" i="3" s="1"/>
  <c r="AD245" i="3"/>
  <c r="DU245" i="3" s="1"/>
  <c r="AE245" i="3"/>
  <c r="DV245" i="3" s="1"/>
  <c r="AF245" i="3"/>
  <c r="DX245" i="3" s="1"/>
  <c r="AG245" i="3"/>
  <c r="AH245" i="3"/>
  <c r="EA245" i="3" s="1"/>
  <c r="AI245" i="3"/>
  <c r="EB245" i="3"/>
  <c r="AJ245" i="3"/>
  <c r="EG245" i="3" s="1"/>
  <c r="AK245" i="3"/>
  <c r="EK245" i="3" s="1"/>
  <c r="AL245" i="3"/>
  <c r="EL245" i="3" s="1"/>
  <c r="AM245" i="3"/>
  <c r="AN245" i="3"/>
  <c r="EO245" i="3" s="1"/>
  <c r="AO245" i="3"/>
  <c r="EQ245" i="3" s="1"/>
  <c r="AP245" i="3"/>
  <c r="ER245" i="3" s="1"/>
  <c r="AQ245" i="3"/>
  <c r="EV245" i="3"/>
  <c r="AR245" i="3"/>
  <c r="EW245" i="3" s="1"/>
  <c r="AS245" i="3"/>
  <c r="EX245" i="3" s="1"/>
  <c r="AT245" i="3"/>
  <c r="EY245" i="3" s="1"/>
  <c r="AU245" i="3"/>
  <c r="EZ245" i="3" s="1"/>
  <c r="AV245" i="3"/>
  <c r="FB245" i="3" s="1"/>
  <c r="AW245" i="3"/>
  <c r="FE245" i="3" s="1"/>
  <c r="AX245" i="3"/>
  <c r="FF245" i="3"/>
  <c r="AY245" i="3"/>
  <c r="FH245" i="3" s="1"/>
  <c r="AZ245" i="3"/>
  <c r="FI245" i="3"/>
  <c r="BA245" i="3"/>
  <c r="FK245" i="3" s="1"/>
  <c r="BB245" i="3"/>
  <c r="FL245" i="3" s="1"/>
  <c r="BC245" i="3"/>
  <c r="FQ245" i="3" s="1"/>
  <c r="BD245" i="3"/>
  <c r="FU245" i="3" s="1"/>
  <c r="BE245" i="3"/>
  <c r="FV245" i="3" s="1"/>
  <c r="BF245" i="3"/>
  <c r="FX245" i="3" s="1"/>
  <c r="BG245" i="3"/>
  <c r="FY245" i="3" s="1"/>
  <c r="BH245" i="3"/>
  <c r="GA245" i="3" s="1"/>
  <c r="BI245" i="3"/>
  <c r="GB245" i="3" s="1"/>
  <c r="E246" i="3"/>
  <c r="CB246" i="3"/>
  <c r="F246" i="3"/>
  <c r="CC246" i="3" s="1"/>
  <c r="G246" i="3"/>
  <c r="CD246" i="3"/>
  <c r="H246" i="3"/>
  <c r="CE246" i="3" s="1"/>
  <c r="I246" i="3"/>
  <c r="CF246" i="3"/>
  <c r="J246" i="3"/>
  <c r="CH246" i="3"/>
  <c r="K246" i="3"/>
  <c r="CK246" i="3" s="1"/>
  <c r="L246" i="3"/>
  <c r="CL246" i="3"/>
  <c r="M246" i="3"/>
  <c r="CN246" i="3" s="1"/>
  <c r="N246" i="3"/>
  <c r="CO246" i="3" s="1"/>
  <c r="O246" i="3"/>
  <c r="CQ246" i="3" s="1"/>
  <c r="P246" i="3"/>
  <c r="CR246" i="3"/>
  <c r="Q246" i="3"/>
  <c r="CW246" i="3" s="1"/>
  <c r="R246" i="3"/>
  <c r="DA246" i="3"/>
  <c r="S246" i="3"/>
  <c r="DB246" i="3"/>
  <c r="T246" i="3"/>
  <c r="DD246" i="3" s="1"/>
  <c r="U246" i="3"/>
  <c r="V246" i="3"/>
  <c r="DG246" i="3" s="1"/>
  <c r="W246" i="3"/>
  <c r="DH246" i="3" s="1"/>
  <c r="X246" i="3"/>
  <c r="DL246" i="3"/>
  <c r="Y246" i="3"/>
  <c r="DM246" i="3" s="1"/>
  <c r="Z246" i="3"/>
  <c r="DN246" i="3"/>
  <c r="AA246" i="3"/>
  <c r="DO246" i="3" s="1"/>
  <c r="AB246" i="3"/>
  <c r="DP246" i="3" s="1"/>
  <c r="AC246" i="3"/>
  <c r="DR246" i="3" s="1"/>
  <c r="AD246" i="3"/>
  <c r="DU246" i="3" s="1"/>
  <c r="AE246" i="3"/>
  <c r="DV246" i="3" s="1"/>
  <c r="AF246" i="3"/>
  <c r="DX246" i="3" s="1"/>
  <c r="AG246" i="3"/>
  <c r="DY246" i="3"/>
  <c r="AH246" i="3"/>
  <c r="EA246" i="3" s="1"/>
  <c r="AI246" i="3"/>
  <c r="EB246" i="3" s="1"/>
  <c r="AJ246" i="3"/>
  <c r="EG246" i="3" s="1"/>
  <c r="AK246" i="3"/>
  <c r="EK246" i="3" s="1"/>
  <c r="AL246" i="3"/>
  <c r="EL246" i="3" s="1"/>
  <c r="AM246" i="3"/>
  <c r="EN246" i="3" s="1"/>
  <c r="AN246" i="3"/>
  <c r="EO246" i="3" s="1"/>
  <c r="AO246" i="3"/>
  <c r="EQ246" i="3" s="1"/>
  <c r="AP246" i="3"/>
  <c r="ER246" i="3" s="1"/>
  <c r="AQ246" i="3"/>
  <c r="EV246" i="3" s="1"/>
  <c r="AR246" i="3"/>
  <c r="EW246" i="3" s="1"/>
  <c r="AS246" i="3"/>
  <c r="EX246" i="3" s="1"/>
  <c r="AT246" i="3"/>
  <c r="EY246" i="3" s="1"/>
  <c r="AU246" i="3"/>
  <c r="EZ246" i="3" s="1"/>
  <c r="AV246" i="3"/>
  <c r="FB246" i="3" s="1"/>
  <c r="AW246" i="3"/>
  <c r="FE246" i="3" s="1"/>
  <c r="AX246" i="3"/>
  <c r="FF246" i="3" s="1"/>
  <c r="AY246" i="3"/>
  <c r="FH246" i="3"/>
  <c r="AZ246" i="3"/>
  <c r="FI246" i="3" s="1"/>
  <c r="BA246" i="3"/>
  <c r="FK246" i="3"/>
  <c r="BB246" i="3"/>
  <c r="FL246" i="3" s="1"/>
  <c r="BC246" i="3"/>
  <c r="FQ246" i="3" s="1"/>
  <c r="BD246" i="3"/>
  <c r="FU246" i="3" s="1"/>
  <c r="BE246" i="3"/>
  <c r="FV246" i="3" s="1"/>
  <c r="BF246" i="3"/>
  <c r="FX246" i="3" s="1"/>
  <c r="BG246" i="3"/>
  <c r="FY246" i="3" s="1"/>
  <c r="BH246" i="3"/>
  <c r="GA246" i="3"/>
  <c r="BI246" i="3"/>
  <c r="GB246" i="3" s="1"/>
  <c r="E247" i="3"/>
  <c r="CB247" i="3" s="1"/>
  <c r="F247" i="3"/>
  <c r="CC247" i="3" s="1"/>
  <c r="G247" i="3"/>
  <c r="CD247" i="3" s="1"/>
  <c r="H247" i="3"/>
  <c r="CE247" i="3" s="1"/>
  <c r="I247" i="3"/>
  <c r="CF247" i="3" s="1"/>
  <c r="J247" i="3"/>
  <c r="CH247" i="3"/>
  <c r="K247" i="3"/>
  <c r="CK247" i="3" s="1"/>
  <c r="L247" i="3"/>
  <c r="CL247" i="3" s="1"/>
  <c r="M247" i="3"/>
  <c r="N247" i="3"/>
  <c r="CO247" i="3" s="1"/>
  <c r="O247" i="3"/>
  <c r="CQ247" i="3" s="1"/>
  <c r="P247" i="3"/>
  <c r="CR247" i="3"/>
  <c r="Q247" i="3"/>
  <c r="CW247" i="3" s="1"/>
  <c r="R247" i="3"/>
  <c r="DA247" i="3"/>
  <c r="S247" i="3"/>
  <c r="DB247" i="3" s="1"/>
  <c r="T247" i="3"/>
  <c r="DD247" i="3" s="1"/>
  <c r="U247" i="3"/>
  <c r="DE247" i="3" s="1"/>
  <c r="V247" i="3"/>
  <c r="W247" i="3"/>
  <c r="DH247" i="3" s="1"/>
  <c r="X247" i="3"/>
  <c r="DL247" i="3" s="1"/>
  <c r="Y247" i="3"/>
  <c r="DM247" i="3" s="1"/>
  <c r="Z247" i="3"/>
  <c r="DN247" i="3" s="1"/>
  <c r="AA247" i="3"/>
  <c r="DO247" i="3" s="1"/>
  <c r="AB247" i="3"/>
  <c r="DP247" i="3" s="1"/>
  <c r="AC247" i="3"/>
  <c r="DR247" i="3" s="1"/>
  <c r="AD247" i="3"/>
  <c r="DU247" i="3" s="1"/>
  <c r="AE247" i="3"/>
  <c r="DV247" i="3" s="1"/>
  <c r="AF247" i="3"/>
  <c r="DX247" i="3" s="1"/>
  <c r="AG247" i="3"/>
  <c r="DY247" i="3" s="1"/>
  <c r="AH247" i="3"/>
  <c r="EA247" i="3" s="1"/>
  <c r="AI247" i="3"/>
  <c r="EB247" i="3" s="1"/>
  <c r="AJ247" i="3"/>
  <c r="EG247" i="3" s="1"/>
  <c r="AK247" i="3"/>
  <c r="EK247" i="3" s="1"/>
  <c r="AL247" i="3"/>
  <c r="EL247" i="3" s="1"/>
  <c r="AM247" i="3"/>
  <c r="EN247" i="3"/>
  <c r="AN247" i="3"/>
  <c r="EO247" i="3" s="1"/>
  <c r="AO247" i="3"/>
  <c r="EQ247" i="3"/>
  <c r="AP247" i="3"/>
  <c r="ER247" i="3" s="1"/>
  <c r="AQ247" i="3"/>
  <c r="EV247" i="3" s="1"/>
  <c r="AR247" i="3"/>
  <c r="EW247" i="3" s="1"/>
  <c r="AS247" i="3"/>
  <c r="EX247" i="3" s="1"/>
  <c r="AT247" i="3"/>
  <c r="EY247" i="3" s="1"/>
  <c r="AU247" i="3"/>
  <c r="EZ247" i="3" s="1"/>
  <c r="AV247" i="3"/>
  <c r="FB247" i="3" s="1"/>
  <c r="AW247" i="3"/>
  <c r="FE247" i="3" s="1"/>
  <c r="AX247" i="3"/>
  <c r="FF247" i="3" s="1"/>
  <c r="AY247" i="3"/>
  <c r="FH247" i="3" s="1"/>
  <c r="AZ247" i="3"/>
  <c r="FI247" i="3" s="1"/>
  <c r="BA247" i="3"/>
  <c r="FK247" i="3" s="1"/>
  <c r="BB247" i="3"/>
  <c r="FL247" i="3" s="1"/>
  <c r="BC247" i="3"/>
  <c r="FQ247" i="3" s="1"/>
  <c r="BD247" i="3"/>
  <c r="FU247" i="3" s="1"/>
  <c r="BE247" i="3"/>
  <c r="FV247" i="3" s="1"/>
  <c r="BF247" i="3"/>
  <c r="FX247" i="3" s="1"/>
  <c r="BG247" i="3"/>
  <c r="FY247" i="3" s="1"/>
  <c r="BH247" i="3"/>
  <c r="GA247" i="3" s="1"/>
  <c r="BI247" i="3"/>
  <c r="GB247" i="3" s="1"/>
  <c r="E248" i="3"/>
  <c r="CB248" i="3" s="1"/>
  <c r="F248" i="3"/>
  <c r="CC248" i="3" s="1"/>
  <c r="G248" i="3"/>
  <c r="CD248" i="3" s="1"/>
  <c r="H248" i="3"/>
  <c r="CE248" i="3" s="1"/>
  <c r="I248" i="3"/>
  <c r="CF248" i="3" s="1"/>
  <c r="J248" i="3"/>
  <c r="CH248" i="3" s="1"/>
  <c r="K248" i="3"/>
  <c r="CK248" i="3" s="1"/>
  <c r="L248" i="3"/>
  <c r="CL248" i="3" s="1"/>
  <c r="M248" i="3"/>
  <c r="CN248" i="3" s="1"/>
  <c r="N248" i="3"/>
  <c r="CO248" i="3" s="1"/>
  <c r="O248" i="3"/>
  <c r="CQ248" i="3"/>
  <c r="P248" i="3"/>
  <c r="Q248" i="3"/>
  <c r="CW248" i="3"/>
  <c r="R248" i="3"/>
  <c r="S248" i="3"/>
  <c r="DB248" i="3"/>
  <c r="T248" i="3"/>
  <c r="DD248" i="3" s="1"/>
  <c r="U248" i="3"/>
  <c r="DE248" i="3"/>
  <c r="V248" i="3"/>
  <c r="DG248" i="3" s="1"/>
  <c r="W248" i="3"/>
  <c r="DH248" i="3" s="1"/>
  <c r="X248" i="3"/>
  <c r="DL248" i="3" s="1"/>
  <c r="Y248" i="3"/>
  <c r="DM248" i="3" s="1"/>
  <c r="Z248" i="3"/>
  <c r="DN248" i="3" s="1"/>
  <c r="AA248" i="3"/>
  <c r="DO248" i="3" s="1"/>
  <c r="AB248" i="3"/>
  <c r="DP248" i="3" s="1"/>
  <c r="AC248" i="3"/>
  <c r="DR248" i="3" s="1"/>
  <c r="AD248" i="3"/>
  <c r="DU248" i="3" s="1"/>
  <c r="AE248" i="3"/>
  <c r="DV248" i="3" s="1"/>
  <c r="AF248" i="3"/>
  <c r="DX248" i="3" s="1"/>
  <c r="AG248" i="3"/>
  <c r="DY248" i="3" s="1"/>
  <c r="AH248" i="3"/>
  <c r="EA248" i="3" s="1"/>
  <c r="AI248" i="3"/>
  <c r="EB248" i="3" s="1"/>
  <c r="AJ248" i="3"/>
  <c r="EG248" i="3" s="1"/>
  <c r="AK248" i="3"/>
  <c r="EK248" i="3" s="1"/>
  <c r="AL248" i="3"/>
  <c r="EL248" i="3" s="1"/>
  <c r="AM248" i="3"/>
  <c r="EN248" i="3" s="1"/>
  <c r="AN248" i="3"/>
  <c r="EO248" i="3"/>
  <c r="AO248" i="3"/>
  <c r="EQ248" i="3" s="1"/>
  <c r="AP248" i="3"/>
  <c r="ER248" i="3"/>
  <c r="AQ248" i="3"/>
  <c r="EV248" i="3" s="1"/>
  <c r="AR248" i="3"/>
  <c r="EW248" i="3" s="1"/>
  <c r="AS248" i="3"/>
  <c r="EX248" i="3" s="1"/>
  <c r="AT248" i="3"/>
  <c r="EY248" i="3" s="1"/>
  <c r="AU248" i="3"/>
  <c r="EZ248" i="3" s="1"/>
  <c r="AV248" i="3"/>
  <c r="FB248" i="3" s="1"/>
  <c r="AW248" i="3"/>
  <c r="FE248" i="3" s="1"/>
  <c r="AX248" i="3"/>
  <c r="FF248" i="3" s="1"/>
  <c r="AY248" i="3"/>
  <c r="FH248" i="3" s="1"/>
  <c r="AZ248" i="3"/>
  <c r="FI248" i="3" s="1"/>
  <c r="BA248" i="3"/>
  <c r="FK248" i="3" s="1"/>
  <c r="BB248" i="3"/>
  <c r="FL248" i="3" s="1"/>
  <c r="BC248" i="3"/>
  <c r="FQ248" i="3" s="1"/>
  <c r="BD248" i="3"/>
  <c r="FU248" i="3" s="1"/>
  <c r="BE248" i="3"/>
  <c r="FV248" i="3" s="1"/>
  <c r="BF248" i="3"/>
  <c r="FX248" i="3" s="1"/>
  <c r="BG248" i="3"/>
  <c r="FY248" i="3" s="1"/>
  <c r="BH248" i="3"/>
  <c r="GA248" i="3" s="1"/>
  <c r="BI248" i="3"/>
  <c r="GB248" i="3" s="1"/>
  <c r="E249" i="3"/>
  <c r="CB249" i="3" s="1"/>
  <c r="F249" i="3"/>
  <c r="CC249" i="3" s="1"/>
  <c r="G249" i="3"/>
  <c r="CD249" i="3" s="1"/>
  <c r="H249" i="3"/>
  <c r="CE249" i="3" s="1"/>
  <c r="I249" i="3"/>
  <c r="CF249" i="3" s="1"/>
  <c r="J249" i="3"/>
  <c r="CH249" i="3" s="1"/>
  <c r="K249" i="3"/>
  <c r="CK249" i="3" s="1"/>
  <c r="L249" i="3"/>
  <c r="CL249" i="3"/>
  <c r="M249" i="3"/>
  <c r="CN249" i="3" s="1"/>
  <c r="N249" i="3"/>
  <c r="CO249" i="3"/>
  <c r="O249" i="3"/>
  <c r="CQ249" i="3"/>
  <c r="P249" i="3"/>
  <c r="CR249" i="3" s="1"/>
  <c r="Q249" i="3"/>
  <c r="CW249" i="3" s="1"/>
  <c r="R249" i="3"/>
  <c r="DA249" i="3" s="1"/>
  <c r="S249" i="3"/>
  <c r="DB249" i="3" s="1"/>
  <c r="T249" i="3"/>
  <c r="DD249" i="3" s="1"/>
  <c r="U249" i="3"/>
  <c r="DE249" i="3"/>
  <c r="V249" i="3"/>
  <c r="DG249" i="3" s="1"/>
  <c r="W249" i="3"/>
  <c r="DH249" i="3"/>
  <c r="X249" i="3"/>
  <c r="DL249" i="3" s="1"/>
  <c r="Y249" i="3"/>
  <c r="DM249" i="3" s="1"/>
  <c r="Z249" i="3"/>
  <c r="DN249" i="3" s="1"/>
  <c r="AA249" i="3"/>
  <c r="DO249" i="3" s="1"/>
  <c r="AB249" i="3"/>
  <c r="DP249" i="3" s="1"/>
  <c r="AC249" i="3"/>
  <c r="DR249" i="3" s="1"/>
  <c r="AD249" i="3"/>
  <c r="DU249" i="3"/>
  <c r="AE249" i="3"/>
  <c r="DV249" i="3" s="1"/>
  <c r="AF249" i="3"/>
  <c r="DX249" i="3" s="1"/>
  <c r="AG249" i="3"/>
  <c r="AH249" i="3"/>
  <c r="EA249" i="3" s="1"/>
  <c r="AI249" i="3"/>
  <c r="EB249" i="3" s="1"/>
  <c r="AJ249" i="3"/>
  <c r="EG249" i="3" s="1"/>
  <c r="AK249" i="3"/>
  <c r="EK249" i="3" s="1"/>
  <c r="AL249" i="3"/>
  <c r="EL249" i="3" s="1"/>
  <c r="AM249" i="3"/>
  <c r="EN249" i="3" s="1"/>
  <c r="AN249" i="3"/>
  <c r="EO249" i="3" s="1"/>
  <c r="AO249" i="3"/>
  <c r="EQ249" i="3" s="1"/>
  <c r="AP249" i="3"/>
  <c r="ER249" i="3" s="1"/>
  <c r="AQ249" i="3"/>
  <c r="EV249" i="3" s="1"/>
  <c r="AR249" i="3"/>
  <c r="EW249" i="3" s="1"/>
  <c r="AS249" i="3"/>
  <c r="EX249" i="3" s="1"/>
  <c r="AT249" i="3"/>
  <c r="EY249" i="3" s="1"/>
  <c r="AU249" i="3"/>
  <c r="EZ249" i="3" s="1"/>
  <c r="AV249" i="3"/>
  <c r="FB249" i="3" s="1"/>
  <c r="AW249" i="3"/>
  <c r="FE249" i="3" s="1"/>
  <c r="AX249" i="3"/>
  <c r="FF249" i="3" s="1"/>
  <c r="AY249" i="3"/>
  <c r="FH249" i="3" s="1"/>
  <c r="AZ249" i="3"/>
  <c r="FI249" i="3" s="1"/>
  <c r="BA249" i="3"/>
  <c r="FK249" i="3" s="1"/>
  <c r="BB249" i="3"/>
  <c r="FL249" i="3" s="1"/>
  <c r="BC249" i="3"/>
  <c r="FQ249" i="3" s="1"/>
  <c r="BD249" i="3"/>
  <c r="FU249" i="3" s="1"/>
  <c r="BE249" i="3"/>
  <c r="FV249" i="3" s="1"/>
  <c r="BF249" i="3"/>
  <c r="FX249" i="3" s="1"/>
  <c r="BG249" i="3"/>
  <c r="FY249" i="3" s="1"/>
  <c r="BH249" i="3"/>
  <c r="GA249" i="3" s="1"/>
  <c r="BI249" i="3"/>
  <c r="GB249" i="3" s="1"/>
  <c r="E250" i="3"/>
  <c r="CB250" i="3"/>
  <c r="F250" i="3"/>
  <c r="CC250" i="3" s="1"/>
  <c r="G250" i="3"/>
  <c r="CD250" i="3"/>
  <c r="H250" i="3"/>
  <c r="CE250" i="3" s="1"/>
  <c r="I250" i="3"/>
  <c r="CF250" i="3"/>
  <c r="J250" i="3"/>
  <c r="CH250" i="3" s="1"/>
  <c r="K250" i="3"/>
  <c r="CK250" i="3" s="1"/>
  <c r="L250" i="3"/>
  <c r="CL250" i="3" s="1"/>
  <c r="M250" i="3"/>
  <c r="CN250" i="3" s="1"/>
  <c r="N250" i="3"/>
  <c r="CO250" i="3" s="1"/>
  <c r="O250" i="3"/>
  <c r="CQ250" i="3" s="1"/>
  <c r="P250" i="3"/>
  <c r="CR250" i="3"/>
  <c r="Q250" i="3"/>
  <c r="CW250" i="3" s="1"/>
  <c r="R250" i="3"/>
  <c r="DA250" i="3"/>
  <c r="S250" i="3"/>
  <c r="DB250" i="3" s="1"/>
  <c r="T250" i="3"/>
  <c r="DD250" i="3" s="1"/>
  <c r="U250" i="3"/>
  <c r="DE250" i="3" s="1"/>
  <c r="V250" i="3"/>
  <c r="DG250" i="3" s="1"/>
  <c r="W250" i="3"/>
  <c r="DH250" i="3" s="1"/>
  <c r="X250" i="3"/>
  <c r="DL250" i="3" s="1"/>
  <c r="Y250" i="3"/>
  <c r="DM250" i="3" s="1"/>
  <c r="Z250" i="3"/>
  <c r="DN250" i="3" s="1"/>
  <c r="AA250" i="3"/>
  <c r="DO250" i="3" s="1"/>
  <c r="AB250" i="3"/>
  <c r="DP250" i="3" s="1"/>
  <c r="AC250" i="3"/>
  <c r="DR250" i="3" s="1"/>
  <c r="AD250" i="3"/>
  <c r="AE250" i="3"/>
  <c r="DV250" i="3" s="1"/>
  <c r="AF250" i="3"/>
  <c r="DX250" i="3" s="1"/>
  <c r="AG250" i="3"/>
  <c r="DY250" i="3" s="1"/>
  <c r="AH250" i="3"/>
  <c r="EA250" i="3" s="1"/>
  <c r="AI250" i="3"/>
  <c r="EB250" i="3" s="1"/>
  <c r="AJ250" i="3"/>
  <c r="EG250" i="3" s="1"/>
  <c r="AK250" i="3"/>
  <c r="EK250" i="3" s="1"/>
  <c r="AL250" i="3"/>
  <c r="EL250" i="3" s="1"/>
  <c r="AM250" i="3"/>
  <c r="EN250" i="3"/>
  <c r="AN250" i="3"/>
  <c r="EO250" i="3" s="1"/>
  <c r="AO250" i="3"/>
  <c r="EQ250" i="3"/>
  <c r="AP250" i="3"/>
  <c r="ER250" i="3" s="1"/>
  <c r="AQ250" i="3"/>
  <c r="EV250" i="3" s="1"/>
  <c r="AR250" i="3"/>
  <c r="EW250" i="3" s="1"/>
  <c r="AS250" i="3"/>
  <c r="EX250" i="3" s="1"/>
  <c r="AT250" i="3"/>
  <c r="EY250" i="3" s="1"/>
  <c r="AU250" i="3"/>
  <c r="EZ250" i="3" s="1"/>
  <c r="AV250" i="3"/>
  <c r="FB250" i="3" s="1"/>
  <c r="AW250" i="3"/>
  <c r="FE250" i="3" s="1"/>
  <c r="AX250" i="3"/>
  <c r="FF250" i="3" s="1"/>
  <c r="AY250" i="3"/>
  <c r="FH250" i="3" s="1"/>
  <c r="AZ250" i="3"/>
  <c r="FI250" i="3" s="1"/>
  <c r="BA250" i="3"/>
  <c r="FK250" i="3" s="1"/>
  <c r="BB250" i="3"/>
  <c r="FL250" i="3" s="1"/>
  <c r="BC250" i="3"/>
  <c r="FQ250" i="3" s="1"/>
  <c r="BD250" i="3"/>
  <c r="FU250" i="3" s="1"/>
  <c r="BE250" i="3"/>
  <c r="FV250" i="3" s="1"/>
  <c r="BF250" i="3"/>
  <c r="FX250" i="3" s="1"/>
  <c r="BG250" i="3"/>
  <c r="FY250" i="3" s="1"/>
  <c r="BH250" i="3"/>
  <c r="GA250" i="3" s="1"/>
  <c r="BI250" i="3"/>
  <c r="GB250" i="3" s="1"/>
  <c r="E251" i="3"/>
  <c r="CB251" i="3" s="1"/>
  <c r="F251" i="3"/>
  <c r="CC251" i="3" s="1"/>
  <c r="G251" i="3"/>
  <c r="CD251" i="3" s="1"/>
  <c r="H251" i="3"/>
  <c r="CE251" i="3" s="1"/>
  <c r="I251" i="3"/>
  <c r="CF251" i="3" s="1"/>
  <c r="J251" i="3"/>
  <c r="CH251" i="3"/>
  <c r="K251" i="3"/>
  <c r="CK251" i="3" s="1"/>
  <c r="BP251" i="3"/>
  <c r="BL251" i="3" s="1"/>
  <c r="L251" i="3"/>
  <c r="CL251" i="3" s="1"/>
  <c r="M251" i="3"/>
  <c r="CN251" i="3" s="1"/>
  <c r="N251" i="3"/>
  <c r="CO251" i="3" s="1"/>
  <c r="O251" i="3"/>
  <c r="CQ251" i="3" s="1"/>
  <c r="P251" i="3"/>
  <c r="CR251" i="3"/>
  <c r="Q251" i="3"/>
  <c r="CW251" i="3" s="1"/>
  <c r="R251" i="3"/>
  <c r="DA251" i="3"/>
  <c r="S251" i="3"/>
  <c r="T251" i="3"/>
  <c r="DD251" i="3"/>
  <c r="U251" i="3"/>
  <c r="DE251" i="3" s="1"/>
  <c r="V251" i="3"/>
  <c r="DG251" i="3" s="1"/>
  <c r="W251" i="3"/>
  <c r="DH251" i="3" s="1"/>
  <c r="X251" i="3"/>
  <c r="DL251" i="3" s="1"/>
  <c r="Y251" i="3"/>
  <c r="DM251" i="3" s="1"/>
  <c r="Z251" i="3"/>
  <c r="DN251" i="3" s="1"/>
  <c r="AA251" i="3"/>
  <c r="DO251" i="3" s="1"/>
  <c r="AB251" i="3"/>
  <c r="DP251" i="3" s="1"/>
  <c r="AC251" i="3"/>
  <c r="DR251" i="3" s="1"/>
  <c r="AD251" i="3"/>
  <c r="DU251" i="3" s="1"/>
  <c r="AE251" i="3"/>
  <c r="DV251" i="3" s="1"/>
  <c r="AF251" i="3"/>
  <c r="DX251" i="3" s="1"/>
  <c r="AG251" i="3"/>
  <c r="DY251" i="3" s="1"/>
  <c r="AH251" i="3"/>
  <c r="EA251" i="3" s="1"/>
  <c r="AI251" i="3"/>
  <c r="EB251" i="3" s="1"/>
  <c r="AJ251" i="3"/>
  <c r="EG251" i="3"/>
  <c r="AK251" i="3"/>
  <c r="EK251" i="3" s="1"/>
  <c r="AL251" i="3"/>
  <c r="EL251" i="3"/>
  <c r="AM251" i="3"/>
  <c r="AN251" i="3"/>
  <c r="EO251" i="3"/>
  <c r="AO251" i="3"/>
  <c r="EQ251" i="3" s="1"/>
  <c r="AP251" i="3"/>
  <c r="ER251" i="3" s="1"/>
  <c r="AQ251" i="3"/>
  <c r="EV251" i="3" s="1"/>
  <c r="AR251" i="3"/>
  <c r="EW251" i="3" s="1"/>
  <c r="AS251" i="3"/>
  <c r="EX251" i="3" s="1"/>
  <c r="AT251" i="3"/>
  <c r="EY251" i="3" s="1"/>
  <c r="AU251" i="3"/>
  <c r="AV251" i="3"/>
  <c r="FB251" i="3" s="1"/>
  <c r="AW251" i="3"/>
  <c r="FE251" i="3" s="1"/>
  <c r="AX251" i="3"/>
  <c r="FF251" i="3" s="1"/>
  <c r="AY251" i="3"/>
  <c r="FH251" i="3" s="1"/>
  <c r="AZ251" i="3"/>
  <c r="FI251" i="3" s="1"/>
  <c r="BA251" i="3"/>
  <c r="FK251" i="3" s="1"/>
  <c r="BB251" i="3"/>
  <c r="FL251" i="3" s="1"/>
  <c r="BC251" i="3"/>
  <c r="FQ251" i="3" s="1"/>
  <c r="BD251" i="3"/>
  <c r="FU251" i="3" s="1"/>
  <c r="BE251" i="3"/>
  <c r="FV251" i="3" s="1"/>
  <c r="BF251" i="3"/>
  <c r="FX251" i="3" s="1"/>
  <c r="BG251" i="3"/>
  <c r="FY251" i="3" s="1"/>
  <c r="BH251" i="3"/>
  <c r="GA251" i="3" s="1"/>
  <c r="BI251" i="3"/>
  <c r="GB251" i="3" s="1"/>
  <c r="E252" i="3"/>
  <c r="CB252" i="3" s="1"/>
  <c r="F252" i="3"/>
  <c r="CC252" i="3" s="1"/>
  <c r="G252" i="3"/>
  <c r="CD252" i="3"/>
  <c r="H252" i="3"/>
  <c r="CE252" i="3" s="1"/>
  <c r="I252" i="3"/>
  <c r="CF252" i="3"/>
  <c r="J252" i="3"/>
  <c r="CH252" i="3" s="1"/>
  <c r="K252" i="3"/>
  <c r="CK252" i="3"/>
  <c r="L252" i="3"/>
  <c r="CL252" i="3" s="1"/>
  <c r="M252" i="3"/>
  <c r="CN252" i="3" s="1"/>
  <c r="N252" i="3"/>
  <c r="CO252" i="3" s="1"/>
  <c r="O252" i="3"/>
  <c r="CQ252" i="3" s="1"/>
  <c r="P252" i="3"/>
  <c r="CR252" i="3" s="1"/>
  <c r="Q252" i="3"/>
  <c r="CW252" i="3" s="1"/>
  <c r="R252" i="3"/>
  <c r="DA252" i="3"/>
  <c r="S252" i="3"/>
  <c r="DB252" i="3" s="1"/>
  <c r="T252" i="3"/>
  <c r="DD252" i="3"/>
  <c r="U252" i="3"/>
  <c r="DE252" i="3" s="1"/>
  <c r="V252" i="3"/>
  <c r="DG252" i="3" s="1"/>
  <c r="W252" i="3"/>
  <c r="DH252" i="3" s="1"/>
  <c r="X252" i="3"/>
  <c r="DL252" i="3" s="1"/>
  <c r="Y252" i="3"/>
  <c r="DM252" i="3" s="1"/>
  <c r="Z252" i="3"/>
  <c r="DN252" i="3" s="1"/>
  <c r="AA252" i="3"/>
  <c r="DO252" i="3" s="1"/>
  <c r="AB252" i="3"/>
  <c r="AC252" i="3"/>
  <c r="DR252" i="3" s="1"/>
  <c r="AD252" i="3"/>
  <c r="DU252" i="3" s="1"/>
  <c r="AE252" i="3"/>
  <c r="DV252" i="3" s="1"/>
  <c r="AF252" i="3"/>
  <c r="DX252" i="3"/>
  <c r="AG252" i="3"/>
  <c r="DY252" i="3" s="1"/>
  <c r="AH252" i="3"/>
  <c r="EA252" i="3" s="1"/>
  <c r="AI252" i="3"/>
  <c r="EB252" i="3" s="1"/>
  <c r="AJ252" i="3"/>
  <c r="EG252" i="3" s="1"/>
  <c r="AK252" i="3"/>
  <c r="EK252" i="3" s="1"/>
  <c r="AL252" i="3"/>
  <c r="EL252" i="3" s="1"/>
  <c r="AM252" i="3"/>
  <c r="EN252" i="3" s="1"/>
  <c r="AN252" i="3"/>
  <c r="EO252" i="3" s="1"/>
  <c r="AO252" i="3"/>
  <c r="EQ252" i="3" s="1"/>
  <c r="AP252" i="3"/>
  <c r="ER252" i="3" s="1"/>
  <c r="AQ252" i="3"/>
  <c r="EV252" i="3" s="1"/>
  <c r="AR252" i="3"/>
  <c r="EW252" i="3"/>
  <c r="AS252" i="3"/>
  <c r="EX252" i="3" s="1"/>
  <c r="AT252" i="3"/>
  <c r="EY252" i="3"/>
  <c r="AU252" i="3"/>
  <c r="EZ252" i="3" s="1"/>
  <c r="AV252" i="3"/>
  <c r="FB252" i="3" s="1"/>
  <c r="AW252" i="3"/>
  <c r="FE252" i="3" s="1"/>
  <c r="AX252" i="3"/>
  <c r="FF252" i="3" s="1"/>
  <c r="AY252" i="3"/>
  <c r="FH252" i="3" s="1"/>
  <c r="AZ252" i="3"/>
  <c r="FI252" i="3" s="1"/>
  <c r="BA252" i="3"/>
  <c r="FK252" i="3" s="1"/>
  <c r="BB252" i="3"/>
  <c r="FL252" i="3" s="1"/>
  <c r="BC252" i="3"/>
  <c r="FQ252" i="3" s="1"/>
  <c r="BD252" i="3"/>
  <c r="FU252" i="3" s="1"/>
  <c r="BE252" i="3"/>
  <c r="FV252" i="3" s="1"/>
  <c r="BF252" i="3"/>
  <c r="FX252" i="3" s="1"/>
  <c r="BG252" i="3"/>
  <c r="FY252" i="3" s="1"/>
  <c r="BH252" i="3"/>
  <c r="GA252" i="3" s="1"/>
  <c r="BI252" i="3"/>
  <c r="GB252" i="3" s="1"/>
  <c r="E253" i="3"/>
  <c r="CB253" i="3" s="1"/>
  <c r="F253" i="3"/>
  <c r="CC253" i="3" s="1"/>
  <c r="G253" i="3"/>
  <c r="CD253" i="3" s="1"/>
  <c r="H253" i="3"/>
  <c r="CE253" i="3" s="1"/>
  <c r="I253" i="3"/>
  <c r="CF253" i="3" s="1"/>
  <c r="J253" i="3"/>
  <c r="CH253" i="3"/>
  <c r="K253" i="3"/>
  <c r="CK253" i="3" s="1"/>
  <c r="L253" i="3"/>
  <c r="CL253" i="3"/>
  <c r="M253" i="3"/>
  <c r="CN253" i="3" s="1"/>
  <c r="N253" i="3"/>
  <c r="CO253" i="3" s="1"/>
  <c r="O253" i="3"/>
  <c r="CQ253" i="3" s="1"/>
  <c r="P253" i="3"/>
  <c r="CR253" i="3" s="1"/>
  <c r="Q253" i="3"/>
  <c r="CW253" i="3" s="1"/>
  <c r="R253" i="3"/>
  <c r="DA253" i="3" s="1"/>
  <c r="S253" i="3"/>
  <c r="DB253" i="3"/>
  <c r="T253" i="3"/>
  <c r="DD253" i="3" s="1"/>
  <c r="U253" i="3"/>
  <c r="DE253" i="3"/>
  <c r="V253" i="3"/>
  <c r="DG253" i="3" s="1"/>
  <c r="W253" i="3"/>
  <c r="DH253" i="3" s="1"/>
  <c r="X253" i="3"/>
  <c r="DL253" i="3" s="1"/>
  <c r="Y253" i="3"/>
  <c r="DM253" i="3" s="1"/>
  <c r="Z253" i="3"/>
  <c r="DN253" i="3" s="1"/>
  <c r="AA253" i="3"/>
  <c r="DO253" i="3" s="1"/>
  <c r="AB253" i="3"/>
  <c r="DP253" i="3" s="1"/>
  <c r="AC253" i="3"/>
  <c r="DR253" i="3" s="1"/>
  <c r="AD253" i="3"/>
  <c r="DU253" i="3" s="1"/>
  <c r="AE253" i="3"/>
  <c r="DV253" i="3" s="1"/>
  <c r="AF253" i="3"/>
  <c r="DX253" i="3" s="1"/>
  <c r="AG253" i="3"/>
  <c r="DY253" i="3" s="1"/>
  <c r="AH253" i="3"/>
  <c r="EA253" i="3" s="1"/>
  <c r="AI253" i="3"/>
  <c r="EB253" i="3" s="1"/>
  <c r="AJ253" i="3"/>
  <c r="EG253" i="3" s="1"/>
  <c r="AK253" i="3"/>
  <c r="EK253" i="3" s="1"/>
  <c r="AL253" i="3"/>
  <c r="EL253" i="3" s="1"/>
  <c r="AM253" i="3"/>
  <c r="EN253" i="3" s="1"/>
  <c r="AN253" i="3"/>
  <c r="EO253" i="3" s="1"/>
  <c r="AO253" i="3"/>
  <c r="EQ253" i="3" s="1"/>
  <c r="AP253" i="3"/>
  <c r="ER253" i="3" s="1"/>
  <c r="AQ253" i="3"/>
  <c r="EV253" i="3" s="1"/>
  <c r="AR253" i="3"/>
  <c r="EW253" i="3" s="1"/>
  <c r="AS253" i="3"/>
  <c r="EX253" i="3" s="1"/>
  <c r="AT253" i="3"/>
  <c r="EY253" i="3" s="1"/>
  <c r="AU253" i="3"/>
  <c r="EZ253" i="3" s="1"/>
  <c r="AV253" i="3"/>
  <c r="FB253" i="3" s="1"/>
  <c r="AW253" i="3"/>
  <c r="FE253" i="3" s="1"/>
  <c r="AX253" i="3"/>
  <c r="FF253" i="3" s="1"/>
  <c r="AY253" i="3"/>
  <c r="FH253" i="3" s="1"/>
  <c r="AZ253" i="3"/>
  <c r="FI253" i="3"/>
  <c r="BA253" i="3"/>
  <c r="FK253" i="3" s="1"/>
  <c r="BB253" i="3"/>
  <c r="FL253" i="3"/>
  <c r="BC253" i="3"/>
  <c r="FQ253" i="3" s="1"/>
  <c r="BD253" i="3"/>
  <c r="FU253" i="3" s="1"/>
  <c r="BE253" i="3"/>
  <c r="FV253" i="3" s="1"/>
  <c r="BF253" i="3"/>
  <c r="FX253" i="3" s="1"/>
  <c r="BG253" i="3"/>
  <c r="FY253" i="3" s="1"/>
  <c r="BH253" i="3"/>
  <c r="GA253" i="3" s="1"/>
  <c r="BI253" i="3"/>
  <c r="GB253" i="3" s="1"/>
  <c r="E254" i="3"/>
  <c r="CB254" i="3" s="1"/>
  <c r="F254" i="3"/>
  <c r="CC254" i="3" s="1"/>
  <c r="G254" i="3"/>
  <c r="CD254" i="3" s="1"/>
  <c r="H254" i="3"/>
  <c r="CE254" i="3" s="1"/>
  <c r="I254" i="3"/>
  <c r="CF254" i="3" s="1"/>
  <c r="J254" i="3"/>
  <c r="CH254" i="3" s="1"/>
  <c r="K254" i="3"/>
  <c r="L254" i="3"/>
  <c r="CL254" i="3" s="1"/>
  <c r="M254" i="3"/>
  <c r="CN254" i="3"/>
  <c r="N254" i="3"/>
  <c r="CO254" i="3" s="1"/>
  <c r="O254" i="3"/>
  <c r="CQ254" i="3" s="1"/>
  <c r="P254" i="3"/>
  <c r="CR254" i="3" s="1"/>
  <c r="Q254" i="3"/>
  <c r="CW254" i="3" s="1"/>
  <c r="R254" i="3"/>
  <c r="DA254" i="3" s="1"/>
  <c r="S254" i="3"/>
  <c r="DB254" i="3" s="1"/>
  <c r="T254" i="3"/>
  <c r="DD254" i="3"/>
  <c r="U254" i="3"/>
  <c r="DE254" i="3" s="1"/>
  <c r="V254" i="3"/>
  <c r="DG254" i="3"/>
  <c r="W254" i="3"/>
  <c r="DH254" i="3" s="1"/>
  <c r="X254" i="3"/>
  <c r="DL254" i="3" s="1"/>
  <c r="Y254" i="3"/>
  <c r="DM254" i="3" s="1"/>
  <c r="Z254" i="3"/>
  <c r="DN254" i="3" s="1"/>
  <c r="AA254" i="3"/>
  <c r="DO254" i="3" s="1"/>
  <c r="AB254" i="3"/>
  <c r="DP254" i="3" s="1"/>
  <c r="AC254" i="3"/>
  <c r="DR254" i="3" s="1"/>
  <c r="AD254" i="3"/>
  <c r="DU254" i="3" s="1"/>
  <c r="AE254" i="3"/>
  <c r="DV254" i="3" s="1"/>
  <c r="AF254" i="3"/>
  <c r="DX254" i="3" s="1"/>
  <c r="AG254" i="3"/>
  <c r="DY254" i="3" s="1"/>
  <c r="AH254" i="3"/>
  <c r="EA254" i="3" s="1"/>
  <c r="AI254" i="3"/>
  <c r="EB254" i="3" s="1"/>
  <c r="AJ254" i="3"/>
  <c r="EG254" i="3" s="1"/>
  <c r="AK254" i="3"/>
  <c r="EK254" i="3" s="1"/>
  <c r="AL254" i="3"/>
  <c r="EL254" i="3" s="1"/>
  <c r="AM254" i="3"/>
  <c r="EN254" i="3" s="1"/>
  <c r="AN254" i="3"/>
  <c r="EO254" i="3" s="1"/>
  <c r="AO254" i="3"/>
  <c r="EQ254" i="3" s="1"/>
  <c r="AP254" i="3"/>
  <c r="ER254" i="3" s="1"/>
  <c r="AQ254" i="3"/>
  <c r="EV254" i="3" s="1"/>
  <c r="AR254" i="3"/>
  <c r="EW254" i="3" s="1"/>
  <c r="AS254" i="3"/>
  <c r="EX254" i="3" s="1"/>
  <c r="AT254" i="3"/>
  <c r="EY254" i="3" s="1"/>
  <c r="AU254" i="3"/>
  <c r="EZ254" i="3" s="1"/>
  <c r="AV254" i="3"/>
  <c r="FB254" i="3" s="1"/>
  <c r="AW254" i="3"/>
  <c r="FE254" i="3" s="1"/>
  <c r="AX254" i="3"/>
  <c r="FF254" i="3" s="1"/>
  <c r="AY254" i="3"/>
  <c r="FH254" i="3" s="1"/>
  <c r="AZ254" i="3"/>
  <c r="FI254" i="3" s="1"/>
  <c r="BA254" i="3"/>
  <c r="FK254" i="3" s="1"/>
  <c r="BB254" i="3"/>
  <c r="FL254" i="3" s="1"/>
  <c r="BC254" i="3"/>
  <c r="FQ254" i="3" s="1"/>
  <c r="BD254" i="3"/>
  <c r="FU254" i="3" s="1"/>
  <c r="BE254" i="3"/>
  <c r="FV254" i="3" s="1"/>
  <c r="BF254" i="3"/>
  <c r="FX254" i="3" s="1"/>
  <c r="BG254" i="3"/>
  <c r="FY254" i="3"/>
  <c r="BH254" i="3"/>
  <c r="GA254" i="3" s="1"/>
  <c r="BI254" i="3"/>
  <c r="GB254" i="3"/>
  <c r="J62" i="47"/>
  <c r="CI10" i="3"/>
  <c r="V46" i="47"/>
  <c r="CP10" i="3"/>
  <c r="AH75" i="47"/>
  <c r="CT10" i="3"/>
  <c r="AN30" i="47"/>
  <c r="AZ16" i="47"/>
  <c r="F91" i="48" s="1"/>
  <c r="BF24" i="47"/>
  <c r="CZ10" i="3"/>
  <c r="BL30" i="47"/>
  <c r="BR14" i="47"/>
  <c r="M106" i="48" s="1"/>
  <c r="DF10" i="3"/>
  <c r="K62" i="47"/>
  <c r="DS10" i="3"/>
  <c r="Q56" i="47"/>
  <c r="DZ10" i="3"/>
  <c r="BA16" i="47"/>
  <c r="G91" i="48" s="1"/>
  <c r="EH10" i="3"/>
  <c r="EJ10" i="3"/>
  <c r="F13" i="47"/>
  <c r="H16" i="48" s="1"/>
  <c r="FC10" i="3"/>
  <c r="FJ10" i="3"/>
  <c r="AD17" i="47"/>
  <c r="H56" i="48" s="1"/>
  <c r="AP30" i="47"/>
  <c r="AV15" i="47"/>
  <c r="O71" i="48" s="1"/>
  <c r="FP10" i="3"/>
  <c r="BH24" i="47"/>
  <c r="FS10" i="3"/>
  <c r="FT10" i="3"/>
  <c r="BZ23" i="47"/>
  <c r="CA11" i="3"/>
  <c r="J132" i="47"/>
  <c r="CI11" i="3"/>
  <c r="P57" i="47"/>
  <c r="V47" i="47"/>
  <c r="CP11" i="3"/>
  <c r="AB18" i="47"/>
  <c r="F57" i="48" s="1"/>
  <c r="AH76" i="47"/>
  <c r="CT11" i="3"/>
  <c r="AT16" i="47"/>
  <c r="M72" i="48" s="1"/>
  <c r="CV11" i="3"/>
  <c r="AZ17" i="47"/>
  <c r="F92" i="48" s="1"/>
  <c r="CZ11" i="3"/>
  <c r="BL31" i="47"/>
  <c r="BX24" i="47"/>
  <c r="E14" i="47"/>
  <c r="G17" i="48" s="1"/>
  <c r="DK11" i="3"/>
  <c r="DS11" i="3"/>
  <c r="DZ11" i="3"/>
  <c r="AU16" i="47"/>
  <c r="N72" i="48" s="1"/>
  <c r="BG25" i="47"/>
  <c r="EJ11" i="3"/>
  <c r="FC11" i="3"/>
  <c r="X47" i="47"/>
  <c r="FJ11" i="3"/>
  <c r="AJ76" i="47"/>
  <c r="FN11" i="3"/>
  <c r="BH25" i="47"/>
  <c r="FT11" i="3"/>
  <c r="BN31" i="47"/>
  <c r="BT39" i="47"/>
  <c r="CA12" i="3"/>
  <c r="CI12" i="3"/>
  <c r="P35" i="47"/>
  <c r="CP12" i="3"/>
  <c r="AB19" i="47"/>
  <c r="F58" i="48" s="1"/>
  <c r="AN32" i="47"/>
  <c r="AT17" i="47"/>
  <c r="M73" i="48" s="1"/>
  <c r="CV12" i="3"/>
  <c r="BF26" i="47"/>
  <c r="CY12" i="3"/>
  <c r="CZ12" i="3"/>
  <c r="BR40" i="47"/>
  <c r="BX25" i="47"/>
  <c r="DS12" i="3"/>
  <c r="DZ12" i="3"/>
  <c r="AI26" i="47"/>
  <c r="EJ12" i="3"/>
  <c r="BS40" i="47"/>
  <c r="F15" i="47"/>
  <c r="H18" i="48" s="1"/>
  <c r="FC12" i="3"/>
  <c r="X48" i="47"/>
  <c r="FG12" i="3"/>
  <c r="FJ12" i="3"/>
  <c r="AD19" i="47"/>
  <c r="H58" i="48" s="1"/>
  <c r="FM12" i="3"/>
  <c r="AJ26" i="47"/>
  <c r="AV17" i="47"/>
  <c r="O73" i="48" s="1"/>
  <c r="FT12" i="3"/>
  <c r="BN32" i="47"/>
  <c r="BZ25" i="47"/>
  <c r="J29" i="47"/>
  <c r="CG13" i="3"/>
  <c r="CI13" i="3"/>
  <c r="P16" i="47"/>
  <c r="F36" i="48" s="1"/>
  <c r="CJ13" i="3"/>
  <c r="V49" i="47"/>
  <c r="CP13" i="3"/>
  <c r="AB20" i="47"/>
  <c r="AH11" i="47"/>
  <c r="M50" i="48" s="1"/>
  <c r="AT18" i="47"/>
  <c r="M74" i="48" s="1"/>
  <c r="AZ19" i="47"/>
  <c r="F94" i="48" s="1"/>
  <c r="CX13" i="3"/>
  <c r="CZ13" i="3"/>
  <c r="BL33" i="47"/>
  <c r="BX26" i="47"/>
  <c r="DS13" i="3"/>
  <c r="Q16" i="47"/>
  <c r="G36" i="48" s="1"/>
  <c r="DZ13" i="3"/>
  <c r="EJ13" i="3"/>
  <c r="BS11" i="47"/>
  <c r="N103" i="48" s="1"/>
  <c r="EP13" i="3"/>
  <c r="L29" i="47"/>
  <c r="FC13" i="3"/>
  <c r="X49" i="47"/>
  <c r="FG13" i="3"/>
  <c r="FJ13" i="3"/>
  <c r="AD20" i="47"/>
  <c r="BB19" i="47"/>
  <c r="H94" i="48" s="1"/>
  <c r="FT13" i="3"/>
  <c r="BN33" i="47"/>
  <c r="FW13" i="3"/>
  <c r="BZ26" i="47"/>
  <c r="GC13" i="3"/>
  <c r="CA14" i="3"/>
  <c r="J133" i="47"/>
  <c r="CG14" i="3"/>
  <c r="CI14" i="3"/>
  <c r="V50" i="47"/>
  <c r="CM14" i="3"/>
  <c r="CP14" i="3"/>
  <c r="AH77" i="47"/>
  <c r="AN33" i="47"/>
  <c r="CU14" i="3"/>
  <c r="AZ20" i="47"/>
  <c r="CX14" i="3"/>
  <c r="BF28" i="47"/>
  <c r="CY14" i="3"/>
  <c r="CZ14" i="3"/>
  <c r="BL34" i="47"/>
  <c r="DC14" i="3"/>
  <c r="BR41" i="47"/>
  <c r="DS14" i="3"/>
  <c r="W50" i="47"/>
  <c r="DW14" i="3"/>
  <c r="DZ14" i="3"/>
  <c r="AC21" i="47"/>
  <c r="EC14" i="3"/>
  <c r="EJ14" i="3"/>
  <c r="BM34" i="47"/>
  <c r="BY27" i="47"/>
  <c r="F17" i="47"/>
  <c r="H20" i="48" s="1"/>
  <c r="EU14" i="3"/>
  <c r="FC14" i="3"/>
  <c r="X50" i="47"/>
  <c r="FJ14" i="3"/>
  <c r="AP33" i="47"/>
  <c r="BB20" i="47"/>
  <c r="BH28" i="47"/>
  <c r="FS14" i="3"/>
  <c r="FT14" i="3"/>
  <c r="BN34" i="47"/>
  <c r="FW14" i="3"/>
  <c r="CA15" i="3"/>
  <c r="CI15" i="3"/>
  <c r="P59" i="47"/>
  <c r="CJ15" i="3"/>
  <c r="CP15" i="3"/>
  <c r="AB12" i="47"/>
  <c r="F51" i="48" s="1"/>
  <c r="AN34" i="47"/>
  <c r="AT20" i="47"/>
  <c r="CV15" i="3"/>
  <c r="BF18" i="47"/>
  <c r="M93" i="48" s="1"/>
  <c r="CZ15" i="3"/>
  <c r="BL35" i="47"/>
  <c r="BR42" i="47"/>
  <c r="DF15" i="3"/>
  <c r="DS15" i="3"/>
  <c r="W51" i="47"/>
  <c r="DZ15" i="3"/>
  <c r="AC12" i="47"/>
  <c r="G51" i="48" s="1"/>
  <c r="EJ15" i="3"/>
  <c r="BM35" i="47"/>
  <c r="EM15" i="3"/>
  <c r="BY28" i="47"/>
  <c r="ES15" i="3"/>
  <c r="FC15" i="3"/>
  <c r="R59" i="47"/>
  <c r="FJ15" i="3"/>
  <c r="AD12" i="47"/>
  <c r="H51" i="48" s="1"/>
  <c r="AP34" i="47"/>
  <c r="FT15" i="3"/>
  <c r="BT42" i="47"/>
  <c r="FZ15" i="3"/>
  <c r="BZ28" i="47"/>
  <c r="CA16" i="3"/>
  <c r="J20" i="47"/>
  <c r="CI16" i="3"/>
  <c r="P60" i="47"/>
  <c r="V52" i="47"/>
  <c r="CP16" i="3"/>
  <c r="AB22" i="47"/>
  <c r="AH66" i="47"/>
  <c r="CT16" i="3"/>
  <c r="AT21" i="47"/>
  <c r="CV16" i="3"/>
  <c r="AZ22" i="47"/>
  <c r="CZ16" i="3"/>
  <c r="BL36" i="47"/>
  <c r="BX29" i="47"/>
  <c r="DS16" i="3"/>
  <c r="Q60" i="47"/>
  <c r="DT16" i="3"/>
  <c r="DZ16" i="3"/>
  <c r="EJ16" i="3"/>
  <c r="L20" i="47"/>
  <c r="FC16" i="3"/>
  <c r="FJ16" i="3"/>
  <c r="AP20" i="47"/>
  <c r="BB22" i="47"/>
  <c r="BH14" i="47"/>
  <c r="O89" i="48" s="1"/>
  <c r="FT16" i="3"/>
  <c r="BT23" i="47"/>
  <c r="CA17" i="3"/>
  <c r="CI17" i="3"/>
  <c r="P61" i="47"/>
  <c r="CJ17" i="3"/>
  <c r="CP17" i="3"/>
  <c r="AB23" i="47"/>
  <c r="AT22" i="47"/>
  <c r="BF29" i="47"/>
  <c r="CZ17" i="3"/>
  <c r="BX30" i="47"/>
  <c r="DS17" i="3"/>
  <c r="W53" i="47"/>
  <c r="DW17" i="3"/>
  <c r="DZ17" i="3"/>
  <c r="AO35" i="47"/>
  <c r="EJ17" i="3"/>
  <c r="BS43" i="47"/>
  <c r="EP17" i="3"/>
  <c r="L97" i="47"/>
  <c r="FC17" i="3"/>
  <c r="X53" i="47"/>
  <c r="FJ17" i="3"/>
  <c r="AD23" i="47"/>
  <c r="AJ79" i="47"/>
  <c r="BB23" i="47"/>
  <c r="FT17" i="3"/>
  <c r="J102" i="47"/>
  <c r="CG18" i="3"/>
  <c r="CI18" i="3"/>
  <c r="V54" i="47"/>
  <c r="CP18" i="3"/>
  <c r="AH80" i="47"/>
  <c r="AT23" i="47"/>
  <c r="AZ24" i="47"/>
  <c r="CZ18" i="3"/>
  <c r="BL38" i="47"/>
  <c r="DS18" i="3"/>
  <c r="DZ18" i="3"/>
  <c r="AU23" i="47"/>
  <c r="EF18" i="3"/>
  <c r="BG30" i="47"/>
  <c r="EI18" i="3"/>
  <c r="EJ18" i="3"/>
  <c r="BY31" i="47"/>
  <c r="FC18" i="3"/>
  <c r="FJ18" i="3"/>
  <c r="FT18" i="3"/>
  <c r="BT44" i="47"/>
  <c r="CA19" i="3"/>
  <c r="CI19" i="3"/>
  <c r="P46" i="47"/>
  <c r="CP19" i="3"/>
  <c r="AB25" i="47"/>
  <c r="CS19" i="3"/>
  <c r="AT24" i="47"/>
  <c r="CZ19" i="3"/>
  <c r="BR45" i="47"/>
  <c r="BX32" i="47"/>
  <c r="DS19" i="3"/>
  <c r="DZ19" i="3"/>
  <c r="AI73" i="47"/>
  <c r="BG31" i="47"/>
  <c r="EJ19" i="3"/>
  <c r="F22" i="47"/>
  <c r="L72" i="47"/>
  <c r="FA19" i="3"/>
  <c r="FC19" i="3"/>
  <c r="X55" i="47"/>
  <c r="FJ19" i="3"/>
  <c r="BB25" i="47"/>
  <c r="FT19" i="3"/>
  <c r="CA20" i="3"/>
  <c r="CI20" i="3"/>
  <c r="V56" i="47"/>
  <c r="CP20" i="3"/>
  <c r="AN38" i="47"/>
  <c r="BF32" i="47"/>
  <c r="CY20" i="3"/>
  <c r="CZ20" i="3"/>
  <c r="BL40" i="47"/>
  <c r="DC20" i="3"/>
  <c r="BR46" i="47"/>
  <c r="K128" i="47"/>
  <c r="DQ20" i="3"/>
  <c r="DS20" i="3"/>
  <c r="DZ20" i="3"/>
  <c r="AI53" i="47"/>
  <c r="EJ20" i="3"/>
  <c r="FC20" i="3"/>
  <c r="R63" i="47"/>
  <c r="FJ20" i="3"/>
  <c r="FT20" i="3"/>
  <c r="BZ33" i="47"/>
  <c r="CI21" i="3"/>
  <c r="P64" i="47"/>
  <c r="CP21" i="3"/>
  <c r="AB27" i="47"/>
  <c r="CS21" i="3"/>
  <c r="AT26" i="47"/>
  <c r="CZ21" i="3"/>
  <c r="BX34" i="47"/>
  <c r="DI21" i="3"/>
  <c r="DS21" i="3"/>
  <c r="DZ21" i="3"/>
  <c r="EJ21" i="3"/>
  <c r="BS47" i="47"/>
  <c r="L84" i="47"/>
  <c r="FA21" i="3"/>
  <c r="FC21" i="3"/>
  <c r="X57" i="47"/>
  <c r="FJ21" i="3"/>
  <c r="BB27" i="47"/>
  <c r="FT21" i="3"/>
  <c r="BN41" i="47"/>
  <c r="FW21" i="3"/>
  <c r="CA22" i="3"/>
  <c r="CI22" i="3"/>
  <c r="CP22" i="3"/>
  <c r="AN40" i="47"/>
  <c r="BF34" i="47"/>
  <c r="CY22" i="3"/>
  <c r="CZ22" i="3"/>
  <c r="BR48" i="47"/>
  <c r="DS22" i="3"/>
  <c r="DZ22" i="3"/>
  <c r="AI82" i="47"/>
  <c r="EJ22" i="3"/>
  <c r="F25" i="47"/>
  <c r="EU22" i="3"/>
  <c r="FC22" i="3"/>
  <c r="FJ22" i="3"/>
  <c r="AD28" i="47"/>
  <c r="FT22" i="3"/>
  <c r="BZ35" i="47"/>
  <c r="CA23" i="3"/>
  <c r="J135" i="47"/>
  <c r="CI23" i="3"/>
  <c r="V59" i="47"/>
  <c r="CM23" i="3"/>
  <c r="CP23" i="3"/>
  <c r="AH83" i="47"/>
  <c r="AZ29" i="47"/>
  <c r="CZ23" i="3"/>
  <c r="BL43" i="47"/>
  <c r="DC23" i="3"/>
  <c r="DS23" i="3"/>
  <c r="DZ23" i="3"/>
  <c r="AC29" i="47"/>
  <c r="BG35" i="47"/>
  <c r="EJ23" i="3"/>
  <c r="FC23" i="3"/>
  <c r="X59" i="47"/>
  <c r="FJ23" i="3"/>
  <c r="AJ83" i="47"/>
  <c r="FT23" i="3"/>
  <c r="BN43" i="47"/>
  <c r="FW23" i="3"/>
  <c r="J10" i="47"/>
  <c r="M13" i="48" s="1"/>
  <c r="CI24" i="3"/>
  <c r="V21" i="47"/>
  <c r="CP24" i="3"/>
  <c r="AH19" i="47"/>
  <c r="M58" i="48" s="1"/>
  <c r="CT24" i="3"/>
  <c r="AZ30" i="47"/>
  <c r="CZ24" i="3"/>
  <c r="BL44" i="47"/>
  <c r="E27" i="47"/>
  <c r="DK24" i="3"/>
  <c r="DS24" i="3"/>
  <c r="DZ24" i="3"/>
  <c r="AU29" i="47"/>
  <c r="EJ24" i="3"/>
  <c r="FC24" i="3"/>
  <c r="FJ24" i="3"/>
  <c r="BB30" i="47"/>
  <c r="FT24" i="3"/>
  <c r="CA25" i="3"/>
  <c r="CI25" i="3"/>
  <c r="CP25" i="3"/>
  <c r="AN42" i="47"/>
  <c r="BF36" i="47"/>
  <c r="CZ25" i="3"/>
  <c r="BR50" i="47"/>
  <c r="DF25" i="3"/>
  <c r="K136" i="47"/>
  <c r="DS25" i="3"/>
  <c r="DZ25" i="3"/>
  <c r="BA31" i="47"/>
  <c r="EJ25" i="3"/>
  <c r="F28" i="47"/>
  <c r="EU25" i="3"/>
  <c r="FC25" i="3"/>
  <c r="FJ25" i="3"/>
  <c r="AD31" i="47"/>
  <c r="FT25" i="3"/>
  <c r="BZ38" i="47"/>
  <c r="CA26" i="3"/>
  <c r="J16" i="47"/>
  <c r="M19" i="48" s="1"/>
  <c r="CI26" i="3"/>
  <c r="V61" i="47"/>
  <c r="CM26" i="3"/>
  <c r="CP26" i="3"/>
  <c r="AH85" i="47"/>
  <c r="AZ32" i="47"/>
  <c r="CZ26" i="3"/>
  <c r="BL46" i="47"/>
  <c r="DC26" i="3"/>
  <c r="E29" i="47"/>
  <c r="DS26" i="3"/>
  <c r="DZ26" i="3"/>
  <c r="AU31" i="47"/>
  <c r="EJ26" i="3"/>
  <c r="FC26" i="3"/>
  <c r="FJ26" i="3"/>
  <c r="AP43" i="47"/>
  <c r="BH37" i="47"/>
  <c r="FT26" i="3"/>
  <c r="CI27" i="3"/>
  <c r="CP27" i="3"/>
  <c r="AN25" i="47"/>
  <c r="BF38" i="47"/>
  <c r="CY27" i="3"/>
  <c r="CZ27" i="3"/>
  <c r="BR52" i="47"/>
  <c r="DS27" i="3"/>
  <c r="DZ27" i="3"/>
  <c r="AI68" i="47"/>
  <c r="EJ27" i="3"/>
  <c r="F30" i="47"/>
  <c r="EU27" i="3"/>
  <c r="FC27" i="3"/>
  <c r="FJ27" i="3"/>
  <c r="AV32" i="47"/>
  <c r="FT27" i="3"/>
  <c r="CA28" i="3"/>
  <c r="J137" i="47"/>
  <c r="CI28" i="3"/>
  <c r="V63" i="47"/>
  <c r="CM28" i="3"/>
  <c r="CP28" i="3"/>
  <c r="AH86" i="47"/>
  <c r="AZ34" i="47"/>
  <c r="CZ28" i="3"/>
  <c r="BL48" i="47"/>
  <c r="DC28" i="3"/>
  <c r="DS28" i="3"/>
  <c r="DZ28" i="3"/>
  <c r="AC34" i="47"/>
  <c r="EJ28" i="3"/>
  <c r="BY41" i="47"/>
  <c r="FC28" i="3"/>
  <c r="FJ28" i="3"/>
  <c r="BH39" i="47"/>
  <c r="FT28" i="3"/>
  <c r="CA29" i="3"/>
  <c r="CI29" i="3"/>
  <c r="P69" i="47"/>
  <c r="CP29" i="3"/>
  <c r="AB35" i="47"/>
  <c r="CS29" i="3"/>
  <c r="AN45" i="47"/>
  <c r="CU29" i="3"/>
  <c r="AT34" i="47"/>
  <c r="BF40" i="47"/>
  <c r="CZ29" i="3"/>
  <c r="BR54" i="47"/>
  <c r="BX42" i="47"/>
  <c r="DI29" i="3"/>
  <c r="K138" i="47"/>
  <c r="DQ29" i="3"/>
  <c r="DS29" i="3"/>
  <c r="DZ29" i="3"/>
  <c r="AO45" i="47"/>
  <c r="BA35" i="47"/>
  <c r="EJ29" i="3"/>
  <c r="L138" i="47"/>
  <c r="FC29" i="3"/>
  <c r="R69" i="47"/>
  <c r="X64" i="47"/>
  <c r="FG29" i="3"/>
  <c r="FJ29" i="3"/>
  <c r="AD35" i="47"/>
  <c r="FM29" i="3"/>
  <c r="FT29" i="3"/>
  <c r="BN49" i="47"/>
  <c r="BZ42" i="47"/>
  <c r="J28" i="47"/>
  <c r="CI30" i="3"/>
  <c r="P27" i="47"/>
  <c r="V65" i="47"/>
  <c r="CM30" i="3"/>
  <c r="CP30" i="3"/>
  <c r="AB36" i="47"/>
  <c r="CS30" i="3"/>
  <c r="AH88" i="47"/>
  <c r="AT35" i="47"/>
  <c r="AZ36" i="47"/>
  <c r="CZ30" i="3"/>
  <c r="BL50" i="47"/>
  <c r="DC30" i="3"/>
  <c r="BX43" i="47"/>
  <c r="DI30" i="3"/>
  <c r="DS30" i="3"/>
  <c r="DZ30" i="3"/>
  <c r="AC36" i="47"/>
  <c r="AO46" i="47"/>
  <c r="EJ30" i="3"/>
  <c r="BY43" i="47"/>
  <c r="FC30" i="3"/>
  <c r="X65" i="47"/>
  <c r="FJ30" i="3"/>
  <c r="AJ88" i="47"/>
  <c r="FT30" i="3"/>
  <c r="BT55" i="47"/>
  <c r="FZ30" i="3"/>
  <c r="CA31" i="3"/>
  <c r="CI31" i="3"/>
  <c r="P70" i="47"/>
  <c r="CP31" i="3"/>
  <c r="AB37" i="47"/>
  <c r="CS31" i="3"/>
  <c r="AN47" i="47"/>
  <c r="CU31" i="3"/>
  <c r="AT36" i="47"/>
  <c r="BF42" i="47"/>
  <c r="CZ31" i="3"/>
  <c r="BR56" i="47"/>
  <c r="BX44" i="47"/>
  <c r="DI31" i="3"/>
  <c r="DS31" i="3"/>
  <c r="W66" i="47"/>
  <c r="DZ31" i="3"/>
  <c r="BG42" i="47"/>
  <c r="EJ31" i="3"/>
  <c r="BM51" i="47"/>
  <c r="BY44" i="47"/>
  <c r="FC31" i="3"/>
  <c r="R70" i="47"/>
  <c r="FJ31" i="3"/>
  <c r="FT31" i="3"/>
  <c r="BT56" i="47"/>
  <c r="FZ31" i="3"/>
  <c r="CA32" i="3"/>
  <c r="J123" i="47"/>
  <c r="CI32" i="3"/>
  <c r="P47" i="47"/>
  <c r="V67" i="47"/>
  <c r="CM32" i="3"/>
  <c r="CP32" i="3"/>
  <c r="AB38" i="47"/>
  <c r="CS32" i="3"/>
  <c r="AH90" i="47"/>
  <c r="AT37" i="47"/>
  <c r="AZ38" i="47"/>
  <c r="CZ32" i="3"/>
  <c r="BL52" i="47"/>
  <c r="DC32" i="3"/>
  <c r="BX12" i="47"/>
  <c r="F123" i="48" s="1"/>
  <c r="DI32" i="3"/>
  <c r="DS32" i="3"/>
  <c r="Q47" i="47"/>
  <c r="DZ32" i="3"/>
  <c r="EJ32" i="3"/>
  <c r="FC32" i="3"/>
  <c r="X67" i="47"/>
  <c r="FJ32" i="3"/>
  <c r="AJ90" i="47"/>
  <c r="FT32" i="3"/>
  <c r="CI33" i="3"/>
  <c r="V68" i="47"/>
  <c r="CM33" i="3"/>
  <c r="CP33" i="3"/>
  <c r="AN49" i="47"/>
  <c r="CU33" i="3"/>
  <c r="AZ39" i="47"/>
  <c r="CX33" i="3"/>
  <c r="BF44" i="47"/>
  <c r="CZ33" i="3"/>
  <c r="BL53" i="47"/>
  <c r="BR58" i="47"/>
  <c r="E36" i="47"/>
  <c r="DS33" i="3"/>
  <c r="DZ33" i="3"/>
  <c r="BA39" i="47"/>
  <c r="EH33" i="3"/>
  <c r="EJ33" i="3"/>
  <c r="F36" i="47"/>
  <c r="FC33" i="3"/>
  <c r="R71" i="47"/>
  <c r="FD33" i="3"/>
  <c r="FJ33" i="3"/>
  <c r="AD39" i="47"/>
  <c r="FT33" i="3"/>
  <c r="BZ45" i="47"/>
  <c r="GC33" i="3"/>
  <c r="CA34" i="3"/>
  <c r="J65" i="47"/>
  <c r="CG34" i="3"/>
  <c r="CI34" i="3"/>
  <c r="V36" i="47"/>
  <c r="CP34" i="3"/>
  <c r="AH92" i="47"/>
  <c r="AZ40" i="47"/>
  <c r="CX34" i="3"/>
  <c r="CZ34" i="3"/>
  <c r="BL27" i="47"/>
  <c r="DS34" i="3"/>
  <c r="Q72" i="47"/>
  <c r="DZ34" i="3"/>
  <c r="EJ34" i="3"/>
  <c r="FC34" i="3"/>
  <c r="FJ34" i="3"/>
  <c r="BH45" i="47"/>
  <c r="FT34" i="3"/>
  <c r="BT59" i="47"/>
  <c r="FZ34" i="3"/>
  <c r="CA35" i="3"/>
  <c r="CI35" i="3"/>
  <c r="P73" i="47"/>
  <c r="CP35" i="3"/>
  <c r="AB41" i="47"/>
  <c r="CS35" i="3"/>
  <c r="AN51" i="47"/>
  <c r="CU35" i="3"/>
  <c r="AT40" i="47"/>
  <c r="BF46" i="47"/>
  <c r="CZ35" i="3"/>
  <c r="BR60" i="47"/>
  <c r="BX47" i="47"/>
  <c r="DI35" i="3"/>
  <c r="DS35" i="3"/>
  <c r="W69" i="47"/>
  <c r="DZ35" i="3"/>
  <c r="BG46" i="47"/>
  <c r="EI35" i="3"/>
  <c r="EJ35" i="3"/>
  <c r="BM54" i="47"/>
  <c r="EM35" i="3"/>
  <c r="FC35" i="3"/>
  <c r="X69" i="47"/>
  <c r="FJ35" i="3"/>
  <c r="AD41" i="47"/>
  <c r="BB41" i="47"/>
  <c r="FT35" i="3"/>
  <c r="BN54" i="47"/>
  <c r="FW35" i="3"/>
  <c r="BZ47" i="47"/>
  <c r="GC35" i="3"/>
  <c r="J91" i="47"/>
  <c r="CI36" i="3"/>
  <c r="P74" i="47"/>
  <c r="V70" i="47"/>
  <c r="CP36" i="3"/>
  <c r="AB42" i="47"/>
  <c r="AH94" i="47"/>
  <c r="CT36" i="3"/>
  <c r="AT41" i="47"/>
  <c r="CV36" i="3"/>
  <c r="AZ42" i="47"/>
  <c r="CZ36" i="3"/>
  <c r="BL13" i="47"/>
  <c r="F105" i="48" s="1"/>
  <c r="BX48" i="47"/>
  <c r="E39" i="47"/>
  <c r="DK36" i="3"/>
  <c r="DS36" i="3"/>
  <c r="DZ36" i="3"/>
  <c r="AU41" i="47"/>
  <c r="BG47" i="47"/>
  <c r="EJ36" i="3"/>
  <c r="L91" i="47"/>
  <c r="FA36" i="3"/>
  <c r="FC36" i="3"/>
  <c r="FJ36" i="3"/>
  <c r="AJ94" i="47"/>
  <c r="AP52" i="47"/>
  <c r="BB42" i="47"/>
  <c r="FT36" i="3"/>
  <c r="CA37" i="3"/>
  <c r="CI37" i="3"/>
  <c r="P28" i="47"/>
  <c r="CJ37" i="3"/>
  <c r="CP37" i="3"/>
  <c r="AB43" i="47"/>
  <c r="AN53" i="47"/>
  <c r="AT42" i="47"/>
  <c r="BF48" i="47"/>
  <c r="CZ37" i="3"/>
  <c r="BR62" i="47"/>
  <c r="DF37" i="3"/>
  <c r="BX49" i="47"/>
  <c r="DS37" i="3"/>
  <c r="DZ37" i="3"/>
  <c r="AI55" i="47"/>
  <c r="ED37" i="3"/>
  <c r="EJ37" i="3"/>
  <c r="BS62" i="47"/>
  <c r="L45" i="47"/>
  <c r="FA37" i="3"/>
  <c r="FC37" i="3"/>
  <c r="R28" i="47"/>
  <c r="FD37" i="3"/>
  <c r="FJ37" i="3"/>
  <c r="AJ55" i="47"/>
  <c r="AV42" i="47"/>
  <c r="BB43" i="47"/>
  <c r="FT37" i="3"/>
  <c r="CA38" i="3"/>
  <c r="J80" i="47"/>
  <c r="CI38" i="3"/>
  <c r="V72" i="47"/>
  <c r="CM38" i="3"/>
  <c r="CP38" i="3"/>
  <c r="AH95" i="47"/>
  <c r="AN54" i="47"/>
  <c r="AZ44" i="47"/>
  <c r="BF49" i="47"/>
  <c r="CY38" i="3"/>
  <c r="CZ38" i="3"/>
  <c r="BL55" i="47"/>
  <c r="DC38" i="3"/>
  <c r="BR63" i="47"/>
  <c r="DS38" i="3"/>
  <c r="W72" i="47"/>
  <c r="DW38" i="3"/>
  <c r="DZ38" i="3"/>
  <c r="AC44" i="47"/>
  <c r="EC38" i="3"/>
  <c r="BA44" i="47"/>
  <c r="EJ38" i="3"/>
  <c r="BM55" i="47"/>
  <c r="BY50" i="47"/>
  <c r="F41" i="47"/>
  <c r="EU38" i="3"/>
  <c r="FC38" i="3"/>
  <c r="R75" i="47"/>
  <c r="FJ38" i="3"/>
  <c r="FT38" i="3"/>
  <c r="BT63" i="47"/>
  <c r="CI39" i="3"/>
  <c r="P76" i="47"/>
  <c r="CJ39" i="3"/>
  <c r="CP39" i="3"/>
  <c r="AB45" i="47"/>
  <c r="AT44" i="47"/>
  <c r="CZ39" i="3"/>
  <c r="BX51" i="47"/>
  <c r="DS39" i="3"/>
  <c r="DZ39" i="3"/>
  <c r="BG50" i="47"/>
  <c r="EJ39" i="3"/>
  <c r="BS64" i="47"/>
  <c r="L90" i="47"/>
  <c r="FA39" i="3"/>
  <c r="FC39" i="3"/>
  <c r="X73" i="47"/>
  <c r="FJ39" i="3"/>
  <c r="BB45" i="47"/>
  <c r="FT39" i="3"/>
  <c r="BN56" i="47"/>
  <c r="FW39" i="3"/>
  <c r="CA40" i="3"/>
  <c r="CI40" i="3"/>
  <c r="CP40" i="3"/>
  <c r="AN56" i="47"/>
  <c r="BF51" i="47"/>
  <c r="CY40" i="3"/>
  <c r="CZ40" i="3"/>
  <c r="BR24" i="47"/>
  <c r="DS40" i="3"/>
  <c r="W74" i="47"/>
  <c r="DZ40" i="3"/>
  <c r="EJ40" i="3"/>
  <c r="BM28" i="47"/>
  <c r="EM40" i="3"/>
  <c r="FC40" i="3"/>
  <c r="R77" i="47"/>
  <c r="FJ40" i="3"/>
  <c r="FT40" i="3"/>
  <c r="BZ52" i="47"/>
  <c r="GC40" i="3"/>
  <c r="CA41" i="3"/>
  <c r="J46" i="47"/>
  <c r="CG41" i="3"/>
  <c r="CI41" i="3"/>
  <c r="V75" i="47"/>
  <c r="CP41" i="3"/>
  <c r="AH97" i="47"/>
  <c r="AZ47" i="47"/>
  <c r="CX41" i="3"/>
  <c r="CZ41" i="3"/>
  <c r="BL57" i="47"/>
  <c r="DS41" i="3"/>
  <c r="Q78" i="47"/>
  <c r="DZ41" i="3"/>
  <c r="AC47" i="47"/>
  <c r="EC41" i="3"/>
  <c r="EJ41" i="3"/>
  <c r="FC41" i="3"/>
  <c r="FJ41" i="3"/>
  <c r="BH52" i="47"/>
  <c r="FT41" i="3"/>
  <c r="BT65" i="47"/>
  <c r="CI42" i="3"/>
  <c r="CP42" i="3"/>
  <c r="AN58" i="47"/>
  <c r="BF53" i="47"/>
  <c r="CY42" i="3"/>
  <c r="CZ42" i="3"/>
  <c r="BR66" i="47"/>
  <c r="DS42" i="3"/>
  <c r="DZ42" i="3"/>
  <c r="AC48" i="47"/>
  <c r="EC42" i="3"/>
  <c r="AU47" i="47"/>
  <c r="EJ42" i="3"/>
  <c r="BY54" i="47"/>
  <c r="FC42" i="3"/>
  <c r="FJ42" i="3"/>
  <c r="BH53" i="47"/>
  <c r="FT42" i="3"/>
  <c r="BT66" i="47"/>
  <c r="CA43" i="3"/>
  <c r="CI43" i="3"/>
  <c r="P80" i="47"/>
  <c r="CP43" i="3"/>
  <c r="AB49" i="47"/>
  <c r="CS43" i="3"/>
  <c r="AT48" i="47"/>
  <c r="CZ43" i="3"/>
  <c r="BX55" i="47"/>
  <c r="DI43" i="3"/>
  <c r="DS43" i="3"/>
  <c r="DZ43" i="3"/>
  <c r="AO59" i="47"/>
  <c r="EJ43" i="3"/>
  <c r="FC43" i="3"/>
  <c r="X77" i="47"/>
  <c r="FG43" i="3"/>
  <c r="FJ43" i="3"/>
  <c r="AJ22" i="47"/>
  <c r="FT43" i="3"/>
  <c r="BN59" i="47"/>
  <c r="CA44" i="3"/>
  <c r="CI44" i="3"/>
  <c r="CP44" i="3"/>
  <c r="AN60" i="47"/>
  <c r="BF55" i="47"/>
  <c r="CZ44" i="3"/>
  <c r="BR68" i="47"/>
  <c r="DF44" i="3"/>
  <c r="K142" i="47"/>
  <c r="DS44" i="3"/>
  <c r="W78" i="47"/>
  <c r="DZ44" i="3"/>
  <c r="BA50" i="47"/>
  <c r="EH44" i="3"/>
  <c r="EJ44" i="3"/>
  <c r="BM60" i="47"/>
  <c r="F47" i="47"/>
  <c r="FC44" i="3"/>
  <c r="R81" i="47"/>
  <c r="FD44" i="3"/>
  <c r="FJ44" i="3"/>
  <c r="AV49" i="47"/>
  <c r="FT44" i="3"/>
  <c r="CI45" i="3"/>
  <c r="P21" i="47"/>
  <c r="CJ45" i="3"/>
  <c r="CP45" i="3"/>
  <c r="AB51" i="47"/>
  <c r="AT50" i="47"/>
  <c r="BF56" i="47"/>
  <c r="CZ45" i="3"/>
  <c r="BX57" i="47"/>
  <c r="DS45" i="3"/>
  <c r="W79" i="47"/>
  <c r="DZ45" i="3"/>
  <c r="AO61" i="47"/>
  <c r="BG56" i="47"/>
  <c r="EJ45" i="3"/>
  <c r="BM61" i="47"/>
  <c r="BY57" i="47"/>
  <c r="F48" i="47"/>
  <c r="FC45" i="3"/>
  <c r="R21" i="47"/>
  <c r="FD45" i="3"/>
  <c r="FJ45" i="3"/>
  <c r="AV50" i="47"/>
  <c r="BH56" i="47"/>
  <c r="FT45" i="3"/>
  <c r="BT69" i="47"/>
  <c r="FZ45" i="3"/>
  <c r="CA46" i="3"/>
  <c r="J143" i="47"/>
  <c r="CI46" i="3"/>
  <c r="P82" i="47"/>
  <c r="V80" i="47"/>
  <c r="CM46" i="3"/>
  <c r="CP46" i="3"/>
  <c r="AB52" i="47"/>
  <c r="AH100" i="47"/>
  <c r="CT46" i="3"/>
  <c r="AT51" i="47"/>
  <c r="CV46" i="3"/>
  <c r="AZ52" i="47"/>
  <c r="CZ46" i="3"/>
  <c r="BL62" i="47"/>
  <c r="DC46" i="3"/>
  <c r="BX58" i="47"/>
  <c r="DS46" i="3"/>
  <c r="Q82" i="47"/>
  <c r="DT46" i="3"/>
  <c r="DZ46" i="3"/>
  <c r="AC52" i="47"/>
  <c r="AO62" i="47"/>
  <c r="EJ46" i="3"/>
  <c r="BS70" i="47"/>
  <c r="BY58" i="47"/>
  <c r="ES46" i="3"/>
  <c r="L143" i="47"/>
  <c r="FA46" i="3"/>
  <c r="FC46" i="3"/>
  <c r="FJ46" i="3"/>
  <c r="AJ100" i="47"/>
  <c r="AP62" i="47"/>
  <c r="FO46" i="3"/>
  <c r="BB52" i="47"/>
  <c r="FT46" i="3"/>
  <c r="BT70" i="47"/>
  <c r="FZ46" i="3"/>
  <c r="CA47" i="3"/>
  <c r="CI47" i="3"/>
  <c r="P83" i="47"/>
  <c r="CP47" i="3"/>
  <c r="AB53" i="47"/>
  <c r="CS47" i="3"/>
  <c r="AN63" i="47"/>
  <c r="CU47" i="3"/>
  <c r="AT52" i="47"/>
  <c r="BF58" i="47"/>
  <c r="CZ47" i="3"/>
  <c r="BR71" i="47"/>
  <c r="BX59" i="47"/>
  <c r="DI47" i="3"/>
  <c r="K14" i="47"/>
  <c r="N17" i="48" s="1"/>
  <c r="DQ47" i="3"/>
  <c r="DS47" i="3"/>
  <c r="W81" i="47"/>
  <c r="DZ47" i="3"/>
  <c r="AO63" i="47"/>
  <c r="BA53" i="47"/>
  <c r="BG58" i="47"/>
  <c r="EI47" i="3"/>
  <c r="EJ47" i="3"/>
  <c r="BM63" i="47"/>
  <c r="EM47" i="3"/>
  <c r="L14" i="47"/>
  <c r="O17" i="48" s="1"/>
  <c r="FC47" i="3"/>
  <c r="R83" i="47"/>
  <c r="X81" i="47"/>
  <c r="FJ47" i="3"/>
  <c r="AD53" i="47"/>
  <c r="BB53" i="47"/>
  <c r="FR47" i="3"/>
  <c r="FT47" i="3"/>
  <c r="BN63" i="47"/>
  <c r="BZ59" i="47"/>
  <c r="J116" i="47"/>
  <c r="CI48" i="3"/>
  <c r="P84" i="47"/>
  <c r="V82" i="47"/>
  <c r="CM48" i="3"/>
  <c r="CP48" i="3"/>
  <c r="AB54" i="47"/>
  <c r="CS48" i="3"/>
  <c r="AH101" i="47"/>
  <c r="AT53" i="47"/>
  <c r="AZ54" i="47"/>
  <c r="CZ48" i="3"/>
  <c r="BL64" i="47"/>
  <c r="DC48" i="3"/>
  <c r="BX60" i="47"/>
  <c r="DI48" i="3"/>
  <c r="E51" i="47"/>
  <c r="DS48" i="3"/>
  <c r="DZ48" i="3"/>
  <c r="AC54" i="47"/>
  <c r="AO64" i="47"/>
  <c r="AU53" i="47"/>
  <c r="EF48" i="3"/>
  <c r="BG59" i="47"/>
  <c r="EI48" i="3"/>
  <c r="EJ48" i="3"/>
  <c r="BY60" i="47"/>
  <c r="L116" i="47"/>
  <c r="FC48" i="3"/>
  <c r="FJ48" i="3"/>
  <c r="AJ101" i="47"/>
  <c r="AP64" i="47"/>
  <c r="FO48" i="3"/>
  <c r="BB54" i="47"/>
  <c r="FR48" i="3"/>
  <c r="FT48" i="3"/>
  <c r="BT72" i="47"/>
  <c r="CA49" i="3"/>
  <c r="CI49" i="3"/>
  <c r="P85" i="47"/>
  <c r="CJ49" i="3"/>
  <c r="CP49" i="3"/>
  <c r="AB55" i="47"/>
  <c r="AN65" i="47"/>
  <c r="AT54" i="47"/>
  <c r="CV49" i="3"/>
  <c r="BF60" i="47"/>
  <c r="CZ49" i="3"/>
  <c r="BR73" i="47"/>
  <c r="DF49" i="3"/>
  <c r="BX61" i="47"/>
  <c r="DS49" i="3"/>
  <c r="W83" i="47"/>
  <c r="DW49" i="3"/>
  <c r="DZ49" i="3"/>
  <c r="AI102" i="47"/>
  <c r="BG60" i="47"/>
  <c r="EI49" i="3"/>
  <c r="EJ49" i="3"/>
  <c r="BM65" i="47"/>
  <c r="EM49" i="3"/>
  <c r="BS73" i="47"/>
  <c r="EP49" i="3"/>
  <c r="L129" i="47"/>
  <c r="FA49" i="3"/>
  <c r="FC49" i="3"/>
  <c r="R85" i="47"/>
  <c r="X83" i="47"/>
  <c r="FG49" i="3"/>
  <c r="FJ49" i="3"/>
  <c r="AD55" i="47"/>
  <c r="FM49" i="3"/>
  <c r="BB55" i="47"/>
  <c r="FT49" i="3"/>
  <c r="BN65" i="47"/>
  <c r="BZ61" i="47"/>
  <c r="CA50" i="3"/>
  <c r="J103" i="47"/>
  <c r="CI50" i="3"/>
  <c r="V84" i="47"/>
  <c r="CM50" i="3"/>
  <c r="CP50" i="3"/>
  <c r="AH103" i="47"/>
  <c r="AN66" i="47"/>
  <c r="AZ56" i="47"/>
  <c r="BF61" i="47"/>
  <c r="CY50" i="3"/>
  <c r="CZ50" i="3"/>
  <c r="BL66" i="47"/>
  <c r="DC50" i="3"/>
  <c r="BR74" i="47"/>
  <c r="K103" i="47"/>
  <c r="DQ50" i="3"/>
  <c r="DS50" i="3"/>
  <c r="Q10" i="47"/>
  <c r="DT50" i="3"/>
  <c r="W84" i="47"/>
  <c r="DZ50" i="3"/>
  <c r="AC56" i="47"/>
  <c r="BA56" i="47"/>
  <c r="EJ50" i="3"/>
  <c r="BM66" i="47"/>
  <c r="EM50" i="3"/>
  <c r="BY62" i="47"/>
  <c r="ES50" i="3"/>
  <c r="F53" i="47"/>
  <c r="FC50" i="3"/>
  <c r="R10" i="47"/>
  <c r="H30" i="48" s="1"/>
  <c r="FJ50" i="3"/>
  <c r="AV55" i="47"/>
  <c r="FP50" i="3"/>
  <c r="BH61" i="47"/>
  <c r="FS50" i="3"/>
  <c r="FT50" i="3"/>
  <c r="BT74" i="47"/>
  <c r="CI51" i="3"/>
  <c r="P86" i="47"/>
  <c r="CP51" i="3"/>
  <c r="AB57" i="47"/>
  <c r="CS51" i="3"/>
  <c r="AN67" i="47"/>
  <c r="AT56" i="47"/>
  <c r="CV51" i="3"/>
  <c r="BF62" i="47"/>
  <c r="CY51" i="3"/>
  <c r="CZ51" i="3"/>
  <c r="BR75" i="47"/>
  <c r="BX63" i="47"/>
  <c r="DI51" i="3"/>
  <c r="K144" i="47"/>
  <c r="DS51" i="3"/>
  <c r="W85" i="47"/>
  <c r="DW51" i="3"/>
  <c r="DZ51" i="3"/>
  <c r="AO67" i="47"/>
  <c r="BA57" i="47"/>
  <c r="BG62" i="47"/>
  <c r="EI51" i="3"/>
  <c r="EJ51" i="3"/>
  <c r="BM67" i="47"/>
  <c r="F54" i="47"/>
  <c r="FC51" i="3"/>
  <c r="FJ51" i="3"/>
  <c r="AD57" i="47"/>
  <c r="FM51" i="3"/>
  <c r="AP67" i="47"/>
  <c r="FO51" i="3"/>
  <c r="AV56" i="47"/>
  <c r="BH62" i="47"/>
  <c r="FT51" i="3"/>
  <c r="BZ63" i="47"/>
  <c r="CA52" i="3"/>
  <c r="J145" i="47"/>
  <c r="CI52" i="3"/>
  <c r="P87" i="47"/>
  <c r="V22" i="47"/>
  <c r="CM52" i="3"/>
  <c r="CP52" i="3"/>
  <c r="AB58" i="47"/>
  <c r="CS52" i="3"/>
  <c r="AH105" i="47"/>
  <c r="AT57" i="47"/>
  <c r="AZ58" i="47"/>
  <c r="CZ52" i="3"/>
  <c r="BL68" i="47"/>
  <c r="DC52" i="3"/>
  <c r="BX64" i="47"/>
  <c r="DI52" i="3"/>
  <c r="E55" i="47"/>
  <c r="DS52" i="3"/>
  <c r="DZ52" i="3"/>
  <c r="AC58" i="47"/>
  <c r="AO68" i="47"/>
  <c r="AU57" i="47"/>
  <c r="EF52" i="3"/>
  <c r="BG63" i="47"/>
  <c r="EI52" i="3"/>
  <c r="EJ52" i="3"/>
  <c r="BY64" i="47"/>
  <c r="FC52" i="3"/>
  <c r="X22" i="47"/>
  <c r="FG52" i="3"/>
  <c r="FJ52" i="3"/>
  <c r="AJ105" i="47"/>
  <c r="BH63" i="47"/>
  <c r="FT52" i="3"/>
  <c r="BN68" i="47"/>
  <c r="BT76" i="47"/>
  <c r="FZ52" i="3"/>
  <c r="CA53" i="3"/>
  <c r="CI53" i="3"/>
  <c r="P88" i="47"/>
  <c r="CP53" i="3"/>
  <c r="AB59" i="47"/>
  <c r="CS53" i="3"/>
  <c r="AN69" i="47"/>
  <c r="CU53" i="3"/>
  <c r="AT58" i="47"/>
  <c r="BF64" i="47"/>
  <c r="CZ53" i="3"/>
  <c r="BR77" i="47"/>
  <c r="BX65" i="47"/>
  <c r="DI53" i="3"/>
  <c r="DS53" i="3"/>
  <c r="W86" i="47"/>
  <c r="DZ53" i="3"/>
  <c r="AI106" i="47"/>
  <c r="ED53" i="3"/>
  <c r="BG64" i="47"/>
  <c r="EJ53" i="3"/>
  <c r="BM69" i="47"/>
  <c r="BS77" i="47"/>
  <c r="F56" i="47"/>
  <c r="L79" i="47"/>
  <c r="FA53" i="3"/>
  <c r="FC53" i="3"/>
  <c r="R88" i="47"/>
  <c r="FD53" i="3"/>
  <c r="FJ53" i="3"/>
  <c r="AJ106" i="47"/>
  <c r="AV58" i="47"/>
  <c r="BB59" i="47"/>
  <c r="FT53" i="3"/>
  <c r="J146" i="47"/>
  <c r="CG54" i="3"/>
  <c r="CI54" i="3"/>
  <c r="P89" i="47"/>
  <c r="CJ54" i="3"/>
  <c r="V87" i="47"/>
  <c r="CP54" i="3"/>
  <c r="AB60" i="47"/>
  <c r="AH107" i="47"/>
  <c r="AT59" i="47"/>
  <c r="AZ60" i="47"/>
  <c r="CX54" i="3"/>
  <c r="CZ54" i="3"/>
  <c r="BL70" i="47"/>
  <c r="BX66" i="47"/>
  <c r="E57" i="47"/>
  <c r="DS54" i="3"/>
  <c r="Q89" i="47"/>
  <c r="DT54" i="3"/>
  <c r="DZ54" i="3"/>
  <c r="AU59" i="47"/>
  <c r="BG65" i="47"/>
  <c r="EJ54" i="3"/>
  <c r="BS78" i="47"/>
  <c r="L146" i="47"/>
  <c r="FC54" i="3"/>
  <c r="FJ54" i="3"/>
  <c r="AJ107" i="47"/>
  <c r="AP70" i="47"/>
  <c r="FO54" i="3"/>
  <c r="BB60" i="47"/>
  <c r="FR54" i="3"/>
  <c r="FT54" i="3"/>
  <c r="BT78" i="47"/>
  <c r="CA55" i="3"/>
  <c r="CI55" i="3"/>
  <c r="P49" i="47"/>
  <c r="CJ55" i="3"/>
  <c r="CP55" i="3"/>
  <c r="AB61" i="47"/>
  <c r="AN71" i="47"/>
  <c r="AT60" i="47"/>
  <c r="BF66" i="47"/>
  <c r="CZ55" i="3"/>
  <c r="BR79" i="47"/>
  <c r="DF55" i="3"/>
  <c r="BX67" i="47"/>
  <c r="K147" i="47"/>
  <c r="DS55" i="3"/>
  <c r="DZ55" i="3"/>
  <c r="AI108" i="47"/>
  <c r="AO71" i="47"/>
  <c r="EE55" i="3"/>
  <c r="BA61" i="47"/>
  <c r="EH55" i="3"/>
  <c r="EJ55" i="3"/>
  <c r="BS79" i="47"/>
  <c r="F58" i="47"/>
  <c r="L147" i="47"/>
  <c r="FA55" i="3"/>
  <c r="FC55" i="3"/>
  <c r="R49" i="47"/>
  <c r="FJ55" i="3"/>
  <c r="AJ108" i="47"/>
  <c r="FN55" i="3"/>
  <c r="AV60" i="47"/>
  <c r="FP55" i="3"/>
  <c r="BB61" i="47"/>
  <c r="FT55" i="3"/>
  <c r="CA56" i="3"/>
  <c r="J98" i="47"/>
  <c r="CI56" i="3"/>
  <c r="V15" i="47"/>
  <c r="M34" i="48" s="1"/>
  <c r="CM56" i="3"/>
  <c r="CP56" i="3"/>
  <c r="AH17" i="47"/>
  <c r="M56" i="48" s="1"/>
  <c r="CT56" i="3"/>
  <c r="AN19" i="47"/>
  <c r="F75" i="48" s="1"/>
  <c r="AZ62" i="47"/>
  <c r="BF67" i="47"/>
  <c r="CY56" i="3"/>
  <c r="CZ56" i="3"/>
  <c r="BL72" i="47"/>
  <c r="DC56" i="3"/>
  <c r="BR80" i="47"/>
  <c r="DF56" i="3"/>
  <c r="E59" i="47"/>
  <c r="DK56" i="3"/>
  <c r="DS56" i="3"/>
  <c r="W15" i="47"/>
  <c r="DZ56" i="3"/>
  <c r="AC62" i="47"/>
  <c r="AI17" i="47"/>
  <c r="N56" i="48" s="1"/>
  <c r="ED56" i="3"/>
  <c r="AU61" i="47"/>
  <c r="EF56" i="3"/>
  <c r="EJ56" i="3"/>
  <c r="BM72" i="47"/>
  <c r="EM56" i="3"/>
  <c r="BY68" i="47"/>
  <c r="ES56" i="3"/>
  <c r="FC56" i="3"/>
  <c r="R90" i="47"/>
  <c r="FJ56" i="3"/>
  <c r="AD62" i="47"/>
  <c r="FM56" i="3"/>
  <c r="AP19" i="47"/>
  <c r="H75" i="48" s="1"/>
  <c r="FO56" i="3"/>
  <c r="FT56" i="3"/>
  <c r="BT80" i="47"/>
  <c r="FZ56" i="3"/>
  <c r="BZ68" i="47"/>
  <c r="CI57" i="3"/>
  <c r="P52" i="47"/>
  <c r="CJ57" i="3"/>
  <c r="CP57" i="3"/>
  <c r="AB63" i="47"/>
  <c r="CS57" i="3"/>
  <c r="AN72" i="47"/>
  <c r="AZ63" i="47"/>
  <c r="BF68" i="47"/>
  <c r="CY57" i="3"/>
  <c r="CZ57" i="3"/>
  <c r="BL73" i="47"/>
  <c r="BR81" i="47"/>
  <c r="DF57" i="3"/>
  <c r="K117" i="47"/>
  <c r="DS57" i="3"/>
  <c r="Q52" i="47"/>
  <c r="W89" i="47"/>
  <c r="DW57" i="3"/>
  <c r="DZ57" i="3"/>
  <c r="AC63" i="47"/>
  <c r="EC57" i="3"/>
  <c r="BA63" i="47"/>
  <c r="EJ57" i="3"/>
  <c r="BM73" i="47"/>
  <c r="BY69" i="47"/>
  <c r="F60" i="47"/>
  <c r="EU57" i="3"/>
  <c r="FC57" i="3"/>
  <c r="R52" i="47"/>
  <c r="FJ57" i="3"/>
  <c r="AV62" i="47"/>
  <c r="BH68" i="47"/>
  <c r="FT57" i="3"/>
  <c r="BT81" i="47"/>
  <c r="FZ57" i="3"/>
  <c r="CA58" i="3"/>
  <c r="J53" i="47"/>
  <c r="CI58" i="3"/>
  <c r="P91" i="47"/>
  <c r="V90" i="47"/>
  <c r="CM58" i="3"/>
  <c r="CP58" i="3"/>
  <c r="AB64" i="47"/>
  <c r="CS58" i="3"/>
  <c r="AH43" i="47"/>
  <c r="AT63" i="47"/>
  <c r="AZ64" i="47"/>
  <c r="CZ58" i="3"/>
  <c r="BL74" i="47"/>
  <c r="DC58" i="3"/>
  <c r="BX70" i="47"/>
  <c r="DI58" i="3"/>
  <c r="E61" i="47"/>
  <c r="DS58" i="3"/>
  <c r="Q91" i="47"/>
  <c r="DZ58" i="3"/>
  <c r="AU63" i="47"/>
  <c r="EF58" i="3"/>
  <c r="BG69" i="47"/>
  <c r="EI58" i="3"/>
  <c r="EJ58" i="3"/>
  <c r="BS82" i="47"/>
  <c r="L53" i="47"/>
  <c r="FA58" i="3"/>
  <c r="FC58" i="3"/>
  <c r="X90" i="47"/>
  <c r="FJ58" i="3"/>
  <c r="AP73" i="47"/>
  <c r="BB64" i="47"/>
  <c r="BH69" i="47"/>
  <c r="FS58" i="3"/>
  <c r="FT58" i="3"/>
  <c r="BN74" i="47"/>
  <c r="FW58" i="3"/>
  <c r="CA59" i="3"/>
  <c r="CI59" i="3"/>
  <c r="P92" i="47"/>
  <c r="CP59" i="3"/>
  <c r="AB65" i="47"/>
  <c r="AN74" i="47"/>
  <c r="AT64" i="47"/>
  <c r="CV59" i="3"/>
  <c r="BF70" i="47"/>
  <c r="CY59" i="3"/>
  <c r="CZ59" i="3"/>
  <c r="BR83" i="47"/>
  <c r="BX71" i="47"/>
  <c r="K148" i="47"/>
  <c r="DS59" i="3"/>
  <c r="DZ59" i="3"/>
  <c r="AI109" i="47"/>
  <c r="ED59" i="3"/>
  <c r="AO74" i="47"/>
  <c r="BA65" i="47"/>
  <c r="EJ59" i="3"/>
  <c r="BS83" i="47"/>
  <c r="L148" i="47"/>
  <c r="FC59" i="3"/>
  <c r="R92" i="47"/>
  <c r="X91" i="47"/>
  <c r="FJ59" i="3"/>
  <c r="AD65" i="47"/>
  <c r="BB65" i="47"/>
  <c r="FR59" i="3"/>
  <c r="FT59" i="3"/>
  <c r="BN75" i="47"/>
  <c r="BZ71" i="47"/>
  <c r="J92" i="47"/>
  <c r="CG60" i="3"/>
  <c r="CI60" i="3"/>
  <c r="P93" i="47"/>
  <c r="CJ60" i="3"/>
  <c r="V26" i="47"/>
  <c r="CP60" i="3"/>
  <c r="AB66" i="47"/>
  <c r="AH110" i="47"/>
  <c r="AT65" i="47"/>
  <c r="AZ13" i="47"/>
  <c r="F88" i="48" s="1"/>
  <c r="CX60" i="3"/>
  <c r="CZ60" i="3"/>
  <c r="BL76" i="47"/>
  <c r="BX72" i="47"/>
  <c r="DS60" i="3"/>
  <c r="Q93" i="47"/>
  <c r="DZ60" i="3"/>
  <c r="AC66" i="47"/>
  <c r="EC60" i="3"/>
  <c r="AO75" i="47"/>
  <c r="EE60" i="3"/>
  <c r="EJ60" i="3"/>
  <c r="BS84" i="47"/>
  <c r="BY72" i="47"/>
  <c r="L92" i="47"/>
  <c r="FC60" i="3"/>
  <c r="FJ60" i="3"/>
  <c r="AP75" i="47"/>
  <c r="FO60" i="3"/>
  <c r="BB13" i="47"/>
  <c r="H88" i="48" s="1"/>
  <c r="FR60" i="3"/>
  <c r="FT60" i="3"/>
  <c r="CA61" i="3"/>
  <c r="CI61" i="3"/>
  <c r="P11" i="47"/>
  <c r="F31" i="48" s="1"/>
  <c r="CP61" i="3"/>
  <c r="AB67" i="47"/>
  <c r="AN76" i="47"/>
  <c r="AT66" i="47"/>
  <c r="CV61" i="3"/>
  <c r="BF12" i="47"/>
  <c r="M87" i="48" s="1"/>
  <c r="CY61" i="3"/>
  <c r="CZ61" i="3"/>
  <c r="BR85" i="47"/>
  <c r="BX73" i="47"/>
  <c r="K149" i="47"/>
  <c r="DS61" i="3"/>
  <c r="W92" i="47"/>
  <c r="DW61" i="3"/>
  <c r="DZ61" i="3"/>
  <c r="AO76" i="47"/>
  <c r="BA66" i="47"/>
  <c r="BG12" i="47"/>
  <c r="N87" i="48" s="1"/>
  <c r="EJ61" i="3"/>
  <c r="BM77" i="47"/>
  <c r="F64" i="47"/>
  <c r="FC61" i="3"/>
  <c r="FJ61" i="3"/>
  <c r="AJ111" i="47"/>
  <c r="AV66" i="47"/>
  <c r="FT61" i="3"/>
  <c r="CA62" i="3"/>
  <c r="J24" i="47"/>
  <c r="CI62" i="3"/>
  <c r="V93" i="47"/>
  <c r="CM62" i="3"/>
  <c r="CP62" i="3"/>
  <c r="AH35" i="47"/>
  <c r="AN16" i="47"/>
  <c r="F72" i="48" s="1"/>
  <c r="AZ67" i="47"/>
  <c r="BF72" i="47"/>
  <c r="CY62" i="3"/>
  <c r="CZ62" i="3"/>
  <c r="BL78" i="47"/>
  <c r="DC62" i="3"/>
  <c r="BR21" i="47"/>
  <c r="E11" i="47"/>
  <c r="G14" i="48" s="1"/>
  <c r="K24" i="47"/>
  <c r="DS62" i="3"/>
  <c r="Q43" i="47"/>
  <c r="DZ62" i="3"/>
  <c r="AI35" i="47"/>
  <c r="ED62" i="3"/>
  <c r="AU67" i="47"/>
  <c r="EF62" i="3"/>
  <c r="BA67" i="47"/>
  <c r="EJ62" i="3"/>
  <c r="FC62" i="3"/>
  <c r="R43" i="47"/>
  <c r="FJ62" i="3"/>
  <c r="AD68" i="47"/>
  <c r="FM62" i="3"/>
  <c r="FT62" i="3"/>
  <c r="BT21" i="47"/>
  <c r="CI63" i="3"/>
  <c r="P94" i="47"/>
  <c r="CP63" i="3"/>
  <c r="AB69" i="47"/>
  <c r="CS63" i="3"/>
  <c r="AN77" i="47"/>
  <c r="CU63" i="3"/>
  <c r="AT68" i="47"/>
  <c r="BF73" i="47"/>
  <c r="CZ63" i="3"/>
  <c r="BR86" i="47"/>
  <c r="BX75" i="47"/>
  <c r="DI63" i="3"/>
  <c r="K130" i="47"/>
  <c r="DQ63" i="3"/>
  <c r="DS63" i="3"/>
  <c r="AI112" i="47"/>
  <c r="AU68" i="47"/>
  <c r="BA68" i="47"/>
  <c r="EH63" i="3"/>
  <c r="EJ63" i="3"/>
  <c r="FC63" i="3"/>
  <c r="FJ63" i="3"/>
  <c r="AD69" i="47"/>
  <c r="AP77" i="47"/>
  <c r="FT63" i="3"/>
  <c r="BZ75" i="47"/>
  <c r="CA64" i="3"/>
  <c r="J110" i="47"/>
  <c r="CI64" i="3"/>
  <c r="P95" i="47"/>
  <c r="V95" i="47"/>
  <c r="CM64" i="3"/>
  <c r="CP64" i="3"/>
  <c r="AB70" i="47"/>
  <c r="CS64" i="3"/>
  <c r="AH113" i="47"/>
  <c r="AT69" i="47"/>
  <c r="AZ69" i="47"/>
  <c r="CZ64" i="3"/>
  <c r="BL80" i="47"/>
  <c r="DC64" i="3"/>
  <c r="BX76" i="47"/>
  <c r="DI64" i="3"/>
  <c r="E66" i="47"/>
  <c r="DS64" i="3"/>
  <c r="DZ64" i="3"/>
  <c r="AC70" i="47"/>
  <c r="AO78" i="47"/>
  <c r="AU69" i="47"/>
  <c r="EF64" i="3"/>
  <c r="BG74" i="47"/>
  <c r="EI64" i="3"/>
  <c r="EJ64" i="3"/>
  <c r="BY76" i="47"/>
  <c r="FC64" i="3"/>
  <c r="X95" i="47"/>
  <c r="FG64" i="3"/>
  <c r="FJ64" i="3"/>
  <c r="BH74" i="47"/>
  <c r="FS64" i="3"/>
  <c r="FT64" i="3"/>
  <c r="BN80" i="47"/>
  <c r="FW64" i="3"/>
  <c r="BT87" i="47"/>
  <c r="CA65" i="3"/>
  <c r="CI65" i="3"/>
  <c r="P96" i="47"/>
  <c r="CJ65" i="3"/>
  <c r="CP65" i="3"/>
  <c r="AB71" i="47"/>
  <c r="AN79" i="47"/>
  <c r="AT70" i="47"/>
  <c r="BF11" i="47"/>
  <c r="M86" i="48" s="1"/>
  <c r="CZ65" i="3"/>
  <c r="BR88" i="47"/>
  <c r="DF65" i="3"/>
  <c r="BX77" i="47"/>
  <c r="DS65" i="3"/>
  <c r="W96" i="47"/>
  <c r="DW65" i="3"/>
  <c r="DZ65" i="3"/>
  <c r="AI114" i="47"/>
  <c r="BG11" i="47"/>
  <c r="N86" i="48" s="1"/>
  <c r="EJ65" i="3"/>
  <c r="BM81" i="47"/>
  <c r="BS88" i="47"/>
  <c r="EP65" i="3"/>
  <c r="F67" i="47"/>
  <c r="EU65" i="3"/>
  <c r="L36" i="47"/>
  <c r="FC65" i="3"/>
  <c r="R96" i="47"/>
  <c r="FJ65" i="3"/>
  <c r="AJ114" i="47"/>
  <c r="AV70" i="47"/>
  <c r="BB70" i="47"/>
  <c r="FR65" i="3"/>
  <c r="FT65" i="3"/>
  <c r="CA66" i="3"/>
  <c r="J150" i="47"/>
  <c r="CG66" i="3"/>
  <c r="CI66" i="3"/>
  <c r="V97" i="47"/>
  <c r="CP66" i="3"/>
  <c r="AH115" i="47"/>
  <c r="AN80" i="47"/>
  <c r="CU66" i="3"/>
  <c r="AZ71" i="47"/>
  <c r="CX66" i="3"/>
  <c r="BF75" i="47"/>
  <c r="CZ66" i="3"/>
  <c r="BL82" i="47"/>
  <c r="BR89" i="47"/>
  <c r="K150" i="47"/>
  <c r="DS66" i="3"/>
  <c r="Q97" i="47"/>
  <c r="W97" i="47"/>
  <c r="AC72" i="47"/>
  <c r="AO80" i="47"/>
  <c r="EJ66" i="3"/>
  <c r="BS89" i="47"/>
  <c r="EP66" i="3"/>
  <c r="BY78" i="47"/>
  <c r="FC66" i="3"/>
  <c r="FJ66" i="3"/>
  <c r="BH75" i="47"/>
  <c r="FT66" i="3"/>
  <c r="BN82" i="47"/>
  <c r="CI67" i="3"/>
  <c r="CP67" i="3"/>
  <c r="AH14" i="47"/>
  <c r="M53" i="48" s="1"/>
  <c r="AZ72" i="47"/>
  <c r="CZ67" i="3"/>
  <c r="BL83" i="47"/>
  <c r="DC67" i="3"/>
  <c r="E10" i="47"/>
  <c r="G13" i="48" s="1"/>
  <c r="DS67" i="3"/>
  <c r="Q13" i="47"/>
  <c r="G33" i="48" s="1"/>
  <c r="DZ67" i="3"/>
  <c r="AU72" i="47"/>
  <c r="EF67" i="3"/>
  <c r="EJ67" i="3"/>
  <c r="FC67" i="3"/>
  <c r="FJ67" i="3"/>
  <c r="AP81" i="47"/>
  <c r="FO67" i="3"/>
  <c r="BH76" i="47"/>
  <c r="FT67" i="3"/>
  <c r="BN83" i="47"/>
  <c r="FW67" i="3"/>
  <c r="CA68" i="3"/>
  <c r="CI68" i="3"/>
  <c r="CP68" i="3"/>
  <c r="AN82" i="47"/>
  <c r="BF77" i="47"/>
  <c r="CY68" i="3"/>
  <c r="CZ68" i="3"/>
  <c r="BR27" i="47"/>
  <c r="K48" i="47"/>
  <c r="DS68" i="3"/>
  <c r="DZ68" i="3"/>
  <c r="AI36" i="47"/>
  <c r="ED68" i="3"/>
  <c r="EJ68" i="3"/>
  <c r="FC68" i="3"/>
  <c r="R37" i="47"/>
  <c r="FJ68" i="3"/>
  <c r="AD74" i="47"/>
  <c r="FT68" i="3"/>
  <c r="BZ80" i="47"/>
  <c r="CA69" i="3"/>
  <c r="J60" i="47"/>
  <c r="CI69" i="3"/>
  <c r="V100" i="47"/>
  <c r="CP69" i="3"/>
  <c r="AH116" i="47"/>
  <c r="CT69" i="3"/>
  <c r="AZ74" i="47"/>
  <c r="CZ69" i="3"/>
  <c r="BL84" i="47"/>
  <c r="E70" i="47"/>
  <c r="DK69" i="3"/>
  <c r="DS69" i="3"/>
  <c r="DZ69" i="3"/>
  <c r="AC75" i="47"/>
  <c r="EJ69" i="3"/>
  <c r="BY81" i="47"/>
  <c r="FC69" i="3"/>
  <c r="FJ69" i="3"/>
  <c r="BH78" i="47"/>
  <c r="FT69" i="3"/>
  <c r="BT91" i="47"/>
  <c r="FZ69" i="3"/>
  <c r="CI70" i="3"/>
  <c r="CP70" i="3"/>
  <c r="AN84" i="47"/>
  <c r="CU70" i="3"/>
  <c r="BF79" i="47"/>
  <c r="CZ70" i="3"/>
  <c r="BR92" i="47"/>
  <c r="DS70" i="3"/>
  <c r="W101" i="47"/>
  <c r="DW70" i="3"/>
  <c r="DZ70" i="3"/>
  <c r="EJ70" i="3"/>
  <c r="BM85" i="47"/>
  <c r="F71" i="47"/>
  <c r="FC70" i="3"/>
  <c r="R98" i="47"/>
  <c r="FD70" i="3"/>
  <c r="FJ70" i="3"/>
  <c r="AV75" i="47"/>
  <c r="FT70" i="3"/>
  <c r="CA71" i="3"/>
  <c r="J152" i="47"/>
  <c r="CI71" i="3"/>
  <c r="V23" i="47"/>
  <c r="CM71" i="3"/>
  <c r="CP71" i="3"/>
  <c r="AH70" i="47"/>
  <c r="AZ76" i="47"/>
  <c r="CZ71" i="3"/>
  <c r="BL86" i="47"/>
  <c r="DC71" i="3"/>
  <c r="DS71" i="3"/>
  <c r="Q99" i="47"/>
  <c r="DZ71" i="3"/>
  <c r="AC77" i="47"/>
  <c r="EJ71" i="3"/>
  <c r="BY83" i="47"/>
  <c r="FC71" i="3"/>
  <c r="FJ71" i="3"/>
  <c r="AP85" i="47"/>
  <c r="FO71" i="3"/>
  <c r="FT71" i="3"/>
  <c r="BT93" i="47"/>
  <c r="CA72" i="3"/>
  <c r="CI72" i="3"/>
  <c r="P100" i="47"/>
  <c r="CP72" i="3"/>
  <c r="AB78" i="47"/>
  <c r="AT77" i="47"/>
  <c r="CV72" i="3"/>
  <c r="CZ72" i="3"/>
  <c r="BX84" i="47"/>
  <c r="DS72" i="3"/>
  <c r="DZ72" i="3"/>
  <c r="AO86" i="47"/>
  <c r="EJ72" i="3"/>
  <c r="BS94" i="47"/>
  <c r="FC72" i="3"/>
  <c r="X102" i="47"/>
  <c r="FG72" i="3"/>
  <c r="FJ72" i="3"/>
  <c r="AJ118" i="47"/>
  <c r="FT72" i="3"/>
  <c r="BN87" i="47"/>
  <c r="J154" i="47"/>
  <c r="CG73" i="3"/>
  <c r="CI73" i="3"/>
  <c r="V103" i="47"/>
  <c r="CP73" i="3"/>
  <c r="AH119" i="47"/>
  <c r="AZ78" i="47"/>
  <c r="CX73" i="3"/>
  <c r="CZ73" i="3"/>
  <c r="BL88" i="47"/>
  <c r="DS73" i="3"/>
  <c r="Q101" i="47"/>
  <c r="DZ73" i="3"/>
  <c r="AC79" i="47"/>
  <c r="EC73" i="3"/>
  <c r="EJ73" i="3"/>
  <c r="BY85" i="47"/>
  <c r="FC73" i="3"/>
  <c r="FJ73" i="3"/>
  <c r="AP87" i="47"/>
  <c r="BH82" i="47"/>
  <c r="FT73" i="3"/>
  <c r="CA74" i="3"/>
  <c r="CI74" i="3"/>
  <c r="P102" i="47"/>
  <c r="AN26" i="47"/>
  <c r="BF83" i="47"/>
  <c r="CY74" i="3"/>
  <c r="CZ74" i="3"/>
  <c r="BR96" i="47"/>
  <c r="K63" i="47"/>
  <c r="DS74" i="3"/>
  <c r="W104" i="47"/>
  <c r="DW74" i="3"/>
  <c r="DZ74" i="3"/>
  <c r="BA79" i="47"/>
  <c r="EJ74" i="3"/>
  <c r="BM89" i="47"/>
  <c r="F75" i="47"/>
  <c r="EU74" i="3"/>
  <c r="FC74" i="3"/>
  <c r="R102" i="47"/>
  <c r="FJ74" i="3"/>
  <c r="AV79" i="47"/>
  <c r="FT74" i="3"/>
  <c r="CA75" i="3"/>
  <c r="J111" i="47"/>
  <c r="CG75" i="3"/>
  <c r="CI75" i="3"/>
  <c r="V105" i="47"/>
  <c r="CP75" i="3"/>
  <c r="AH121" i="47"/>
  <c r="AZ80" i="47"/>
  <c r="CX75" i="3"/>
  <c r="CZ75" i="3"/>
  <c r="BL90" i="47"/>
  <c r="E76" i="47"/>
  <c r="DS75" i="3"/>
  <c r="Q103" i="47"/>
  <c r="DT75" i="3"/>
  <c r="DZ75" i="3"/>
  <c r="AU80" i="47"/>
  <c r="EJ75" i="3"/>
  <c r="FC75" i="3"/>
  <c r="FJ75" i="3"/>
  <c r="AP88" i="47"/>
  <c r="FT75" i="3"/>
  <c r="BT97" i="47"/>
  <c r="CI76" i="3"/>
  <c r="CP76" i="3"/>
  <c r="AN89" i="47"/>
  <c r="BF85" i="47"/>
  <c r="CY76" i="3"/>
  <c r="CZ76" i="3"/>
  <c r="BR98" i="47"/>
  <c r="K58" i="47"/>
  <c r="DS76" i="3"/>
  <c r="DZ76" i="3"/>
  <c r="AI122" i="47"/>
  <c r="ED76" i="3"/>
  <c r="BA81" i="47"/>
  <c r="EJ76" i="3"/>
  <c r="FC76" i="3"/>
  <c r="R104" i="47"/>
  <c r="FJ76" i="3"/>
  <c r="FT76" i="3"/>
  <c r="CA77" i="3"/>
  <c r="J69" i="47"/>
  <c r="CG77" i="3"/>
  <c r="CI77" i="3"/>
  <c r="V39" i="47"/>
  <c r="CP77" i="3"/>
  <c r="AH123" i="47"/>
  <c r="AZ82" i="47"/>
  <c r="CX77" i="3"/>
  <c r="CZ77" i="3"/>
  <c r="BL92" i="47"/>
  <c r="DS77" i="3"/>
  <c r="DZ77" i="3"/>
  <c r="AC83" i="47"/>
  <c r="EJ77" i="3"/>
  <c r="BY89" i="47"/>
  <c r="ES77" i="3"/>
  <c r="FC77" i="3"/>
  <c r="FJ77" i="3"/>
  <c r="FT77" i="3"/>
  <c r="BT99" i="47"/>
  <c r="CA78" i="3"/>
  <c r="CI78" i="3"/>
  <c r="P106" i="47"/>
  <c r="CJ78" i="3"/>
  <c r="CP78" i="3"/>
  <c r="AN91" i="47"/>
  <c r="BF86" i="47"/>
  <c r="CZ78" i="3"/>
  <c r="BR100" i="47"/>
  <c r="DF78" i="3"/>
  <c r="DS78" i="3"/>
  <c r="DZ78" i="3"/>
  <c r="AI124" i="47"/>
  <c r="EJ78" i="3"/>
  <c r="F79" i="47"/>
  <c r="FC78" i="3"/>
  <c r="FJ78" i="3"/>
  <c r="AV83" i="47"/>
  <c r="FP78" i="3"/>
  <c r="FT78" i="3"/>
  <c r="CI79" i="3"/>
  <c r="P29" i="47"/>
  <c r="CP79" i="3"/>
  <c r="AB85" i="47"/>
  <c r="AT84" i="47"/>
  <c r="CV79" i="3"/>
  <c r="CZ79" i="3"/>
  <c r="BX91" i="47"/>
  <c r="DS79" i="3"/>
  <c r="DZ79" i="3"/>
  <c r="EJ79" i="3"/>
  <c r="BS101" i="47"/>
  <c r="FC79" i="3"/>
  <c r="X108" i="47"/>
  <c r="FJ79" i="3"/>
  <c r="AJ125" i="47"/>
  <c r="FN79" i="3"/>
  <c r="AV84" i="47"/>
  <c r="FP79" i="3"/>
  <c r="FT79" i="3"/>
  <c r="CA80" i="3"/>
  <c r="CI80" i="3"/>
  <c r="CP80" i="3"/>
  <c r="AN93" i="47"/>
  <c r="CU80" i="3"/>
  <c r="BF88" i="47"/>
  <c r="CZ80" i="3"/>
  <c r="BR102" i="47"/>
  <c r="DS80" i="3"/>
  <c r="DZ80" i="3"/>
  <c r="AI126" i="47"/>
  <c r="ED80" i="3"/>
  <c r="EJ80" i="3"/>
  <c r="FC80" i="3"/>
  <c r="R107" i="47"/>
  <c r="FJ80" i="3"/>
  <c r="FT80" i="3"/>
  <c r="CA81" i="3"/>
  <c r="J93" i="47"/>
  <c r="CI81" i="3"/>
  <c r="V27" i="47"/>
  <c r="CM81" i="3"/>
  <c r="CP81" i="3"/>
  <c r="AH127" i="47"/>
  <c r="AZ86" i="47"/>
  <c r="CZ81" i="3"/>
  <c r="BL96" i="47"/>
  <c r="DC81" i="3"/>
  <c r="DS81" i="3"/>
  <c r="DZ81" i="3"/>
  <c r="AC87" i="47"/>
  <c r="EJ81" i="3"/>
  <c r="BY93" i="47"/>
  <c r="FC81" i="3"/>
  <c r="FJ81" i="3"/>
  <c r="FT81" i="3"/>
  <c r="BT103" i="47"/>
  <c r="CI82" i="3"/>
  <c r="CP82" i="3"/>
  <c r="AN95" i="47"/>
  <c r="BF90" i="47"/>
  <c r="CZ82" i="3"/>
  <c r="BR104" i="47"/>
  <c r="DF82" i="3"/>
  <c r="DS82" i="3"/>
  <c r="W110" i="47"/>
  <c r="DZ82" i="3"/>
  <c r="EJ82" i="3"/>
  <c r="BM97" i="47"/>
  <c r="FC82" i="3"/>
  <c r="R109" i="47"/>
  <c r="FD82" i="3"/>
  <c r="FJ82" i="3"/>
  <c r="AD88" i="47"/>
  <c r="FT82" i="3"/>
  <c r="BZ94" i="47"/>
  <c r="GC82" i="3"/>
  <c r="CA83" i="3"/>
  <c r="J159" i="47"/>
  <c r="CG83" i="3"/>
  <c r="CI83" i="3"/>
  <c r="V32" i="47"/>
  <c r="CP83" i="3"/>
  <c r="AH128" i="47"/>
  <c r="AZ88" i="47"/>
  <c r="CX83" i="3"/>
  <c r="CZ83" i="3"/>
  <c r="BL98" i="47"/>
  <c r="DS83" i="3"/>
  <c r="Q110" i="47"/>
  <c r="DZ83" i="3"/>
  <c r="EJ83" i="3"/>
  <c r="FC83" i="3"/>
  <c r="FJ83" i="3"/>
  <c r="AP96" i="47"/>
  <c r="FT83" i="3"/>
  <c r="BT105" i="47"/>
  <c r="FZ83" i="3"/>
  <c r="CA84" i="3"/>
  <c r="CI84" i="3"/>
  <c r="P111" i="47"/>
  <c r="CP84" i="3"/>
  <c r="AB90" i="47"/>
  <c r="CS84" i="3"/>
  <c r="AN97" i="47"/>
  <c r="CU84" i="3"/>
  <c r="AT89" i="47"/>
  <c r="BF92" i="47"/>
  <c r="CZ84" i="3"/>
  <c r="BR106" i="47"/>
  <c r="BX96" i="47"/>
  <c r="DI84" i="3"/>
  <c r="K125" i="47"/>
  <c r="DQ84" i="3"/>
  <c r="DS84" i="3"/>
  <c r="DZ84" i="3"/>
  <c r="AO97" i="47"/>
  <c r="EE84" i="3"/>
  <c r="BA89" i="47"/>
  <c r="EH84" i="3"/>
  <c r="EJ84" i="3"/>
  <c r="BS106" i="47"/>
  <c r="L125" i="47"/>
  <c r="FA84" i="3"/>
  <c r="FC84" i="3"/>
  <c r="R111" i="47"/>
  <c r="FD84" i="3"/>
  <c r="X111" i="47"/>
  <c r="FJ84" i="3"/>
  <c r="AD90" i="47"/>
  <c r="BB89" i="47"/>
  <c r="FT84" i="3"/>
  <c r="BN99" i="47"/>
  <c r="FW84" i="3"/>
  <c r="BZ96" i="47"/>
  <c r="GC84" i="3"/>
  <c r="J49" i="47"/>
  <c r="CI85" i="3"/>
  <c r="P36" i="47"/>
  <c r="V112" i="47"/>
  <c r="CP85" i="3"/>
  <c r="AB91" i="47"/>
  <c r="AH52" i="47"/>
  <c r="CT85" i="3"/>
  <c r="AT90" i="47"/>
  <c r="CV85" i="3"/>
  <c r="AZ90" i="47"/>
  <c r="CZ85" i="3"/>
  <c r="BL100" i="47"/>
  <c r="BX16" i="47"/>
  <c r="F127" i="48" s="1"/>
  <c r="DS85" i="3"/>
  <c r="Q36" i="47"/>
  <c r="DT85" i="3"/>
  <c r="DZ85" i="3"/>
  <c r="AC91" i="47"/>
  <c r="AO98" i="47"/>
  <c r="EJ85" i="3"/>
  <c r="BY16" i="47"/>
  <c r="G127" i="48" s="1"/>
  <c r="L49" i="47"/>
  <c r="FC85" i="3"/>
  <c r="FJ85" i="3"/>
  <c r="AP98" i="47"/>
  <c r="BB90" i="47"/>
  <c r="BH93" i="47"/>
  <c r="FS85" i="3"/>
  <c r="FT85" i="3"/>
  <c r="CA86" i="3"/>
  <c r="CI86" i="3"/>
  <c r="P112" i="47"/>
  <c r="CP86" i="3"/>
  <c r="AB92" i="47"/>
  <c r="CS86" i="3"/>
  <c r="AN99" i="47"/>
  <c r="CU86" i="3"/>
  <c r="AT91" i="47"/>
  <c r="BF94" i="47"/>
  <c r="CZ86" i="3"/>
  <c r="BR107" i="47"/>
  <c r="BX97" i="47"/>
  <c r="DI86" i="3"/>
  <c r="DS86" i="3"/>
  <c r="W113" i="47"/>
  <c r="DZ86" i="3"/>
  <c r="BG94" i="47"/>
  <c r="EI86" i="3"/>
  <c r="EJ86" i="3"/>
  <c r="BM101" i="47"/>
  <c r="EM86" i="3"/>
  <c r="FC86" i="3"/>
  <c r="X113" i="47"/>
  <c r="FJ86" i="3"/>
  <c r="AD92" i="47"/>
  <c r="AJ130" i="47"/>
  <c r="FT86" i="3"/>
  <c r="BN101" i="47"/>
  <c r="BZ97" i="47"/>
  <c r="CA87" i="3"/>
  <c r="J87" i="47"/>
  <c r="CI87" i="3"/>
  <c r="V40" i="47"/>
  <c r="CP87" i="3"/>
  <c r="AH131" i="47"/>
  <c r="CT87" i="3"/>
  <c r="AN100" i="47"/>
  <c r="AZ92" i="47"/>
  <c r="BF95" i="47"/>
  <c r="CZ87" i="3"/>
  <c r="BL102" i="47"/>
  <c r="BR108" i="47"/>
  <c r="DF87" i="3"/>
  <c r="K87" i="47"/>
  <c r="DS87" i="3"/>
  <c r="Q113" i="47"/>
  <c r="DZ87" i="3"/>
  <c r="BA92" i="47"/>
  <c r="EH87" i="3"/>
  <c r="EJ87" i="3"/>
  <c r="FC87" i="3"/>
  <c r="R113" i="47"/>
  <c r="BH95" i="47"/>
  <c r="FT87" i="3"/>
  <c r="BN102" i="47"/>
  <c r="CA88" i="3"/>
  <c r="CI88" i="3"/>
  <c r="P114" i="47"/>
  <c r="CP88" i="3"/>
  <c r="AB94" i="47"/>
  <c r="CS88" i="3"/>
  <c r="AN101" i="47"/>
  <c r="CU88" i="3"/>
  <c r="AT93" i="47"/>
  <c r="BF96" i="47"/>
  <c r="CZ88" i="3"/>
  <c r="BR109" i="47"/>
  <c r="BX99" i="47"/>
  <c r="DI88" i="3"/>
  <c r="DS88" i="3"/>
  <c r="DZ88" i="3"/>
  <c r="AI132" i="47"/>
  <c r="EJ88" i="3"/>
  <c r="BS109" i="47"/>
  <c r="EP88" i="3"/>
  <c r="FC88" i="3"/>
  <c r="X114" i="47"/>
  <c r="FJ88" i="3"/>
  <c r="AD94" i="47"/>
  <c r="FT88" i="3"/>
  <c r="BN103" i="47"/>
  <c r="FW88" i="3"/>
  <c r="BZ99" i="47"/>
  <c r="GC88" i="3"/>
  <c r="J161" i="47"/>
  <c r="CI89" i="3"/>
  <c r="P115" i="47"/>
  <c r="V115" i="47"/>
  <c r="CP89" i="3"/>
  <c r="AB95" i="47"/>
  <c r="AH133" i="47"/>
  <c r="CT89" i="3"/>
  <c r="AT94" i="47"/>
  <c r="CV89" i="3"/>
  <c r="AZ94" i="47"/>
  <c r="CZ89" i="3"/>
  <c r="BL104" i="47"/>
  <c r="BX100" i="47"/>
  <c r="DS89" i="3"/>
  <c r="Q115" i="47"/>
  <c r="DT89" i="3"/>
  <c r="DZ89" i="3"/>
  <c r="EJ89" i="3"/>
  <c r="BS110" i="47"/>
  <c r="FC89" i="3"/>
  <c r="FJ89" i="3"/>
  <c r="AP102" i="47"/>
  <c r="BH97" i="47"/>
  <c r="FS89" i="3"/>
  <c r="FT89" i="3"/>
  <c r="CA90" i="3"/>
  <c r="CI90" i="3"/>
  <c r="P116" i="47"/>
  <c r="CP90" i="3"/>
  <c r="AB11" i="47"/>
  <c r="F50" i="48" s="1"/>
  <c r="CS90" i="3"/>
  <c r="AN103" i="47"/>
  <c r="CU90" i="3"/>
  <c r="AT95" i="47"/>
  <c r="BF98" i="47"/>
  <c r="CZ90" i="3"/>
  <c r="BR111" i="47"/>
  <c r="BX101" i="47"/>
  <c r="DI90" i="3"/>
  <c r="K162" i="47"/>
  <c r="DQ90" i="3"/>
  <c r="DS90" i="3"/>
  <c r="DZ90" i="3"/>
  <c r="AO103" i="47"/>
  <c r="EE90" i="3"/>
  <c r="BA95" i="47"/>
  <c r="EH90" i="3"/>
  <c r="EJ90" i="3"/>
  <c r="BS111" i="47"/>
  <c r="L162" i="47"/>
  <c r="FA90" i="3"/>
  <c r="FC90" i="3"/>
  <c r="FJ90" i="3"/>
  <c r="AJ134" i="47"/>
  <c r="BB95" i="47"/>
  <c r="FT90" i="3"/>
  <c r="CA91" i="3"/>
  <c r="J163" i="47"/>
  <c r="CI91" i="3"/>
  <c r="V117" i="47"/>
  <c r="CM91" i="3"/>
  <c r="CP91" i="3"/>
  <c r="AH135" i="47"/>
  <c r="AN104" i="47"/>
  <c r="AZ96" i="47"/>
  <c r="BF99" i="47"/>
  <c r="CY91" i="3"/>
  <c r="CZ91" i="3"/>
  <c r="BL105" i="47"/>
  <c r="DC91" i="3"/>
  <c r="BR112" i="47"/>
  <c r="E92" i="47"/>
  <c r="DS91" i="3"/>
  <c r="W117" i="47"/>
  <c r="DZ91" i="3"/>
  <c r="AI135" i="47"/>
  <c r="AU96" i="47"/>
  <c r="EJ91" i="3"/>
  <c r="BM105" i="47"/>
  <c r="FC91" i="3"/>
  <c r="FJ91" i="3"/>
  <c r="AD96" i="47"/>
  <c r="AP104" i="47"/>
  <c r="FT91" i="3"/>
  <c r="BZ102" i="47"/>
  <c r="CI92" i="3"/>
  <c r="P118" i="47"/>
  <c r="CJ92" i="3"/>
  <c r="CP92" i="3"/>
  <c r="AB97" i="47"/>
  <c r="AN105" i="47"/>
  <c r="AT97" i="47"/>
  <c r="BF100" i="47"/>
  <c r="CZ92" i="3"/>
  <c r="BR113" i="47"/>
  <c r="DF92" i="3"/>
  <c r="BX103" i="47"/>
  <c r="DS92" i="3"/>
  <c r="DZ92" i="3"/>
  <c r="AI136" i="47"/>
  <c r="ED92" i="3"/>
  <c r="EJ92" i="3"/>
  <c r="BS113" i="47"/>
  <c r="L164" i="47"/>
  <c r="FA92" i="3"/>
  <c r="FC92" i="3"/>
  <c r="R118" i="47"/>
  <c r="FD92" i="3"/>
  <c r="X118" i="47"/>
  <c r="FJ92" i="3"/>
  <c r="BB97" i="47"/>
  <c r="FR92" i="3"/>
  <c r="FT92" i="3"/>
  <c r="BN106" i="47"/>
  <c r="CA93" i="3"/>
  <c r="J113" i="47"/>
  <c r="CI93" i="3"/>
  <c r="V119" i="47"/>
  <c r="CM93" i="3"/>
  <c r="CP93" i="3"/>
  <c r="AH137" i="47"/>
  <c r="AN106" i="47"/>
  <c r="AZ98" i="47"/>
  <c r="BF17" i="47"/>
  <c r="M92" i="48" s="1"/>
  <c r="CY93" i="3"/>
  <c r="CZ93" i="3"/>
  <c r="BL107" i="47"/>
  <c r="DC93" i="3"/>
  <c r="BR114" i="47"/>
  <c r="DS93" i="3"/>
  <c r="W119" i="47"/>
  <c r="DW93" i="3"/>
  <c r="DZ93" i="3"/>
  <c r="AC98" i="47"/>
  <c r="EC93" i="3"/>
  <c r="EJ93" i="3"/>
  <c r="BM107" i="47"/>
  <c r="BY104" i="47"/>
  <c r="FC93" i="3"/>
  <c r="FJ93" i="3"/>
  <c r="AD98" i="47"/>
  <c r="AP106" i="47"/>
  <c r="FT93" i="3"/>
  <c r="BZ104" i="47"/>
  <c r="GC93" i="3"/>
  <c r="CA94" i="3"/>
  <c r="J94" i="47"/>
  <c r="CG94" i="3"/>
  <c r="CI94" i="3"/>
  <c r="P120" i="47"/>
  <c r="CJ94" i="3"/>
  <c r="V120" i="47"/>
  <c r="CP94" i="3"/>
  <c r="AB99" i="47"/>
  <c r="AH138" i="47"/>
  <c r="AT99" i="47"/>
  <c r="AZ99" i="47"/>
  <c r="CX94" i="3"/>
  <c r="CZ94" i="3"/>
  <c r="BL25" i="47"/>
  <c r="BX105" i="47"/>
  <c r="DS94" i="3"/>
  <c r="Q120" i="47"/>
  <c r="DZ94" i="3"/>
  <c r="EJ94" i="3"/>
  <c r="BS115" i="47"/>
  <c r="EP94" i="3"/>
  <c r="FC94" i="3"/>
  <c r="X120" i="47"/>
  <c r="FJ94" i="3"/>
  <c r="BH101" i="47"/>
  <c r="FT94" i="3"/>
  <c r="BN25" i="47"/>
  <c r="BT115" i="47"/>
  <c r="J77" i="47"/>
  <c r="CI95" i="3"/>
  <c r="V29" i="47"/>
  <c r="CM95" i="3"/>
  <c r="CP95" i="3"/>
  <c r="AH139" i="47"/>
  <c r="AN108" i="47"/>
  <c r="AZ100" i="47"/>
  <c r="BF102" i="47"/>
  <c r="CY95" i="3"/>
  <c r="CZ95" i="3"/>
  <c r="BL108" i="47"/>
  <c r="DC95" i="3"/>
  <c r="BR116" i="47"/>
  <c r="K77" i="47"/>
  <c r="DQ95" i="3"/>
  <c r="DS95" i="3"/>
  <c r="Q121" i="47"/>
  <c r="DT95" i="3"/>
  <c r="DZ95" i="3"/>
  <c r="BA100" i="47"/>
  <c r="EJ95" i="3"/>
  <c r="FC95" i="3"/>
  <c r="FJ95" i="3"/>
  <c r="AD100" i="47"/>
  <c r="AP108" i="47"/>
  <c r="FT95" i="3"/>
  <c r="BZ106" i="47"/>
  <c r="GC95" i="3"/>
  <c r="CA96" i="3"/>
  <c r="J100" i="47"/>
  <c r="CG96" i="3"/>
  <c r="CI96" i="3"/>
  <c r="P122" i="47"/>
  <c r="CJ96" i="3"/>
  <c r="V121" i="47"/>
  <c r="CP96" i="3"/>
  <c r="AB101" i="47"/>
  <c r="AN109" i="47"/>
  <c r="AT101" i="47"/>
  <c r="CV96" i="3"/>
  <c r="BF103" i="47"/>
  <c r="CY96" i="3"/>
  <c r="CZ96" i="3"/>
  <c r="BR117" i="47"/>
  <c r="BX107" i="47"/>
  <c r="K100" i="47"/>
  <c r="DS96" i="3"/>
  <c r="DZ96" i="3"/>
  <c r="AO109" i="47"/>
  <c r="BA101" i="47"/>
  <c r="EJ96" i="3"/>
  <c r="BS117" i="47"/>
  <c r="EP96" i="3"/>
  <c r="L100" i="47"/>
  <c r="FC96" i="3"/>
  <c r="X121" i="47"/>
  <c r="FJ96" i="3"/>
  <c r="AD101" i="47"/>
  <c r="BB101" i="47"/>
  <c r="FT96" i="3"/>
  <c r="BN109" i="47"/>
  <c r="BZ107" i="47"/>
  <c r="CA97" i="3"/>
  <c r="CI97" i="3"/>
  <c r="CP97" i="3"/>
  <c r="AN110" i="47"/>
  <c r="BF104" i="47"/>
  <c r="CY97" i="3"/>
  <c r="CZ97" i="3"/>
  <c r="BR37" i="47"/>
  <c r="DS97" i="3"/>
  <c r="W13" i="47"/>
  <c r="DZ97" i="3"/>
  <c r="AI61" i="47"/>
  <c r="ED97" i="3"/>
  <c r="EJ97" i="3"/>
  <c r="BM110" i="47"/>
  <c r="F98" i="47"/>
  <c r="FC97" i="3"/>
  <c r="R51" i="47"/>
  <c r="FD97" i="3"/>
  <c r="FJ97" i="3"/>
  <c r="AV102" i="47"/>
  <c r="FT97" i="3"/>
  <c r="CI98" i="3"/>
  <c r="P123" i="47"/>
  <c r="CJ98" i="3"/>
  <c r="CP98" i="3"/>
  <c r="AB103" i="47"/>
  <c r="AT103" i="47"/>
  <c r="CZ98" i="3"/>
  <c r="BX109" i="47"/>
  <c r="DS98" i="3"/>
  <c r="DZ98" i="3"/>
  <c r="BG105" i="47"/>
  <c r="EJ98" i="3"/>
  <c r="BS118" i="47"/>
  <c r="FC98" i="3"/>
  <c r="X122" i="47"/>
  <c r="FG98" i="3"/>
  <c r="FJ98" i="3"/>
  <c r="FT98" i="3"/>
  <c r="BN111" i="47"/>
  <c r="CA99" i="3"/>
  <c r="CI99" i="3"/>
  <c r="CP99" i="3"/>
  <c r="AN112" i="47"/>
  <c r="CU99" i="3"/>
  <c r="BF106" i="47"/>
  <c r="CZ99" i="3"/>
  <c r="BR119" i="47"/>
  <c r="DS99" i="3"/>
  <c r="W123" i="47"/>
  <c r="DW99" i="3"/>
  <c r="DZ99" i="3"/>
  <c r="AI38" i="47"/>
  <c r="EJ99" i="3"/>
  <c r="BM112" i="47"/>
  <c r="FC99" i="3"/>
  <c r="R124" i="47"/>
  <c r="FD99" i="3"/>
  <c r="FJ99" i="3"/>
  <c r="AD104" i="47"/>
  <c r="FT99" i="3"/>
  <c r="BZ110" i="47"/>
  <c r="GC99" i="3"/>
  <c r="CA100" i="3"/>
  <c r="J27" i="47"/>
  <c r="CG100" i="3"/>
  <c r="CI100" i="3"/>
  <c r="V124" i="47"/>
  <c r="CP100" i="3"/>
  <c r="AH18" i="47"/>
  <c r="M57" i="48" s="1"/>
  <c r="AZ104" i="47"/>
  <c r="CX100" i="3"/>
  <c r="CZ100" i="3"/>
  <c r="BL113" i="47"/>
  <c r="DS100" i="3"/>
  <c r="Q125" i="47"/>
  <c r="DZ100" i="3"/>
  <c r="AC105" i="47"/>
  <c r="EC100" i="3"/>
  <c r="EJ100" i="3"/>
  <c r="BY111" i="47"/>
  <c r="FC100" i="3"/>
  <c r="FJ100" i="3"/>
  <c r="AP24" i="47"/>
  <c r="BH107" i="47"/>
  <c r="FT100" i="3"/>
  <c r="CI101" i="3"/>
  <c r="CP101" i="3"/>
  <c r="AN113" i="47"/>
  <c r="BF108" i="47"/>
  <c r="CY101" i="3"/>
  <c r="CZ101" i="3"/>
  <c r="BR120" i="47"/>
  <c r="K167" i="47"/>
  <c r="DS101" i="3"/>
  <c r="W125" i="47"/>
  <c r="DW101" i="3"/>
  <c r="DZ101" i="3"/>
  <c r="BA105" i="47"/>
  <c r="EJ101" i="3"/>
  <c r="BM114" i="47"/>
  <c r="F102" i="47"/>
  <c r="EU101" i="3"/>
  <c r="FC101" i="3"/>
  <c r="FJ101" i="3"/>
  <c r="AD106" i="47"/>
  <c r="AV106" i="47"/>
  <c r="FT101" i="3"/>
  <c r="BZ112" i="47"/>
  <c r="GC101" i="3"/>
  <c r="CA102" i="3"/>
  <c r="J43" i="47"/>
  <c r="CG102" i="3"/>
  <c r="CI102" i="3"/>
  <c r="V126" i="47"/>
  <c r="CP102" i="3"/>
  <c r="AH143" i="47"/>
  <c r="AZ106" i="47"/>
  <c r="CX102" i="3"/>
  <c r="CZ102" i="3"/>
  <c r="BL115" i="47"/>
  <c r="E103" i="47"/>
  <c r="DS102" i="3"/>
  <c r="Q127" i="47"/>
  <c r="DT102" i="3"/>
  <c r="DZ102" i="3"/>
  <c r="EJ102" i="3"/>
  <c r="BS121" i="47"/>
  <c r="FC102" i="3"/>
  <c r="FJ102" i="3"/>
  <c r="AJ143" i="47"/>
  <c r="FN102" i="3"/>
  <c r="FT102" i="3"/>
  <c r="BT121" i="47"/>
  <c r="CA103" i="3"/>
  <c r="CI103" i="3"/>
  <c r="P31" i="47"/>
  <c r="CJ103" i="3"/>
  <c r="CP103" i="3"/>
  <c r="AB108" i="47"/>
  <c r="AN115" i="47"/>
  <c r="AT108" i="47"/>
  <c r="BF110" i="47"/>
  <c r="CZ103" i="3"/>
  <c r="BR25" i="47"/>
  <c r="DF103" i="3"/>
  <c r="BX114" i="47"/>
  <c r="DS103" i="3"/>
  <c r="DZ103" i="3"/>
  <c r="AI60" i="47"/>
  <c r="ED103" i="3"/>
  <c r="EJ103" i="3"/>
  <c r="BS25" i="47"/>
  <c r="F104" i="47"/>
  <c r="FC103" i="3"/>
  <c r="FJ103" i="3"/>
  <c r="AJ60" i="47"/>
  <c r="AV108" i="47"/>
  <c r="FT103" i="3"/>
  <c r="J82" i="47"/>
  <c r="CG104" i="3"/>
  <c r="CI104" i="3"/>
  <c r="P20" i="47"/>
  <c r="CJ104" i="3"/>
  <c r="V14" i="47"/>
  <c r="CP104" i="3"/>
  <c r="AB109" i="47"/>
  <c r="AH33" i="47"/>
  <c r="AT109" i="47"/>
  <c r="AZ108" i="47"/>
  <c r="CX104" i="3"/>
  <c r="CZ104" i="3"/>
  <c r="BL117" i="47"/>
  <c r="BX19" i="47"/>
  <c r="F130" i="48" s="1"/>
  <c r="DS104" i="3"/>
  <c r="Q20" i="47"/>
  <c r="DZ104" i="3"/>
  <c r="EJ104" i="3"/>
  <c r="BS19" i="47"/>
  <c r="N111" i="48" s="1"/>
  <c r="EP104" i="3"/>
  <c r="FC104" i="3"/>
  <c r="X14" i="47"/>
  <c r="FJ104" i="3"/>
  <c r="BH111" i="47"/>
  <c r="FT104" i="3"/>
  <c r="BN117" i="47"/>
  <c r="CA105" i="3"/>
  <c r="CI105" i="3"/>
  <c r="P128" i="47"/>
  <c r="CP105" i="3"/>
  <c r="AB110" i="47"/>
  <c r="CS105" i="3"/>
  <c r="AN116" i="47"/>
  <c r="CU105" i="3"/>
  <c r="AT110" i="47"/>
  <c r="BF112" i="47"/>
  <c r="CZ105" i="3"/>
  <c r="BR122" i="47"/>
  <c r="BX115" i="47"/>
  <c r="DI105" i="3"/>
  <c r="K73" i="47"/>
  <c r="DQ105" i="3"/>
  <c r="DS105" i="3"/>
  <c r="DZ105" i="3"/>
  <c r="AO116" i="47"/>
  <c r="BA109" i="47"/>
  <c r="EJ105" i="3"/>
  <c r="FC105" i="3"/>
  <c r="X127" i="47"/>
  <c r="FJ105" i="3"/>
  <c r="AD110" i="47"/>
  <c r="FT105" i="3"/>
  <c r="BN118" i="47"/>
  <c r="FW105" i="3"/>
  <c r="BZ115" i="47"/>
  <c r="GC105" i="3"/>
  <c r="CA106" i="3"/>
  <c r="J50" i="47"/>
  <c r="CG106" i="3"/>
  <c r="CI106" i="3"/>
  <c r="V128" i="47"/>
  <c r="CP106" i="3"/>
  <c r="AH62" i="47"/>
  <c r="AN117" i="47"/>
  <c r="CU106" i="3"/>
  <c r="AZ110" i="47"/>
  <c r="CX106" i="3"/>
  <c r="BF113" i="47"/>
  <c r="CZ106" i="3"/>
  <c r="BL119" i="47"/>
  <c r="BR123" i="47"/>
  <c r="E107" i="47"/>
  <c r="DS106" i="3"/>
  <c r="DZ106" i="3"/>
  <c r="AI62" i="47"/>
  <c r="ED106" i="3"/>
  <c r="AU111" i="47"/>
  <c r="EF106" i="3"/>
  <c r="EJ106" i="3"/>
  <c r="FC106" i="3"/>
  <c r="FJ106" i="3"/>
  <c r="AD111" i="47"/>
  <c r="AP117" i="47"/>
  <c r="FT106" i="3"/>
  <c r="BZ116" i="47"/>
  <c r="CI107" i="3"/>
  <c r="P130" i="47"/>
  <c r="CJ107" i="3"/>
  <c r="CP107" i="3"/>
  <c r="AB112" i="47"/>
  <c r="AN118" i="47"/>
  <c r="AT112" i="47"/>
  <c r="BF114" i="47"/>
  <c r="CZ107" i="3"/>
  <c r="BR124" i="47"/>
  <c r="DF107" i="3"/>
  <c r="BX117" i="47"/>
  <c r="DS107" i="3"/>
  <c r="DZ107" i="3"/>
  <c r="AI144" i="47"/>
  <c r="ED107" i="3"/>
  <c r="EJ107" i="3"/>
  <c r="BS124" i="47"/>
  <c r="L169" i="47"/>
  <c r="FA107" i="3"/>
  <c r="FC107" i="3"/>
  <c r="R130" i="47"/>
  <c r="FD107" i="3"/>
  <c r="X129" i="47"/>
  <c r="FJ107" i="3"/>
  <c r="BB111" i="47"/>
  <c r="FR107" i="3"/>
  <c r="FT107" i="3"/>
  <c r="BN120" i="47"/>
  <c r="CA108" i="3"/>
  <c r="J81" i="47"/>
  <c r="CI108" i="3"/>
  <c r="V37" i="47"/>
  <c r="CM108" i="3"/>
  <c r="CP108" i="3"/>
  <c r="AH145" i="47"/>
  <c r="AN119" i="47"/>
  <c r="AZ112" i="47"/>
  <c r="BF115" i="47"/>
  <c r="CY108" i="3"/>
  <c r="CZ108" i="3"/>
  <c r="BL121" i="47"/>
  <c r="DC108" i="3"/>
  <c r="BR125" i="47"/>
  <c r="DS108" i="3"/>
  <c r="W37" i="47"/>
  <c r="DW108" i="3"/>
  <c r="DZ108" i="3"/>
  <c r="AC113" i="47"/>
  <c r="EC108" i="3"/>
  <c r="EJ108" i="3"/>
  <c r="BM121" i="47"/>
  <c r="BY118" i="47"/>
  <c r="FC108" i="3"/>
  <c r="FJ108" i="3"/>
  <c r="AD113" i="47"/>
  <c r="AP119" i="47"/>
  <c r="FT108" i="3"/>
  <c r="BZ118" i="47"/>
  <c r="GC108" i="3"/>
  <c r="CA109" i="3"/>
  <c r="J131" i="47"/>
  <c r="CG109" i="3"/>
  <c r="CI109" i="3"/>
  <c r="P132" i="47"/>
  <c r="CJ109" i="3"/>
  <c r="V130" i="47"/>
  <c r="CP109" i="3"/>
  <c r="AB114" i="47"/>
  <c r="AH146" i="47"/>
  <c r="AN120" i="47"/>
  <c r="AT114" i="47"/>
  <c r="BF20" i="47"/>
  <c r="CZ109" i="3"/>
  <c r="BR126" i="47"/>
  <c r="DF109" i="3"/>
  <c r="BX119" i="47"/>
  <c r="DS109" i="3"/>
  <c r="DZ109" i="3"/>
  <c r="AI146" i="47"/>
  <c r="ED109" i="3"/>
  <c r="EJ109" i="3"/>
  <c r="BS126" i="47"/>
  <c r="FC109" i="3"/>
  <c r="X130" i="47"/>
  <c r="FG109" i="3"/>
  <c r="FJ109" i="3"/>
  <c r="AD114" i="47"/>
  <c r="FM109" i="3"/>
  <c r="FT109" i="3"/>
  <c r="BN122" i="47"/>
  <c r="BZ119" i="47"/>
  <c r="J170" i="47"/>
  <c r="CI110" i="3"/>
  <c r="P133" i="47"/>
  <c r="V131" i="47"/>
  <c r="CM110" i="3"/>
  <c r="CP110" i="3"/>
  <c r="AB115" i="47"/>
  <c r="CS110" i="3"/>
  <c r="AH147" i="47"/>
  <c r="AT115" i="47"/>
  <c r="AZ114" i="47"/>
  <c r="CZ110" i="3"/>
  <c r="BL123" i="47"/>
  <c r="DC110" i="3"/>
  <c r="BX120" i="47"/>
  <c r="DI110" i="3"/>
  <c r="DS110" i="3"/>
  <c r="Q133" i="47"/>
  <c r="DZ110" i="3"/>
  <c r="AC115" i="47"/>
  <c r="EJ110" i="3"/>
  <c r="BS127" i="47"/>
  <c r="BY120" i="47"/>
  <c r="FC110" i="3"/>
  <c r="FJ110" i="3"/>
  <c r="AJ147" i="47"/>
  <c r="AP121" i="47"/>
  <c r="FT110" i="3"/>
  <c r="BT127" i="47"/>
  <c r="CA111" i="3"/>
  <c r="CI111" i="3"/>
  <c r="P134" i="47"/>
  <c r="CJ111" i="3"/>
  <c r="CP111" i="3"/>
  <c r="AB116" i="47"/>
  <c r="AN122" i="47"/>
  <c r="AT116" i="47"/>
  <c r="BF117" i="47"/>
  <c r="CZ111" i="3"/>
  <c r="BR128" i="47"/>
  <c r="DF111" i="3"/>
  <c r="BX121" i="47"/>
  <c r="K171" i="47"/>
  <c r="DS111" i="3"/>
  <c r="DZ111" i="3"/>
  <c r="AO122" i="47"/>
  <c r="BA115" i="47"/>
  <c r="EJ111" i="3"/>
  <c r="F112" i="47"/>
  <c r="L171" i="47"/>
  <c r="FC111" i="3"/>
  <c r="FJ111" i="3"/>
  <c r="AJ148" i="47"/>
  <c r="AV116" i="47"/>
  <c r="BB115" i="47"/>
  <c r="FT111" i="3"/>
  <c r="CA112" i="3"/>
  <c r="J32" i="47"/>
  <c r="CG112" i="3"/>
  <c r="CI112" i="3"/>
  <c r="V133" i="47"/>
  <c r="CP112" i="3"/>
  <c r="AH149" i="47"/>
  <c r="AN123" i="47"/>
  <c r="CU112" i="3"/>
  <c r="AZ116" i="47"/>
  <c r="CX112" i="3"/>
  <c r="BF118" i="47"/>
  <c r="CZ112" i="3"/>
  <c r="BL125" i="47"/>
  <c r="BR129" i="47"/>
  <c r="E113" i="47"/>
  <c r="K32" i="47"/>
  <c r="DQ112" i="3"/>
  <c r="DS112" i="3"/>
  <c r="DZ112" i="3"/>
  <c r="AI149" i="47"/>
  <c r="AU117" i="47"/>
  <c r="EJ112" i="3"/>
  <c r="FC112" i="3"/>
  <c r="R135" i="47"/>
  <c r="FD112" i="3"/>
  <c r="FJ112" i="3"/>
  <c r="AD117" i="47"/>
  <c r="AP123" i="47"/>
  <c r="FT112" i="3"/>
  <c r="BT129" i="47"/>
  <c r="BZ122" i="47"/>
  <c r="GC112" i="3"/>
  <c r="CI113" i="3"/>
  <c r="P33" i="47"/>
  <c r="CP113" i="3"/>
  <c r="AB118" i="47"/>
  <c r="AN124" i="47"/>
  <c r="AT118" i="47"/>
  <c r="CV113" i="3"/>
  <c r="BF119" i="47"/>
  <c r="CY113" i="3"/>
  <c r="CZ113" i="3"/>
  <c r="BR16" i="47"/>
  <c r="M108" i="48" s="1"/>
  <c r="BX123" i="47"/>
  <c r="DS113" i="3"/>
  <c r="DZ113" i="3"/>
  <c r="AI12" i="47"/>
  <c r="N51" i="48" s="1"/>
  <c r="EJ113" i="3"/>
  <c r="BS16" i="47"/>
  <c r="N108" i="48" s="1"/>
  <c r="F114" i="47"/>
  <c r="L66" i="47"/>
  <c r="FA113" i="3"/>
  <c r="FC113" i="3"/>
  <c r="R33" i="47"/>
  <c r="FD113" i="3"/>
  <c r="FJ113" i="3"/>
  <c r="AJ12" i="47"/>
  <c r="O51" i="48" s="1"/>
  <c r="AV118" i="47"/>
  <c r="BB117" i="47"/>
  <c r="FT113" i="3"/>
  <c r="CA114" i="3"/>
  <c r="J121" i="47"/>
  <c r="CI114" i="3"/>
  <c r="V134" i="47"/>
  <c r="CM114" i="3"/>
  <c r="CP114" i="3"/>
  <c r="AH150" i="47"/>
  <c r="AN125" i="47"/>
  <c r="AZ118" i="47"/>
  <c r="BF120" i="47"/>
  <c r="CY114" i="3"/>
  <c r="CZ114" i="3"/>
  <c r="BL126" i="47"/>
  <c r="DC114" i="3"/>
  <c r="BR130" i="47"/>
  <c r="DS114" i="3"/>
  <c r="W134" i="47"/>
  <c r="DW114" i="3"/>
  <c r="DZ114" i="3"/>
  <c r="AC119" i="47"/>
  <c r="EC114" i="3"/>
  <c r="AI150" i="47"/>
  <c r="EJ114" i="3"/>
  <c r="BM126" i="47"/>
  <c r="EM114" i="3"/>
  <c r="BY124" i="47"/>
  <c r="ES114" i="3"/>
  <c r="F115" i="47"/>
  <c r="FC114" i="3"/>
  <c r="FJ114" i="3"/>
  <c r="AD119" i="47"/>
  <c r="FM114" i="3"/>
  <c r="AP125" i="47"/>
  <c r="FO114" i="3"/>
  <c r="AV119" i="47"/>
  <c r="FT114" i="3"/>
  <c r="BZ124" i="47"/>
  <c r="GC114" i="3"/>
  <c r="CA115" i="3"/>
  <c r="J172" i="47"/>
  <c r="CG115" i="3"/>
  <c r="CI115" i="3"/>
  <c r="P137" i="47"/>
  <c r="CJ115" i="3"/>
  <c r="V135" i="47"/>
  <c r="CP115" i="3"/>
  <c r="AB120" i="47"/>
  <c r="AH151" i="47"/>
  <c r="AT120" i="47"/>
  <c r="AZ119" i="47"/>
  <c r="CX115" i="3"/>
  <c r="CZ115" i="3"/>
  <c r="BL127" i="47"/>
  <c r="BX125" i="47"/>
  <c r="DS115" i="3"/>
  <c r="Q137" i="47"/>
  <c r="DZ115" i="3"/>
  <c r="AC120" i="47"/>
  <c r="EC115" i="3"/>
  <c r="AO126" i="47"/>
  <c r="EE115" i="3"/>
  <c r="EJ115" i="3"/>
  <c r="BS131" i="47"/>
  <c r="BY125" i="47"/>
  <c r="FC115" i="3"/>
  <c r="X135" i="47"/>
  <c r="FJ115" i="3"/>
  <c r="AJ151" i="47"/>
  <c r="BH121" i="47"/>
  <c r="FS115" i="3"/>
  <c r="FT115" i="3"/>
  <c r="BN127" i="47"/>
  <c r="FW115" i="3"/>
  <c r="BT131" i="47"/>
  <c r="J173" i="47"/>
  <c r="CI116" i="3"/>
  <c r="V136" i="47"/>
  <c r="CP116" i="3"/>
  <c r="AH30" i="47"/>
  <c r="CT116" i="3"/>
  <c r="AN127" i="47"/>
  <c r="AZ120" i="47"/>
  <c r="BF122" i="47"/>
  <c r="CZ116" i="3"/>
  <c r="BL128" i="47"/>
  <c r="BR132" i="47"/>
  <c r="DF116" i="3"/>
  <c r="K173" i="47"/>
  <c r="DS116" i="3"/>
  <c r="Q138" i="47"/>
  <c r="W136" i="47"/>
  <c r="DW116" i="3"/>
  <c r="DZ116" i="3"/>
  <c r="AC121" i="47"/>
  <c r="EC116" i="3"/>
  <c r="BA120" i="47"/>
  <c r="EJ116" i="3"/>
  <c r="BM128" i="47"/>
  <c r="BY126" i="47"/>
  <c r="F117" i="47"/>
  <c r="EU116" i="3"/>
  <c r="FC116" i="3"/>
  <c r="R138" i="47"/>
  <c r="FJ116" i="3"/>
  <c r="AV121" i="47"/>
  <c r="BH122" i="47"/>
  <c r="FT116" i="3"/>
  <c r="BT132" i="47"/>
  <c r="FZ116" i="3"/>
  <c r="CA117" i="3"/>
  <c r="J85" i="47"/>
  <c r="CI117" i="3"/>
  <c r="P139" i="47"/>
  <c r="V137" i="47"/>
  <c r="CM117" i="3"/>
  <c r="CP117" i="3"/>
  <c r="AB122" i="47"/>
  <c r="CS117" i="3"/>
  <c r="AH31" i="47"/>
  <c r="AT11" i="47"/>
  <c r="M67" i="48" s="1"/>
  <c r="AZ121" i="47"/>
  <c r="CZ117" i="3"/>
  <c r="BL129" i="47"/>
  <c r="DC117" i="3"/>
  <c r="BX127" i="47"/>
  <c r="DI117" i="3"/>
  <c r="E118" i="47"/>
  <c r="DS117" i="3"/>
  <c r="Q139" i="47"/>
  <c r="DZ117" i="3"/>
  <c r="AU11" i="47"/>
  <c r="N67" i="48" s="1"/>
  <c r="EF117" i="3"/>
  <c r="BG123" i="47"/>
  <c r="EI117" i="3"/>
  <c r="EJ117" i="3"/>
  <c r="BS133" i="47"/>
  <c r="L85" i="47"/>
  <c r="FA117" i="3"/>
  <c r="FC117" i="3"/>
  <c r="FJ117" i="3"/>
  <c r="AP128" i="47"/>
  <c r="FO117" i="3"/>
  <c r="BB121" i="47"/>
  <c r="FR117" i="3"/>
  <c r="BH123" i="47"/>
  <c r="FT117" i="3"/>
  <c r="CA118" i="3"/>
  <c r="CI118" i="3"/>
  <c r="P18" i="47"/>
  <c r="F38" i="48" s="1"/>
  <c r="CJ118" i="3"/>
  <c r="CP118" i="3"/>
  <c r="AB123" i="47"/>
  <c r="AN10" i="47"/>
  <c r="AT122" i="47"/>
  <c r="BF124" i="47"/>
  <c r="CZ118" i="3"/>
  <c r="BR18" i="47"/>
  <c r="M110" i="48" s="1"/>
  <c r="DF118" i="3"/>
  <c r="BX128" i="47"/>
  <c r="DS118" i="3"/>
  <c r="DZ118" i="3"/>
  <c r="AI15" i="47"/>
  <c r="N54" i="48" s="1"/>
  <c r="ED118" i="3"/>
  <c r="AO10" i="47"/>
  <c r="EJ118" i="3"/>
  <c r="BS18" i="47"/>
  <c r="N110" i="48" s="1"/>
  <c r="EP118" i="3"/>
  <c r="FC118" i="3"/>
  <c r="X16" i="47"/>
  <c r="FJ118" i="3"/>
  <c r="AD123" i="47"/>
  <c r="AJ15" i="47"/>
  <c r="O54" i="48" s="1"/>
  <c r="FN118" i="3"/>
  <c r="FT118" i="3"/>
  <c r="BN12" i="47"/>
  <c r="H104" i="48" s="1"/>
  <c r="BZ128" i="47"/>
  <c r="J174" i="47"/>
  <c r="CG119" i="3"/>
  <c r="CI119" i="3"/>
  <c r="P15" i="47"/>
  <c r="F35" i="48" s="1"/>
  <c r="CJ119" i="3"/>
  <c r="V138" i="47"/>
  <c r="CP119" i="3"/>
  <c r="AB124" i="47"/>
  <c r="AH152" i="47"/>
  <c r="AT123" i="47"/>
  <c r="AZ123" i="47"/>
  <c r="CX119" i="3"/>
  <c r="CZ119" i="3"/>
  <c r="BL130" i="47"/>
  <c r="BX129" i="47"/>
  <c r="DS119" i="3"/>
  <c r="Q15" i="47"/>
  <c r="G35" i="48" s="1"/>
  <c r="DZ119" i="3"/>
  <c r="AC124" i="47"/>
  <c r="EC119" i="3"/>
  <c r="AO129" i="47"/>
  <c r="EE119" i="3"/>
  <c r="EJ119" i="3"/>
  <c r="BS134" i="47"/>
  <c r="BY129" i="47"/>
  <c r="L174" i="47"/>
  <c r="FC119" i="3"/>
  <c r="FJ119" i="3"/>
  <c r="AP129" i="47"/>
  <c r="BB123" i="47"/>
  <c r="BH125" i="47"/>
  <c r="FS119" i="3"/>
  <c r="FT119" i="3"/>
  <c r="CA120" i="3"/>
  <c r="CI120" i="3"/>
  <c r="P140" i="47"/>
  <c r="CP120" i="3"/>
  <c r="AB125" i="47"/>
  <c r="CS120" i="3"/>
  <c r="AN130" i="47"/>
  <c r="CU120" i="3"/>
  <c r="AT124" i="47"/>
  <c r="BF126" i="47"/>
  <c r="CZ120" i="3"/>
  <c r="BR135" i="47"/>
  <c r="BX130" i="47"/>
  <c r="DI120" i="3"/>
  <c r="K175" i="47"/>
  <c r="DQ120" i="3"/>
  <c r="DS120" i="3"/>
  <c r="DZ120" i="3"/>
  <c r="BG126" i="47"/>
  <c r="EJ120" i="3"/>
  <c r="L175" i="47"/>
  <c r="FC120" i="3"/>
  <c r="R140" i="47"/>
  <c r="FJ120" i="3"/>
  <c r="AJ153" i="47"/>
  <c r="FT120" i="3"/>
  <c r="BN131" i="47"/>
  <c r="CA121" i="3"/>
  <c r="CI121" i="3"/>
  <c r="CP121" i="3"/>
  <c r="AH154" i="47"/>
  <c r="CT121" i="3"/>
  <c r="AN131" i="47"/>
  <c r="BF127" i="47"/>
  <c r="CY121" i="3"/>
  <c r="CZ121" i="3"/>
  <c r="BR136" i="47"/>
  <c r="K74" i="47"/>
  <c r="DS121" i="3"/>
  <c r="DZ121" i="3"/>
  <c r="AI154" i="47"/>
  <c r="ED121" i="3"/>
  <c r="AU125" i="47"/>
  <c r="EF121" i="3"/>
  <c r="EJ121" i="3"/>
  <c r="BS136" i="47"/>
  <c r="EP121" i="3"/>
  <c r="L74" i="47"/>
  <c r="FC121" i="3"/>
  <c r="X33" i="47"/>
  <c r="FJ121" i="3"/>
  <c r="BB125" i="47"/>
  <c r="FR121" i="3"/>
  <c r="FT121" i="3"/>
  <c r="BN132" i="47"/>
  <c r="J176" i="47"/>
  <c r="CI122" i="3"/>
  <c r="V41" i="47"/>
  <c r="CM122" i="3"/>
  <c r="CP122" i="3"/>
  <c r="AH155" i="47"/>
  <c r="AZ126" i="47"/>
  <c r="CZ122" i="3"/>
  <c r="BL133" i="47"/>
  <c r="DC122" i="3"/>
  <c r="E123" i="47"/>
  <c r="DS122" i="3"/>
  <c r="Q142" i="47"/>
  <c r="DZ122" i="3"/>
  <c r="AU126" i="47"/>
  <c r="EF122" i="3"/>
  <c r="EJ122" i="3"/>
  <c r="FC122" i="3"/>
  <c r="FJ122" i="3"/>
  <c r="BH128" i="47"/>
  <c r="FS122" i="3"/>
  <c r="FT122" i="3"/>
  <c r="BT137" i="47"/>
  <c r="CA123" i="3"/>
  <c r="CI123" i="3"/>
  <c r="P40" i="47"/>
  <c r="CP123" i="3"/>
  <c r="AB128" i="47"/>
  <c r="AT127" i="47"/>
  <c r="CV123" i="3"/>
  <c r="CZ123" i="3"/>
  <c r="BX11" i="47"/>
  <c r="F122" i="48" s="1"/>
  <c r="DS123" i="3"/>
  <c r="DZ123" i="3"/>
  <c r="BG129" i="47"/>
  <c r="EJ123" i="3"/>
  <c r="BS31" i="47"/>
  <c r="EP123" i="3"/>
  <c r="FC123" i="3"/>
  <c r="X140" i="47"/>
  <c r="FJ123" i="3"/>
  <c r="FT123" i="3"/>
  <c r="BN17" i="47"/>
  <c r="H109" i="48" s="1"/>
  <c r="CA124" i="3"/>
  <c r="CI124" i="3"/>
  <c r="CP124" i="3"/>
  <c r="AN133" i="47"/>
  <c r="BF130" i="47"/>
  <c r="CZ124" i="3"/>
  <c r="BR138" i="47"/>
  <c r="DF124" i="3"/>
  <c r="DS124" i="3"/>
  <c r="W141" i="47"/>
  <c r="DZ124" i="3"/>
  <c r="AI156" i="47"/>
  <c r="EJ124" i="3"/>
  <c r="BM134" i="47"/>
  <c r="EM124" i="3"/>
  <c r="FC124" i="3"/>
  <c r="R41" i="47"/>
  <c r="FJ124" i="3"/>
  <c r="AD129" i="47"/>
  <c r="FT124" i="3"/>
  <c r="BZ15" i="47"/>
  <c r="H126" i="48" s="1"/>
  <c r="CI125" i="3"/>
  <c r="P30" i="47"/>
  <c r="CP125" i="3"/>
  <c r="AB130" i="47"/>
  <c r="CS125" i="3"/>
  <c r="AT129" i="47"/>
  <c r="CZ125" i="3"/>
  <c r="BX133" i="47"/>
  <c r="DI125" i="3"/>
  <c r="DS125" i="3"/>
  <c r="DZ125" i="3"/>
  <c r="BG131" i="47"/>
  <c r="EI125" i="3"/>
  <c r="EJ125" i="3"/>
  <c r="BS139" i="47"/>
  <c r="FC125" i="3"/>
  <c r="X142" i="47"/>
  <c r="FJ125" i="3"/>
  <c r="AJ157" i="47"/>
  <c r="FN125" i="3"/>
  <c r="FT125" i="3"/>
  <c r="BN21" i="47"/>
  <c r="CA126" i="3"/>
  <c r="CI126" i="3"/>
  <c r="CP126" i="3"/>
  <c r="AN135" i="47"/>
  <c r="CU126" i="3"/>
  <c r="BF132" i="47"/>
  <c r="CZ126" i="3"/>
  <c r="BR140" i="47"/>
  <c r="DS126" i="3"/>
  <c r="W143" i="47"/>
  <c r="DW126" i="3"/>
  <c r="DZ126" i="3"/>
  <c r="AI158" i="47"/>
  <c r="EJ126" i="3"/>
  <c r="BM135" i="47"/>
  <c r="L177" i="47"/>
  <c r="FC126" i="3"/>
  <c r="FJ126" i="3"/>
  <c r="AP135" i="47"/>
  <c r="FO126" i="3"/>
  <c r="FT126" i="3"/>
  <c r="BT140" i="47"/>
  <c r="CA127" i="3"/>
  <c r="CI127" i="3"/>
  <c r="P144" i="47"/>
  <c r="CP127" i="3"/>
  <c r="AB132" i="47"/>
  <c r="AT131" i="47"/>
  <c r="CV127" i="3"/>
  <c r="CZ127" i="3"/>
  <c r="BX135" i="47"/>
  <c r="DS127" i="3"/>
  <c r="DZ127" i="3"/>
  <c r="AO136" i="47"/>
  <c r="BG133" i="47"/>
  <c r="EJ127" i="3"/>
  <c r="FC127" i="3"/>
  <c r="X144" i="47"/>
  <c r="FG127" i="3"/>
  <c r="FJ127" i="3"/>
  <c r="AJ159" i="47"/>
  <c r="FT127" i="3"/>
  <c r="BN136" i="47"/>
  <c r="J179" i="47"/>
  <c r="CG128" i="3"/>
  <c r="CI128" i="3"/>
  <c r="V145" i="47"/>
  <c r="CP128" i="3"/>
  <c r="AH160" i="47"/>
  <c r="AZ132" i="47"/>
  <c r="CX128" i="3"/>
  <c r="CZ128" i="3"/>
  <c r="BL137" i="47"/>
  <c r="E129" i="47"/>
  <c r="DS128" i="3"/>
  <c r="DZ128" i="3"/>
  <c r="AC133" i="47"/>
  <c r="EC128" i="3"/>
  <c r="AU132" i="47"/>
  <c r="EJ128" i="3"/>
  <c r="BY136" i="47"/>
  <c r="FC128" i="3"/>
  <c r="FJ128" i="3"/>
  <c r="AP137" i="47"/>
  <c r="BH134" i="47"/>
  <c r="FT128" i="3"/>
  <c r="CA129" i="3"/>
  <c r="CI129" i="3"/>
  <c r="P146" i="47"/>
  <c r="CP129" i="3"/>
  <c r="AB134" i="47"/>
  <c r="CS129" i="3"/>
  <c r="AT12" i="47"/>
  <c r="M68" i="48" s="1"/>
  <c r="CZ129" i="3"/>
  <c r="BX137" i="47"/>
  <c r="DI129" i="3"/>
  <c r="DS129" i="3"/>
  <c r="DZ129" i="3"/>
  <c r="AO138" i="47"/>
  <c r="BG10" i="47"/>
  <c r="EI129" i="3"/>
  <c r="EJ129" i="3"/>
  <c r="L180" i="47"/>
  <c r="FC129" i="3"/>
  <c r="FJ129" i="3"/>
  <c r="AJ161" i="47"/>
  <c r="BB133" i="47"/>
  <c r="FR129" i="3"/>
  <c r="FT129" i="3"/>
  <c r="CA130" i="3"/>
  <c r="CI130" i="3"/>
  <c r="CP130" i="3"/>
  <c r="AN139" i="47"/>
  <c r="BF135" i="47"/>
  <c r="CY130" i="3"/>
  <c r="CZ130" i="3"/>
  <c r="BR144" i="47"/>
  <c r="K104" i="47"/>
  <c r="DS130" i="3"/>
  <c r="W147" i="47"/>
  <c r="DW130" i="3"/>
  <c r="DZ130" i="3"/>
  <c r="BA134" i="47"/>
  <c r="EJ130" i="3"/>
  <c r="BM138" i="47"/>
  <c r="FC130" i="3"/>
  <c r="R147" i="47"/>
  <c r="FD130" i="3"/>
  <c r="FJ130" i="3"/>
  <c r="AD135" i="47"/>
  <c r="FT130" i="3"/>
  <c r="BZ138" i="47"/>
  <c r="GC130" i="3"/>
  <c r="CI131" i="3"/>
  <c r="P24" i="47"/>
  <c r="CP131" i="3"/>
  <c r="AB136" i="47"/>
  <c r="AT134" i="47"/>
  <c r="CV131" i="3"/>
  <c r="CZ131" i="3"/>
  <c r="BX139" i="47"/>
  <c r="DS131" i="3"/>
  <c r="DZ131" i="3"/>
  <c r="AO15" i="47"/>
  <c r="G71" i="48" s="1"/>
  <c r="BG136" i="47"/>
  <c r="EJ131" i="3"/>
  <c r="L41" i="47"/>
  <c r="FA131" i="3"/>
  <c r="FC131" i="3"/>
  <c r="FJ131" i="3"/>
  <c r="AJ44" i="47"/>
  <c r="BB135" i="47"/>
  <c r="FT131" i="3"/>
  <c r="CA132" i="3"/>
  <c r="J75" i="47"/>
  <c r="CI132" i="3"/>
  <c r="V149" i="47"/>
  <c r="CM132" i="3"/>
  <c r="CP132" i="3"/>
  <c r="AN140" i="47"/>
  <c r="CU132" i="3"/>
  <c r="AZ14" i="47"/>
  <c r="F89" i="48" s="1"/>
  <c r="CX132" i="3"/>
  <c r="BF137" i="47"/>
  <c r="CZ132" i="3"/>
  <c r="BL140" i="47"/>
  <c r="BR145" i="47"/>
  <c r="K75" i="47"/>
  <c r="DS132" i="3"/>
  <c r="W149" i="47"/>
  <c r="DW132" i="3"/>
  <c r="DZ132" i="3"/>
  <c r="AC137" i="47"/>
  <c r="EC132" i="3"/>
  <c r="BA14" i="47"/>
  <c r="G89" i="48" s="1"/>
  <c r="EJ132" i="3"/>
  <c r="BS145" i="47"/>
  <c r="F133" i="47"/>
  <c r="L75" i="47"/>
  <c r="FA132" i="3"/>
  <c r="FC132" i="3"/>
  <c r="R148" i="47"/>
  <c r="FD132" i="3"/>
  <c r="FJ132" i="3"/>
  <c r="AJ39" i="47"/>
  <c r="AV135" i="47"/>
  <c r="BB14" i="47"/>
  <c r="H89" i="48" s="1"/>
  <c r="FT132" i="3"/>
  <c r="CA133" i="3"/>
  <c r="J181" i="47"/>
  <c r="CI133" i="3"/>
  <c r="V150" i="47"/>
  <c r="CM133" i="3"/>
  <c r="CP133" i="3"/>
  <c r="AH163" i="47"/>
  <c r="AN141" i="47"/>
  <c r="AZ136" i="47"/>
  <c r="BF138" i="47"/>
  <c r="CY133" i="3"/>
  <c r="CZ133" i="3"/>
  <c r="BL141" i="47"/>
  <c r="DC133" i="3"/>
  <c r="BR146" i="47"/>
  <c r="E134" i="47"/>
  <c r="DS133" i="3"/>
  <c r="DZ133" i="3"/>
  <c r="AI163" i="47"/>
  <c r="AU136" i="47"/>
  <c r="EJ133" i="3"/>
  <c r="F134" i="47"/>
  <c r="EU133" i="3"/>
  <c r="FC133" i="3"/>
  <c r="R149" i="47"/>
  <c r="FJ133" i="3"/>
  <c r="FT133" i="3"/>
  <c r="BT146" i="47"/>
  <c r="FZ133" i="3"/>
  <c r="CI134" i="3"/>
  <c r="P150" i="47"/>
  <c r="CJ134" i="3"/>
  <c r="CP134" i="3"/>
  <c r="AB139" i="47"/>
  <c r="AN142" i="47"/>
  <c r="CZ134" i="3"/>
  <c r="BR147" i="47"/>
  <c r="DF134" i="3"/>
  <c r="BX20" i="47"/>
  <c r="DS134" i="3"/>
  <c r="DZ134" i="3"/>
  <c r="AI164" i="47"/>
  <c r="ED134" i="3"/>
  <c r="EJ134" i="3"/>
  <c r="BS147" i="47"/>
  <c r="F135" i="47"/>
  <c r="FC134" i="3"/>
  <c r="FJ134" i="3"/>
  <c r="AJ164" i="47"/>
  <c r="FN134" i="3"/>
  <c r="AV137" i="47"/>
  <c r="FP134" i="3"/>
  <c r="FT134" i="3"/>
  <c r="BN142" i="47"/>
  <c r="BZ20" i="47"/>
  <c r="CA135" i="3"/>
  <c r="CI135" i="3"/>
  <c r="CP135" i="3"/>
  <c r="AN143" i="47"/>
  <c r="BF140" i="47"/>
  <c r="CY135" i="3"/>
  <c r="CZ135" i="3"/>
  <c r="DS135" i="3"/>
  <c r="DZ135" i="3"/>
  <c r="AI67" i="47"/>
  <c r="EJ135" i="3"/>
  <c r="FC135" i="3"/>
  <c r="R151" i="47"/>
  <c r="FD135" i="3"/>
  <c r="FJ135" i="3"/>
  <c r="FT135" i="3"/>
  <c r="BZ142" i="47"/>
  <c r="GC135" i="3"/>
  <c r="CA136" i="3"/>
  <c r="J23" i="47"/>
  <c r="CG136" i="3"/>
  <c r="CI136" i="3"/>
  <c r="CP136" i="3"/>
  <c r="AH165" i="47"/>
  <c r="AZ139" i="47"/>
  <c r="CX136" i="3"/>
  <c r="CZ136" i="3"/>
  <c r="DS136" i="3"/>
  <c r="DZ136" i="3"/>
  <c r="EJ136" i="3"/>
  <c r="BY18" i="47"/>
  <c r="G129" i="48" s="1"/>
  <c r="ES136" i="3"/>
  <c r="FC136" i="3"/>
  <c r="FJ136" i="3"/>
  <c r="FT136" i="3"/>
  <c r="BT149" i="47"/>
  <c r="FZ136" i="3"/>
  <c r="CI137" i="3"/>
  <c r="CP137" i="3"/>
  <c r="AN145" i="47"/>
  <c r="CU137" i="3"/>
  <c r="BF142" i="47"/>
  <c r="CZ137" i="3"/>
  <c r="DS137" i="3"/>
  <c r="W25" i="47"/>
  <c r="DW137" i="3"/>
  <c r="DZ137" i="3"/>
  <c r="EJ137" i="3"/>
  <c r="BM22" i="47"/>
  <c r="EM137" i="3"/>
  <c r="FC137" i="3"/>
  <c r="FJ137" i="3"/>
  <c r="AD142" i="47"/>
  <c r="FM137" i="3"/>
  <c r="FT137" i="3"/>
  <c r="CA138" i="3"/>
  <c r="CI138" i="3"/>
  <c r="V152" i="47"/>
  <c r="CM138" i="3"/>
  <c r="CP138" i="3"/>
  <c r="AH167" i="47"/>
  <c r="CT138" i="3"/>
  <c r="CZ138" i="3"/>
  <c r="BL145" i="47"/>
  <c r="DC138" i="3"/>
  <c r="DS138" i="3"/>
  <c r="Q154" i="47"/>
  <c r="DT138" i="3"/>
  <c r="DZ138" i="3"/>
  <c r="EJ138" i="3"/>
  <c r="FC138" i="3"/>
  <c r="FJ138" i="3"/>
  <c r="AP146" i="47"/>
  <c r="FO138" i="3"/>
  <c r="FT138" i="3"/>
  <c r="BT151" i="47"/>
  <c r="CA139" i="3"/>
  <c r="CI139" i="3"/>
  <c r="P155" i="47"/>
  <c r="CP139" i="3"/>
  <c r="AB144" i="47"/>
  <c r="AN147" i="47"/>
  <c r="AT142" i="47"/>
  <c r="CV139" i="3"/>
  <c r="BF144" i="47"/>
  <c r="CY139" i="3"/>
  <c r="CZ139" i="3"/>
  <c r="BR152" i="47"/>
  <c r="BX145" i="47"/>
  <c r="K183" i="47"/>
  <c r="DS139" i="3"/>
  <c r="DZ139" i="3"/>
  <c r="AO147" i="47"/>
  <c r="EE139" i="3"/>
  <c r="BA142" i="47"/>
  <c r="EH139" i="3"/>
  <c r="EJ139" i="3"/>
  <c r="F140" i="47"/>
  <c r="FC139" i="3"/>
  <c r="X153" i="47"/>
  <c r="FG139" i="3"/>
  <c r="FJ139" i="3"/>
  <c r="AD144" i="47"/>
  <c r="FM139" i="3"/>
  <c r="AJ168" i="47"/>
  <c r="AV142" i="47"/>
  <c r="FT139" i="3"/>
  <c r="BN146" i="47"/>
  <c r="BZ145" i="47"/>
  <c r="J184" i="47"/>
  <c r="CG140" i="3"/>
  <c r="CI140" i="3"/>
  <c r="P156" i="47"/>
  <c r="CJ140" i="3"/>
  <c r="V154" i="47"/>
  <c r="CP140" i="3"/>
  <c r="AB145" i="47"/>
  <c r="AH169" i="47"/>
  <c r="AT143" i="47"/>
  <c r="AZ143" i="47"/>
  <c r="CX140" i="3"/>
  <c r="CZ140" i="3"/>
  <c r="BL147" i="47"/>
  <c r="BX146" i="47"/>
  <c r="DS140" i="3"/>
  <c r="DZ140" i="3"/>
  <c r="AC145" i="47"/>
  <c r="AO148" i="47"/>
  <c r="EJ140" i="3"/>
  <c r="BY146" i="47"/>
  <c r="ES140" i="3"/>
  <c r="L184" i="47"/>
  <c r="FA140" i="3"/>
  <c r="FC140" i="3"/>
  <c r="FJ140" i="3"/>
  <c r="AJ169" i="47"/>
  <c r="AP148" i="47"/>
  <c r="BB143" i="47"/>
  <c r="FT140" i="3"/>
  <c r="BT153" i="47"/>
  <c r="FZ140" i="3"/>
  <c r="CA141" i="3"/>
  <c r="CI141" i="3"/>
  <c r="P157" i="47"/>
  <c r="CP141" i="3"/>
  <c r="AB146" i="47"/>
  <c r="CS141" i="3"/>
  <c r="AN149" i="47"/>
  <c r="CU141" i="3"/>
  <c r="AT144" i="47"/>
  <c r="BF146" i="47"/>
  <c r="CZ141" i="3"/>
  <c r="BR154" i="47"/>
  <c r="BX147" i="47"/>
  <c r="DI141" i="3"/>
  <c r="DS141" i="3"/>
  <c r="W155" i="47"/>
  <c r="DZ141" i="3"/>
  <c r="BG146" i="47"/>
  <c r="EI141" i="3"/>
  <c r="EJ141" i="3"/>
  <c r="BM148" i="47"/>
  <c r="EM141" i="3"/>
  <c r="L185" i="47"/>
  <c r="FC141" i="3"/>
  <c r="R157" i="47"/>
  <c r="X155" i="47"/>
  <c r="FJ141" i="3"/>
  <c r="AD146" i="47"/>
  <c r="BB144" i="47"/>
  <c r="FR141" i="3"/>
  <c r="FT141" i="3"/>
  <c r="BN148" i="47"/>
  <c r="BZ147" i="47"/>
  <c r="CA142" i="3"/>
  <c r="J186" i="47"/>
  <c r="CI142" i="3"/>
  <c r="CP142" i="3"/>
  <c r="AN150" i="47"/>
  <c r="CU142" i="3"/>
  <c r="BF147" i="47"/>
  <c r="CZ142" i="3"/>
  <c r="BR155" i="47"/>
  <c r="DS142" i="3"/>
  <c r="DZ142" i="3"/>
  <c r="AI171" i="47"/>
  <c r="ED142" i="3"/>
  <c r="EJ142" i="3"/>
  <c r="FC142" i="3"/>
  <c r="R158" i="47"/>
  <c r="FJ142" i="3"/>
  <c r="AD147" i="47"/>
  <c r="FT142" i="3"/>
  <c r="BZ148" i="47"/>
  <c r="CA143" i="3"/>
  <c r="J187" i="47"/>
  <c r="CI143" i="3"/>
  <c r="V157" i="47"/>
  <c r="CP143" i="3"/>
  <c r="AH172" i="47"/>
  <c r="CT143" i="3"/>
  <c r="AZ146" i="47"/>
  <c r="CZ143" i="3"/>
  <c r="BL150" i="47"/>
  <c r="DS143" i="3"/>
  <c r="DZ143" i="3"/>
  <c r="AC13" i="47"/>
  <c r="G52" i="48" s="1"/>
  <c r="EC143" i="3"/>
  <c r="EJ143" i="3"/>
  <c r="BY149" i="47"/>
  <c r="FC143" i="3"/>
  <c r="FJ143" i="3"/>
  <c r="AP151" i="47"/>
  <c r="FO143" i="3"/>
  <c r="BB146" i="47"/>
  <c r="FT143" i="3"/>
  <c r="BN150" i="47"/>
  <c r="FW143" i="3"/>
  <c r="J71" i="47"/>
  <c r="CI144" i="3"/>
  <c r="V158" i="47"/>
  <c r="CP144" i="3"/>
  <c r="AH50" i="47"/>
  <c r="CT144" i="3"/>
  <c r="AZ147" i="47"/>
  <c r="CZ144" i="3"/>
  <c r="BL151" i="47"/>
  <c r="E145" i="47"/>
  <c r="DK144" i="3"/>
  <c r="DS144" i="3"/>
  <c r="DZ144" i="3"/>
  <c r="AU147" i="47"/>
  <c r="EJ144" i="3"/>
  <c r="FC144" i="3"/>
  <c r="FJ144" i="3"/>
  <c r="BH149" i="47"/>
  <c r="FT144" i="3"/>
  <c r="BT157" i="47"/>
  <c r="CA145" i="3"/>
  <c r="CI145" i="3"/>
  <c r="P161" i="47"/>
  <c r="CJ145" i="3"/>
  <c r="CP145" i="3"/>
  <c r="AB149" i="47"/>
  <c r="AN153" i="47"/>
  <c r="AT148" i="47"/>
  <c r="BF150" i="47"/>
  <c r="CZ145" i="3"/>
  <c r="BR158" i="47"/>
  <c r="DF145" i="3"/>
  <c r="BX151" i="47"/>
  <c r="DS145" i="3"/>
  <c r="W159" i="47"/>
  <c r="DW145" i="3"/>
  <c r="DZ145" i="3"/>
  <c r="BG150" i="47"/>
  <c r="EJ145" i="3"/>
  <c r="BM152" i="47"/>
  <c r="L188" i="47"/>
  <c r="FC145" i="3"/>
  <c r="R161" i="47"/>
  <c r="X159" i="47"/>
  <c r="FG145" i="3"/>
  <c r="FJ145" i="3"/>
  <c r="AD149" i="47"/>
  <c r="FM145" i="3"/>
  <c r="BB148" i="47"/>
  <c r="FT145" i="3"/>
  <c r="BN152" i="47"/>
  <c r="BZ151" i="47"/>
  <c r="CA146" i="3"/>
  <c r="CI146" i="3"/>
  <c r="CP146" i="3"/>
  <c r="AN154" i="47"/>
  <c r="BF151" i="47"/>
  <c r="CZ146" i="3"/>
  <c r="BR159" i="47"/>
  <c r="DF146" i="3"/>
  <c r="K70" i="47"/>
  <c r="DS146" i="3"/>
  <c r="DZ146" i="3"/>
  <c r="BA149" i="47"/>
  <c r="EJ146" i="3"/>
  <c r="FC146" i="3"/>
  <c r="R162" i="47"/>
  <c r="FD146" i="3"/>
  <c r="FJ146" i="3"/>
  <c r="AD150" i="47"/>
  <c r="FT146" i="3"/>
  <c r="BZ152" i="47"/>
  <c r="GC146" i="3"/>
  <c r="BP147" i="3"/>
  <c r="BL147" i="3" s="1"/>
  <c r="BM147" i="3" s="1"/>
  <c r="CI147" i="3"/>
  <c r="V161" i="47"/>
  <c r="CP147" i="3"/>
  <c r="AH32" i="47"/>
  <c r="AN155" i="47"/>
  <c r="CU147" i="3"/>
  <c r="AZ150" i="47"/>
  <c r="CX147" i="3"/>
  <c r="BF152" i="47"/>
  <c r="CZ147" i="3"/>
  <c r="BL154" i="47"/>
  <c r="BR160" i="47"/>
  <c r="DS147" i="3"/>
  <c r="W161" i="47"/>
  <c r="DZ147" i="3"/>
  <c r="AC151" i="47"/>
  <c r="EJ147" i="3"/>
  <c r="BM154" i="47"/>
  <c r="BY153" i="47"/>
  <c r="F148" i="47"/>
  <c r="EU147" i="3"/>
  <c r="FC147" i="3"/>
  <c r="R163" i="47"/>
  <c r="FJ147" i="3"/>
  <c r="AV150" i="47"/>
  <c r="BH152" i="47"/>
  <c r="FT147" i="3"/>
  <c r="BT160" i="47"/>
  <c r="FZ147" i="3"/>
  <c r="CA148" i="3"/>
  <c r="J190" i="47"/>
  <c r="CI148" i="3"/>
  <c r="P164" i="47"/>
  <c r="V162" i="47"/>
  <c r="CM148" i="3"/>
  <c r="CP148" i="3"/>
  <c r="AB152" i="47"/>
  <c r="CS148" i="3"/>
  <c r="AH175" i="47"/>
  <c r="AT151" i="47"/>
  <c r="AZ151" i="47"/>
  <c r="CZ148" i="3"/>
  <c r="BL155" i="47"/>
  <c r="DC148" i="3"/>
  <c r="BX154" i="47"/>
  <c r="DI148" i="3"/>
  <c r="DS148" i="3"/>
  <c r="Q164" i="47"/>
  <c r="DZ148" i="3"/>
  <c r="EJ148" i="3"/>
  <c r="BS161" i="47"/>
  <c r="L190" i="47"/>
  <c r="FC148" i="3"/>
  <c r="FJ148" i="3"/>
  <c r="AJ175" i="47"/>
  <c r="AP156" i="47"/>
  <c r="FO148" i="3"/>
  <c r="BB151" i="47"/>
  <c r="FR148" i="3"/>
  <c r="FT148" i="3"/>
  <c r="BT161" i="47"/>
  <c r="CA149" i="3"/>
  <c r="CI149" i="3"/>
  <c r="P165" i="47"/>
  <c r="CJ149" i="3"/>
  <c r="CP149" i="3"/>
  <c r="AB153" i="47"/>
  <c r="AN157" i="47"/>
  <c r="AT152" i="47"/>
  <c r="BF154" i="47"/>
  <c r="CZ149" i="3"/>
  <c r="BR162" i="47"/>
  <c r="DF149" i="3"/>
  <c r="BX155" i="47"/>
  <c r="K191" i="47"/>
  <c r="DS149" i="3"/>
  <c r="DZ149" i="3"/>
  <c r="AO157" i="47"/>
  <c r="BA152" i="47"/>
  <c r="EJ149" i="3"/>
  <c r="F150" i="47"/>
  <c r="L191" i="47"/>
  <c r="FC149" i="3"/>
  <c r="R165" i="47"/>
  <c r="FJ149" i="3"/>
  <c r="AJ176" i="47"/>
  <c r="FN149" i="3"/>
  <c r="AV152" i="47"/>
  <c r="FP149" i="3"/>
  <c r="BB152" i="47"/>
  <c r="FT149" i="3"/>
  <c r="CA150" i="3"/>
  <c r="J192" i="47"/>
  <c r="CI150" i="3"/>
  <c r="V164" i="47"/>
  <c r="CP150" i="3"/>
  <c r="AH177" i="47"/>
  <c r="CT150" i="3"/>
  <c r="AN158" i="47"/>
  <c r="AZ153" i="47"/>
  <c r="BF155" i="47"/>
  <c r="CZ150" i="3"/>
  <c r="BL157" i="47"/>
  <c r="BR163" i="47"/>
  <c r="DF150" i="3"/>
  <c r="E151" i="47"/>
  <c r="DK150" i="3"/>
  <c r="DS150" i="3"/>
  <c r="DZ150" i="3"/>
  <c r="AI177" i="47"/>
  <c r="AU153" i="47"/>
  <c r="EJ150" i="3"/>
  <c r="F151" i="47"/>
  <c r="FC150" i="3"/>
  <c r="R166" i="47"/>
  <c r="FD150" i="3"/>
  <c r="FJ150" i="3"/>
  <c r="AV153" i="47"/>
  <c r="BH155" i="47"/>
  <c r="FT150" i="3"/>
  <c r="BT163" i="47"/>
  <c r="CA151" i="3"/>
  <c r="J193" i="47"/>
  <c r="CI151" i="3"/>
  <c r="P167" i="47"/>
  <c r="V165" i="47"/>
  <c r="CP151" i="3"/>
  <c r="AB155" i="47"/>
  <c r="AH178" i="47"/>
  <c r="CT151" i="3"/>
  <c r="AT154" i="47"/>
  <c r="CV151" i="3"/>
  <c r="AZ154" i="47"/>
  <c r="CZ151" i="3"/>
  <c r="BL158" i="47"/>
  <c r="BX157" i="47"/>
  <c r="DS151" i="3"/>
  <c r="DZ151" i="3"/>
  <c r="AC155" i="47"/>
  <c r="EC151" i="3"/>
  <c r="AO159" i="47"/>
  <c r="EE151" i="3"/>
  <c r="EJ151" i="3"/>
  <c r="BY157" i="47"/>
  <c r="FC151" i="3"/>
  <c r="X165" i="47"/>
  <c r="FG151" i="3"/>
  <c r="FJ151" i="3"/>
  <c r="AJ178" i="47"/>
  <c r="BH156" i="47"/>
  <c r="FT151" i="3"/>
  <c r="BN158" i="47"/>
  <c r="BT164" i="47"/>
  <c r="FZ151" i="3"/>
  <c r="CA152" i="3"/>
  <c r="CI152" i="3"/>
  <c r="P168" i="47"/>
  <c r="CP152" i="3"/>
  <c r="AB156" i="47"/>
  <c r="CS152" i="3"/>
  <c r="AN160" i="47"/>
  <c r="CU152" i="3"/>
  <c r="AT155" i="47"/>
  <c r="BF157" i="47"/>
  <c r="CZ152" i="3"/>
  <c r="BR165" i="47"/>
  <c r="BX158" i="47"/>
  <c r="DI152" i="3"/>
  <c r="DS152" i="3"/>
  <c r="W166" i="47"/>
  <c r="DZ152" i="3"/>
  <c r="BG157" i="47"/>
  <c r="EI152" i="3"/>
  <c r="EJ152" i="3"/>
  <c r="BM159" i="47"/>
  <c r="EM152" i="3"/>
  <c r="F153" i="47"/>
  <c r="L194" i="47"/>
  <c r="FA152" i="3"/>
  <c r="FC152" i="3"/>
  <c r="R168" i="47"/>
  <c r="FD152" i="3"/>
  <c r="FJ152" i="3"/>
  <c r="AJ179" i="47"/>
  <c r="AV155" i="47"/>
  <c r="BB155" i="47"/>
  <c r="FT152" i="3"/>
  <c r="CA153" i="3"/>
  <c r="J96" i="47"/>
  <c r="CI153" i="3"/>
  <c r="V167" i="47"/>
  <c r="CM153" i="3"/>
  <c r="CP153" i="3"/>
  <c r="AH180" i="47"/>
  <c r="AN161" i="47"/>
  <c r="AZ156" i="47"/>
  <c r="BF158" i="47"/>
  <c r="CY153" i="3"/>
  <c r="CZ153" i="3"/>
  <c r="BL160" i="47"/>
  <c r="DC153" i="3"/>
  <c r="BR166" i="47"/>
  <c r="K96" i="47"/>
  <c r="DQ153" i="3"/>
  <c r="DS153" i="3"/>
  <c r="Q169" i="47"/>
  <c r="DT153" i="3"/>
  <c r="DZ153" i="3"/>
  <c r="BA156" i="47"/>
  <c r="EJ153" i="3"/>
  <c r="FC153" i="3"/>
  <c r="R169" i="47"/>
  <c r="FJ153" i="3"/>
  <c r="AD157" i="47"/>
  <c r="FM153" i="3"/>
  <c r="AP161" i="47"/>
  <c r="FO153" i="3"/>
  <c r="FT153" i="3"/>
  <c r="BT166" i="47"/>
  <c r="BZ159" i="47"/>
  <c r="CA154" i="3"/>
  <c r="J195" i="47"/>
  <c r="CI154" i="3"/>
  <c r="P170" i="47"/>
  <c r="V168" i="47"/>
  <c r="CM154" i="3"/>
  <c r="CP154" i="3"/>
  <c r="AB158" i="47"/>
  <c r="CS154" i="3"/>
  <c r="AH181" i="47"/>
  <c r="AT157" i="47"/>
  <c r="AZ157" i="47"/>
  <c r="CZ154" i="3"/>
  <c r="BL161" i="47"/>
  <c r="DC154" i="3"/>
  <c r="BX160" i="47"/>
  <c r="DI154" i="3"/>
  <c r="E155" i="47"/>
  <c r="DS154" i="3"/>
  <c r="DZ154" i="3"/>
  <c r="AU157" i="47"/>
  <c r="BG159" i="47"/>
  <c r="EJ154" i="3"/>
  <c r="L195" i="47"/>
  <c r="FC154" i="3"/>
  <c r="X168" i="47"/>
  <c r="FJ154" i="3"/>
  <c r="AP162" i="47"/>
  <c r="FO154" i="3"/>
  <c r="BB157" i="47"/>
  <c r="FR154" i="3"/>
  <c r="BH159" i="47"/>
  <c r="FT154" i="3"/>
  <c r="BN161" i="47"/>
  <c r="CA155" i="3"/>
  <c r="CI155" i="3"/>
  <c r="P171" i="47"/>
  <c r="CP155" i="3"/>
  <c r="AB159" i="47"/>
  <c r="CS155" i="3"/>
  <c r="AN163" i="47"/>
  <c r="CU155" i="3"/>
  <c r="AT158" i="47"/>
  <c r="BF160" i="47"/>
  <c r="CZ155" i="3"/>
  <c r="BR168" i="47"/>
  <c r="BX161" i="47"/>
  <c r="DI155" i="3"/>
  <c r="DS155" i="3"/>
  <c r="DZ155" i="3"/>
  <c r="AI182" i="47"/>
  <c r="EJ155" i="3"/>
  <c r="BS168" i="47"/>
  <c r="EP155" i="3"/>
  <c r="L59" i="47"/>
  <c r="FC155" i="3"/>
  <c r="R171" i="47"/>
  <c r="X35" i="47"/>
  <c r="FG155" i="3"/>
  <c r="FJ155" i="3"/>
  <c r="AD159" i="47"/>
  <c r="FM155" i="3"/>
  <c r="BB158" i="47"/>
  <c r="FT155" i="3"/>
  <c r="BN162" i="47"/>
  <c r="BZ161" i="47"/>
  <c r="CA156" i="3"/>
  <c r="J196" i="47"/>
  <c r="CI156" i="3"/>
  <c r="V169" i="47"/>
  <c r="CM156" i="3"/>
  <c r="CP156" i="3"/>
  <c r="AH37" i="47"/>
  <c r="AN164" i="47"/>
  <c r="AZ159" i="47"/>
  <c r="BF161" i="47"/>
  <c r="CY156" i="3"/>
  <c r="CZ156" i="3"/>
  <c r="BL163" i="47"/>
  <c r="DC156" i="3"/>
  <c r="BR169" i="47"/>
  <c r="DS156" i="3"/>
  <c r="W169" i="47"/>
  <c r="DW156" i="3"/>
  <c r="DZ156" i="3"/>
  <c r="AC160" i="47"/>
  <c r="EC156" i="3"/>
  <c r="EJ156" i="3"/>
  <c r="BM163" i="47"/>
  <c r="BY162" i="47"/>
  <c r="F157" i="47"/>
  <c r="FC156" i="3"/>
  <c r="FJ156" i="3"/>
  <c r="AD160" i="47"/>
  <c r="FM156" i="3"/>
  <c r="AP164" i="47"/>
  <c r="FO156" i="3"/>
  <c r="AV159" i="47"/>
  <c r="BH161" i="47"/>
  <c r="FT156" i="3"/>
  <c r="BZ162" i="47"/>
  <c r="CA157" i="3"/>
  <c r="J197" i="47"/>
  <c r="BP157" i="3"/>
  <c r="BL157" i="3" s="1"/>
  <c r="BM157" i="3" s="1"/>
  <c r="CI157" i="3"/>
  <c r="P173" i="47"/>
  <c r="CJ157" i="3"/>
  <c r="CP157" i="3"/>
  <c r="AB161" i="47"/>
  <c r="AN165" i="47"/>
  <c r="AT160" i="47"/>
  <c r="BF162" i="47"/>
  <c r="CZ157" i="3"/>
  <c r="BR170" i="47"/>
  <c r="DF157" i="3"/>
  <c r="BX163" i="47"/>
  <c r="DS157" i="3"/>
  <c r="W170" i="47"/>
  <c r="DW157" i="3"/>
  <c r="DZ157" i="3"/>
  <c r="BG162" i="47"/>
  <c r="EJ157" i="3"/>
  <c r="BM164" i="47"/>
  <c r="F158" i="47"/>
  <c r="EU157" i="3"/>
  <c r="FC157" i="3"/>
  <c r="X170" i="47"/>
  <c r="FJ157" i="3"/>
  <c r="AD161" i="47"/>
  <c r="AJ183" i="47"/>
  <c r="AV160" i="47"/>
  <c r="FT157" i="3"/>
  <c r="BN164" i="47"/>
  <c r="FW157" i="3"/>
  <c r="BZ163" i="47"/>
  <c r="GC157" i="3"/>
  <c r="CA158" i="3"/>
  <c r="CI158" i="3"/>
  <c r="CP158" i="3"/>
  <c r="AN166" i="47"/>
  <c r="CU158" i="3"/>
  <c r="BF15" i="47"/>
  <c r="M90" i="48" s="1"/>
  <c r="CZ158" i="3"/>
  <c r="BR171" i="47"/>
  <c r="K38" i="47"/>
  <c r="DQ158" i="3"/>
  <c r="DS158" i="3"/>
  <c r="DZ158" i="3"/>
  <c r="BA10" i="47"/>
  <c r="EJ158" i="3"/>
  <c r="F159" i="47"/>
  <c r="FC158" i="3"/>
  <c r="R174" i="47"/>
  <c r="FD158" i="3"/>
  <c r="FJ158" i="3"/>
  <c r="AV161" i="47"/>
  <c r="FT158" i="3"/>
  <c r="CI159" i="3"/>
  <c r="P175" i="47"/>
  <c r="CJ159" i="3"/>
  <c r="CP159" i="3"/>
  <c r="AB162" i="47"/>
  <c r="AT162" i="47"/>
  <c r="CZ159" i="3"/>
  <c r="BR172" i="47"/>
  <c r="DF159" i="3"/>
  <c r="BX165" i="47"/>
  <c r="DS159" i="3"/>
  <c r="W172" i="47"/>
  <c r="DW159" i="3"/>
  <c r="DZ159" i="3"/>
  <c r="AO167" i="47"/>
  <c r="BG163" i="47"/>
  <c r="EI159" i="3"/>
  <c r="EJ159" i="3"/>
  <c r="BM165" i="47"/>
  <c r="EM159" i="3"/>
  <c r="F160" i="47"/>
  <c r="L198" i="47"/>
  <c r="FA159" i="3"/>
  <c r="FC159" i="3"/>
  <c r="R175" i="47"/>
  <c r="FD159" i="3"/>
  <c r="FJ159" i="3"/>
  <c r="AJ184" i="47"/>
  <c r="AV162" i="47"/>
  <c r="BB161" i="47"/>
  <c r="FT159" i="3"/>
  <c r="CA160" i="3"/>
  <c r="BP160" i="3"/>
  <c r="BL160" i="3" s="1"/>
  <c r="BM160" i="3" s="1"/>
  <c r="CI160" i="3"/>
  <c r="P176" i="47"/>
  <c r="CP160" i="3"/>
  <c r="AB163" i="47"/>
  <c r="AT163" i="47"/>
  <c r="CV160" i="3"/>
  <c r="CZ160" i="3"/>
  <c r="BX166" i="47"/>
  <c r="DS160" i="3"/>
  <c r="DZ160" i="3"/>
  <c r="AO168" i="47"/>
  <c r="BG164" i="47"/>
  <c r="EJ160" i="3"/>
  <c r="L199" i="47"/>
  <c r="FA160" i="3"/>
  <c r="FC160" i="3"/>
  <c r="FJ160" i="3"/>
  <c r="AJ185" i="47"/>
  <c r="BB162" i="47"/>
  <c r="FT160" i="3"/>
  <c r="CA161" i="3"/>
  <c r="BP161" i="3"/>
  <c r="BL161" i="3" s="1"/>
  <c r="CI161" i="3"/>
  <c r="V174" i="47"/>
  <c r="CM161" i="3"/>
  <c r="CP161" i="3"/>
  <c r="AH186" i="47"/>
  <c r="AZ163" i="47"/>
  <c r="CZ161" i="3"/>
  <c r="BL167" i="47"/>
  <c r="DC161" i="3"/>
  <c r="E162" i="47"/>
  <c r="DS161" i="3"/>
  <c r="Q177" i="47"/>
  <c r="DZ161" i="3"/>
  <c r="AU164" i="47"/>
  <c r="EF161" i="3"/>
  <c r="EJ161" i="3"/>
  <c r="FC161" i="3"/>
  <c r="FJ161" i="3"/>
  <c r="AP169" i="47"/>
  <c r="FO161" i="3"/>
  <c r="FT161" i="3"/>
  <c r="BT174" i="47"/>
  <c r="CA162" i="3"/>
  <c r="CI162" i="3"/>
  <c r="P178" i="47"/>
  <c r="CP162" i="3"/>
  <c r="AB165" i="47"/>
  <c r="AT10" i="47"/>
  <c r="CV162" i="3"/>
  <c r="CZ162" i="3"/>
  <c r="BX168" i="47"/>
  <c r="DS162" i="3"/>
  <c r="DZ162" i="3"/>
  <c r="BG166" i="47"/>
  <c r="EJ162" i="3"/>
  <c r="BS175" i="47"/>
  <c r="EP162" i="3"/>
  <c r="L201" i="47"/>
  <c r="FC162" i="3"/>
  <c r="X175" i="47"/>
  <c r="FJ162" i="3"/>
  <c r="BB164" i="47"/>
  <c r="FR162" i="3"/>
  <c r="FT162" i="3"/>
  <c r="BN168" i="47"/>
  <c r="CA163" i="3"/>
  <c r="BP163" i="3"/>
  <c r="BL163" i="3" s="1"/>
  <c r="CI163" i="3"/>
  <c r="V176" i="47"/>
  <c r="CP163" i="3"/>
  <c r="AH188" i="47"/>
  <c r="CT163" i="3"/>
  <c r="AZ165" i="47"/>
  <c r="CZ163" i="3"/>
  <c r="BL169" i="47"/>
  <c r="DS163" i="3"/>
  <c r="DZ163" i="3"/>
  <c r="AC166" i="47"/>
  <c r="EC163" i="3"/>
  <c r="EJ163" i="3"/>
  <c r="BY169" i="47"/>
  <c r="FC163" i="3"/>
  <c r="FJ163" i="3"/>
  <c r="AP171" i="47"/>
  <c r="FO163" i="3"/>
  <c r="FT163" i="3"/>
  <c r="BT176" i="47"/>
  <c r="CA164" i="3"/>
  <c r="BP164" i="3"/>
  <c r="BL164" i="3" s="1"/>
  <c r="CI164" i="3"/>
  <c r="V177" i="47"/>
  <c r="CM164" i="3"/>
  <c r="CP164" i="3"/>
  <c r="AH34" i="47"/>
  <c r="AZ166" i="47"/>
  <c r="CZ164" i="3"/>
  <c r="BL170" i="47"/>
  <c r="DC164" i="3"/>
  <c r="DS164" i="3"/>
  <c r="Q39" i="47"/>
  <c r="DZ164" i="3"/>
  <c r="AC167" i="47"/>
  <c r="EJ164" i="3"/>
  <c r="BY170" i="47"/>
  <c r="FC164" i="3"/>
  <c r="FJ164" i="3"/>
  <c r="AP172" i="47"/>
  <c r="FO164" i="3"/>
  <c r="BH168" i="47"/>
  <c r="FT164" i="3"/>
  <c r="CA165" i="3"/>
  <c r="CI165" i="3"/>
  <c r="P22" i="47"/>
  <c r="CP165" i="3"/>
  <c r="AB15" i="47"/>
  <c r="F54" i="48" s="1"/>
  <c r="AN173" i="47"/>
  <c r="AT167" i="47"/>
  <c r="CV165" i="3"/>
  <c r="BF169" i="47"/>
  <c r="CY165" i="3"/>
  <c r="CZ165" i="3"/>
  <c r="BR10" i="47"/>
  <c r="BX171" i="47"/>
  <c r="K34" i="47"/>
  <c r="DS165" i="3"/>
  <c r="DZ165" i="3"/>
  <c r="AI28" i="47"/>
  <c r="ED165" i="3"/>
  <c r="AO173" i="47"/>
  <c r="BA167" i="47"/>
  <c r="EJ165" i="3"/>
  <c r="BS10" i="47"/>
  <c r="L34" i="47"/>
  <c r="FC165" i="3"/>
  <c r="R22" i="47"/>
  <c r="X38" i="47"/>
  <c r="FJ165" i="3"/>
  <c r="AD15" i="47"/>
  <c r="H54" i="48" s="1"/>
  <c r="BB167" i="47"/>
  <c r="FR165" i="3"/>
  <c r="FT165" i="3"/>
  <c r="BN171" i="47"/>
  <c r="BZ171" i="47"/>
  <c r="CA166" i="3"/>
  <c r="CI166" i="3"/>
  <c r="CP166" i="3"/>
  <c r="AN174" i="47"/>
  <c r="BF170" i="47"/>
  <c r="CY166" i="3"/>
  <c r="CZ166" i="3"/>
  <c r="BR178" i="47"/>
  <c r="DS166" i="3"/>
  <c r="W31" i="47"/>
  <c r="DZ166" i="3"/>
  <c r="AI189" i="47"/>
  <c r="ED166" i="3"/>
  <c r="EJ166" i="3"/>
  <c r="BM19" i="47"/>
  <c r="G111" i="48" s="1"/>
  <c r="F167" i="47"/>
  <c r="FC166" i="3"/>
  <c r="R180" i="47"/>
  <c r="FD166" i="3"/>
  <c r="FJ166" i="3"/>
  <c r="AV168" i="47"/>
  <c r="FT166" i="3"/>
  <c r="CA167" i="3"/>
  <c r="J203" i="47"/>
  <c r="CI167" i="3"/>
  <c r="V178" i="47"/>
  <c r="CM167" i="3"/>
  <c r="CP167" i="3"/>
  <c r="AH190" i="47"/>
  <c r="AZ169" i="47"/>
  <c r="CZ167" i="3"/>
  <c r="BL172" i="47"/>
  <c r="DC167" i="3"/>
  <c r="DS167" i="3"/>
  <c r="Q181" i="47"/>
  <c r="DZ167" i="3"/>
  <c r="AC169" i="47"/>
  <c r="EJ167" i="3"/>
  <c r="BY173" i="47"/>
  <c r="FC167" i="3"/>
  <c r="FJ167" i="3"/>
  <c r="AP175" i="47"/>
  <c r="FO167" i="3"/>
  <c r="FT167" i="3"/>
  <c r="BT179" i="47"/>
  <c r="CA168" i="3"/>
  <c r="CI168" i="3"/>
  <c r="P182" i="47"/>
  <c r="CP168" i="3"/>
  <c r="AB170" i="47"/>
  <c r="AN176" i="47"/>
  <c r="AT170" i="47"/>
  <c r="CV168" i="3"/>
  <c r="BF172" i="47"/>
  <c r="CY168" i="3"/>
  <c r="CZ168" i="3"/>
  <c r="BR180" i="47"/>
  <c r="BX174" i="47"/>
  <c r="K204" i="47"/>
  <c r="DS168" i="3"/>
  <c r="DZ168" i="3"/>
  <c r="AI191" i="47"/>
  <c r="ED168" i="3"/>
  <c r="AO176" i="47"/>
  <c r="BA170" i="47"/>
  <c r="EJ168" i="3"/>
  <c r="BS180" i="47"/>
  <c r="F169" i="47"/>
  <c r="FC168" i="3"/>
  <c r="X179" i="47"/>
  <c r="FG168" i="3"/>
  <c r="FJ168" i="3"/>
  <c r="AD170" i="47"/>
  <c r="FM168" i="3"/>
  <c r="AJ191" i="47"/>
  <c r="AV170" i="47"/>
  <c r="FT168" i="3"/>
  <c r="BN173" i="47"/>
  <c r="BZ174" i="47"/>
  <c r="CA169" i="3"/>
  <c r="BP169" i="3"/>
  <c r="BL169" i="3" s="1"/>
  <c r="BM169" i="3" s="1"/>
  <c r="CI169" i="3"/>
  <c r="P183" i="47"/>
  <c r="CP169" i="3"/>
  <c r="AB171" i="47"/>
  <c r="AT171" i="47"/>
  <c r="CV169" i="3"/>
  <c r="CZ169" i="3"/>
  <c r="BX175" i="47"/>
  <c r="DS169" i="3"/>
  <c r="DZ169" i="3"/>
  <c r="AO177" i="47"/>
  <c r="BG173" i="47"/>
  <c r="EJ169" i="3"/>
  <c r="L205" i="47"/>
  <c r="FA169" i="3"/>
  <c r="FC169" i="3"/>
  <c r="FJ169" i="3"/>
  <c r="FT169" i="3"/>
  <c r="BN174" i="47"/>
  <c r="CA170" i="3"/>
  <c r="BP170" i="3"/>
  <c r="BL170" i="3" s="1"/>
  <c r="CI170" i="3"/>
  <c r="V181" i="47"/>
  <c r="CP170" i="3"/>
  <c r="AH193" i="47"/>
  <c r="CT170" i="3"/>
  <c r="AZ172" i="47"/>
  <c r="CZ170" i="3"/>
  <c r="BL175" i="47"/>
  <c r="E171" i="47"/>
  <c r="DK170" i="3"/>
  <c r="DS170" i="3"/>
  <c r="Q184" i="47"/>
  <c r="DZ170" i="3"/>
  <c r="AU172" i="47"/>
  <c r="EJ170" i="3"/>
  <c r="FC170" i="3"/>
  <c r="FJ170" i="3"/>
  <c r="BH174" i="47"/>
  <c r="FT170" i="3"/>
  <c r="BT182" i="47"/>
  <c r="FZ170" i="3"/>
  <c r="CA171" i="3"/>
  <c r="CI171" i="3"/>
  <c r="P185" i="47"/>
  <c r="CJ171" i="3"/>
  <c r="CP171" i="3"/>
  <c r="AB173" i="47"/>
  <c r="AT173" i="47"/>
  <c r="CZ171" i="3"/>
  <c r="BX177" i="47"/>
  <c r="DS171" i="3"/>
  <c r="DZ171" i="3"/>
  <c r="BG175" i="47"/>
  <c r="EJ171" i="3"/>
  <c r="BS183" i="47"/>
  <c r="FC171" i="3"/>
  <c r="FJ171" i="3"/>
  <c r="AJ194" i="47"/>
  <c r="FN171" i="3"/>
  <c r="FT171" i="3"/>
  <c r="CA172" i="3"/>
  <c r="CI172" i="3"/>
  <c r="CP172" i="3"/>
  <c r="AN180" i="47"/>
  <c r="BF176" i="47"/>
  <c r="CY172" i="3"/>
  <c r="CZ172" i="3"/>
  <c r="BR184" i="47"/>
  <c r="DS172" i="3"/>
  <c r="W183" i="47"/>
  <c r="DZ172" i="3"/>
  <c r="AI195" i="47"/>
  <c r="ED172" i="3"/>
  <c r="EJ172" i="3"/>
  <c r="BM177" i="47"/>
  <c r="FC172" i="3"/>
  <c r="FJ172" i="3"/>
  <c r="AD174" i="47"/>
  <c r="FT172" i="3"/>
  <c r="BZ178" i="47"/>
  <c r="GC172" i="3"/>
  <c r="CA173" i="3"/>
  <c r="J208" i="47"/>
  <c r="CG173" i="3"/>
  <c r="CI173" i="3"/>
  <c r="V184" i="47"/>
  <c r="CP173" i="3"/>
  <c r="AH58" i="47"/>
  <c r="AZ175" i="47"/>
  <c r="CX173" i="3"/>
  <c r="CZ173" i="3"/>
  <c r="BL18" i="47"/>
  <c r="F110" i="48" s="1"/>
  <c r="DS173" i="3"/>
  <c r="Q23" i="47"/>
  <c r="DZ173" i="3"/>
  <c r="AC175" i="47"/>
  <c r="EC173" i="3"/>
  <c r="EJ173" i="3"/>
  <c r="BY21" i="47"/>
  <c r="FC173" i="3"/>
  <c r="FJ173" i="3"/>
  <c r="BH177" i="47"/>
  <c r="FT173" i="3"/>
  <c r="CA174" i="3"/>
  <c r="BP174" i="3"/>
  <c r="BL174" i="3" s="1"/>
  <c r="BM174" i="3" s="1"/>
  <c r="CI174" i="3"/>
  <c r="V185" i="47"/>
  <c r="CM174" i="3"/>
  <c r="CP174" i="3"/>
  <c r="AH196" i="47"/>
  <c r="AZ176" i="47"/>
  <c r="CZ174" i="3"/>
  <c r="BL178" i="47"/>
  <c r="BX179" i="47"/>
  <c r="DS174" i="3"/>
  <c r="Q187" i="47"/>
  <c r="DT174" i="3"/>
  <c r="DZ174" i="3"/>
  <c r="AC176" i="47"/>
  <c r="AO182" i="47"/>
  <c r="EJ174" i="3"/>
  <c r="BS185" i="47"/>
  <c r="BY179" i="47"/>
  <c r="ES174" i="3"/>
  <c r="L209" i="47"/>
  <c r="FA174" i="3"/>
  <c r="FC174" i="3"/>
  <c r="FJ174" i="3"/>
  <c r="AP182" i="47"/>
  <c r="BB176" i="47"/>
  <c r="FT174" i="3"/>
  <c r="J210" i="47"/>
  <c r="CG175" i="3"/>
  <c r="CI175" i="3"/>
  <c r="V186" i="47"/>
  <c r="CP175" i="3"/>
  <c r="AH197" i="47"/>
  <c r="AN183" i="47"/>
  <c r="CU175" i="3"/>
  <c r="AZ177" i="47"/>
  <c r="CX175" i="3"/>
  <c r="BF179" i="47"/>
  <c r="CZ175" i="3"/>
  <c r="BL179" i="47"/>
  <c r="BR186" i="47"/>
  <c r="K210" i="47"/>
  <c r="DS175" i="3"/>
  <c r="Q188" i="47"/>
  <c r="W186" i="47"/>
  <c r="DZ175" i="3"/>
  <c r="AC177" i="47"/>
  <c r="BA177" i="47"/>
  <c r="EH175" i="3"/>
  <c r="EJ175" i="3"/>
  <c r="BM179" i="47"/>
  <c r="BY180" i="47"/>
  <c r="FC175" i="3"/>
  <c r="FJ175" i="3"/>
  <c r="AD177" i="47"/>
  <c r="AP183" i="47"/>
  <c r="FT175" i="3"/>
  <c r="BZ180" i="47"/>
  <c r="GC175" i="3"/>
  <c r="CA176" i="3"/>
  <c r="J211" i="47"/>
  <c r="CG176" i="3"/>
  <c r="BP176" i="3"/>
  <c r="BL176" i="3" s="1"/>
  <c r="BM176" i="3" s="1"/>
  <c r="CI176" i="3"/>
  <c r="V187" i="47"/>
  <c r="CM176" i="3"/>
  <c r="CP176" i="3"/>
  <c r="AH198" i="47"/>
  <c r="AN184" i="47"/>
  <c r="AZ178" i="47"/>
  <c r="BF180" i="47"/>
  <c r="CY176" i="3"/>
  <c r="CZ176" i="3"/>
  <c r="BL180" i="47"/>
  <c r="DC176" i="3"/>
  <c r="BR187" i="47"/>
  <c r="K211" i="47"/>
  <c r="DQ176" i="3"/>
  <c r="DS176" i="3"/>
  <c r="Q189" i="47"/>
  <c r="DT176" i="3"/>
  <c r="W187" i="47"/>
  <c r="DZ176" i="3"/>
  <c r="AC178" i="47"/>
  <c r="BA178" i="47"/>
  <c r="EJ176" i="3"/>
  <c r="BM180" i="47"/>
  <c r="EM176" i="3"/>
  <c r="BY181" i="47"/>
  <c r="ES176" i="3"/>
  <c r="FC176" i="3"/>
  <c r="FJ176" i="3"/>
  <c r="AD178" i="47"/>
  <c r="AP184" i="47"/>
  <c r="FT176" i="3"/>
  <c r="BZ181" i="47"/>
  <c r="CA177" i="3"/>
  <c r="J212" i="47"/>
  <c r="BP177" i="3"/>
  <c r="BL177" i="3" s="1"/>
  <c r="BM177" i="3" s="1"/>
  <c r="CI177" i="3"/>
  <c r="P190" i="47"/>
  <c r="CJ177" i="3"/>
  <c r="CP177" i="3"/>
  <c r="AB179" i="47"/>
  <c r="AN185" i="47"/>
  <c r="AT179" i="47"/>
  <c r="BF181" i="47"/>
  <c r="CZ177" i="3"/>
  <c r="BR188" i="47"/>
  <c r="DF177" i="3"/>
  <c r="BX182" i="47"/>
  <c r="K212" i="47"/>
  <c r="DS177" i="3"/>
  <c r="DZ177" i="3"/>
  <c r="BG181" i="47"/>
  <c r="EJ177" i="3"/>
  <c r="FC177" i="3"/>
  <c r="X188" i="47"/>
  <c r="FJ177" i="3"/>
  <c r="BB179" i="47"/>
  <c r="FR177" i="3"/>
  <c r="FT177" i="3"/>
  <c r="BN181" i="47"/>
  <c r="CA178" i="3"/>
  <c r="CI178" i="3"/>
  <c r="V189" i="47"/>
  <c r="CP178" i="3"/>
  <c r="AH71" i="47"/>
  <c r="AN29" i="47"/>
  <c r="CU178" i="3"/>
  <c r="BF182" i="47"/>
  <c r="CZ178" i="3"/>
  <c r="BL182" i="47"/>
  <c r="BR29" i="47"/>
  <c r="DF178" i="3"/>
  <c r="K21" i="47"/>
  <c r="DS178" i="3"/>
  <c r="DZ178" i="3"/>
  <c r="AI71" i="47"/>
  <c r="AU180" i="47"/>
  <c r="BA180" i="47"/>
  <c r="EJ178" i="3"/>
  <c r="BM182" i="47"/>
  <c r="BY183" i="47"/>
  <c r="FC178" i="3"/>
  <c r="R26" i="47"/>
  <c r="FJ178" i="3"/>
  <c r="AV180" i="47"/>
  <c r="BH182" i="47"/>
  <c r="FT178" i="3"/>
  <c r="BZ183" i="47"/>
  <c r="CA179" i="3"/>
  <c r="J213" i="47"/>
  <c r="CI179" i="3"/>
  <c r="P25" i="47"/>
  <c r="V190" i="47"/>
  <c r="CP179" i="3"/>
  <c r="AB181" i="47"/>
  <c r="AH200" i="47"/>
  <c r="CT179" i="3"/>
  <c r="AZ181" i="47"/>
  <c r="CZ179" i="3"/>
  <c r="BL183" i="47"/>
  <c r="DC179" i="3"/>
  <c r="BX184" i="47"/>
  <c r="DI179" i="3"/>
  <c r="DS179" i="3"/>
  <c r="Q25" i="47"/>
  <c r="DZ179" i="3"/>
  <c r="AC181" i="47"/>
  <c r="AO186" i="47"/>
  <c r="EJ179" i="3"/>
  <c r="BS189" i="47"/>
  <c r="EP179" i="3"/>
  <c r="BY184" i="47"/>
  <c r="FC179" i="3"/>
  <c r="X190" i="47"/>
  <c r="FG179" i="3"/>
  <c r="FJ179" i="3"/>
  <c r="AP186" i="47"/>
  <c r="BB181" i="47"/>
  <c r="BH183" i="47"/>
  <c r="FT179" i="3"/>
  <c r="BN183" i="47"/>
  <c r="CA180" i="3"/>
  <c r="CI180" i="3"/>
  <c r="P191" i="47"/>
  <c r="CJ180" i="3"/>
  <c r="CP180" i="3"/>
  <c r="AB182" i="47"/>
  <c r="AN187" i="47"/>
  <c r="AT182" i="47"/>
  <c r="BF184" i="47"/>
  <c r="CZ180" i="3"/>
  <c r="BR190" i="47"/>
  <c r="DF180" i="3"/>
  <c r="BX185" i="47"/>
  <c r="DS180" i="3"/>
  <c r="W191" i="47"/>
  <c r="DW180" i="3"/>
  <c r="DZ180" i="3"/>
  <c r="AO187" i="47"/>
  <c r="BG184" i="47"/>
  <c r="EI180" i="3"/>
  <c r="EJ180" i="3"/>
  <c r="BM184" i="47"/>
  <c r="EM180" i="3"/>
  <c r="F181" i="47"/>
  <c r="L25" i="47"/>
  <c r="FA180" i="3"/>
  <c r="FC180" i="3"/>
  <c r="R191" i="47"/>
  <c r="FD180" i="3"/>
  <c r="FJ180" i="3"/>
  <c r="AJ201" i="47"/>
  <c r="AV182" i="47"/>
  <c r="BB182" i="47"/>
  <c r="FR180" i="3"/>
  <c r="FT180" i="3"/>
  <c r="CA181" i="3"/>
  <c r="J107" i="47"/>
  <c r="CI181" i="3"/>
  <c r="V192" i="47"/>
  <c r="CM181" i="3"/>
  <c r="CP181" i="3"/>
  <c r="AH202" i="47"/>
  <c r="AN188" i="47"/>
  <c r="AZ183" i="47"/>
  <c r="BF185" i="47"/>
  <c r="CY181" i="3"/>
  <c r="CZ181" i="3"/>
  <c r="BL185" i="47"/>
  <c r="DC181" i="3"/>
  <c r="BR191" i="47"/>
  <c r="K107" i="47"/>
  <c r="DQ181" i="3"/>
  <c r="DS181" i="3"/>
  <c r="Q192" i="47"/>
  <c r="DT181" i="3"/>
  <c r="DZ181" i="3"/>
  <c r="AI202" i="47"/>
  <c r="BA183" i="47"/>
  <c r="EH181" i="3"/>
  <c r="EJ181" i="3"/>
  <c r="F182" i="47"/>
  <c r="FC181" i="3"/>
  <c r="FJ181" i="3"/>
  <c r="AD183" i="47"/>
  <c r="FM181" i="3"/>
  <c r="AP188" i="47"/>
  <c r="FO181" i="3"/>
  <c r="AV183" i="47"/>
  <c r="FP181" i="3"/>
  <c r="BH185" i="47"/>
  <c r="FS181" i="3"/>
  <c r="FT181" i="3"/>
  <c r="BZ186" i="47"/>
  <c r="CA182" i="3"/>
  <c r="J67" i="47"/>
  <c r="BP182" i="3"/>
  <c r="BL182" i="3" s="1"/>
  <c r="BM182" i="3" s="1"/>
  <c r="CI182" i="3"/>
  <c r="P193" i="47"/>
  <c r="CJ182" i="3"/>
  <c r="V11" i="47"/>
  <c r="CP182" i="3"/>
  <c r="AB184" i="47"/>
  <c r="AH27" i="47"/>
  <c r="CT182" i="3"/>
  <c r="AT184" i="47"/>
  <c r="CV182" i="3"/>
  <c r="AZ184" i="47"/>
  <c r="CX182" i="3"/>
  <c r="CZ182" i="3"/>
  <c r="BL186" i="47"/>
  <c r="BX187" i="47"/>
  <c r="E183" i="47"/>
  <c r="DK182" i="3"/>
  <c r="DS182" i="3"/>
  <c r="Q193" i="47"/>
  <c r="DZ182" i="3"/>
  <c r="AU184" i="47"/>
  <c r="EF182" i="3"/>
  <c r="EJ182" i="3"/>
  <c r="BS192" i="47"/>
  <c r="FC182" i="3"/>
  <c r="X11" i="47"/>
  <c r="FG182" i="3"/>
  <c r="FJ182" i="3"/>
  <c r="AJ27" i="47"/>
  <c r="FN182" i="3"/>
  <c r="BH186" i="47"/>
  <c r="FT182" i="3"/>
  <c r="BN186" i="47"/>
  <c r="BT192" i="47"/>
  <c r="FZ182" i="3"/>
  <c r="CA183" i="3"/>
  <c r="CI183" i="3"/>
  <c r="P194" i="47"/>
  <c r="CP183" i="3"/>
  <c r="AB185" i="47"/>
  <c r="CS183" i="3"/>
  <c r="AN190" i="47"/>
  <c r="CU183" i="3"/>
  <c r="AT185" i="47"/>
  <c r="CV183" i="3"/>
  <c r="BF187" i="47"/>
  <c r="CY183" i="3"/>
  <c r="CZ183" i="3"/>
  <c r="BR193" i="47"/>
  <c r="BX188" i="47"/>
  <c r="DI183" i="3"/>
  <c r="DS183" i="3"/>
  <c r="DZ183" i="3"/>
  <c r="AI51" i="47"/>
  <c r="AO190" i="47"/>
  <c r="EE183" i="3"/>
  <c r="EJ183" i="3"/>
  <c r="BS193" i="47"/>
  <c r="F184" i="47"/>
  <c r="L214" i="47"/>
  <c r="FA183" i="3"/>
  <c r="FC183" i="3"/>
  <c r="R194" i="47"/>
  <c r="FD183" i="3"/>
  <c r="FJ183" i="3"/>
  <c r="AJ51" i="47"/>
  <c r="FN183" i="3"/>
  <c r="AV185" i="47"/>
  <c r="FP183" i="3"/>
  <c r="BB185" i="47"/>
  <c r="FT183" i="3"/>
  <c r="CA184" i="3"/>
  <c r="J215" i="47"/>
  <c r="CI184" i="3"/>
  <c r="V194" i="47"/>
  <c r="CM184" i="3"/>
  <c r="CP184" i="3"/>
  <c r="AH203" i="47"/>
  <c r="CT184" i="3"/>
  <c r="AN191" i="47"/>
  <c r="AZ186" i="47"/>
  <c r="BF188" i="47"/>
  <c r="CY184" i="3"/>
  <c r="CZ184" i="3"/>
  <c r="BL188" i="47"/>
  <c r="DC184" i="3"/>
  <c r="BR194" i="47"/>
  <c r="DF184" i="3"/>
  <c r="DS184" i="3"/>
  <c r="W194" i="47"/>
  <c r="DW184" i="3"/>
  <c r="DZ184" i="3"/>
  <c r="AC186" i="47"/>
  <c r="EC184" i="3"/>
  <c r="AI203" i="47"/>
  <c r="ED184" i="3"/>
  <c r="EJ184" i="3"/>
  <c r="BM188" i="47"/>
  <c r="EM184" i="3"/>
  <c r="BY189" i="47"/>
  <c r="ES184" i="3"/>
  <c r="F185" i="47"/>
  <c r="EU184" i="3"/>
  <c r="FC184" i="3"/>
  <c r="FJ184" i="3"/>
  <c r="AD186" i="47"/>
  <c r="AP191" i="47"/>
  <c r="AV186" i="47"/>
  <c r="FP184" i="3"/>
  <c r="BH188" i="47"/>
  <c r="FS184" i="3"/>
  <c r="FT184" i="3"/>
  <c r="BZ189" i="47"/>
  <c r="GC184" i="3"/>
  <c r="CA185" i="3"/>
  <c r="J216" i="47"/>
  <c r="CG185" i="3"/>
  <c r="CI185" i="3"/>
  <c r="P196" i="47"/>
  <c r="CJ185" i="3"/>
  <c r="V195" i="47"/>
  <c r="CP185" i="3"/>
  <c r="AB187" i="47"/>
  <c r="AH25" i="47"/>
  <c r="CT185" i="3"/>
  <c r="AT187" i="47"/>
  <c r="CV185" i="3"/>
  <c r="AZ187" i="47"/>
  <c r="CX185" i="3"/>
  <c r="CZ185" i="3"/>
  <c r="BL189" i="47"/>
  <c r="BX190" i="47"/>
  <c r="DS185" i="3"/>
  <c r="Q196" i="47"/>
  <c r="DT185" i="3"/>
  <c r="DZ185" i="3"/>
  <c r="AC187" i="47"/>
  <c r="EC185" i="3"/>
  <c r="AO192" i="47"/>
  <c r="EE185" i="3"/>
  <c r="EJ185" i="3"/>
  <c r="BS195" i="47"/>
  <c r="BY190" i="47"/>
  <c r="ES185" i="3"/>
  <c r="FC185" i="3"/>
  <c r="X195" i="47"/>
  <c r="FJ185" i="3"/>
  <c r="AJ25" i="47"/>
  <c r="FN185" i="3"/>
  <c r="BH189" i="47"/>
  <c r="FS185" i="3"/>
  <c r="FT185" i="3"/>
  <c r="BN189" i="47"/>
  <c r="FW185" i="3"/>
  <c r="BT195" i="47"/>
  <c r="CA186" i="3"/>
  <c r="CI186" i="3"/>
  <c r="P197" i="47"/>
  <c r="CJ186" i="3"/>
  <c r="CP186" i="3"/>
  <c r="AB188" i="47"/>
  <c r="AN193" i="47"/>
  <c r="AT188" i="47"/>
  <c r="CV186" i="3"/>
  <c r="BF190" i="47"/>
  <c r="CY186" i="3"/>
  <c r="CZ186" i="3"/>
  <c r="BR196" i="47"/>
  <c r="DF186" i="3"/>
  <c r="BX191" i="47"/>
  <c r="DS186" i="3"/>
  <c r="W196" i="47"/>
  <c r="DW186" i="3"/>
  <c r="DZ186" i="3"/>
  <c r="AO193" i="47"/>
  <c r="BG190" i="47"/>
  <c r="EI186" i="3"/>
  <c r="EJ186" i="3"/>
  <c r="BM190" i="47"/>
  <c r="EM186" i="3"/>
  <c r="L217" i="47"/>
  <c r="FC186" i="3"/>
  <c r="R197" i="47"/>
  <c r="X196" i="47"/>
  <c r="FG186" i="3"/>
  <c r="FJ186" i="3"/>
  <c r="AD188" i="47"/>
  <c r="FM186" i="3"/>
  <c r="BB188" i="47"/>
  <c r="FR186" i="3"/>
  <c r="FT186" i="3"/>
  <c r="BN190" i="47"/>
  <c r="BZ191" i="47"/>
  <c r="CA187" i="3"/>
  <c r="J218" i="47"/>
  <c r="BP187" i="3"/>
  <c r="BL187" i="3" s="1"/>
  <c r="CI187" i="3"/>
  <c r="P12" i="47"/>
  <c r="F32" i="48" s="1"/>
  <c r="CJ187" i="3"/>
  <c r="V197" i="47"/>
  <c r="CM187" i="3"/>
  <c r="CP187" i="3"/>
  <c r="AB189" i="47"/>
  <c r="CS187" i="3"/>
  <c r="AH205" i="47"/>
  <c r="AT189" i="47"/>
  <c r="AZ189" i="47"/>
  <c r="CX187" i="3"/>
  <c r="CZ187" i="3"/>
  <c r="BL191" i="47"/>
  <c r="DC187" i="3"/>
  <c r="BX10" i="47"/>
  <c r="DI187" i="3"/>
  <c r="E188" i="47"/>
  <c r="DS187" i="3"/>
  <c r="DZ187" i="3"/>
  <c r="AC189" i="47"/>
  <c r="EC187" i="3"/>
  <c r="AO194" i="47"/>
  <c r="EE187" i="3"/>
  <c r="AU189" i="47"/>
  <c r="EJ187" i="3"/>
  <c r="BY10" i="47"/>
  <c r="ES187" i="3"/>
  <c r="L218" i="47"/>
  <c r="FA187" i="3"/>
  <c r="FC187" i="3"/>
  <c r="X197" i="47"/>
  <c r="FJ187" i="3"/>
  <c r="AP194" i="47"/>
  <c r="FO187" i="3"/>
  <c r="BB189" i="47"/>
  <c r="FR187" i="3"/>
  <c r="BH191" i="47"/>
  <c r="FS187" i="3"/>
  <c r="FT187" i="3"/>
  <c r="BN191" i="47"/>
  <c r="FW187" i="3"/>
  <c r="J30" i="47"/>
  <c r="CG188" i="3"/>
  <c r="BP188" i="3"/>
  <c r="BL188" i="3" s="1"/>
  <c r="CI188" i="3"/>
  <c r="P50" i="47"/>
  <c r="CJ188" i="3"/>
  <c r="CP188" i="3"/>
  <c r="AB190" i="47"/>
  <c r="AN195" i="47"/>
  <c r="AT190" i="47"/>
  <c r="CV188" i="3"/>
  <c r="BF192" i="47"/>
  <c r="CY188" i="3"/>
  <c r="CZ188" i="3"/>
  <c r="BR198" i="47"/>
  <c r="DF188" i="3"/>
  <c r="BX192" i="47"/>
  <c r="K30" i="47"/>
  <c r="DS188" i="3"/>
  <c r="DZ188" i="3"/>
  <c r="AI206" i="47"/>
  <c r="ED188" i="3"/>
  <c r="AO195" i="47"/>
  <c r="EE188" i="3"/>
  <c r="BA190" i="47"/>
  <c r="EH188" i="3"/>
  <c r="EJ188" i="3"/>
  <c r="BS198" i="47"/>
  <c r="F189" i="47"/>
  <c r="FC188" i="3"/>
  <c r="X198" i="47"/>
  <c r="FG188" i="3"/>
  <c r="FJ188" i="3"/>
  <c r="AD190" i="47"/>
  <c r="FM188" i="3"/>
  <c r="AJ206" i="47"/>
  <c r="FN188" i="3"/>
  <c r="AV190" i="47"/>
  <c r="FP188" i="3"/>
  <c r="FT188" i="3"/>
  <c r="BN192" i="47"/>
  <c r="BZ192" i="47"/>
  <c r="CA189" i="3"/>
  <c r="J26" i="47"/>
  <c r="CI189" i="3"/>
  <c r="V199" i="47"/>
  <c r="CM189" i="3"/>
  <c r="CP189" i="3"/>
  <c r="AH207" i="47"/>
  <c r="CT189" i="3"/>
  <c r="AN196" i="47"/>
  <c r="AZ191" i="47"/>
  <c r="BF193" i="47"/>
  <c r="CY189" i="3"/>
  <c r="CZ189" i="3"/>
  <c r="BL193" i="47"/>
  <c r="DC189" i="3"/>
  <c r="BR199" i="47"/>
  <c r="DF189" i="3"/>
  <c r="E190" i="47"/>
  <c r="DK189" i="3"/>
  <c r="DS189" i="3"/>
  <c r="W199" i="47"/>
  <c r="DZ189" i="3"/>
  <c r="AC191" i="47"/>
  <c r="AI207" i="47"/>
  <c r="ED189" i="3"/>
  <c r="AU191" i="47"/>
  <c r="EF189" i="3"/>
  <c r="EJ189" i="3"/>
  <c r="BM193" i="47"/>
  <c r="EM189" i="3"/>
  <c r="BY193" i="47"/>
  <c r="ES189" i="3"/>
  <c r="F190" i="47"/>
  <c r="FC189" i="3"/>
  <c r="R198" i="47"/>
  <c r="FD189" i="3"/>
  <c r="FJ189" i="3"/>
  <c r="AV191" i="47"/>
  <c r="FP189" i="3"/>
  <c r="BH193" i="47"/>
  <c r="FS189" i="3"/>
  <c r="FT189" i="3"/>
  <c r="BT199" i="47"/>
  <c r="CA190" i="3"/>
  <c r="J219" i="47"/>
  <c r="CG190" i="3"/>
  <c r="CI190" i="3"/>
  <c r="P199" i="47"/>
  <c r="CJ190" i="3"/>
  <c r="V200" i="47"/>
  <c r="CP190" i="3"/>
  <c r="AB192" i="47"/>
  <c r="AH208" i="47"/>
  <c r="CT190" i="3"/>
  <c r="AT192" i="47"/>
  <c r="CV190" i="3"/>
  <c r="AZ192" i="47"/>
  <c r="CX190" i="3"/>
  <c r="CZ190" i="3"/>
  <c r="BL194" i="47"/>
  <c r="BX194" i="47"/>
  <c r="DS190" i="3"/>
  <c r="Q199" i="47"/>
  <c r="DT190" i="3"/>
  <c r="DZ190" i="3"/>
  <c r="AC192" i="47"/>
  <c r="EC190" i="3"/>
  <c r="AO197" i="47"/>
  <c r="EE190" i="3"/>
  <c r="EJ190" i="3"/>
  <c r="BS200" i="47"/>
  <c r="BY194" i="47"/>
  <c r="ES190" i="3"/>
  <c r="L219" i="47"/>
  <c r="FA190" i="3"/>
  <c r="FC190" i="3"/>
  <c r="FJ190" i="3"/>
  <c r="AJ208" i="47"/>
  <c r="FN190" i="3"/>
  <c r="AP197" i="47"/>
  <c r="BB192" i="47"/>
  <c r="FT190" i="3"/>
  <c r="BT200" i="47"/>
  <c r="FZ190" i="3"/>
  <c r="CA191" i="3"/>
  <c r="CI191" i="3"/>
  <c r="P200" i="47"/>
  <c r="CP191" i="3"/>
  <c r="AB193" i="47"/>
  <c r="CS191" i="3"/>
  <c r="AN198" i="47"/>
  <c r="CU191" i="3"/>
  <c r="AT193" i="47"/>
  <c r="CV191" i="3"/>
  <c r="BF195" i="47"/>
  <c r="CY191" i="3"/>
  <c r="CZ191" i="3"/>
  <c r="BR201" i="47"/>
  <c r="BX195" i="47"/>
  <c r="DI191" i="3"/>
  <c r="DS191" i="3"/>
  <c r="W201" i="47"/>
  <c r="DZ191" i="3"/>
  <c r="AO198" i="47"/>
  <c r="EE191" i="3"/>
  <c r="BG195" i="47"/>
  <c r="EJ191" i="3"/>
  <c r="BM11" i="47"/>
  <c r="G103" i="48" s="1"/>
  <c r="F192" i="47"/>
  <c r="EU191" i="3"/>
  <c r="FC191" i="3"/>
  <c r="X201" i="47"/>
  <c r="FJ191" i="3"/>
  <c r="AD193" i="47"/>
  <c r="AJ16" i="47"/>
  <c r="O55" i="48" s="1"/>
  <c r="FN191" i="3"/>
  <c r="AV193" i="47"/>
  <c r="FP191" i="3"/>
  <c r="FT191" i="3"/>
  <c r="BN11" i="47"/>
  <c r="H103" i="48" s="1"/>
  <c r="FW191" i="3"/>
  <c r="BZ195" i="47"/>
  <c r="GC191" i="3"/>
  <c r="CA192" i="3"/>
  <c r="J83" i="47"/>
  <c r="CG192" i="3"/>
  <c r="CI192" i="3"/>
  <c r="V202" i="47"/>
  <c r="CP192" i="3"/>
  <c r="AH209" i="47"/>
  <c r="CT192" i="3"/>
  <c r="AN199" i="47"/>
  <c r="CU192" i="3"/>
  <c r="AZ194" i="47"/>
  <c r="CX192" i="3"/>
  <c r="BF196" i="47"/>
  <c r="CZ192" i="3"/>
  <c r="BL195" i="47"/>
  <c r="BR202" i="47"/>
  <c r="DF192" i="3"/>
  <c r="K83" i="47"/>
  <c r="DS192" i="3"/>
  <c r="Q201" i="47"/>
  <c r="DZ192" i="3"/>
  <c r="AI209" i="47"/>
  <c r="ED192" i="3"/>
  <c r="BA194" i="47"/>
  <c r="EJ192" i="3"/>
  <c r="FC192" i="3"/>
  <c r="R201" i="47"/>
  <c r="FD192" i="3"/>
  <c r="FJ192" i="3"/>
  <c r="AD194" i="47"/>
  <c r="FM192" i="3"/>
  <c r="AP199" i="47"/>
  <c r="FO192" i="3"/>
  <c r="FT192" i="3"/>
  <c r="BT202" i="47"/>
  <c r="BZ196" i="47"/>
  <c r="GC192" i="3"/>
  <c r="CA193" i="3"/>
  <c r="J11" i="47"/>
  <c r="M14" i="48" s="1"/>
  <c r="CG193" i="3"/>
  <c r="BP193" i="3"/>
  <c r="BL193" i="3" s="1"/>
  <c r="CI193" i="3"/>
  <c r="V203" i="47"/>
  <c r="CM193" i="3"/>
  <c r="CP193" i="3"/>
  <c r="AH42" i="47"/>
  <c r="CT193" i="3"/>
  <c r="AN200" i="47"/>
  <c r="AZ195" i="47"/>
  <c r="BF197" i="47"/>
  <c r="CY193" i="3"/>
  <c r="CZ193" i="3"/>
  <c r="BL196" i="47"/>
  <c r="DC193" i="3"/>
  <c r="BR12" i="47"/>
  <c r="M104" i="48" s="1"/>
  <c r="DF193" i="3"/>
  <c r="E194" i="47"/>
  <c r="DK193" i="3"/>
  <c r="K11" i="47"/>
  <c r="N14" i="48" s="1"/>
  <c r="DS193" i="3"/>
  <c r="Q202" i="47"/>
  <c r="DZ193" i="3"/>
  <c r="AI42" i="47"/>
  <c r="ED193" i="3"/>
  <c r="AU13" i="47"/>
  <c r="N69" i="48" s="1"/>
  <c r="EF193" i="3"/>
  <c r="BA195" i="47"/>
  <c r="EH193" i="3"/>
  <c r="EJ193" i="3"/>
  <c r="F194" i="47"/>
  <c r="FC193" i="3"/>
  <c r="R202" i="47"/>
  <c r="FD193" i="3"/>
  <c r="FJ193" i="3"/>
  <c r="AV13" i="47"/>
  <c r="O69" i="48" s="1"/>
  <c r="FT193" i="3"/>
  <c r="BT12" i="47"/>
  <c r="O104" i="48" s="1"/>
  <c r="FZ193" i="3"/>
  <c r="CA194" i="3"/>
  <c r="J220" i="47"/>
  <c r="CG194" i="3"/>
  <c r="CI194" i="3"/>
  <c r="P44" i="47"/>
  <c r="CJ194" i="3"/>
  <c r="V204" i="47"/>
  <c r="CM194" i="3"/>
  <c r="CP194" i="3"/>
  <c r="AB196" i="47"/>
  <c r="CS194" i="3"/>
  <c r="AH210" i="47"/>
  <c r="AT195" i="47"/>
  <c r="AZ196" i="47"/>
  <c r="CX194" i="3"/>
  <c r="CZ194" i="3"/>
  <c r="BL197" i="47"/>
  <c r="DC194" i="3"/>
  <c r="BX198" i="47"/>
  <c r="DI194" i="3"/>
  <c r="E195" i="47"/>
  <c r="DS194" i="3"/>
  <c r="DZ194" i="3"/>
  <c r="AC196" i="47"/>
  <c r="EC194" i="3"/>
  <c r="AO201" i="47"/>
  <c r="EE194" i="3"/>
  <c r="AU195" i="47"/>
  <c r="EF194" i="3"/>
  <c r="BG198" i="47"/>
  <c r="EI194" i="3"/>
  <c r="EJ194" i="3"/>
  <c r="BY198" i="47"/>
  <c r="L220" i="47"/>
  <c r="FC194" i="3"/>
  <c r="FJ194" i="3"/>
  <c r="AJ210" i="47"/>
  <c r="FN194" i="3"/>
  <c r="AP201" i="47"/>
  <c r="FO194" i="3"/>
  <c r="BB196" i="47"/>
  <c r="FR194" i="3"/>
  <c r="FT194" i="3"/>
  <c r="BT203" i="47"/>
  <c r="CA195" i="3"/>
  <c r="CI195" i="3"/>
  <c r="P45" i="47"/>
  <c r="CJ195" i="3"/>
  <c r="CP195" i="3"/>
  <c r="AB197" i="47"/>
  <c r="AN27" i="47"/>
  <c r="AT196" i="47"/>
  <c r="CV195" i="3"/>
  <c r="BF199" i="47"/>
  <c r="CY195" i="3"/>
  <c r="CZ195" i="3"/>
  <c r="BR26" i="47"/>
  <c r="DF195" i="3"/>
  <c r="BX199" i="47"/>
  <c r="DS195" i="3"/>
  <c r="W205" i="47"/>
  <c r="DW195" i="3"/>
  <c r="DZ195" i="3"/>
  <c r="AI49" i="47"/>
  <c r="BG199" i="47"/>
  <c r="EI195" i="3"/>
  <c r="EJ195" i="3"/>
  <c r="BM198" i="47"/>
  <c r="EM195" i="3"/>
  <c r="BS26" i="47"/>
  <c r="EP195" i="3"/>
  <c r="L54" i="47"/>
  <c r="FA195" i="3"/>
  <c r="FC195" i="3"/>
  <c r="R45" i="47"/>
  <c r="FD195" i="3"/>
  <c r="X205" i="47"/>
  <c r="FG195" i="3"/>
  <c r="FJ195" i="3"/>
  <c r="AD197" i="47"/>
  <c r="FM195" i="3"/>
  <c r="BB197" i="47"/>
  <c r="FT195" i="3"/>
  <c r="BN198" i="47"/>
  <c r="FW195" i="3"/>
  <c r="BZ199" i="47"/>
  <c r="GC195" i="3"/>
  <c r="CA196" i="3"/>
  <c r="J99" i="47"/>
  <c r="CG196" i="3"/>
  <c r="CI196" i="3"/>
  <c r="V30" i="47"/>
  <c r="CM196" i="3"/>
  <c r="CP196" i="3"/>
  <c r="AH29" i="47"/>
  <c r="AN202" i="47"/>
  <c r="CU196" i="3"/>
  <c r="AZ198" i="47"/>
  <c r="CX196" i="3"/>
  <c r="BF200" i="47"/>
  <c r="CY196" i="3"/>
  <c r="CZ196" i="3"/>
  <c r="BL199" i="47"/>
  <c r="DC196" i="3"/>
  <c r="BR204" i="47"/>
  <c r="K99" i="47"/>
  <c r="DQ196" i="3"/>
  <c r="DS196" i="3"/>
  <c r="Q203" i="47"/>
  <c r="DT196" i="3"/>
  <c r="W30" i="47"/>
  <c r="DZ196" i="3"/>
  <c r="AC198" i="47"/>
  <c r="BA198" i="47"/>
  <c r="EH196" i="3"/>
  <c r="EJ196" i="3"/>
  <c r="BM199" i="47"/>
  <c r="EM196" i="3"/>
  <c r="BY200" i="47"/>
  <c r="ES196" i="3"/>
  <c r="F197" i="47"/>
  <c r="FC196" i="3"/>
  <c r="R203" i="47"/>
  <c r="FD196" i="3"/>
  <c r="FJ196" i="3"/>
  <c r="AV197" i="47"/>
  <c r="FP196" i="3"/>
  <c r="BH200" i="47"/>
  <c r="FS196" i="3"/>
  <c r="FT196" i="3"/>
  <c r="BT204" i="47"/>
  <c r="CA197" i="3"/>
  <c r="J221" i="47"/>
  <c r="CG197" i="3"/>
  <c r="CI197" i="3"/>
  <c r="P204" i="47"/>
  <c r="CJ197" i="3"/>
  <c r="V206" i="47"/>
  <c r="CP197" i="3"/>
  <c r="AB199" i="47"/>
  <c r="AH211" i="47"/>
  <c r="CT197" i="3"/>
  <c r="AT198" i="47"/>
  <c r="CV197" i="3"/>
  <c r="AZ199" i="47"/>
  <c r="CX197" i="3"/>
  <c r="CZ197" i="3"/>
  <c r="BL200" i="47"/>
  <c r="BX201" i="47"/>
  <c r="E198" i="47"/>
  <c r="DK197" i="3"/>
  <c r="DS197" i="3"/>
  <c r="Q204" i="47"/>
  <c r="DT197" i="3"/>
  <c r="DZ197" i="3"/>
  <c r="AU198" i="47"/>
  <c r="BG201" i="47"/>
  <c r="EJ197" i="3"/>
  <c r="BS205" i="47"/>
  <c r="EP197" i="3"/>
  <c r="L221" i="47"/>
  <c r="FC197" i="3"/>
  <c r="FJ197" i="3"/>
  <c r="AP203" i="47"/>
  <c r="BB199" i="47"/>
  <c r="FT197" i="3"/>
  <c r="CA198" i="3"/>
  <c r="BP198" i="3"/>
  <c r="BL198" i="3" s="1"/>
  <c r="BM198" i="3" s="1"/>
  <c r="CI198" i="3"/>
  <c r="P205" i="47"/>
  <c r="CJ198" i="3"/>
  <c r="V207" i="47"/>
  <c r="CM198" i="3"/>
  <c r="CP198" i="3"/>
  <c r="AB200" i="47"/>
  <c r="CS198" i="3"/>
  <c r="AH212" i="47"/>
  <c r="AT199" i="47"/>
  <c r="AZ200" i="47"/>
  <c r="CX198" i="3"/>
  <c r="CZ198" i="3"/>
  <c r="BL201" i="47"/>
  <c r="DC198" i="3"/>
  <c r="BX202" i="47"/>
  <c r="DI198" i="3"/>
  <c r="DS198" i="3"/>
  <c r="Q205" i="47"/>
  <c r="DZ198" i="3"/>
  <c r="AC200" i="47"/>
  <c r="EC198" i="3"/>
  <c r="AO204" i="47"/>
  <c r="EE198" i="3"/>
  <c r="EJ198" i="3"/>
  <c r="BS206" i="47"/>
  <c r="EP198" i="3"/>
  <c r="BY202" i="47"/>
  <c r="L222" i="47"/>
  <c r="FC198" i="3"/>
  <c r="FJ198" i="3"/>
  <c r="AP204" i="47"/>
  <c r="FO198" i="3"/>
  <c r="BB200" i="47"/>
  <c r="FR198" i="3"/>
  <c r="FT198" i="3"/>
  <c r="CA199" i="3"/>
  <c r="CI199" i="3"/>
  <c r="P206" i="47"/>
  <c r="CJ199" i="3"/>
  <c r="CP199" i="3"/>
  <c r="AB201" i="47"/>
  <c r="AN205" i="47"/>
  <c r="AT200" i="47"/>
  <c r="CV199" i="3"/>
  <c r="BF203" i="47"/>
  <c r="CY199" i="3"/>
  <c r="CZ199" i="3"/>
  <c r="BR207" i="47"/>
  <c r="DF199" i="3"/>
  <c r="BX203" i="47"/>
  <c r="K223" i="47"/>
  <c r="DS199" i="3"/>
  <c r="W208" i="47"/>
  <c r="DW199" i="3"/>
  <c r="DZ199" i="3"/>
  <c r="AO205" i="47"/>
  <c r="EE199" i="3"/>
  <c r="BA201" i="47"/>
  <c r="EH199" i="3"/>
  <c r="BG203" i="47"/>
  <c r="EJ199" i="3"/>
  <c r="BM202" i="47"/>
  <c r="FC199" i="3"/>
  <c r="X208" i="47"/>
  <c r="FG199" i="3"/>
  <c r="FJ199" i="3"/>
  <c r="AD201" i="47"/>
  <c r="FM199" i="3"/>
  <c r="FT199" i="3"/>
  <c r="BN202" i="47"/>
  <c r="FW199" i="3"/>
  <c r="BZ203" i="47"/>
  <c r="GC199" i="3"/>
  <c r="CA200" i="3"/>
  <c r="J224" i="47"/>
  <c r="CG200" i="3"/>
  <c r="CI200" i="3"/>
  <c r="V209" i="47"/>
  <c r="CP200" i="3"/>
  <c r="AH214" i="47"/>
  <c r="CT200" i="3"/>
  <c r="AN206" i="47"/>
  <c r="CU200" i="3"/>
  <c r="AZ202" i="47"/>
  <c r="CX200" i="3"/>
  <c r="BF204" i="47"/>
  <c r="CZ200" i="3"/>
  <c r="BL203" i="47"/>
  <c r="BR208" i="47"/>
  <c r="DF200" i="3"/>
  <c r="E201" i="47"/>
  <c r="DK200" i="3"/>
  <c r="K224" i="47"/>
  <c r="DQ200" i="3"/>
  <c r="DS200" i="3"/>
  <c r="Q207" i="47"/>
  <c r="DT200" i="3"/>
  <c r="DZ200" i="3"/>
  <c r="AI214" i="47"/>
  <c r="AU201" i="47"/>
  <c r="BA202" i="47"/>
  <c r="EH200" i="3"/>
  <c r="EJ200" i="3"/>
  <c r="F201" i="47"/>
  <c r="EU200" i="3"/>
  <c r="FC200" i="3"/>
  <c r="FJ200" i="3"/>
  <c r="AV201" i="47"/>
  <c r="BH204" i="47"/>
  <c r="FT200" i="3"/>
  <c r="CA201" i="3"/>
  <c r="J225" i="47"/>
  <c r="CG201" i="3"/>
  <c r="BP201" i="3"/>
  <c r="BL201" i="3" s="1"/>
  <c r="BM201" i="3" s="1"/>
  <c r="CI201" i="3"/>
  <c r="P208" i="47"/>
  <c r="CP201" i="3"/>
  <c r="AB203" i="47"/>
  <c r="CS201" i="3"/>
  <c r="AN207" i="47"/>
  <c r="CU201" i="3"/>
  <c r="AT202" i="47"/>
  <c r="CV201" i="3"/>
  <c r="BF205" i="47"/>
  <c r="CY201" i="3"/>
  <c r="CZ201" i="3"/>
  <c r="BR209" i="47"/>
  <c r="BX205" i="47"/>
  <c r="DI201" i="3"/>
  <c r="K225" i="47"/>
  <c r="DQ201" i="3"/>
  <c r="DS201" i="3"/>
  <c r="DZ201" i="3"/>
  <c r="AI215" i="47"/>
  <c r="ED201" i="3"/>
  <c r="AO207" i="47"/>
  <c r="BA203" i="47"/>
  <c r="EJ201" i="3"/>
  <c r="BS209" i="47"/>
  <c r="EP201" i="3"/>
  <c r="FC201" i="3"/>
  <c r="X210" i="47"/>
  <c r="FJ201" i="3"/>
  <c r="AD203" i="47"/>
  <c r="FT201" i="3"/>
  <c r="BN204" i="47"/>
  <c r="FW201" i="3"/>
  <c r="BZ205" i="47"/>
  <c r="GC201" i="3"/>
  <c r="CA202" i="3"/>
  <c r="J226" i="47"/>
  <c r="CG202" i="3"/>
  <c r="CI202" i="3"/>
  <c r="V211" i="47"/>
  <c r="CM202" i="3"/>
  <c r="CP202" i="3"/>
  <c r="AH216" i="47"/>
  <c r="AN208" i="47"/>
  <c r="CU202" i="3"/>
  <c r="AZ204" i="47"/>
  <c r="CX202" i="3"/>
  <c r="BF206" i="47"/>
  <c r="CY202" i="3"/>
  <c r="CZ202" i="3"/>
  <c r="BL205" i="47"/>
  <c r="DC202" i="3"/>
  <c r="BR210" i="47"/>
  <c r="E203" i="47"/>
  <c r="DS202" i="3"/>
  <c r="W211" i="47"/>
  <c r="DW202" i="3"/>
  <c r="DZ202" i="3"/>
  <c r="AC204" i="47"/>
  <c r="EC202" i="3"/>
  <c r="AI216" i="47"/>
  <c r="ED202" i="3"/>
  <c r="AU203" i="47"/>
  <c r="EF202" i="3"/>
  <c r="EJ202" i="3"/>
  <c r="BM205" i="47"/>
  <c r="BY206" i="47"/>
  <c r="F203" i="47"/>
  <c r="EU202" i="3"/>
  <c r="FC202" i="3"/>
  <c r="FJ202" i="3"/>
  <c r="AV203" i="47"/>
  <c r="FT202" i="3"/>
  <c r="CA203" i="3"/>
  <c r="J227" i="47"/>
  <c r="BP203" i="3"/>
  <c r="BL203" i="3" s="1"/>
  <c r="CI203" i="3"/>
  <c r="P210" i="47"/>
  <c r="CJ203" i="3"/>
  <c r="CP203" i="3"/>
  <c r="AB205" i="47"/>
  <c r="CS203" i="3"/>
  <c r="AN209" i="47"/>
  <c r="CU203" i="3"/>
  <c r="AT204" i="47"/>
  <c r="BF207" i="47"/>
  <c r="CZ203" i="3"/>
  <c r="BR211" i="47"/>
  <c r="DF203" i="3"/>
  <c r="BX207" i="47"/>
  <c r="DI203" i="3"/>
  <c r="DS203" i="3"/>
  <c r="W212" i="47"/>
  <c r="DW203" i="3"/>
  <c r="DZ203" i="3"/>
  <c r="AI217" i="47"/>
  <c r="ED203" i="3"/>
  <c r="BG207" i="47"/>
  <c r="EJ203" i="3"/>
  <c r="BM206" i="47"/>
  <c r="BS211" i="47"/>
  <c r="EP203" i="3"/>
  <c r="F204" i="47"/>
  <c r="EU203" i="3"/>
  <c r="FC203" i="3"/>
  <c r="FJ203" i="3"/>
  <c r="AJ217" i="47"/>
  <c r="FN203" i="3"/>
  <c r="AV204" i="47"/>
  <c r="FP203" i="3"/>
  <c r="FT203" i="3"/>
  <c r="J228" i="47"/>
  <c r="CI204" i="3"/>
  <c r="P211" i="47"/>
  <c r="V213" i="47"/>
  <c r="CM204" i="3"/>
  <c r="CP204" i="3"/>
  <c r="AB206" i="47"/>
  <c r="CS204" i="3"/>
  <c r="AH218" i="47"/>
  <c r="CT204" i="3"/>
  <c r="AT205" i="47"/>
  <c r="CV204" i="3"/>
  <c r="AZ206" i="47"/>
  <c r="CZ204" i="3"/>
  <c r="BL207" i="47"/>
  <c r="DC204" i="3"/>
  <c r="BX208" i="47"/>
  <c r="DI204" i="3"/>
  <c r="E205" i="47"/>
  <c r="DK204" i="3"/>
  <c r="DS204" i="3"/>
  <c r="Q211" i="47"/>
  <c r="DT204" i="3"/>
  <c r="DZ204" i="3"/>
  <c r="AU205" i="47"/>
  <c r="EF204" i="3"/>
  <c r="EJ204" i="3"/>
  <c r="BS212" i="47"/>
  <c r="EP204" i="3"/>
  <c r="L228" i="47"/>
  <c r="FC204" i="3"/>
  <c r="FJ204" i="3"/>
  <c r="AP210" i="47"/>
  <c r="FO204" i="3"/>
  <c r="BB206" i="47"/>
  <c r="FR204" i="3"/>
  <c r="FT204" i="3"/>
  <c r="CA205" i="3"/>
  <c r="BP205" i="3"/>
  <c r="BL205" i="3" s="1"/>
  <c r="BM205" i="3" s="1"/>
  <c r="CI205" i="3"/>
  <c r="P212" i="47"/>
  <c r="CP205" i="3"/>
  <c r="AB207" i="47"/>
  <c r="CS205" i="3"/>
  <c r="AN211" i="47"/>
  <c r="CU205" i="3"/>
  <c r="AT206" i="47"/>
  <c r="CV205" i="3"/>
  <c r="BF209" i="47"/>
  <c r="CY205" i="3"/>
  <c r="CZ205" i="3"/>
  <c r="BR213" i="47"/>
  <c r="BX209" i="47"/>
  <c r="DI205" i="3"/>
  <c r="DS205" i="3"/>
  <c r="DZ205" i="3"/>
  <c r="AI40" i="47"/>
  <c r="ED205" i="3"/>
  <c r="BG209" i="47"/>
  <c r="EJ205" i="3"/>
  <c r="BS213" i="47"/>
  <c r="EP205" i="3"/>
  <c r="FC205" i="3"/>
  <c r="X214" i="47"/>
  <c r="FG205" i="3"/>
  <c r="FJ205" i="3"/>
  <c r="AD207" i="47"/>
  <c r="FM205" i="3"/>
  <c r="FT205" i="3"/>
  <c r="BN208" i="47"/>
  <c r="FW205" i="3"/>
  <c r="BZ209" i="47"/>
  <c r="GC205" i="3"/>
  <c r="CA206" i="3"/>
  <c r="J44" i="47"/>
  <c r="CG206" i="3"/>
  <c r="CI206" i="3"/>
  <c r="V215" i="47"/>
  <c r="CP206" i="3"/>
  <c r="AH13" i="47"/>
  <c r="M52" i="48" s="1"/>
  <c r="CT206" i="3"/>
  <c r="AN212" i="47"/>
  <c r="CU206" i="3"/>
  <c r="AZ208" i="47"/>
  <c r="CX206" i="3"/>
  <c r="BF210" i="47"/>
  <c r="CZ206" i="3"/>
  <c r="BL20" i="47"/>
  <c r="BR214" i="47"/>
  <c r="DF206" i="3"/>
  <c r="K44" i="47"/>
  <c r="DS206" i="3"/>
  <c r="W215" i="47"/>
  <c r="DW206" i="3"/>
  <c r="DZ206" i="3"/>
  <c r="AC208" i="47"/>
  <c r="EC206" i="3"/>
  <c r="BA208" i="47"/>
  <c r="EJ206" i="3"/>
  <c r="BM20" i="47"/>
  <c r="EM206" i="3"/>
  <c r="BY210" i="47"/>
  <c r="ES206" i="3"/>
  <c r="FC206" i="3"/>
  <c r="FJ206" i="3"/>
  <c r="AD208" i="47"/>
  <c r="AP212" i="47"/>
  <c r="FT206" i="3"/>
  <c r="BZ210" i="47"/>
  <c r="GC206" i="3"/>
  <c r="CA207" i="3"/>
  <c r="J230" i="47"/>
  <c r="CG207" i="3"/>
  <c r="CI207" i="3"/>
  <c r="P213" i="47"/>
  <c r="CJ207" i="3"/>
  <c r="V216" i="47"/>
  <c r="CM207" i="3"/>
  <c r="CP207" i="3"/>
  <c r="AB209" i="47"/>
  <c r="CS207" i="3"/>
  <c r="AH219" i="47"/>
  <c r="AT208" i="47"/>
  <c r="AZ209" i="47"/>
  <c r="CX207" i="3"/>
  <c r="CZ207" i="3"/>
  <c r="BL209" i="47"/>
  <c r="DC207" i="3"/>
  <c r="BX211" i="47"/>
  <c r="DI207" i="3"/>
  <c r="DS207" i="3"/>
  <c r="Q213" i="47"/>
  <c r="DZ207" i="3"/>
  <c r="EJ207" i="3"/>
  <c r="BS215" i="47"/>
  <c r="EP207" i="3"/>
  <c r="FC207" i="3"/>
  <c r="X216" i="47"/>
  <c r="FG207" i="3"/>
  <c r="FJ207" i="3"/>
  <c r="BH211" i="47"/>
  <c r="FT207" i="3"/>
  <c r="BN209" i="47"/>
  <c r="CA208" i="3"/>
  <c r="CI208" i="3"/>
  <c r="P214" i="47"/>
  <c r="CJ208" i="3"/>
  <c r="CP208" i="3"/>
  <c r="AB210" i="47"/>
  <c r="CS208" i="3"/>
  <c r="AN214" i="47"/>
  <c r="CU208" i="3"/>
  <c r="AT209" i="47"/>
  <c r="BF212" i="47"/>
  <c r="CZ208" i="3"/>
  <c r="BR216" i="47"/>
  <c r="DF208" i="3"/>
  <c r="BX212" i="47"/>
  <c r="DI208" i="3"/>
  <c r="K231" i="47"/>
  <c r="DQ208" i="3"/>
  <c r="DS208" i="3"/>
  <c r="DZ208" i="3"/>
  <c r="AI220" i="47"/>
  <c r="AO214" i="47"/>
  <c r="EE208" i="3"/>
  <c r="BA210" i="47"/>
  <c r="EH208" i="3"/>
  <c r="EJ208" i="3"/>
  <c r="BS216" i="47"/>
  <c r="EP208" i="3"/>
  <c r="FC208" i="3"/>
  <c r="X217" i="47"/>
  <c r="FG208" i="3"/>
  <c r="FJ208" i="3"/>
  <c r="AD210" i="47"/>
  <c r="FM208" i="3"/>
  <c r="FT208" i="3"/>
  <c r="BN210" i="47"/>
  <c r="FW208" i="3"/>
  <c r="BZ212" i="47"/>
  <c r="GC208" i="3"/>
  <c r="CA209" i="3"/>
  <c r="J57" i="47"/>
  <c r="CG209" i="3"/>
  <c r="BP209" i="3"/>
  <c r="BL209" i="3" s="1"/>
  <c r="CI209" i="3"/>
  <c r="P48" i="47"/>
  <c r="CP209" i="3"/>
  <c r="AB211" i="47"/>
  <c r="CS209" i="3"/>
  <c r="AN215" i="47"/>
  <c r="CU209" i="3"/>
  <c r="AT210" i="47"/>
  <c r="CV209" i="3"/>
  <c r="BF213" i="47"/>
  <c r="CY209" i="3"/>
  <c r="CZ209" i="3"/>
  <c r="BR217" i="47"/>
  <c r="BX213" i="47"/>
  <c r="DI209" i="3"/>
  <c r="K57" i="47"/>
  <c r="DQ209" i="3"/>
  <c r="DS209" i="3"/>
  <c r="DZ209" i="3"/>
  <c r="AI65" i="47"/>
  <c r="ED209" i="3"/>
  <c r="AO215" i="47"/>
  <c r="BA211" i="47"/>
  <c r="EJ209" i="3"/>
  <c r="BS217" i="47"/>
  <c r="EP209" i="3"/>
  <c r="L57" i="47"/>
  <c r="FC209" i="3"/>
  <c r="X218" i="47"/>
  <c r="FG209" i="3"/>
  <c r="FJ209" i="3"/>
  <c r="BB211" i="47"/>
  <c r="FR209" i="3"/>
  <c r="FT209" i="3"/>
  <c r="BN211" i="47"/>
  <c r="CA210" i="3"/>
  <c r="CI210" i="3"/>
  <c r="CP210" i="3"/>
  <c r="AN216" i="47"/>
  <c r="CU210" i="3"/>
  <c r="BF214" i="47"/>
  <c r="CZ210" i="3"/>
  <c r="BR218" i="47"/>
  <c r="DF210" i="3"/>
  <c r="DS210" i="3"/>
  <c r="W219" i="47"/>
  <c r="DW210" i="3"/>
  <c r="DZ210" i="3"/>
  <c r="AI221" i="47"/>
  <c r="EJ210" i="3"/>
  <c r="BM212" i="47"/>
  <c r="EM210" i="3"/>
  <c r="FC210" i="3"/>
  <c r="R215" i="47"/>
  <c r="FD210" i="3"/>
  <c r="FJ210" i="3"/>
  <c r="AD212" i="47"/>
  <c r="FT210" i="3"/>
  <c r="BZ214" i="47"/>
  <c r="GC210" i="3"/>
  <c r="CA211" i="3"/>
  <c r="J76" i="47"/>
  <c r="CG211" i="3"/>
  <c r="CI211" i="3"/>
  <c r="V220" i="47"/>
  <c r="CP211" i="3"/>
  <c r="AH222" i="47"/>
  <c r="CT211" i="3"/>
  <c r="AZ213" i="47"/>
  <c r="CX211" i="3"/>
  <c r="CZ211" i="3"/>
  <c r="BL213" i="47"/>
  <c r="DS211" i="3"/>
  <c r="Q216" i="47"/>
  <c r="DT211" i="3"/>
  <c r="DZ211" i="3"/>
  <c r="AC213" i="47"/>
  <c r="EC211" i="3"/>
  <c r="EJ211" i="3"/>
  <c r="BY215" i="47"/>
  <c r="ES211" i="3"/>
  <c r="FC211" i="3"/>
  <c r="FJ211" i="3"/>
  <c r="AP217" i="47"/>
  <c r="BH215" i="47"/>
  <c r="FS211" i="3"/>
  <c r="FT211" i="3"/>
  <c r="CA212" i="3"/>
  <c r="CI212" i="3"/>
  <c r="P217" i="47"/>
  <c r="CJ212" i="3"/>
  <c r="CP212" i="3"/>
  <c r="AB214" i="47"/>
  <c r="CS212" i="3"/>
  <c r="AN218" i="47"/>
  <c r="CU212" i="3"/>
  <c r="AT213" i="47"/>
  <c r="BF216" i="47"/>
  <c r="CZ212" i="3"/>
  <c r="BR220" i="47"/>
  <c r="DF212" i="3"/>
  <c r="BX14" i="47"/>
  <c r="F125" i="48" s="1"/>
  <c r="DI212" i="3"/>
  <c r="K19" i="47"/>
  <c r="N22" i="48" s="1"/>
  <c r="DQ212" i="3"/>
  <c r="DS212" i="3"/>
  <c r="DZ212" i="3"/>
  <c r="AI223" i="47"/>
  <c r="AO218" i="47"/>
  <c r="EE212" i="3"/>
  <c r="BA214" i="47"/>
  <c r="EJ212" i="3"/>
  <c r="BS220" i="47"/>
  <c r="EP212" i="3"/>
  <c r="L19" i="47"/>
  <c r="O22" i="48" s="1"/>
  <c r="FC212" i="3"/>
  <c r="X221" i="47"/>
  <c r="FJ212" i="3"/>
  <c r="AD214" i="47"/>
  <c r="BB214" i="47"/>
  <c r="FT212" i="3"/>
  <c r="BN214" i="47"/>
  <c r="BZ14" i="47"/>
  <c r="H125" i="48" s="1"/>
  <c r="CA213" i="3"/>
  <c r="CI213" i="3"/>
  <c r="CP213" i="3"/>
  <c r="AN219" i="47"/>
  <c r="BF21" i="47"/>
  <c r="CY213" i="3"/>
  <c r="CZ213" i="3"/>
  <c r="BR221" i="47"/>
  <c r="DF213" i="3"/>
  <c r="DS213" i="3"/>
  <c r="W222" i="47"/>
  <c r="DZ213" i="3"/>
  <c r="AI56" i="47"/>
  <c r="ED213" i="3"/>
  <c r="EJ213" i="3"/>
  <c r="BM215" i="47"/>
  <c r="EM213" i="3"/>
  <c r="FC213" i="3"/>
  <c r="R218" i="47"/>
  <c r="FJ213" i="3"/>
  <c r="AD215" i="47"/>
  <c r="FM213" i="3"/>
  <c r="FT213" i="3"/>
  <c r="BZ216" i="47"/>
  <c r="CA214" i="3"/>
  <c r="J233" i="47"/>
  <c r="BP214" i="3"/>
  <c r="BL214" i="3" s="1"/>
  <c r="CI214" i="3"/>
  <c r="CP214" i="3"/>
  <c r="AN220" i="47"/>
  <c r="CU214" i="3"/>
  <c r="BF217" i="47"/>
  <c r="CZ214" i="3"/>
  <c r="BR222" i="47"/>
  <c r="DF214" i="3"/>
  <c r="DS214" i="3"/>
  <c r="W223" i="47"/>
  <c r="DW214" i="3"/>
  <c r="DZ214" i="3"/>
  <c r="AI224" i="47"/>
  <c r="EJ214" i="3"/>
  <c r="BM216" i="47"/>
  <c r="EM214" i="3"/>
  <c r="FC214" i="3"/>
  <c r="R219" i="47"/>
  <c r="FD214" i="3"/>
  <c r="FJ214" i="3"/>
  <c r="AD216" i="47"/>
  <c r="FT214" i="3"/>
  <c r="BZ17" i="47"/>
  <c r="H128" i="48" s="1"/>
  <c r="GC214" i="3"/>
  <c r="CA215" i="3"/>
  <c r="J115" i="47"/>
  <c r="CG215" i="3"/>
  <c r="BP215" i="3"/>
  <c r="BL215" i="3" s="1"/>
  <c r="CI215" i="3"/>
  <c r="P220" i="47"/>
  <c r="CP215" i="3"/>
  <c r="AB217" i="47"/>
  <c r="CS215" i="3"/>
  <c r="AT216" i="47"/>
  <c r="CV215" i="3"/>
  <c r="CZ215" i="3"/>
  <c r="BX217" i="47"/>
  <c r="DI215" i="3"/>
  <c r="DS215" i="3"/>
  <c r="DZ215" i="3"/>
  <c r="BG218" i="47"/>
  <c r="EI215" i="3"/>
  <c r="EJ215" i="3"/>
  <c r="BS223" i="47"/>
  <c r="EP215" i="3"/>
  <c r="FC215" i="3"/>
  <c r="X224" i="47"/>
  <c r="FJ215" i="3"/>
  <c r="AJ225" i="47"/>
  <c r="FN215" i="3"/>
  <c r="FT215" i="3"/>
  <c r="BN217" i="47"/>
  <c r="FW215" i="3"/>
  <c r="J234" i="47"/>
  <c r="CI216" i="3"/>
  <c r="V225" i="47"/>
  <c r="CM216" i="3"/>
  <c r="CP216" i="3"/>
  <c r="AH226" i="47"/>
  <c r="CT216" i="3"/>
  <c r="AZ218" i="47"/>
  <c r="CZ216" i="3"/>
  <c r="BL218" i="47"/>
  <c r="DC216" i="3"/>
  <c r="E217" i="47"/>
  <c r="DK216" i="3"/>
  <c r="DS216" i="3"/>
  <c r="Q221" i="47"/>
  <c r="DZ216" i="3"/>
  <c r="AU217" i="47"/>
  <c r="EF216" i="3"/>
  <c r="EJ216" i="3"/>
  <c r="FC216" i="3"/>
  <c r="FJ216" i="3"/>
  <c r="AP222" i="47"/>
  <c r="FO216" i="3"/>
  <c r="BH219" i="47"/>
  <c r="FS216" i="3"/>
  <c r="FT216" i="3"/>
  <c r="CA217" i="3"/>
  <c r="CI217" i="3"/>
  <c r="P222" i="47"/>
  <c r="CJ217" i="3"/>
  <c r="CP217" i="3"/>
  <c r="AB219" i="47"/>
  <c r="AT218" i="47"/>
  <c r="CV217" i="3"/>
  <c r="CZ217" i="3"/>
  <c r="BX219" i="47"/>
  <c r="DS217" i="3"/>
  <c r="DZ217" i="3"/>
  <c r="BG220" i="47"/>
  <c r="EJ217" i="3"/>
  <c r="BS225" i="47"/>
  <c r="EP217" i="3"/>
  <c r="FC217" i="3"/>
  <c r="X226" i="47"/>
  <c r="FG217" i="3"/>
  <c r="FJ217" i="3"/>
  <c r="AJ227" i="47"/>
  <c r="FT217" i="3"/>
  <c r="BN219" i="47"/>
  <c r="FW217" i="3"/>
  <c r="CA218" i="3"/>
  <c r="CI218" i="3"/>
  <c r="CP218" i="3"/>
  <c r="AN224" i="47"/>
  <c r="BF221" i="47"/>
  <c r="CY218" i="3"/>
  <c r="CZ218" i="3"/>
  <c r="BR226" i="47"/>
  <c r="DF218" i="3"/>
  <c r="DS218" i="3"/>
  <c r="W28" i="47"/>
  <c r="DZ218" i="3"/>
  <c r="AI228" i="47"/>
  <c r="ED218" i="3"/>
  <c r="EJ218" i="3"/>
  <c r="BM220" i="47"/>
  <c r="EM218" i="3"/>
  <c r="FC218" i="3"/>
  <c r="R223" i="47"/>
  <c r="FJ218" i="3"/>
  <c r="AD220" i="47"/>
  <c r="FM218" i="3"/>
  <c r="FT218" i="3"/>
  <c r="BZ220" i="47"/>
  <c r="CA219" i="3"/>
  <c r="J236" i="47"/>
  <c r="BP219" i="3"/>
  <c r="BL219" i="3" s="1"/>
  <c r="BM219" i="3" s="1"/>
  <c r="CI219" i="3"/>
  <c r="P224" i="47"/>
  <c r="CJ219" i="3"/>
  <c r="CP219" i="3"/>
  <c r="AB221" i="47"/>
  <c r="CS219" i="3"/>
  <c r="AT220" i="47"/>
  <c r="CZ219" i="3"/>
  <c r="BX221" i="47"/>
  <c r="DI219" i="3"/>
  <c r="DS219" i="3"/>
  <c r="DZ219" i="3"/>
  <c r="BG222" i="47"/>
  <c r="EI219" i="3"/>
  <c r="EJ219" i="3"/>
  <c r="BS227" i="47"/>
  <c r="EP219" i="3"/>
  <c r="L236" i="47"/>
  <c r="FC219" i="3"/>
  <c r="FJ219" i="3"/>
  <c r="AJ229" i="47"/>
  <c r="FN219" i="3"/>
  <c r="BB221" i="47"/>
  <c r="FR219" i="3"/>
  <c r="FT219" i="3"/>
  <c r="CA220" i="3"/>
  <c r="BP220" i="3"/>
  <c r="BL220" i="3" s="1"/>
  <c r="BM220" i="3" s="1"/>
  <c r="CI220" i="3"/>
  <c r="V227" i="47"/>
  <c r="CP220" i="3"/>
  <c r="AH64" i="47"/>
  <c r="CT220" i="3"/>
  <c r="AZ222" i="47"/>
  <c r="CX220" i="3"/>
  <c r="CZ220" i="3"/>
  <c r="BL222" i="47"/>
  <c r="DS220" i="3"/>
  <c r="DZ220" i="3"/>
  <c r="AC222" i="47"/>
  <c r="EC220" i="3"/>
  <c r="EJ220" i="3"/>
  <c r="BY222" i="47"/>
  <c r="ES220" i="3"/>
  <c r="FC220" i="3"/>
  <c r="FJ220" i="3"/>
  <c r="BH223" i="47"/>
  <c r="FS220" i="3"/>
  <c r="FT220" i="3"/>
  <c r="BT34" i="47"/>
  <c r="CA221" i="3"/>
  <c r="CI221" i="3"/>
  <c r="P226" i="47"/>
  <c r="CP221" i="3"/>
  <c r="AB223" i="47"/>
  <c r="CS221" i="3"/>
  <c r="AT222" i="47"/>
  <c r="CV221" i="3"/>
  <c r="CZ221" i="3"/>
  <c r="BX223" i="47"/>
  <c r="DI221" i="3"/>
  <c r="DS221" i="3"/>
  <c r="DZ221" i="3"/>
  <c r="AO226" i="47"/>
  <c r="EE221" i="3"/>
  <c r="EJ221" i="3"/>
  <c r="L237" i="47"/>
  <c r="FC221" i="3"/>
  <c r="FJ221" i="3"/>
  <c r="AJ230" i="47"/>
  <c r="FN221" i="3"/>
  <c r="BB223" i="47"/>
  <c r="FR221" i="3"/>
  <c r="FT221" i="3"/>
  <c r="CA222" i="3"/>
  <c r="CI222" i="3"/>
  <c r="CP222" i="3"/>
  <c r="AN227" i="47"/>
  <c r="CU222" i="3"/>
  <c r="BF225" i="47"/>
  <c r="CY222" i="3"/>
  <c r="CZ222" i="3"/>
  <c r="BR229" i="47"/>
  <c r="K238" i="47"/>
  <c r="DQ222" i="3"/>
  <c r="DS222" i="3"/>
  <c r="DZ222" i="3"/>
  <c r="BA224" i="47"/>
  <c r="EH222" i="3"/>
  <c r="EJ222" i="3"/>
  <c r="F223" i="47"/>
  <c r="FC222" i="3"/>
  <c r="R227" i="47"/>
  <c r="FD222" i="3"/>
  <c r="FJ222" i="3"/>
  <c r="AV223" i="47"/>
  <c r="FP222" i="3"/>
  <c r="FT222" i="3"/>
  <c r="CA223" i="3"/>
  <c r="J61" i="47"/>
  <c r="CI223" i="3"/>
  <c r="V230" i="47"/>
  <c r="CM223" i="3"/>
  <c r="CP223" i="3"/>
  <c r="AH232" i="47"/>
  <c r="CT223" i="3"/>
  <c r="AZ225" i="47"/>
  <c r="CZ223" i="3"/>
  <c r="BL225" i="47"/>
  <c r="DC223" i="3"/>
  <c r="E224" i="47"/>
  <c r="DK223" i="3"/>
  <c r="DS223" i="3"/>
  <c r="DZ223" i="3"/>
  <c r="AC225" i="47"/>
  <c r="AU224" i="47"/>
  <c r="EF223" i="3"/>
  <c r="EJ223" i="3"/>
  <c r="BY225" i="47"/>
  <c r="ES223" i="3"/>
  <c r="FC223" i="3"/>
  <c r="FJ223" i="3"/>
  <c r="AP228" i="47"/>
  <c r="FO223" i="3"/>
  <c r="FT223" i="3"/>
  <c r="BT33" i="47"/>
  <c r="FZ223" i="3"/>
  <c r="CA224" i="3"/>
  <c r="BP224" i="3"/>
  <c r="BL224" i="3" s="1"/>
  <c r="BM224" i="3" s="1"/>
  <c r="CI224" i="3"/>
  <c r="V24" i="47"/>
  <c r="CM224" i="3"/>
  <c r="CP224" i="3"/>
  <c r="AH233" i="47"/>
  <c r="CT224" i="3"/>
  <c r="AZ226" i="47"/>
  <c r="CZ224" i="3"/>
  <c r="BL226" i="47"/>
  <c r="DC224" i="3"/>
  <c r="DS224" i="3"/>
  <c r="Q229" i="47"/>
  <c r="DT224" i="3"/>
  <c r="DZ224" i="3"/>
  <c r="AC226" i="47"/>
  <c r="EJ224" i="3"/>
  <c r="BY13" i="47"/>
  <c r="G124" i="48" s="1"/>
  <c r="ES224" i="3"/>
  <c r="FC224" i="3"/>
  <c r="FJ224" i="3"/>
  <c r="AP229" i="47"/>
  <c r="FO224" i="3"/>
  <c r="BH227" i="47"/>
  <c r="FS224" i="3"/>
  <c r="FT224" i="3"/>
  <c r="CA225" i="3"/>
  <c r="BP225" i="3"/>
  <c r="BL225" i="3" s="1"/>
  <c r="BM225" i="3" s="1"/>
  <c r="CI225" i="3"/>
  <c r="V231" i="47"/>
  <c r="CP225" i="3"/>
  <c r="AH41" i="47"/>
  <c r="CT225" i="3"/>
  <c r="AN230" i="47"/>
  <c r="CU225" i="3"/>
  <c r="AZ227" i="47"/>
  <c r="CX225" i="3"/>
  <c r="BF228" i="47"/>
  <c r="CZ225" i="3"/>
  <c r="BL227" i="47"/>
  <c r="BR231" i="47"/>
  <c r="DF225" i="3"/>
  <c r="E226" i="47"/>
  <c r="DK225" i="3"/>
  <c r="DS225" i="3"/>
  <c r="W231" i="47"/>
  <c r="DW225" i="3"/>
  <c r="DZ225" i="3"/>
  <c r="AC227" i="47"/>
  <c r="EC225" i="3"/>
  <c r="AI41" i="47"/>
  <c r="AU226" i="47"/>
  <c r="EJ225" i="3"/>
  <c r="BM227" i="47"/>
  <c r="EM225" i="3"/>
  <c r="BY226" i="47"/>
  <c r="ES225" i="3"/>
  <c r="FC225" i="3"/>
  <c r="R19" i="47"/>
  <c r="H39" i="48" s="1"/>
  <c r="FD225" i="3"/>
  <c r="FJ225" i="3"/>
  <c r="FT225" i="3"/>
  <c r="BT231" i="47"/>
  <c r="CA226" i="3"/>
  <c r="J18" i="47"/>
  <c r="M21" i="48" s="1"/>
  <c r="CG226" i="3"/>
  <c r="BP226" i="3"/>
  <c r="BL226" i="3" s="1"/>
  <c r="BM226" i="3" s="1"/>
  <c r="CI226" i="3"/>
  <c r="P230" i="47"/>
  <c r="CP226" i="3"/>
  <c r="AB228" i="47"/>
  <c r="CS226" i="3"/>
  <c r="AN231" i="47"/>
  <c r="CU226" i="3"/>
  <c r="AT227" i="47"/>
  <c r="CV226" i="3"/>
  <c r="BF229" i="47"/>
  <c r="CY226" i="3"/>
  <c r="CZ226" i="3"/>
  <c r="BR232" i="47"/>
  <c r="BX227" i="47"/>
  <c r="DI226" i="3"/>
  <c r="DS226" i="3"/>
  <c r="W232" i="47"/>
  <c r="DZ226" i="3"/>
  <c r="AI234" i="47"/>
  <c r="BG229" i="47"/>
  <c r="EI226" i="3"/>
  <c r="EJ226" i="3"/>
  <c r="BM228" i="47"/>
  <c r="EM226" i="3"/>
  <c r="BS232" i="47"/>
  <c r="L18" i="47"/>
  <c r="O21" i="48" s="1"/>
  <c r="FA226" i="3"/>
  <c r="FC226" i="3"/>
  <c r="FJ226" i="3"/>
  <c r="AJ234" i="47"/>
  <c r="FN226" i="3"/>
  <c r="BB228" i="47"/>
  <c r="FT226" i="3"/>
  <c r="CA227" i="3"/>
  <c r="BP227" i="3"/>
  <c r="BL227" i="3" s="1"/>
  <c r="CI227" i="3"/>
  <c r="P231" i="47"/>
  <c r="CP227" i="3"/>
  <c r="AB229" i="47"/>
  <c r="AT228" i="47"/>
  <c r="CV227" i="3"/>
  <c r="CZ227" i="3"/>
  <c r="BX228" i="47"/>
  <c r="DS227" i="3"/>
  <c r="DZ227" i="3"/>
  <c r="BG230" i="47"/>
  <c r="EJ227" i="3"/>
  <c r="BS233" i="47"/>
  <c r="EP227" i="3"/>
  <c r="FC227" i="3"/>
  <c r="X233" i="47"/>
  <c r="FG227" i="3"/>
  <c r="FJ227" i="3"/>
  <c r="AJ235" i="47"/>
  <c r="FT227" i="3"/>
  <c r="BN229" i="47"/>
  <c r="FW227" i="3"/>
  <c r="CA228" i="3"/>
  <c r="CI228" i="3"/>
  <c r="CP228" i="3"/>
  <c r="AN233" i="47"/>
  <c r="BF231" i="47"/>
  <c r="CY228" i="3"/>
  <c r="CZ228" i="3"/>
  <c r="BR234" i="47"/>
  <c r="DF228" i="3"/>
  <c r="DS228" i="3"/>
  <c r="W234" i="47"/>
  <c r="DZ228" i="3"/>
  <c r="AI236" i="47"/>
  <c r="ED228" i="3"/>
  <c r="EJ228" i="3"/>
  <c r="BM230" i="47"/>
  <c r="EM228" i="3"/>
  <c r="FC228" i="3"/>
  <c r="R232" i="47"/>
  <c r="FJ228" i="3"/>
  <c r="AD230" i="47"/>
  <c r="FM228" i="3"/>
  <c r="FT228" i="3"/>
  <c r="BZ229" i="47"/>
  <c r="CA229" i="3"/>
  <c r="J241" i="47"/>
  <c r="CI229" i="3"/>
  <c r="V235" i="47"/>
  <c r="CM229" i="3"/>
  <c r="CP229" i="3"/>
  <c r="AH237" i="47"/>
  <c r="CT229" i="3"/>
  <c r="AZ231" i="47"/>
  <c r="CZ229" i="3"/>
  <c r="BL231" i="47"/>
  <c r="DC229" i="3"/>
  <c r="DS229" i="3"/>
  <c r="Q233" i="47"/>
  <c r="DT229" i="3"/>
  <c r="DZ229" i="3"/>
  <c r="AC231" i="47"/>
  <c r="EJ229" i="3"/>
  <c r="BY230" i="47"/>
  <c r="ES229" i="3"/>
  <c r="FC229" i="3"/>
  <c r="FJ229" i="3"/>
  <c r="BH232" i="47"/>
  <c r="FS229" i="3"/>
  <c r="FT229" i="3"/>
  <c r="BT235" i="47"/>
  <c r="FZ229" i="3"/>
  <c r="CA230" i="3"/>
  <c r="CI230" i="3"/>
  <c r="P234" i="47"/>
  <c r="CJ230" i="3"/>
  <c r="CP230" i="3"/>
  <c r="AB232" i="47"/>
  <c r="AT231" i="47"/>
  <c r="CV230" i="3"/>
  <c r="CZ230" i="3"/>
  <c r="BX231" i="47"/>
  <c r="DS230" i="3"/>
  <c r="DZ230" i="3"/>
  <c r="AO235" i="47"/>
  <c r="EE230" i="3"/>
  <c r="EJ230" i="3"/>
  <c r="BS236" i="47"/>
  <c r="FC230" i="3"/>
  <c r="X236" i="47"/>
  <c r="FG230" i="3"/>
  <c r="FJ230" i="3"/>
  <c r="FT230" i="3"/>
  <c r="BN232" i="47"/>
  <c r="FW230" i="3"/>
  <c r="CA231" i="3"/>
  <c r="BP231" i="3"/>
  <c r="BL231" i="3" s="1"/>
  <c r="BM231" i="3" s="1"/>
  <c r="CI231" i="3"/>
  <c r="CP231" i="3"/>
  <c r="AN236" i="47"/>
  <c r="BF233" i="47"/>
  <c r="CY231" i="3"/>
  <c r="CZ231" i="3"/>
  <c r="BR237" i="47"/>
  <c r="DF231" i="3"/>
  <c r="K124" i="47"/>
  <c r="DS231" i="3"/>
  <c r="W237" i="47"/>
  <c r="DW231" i="3"/>
  <c r="DZ231" i="3"/>
  <c r="BA233" i="47"/>
  <c r="EH231" i="3"/>
  <c r="EJ231" i="3"/>
  <c r="BM233" i="47"/>
  <c r="FC231" i="3"/>
  <c r="R235" i="47"/>
  <c r="FD231" i="3"/>
  <c r="FJ231" i="3"/>
  <c r="AD233" i="47"/>
  <c r="FM231" i="3"/>
  <c r="FT231" i="3"/>
  <c r="BZ232" i="47"/>
  <c r="GC231" i="3"/>
  <c r="CI232" i="3"/>
  <c r="P236" i="47"/>
  <c r="CJ232" i="3"/>
  <c r="CP232" i="3"/>
  <c r="AB234" i="47"/>
  <c r="AT233" i="47"/>
  <c r="CV232" i="3"/>
  <c r="CZ232" i="3"/>
  <c r="BX233" i="47"/>
  <c r="DS232" i="3"/>
  <c r="DZ232" i="3"/>
  <c r="AO18" i="47"/>
  <c r="G74" i="48" s="1"/>
  <c r="EE232" i="3"/>
  <c r="BG234" i="47"/>
  <c r="EJ232" i="3"/>
  <c r="L243" i="47"/>
  <c r="FA232" i="3"/>
  <c r="FC232" i="3"/>
  <c r="FJ232" i="3"/>
  <c r="AJ54" i="47"/>
  <c r="FN232" i="3"/>
  <c r="BB234" i="47"/>
  <c r="FT232" i="3"/>
  <c r="CA233" i="3"/>
  <c r="BP233" i="3"/>
  <c r="BL233" i="3" s="1"/>
  <c r="CI233" i="3"/>
  <c r="V238" i="47"/>
  <c r="CM233" i="3"/>
  <c r="CP233" i="3"/>
  <c r="AH240" i="47"/>
  <c r="CT233" i="3"/>
  <c r="AZ235" i="47"/>
  <c r="CZ233" i="3"/>
  <c r="BL235" i="47"/>
  <c r="DC233" i="3"/>
  <c r="E234" i="47"/>
  <c r="DK233" i="3"/>
  <c r="DS233" i="3"/>
  <c r="Q237" i="47"/>
  <c r="DZ233" i="3"/>
  <c r="AU234" i="47"/>
  <c r="EF233" i="3"/>
  <c r="EJ233" i="3"/>
  <c r="FC233" i="3"/>
  <c r="FJ233" i="3"/>
  <c r="AP237" i="47"/>
  <c r="FO233" i="3"/>
  <c r="FT233" i="3"/>
  <c r="BT238" i="47"/>
  <c r="FZ233" i="3"/>
  <c r="CA234" i="3"/>
  <c r="CI234" i="3"/>
  <c r="P238" i="47"/>
  <c r="CJ234" i="3"/>
  <c r="CP234" i="3"/>
  <c r="AB236" i="47"/>
  <c r="AT235" i="47"/>
  <c r="CV234" i="3"/>
  <c r="CZ234" i="3"/>
  <c r="BX235" i="47"/>
  <c r="DS234" i="3"/>
  <c r="DZ234" i="3"/>
  <c r="BG236" i="47"/>
  <c r="EJ234" i="3"/>
  <c r="BS239" i="47"/>
  <c r="EP234" i="3"/>
  <c r="L245" i="47"/>
  <c r="FA234" i="3"/>
  <c r="FC234" i="3"/>
  <c r="X239" i="47"/>
  <c r="FJ234" i="3"/>
  <c r="BB236" i="47"/>
  <c r="FR234" i="3"/>
  <c r="FT234" i="3"/>
  <c r="BN236" i="47"/>
  <c r="FW234" i="3"/>
  <c r="CA235" i="3"/>
  <c r="CI235" i="3"/>
  <c r="CP235" i="3"/>
  <c r="AN239" i="47"/>
  <c r="CU235" i="3"/>
  <c r="BF237" i="47"/>
  <c r="CY235" i="3"/>
  <c r="CZ235" i="3"/>
  <c r="BR240" i="47"/>
  <c r="DS235" i="3"/>
  <c r="W240" i="47"/>
  <c r="DW235" i="3"/>
  <c r="DZ235" i="3"/>
  <c r="AI241" i="47"/>
  <c r="ED235" i="3"/>
  <c r="EJ235" i="3"/>
  <c r="BM237" i="47"/>
  <c r="F236" i="47"/>
  <c r="EU235" i="3"/>
  <c r="FC235" i="3"/>
  <c r="R239" i="47"/>
  <c r="FD235" i="3"/>
  <c r="FJ235" i="3"/>
  <c r="AV236" i="47"/>
  <c r="FT235" i="3"/>
  <c r="CA236" i="3"/>
  <c r="J247" i="47"/>
  <c r="CG236" i="3"/>
  <c r="BP236" i="3"/>
  <c r="BL236" i="3" s="1"/>
  <c r="BM236" i="3" s="1"/>
  <c r="CI236" i="3"/>
  <c r="CP236" i="3"/>
  <c r="AN240" i="47"/>
  <c r="BF238" i="47"/>
  <c r="CY236" i="3"/>
  <c r="CZ236" i="3"/>
  <c r="BR241" i="47"/>
  <c r="DF236" i="3"/>
  <c r="DS236" i="3"/>
  <c r="W241" i="47"/>
  <c r="DZ236" i="3"/>
  <c r="AI242" i="47"/>
  <c r="ED236" i="3"/>
  <c r="EJ236" i="3"/>
  <c r="BM238" i="47"/>
  <c r="EM236" i="3"/>
  <c r="F237" i="47"/>
  <c r="FC236" i="3"/>
  <c r="FJ236" i="3"/>
  <c r="AD238" i="47"/>
  <c r="FM236" i="3"/>
  <c r="AV237" i="47"/>
  <c r="FP236" i="3"/>
  <c r="FT236" i="3"/>
  <c r="BZ237" i="47"/>
  <c r="CA237" i="3"/>
  <c r="J51" i="47"/>
  <c r="CI237" i="3"/>
  <c r="V242" i="47"/>
  <c r="CM237" i="3"/>
  <c r="CP237" i="3"/>
  <c r="AH57" i="47"/>
  <c r="CT237" i="3"/>
  <c r="AZ239" i="47"/>
  <c r="CZ237" i="3"/>
  <c r="BL239" i="47"/>
  <c r="DC237" i="3"/>
  <c r="DS237" i="3"/>
  <c r="Q34" i="47"/>
  <c r="DT237" i="3"/>
  <c r="DZ237" i="3"/>
  <c r="AC239" i="47"/>
  <c r="EJ237" i="3"/>
  <c r="BY238" i="47"/>
  <c r="ES237" i="3"/>
  <c r="FC237" i="3"/>
  <c r="FJ237" i="3"/>
  <c r="BH239" i="47"/>
  <c r="FS237" i="3"/>
  <c r="FT237" i="3"/>
  <c r="BT36" i="47"/>
  <c r="CA238" i="3"/>
  <c r="BP238" i="3"/>
  <c r="BL238" i="3" s="1"/>
  <c r="CI238" i="3"/>
  <c r="V243" i="47"/>
  <c r="CM238" i="3"/>
  <c r="CP238" i="3"/>
  <c r="AH243" i="47"/>
  <c r="AZ240" i="47"/>
  <c r="CX238" i="3"/>
  <c r="CZ238" i="3"/>
  <c r="BL240" i="47"/>
  <c r="DC238" i="3"/>
  <c r="DS238" i="3"/>
  <c r="Q241" i="47"/>
  <c r="DZ238" i="3"/>
  <c r="EJ238" i="3"/>
  <c r="FC238" i="3"/>
  <c r="FJ238" i="3"/>
  <c r="BH240" i="47"/>
  <c r="FS238" i="3"/>
  <c r="FT238" i="3"/>
  <c r="BT242" i="47"/>
  <c r="FZ238" i="3"/>
  <c r="CA239" i="3"/>
  <c r="CI239" i="3"/>
  <c r="P242" i="47"/>
  <c r="CJ239" i="3"/>
  <c r="CP239" i="3"/>
  <c r="AB241" i="47"/>
  <c r="AT240" i="47"/>
  <c r="CV239" i="3"/>
  <c r="CZ239" i="3"/>
  <c r="BX240" i="47"/>
  <c r="DS239" i="3"/>
  <c r="DZ239" i="3"/>
  <c r="EJ239" i="3"/>
  <c r="BS20" i="47"/>
  <c r="EP239" i="3"/>
  <c r="FC239" i="3"/>
  <c r="X244" i="47"/>
  <c r="FJ239" i="3"/>
  <c r="AJ24" i="47"/>
  <c r="FN239" i="3"/>
  <c r="FT239" i="3"/>
  <c r="BN241" i="47"/>
  <c r="FW239" i="3"/>
  <c r="CA240" i="3"/>
  <c r="BP240" i="3"/>
  <c r="BL240" i="3" s="1"/>
  <c r="CI240" i="3"/>
  <c r="P243" i="47"/>
  <c r="CJ240" i="3"/>
  <c r="CP240" i="3"/>
  <c r="AB14" i="47"/>
  <c r="F53" i="48" s="1"/>
  <c r="CS240" i="3"/>
  <c r="AT241" i="47"/>
  <c r="CZ240" i="3"/>
  <c r="BX241" i="47"/>
  <c r="DI240" i="3"/>
  <c r="DS240" i="3"/>
  <c r="DZ240" i="3"/>
  <c r="BG242" i="47"/>
  <c r="EI240" i="3"/>
  <c r="EJ240" i="3"/>
  <c r="FC240" i="3"/>
  <c r="X245" i="47"/>
  <c r="FG240" i="3"/>
  <c r="FJ240" i="3"/>
  <c r="FT240" i="3"/>
  <c r="BN242" i="47"/>
  <c r="CA241" i="3"/>
  <c r="CI241" i="3"/>
  <c r="CP241" i="3"/>
  <c r="AN13" i="47"/>
  <c r="F69" i="48" s="1"/>
  <c r="CU241" i="3"/>
  <c r="BF16" i="47"/>
  <c r="M91" i="48" s="1"/>
  <c r="CZ241" i="3"/>
  <c r="BR17" i="47"/>
  <c r="M109" i="48" s="1"/>
  <c r="DF241" i="3"/>
  <c r="DS241" i="3"/>
  <c r="W18" i="47"/>
  <c r="DW241" i="3"/>
  <c r="DZ241" i="3"/>
  <c r="EJ241" i="3"/>
  <c r="BM243" i="47"/>
  <c r="FC241" i="3"/>
  <c r="FJ241" i="3"/>
  <c r="AD242" i="47"/>
  <c r="FM241" i="3"/>
  <c r="FT241" i="3"/>
  <c r="BZ242" i="47"/>
  <c r="GC241" i="3"/>
  <c r="CA242" i="3"/>
  <c r="J249" i="47"/>
  <c r="CG242" i="3"/>
  <c r="CI242" i="3"/>
  <c r="V246" i="47"/>
  <c r="CP242" i="3"/>
  <c r="AH245" i="47"/>
  <c r="CT242" i="3"/>
  <c r="AZ243" i="47"/>
  <c r="CX242" i="3"/>
  <c r="CZ242" i="3"/>
  <c r="BL244" i="47"/>
  <c r="DS242" i="3"/>
  <c r="Q244" i="47"/>
  <c r="DT242" i="3"/>
  <c r="DZ242" i="3"/>
  <c r="EJ242" i="3"/>
  <c r="FC242" i="3"/>
  <c r="FJ242" i="3"/>
  <c r="AP243" i="47"/>
  <c r="FT242" i="3"/>
  <c r="CA243" i="3"/>
  <c r="CI243" i="3"/>
  <c r="P245" i="47"/>
  <c r="CP243" i="3"/>
  <c r="AB244" i="47"/>
  <c r="CS243" i="3"/>
  <c r="AT244" i="47"/>
  <c r="CV243" i="3"/>
  <c r="CZ243" i="3"/>
  <c r="BX244" i="47"/>
  <c r="DI243" i="3"/>
  <c r="DS243" i="3"/>
  <c r="DZ243" i="3"/>
  <c r="EJ243" i="3"/>
  <c r="BS245" i="47"/>
  <c r="L89" i="47"/>
  <c r="FA243" i="3"/>
  <c r="FC243" i="3"/>
  <c r="FJ243" i="3"/>
  <c r="BB244" i="47"/>
  <c r="FR243" i="3"/>
  <c r="FT243" i="3"/>
  <c r="CA244" i="3"/>
  <c r="BP244" i="3"/>
  <c r="BL244" i="3" s="1"/>
  <c r="CI244" i="3"/>
  <c r="V248" i="47"/>
  <c r="CP244" i="3"/>
  <c r="AH247" i="47"/>
  <c r="CT244" i="3"/>
  <c r="AZ245" i="47"/>
  <c r="CX244" i="3"/>
  <c r="CZ244" i="3"/>
  <c r="BL246" i="47"/>
  <c r="DS244" i="3"/>
  <c r="DZ244" i="3"/>
  <c r="AC245" i="47"/>
  <c r="EC244" i="3"/>
  <c r="EJ244" i="3"/>
  <c r="BY245" i="47"/>
  <c r="ES244" i="3"/>
  <c r="FC244" i="3"/>
  <c r="FJ244" i="3"/>
  <c r="BH245" i="47"/>
  <c r="FS244" i="3"/>
  <c r="FT244" i="3"/>
  <c r="BT246" i="47"/>
  <c r="CA245" i="3"/>
  <c r="BP245" i="3"/>
  <c r="BL245" i="3" s="1"/>
  <c r="BM245" i="3" s="1"/>
  <c r="CI245" i="3"/>
  <c r="P247" i="47"/>
  <c r="CJ245" i="3"/>
  <c r="CP245" i="3"/>
  <c r="AB246" i="47"/>
  <c r="CS245" i="3"/>
  <c r="AT246" i="47"/>
  <c r="CZ245" i="3"/>
  <c r="BX246" i="47"/>
  <c r="DI245" i="3"/>
  <c r="DS245" i="3"/>
  <c r="DZ245" i="3"/>
  <c r="EJ245" i="3"/>
  <c r="BS247" i="47"/>
  <c r="EP245" i="3"/>
  <c r="FC245" i="3"/>
  <c r="X34" i="47"/>
  <c r="FJ245" i="3"/>
  <c r="FT245" i="3"/>
  <c r="BN247" i="47"/>
  <c r="CA246" i="3"/>
  <c r="CI246" i="3"/>
  <c r="CP246" i="3"/>
  <c r="AN247" i="47"/>
  <c r="BF247" i="47"/>
  <c r="CZ246" i="3"/>
  <c r="BR248" i="47"/>
  <c r="DF246" i="3"/>
  <c r="DS246" i="3"/>
  <c r="DZ246" i="3"/>
  <c r="AI249" i="47"/>
  <c r="EJ246" i="3"/>
  <c r="F247" i="47"/>
  <c r="FC246" i="3"/>
  <c r="FJ246" i="3"/>
  <c r="AV247" i="47"/>
  <c r="FP246" i="3"/>
  <c r="FT246" i="3"/>
  <c r="CA247" i="3"/>
  <c r="J13" i="47"/>
  <c r="M16" i="48" s="1"/>
  <c r="CG247" i="3"/>
  <c r="BP247" i="3"/>
  <c r="BL247" i="3" s="1"/>
  <c r="BM247" i="3" s="1"/>
  <c r="CI247" i="3"/>
  <c r="P249" i="47"/>
  <c r="CP247" i="3"/>
  <c r="AB248" i="47"/>
  <c r="AT248" i="47"/>
  <c r="CV247" i="3"/>
  <c r="CZ247" i="3"/>
  <c r="BX248" i="47"/>
  <c r="DS247" i="3"/>
  <c r="DZ247" i="3"/>
  <c r="EJ247" i="3"/>
  <c r="BS249" i="47"/>
  <c r="FC247" i="3"/>
  <c r="X249" i="47"/>
  <c r="FJ247" i="3"/>
  <c r="AJ250" i="47"/>
  <c r="FN247" i="3"/>
  <c r="FT247" i="3"/>
  <c r="BN15" i="47"/>
  <c r="H107" i="48" s="1"/>
  <c r="CA248" i="3"/>
  <c r="CI248" i="3"/>
  <c r="CP248" i="3"/>
  <c r="AN249" i="47"/>
  <c r="CU248" i="3"/>
  <c r="BF249" i="47"/>
  <c r="CZ248" i="3"/>
  <c r="BR250" i="47"/>
  <c r="DS248" i="3"/>
  <c r="DZ248" i="3"/>
  <c r="AI251" i="47"/>
  <c r="ED248" i="3"/>
  <c r="EJ248" i="3"/>
  <c r="FC248" i="3"/>
  <c r="R250" i="47"/>
  <c r="FJ248" i="3"/>
  <c r="FT248" i="3"/>
  <c r="CA249" i="3"/>
  <c r="J252" i="47"/>
  <c r="BP249" i="3"/>
  <c r="BL249" i="3" s="1"/>
  <c r="BM249" i="3" s="1"/>
  <c r="CI249" i="3"/>
  <c r="P251" i="47"/>
  <c r="CJ249" i="3"/>
  <c r="CP249" i="3"/>
  <c r="AB250" i="47"/>
  <c r="AT250" i="47"/>
  <c r="CZ249" i="3"/>
  <c r="BX250" i="47"/>
  <c r="DS249" i="3"/>
  <c r="DZ249" i="3"/>
  <c r="EJ249" i="3"/>
  <c r="BS251" i="47"/>
  <c r="EP249" i="3"/>
  <c r="L252" i="47"/>
  <c r="FC249" i="3"/>
  <c r="FJ249" i="3"/>
  <c r="BB250" i="47"/>
  <c r="FT249" i="3"/>
  <c r="CA250" i="3"/>
  <c r="CI250" i="3"/>
  <c r="CP250" i="3"/>
  <c r="AN251" i="47"/>
  <c r="BF251" i="47"/>
  <c r="CZ250" i="3"/>
  <c r="BR252" i="47"/>
  <c r="DF250" i="3"/>
  <c r="DS250" i="3"/>
  <c r="DZ250" i="3"/>
  <c r="AI63" i="47"/>
  <c r="EJ250" i="3"/>
  <c r="FC250" i="3"/>
  <c r="FJ250" i="3"/>
  <c r="AD251" i="47"/>
  <c r="FT250" i="3"/>
  <c r="BZ251" i="47"/>
  <c r="GC250" i="3"/>
  <c r="CA251" i="3"/>
  <c r="J254" i="47"/>
  <c r="CG251" i="3"/>
  <c r="CI251" i="3"/>
  <c r="V253" i="47"/>
  <c r="CP251" i="3"/>
  <c r="AH59" i="47"/>
  <c r="AZ252" i="47"/>
  <c r="CX251" i="3"/>
  <c r="CZ251" i="3"/>
  <c r="BL252" i="47"/>
  <c r="DS251" i="3"/>
  <c r="DZ251" i="3"/>
  <c r="AC252" i="47"/>
  <c r="EJ251" i="3"/>
  <c r="BY252" i="47"/>
  <c r="ES251" i="3"/>
  <c r="FC251" i="3"/>
  <c r="FJ251" i="3"/>
  <c r="AP252" i="47"/>
  <c r="FT251" i="3"/>
  <c r="CA252" i="3"/>
  <c r="BP252" i="3"/>
  <c r="BL252" i="3" s="1"/>
  <c r="BM252" i="3" s="1"/>
  <c r="CI252" i="3"/>
  <c r="CP252" i="3"/>
  <c r="AN253" i="47"/>
  <c r="CU252" i="3"/>
  <c r="BF253" i="47"/>
  <c r="CZ252" i="3"/>
  <c r="BR253" i="47"/>
  <c r="DS252" i="3"/>
  <c r="DZ252" i="3"/>
  <c r="AI253" i="47"/>
  <c r="ED252" i="3"/>
  <c r="EJ252" i="3"/>
  <c r="FC252" i="3"/>
  <c r="R254" i="47"/>
  <c r="FJ252" i="3"/>
  <c r="FT252" i="3"/>
  <c r="CA253" i="3"/>
  <c r="J106" i="47"/>
  <c r="CI253" i="3"/>
  <c r="V10" i="47"/>
  <c r="CM253" i="3"/>
  <c r="CP253" i="3"/>
  <c r="AH254" i="47"/>
  <c r="AZ254" i="47"/>
  <c r="CZ253" i="3"/>
  <c r="BL254" i="47"/>
  <c r="DC253" i="3"/>
  <c r="DS253" i="3"/>
  <c r="DZ253" i="3"/>
  <c r="AC254" i="47"/>
  <c r="EJ253" i="3"/>
  <c r="BY254" i="47"/>
  <c r="FC253" i="3"/>
  <c r="FJ253" i="3"/>
  <c r="FT253" i="3"/>
  <c r="BT254" i="47"/>
  <c r="CA254" i="3"/>
  <c r="CI254" i="3"/>
  <c r="P255" i="47"/>
  <c r="CP254" i="3"/>
  <c r="AB255" i="47"/>
  <c r="AT255" i="47"/>
  <c r="CV254" i="3"/>
  <c r="CZ254" i="3"/>
  <c r="BX255" i="47"/>
  <c r="DS254" i="3"/>
  <c r="DZ254" i="3"/>
  <c r="AO255" i="47"/>
  <c r="EE254" i="3"/>
  <c r="EJ254" i="3"/>
  <c r="L35" i="47"/>
  <c r="FC254" i="3"/>
  <c r="FJ254" i="3"/>
  <c r="BB255" i="47"/>
  <c r="FT254" i="3"/>
  <c r="BZ22" i="47"/>
  <c r="BT38" i="47"/>
  <c r="FZ9" i="3"/>
  <c r="BH23" i="47"/>
  <c r="AJ74" i="47"/>
  <c r="FP9" i="3"/>
  <c r="FN9" i="3"/>
  <c r="R55" i="47"/>
  <c r="FG9" i="3"/>
  <c r="BI9" i="3"/>
  <c r="GB9" i="3" s="1"/>
  <c r="BH9" i="3"/>
  <c r="GA9" i="3" s="1"/>
  <c r="BG9" i="3"/>
  <c r="FY9" i="3" s="1"/>
  <c r="BF9" i="3"/>
  <c r="BE9" i="3"/>
  <c r="FV9" i="3" s="1"/>
  <c r="BD9" i="3"/>
  <c r="BC9" i="3"/>
  <c r="FQ9" i="3" s="1"/>
  <c r="BB9" i="3"/>
  <c r="BA9" i="3"/>
  <c r="FK9" i="3" s="1"/>
  <c r="AZ9" i="3"/>
  <c r="AY9" i="3"/>
  <c r="FH9" i="3" s="1"/>
  <c r="AX9" i="3"/>
  <c r="AW9" i="3"/>
  <c r="FE9" i="3" s="1"/>
  <c r="AV9" i="3"/>
  <c r="FB9" i="3" s="1"/>
  <c r="AU9" i="3"/>
  <c r="EZ9" i="3" s="1"/>
  <c r="AT9" i="3"/>
  <c r="AT8" i="3"/>
  <c r="AT255" i="3" s="1"/>
  <c r="G18" i="46" s="1"/>
  <c r="AS9" i="3"/>
  <c r="EX9" i="3" s="1"/>
  <c r="AR9" i="3"/>
  <c r="AQ9" i="3"/>
  <c r="EV9" i="3" s="1"/>
  <c r="AP9" i="3"/>
  <c r="AO9" i="3"/>
  <c r="EQ9" i="3" s="1"/>
  <c r="AN9" i="3"/>
  <c r="EO9" i="3" s="1"/>
  <c r="AM9" i="3"/>
  <c r="EN9" i="3" s="1"/>
  <c r="AL9" i="3"/>
  <c r="EL9" i="3" s="1"/>
  <c r="AK9" i="3"/>
  <c r="EK9" i="3" s="1"/>
  <c r="AJ9" i="3"/>
  <c r="EG9" i="3" s="1"/>
  <c r="AI9" i="3"/>
  <c r="EB9" i="3" s="1"/>
  <c r="AH9" i="3"/>
  <c r="EA9" i="3"/>
  <c r="AG9" i="3"/>
  <c r="DY9" i="3" s="1"/>
  <c r="AF9" i="3"/>
  <c r="AE9" i="3"/>
  <c r="AD9" i="3"/>
  <c r="AD8" i="3" s="1"/>
  <c r="AC9" i="3"/>
  <c r="DR9" i="3" s="1"/>
  <c r="AB9" i="3"/>
  <c r="AA9" i="3"/>
  <c r="DO9" i="3" s="1"/>
  <c r="Z9" i="3"/>
  <c r="Y9" i="3"/>
  <c r="DM9" i="3" s="1"/>
  <c r="X9" i="3"/>
  <c r="DL9" i="3" s="1"/>
  <c r="W9" i="3"/>
  <c r="DH9" i="3"/>
  <c r="V9" i="3"/>
  <c r="U9" i="3"/>
  <c r="T9" i="3"/>
  <c r="DD9" i="3" s="1"/>
  <c r="S9" i="3"/>
  <c r="DB9" i="3" s="1"/>
  <c r="R9" i="3"/>
  <c r="DA9" i="3" s="1"/>
  <c r="Q9" i="3"/>
  <c r="CW9" i="3" s="1"/>
  <c r="P9" i="3"/>
  <c r="CR9" i="3" s="1"/>
  <c r="O9" i="3"/>
  <c r="N9" i="3"/>
  <c r="CO9" i="3" s="1"/>
  <c r="M9" i="3"/>
  <c r="CN9" i="3"/>
  <c r="L9" i="3"/>
  <c r="CL9" i="3" s="1"/>
  <c r="K9" i="3"/>
  <c r="J9" i="3"/>
  <c r="I9" i="3"/>
  <c r="H9" i="3"/>
  <c r="CE9" i="3" s="1"/>
  <c r="G9" i="3"/>
  <c r="CD9" i="3" s="1"/>
  <c r="CC9" i="3"/>
  <c r="E9" i="3"/>
  <c r="CB9" i="3" s="1"/>
  <c r="EP9" i="3"/>
  <c r="AO21" i="47"/>
  <c r="Q55" i="47"/>
  <c r="DW9" i="3"/>
  <c r="E12" i="47"/>
  <c r="G15" i="48" s="1"/>
  <c r="BX22" i="47"/>
  <c r="BR38" i="47"/>
  <c r="Q262" i="3"/>
  <c r="CZ8" i="3" s="1"/>
  <c r="AZ12" i="47"/>
  <c r="F87" i="48" s="1"/>
  <c r="AH74" i="47"/>
  <c r="CP9" i="3"/>
  <c r="V45" i="47"/>
  <c r="CM9" i="3"/>
  <c r="CI9" i="3"/>
  <c r="J86" i="47"/>
  <c r="CA9" i="3"/>
  <c r="CB121" i="3"/>
  <c r="CB130" i="3"/>
  <c r="CB142" i="3"/>
  <c r="CB169" i="3"/>
  <c r="CB191" i="3"/>
  <c r="CB28" i="3"/>
  <c r="CB31" i="3"/>
  <c r="CB32" i="3"/>
  <c r="CB10" i="3"/>
  <c r="CB12" i="3"/>
  <c r="CB13" i="3"/>
  <c r="CB15" i="3"/>
  <c r="CB16" i="3"/>
  <c r="CB17" i="3"/>
  <c r="CB18" i="3"/>
  <c r="CB19" i="3"/>
  <c r="CB22" i="3"/>
  <c r="CB23" i="3"/>
  <c r="CB25" i="3"/>
  <c r="CB26" i="3"/>
  <c r="CB138" i="3"/>
  <c r="CB123" i="3"/>
  <c r="CB126" i="3"/>
  <c r="CB129" i="3"/>
  <c r="CB120" i="3"/>
  <c r="CB117" i="3"/>
  <c r="CB56" i="3"/>
  <c r="CB59" i="3"/>
  <c r="CB62" i="3"/>
  <c r="CB65" i="3"/>
  <c r="CB68" i="3"/>
  <c r="CB45" i="3"/>
  <c r="CB48" i="3"/>
  <c r="CB51" i="3"/>
  <c r="CB54" i="3"/>
  <c r="CB39" i="3"/>
  <c r="CB29" i="3"/>
  <c r="CB35" i="3"/>
  <c r="H4" i="3"/>
  <c r="H258" i="3" s="1"/>
  <c r="FG14" i="3"/>
  <c r="CC15" i="3"/>
  <c r="CD15" i="3"/>
  <c r="CF15" i="3"/>
  <c r="CH15" i="3"/>
  <c r="CK15" i="3"/>
  <c r="CL15" i="3"/>
  <c r="CN15" i="3"/>
  <c r="CO15" i="3"/>
  <c r="CQ15" i="3"/>
  <c r="CR15" i="3"/>
  <c r="CW15" i="3"/>
  <c r="DA15" i="3"/>
  <c r="DB15" i="3"/>
  <c r="DD15" i="3"/>
  <c r="DE15" i="3"/>
  <c r="DG15" i="3"/>
  <c r="DH15" i="3"/>
  <c r="DL15" i="3"/>
  <c r="DM15" i="3"/>
  <c r="DN15" i="3"/>
  <c r="DO15" i="3"/>
  <c r="DP15" i="3"/>
  <c r="DR15" i="3"/>
  <c r="DU15" i="3"/>
  <c r="DV15" i="3"/>
  <c r="DX15" i="3"/>
  <c r="DY15" i="3"/>
  <c r="EA15" i="3"/>
  <c r="EB15" i="3"/>
  <c r="EG15" i="3"/>
  <c r="EK15" i="3"/>
  <c r="EL15" i="3"/>
  <c r="EN15" i="3"/>
  <c r="EO15" i="3"/>
  <c r="EQ15" i="3"/>
  <c r="ER15" i="3"/>
  <c r="EV15" i="3"/>
  <c r="EW15" i="3"/>
  <c r="EX15" i="3"/>
  <c r="EY15" i="3"/>
  <c r="EZ15" i="3"/>
  <c r="FB15" i="3"/>
  <c r="FE15" i="3"/>
  <c r="FF15" i="3"/>
  <c r="FH15" i="3"/>
  <c r="FI15" i="3"/>
  <c r="FK15" i="3"/>
  <c r="FL15" i="3"/>
  <c r="FQ15" i="3"/>
  <c r="FU15" i="3"/>
  <c r="FV15" i="3"/>
  <c r="FX15" i="3"/>
  <c r="FY15" i="3"/>
  <c r="GA15" i="3"/>
  <c r="GB15" i="3"/>
  <c r="DZ66" i="3"/>
  <c r="FY7" i="3"/>
  <c r="GA7" i="3"/>
  <c r="GB7" i="3"/>
  <c r="FZ7" i="3"/>
  <c r="GC7" i="3"/>
  <c r="FX7" i="3"/>
  <c r="FW7" i="3"/>
  <c r="FT7" i="3"/>
  <c r="FS7" i="3"/>
  <c r="FP7" i="3"/>
  <c r="FR7" i="3"/>
  <c r="FM7" i="3"/>
  <c r="FN7" i="3"/>
  <c r="FO7" i="3"/>
  <c r="FI7" i="3"/>
  <c r="FK7" i="3"/>
  <c r="FL7" i="3"/>
  <c r="FQ7" i="3"/>
  <c r="FU7" i="3"/>
  <c r="FV7" i="3"/>
  <c r="FB7" i="3"/>
  <c r="FE7" i="3"/>
  <c r="FF7" i="3"/>
  <c r="FH7" i="3"/>
  <c r="EW7" i="3"/>
  <c r="EX7" i="3"/>
  <c r="EY7" i="3"/>
  <c r="EZ7" i="3"/>
  <c r="EV7" i="3"/>
  <c r="FA7" i="3"/>
  <c r="FC7" i="3"/>
  <c r="FD7" i="3"/>
  <c r="FG7" i="3"/>
  <c r="FJ7" i="3"/>
  <c r="EU7" i="3"/>
  <c r="EQ7" i="3"/>
  <c r="ER7" i="3"/>
  <c r="EP7" i="3"/>
  <c r="ES7" i="3"/>
  <c r="EL7" i="3"/>
  <c r="EN7" i="3"/>
  <c r="EO7" i="3"/>
  <c r="EI7" i="3"/>
  <c r="EJ7" i="3"/>
  <c r="EM7" i="3"/>
  <c r="EH7" i="3"/>
  <c r="EF7" i="3"/>
  <c r="EE7" i="3"/>
  <c r="EB7" i="3"/>
  <c r="EG7" i="3"/>
  <c r="EK7" i="3"/>
  <c r="DV7" i="3"/>
  <c r="DX7" i="3"/>
  <c r="DY7" i="3"/>
  <c r="EA7" i="3"/>
  <c r="DM7" i="3"/>
  <c r="DN7" i="3"/>
  <c r="DO7" i="3"/>
  <c r="DP7" i="3"/>
  <c r="DR7" i="3"/>
  <c r="DU7" i="3"/>
  <c r="DQ7" i="3"/>
  <c r="DS7" i="3"/>
  <c r="DT7" i="3"/>
  <c r="DW7" i="3"/>
  <c r="DZ7" i="3"/>
  <c r="EC7" i="3"/>
  <c r="ED7" i="3"/>
  <c r="DL7" i="3"/>
  <c r="DK7" i="3"/>
  <c r="DB7" i="3"/>
  <c r="DD7" i="3"/>
  <c r="DE7" i="3"/>
  <c r="DG7" i="3"/>
  <c r="DH7" i="3"/>
  <c r="CY7" i="3"/>
  <c r="CZ7" i="3"/>
  <c r="DC7" i="3"/>
  <c r="DF7" i="3"/>
  <c r="DI7" i="3"/>
  <c r="CW7" i="3"/>
  <c r="DA7" i="3"/>
  <c r="CR7" i="3"/>
  <c r="CT7" i="3"/>
  <c r="CU7" i="3"/>
  <c r="CV7" i="3"/>
  <c r="CX7" i="3"/>
  <c r="CS7" i="3"/>
  <c r="CQ7" i="3"/>
  <c r="CO7" i="3"/>
  <c r="CP7" i="3"/>
  <c r="CN7" i="3"/>
  <c r="CL7" i="3"/>
  <c r="CM7" i="3"/>
  <c r="CJ7" i="3"/>
  <c r="CI7" i="3"/>
  <c r="CK7" i="3"/>
  <c r="CH7" i="3"/>
  <c r="CG7" i="3"/>
  <c r="CF7" i="3"/>
  <c r="CE7" i="3"/>
  <c r="CD7" i="3"/>
  <c r="CC7" i="3"/>
  <c r="CB7" i="3"/>
  <c r="CA7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BN54" i="3"/>
  <c r="BN55" i="3"/>
  <c r="BN56" i="3"/>
  <c r="BN57" i="3"/>
  <c r="BN58" i="3"/>
  <c r="BN59" i="3"/>
  <c r="BN60" i="3"/>
  <c r="BN61" i="3"/>
  <c r="BN62" i="3"/>
  <c r="BN63" i="3"/>
  <c r="BN64" i="3"/>
  <c r="BN65" i="3"/>
  <c r="BN66" i="3"/>
  <c r="BN67" i="3"/>
  <c r="BN68" i="3"/>
  <c r="BN69" i="3"/>
  <c r="BN70" i="3"/>
  <c r="BN71" i="3"/>
  <c r="BN72" i="3"/>
  <c r="BN73" i="3"/>
  <c r="BN74" i="3"/>
  <c r="BN75" i="3"/>
  <c r="BN76" i="3"/>
  <c r="BN77" i="3"/>
  <c r="BN78" i="3"/>
  <c r="BN79" i="3"/>
  <c r="BN80" i="3"/>
  <c r="BN81" i="3"/>
  <c r="BN82" i="3"/>
  <c r="BN83" i="3"/>
  <c r="BN84" i="3"/>
  <c r="BN85" i="3"/>
  <c r="BN86" i="3"/>
  <c r="BN87" i="3"/>
  <c r="BN88" i="3"/>
  <c r="BN89" i="3"/>
  <c r="BN90" i="3"/>
  <c r="BN91" i="3"/>
  <c r="BN92" i="3"/>
  <c r="BN93" i="3"/>
  <c r="BN94" i="3"/>
  <c r="BN95" i="3"/>
  <c r="BN96" i="3"/>
  <c r="BN97" i="3"/>
  <c r="BN98" i="3"/>
  <c r="BN99" i="3"/>
  <c r="BN100" i="3"/>
  <c r="BN101" i="3"/>
  <c r="BN102" i="3"/>
  <c r="BN103" i="3"/>
  <c r="BN104" i="3"/>
  <c r="BN105" i="3"/>
  <c r="BN106" i="3"/>
  <c r="BN107" i="3"/>
  <c r="BN108" i="3"/>
  <c r="BN109" i="3"/>
  <c r="BN110" i="3"/>
  <c r="BN111" i="3"/>
  <c r="BN112" i="3"/>
  <c r="BN113" i="3"/>
  <c r="BN114" i="3"/>
  <c r="BN115" i="3"/>
  <c r="BN116" i="3"/>
  <c r="BN117" i="3"/>
  <c r="BN118" i="3"/>
  <c r="BN119" i="3"/>
  <c r="BN120" i="3"/>
  <c r="BN121" i="3"/>
  <c r="BN122" i="3"/>
  <c r="BN123" i="3"/>
  <c r="BN124" i="3"/>
  <c r="BN125" i="3"/>
  <c r="BN126" i="3"/>
  <c r="BN127" i="3"/>
  <c r="BN128" i="3"/>
  <c r="BN129" i="3"/>
  <c r="BN130" i="3"/>
  <c r="BN131" i="3"/>
  <c r="BN132" i="3"/>
  <c r="BN133" i="3"/>
  <c r="BN134" i="3"/>
  <c r="BN135" i="3"/>
  <c r="BN136" i="3"/>
  <c r="BN137" i="3"/>
  <c r="BN138" i="3"/>
  <c r="BN139" i="3"/>
  <c r="BN140" i="3"/>
  <c r="BN141" i="3"/>
  <c r="BN142" i="3"/>
  <c r="BN143" i="3"/>
  <c r="BN144" i="3"/>
  <c r="BN145" i="3"/>
  <c r="BN146" i="3"/>
  <c r="BN147" i="3"/>
  <c r="BN148" i="3"/>
  <c r="BN149" i="3"/>
  <c r="BN150" i="3"/>
  <c r="BN151" i="3"/>
  <c r="BN152" i="3"/>
  <c r="BN153" i="3"/>
  <c r="BN154" i="3"/>
  <c r="BN155" i="3"/>
  <c r="BN156" i="3"/>
  <c r="BN157" i="3"/>
  <c r="BN158" i="3"/>
  <c r="BN159" i="3"/>
  <c r="BN160" i="3"/>
  <c r="BN161" i="3"/>
  <c r="BN162" i="3"/>
  <c r="BN163" i="3"/>
  <c r="BN164" i="3"/>
  <c r="BN165" i="3"/>
  <c r="BN166" i="3"/>
  <c r="BN167" i="3"/>
  <c r="BN168" i="3"/>
  <c r="BN169" i="3"/>
  <c r="BN170" i="3"/>
  <c r="BN171" i="3"/>
  <c r="BN172" i="3"/>
  <c r="BN173" i="3"/>
  <c r="BN174" i="3"/>
  <c r="BN175" i="3"/>
  <c r="BN176" i="3"/>
  <c r="BN177" i="3"/>
  <c r="BN178" i="3"/>
  <c r="BN179" i="3"/>
  <c r="BN180" i="3"/>
  <c r="BN181" i="3"/>
  <c r="BN182" i="3"/>
  <c r="BN183" i="3"/>
  <c r="BN184" i="3"/>
  <c r="BN185" i="3"/>
  <c r="BN186" i="3"/>
  <c r="BN187" i="3"/>
  <c r="BN188" i="3"/>
  <c r="BN189" i="3"/>
  <c r="BN190" i="3"/>
  <c r="BN191" i="3"/>
  <c r="BN192" i="3"/>
  <c r="BN193" i="3"/>
  <c r="BN194" i="3"/>
  <c r="BN195" i="3"/>
  <c r="BN196" i="3"/>
  <c r="BN197" i="3"/>
  <c r="BN198" i="3"/>
  <c r="BN199" i="3"/>
  <c r="BN200" i="3"/>
  <c r="BN201" i="3"/>
  <c r="BN202" i="3"/>
  <c r="BN203" i="3"/>
  <c r="BN204" i="3"/>
  <c r="BN205" i="3"/>
  <c r="BN206" i="3"/>
  <c r="BN207" i="3"/>
  <c r="BN208" i="3"/>
  <c r="BN209" i="3"/>
  <c r="BN210" i="3"/>
  <c r="BN211" i="3"/>
  <c r="BN212" i="3"/>
  <c r="BN213" i="3"/>
  <c r="BN214" i="3"/>
  <c r="BN215" i="3"/>
  <c r="BN216" i="3"/>
  <c r="BN217" i="3"/>
  <c r="BN218" i="3"/>
  <c r="BN219" i="3"/>
  <c r="BN220" i="3"/>
  <c r="BN221" i="3"/>
  <c r="BN222" i="3"/>
  <c r="BN223" i="3"/>
  <c r="BN224" i="3"/>
  <c r="BN225" i="3"/>
  <c r="BN226" i="3"/>
  <c r="BN227" i="3"/>
  <c r="BN228" i="3"/>
  <c r="BN229" i="3"/>
  <c r="BN230" i="3"/>
  <c r="BN231" i="3"/>
  <c r="BN232" i="3"/>
  <c r="BN233" i="3"/>
  <c r="BN234" i="3"/>
  <c r="BN235" i="3"/>
  <c r="BN236" i="3"/>
  <c r="BN237" i="3"/>
  <c r="BN238" i="3"/>
  <c r="BN239" i="3"/>
  <c r="BN240" i="3"/>
  <c r="BN241" i="3"/>
  <c r="BN242" i="3"/>
  <c r="BN243" i="3"/>
  <c r="BN244" i="3"/>
  <c r="BN245" i="3"/>
  <c r="BN246" i="3"/>
  <c r="BN247" i="3"/>
  <c r="BN248" i="3"/>
  <c r="BN249" i="3"/>
  <c r="BN250" i="3"/>
  <c r="BN251" i="3"/>
  <c r="BN252" i="3"/>
  <c r="BN253" i="3"/>
  <c r="BN254" i="3"/>
  <c r="BN22" i="3"/>
  <c r="BN23" i="3"/>
  <c r="BN24" i="3"/>
  <c r="BN18" i="3"/>
  <c r="BN19" i="3"/>
  <c r="BN20" i="3"/>
  <c r="BN21" i="3"/>
  <c r="BN15" i="3"/>
  <c r="BN16" i="3"/>
  <c r="BN17" i="3"/>
  <c r="BR6" i="3"/>
  <c r="BR235" i="3" s="1"/>
  <c r="BO235" i="3" s="1"/>
  <c r="BQ6" i="3"/>
  <c r="BQ10" i="3" s="1"/>
  <c r="BN10" i="3"/>
  <c r="BN11" i="3"/>
  <c r="BN12" i="3"/>
  <c r="BN13" i="3"/>
  <c r="BN14" i="3"/>
  <c r="BN9" i="3"/>
  <c r="BN8" i="3"/>
  <c r="B509" i="3"/>
  <c r="D509" i="3" s="1"/>
  <c r="EI23" i="3"/>
  <c r="EI31" i="3"/>
  <c r="DF42" i="3"/>
  <c r="EM51" i="3"/>
  <c r="CU57" i="3"/>
  <c r="DZ63" i="3"/>
  <c r="FS67" i="3"/>
  <c r="CP74" i="3"/>
  <c r="FJ87" i="3"/>
  <c r="CS96" i="3"/>
  <c r="CU109" i="3"/>
  <c r="FA126" i="3"/>
  <c r="FR143" i="3"/>
  <c r="CA10" i="3"/>
  <c r="CA13" i="3"/>
  <c r="CA18" i="3"/>
  <c r="CA21" i="3"/>
  <c r="CA24" i="3"/>
  <c r="CA27" i="3"/>
  <c r="CA30" i="3"/>
  <c r="CA33" i="3"/>
  <c r="CA36" i="3"/>
  <c r="CA39" i="3"/>
  <c r="CA42" i="3"/>
  <c r="CA45" i="3"/>
  <c r="CA48" i="3"/>
  <c r="CA51" i="3"/>
  <c r="CA54" i="3"/>
  <c r="CA57" i="3"/>
  <c r="CA60" i="3"/>
  <c r="CA63" i="3"/>
  <c r="CA67" i="3"/>
  <c r="CA70" i="3"/>
  <c r="CA73" i="3"/>
  <c r="CA76" i="3"/>
  <c r="CA79" i="3"/>
  <c r="CA82" i="3"/>
  <c r="CA85" i="3"/>
  <c r="CA89" i="3"/>
  <c r="CA92" i="3"/>
  <c r="CA95" i="3"/>
  <c r="CA98" i="3"/>
  <c r="CA101" i="3"/>
  <c r="CA104" i="3"/>
  <c r="CA107" i="3"/>
  <c r="CA110" i="3"/>
  <c r="CA113" i="3"/>
  <c r="CA116" i="3"/>
  <c r="CA119" i="3"/>
  <c r="CA122" i="3"/>
  <c r="CA125" i="3"/>
  <c r="CA128" i="3"/>
  <c r="CA131" i="3"/>
  <c r="CA134" i="3"/>
  <c r="CA137" i="3"/>
  <c r="CA140" i="3"/>
  <c r="CA144" i="3"/>
  <c r="CA147" i="3"/>
  <c r="CA159" i="3"/>
  <c r="CA175" i="3"/>
  <c r="CA188" i="3"/>
  <c r="CA204" i="3"/>
  <c r="CA216" i="3"/>
  <c r="CA232" i="3"/>
  <c r="F260" i="35"/>
  <c r="G260" i="35"/>
  <c r="CC10" i="3"/>
  <c r="CD10" i="3"/>
  <c r="CF10" i="3"/>
  <c r="CH10" i="3"/>
  <c r="CK10" i="3"/>
  <c r="CL10" i="3"/>
  <c r="CN10" i="3"/>
  <c r="CO10" i="3"/>
  <c r="CQ10" i="3"/>
  <c r="CR10" i="3"/>
  <c r="CW10" i="3"/>
  <c r="DA10" i="3"/>
  <c r="DB10" i="3"/>
  <c r="DD10" i="3"/>
  <c r="DE10" i="3"/>
  <c r="DG10" i="3"/>
  <c r="DH10" i="3"/>
  <c r="DL10" i="3"/>
  <c r="DM10" i="3"/>
  <c r="DN10" i="3"/>
  <c r="DO10" i="3"/>
  <c r="DP10" i="3"/>
  <c r="DR10" i="3"/>
  <c r="DU10" i="3"/>
  <c r="DV10" i="3"/>
  <c r="DX10" i="3"/>
  <c r="DY10" i="3"/>
  <c r="EA10" i="3"/>
  <c r="EB10" i="3"/>
  <c r="EG10" i="3"/>
  <c r="EK10" i="3"/>
  <c r="EL10" i="3"/>
  <c r="EN10" i="3"/>
  <c r="EO10" i="3"/>
  <c r="EQ10" i="3"/>
  <c r="ER10" i="3"/>
  <c r="EV10" i="3"/>
  <c r="EW10" i="3"/>
  <c r="EX10" i="3"/>
  <c r="EY10" i="3"/>
  <c r="EZ10" i="3"/>
  <c r="FB10" i="3"/>
  <c r="FE10" i="3"/>
  <c r="FF10" i="3"/>
  <c r="FH10" i="3"/>
  <c r="FI10" i="3"/>
  <c r="FK10" i="3"/>
  <c r="FL10" i="3"/>
  <c r="FQ10" i="3"/>
  <c r="FU10" i="3"/>
  <c r="FV10" i="3"/>
  <c r="FX10" i="3"/>
  <c r="FY10" i="3"/>
  <c r="GA10" i="3"/>
  <c r="GB10" i="3"/>
  <c r="CC11" i="3"/>
  <c r="CD11" i="3"/>
  <c r="CF11" i="3"/>
  <c r="CH11" i="3"/>
  <c r="CK11" i="3"/>
  <c r="CL11" i="3"/>
  <c r="CN11" i="3"/>
  <c r="CO11" i="3"/>
  <c r="CQ11" i="3"/>
  <c r="CR11" i="3"/>
  <c r="CW11" i="3"/>
  <c r="DA11" i="3"/>
  <c r="DB11" i="3"/>
  <c r="DD11" i="3"/>
  <c r="DE11" i="3"/>
  <c r="DG11" i="3"/>
  <c r="DH11" i="3"/>
  <c r="DL11" i="3"/>
  <c r="DM11" i="3"/>
  <c r="DN11" i="3"/>
  <c r="DO11" i="3"/>
  <c r="DP11" i="3"/>
  <c r="DR11" i="3"/>
  <c r="DU11" i="3"/>
  <c r="DV11" i="3"/>
  <c r="DX11" i="3"/>
  <c r="DY11" i="3"/>
  <c r="EA11" i="3"/>
  <c r="EB11" i="3"/>
  <c r="EG11" i="3"/>
  <c r="EK11" i="3"/>
  <c r="EL11" i="3"/>
  <c r="EN11" i="3"/>
  <c r="EO11" i="3"/>
  <c r="EQ11" i="3"/>
  <c r="ER11" i="3"/>
  <c r="EV11" i="3"/>
  <c r="EW11" i="3"/>
  <c r="EX11" i="3"/>
  <c r="EY11" i="3"/>
  <c r="EZ11" i="3"/>
  <c r="FB11" i="3"/>
  <c r="FE11" i="3"/>
  <c r="FF11" i="3"/>
  <c r="FH11" i="3"/>
  <c r="FI11" i="3"/>
  <c r="FK11" i="3"/>
  <c r="FL11" i="3"/>
  <c r="FQ11" i="3"/>
  <c r="FU11" i="3"/>
  <c r="FV11" i="3"/>
  <c r="FX11" i="3"/>
  <c r="FY11" i="3"/>
  <c r="GA11" i="3"/>
  <c r="GB11" i="3"/>
  <c r="CC12" i="3"/>
  <c r="CD12" i="3"/>
  <c r="CF12" i="3"/>
  <c r="CH12" i="3"/>
  <c r="CK12" i="3"/>
  <c r="CL12" i="3"/>
  <c r="CN12" i="3"/>
  <c r="CO12" i="3"/>
  <c r="CQ12" i="3"/>
  <c r="CR12" i="3"/>
  <c r="CW12" i="3"/>
  <c r="DA12" i="3"/>
  <c r="DB12" i="3"/>
  <c r="DD12" i="3"/>
  <c r="DE12" i="3"/>
  <c r="DG12" i="3"/>
  <c r="DH12" i="3"/>
  <c r="DL12" i="3"/>
  <c r="DM12" i="3"/>
  <c r="DN12" i="3"/>
  <c r="DO12" i="3"/>
  <c r="DP12" i="3"/>
  <c r="DR12" i="3"/>
  <c r="DU12" i="3"/>
  <c r="DV12" i="3"/>
  <c r="DX12" i="3"/>
  <c r="DY12" i="3"/>
  <c r="EA12" i="3"/>
  <c r="EB12" i="3"/>
  <c r="EG12" i="3"/>
  <c r="EK12" i="3"/>
  <c r="EL12" i="3"/>
  <c r="EN12" i="3"/>
  <c r="EO12" i="3"/>
  <c r="EQ12" i="3"/>
  <c r="ER12" i="3"/>
  <c r="EV12" i="3"/>
  <c r="EW12" i="3"/>
  <c r="EX12" i="3"/>
  <c r="EY12" i="3"/>
  <c r="EZ12" i="3"/>
  <c r="FB12" i="3"/>
  <c r="FE12" i="3"/>
  <c r="FF12" i="3"/>
  <c r="FH12" i="3"/>
  <c r="FI12" i="3"/>
  <c r="FK12" i="3"/>
  <c r="FL12" i="3"/>
  <c r="FQ12" i="3"/>
  <c r="FU12" i="3"/>
  <c r="FV12" i="3"/>
  <c r="FX12" i="3"/>
  <c r="FY12" i="3"/>
  <c r="GA12" i="3"/>
  <c r="GB12" i="3"/>
  <c r="CC13" i="3"/>
  <c r="CD13" i="3"/>
  <c r="CF13" i="3"/>
  <c r="CH13" i="3"/>
  <c r="CK13" i="3"/>
  <c r="BP13" i="3"/>
  <c r="BL13" i="3" s="1"/>
  <c r="BM13" i="3" s="1"/>
  <c r="CL13" i="3"/>
  <c r="CN13" i="3"/>
  <c r="CO13" i="3"/>
  <c r="CQ13" i="3"/>
  <c r="CR13" i="3"/>
  <c r="CW13" i="3"/>
  <c r="DA13" i="3"/>
  <c r="DB13" i="3"/>
  <c r="DD13" i="3"/>
  <c r="DE13" i="3"/>
  <c r="DG13" i="3"/>
  <c r="DH13" i="3"/>
  <c r="DL13" i="3"/>
  <c r="DM13" i="3"/>
  <c r="DN13" i="3"/>
  <c r="DO13" i="3"/>
  <c r="DP13" i="3"/>
  <c r="DR13" i="3"/>
  <c r="DU13" i="3"/>
  <c r="DV13" i="3"/>
  <c r="DX13" i="3"/>
  <c r="DY13" i="3"/>
  <c r="EA13" i="3"/>
  <c r="EB13" i="3"/>
  <c r="EG13" i="3"/>
  <c r="EK13" i="3"/>
  <c r="EL13" i="3"/>
  <c r="EN13" i="3"/>
  <c r="EO13" i="3"/>
  <c r="EQ13" i="3"/>
  <c r="ER13" i="3"/>
  <c r="EV13" i="3"/>
  <c r="EW13" i="3"/>
  <c r="EX13" i="3"/>
  <c r="EY13" i="3"/>
  <c r="EZ13" i="3"/>
  <c r="FB13" i="3"/>
  <c r="FE13" i="3"/>
  <c r="FF13" i="3"/>
  <c r="FH13" i="3"/>
  <c r="FI13" i="3"/>
  <c r="FK13" i="3"/>
  <c r="FL13" i="3"/>
  <c r="FQ13" i="3"/>
  <c r="FU13" i="3"/>
  <c r="FV13" i="3"/>
  <c r="FX13" i="3"/>
  <c r="FY13" i="3"/>
  <c r="GA13" i="3"/>
  <c r="GB13" i="3"/>
  <c r="CC14" i="3"/>
  <c r="CD14" i="3"/>
  <c r="CF14" i="3"/>
  <c r="CH14" i="3"/>
  <c r="CK14" i="3"/>
  <c r="CL14" i="3"/>
  <c r="CN14" i="3"/>
  <c r="CO14" i="3"/>
  <c r="CQ14" i="3"/>
  <c r="CR14" i="3"/>
  <c r="CW14" i="3"/>
  <c r="DA14" i="3"/>
  <c r="DB14" i="3"/>
  <c r="DD14" i="3"/>
  <c r="DE14" i="3"/>
  <c r="DG14" i="3"/>
  <c r="DH14" i="3"/>
  <c r="DL14" i="3"/>
  <c r="DM14" i="3"/>
  <c r="DN14" i="3"/>
  <c r="DO14" i="3"/>
  <c r="DP14" i="3"/>
  <c r="DR14" i="3"/>
  <c r="DU14" i="3"/>
  <c r="DV14" i="3"/>
  <c r="DX14" i="3"/>
  <c r="DY14" i="3"/>
  <c r="EA14" i="3"/>
  <c r="EB14" i="3"/>
  <c r="EG14" i="3"/>
  <c r="EK14" i="3"/>
  <c r="EL14" i="3"/>
  <c r="EN14" i="3"/>
  <c r="EO14" i="3"/>
  <c r="EQ14" i="3"/>
  <c r="ER14" i="3"/>
  <c r="EV14" i="3"/>
  <c r="EW14" i="3"/>
  <c r="EX14" i="3"/>
  <c r="EY14" i="3"/>
  <c r="EZ14" i="3"/>
  <c r="FB14" i="3"/>
  <c r="FE14" i="3"/>
  <c r="FF14" i="3"/>
  <c r="FH14" i="3"/>
  <c r="FI14" i="3"/>
  <c r="FK14" i="3"/>
  <c r="FL14" i="3"/>
  <c r="FQ14" i="3"/>
  <c r="FU14" i="3"/>
  <c r="FV14" i="3"/>
  <c r="FX14" i="3"/>
  <c r="FY14" i="3"/>
  <c r="GA14" i="3"/>
  <c r="GB14" i="3"/>
  <c r="CC16" i="3"/>
  <c r="CD16" i="3"/>
  <c r="CF16" i="3"/>
  <c r="CH16" i="3"/>
  <c r="CK16" i="3"/>
  <c r="BP16" i="3"/>
  <c r="BL16" i="3" s="1"/>
  <c r="CL16" i="3"/>
  <c r="CN16" i="3"/>
  <c r="CO16" i="3"/>
  <c r="CQ16" i="3"/>
  <c r="CR16" i="3"/>
  <c r="CW16" i="3"/>
  <c r="DA16" i="3"/>
  <c r="DB16" i="3"/>
  <c r="DD16" i="3"/>
  <c r="DE16" i="3"/>
  <c r="DG16" i="3"/>
  <c r="DH16" i="3"/>
  <c r="DL16" i="3"/>
  <c r="DM16" i="3"/>
  <c r="DN16" i="3"/>
  <c r="DO16" i="3"/>
  <c r="DP16" i="3"/>
  <c r="DR16" i="3"/>
  <c r="DU16" i="3"/>
  <c r="DV16" i="3"/>
  <c r="DX16" i="3"/>
  <c r="DY16" i="3"/>
  <c r="EA16" i="3"/>
  <c r="EB16" i="3"/>
  <c r="EG16" i="3"/>
  <c r="EK16" i="3"/>
  <c r="EL16" i="3"/>
  <c r="EN16" i="3"/>
  <c r="EO16" i="3"/>
  <c r="EQ16" i="3"/>
  <c r="ER16" i="3"/>
  <c r="EV16" i="3"/>
  <c r="EW16" i="3"/>
  <c r="EX16" i="3"/>
  <c r="EY16" i="3"/>
  <c r="EZ16" i="3"/>
  <c r="FB16" i="3"/>
  <c r="FE16" i="3"/>
  <c r="FF16" i="3"/>
  <c r="FH16" i="3"/>
  <c r="FI16" i="3"/>
  <c r="FK16" i="3"/>
  <c r="FL16" i="3"/>
  <c r="FQ16" i="3"/>
  <c r="FU16" i="3"/>
  <c r="FV16" i="3"/>
  <c r="FX16" i="3"/>
  <c r="FY16" i="3"/>
  <c r="GA16" i="3"/>
  <c r="GB16" i="3"/>
  <c r="CC17" i="3"/>
  <c r="BP17" i="3"/>
  <c r="BL17" i="3" s="1"/>
  <c r="BM17" i="3" s="1"/>
  <c r="CD17" i="3"/>
  <c r="CF17" i="3"/>
  <c r="CH17" i="3"/>
  <c r="CK17" i="3"/>
  <c r="CL17" i="3"/>
  <c r="CN17" i="3"/>
  <c r="CO17" i="3"/>
  <c r="CQ17" i="3"/>
  <c r="CR17" i="3"/>
  <c r="CW17" i="3"/>
  <c r="DA17" i="3"/>
  <c r="DB17" i="3"/>
  <c r="DD17" i="3"/>
  <c r="DE17" i="3"/>
  <c r="DG17" i="3"/>
  <c r="DH17" i="3"/>
  <c r="DL17" i="3"/>
  <c r="DM17" i="3"/>
  <c r="DN17" i="3"/>
  <c r="DO17" i="3"/>
  <c r="DP17" i="3"/>
  <c r="DR17" i="3"/>
  <c r="DU17" i="3"/>
  <c r="DV17" i="3"/>
  <c r="DX17" i="3"/>
  <c r="DY17" i="3"/>
  <c r="EA17" i="3"/>
  <c r="EB17" i="3"/>
  <c r="EG17" i="3"/>
  <c r="EK17" i="3"/>
  <c r="EL17" i="3"/>
  <c r="EN17" i="3"/>
  <c r="EO17" i="3"/>
  <c r="EQ17" i="3"/>
  <c r="ER17" i="3"/>
  <c r="EV17" i="3"/>
  <c r="EW17" i="3"/>
  <c r="EX17" i="3"/>
  <c r="EY17" i="3"/>
  <c r="EZ17" i="3"/>
  <c r="FB17" i="3"/>
  <c r="FE17" i="3"/>
  <c r="FF17" i="3"/>
  <c r="FH17" i="3"/>
  <c r="FI17" i="3"/>
  <c r="FK17" i="3"/>
  <c r="FL17" i="3"/>
  <c r="FQ17" i="3"/>
  <c r="FU17" i="3"/>
  <c r="FV17" i="3"/>
  <c r="FX17" i="3"/>
  <c r="FY17" i="3"/>
  <c r="GA17" i="3"/>
  <c r="GB17" i="3"/>
  <c r="CC18" i="3"/>
  <c r="CD18" i="3"/>
  <c r="CF18" i="3"/>
  <c r="CH18" i="3"/>
  <c r="CK18" i="3"/>
  <c r="BP18" i="3"/>
  <c r="BL18" i="3" s="1"/>
  <c r="CL18" i="3"/>
  <c r="CN18" i="3"/>
  <c r="CO18" i="3"/>
  <c r="CQ18" i="3"/>
  <c r="CR18" i="3"/>
  <c r="CW18" i="3"/>
  <c r="DA18" i="3"/>
  <c r="DB18" i="3"/>
  <c r="DD18" i="3"/>
  <c r="DE18" i="3"/>
  <c r="DG18" i="3"/>
  <c r="DH18" i="3"/>
  <c r="DL18" i="3"/>
  <c r="DM18" i="3"/>
  <c r="DN18" i="3"/>
  <c r="DO18" i="3"/>
  <c r="DP18" i="3"/>
  <c r="DR18" i="3"/>
  <c r="DU18" i="3"/>
  <c r="DV18" i="3"/>
  <c r="DX18" i="3"/>
  <c r="DY18" i="3"/>
  <c r="EA18" i="3"/>
  <c r="EB18" i="3"/>
  <c r="EG18" i="3"/>
  <c r="EK18" i="3"/>
  <c r="EL18" i="3"/>
  <c r="EN18" i="3"/>
  <c r="EO18" i="3"/>
  <c r="EQ18" i="3"/>
  <c r="ER18" i="3"/>
  <c r="EV18" i="3"/>
  <c r="EW18" i="3"/>
  <c r="EX18" i="3"/>
  <c r="EY18" i="3"/>
  <c r="EZ18" i="3"/>
  <c r="FB18" i="3"/>
  <c r="FE18" i="3"/>
  <c r="FF18" i="3"/>
  <c r="FH18" i="3"/>
  <c r="FI18" i="3"/>
  <c r="FK18" i="3"/>
  <c r="FL18" i="3"/>
  <c r="FQ18" i="3"/>
  <c r="FU18" i="3"/>
  <c r="FV18" i="3"/>
  <c r="FX18" i="3"/>
  <c r="FY18" i="3"/>
  <c r="GA18" i="3"/>
  <c r="GB18" i="3"/>
  <c r="CC19" i="3"/>
  <c r="CD19" i="3"/>
  <c r="CF19" i="3"/>
  <c r="CH19" i="3"/>
  <c r="CK19" i="3"/>
  <c r="BP19" i="3"/>
  <c r="BL19" i="3" s="1"/>
  <c r="CL19" i="3"/>
  <c r="CN19" i="3"/>
  <c r="CO19" i="3"/>
  <c r="CQ19" i="3"/>
  <c r="CR19" i="3"/>
  <c r="CW19" i="3"/>
  <c r="DA19" i="3"/>
  <c r="DB19" i="3"/>
  <c r="DD19" i="3"/>
  <c r="DE19" i="3"/>
  <c r="DG19" i="3"/>
  <c r="DH19" i="3"/>
  <c r="DL19" i="3"/>
  <c r="DM19" i="3"/>
  <c r="DN19" i="3"/>
  <c r="DO19" i="3"/>
  <c r="DP19" i="3"/>
  <c r="DR19" i="3"/>
  <c r="DU19" i="3"/>
  <c r="DV19" i="3"/>
  <c r="DX19" i="3"/>
  <c r="DY19" i="3"/>
  <c r="EA19" i="3"/>
  <c r="EB19" i="3"/>
  <c r="EG19" i="3"/>
  <c r="EK19" i="3"/>
  <c r="EL19" i="3"/>
  <c r="EN19" i="3"/>
  <c r="EO19" i="3"/>
  <c r="EQ19" i="3"/>
  <c r="ER19" i="3"/>
  <c r="EV19" i="3"/>
  <c r="EW19" i="3"/>
  <c r="EX19" i="3"/>
  <c r="EY19" i="3"/>
  <c r="EZ19" i="3"/>
  <c r="FB19" i="3"/>
  <c r="FE19" i="3"/>
  <c r="FF19" i="3"/>
  <c r="FH19" i="3"/>
  <c r="FI19" i="3"/>
  <c r="FK19" i="3"/>
  <c r="FL19" i="3"/>
  <c r="FQ19" i="3"/>
  <c r="FU19" i="3"/>
  <c r="FV19" i="3"/>
  <c r="FX19" i="3"/>
  <c r="FY19" i="3"/>
  <c r="GA19" i="3"/>
  <c r="GB19" i="3"/>
  <c r="CC20" i="3"/>
  <c r="BP20" i="3"/>
  <c r="BL20" i="3" s="1"/>
  <c r="CD20" i="3"/>
  <c r="CF20" i="3"/>
  <c r="CH20" i="3"/>
  <c r="CK20" i="3"/>
  <c r="CL20" i="3"/>
  <c r="CN20" i="3"/>
  <c r="CO20" i="3"/>
  <c r="CQ20" i="3"/>
  <c r="CR20" i="3"/>
  <c r="CW20" i="3"/>
  <c r="DA20" i="3"/>
  <c r="DB20" i="3"/>
  <c r="DD20" i="3"/>
  <c r="DE20" i="3"/>
  <c r="DG20" i="3"/>
  <c r="DH20" i="3"/>
  <c r="DL20" i="3"/>
  <c r="DM20" i="3"/>
  <c r="DN20" i="3"/>
  <c r="DO20" i="3"/>
  <c r="DP20" i="3"/>
  <c r="DR20" i="3"/>
  <c r="DU20" i="3"/>
  <c r="DV20" i="3"/>
  <c r="DX20" i="3"/>
  <c r="DY20" i="3"/>
  <c r="EA20" i="3"/>
  <c r="EB20" i="3"/>
  <c r="EG20" i="3"/>
  <c r="EK20" i="3"/>
  <c r="EL20" i="3"/>
  <c r="EN20" i="3"/>
  <c r="EO20" i="3"/>
  <c r="EQ20" i="3"/>
  <c r="ER20" i="3"/>
  <c r="EV20" i="3"/>
  <c r="EW20" i="3"/>
  <c r="EX20" i="3"/>
  <c r="EY20" i="3"/>
  <c r="EZ20" i="3"/>
  <c r="FB20" i="3"/>
  <c r="FE20" i="3"/>
  <c r="FF20" i="3"/>
  <c r="FH20" i="3"/>
  <c r="FI20" i="3"/>
  <c r="FK20" i="3"/>
  <c r="FL20" i="3"/>
  <c r="FQ20" i="3"/>
  <c r="FU20" i="3"/>
  <c r="FV20" i="3"/>
  <c r="FX20" i="3"/>
  <c r="FY20" i="3"/>
  <c r="GA20" i="3"/>
  <c r="GB20" i="3"/>
  <c r="CC21" i="3"/>
  <c r="CD21" i="3"/>
  <c r="CF21" i="3"/>
  <c r="CH21" i="3"/>
  <c r="CK21" i="3"/>
  <c r="BP21" i="3"/>
  <c r="BL21" i="3" s="1"/>
  <c r="CL21" i="3"/>
  <c r="CN21" i="3"/>
  <c r="CO21" i="3"/>
  <c r="CQ21" i="3"/>
  <c r="CR21" i="3"/>
  <c r="CW21" i="3"/>
  <c r="DA21" i="3"/>
  <c r="DB21" i="3"/>
  <c r="DD21" i="3"/>
  <c r="DE21" i="3"/>
  <c r="DG21" i="3"/>
  <c r="DH21" i="3"/>
  <c r="DL21" i="3"/>
  <c r="DM21" i="3"/>
  <c r="DN21" i="3"/>
  <c r="DO21" i="3"/>
  <c r="DP21" i="3"/>
  <c r="DR21" i="3"/>
  <c r="DU21" i="3"/>
  <c r="DV21" i="3"/>
  <c r="DX21" i="3"/>
  <c r="DY21" i="3"/>
  <c r="EA21" i="3"/>
  <c r="EB21" i="3"/>
  <c r="EG21" i="3"/>
  <c r="EK21" i="3"/>
  <c r="EL21" i="3"/>
  <c r="EN21" i="3"/>
  <c r="EO21" i="3"/>
  <c r="EQ21" i="3"/>
  <c r="ER21" i="3"/>
  <c r="EV21" i="3"/>
  <c r="EW21" i="3"/>
  <c r="EX21" i="3"/>
  <c r="EY21" i="3"/>
  <c r="EZ21" i="3"/>
  <c r="FB21" i="3"/>
  <c r="FE21" i="3"/>
  <c r="FF21" i="3"/>
  <c r="FH21" i="3"/>
  <c r="FI21" i="3"/>
  <c r="FK21" i="3"/>
  <c r="FL21" i="3"/>
  <c r="FQ21" i="3"/>
  <c r="FU21" i="3"/>
  <c r="FV21" i="3"/>
  <c r="FX21" i="3"/>
  <c r="FY21" i="3"/>
  <c r="GA21" i="3"/>
  <c r="GB21" i="3"/>
  <c r="CC22" i="3"/>
  <c r="CD22" i="3"/>
  <c r="CF22" i="3"/>
  <c r="CH22" i="3"/>
  <c r="CK22" i="3"/>
  <c r="CL22" i="3"/>
  <c r="CN22" i="3"/>
  <c r="CO22" i="3"/>
  <c r="CQ22" i="3"/>
  <c r="CR22" i="3"/>
  <c r="CW22" i="3"/>
  <c r="DA22" i="3"/>
  <c r="DB22" i="3"/>
  <c r="DD22" i="3"/>
  <c r="DE22" i="3"/>
  <c r="DG22" i="3"/>
  <c r="DH22" i="3"/>
  <c r="DL22" i="3"/>
  <c r="DM22" i="3"/>
  <c r="DN22" i="3"/>
  <c r="DO22" i="3"/>
  <c r="DP22" i="3"/>
  <c r="DR22" i="3"/>
  <c r="DU22" i="3"/>
  <c r="DV22" i="3"/>
  <c r="DX22" i="3"/>
  <c r="DY22" i="3"/>
  <c r="EA22" i="3"/>
  <c r="EB22" i="3"/>
  <c r="EG22" i="3"/>
  <c r="EK22" i="3"/>
  <c r="EL22" i="3"/>
  <c r="EN22" i="3"/>
  <c r="EO22" i="3"/>
  <c r="EQ22" i="3"/>
  <c r="ER22" i="3"/>
  <c r="EV22" i="3"/>
  <c r="EW22" i="3"/>
  <c r="EX22" i="3"/>
  <c r="EY22" i="3"/>
  <c r="EZ22" i="3"/>
  <c r="FB22" i="3"/>
  <c r="FE22" i="3"/>
  <c r="FF22" i="3"/>
  <c r="FH22" i="3"/>
  <c r="FI22" i="3"/>
  <c r="FK22" i="3"/>
  <c r="FL22" i="3"/>
  <c r="FQ22" i="3"/>
  <c r="FU22" i="3"/>
  <c r="FV22" i="3"/>
  <c r="FX22" i="3"/>
  <c r="FY22" i="3"/>
  <c r="GA22" i="3"/>
  <c r="GB22" i="3"/>
  <c r="CC23" i="3"/>
  <c r="CD23" i="3"/>
  <c r="CF23" i="3"/>
  <c r="CH23" i="3"/>
  <c r="CK23" i="3"/>
  <c r="BP23" i="3"/>
  <c r="BL23" i="3" s="1"/>
  <c r="CL23" i="3"/>
  <c r="CN23" i="3"/>
  <c r="CO23" i="3"/>
  <c r="CQ23" i="3"/>
  <c r="CR23" i="3"/>
  <c r="CW23" i="3"/>
  <c r="DA23" i="3"/>
  <c r="DB23" i="3"/>
  <c r="DD23" i="3"/>
  <c r="DE23" i="3"/>
  <c r="DG23" i="3"/>
  <c r="DH23" i="3"/>
  <c r="DL23" i="3"/>
  <c r="DM23" i="3"/>
  <c r="DN23" i="3"/>
  <c r="DO23" i="3"/>
  <c r="DP23" i="3"/>
  <c r="DR23" i="3"/>
  <c r="DU23" i="3"/>
  <c r="DV23" i="3"/>
  <c r="DX23" i="3"/>
  <c r="DY23" i="3"/>
  <c r="EA23" i="3"/>
  <c r="EB23" i="3"/>
  <c r="EG23" i="3"/>
  <c r="EK23" i="3"/>
  <c r="EL23" i="3"/>
  <c r="EN23" i="3"/>
  <c r="EO23" i="3"/>
  <c r="EQ23" i="3"/>
  <c r="ER23" i="3"/>
  <c r="EV23" i="3"/>
  <c r="EW23" i="3"/>
  <c r="EX23" i="3"/>
  <c r="EY23" i="3"/>
  <c r="EZ23" i="3"/>
  <c r="FB23" i="3"/>
  <c r="FE23" i="3"/>
  <c r="FF23" i="3"/>
  <c r="FH23" i="3"/>
  <c r="FI23" i="3"/>
  <c r="FK23" i="3"/>
  <c r="FL23" i="3"/>
  <c r="FQ23" i="3"/>
  <c r="FU23" i="3"/>
  <c r="FV23" i="3"/>
  <c r="FX23" i="3"/>
  <c r="FY23" i="3"/>
  <c r="GA23" i="3"/>
  <c r="GB23" i="3"/>
  <c r="CC24" i="3"/>
  <c r="CD24" i="3"/>
  <c r="CF24" i="3"/>
  <c r="CH24" i="3"/>
  <c r="CK24" i="3"/>
  <c r="BP24" i="3"/>
  <c r="BL24" i="3" s="1"/>
  <c r="BM24" i="3" s="1"/>
  <c r="CL24" i="3"/>
  <c r="CN24" i="3"/>
  <c r="CO24" i="3"/>
  <c r="CQ24" i="3"/>
  <c r="CR24" i="3"/>
  <c r="CW24" i="3"/>
  <c r="DA24" i="3"/>
  <c r="DB24" i="3"/>
  <c r="DD24" i="3"/>
  <c r="DE24" i="3"/>
  <c r="DG24" i="3"/>
  <c r="DH24" i="3"/>
  <c r="DL24" i="3"/>
  <c r="DM24" i="3"/>
  <c r="DN24" i="3"/>
  <c r="DO24" i="3"/>
  <c r="DP24" i="3"/>
  <c r="DR24" i="3"/>
  <c r="DU24" i="3"/>
  <c r="DV24" i="3"/>
  <c r="DX24" i="3"/>
  <c r="DY24" i="3"/>
  <c r="EA24" i="3"/>
  <c r="EB24" i="3"/>
  <c r="EG24" i="3"/>
  <c r="EK24" i="3"/>
  <c r="EL24" i="3"/>
  <c r="EN24" i="3"/>
  <c r="EO24" i="3"/>
  <c r="EQ24" i="3"/>
  <c r="ER24" i="3"/>
  <c r="EV24" i="3"/>
  <c r="EW24" i="3"/>
  <c r="EX24" i="3"/>
  <c r="EY24" i="3"/>
  <c r="EZ24" i="3"/>
  <c r="FB24" i="3"/>
  <c r="FE24" i="3"/>
  <c r="FF24" i="3"/>
  <c r="FH24" i="3"/>
  <c r="FI24" i="3"/>
  <c r="FK24" i="3"/>
  <c r="FL24" i="3"/>
  <c r="FQ24" i="3"/>
  <c r="FU24" i="3"/>
  <c r="FV24" i="3"/>
  <c r="FX24" i="3"/>
  <c r="FY24" i="3"/>
  <c r="GA24" i="3"/>
  <c r="GB24" i="3"/>
  <c r="CC25" i="3"/>
  <c r="BP25" i="3"/>
  <c r="BL25" i="3" s="1"/>
  <c r="BM25" i="3" s="1"/>
  <c r="CD25" i="3"/>
  <c r="CF25" i="3"/>
  <c r="CH25" i="3"/>
  <c r="CK25" i="3"/>
  <c r="CL25" i="3"/>
  <c r="CN25" i="3"/>
  <c r="CO25" i="3"/>
  <c r="CQ25" i="3"/>
  <c r="CR25" i="3"/>
  <c r="CW25" i="3"/>
  <c r="DA25" i="3"/>
  <c r="DB25" i="3"/>
  <c r="DD25" i="3"/>
  <c r="DE25" i="3"/>
  <c r="DG25" i="3"/>
  <c r="DH25" i="3"/>
  <c r="DL25" i="3"/>
  <c r="DM25" i="3"/>
  <c r="DN25" i="3"/>
  <c r="DO25" i="3"/>
  <c r="DP25" i="3"/>
  <c r="DR25" i="3"/>
  <c r="DU25" i="3"/>
  <c r="DV25" i="3"/>
  <c r="DX25" i="3"/>
  <c r="DY25" i="3"/>
  <c r="EA25" i="3"/>
  <c r="EB25" i="3"/>
  <c r="EG25" i="3"/>
  <c r="EK25" i="3"/>
  <c r="EL25" i="3"/>
  <c r="EN25" i="3"/>
  <c r="EO25" i="3"/>
  <c r="EQ25" i="3"/>
  <c r="ER25" i="3"/>
  <c r="EV25" i="3"/>
  <c r="EW25" i="3"/>
  <c r="EX25" i="3"/>
  <c r="EY25" i="3"/>
  <c r="EZ25" i="3"/>
  <c r="FB25" i="3"/>
  <c r="FE25" i="3"/>
  <c r="FF25" i="3"/>
  <c r="FH25" i="3"/>
  <c r="FI25" i="3"/>
  <c r="FK25" i="3"/>
  <c r="FL25" i="3"/>
  <c r="FQ25" i="3"/>
  <c r="FU25" i="3"/>
  <c r="FV25" i="3"/>
  <c r="FX25" i="3"/>
  <c r="FY25" i="3"/>
  <c r="GA25" i="3"/>
  <c r="GB25" i="3"/>
  <c r="CC26" i="3"/>
  <c r="CD26" i="3"/>
  <c r="CF26" i="3"/>
  <c r="CH26" i="3"/>
  <c r="CK26" i="3"/>
  <c r="CL26" i="3"/>
  <c r="CN26" i="3"/>
  <c r="CO26" i="3"/>
  <c r="CQ26" i="3"/>
  <c r="CR26" i="3"/>
  <c r="CW26" i="3"/>
  <c r="DA26" i="3"/>
  <c r="DB26" i="3"/>
  <c r="DD26" i="3"/>
  <c r="DE26" i="3"/>
  <c r="DG26" i="3"/>
  <c r="DH26" i="3"/>
  <c r="DL26" i="3"/>
  <c r="DM26" i="3"/>
  <c r="DN26" i="3"/>
  <c r="DO26" i="3"/>
  <c r="DP26" i="3"/>
  <c r="DR26" i="3"/>
  <c r="DU26" i="3"/>
  <c r="DV26" i="3"/>
  <c r="DX26" i="3"/>
  <c r="DY26" i="3"/>
  <c r="EA26" i="3"/>
  <c r="EB26" i="3"/>
  <c r="EG26" i="3"/>
  <c r="EK26" i="3"/>
  <c r="EL26" i="3"/>
  <c r="EN26" i="3"/>
  <c r="EO26" i="3"/>
  <c r="EQ26" i="3"/>
  <c r="ER26" i="3"/>
  <c r="EV26" i="3"/>
  <c r="EW26" i="3"/>
  <c r="EX26" i="3"/>
  <c r="EY26" i="3"/>
  <c r="EZ26" i="3"/>
  <c r="FB26" i="3"/>
  <c r="FE26" i="3"/>
  <c r="FF26" i="3"/>
  <c r="FH26" i="3"/>
  <c r="FI26" i="3"/>
  <c r="FK26" i="3"/>
  <c r="FL26" i="3"/>
  <c r="FQ26" i="3"/>
  <c r="FU26" i="3"/>
  <c r="FV26" i="3"/>
  <c r="FX26" i="3"/>
  <c r="FY26" i="3"/>
  <c r="GA26" i="3"/>
  <c r="GB26" i="3"/>
  <c r="CC27" i="3"/>
  <c r="BP27" i="3"/>
  <c r="BL27" i="3" s="1"/>
  <c r="CD27" i="3"/>
  <c r="CF27" i="3"/>
  <c r="CH27" i="3"/>
  <c r="CK27" i="3"/>
  <c r="CL27" i="3"/>
  <c r="CN27" i="3"/>
  <c r="CO27" i="3"/>
  <c r="CQ27" i="3"/>
  <c r="CR27" i="3"/>
  <c r="CW27" i="3"/>
  <c r="DA27" i="3"/>
  <c r="DB27" i="3"/>
  <c r="DD27" i="3"/>
  <c r="DE27" i="3"/>
  <c r="DG27" i="3"/>
  <c r="DH27" i="3"/>
  <c r="DL27" i="3"/>
  <c r="DM27" i="3"/>
  <c r="DN27" i="3"/>
  <c r="DO27" i="3"/>
  <c r="DP27" i="3"/>
  <c r="DR27" i="3"/>
  <c r="DU27" i="3"/>
  <c r="DV27" i="3"/>
  <c r="DX27" i="3"/>
  <c r="DY27" i="3"/>
  <c r="EA27" i="3"/>
  <c r="EB27" i="3"/>
  <c r="EG27" i="3"/>
  <c r="EK27" i="3"/>
  <c r="EL27" i="3"/>
  <c r="EN27" i="3"/>
  <c r="EO27" i="3"/>
  <c r="EQ27" i="3"/>
  <c r="ER27" i="3"/>
  <c r="EV27" i="3"/>
  <c r="EW27" i="3"/>
  <c r="EX27" i="3"/>
  <c r="EY27" i="3"/>
  <c r="EZ27" i="3"/>
  <c r="FB27" i="3"/>
  <c r="FE27" i="3"/>
  <c r="FF27" i="3"/>
  <c r="FH27" i="3"/>
  <c r="FI27" i="3"/>
  <c r="FK27" i="3"/>
  <c r="FL27" i="3"/>
  <c r="FQ27" i="3"/>
  <c r="FU27" i="3"/>
  <c r="FV27" i="3"/>
  <c r="FX27" i="3"/>
  <c r="FY27" i="3"/>
  <c r="GA27" i="3"/>
  <c r="GB27" i="3"/>
  <c r="CC28" i="3"/>
  <c r="CD28" i="3"/>
  <c r="CF28" i="3"/>
  <c r="CH28" i="3"/>
  <c r="CK28" i="3"/>
  <c r="CL28" i="3"/>
  <c r="CN28" i="3"/>
  <c r="CO28" i="3"/>
  <c r="CQ28" i="3"/>
  <c r="CR28" i="3"/>
  <c r="CW28" i="3"/>
  <c r="DA28" i="3"/>
  <c r="DB28" i="3"/>
  <c r="DD28" i="3"/>
  <c r="DE28" i="3"/>
  <c r="DG28" i="3"/>
  <c r="DH28" i="3"/>
  <c r="DL28" i="3"/>
  <c r="DM28" i="3"/>
  <c r="DN28" i="3"/>
  <c r="DO28" i="3"/>
  <c r="DP28" i="3"/>
  <c r="DR28" i="3"/>
  <c r="DU28" i="3"/>
  <c r="DV28" i="3"/>
  <c r="DX28" i="3"/>
  <c r="DY28" i="3"/>
  <c r="EA28" i="3"/>
  <c r="EB28" i="3"/>
  <c r="EG28" i="3"/>
  <c r="EK28" i="3"/>
  <c r="EL28" i="3"/>
  <c r="EN28" i="3"/>
  <c r="EO28" i="3"/>
  <c r="EQ28" i="3"/>
  <c r="ER28" i="3"/>
  <c r="EV28" i="3"/>
  <c r="EW28" i="3"/>
  <c r="EX28" i="3"/>
  <c r="EY28" i="3"/>
  <c r="EZ28" i="3"/>
  <c r="FB28" i="3"/>
  <c r="FE28" i="3"/>
  <c r="FF28" i="3"/>
  <c r="FH28" i="3"/>
  <c r="FI28" i="3"/>
  <c r="FK28" i="3"/>
  <c r="FL28" i="3"/>
  <c r="FQ28" i="3"/>
  <c r="FU28" i="3"/>
  <c r="FV28" i="3"/>
  <c r="FX28" i="3"/>
  <c r="FY28" i="3"/>
  <c r="GA28" i="3"/>
  <c r="GB28" i="3"/>
  <c r="CC29" i="3"/>
  <c r="BP29" i="3"/>
  <c r="BL29" i="3" s="1"/>
  <c r="BM29" i="3" s="1"/>
  <c r="CD29" i="3"/>
  <c r="CF29" i="3"/>
  <c r="CH29" i="3"/>
  <c r="CK29" i="3"/>
  <c r="CL29" i="3"/>
  <c r="CN29" i="3"/>
  <c r="CO29" i="3"/>
  <c r="CQ29" i="3"/>
  <c r="CR29" i="3"/>
  <c r="CW29" i="3"/>
  <c r="DA29" i="3"/>
  <c r="DB29" i="3"/>
  <c r="DD29" i="3"/>
  <c r="DE29" i="3"/>
  <c r="DG29" i="3"/>
  <c r="DH29" i="3"/>
  <c r="DL29" i="3"/>
  <c r="DM29" i="3"/>
  <c r="DN29" i="3"/>
  <c r="DO29" i="3"/>
  <c r="DP29" i="3"/>
  <c r="DR29" i="3"/>
  <c r="DU29" i="3"/>
  <c r="DV29" i="3"/>
  <c r="DX29" i="3"/>
  <c r="DY29" i="3"/>
  <c r="EA29" i="3"/>
  <c r="EB29" i="3"/>
  <c r="EG29" i="3"/>
  <c r="EK29" i="3"/>
  <c r="EL29" i="3"/>
  <c r="EN29" i="3"/>
  <c r="EO29" i="3"/>
  <c r="EQ29" i="3"/>
  <c r="ER29" i="3"/>
  <c r="EV29" i="3"/>
  <c r="EW29" i="3"/>
  <c r="EX29" i="3"/>
  <c r="EY29" i="3"/>
  <c r="EZ29" i="3"/>
  <c r="FB29" i="3"/>
  <c r="FE29" i="3"/>
  <c r="FF29" i="3"/>
  <c r="FH29" i="3"/>
  <c r="FI29" i="3"/>
  <c r="FK29" i="3"/>
  <c r="FL29" i="3"/>
  <c r="FQ29" i="3"/>
  <c r="FU29" i="3"/>
  <c r="FV29" i="3"/>
  <c r="FX29" i="3"/>
  <c r="FY29" i="3"/>
  <c r="GA29" i="3"/>
  <c r="GB29" i="3"/>
  <c r="CC30" i="3"/>
  <c r="CD30" i="3"/>
  <c r="CF30" i="3"/>
  <c r="CH30" i="3"/>
  <c r="CK30" i="3"/>
  <c r="CL30" i="3"/>
  <c r="CN30" i="3"/>
  <c r="CO30" i="3"/>
  <c r="CQ30" i="3"/>
  <c r="CR30" i="3"/>
  <c r="CW30" i="3"/>
  <c r="DA30" i="3"/>
  <c r="DB30" i="3"/>
  <c r="DD30" i="3"/>
  <c r="DE30" i="3"/>
  <c r="DG30" i="3"/>
  <c r="DH30" i="3"/>
  <c r="DL30" i="3"/>
  <c r="DM30" i="3"/>
  <c r="DN30" i="3"/>
  <c r="DO30" i="3"/>
  <c r="DP30" i="3"/>
  <c r="DR30" i="3"/>
  <c r="DU30" i="3"/>
  <c r="DV30" i="3"/>
  <c r="DX30" i="3"/>
  <c r="DY30" i="3"/>
  <c r="EA30" i="3"/>
  <c r="EB30" i="3"/>
  <c r="EG30" i="3"/>
  <c r="EK30" i="3"/>
  <c r="EL30" i="3"/>
  <c r="EN30" i="3"/>
  <c r="EO30" i="3"/>
  <c r="EQ30" i="3"/>
  <c r="ER30" i="3"/>
  <c r="EV30" i="3"/>
  <c r="EW30" i="3"/>
  <c r="EX30" i="3"/>
  <c r="EY30" i="3"/>
  <c r="EZ30" i="3"/>
  <c r="FB30" i="3"/>
  <c r="FE30" i="3"/>
  <c r="FF30" i="3"/>
  <c r="FH30" i="3"/>
  <c r="FI30" i="3"/>
  <c r="FK30" i="3"/>
  <c r="FL30" i="3"/>
  <c r="FQ30" i="3"/>
  <c r="FU30" i="3"/>
  <c r="FV30" i="3"/>
  <c r="FX30" i="3"/>
  <c r="FY30" i="3"/>
  <c r="GA30" i="3"/>
  <c r="GB30" i="3"/>
  <c r="CC31" i="3"/>
  <c r="BP31" i="3"/>
  <c r="BL31" i="3" s="1"/>
  <c r="CD31" i="3"/>
  <c r="CF31" i="3"/>
  <c r="CH31" i="3"/>
  <c r="CK31" i="3"/>
  <c r="CL31" i="3"/>
  <c r="CN31" i="3"/>
  <c r="CO31" i="3"/>
  <c r="CQ31" i="3"/>
  <c r="CR31" i="3"/>
  <c r="CW31" i="3"/>
  <c r="DA31" i="3"/>
  <c r="DB31" i="3"/>
  <c r="DD31" i="3"/>
  <c r="DE31" i="3"/>
  <c r="DG31" i="3"/>
  <c r="DH31" i="3"/>
  <c r="DL31" i="3"/>
  <c r="DM31" i="3"/>
  <c r="DN31" i="3"/>
  <c r="DO31" i="3"/>
  <c r="DP31" i="3"/>
  <c r="DR31" i="3"/>
  <c r="DU31" i="3"/>
  <c r="DV31" i="3"/>
  <c r="DX31" i="3"/>
  <c r="DY31" i="3"/>
  <c r="EA31" i="3"/>
  <c r="EB31" i="3"/>
  <c r="EG31" i="3"/>
  <c r="EK31" i="3"/>
  <c r="EL31" i="3"/>
  <c r="EN31" i="3"/>
  <c r="EO31" i="3"/>
  <c r="EQ31" i="3"/>
  <c r="ER31" i="3"/>
  <c r="EV31" i="3"/>
  <c r="EW31" i="3"/>
  <c r="EX31" i="3"/>
  <c r="EY31" i="3"/>
  <c r="EZ31" i="3"/>
  <c r="FB31" i="3"/>
  <c r="FE31" i="3"/>
  <c r="FF31" i="3"/>
  <c r="FH31" i="3"/>
  <c r="FI31" i="3"/>
  <c r="FK31" i="3"/>
  <c r="FL31" i="3"/>
  <c r="FQ31" i="3"/>
  <c r="FU31" i="3"/>
  <c r="FV31" i="3"/>
  <c r="FX31" i="3"/>
  <c r="FY31" i="3"/>
  <c r="GA31" i="3"/>
  <c r="GB31" i="3"/>
  <c r="CC32" i="3"/>
  <c r="CD32" i="3"/>
  <c r="CF32" i="3"/>
  <c r="CH32" i="3"/>
  <c r="CK32" i="3"/>
  <c r="BP32" i="3"/>
  <c r="BL32" i="3" s="1"/>
  <c r="BM32" i="3" s="1"/>
  <c r="CL32" i="3"/>
  <c r="CN32" i="3"/>
  <c r="CO32" i="3"/>
  <c r="CQ32" i="3"/>
  <c r="CR32" i="3"/>
  <c r="CW32" i="3"/>
  <c r="DA32" i="3"/>
  <c r="DB32" i="3"/>
  <c r="DD32" i="3"/>
  <c r="DE32" i="3"/>
  <c r="DG32" i="3"/>
  <c r="DH32" i="3"/>
  <c r="DL32" i="3"/>
  <c r="DM32" i="3"/>
  <c r="DN32" i="3"/>
  <c r="DO32" i="3"/>
  <c r="DP32" i="3"/>
  <c r="DR32" i="3"/>
  <c r="DU32" i="3"/>
  <c r="DV32" i="3"/>
  <c r="DX32" i="3"/>
  <c r="DY32" i="3"/>
  <c r="EA32" i="3"/>
  <c r="EB32" i="3"/>
  <c r="EG32" i="3"/>
  <c r="EK32" i="3"/>
  <c r="EL32" i="3"/>
  <c r="EN32" i="3"/>
  <c r="EO32" i="3"/>
  <c r="EQ32" i="3"/>
  <c r="ER32" i="3"/>
  <c r="EV32" i="3"/>
  <c r="EW32" i="3"/>
  <c r="EX32" i="3"/>
  <c r="EY32" i="3"/>
  <c r="EZ32" i="3"/>
  <c r="FB32" i="3"/>
  <c r="FE32" i="3"/>
  <c r="FF32" i="3"/>
  <c r="FH32" i="3"/>
  <c r="FI32" i="3"/>
  <c r="FK32" i="3"/>
  <c r="FL32" i="3"/>
  <c r="FQ32" i="3"/>
  <c r="FU32" i="3"/>
  <c r="FV32" i="3"/>
  <c r="FX32" i="3"/>
  <c r="FY32" i="3"/>
  <c r="GA32" i="3"/>
  <c r="GB32" i="3"/>
  <c r="CC33" i="3"/>
  <c r="CD33" i="3"/>
  <c r="CF33" i="3"/>
  <c r="CH33" i="3"/>
  <c r="CK33" i="3"/>
  <c r="CL33" i="3"/>
  <c r="CN33" i="3"/>
  <c r="CO33" i="3"/>
  <c r="CQ33" i="3"/>
  <c r="CR33" i="3"/>
  <c r="CW33" i="3"/>
  <c r="DA33" i="3"/>
  <c r="DB33" i="3"/>
  <c r="DD33" i="3"/>
  <c r="DE33" i="3"/>
  <c r="DG33" i="3"/>
  <c r="DH33" i="3"/>
  <c r="DL33" i="3"/>
  <c r="DM33" i="3"/>
  <c r="DN33" i="3"/>
  <c r="DO33" i="3"/>
  <c r="DP33" i="3"/>
  <c r="DR33" i="3"/>
  <c r="DU33" i="3"/>
  <c r="DV33" i="3"/>
  <c r="DX33" i="3"/>
  <c r="DY33" i="3"/>
  <c r="EA33" i="3"/>
  <c r="EB33" i="3"/>
  <c r="EG33" i="3"/>
  <c r="EK33" i="3"/>
  <c r="EL33" i="3"/>
  <c r="EN33" i="3"/>
  <c r="EO33" i="3"/>
  <c r="EQ33" i="3"/>
  <c r="ER33" i="3"/>
  <c r="EV33" i="3"/>
  <c r="EW33" i="3"/>
  <c r="EX33" i="3"/>
  <c r="EY33" i="3"/>
  <c r="EZ33" i="3"/>
  <c r="FB33" i="3"/>
  <c r="FE33" i="3"/>
  <c r="FF33" i="3"/>
  <c r="FH33" i="3"/>
  <c r="FI33" i="3"/>
  <c r="FK33" i="3"/>
  <c r="FL33" i="3"/>
  <c r="FQ33" i="3"/>
  <c r="FU33" i="3"/>
  <c r="FV33" i="3"/>
  <c r="FX33" i="3"/>
  <c r="FY33" i="3"/>
  <c r="GA33" i="3"/>
  <c r="GB33" i="3"/>
  <c r="CC34" i="3"/>
  <c r="CD34" i="3"/>
  <c r="CF34" i="3"/>
  <c r="CH34" i="3"/>
  <c r="CK34" i="3"/>
  <c r="BP34" i="3"/>
  <c r="BL34" i="3" s="1"/>
  <c r="CL34" i="3"/>
  <c r="CN34" i="3"/>
  <c r="CO34" i="3"/>
  <c r="CQ34" i="3"/>
  <c r="CR34" i="3"/>
  <c r="CW34" i="3"/>
  <c r="DA34" i="3"/>
  <c r="DB34" i="3"/>
  <c r="DD34" i="3"/>
  <c r="DE34" i="3"/>
  <c r="DG34" i="3"/>
  <c r="DH34" i="3"/>
  <c r="DL34" i="3"/>
  <c r="DM34" i="3"/>
  <c r="DN34" i="3"/>
  <c r="DO34" i="3"/>
  <c r="DP34" i="3"/>
  <c r="DR34" i="3"/>
  <c r="DU34" i="3"/>
  <c r="DV34" i="3"/>
  <c r="DX34" i="3"/>
  <c r="DY34" i="3"/>
  <c r="EA34" i="3"/>
  <c r="EB34" i="3"/>
  <c r="EG34" i="3"/>
  <c r="EK34" i="3"/>
  <c r="EL34" i="3"/>
  <c r="EN34" i="3"/>
  <c r="EO34" i="3"/>
  <c r="EQ34" i="3"/>
  <c r="ER34" i="3"/>
  <c r="EV34" i="3"/>
  <c r="EW34" i="3"/>
  <c r="EX34" i="3"/>
  <c r="EY34" i="3"/>
  <c r="EZ34" i="3"/>
  <c r="FB34" i="3"/>
  <c r="FE34" i="3"/>
  <c r="FF34" i="3"/>
  <c r="FH34" i="3"/>
  <c r="FI34" i="3"/>
  <c r="FK34" i="3"/>
  <c r="FL34" i="3"/>
  <c r="FQ34" i="3"/>
  <c r="FU34" i="3"/>
  <c r="FV34" i="3"/>
  <c r="FX34" i="3"/>
  <c r="FY34" i="3"/>
  <c r="GA34" i="3"/>
  <c r="GB34" i="3"/>
  <c r="CC35" i="3"/>
  <c r="CD35" i="3"/>
  <c r="CF35" i="3"/>
  <c r="CH35" i="3"/>
  <c r="CK35" i="3"/>
  <c r="BP35" i="3"/>
  <c r="BL35" i="3" s="1"/>
  <c r="BM35" i="3" s="1"/>
  <c r="CL35" i="3"/>
  <c r="CN35" i="3"/>
  <c r="CO35" i="3"/>
  <c r="CQ35" i="3"/>
  <c r="CR35" i="3"/>
  <c r="CW35" i="3"/>
  <c r="DA35" i="3"/>
  <c r="DB35" i="3"/>
  <c r="DD35" i="3"/>
  <c r="DE35" i="3"/>
  <c r="DG35" i="3"/>
  <c r="DH35" i="3"/>
  <c r="DL35" i="3"/>
  <c r="DM35" i="3"/>
  <c r="DN35" i="3"/>
  <c r="DO35" i="3"/>
  <c r="DP35" i="3"/>
  <c r="DR35" i="3"/>
  <c r="DU35" i="3"/>
  <c r="DV35" i="3"/>
  <c r="DX35" i="3"/>
  <c r="DY35" i="3"/>
  <c r="EA35" i="3"/>
  <c r="EB35" i="3"/>
  <c r="EG35" i="3"/>
  <c r="EK35" i="3"/>
  <c r="EL35" i="3"/>
  <c r="EN35" i="3"/>
  <c r="EO35" i="3"/>
  <c r="EQ35" i="3"/>
  <c r="ER35" i="3"/>
  <c r="EV35" i="3"/>
  <c r="EW35" i="3"/>
  <c r="EX35" i="3"/>
  <c r="EY35" i="3"/>
  <c r="EZ35" i="3"/>
  <c r="FB35" i="3"/>
  <c r="FE35" i="3"/>
  <c r="FF35" i="3"/>
  <c r="FH35" i="3"/>
  <c r="FI35" i="3"/>
  <c r="FK35" i="3"/>
  <c r="FL35" i="3"/>
  <c r="FQ35" i="3"/>
  <c r="FU35" i="3"/>
  <c r="FV35" i="3"/>
  <c r="FX35" i="3"/>
  <c r="FY35" i="3"/>
  <c r="GA35" i="3"/>
  <c r="GB35" i="3"/>
  <c r="CC36" i="3"/>
  <c r="CD36" i="3"/>
  <c r="CF36" i="3"/>
  <c r="CH36" i="3"/>
  <c r="CK36" i="3"/>
  <c r="CL36" i="3"/>
  <c r="CN36" i="3"/>
  <c r="CO36" i="3"/>
  <c r="CQ36" i="3"/>
  <c r="CR36" i="3"/>
  <c r="CW36" i="3"/>
  <c r="DA36" i="3"/>
  <c r="DB36" i="3"/>
  <c r="DD36" i="3"/>
  <c r="DE36" i="3"/>
  <c r="DG36" i="3"/>
  <c r="DH36" i="3"/>
  <c r="DL36" i="3"/>
  <c r="DM36" i="3"/>
  <c r="DN36" i="3"/>
  <c r="DO36" i="3"/>
  <c r="DP36" i="3"/>
  <c r="DR36" i="3"/>
  <c r="DU36" i="3"/>
  <c r="DV36" i="3"/>
  <c r="DX36" i="3"/>
  <c r="DY36" i="3"/>
  <c r="EA36" i="3"/>
  <c r="EB36" i="3"/>
  <c r="EG36" i="3"/>
  <c r="EK36" i="3"/>
  <c r="EL36" i="3"/>
  <c r="EN36" i="3"/>
  <c r="EO36" i="3"/>
  <c r="EQ36" i="3"/>
  <c r="ER36" i="3"/>
  <c r="EV36" i="3"/>
  <c r="EW36" i="3"/>
  <c r="EX36" i="3"/>
  <c r="EY36" i="3"/>
  <c r="EZ36" i="3"/>
  <c r="FB36" i="3"/>
  <c r="FE36" i="3"/>
  <c r="FF36" i="3"/>
  <c r="FH36" i="3"/>
  <c r="FI36" i="3"/>
  <c r="FK36" i="3"/>
  <c r="FL36" i="3"/>
  <c r="FQ36" i="3"/>
  <c r="FU36" i="3"/>
  <c r="FV36" i="3"/>
  <c r="FX36" i="3"/>
  <c r="FY36" i="3"/>
  <c r="GA36" i="3"/>
  <c r="GB36" i="3"/>
  <c r="CC37" i="3"/>
  <c r="CD37" i="3"/>
  <c r="CF37" i="3"/>
  <c r="CH37" i="3"/>
  <c r="CK37" i="3"/>
  <c r="CL37" i="3"/>
  <c r="CN37" i="3"/>
  <c r="CO37" i="3"/>
  <c r="CQ37" i="3"/>
  <c r="CR37" i="3"/>
  <c r="CW37" i="3"/>
  <c r="DA37" i="3"/>
  <c r="DB37" i="3"/>
  <c r="DD37" i="3"/>
  <c r="DE37" i="3"/>
  <c r="DG37" i="3"/>
  <c r="DH37" i="3"/>
  <c r="DL37" i="3"/>
  <c r="DM37" i="3"/>
  <c r="DN37" i="3"/>
  <c r="DO37" i="3"/>
  <c r="DP37" i="3"/>
  <c r="DR37" i="3"/>
  <c r="DU37" i="3"/>
  <c r="DV37" i="3"/>
  <c r="DX37" i="3"/>
  <c r="DY37" i="3"/>
  <c r="EA37" i="3"/>
  <c r="EB37" i="3"/>
  <c r="EG37" i="3"/>
  <c r="EK37" i="3"/>
  <c r="EL37" i="3"/>
  <c r="EN37" i="3"/>
  <c r="EO37" i="3"/>
  <c r="EQ37" i="3"/>
  <c r="ER37" i="3"/>
  <c r="EV37" i="3"/>
  <c r="EW37" i="3"/>
  <c r="EX37" i="3"/>
  <c r="EY37" i="3"/>
  <c r="EZ37" i="3"/>
  <c r="FB37" i="3"/>
  <c r="FE37" i="3"/>
  <c r="FF37" i="3"/>
  <c r="FH37" i="3"/>
  <c r="FI37" i="3"/>
  <c r="FK37" i="3"/>
  <c r="FL37" i="3"/>
  <c r="FQ37" i="3"/>
  <c r="FU37" i="3"/>
  <c r="FV37" i="3"/>
  <c r="FX37" i="3"/>
  <c r="FY37" i="3"/>
  <c r="GA37" i="3"/>
  <c r="GB37" i="3"/>
  <c r="CC38" i="3"/>
  <c r="CD38" i="3"/>
  <c r="CF38" i="3"/>
  <c r="CH38" i="3"/>
  <c r="CK38" i="3"/>
  <c r="BP38" i="3"/>
  <c r="BL38" i="3" s="1"/>
  <c r="BM38" i="3" s="1"/>
  <c r="CL38" i="3"/>
  <c r="CN38" i="3"/>
  <c r="CO38" i="3"/>
  <c r="CQ38" i="3"/>
  <c r="CR38" i="3"/>
  <c r="CW38" i="3"/>
  <c r="DA38" i="3"/>
  <c r="DB38" i="3"/>
  <c r="DD38" i="3"/>
  <c r="DE38" i="3"/>
  <c r="DG38" i="3"/>
  <c r="DH38" i="3"/>
  <c r="DL38" i="3"/>
  <c r="DM38" i="3"/>
  <c r="DN38" i="3"/>
  <c r="DO38" i="3"/>
  <c r="DP38" i="3"/>
  <c r="DR38" i="3"/>
  <c r="DU38" i="3"/>
  <c r="DV38" i="3"/>
  <c r="DX38" i="3"/>
  <c r="DY38" i="3"/>
  <c r="EA38" i="3"/>
  <c r="EB38" i="3"/>
  <c r="EG38" i="3"/>
  <c r="EK38" i="3"/>
  <c r="EL38" i="3"/>
  <c r="EN38" i="3"/>
  <c r="EO38" i="3"/>
  <c r="EQ38" i="3"/>
  <c r="ER38" i="3"/>
  <c r="EV38" i="3"/>
  <c r="EW38" i="3"/>
  <c r="EX38" i="3"/>
  <c r="EY38" i="3"/>
  <c r="EZ38" i="3"/>
  <c r="FB38" i="3"/>
  <c r="FE38" i="3"/>
  <c r="FF38" i="3"/>
  <c r="FH38" i="3"/>
  <c r="FI38" i="3"/>
  <c r="FK38" i="3"/>
  <c r="FL38" i="3"/>
  <c r="FQ38" i="3"/>
  <c r="FU38" i="3"/>
  <c r="FV38" i="3"/>
  <c r="FX38" i="3"/>
  <c r="FY38" i="3"/>
  <c r="GA38" i="3"/>
  <c r="GB38" i="3"/>
  <c r="CC39" i="3"/>
  <c r="CD39" i="3"/>
  <c r="CF39" i="3"/>
  <c r="CH39" i="3"/>
  <c r="CK39" i="3"/>
  <c r="CL39" i="3"/>
  <c r="CN39" i="3"/>
  <c r="CO39" i="3"/>
  <c r="CQ39" i="3"/>
  <c r="CR39" i="3"/>
  <c r="CW39" i="3"/>
  <c r="DA39" i="3"/>
  <c r="DB39" i="3"/>
  <c r="DD39" i="3"/>
  <c r="DE39" i="3"/>
  <c r="DG39" i="3"/>
  <c r="DH39" i="3"/>
  <c r="DL39" i="3"/>
  <c r="DM39" i="3"/>
  <c r="DN39" i="3"/>
  <c r="DO39" i="3"/>
  <c r="DP39" i="3"/>
  <c r="DR39" i="3"/>
  <c r="DU39" i="3"/>
  <c r="DV39" i="3"/>
  <c r="DX39" i="3"/>
  <c r="DY39" i="3"/>
  <c r="EA39" i="3"/>
  <c r="EB39" i="3"/>
  <c r="EG39" i="3"/>
  <c r="EK39" i="3"/>
  <c r="EL39" i="3"/>
  <c r="EN39" i="3"/>
  <c r="EO39" i="3"/>
  <c r="EQ39" i="3"/>
  <c r="ER39" i="3"/>
  <c r="EV39" i="3"/>
  <c r="EW39" i="3"/>
  <c r="EX39" i="3"/>
  <c r="EY39" i="3"/>
  <c r="EZ39" i="3"/>
  <c r="FB39" i="3"/>
  <c r="FE39" i="3"/>
  <c r="FF39" i="3"/>
  <c r="FH39" i="3"/>
  <c r="FI39" i="3"/>
  <c r="FK39" i="3"/>
  <c r="FL39" i="3"/>
  <c r="FQ39" i="3"/>
  <c r="FU39" i="3"/>
  <c r="FV39" i="3"/>
  <c r="FX39" i="3"/>
  <c r="FY39" i="3"/>
  <c r="GA39" i="3"/>
  <c r="GB39" i="3"/>
  <c r="CC40" i="3"/>
  <c r="CD40" i="3"/>
  <c r="CF40" i="3"/>
  <c r="CH40" i="3"/>
  <c r="CK40" i="3"/>
  <c r="BP40" i="3"/>
  <c r="BL40" i="3" s="1"/>
  <c r="CL40" i="3"/>
  <c r="CN40" i="3"/>
  <c r="CO40" i="3"/>
  <c r="CQ40" i="3"/>
  <c r="CR40" i="3"/>
  <c r="CW40" i="3"/>
  <c r="DA40" i="3"/>
  <c r="DB40" i="3"/>
  <c r="DD40" i="3"/>
  <c r="DE40" i="3"/>
  <c r="DG40" i="3"/>
  <c r="DH40" i="3"/>
  <c r="DL40" i="3"/>
  <c r="DM40" i="3"/>
  <c r="DN40" i="3"/>
  <c r="DO40" i="3"/>
  <c r="DP40" i="3"/>
  <c r="DR40" i="3"/>
  <c r="DU40" i="3"/>
  <c r="DV40" i="3"/>
  <c r="DX40" i="3"/>
  <c r="DY40" i="3"/>
  <c r="EA40" i="3"/>
  <c r="EB40" i="3"/>
  <c r="EG40" i="3"/>
  <c r="EK40" i="3"/>
  <c r="EL40" i="3"/>
  <c r="EN40" i="3"/>
  <c r="EO40" i="3"/>
  <c r="EQ40" i="3"/>
  <c r="ER40" i="3"/>
  <c r="EV40" i="3"/>
  <c r="EW40" i="3"/>
  <c r="EX40" i="3"/>
  <c r="EY40" i="3"/>
  <c r="EZ40" i="3"/>
  <c r="FB40" i="3"/>
  <c r="FE40" i="3"/>
  <c r="FF40" i="3"/>
  <c r="FH40" i="3"/>
  <c r="FI40" i="3"/>
  <c r="FK40" i="3"/>
  <c r="FL40" i="3"/>
  <c r="FQ40" i="3"/>
  <c r="FU40" i="3"/>
  <c r="FV40" i="3"/>
  <c r="FX40" i="3"/>
  <c r="FY40" i="3"/>
  <c r="GA40" i="3"/>
  <c r="GB40" i="3"/>
  <c r="CC41" i="3"/>
  <c r="CD41" i="3"/>
  <c r="CF41" i="3"/>
  <c r="CH41" i="3"/>
  <c r="CK41" i="3"/>
  <c r="BP41" i="3"/>
  <c r="BL41" i="3" s="1"/>
  <c r="CL41" i="3"/>
  <c r="CN41" i="3"/>
  <c r="CO41" i="3"/>
  <c r="CQ41" i="3"/>
  <c r="CR41" i="3"/>
  <c r="CW41" i="3"/>
  <c r="DA41" i="3"/>
  <c r="DB41" i="3"/>
  <c r="DD41" i="3"/>
  <c r="DE41" i="3"/>
  <c r="DG41" i="3"/>
  <c r="DH41" i="3"/>
  <c r="DL41" i="3"/>
  <c r="DM41" i="3"/>
  <c r="DN41" i="3"/>
  <c r="DO41" i="3"/>
  <c r="DP41" i="3"/>
  <c r="DR41" i="3"/>
  <c r="DU41" i="3"/>
  <c r="DV41" i="3"/>
  <c r="DX41" i="3"/>
  <c r="DY41" i="3"/>
  <c r="EA41" i="3"/>
  <c r="EB41" i="3"/>
  <c r="EG41" i="3"/>
  <c r="EK41" i="3"/>
  <c r="EL41" i="3"/>
  <c r="EN41" i="3"/>
  <c r="EO41" i="3"/>
  <c r="EQ41" i="3"/>
  <c r="ER41" i="3"/>
  <c r="EV41" i="3"/>
  <c r="EW41" i="3"/>
  <c r="EX41" i="3"/>
  <c r="EY41" i="3"/>
  <c r="EZ41" i="3"/>
  <c r="FB41" i="3"/>
  <c r="FE41" i="3"/>
  <c r="FF41" i="3"/>
  <c r="FH41" i="3"/>
  <c r="FI41" i="3"/>
  <c r="FK41" i="3"/>
  <c r="FL41" i="3"/>
  <c r="FQ41" i="3"/>
  <c r="FU41" i="3"/>
  <c r="FV41" i="3"/>
  <c r="FX41" i="3"/>
  <c r="FY41" i="3"/>
  <c r="GA41" i="3"/>
  <c r="GB41" i="3"/>
  <c r="CC42" i="3"/>
  <c r="CD42" i="3"/>
  <c r="CF42" i="3"/>
  <c r="CH42" i="3"/>
  <c r="CK42" i="3"/>
  <c r="CL42" i="3"/>
  <c r="CN42" i="3"/>
  <c r="CO42" i="3"/>
  <c r="CQ42" i="3"/>
  <c r="CR42" i="3"/>
  <c r="CW42" i="3"/>
  <c r="DA42" i="3"/>
  <c r="DB42" i="3"/>
  <c r="DD42" i="3"/>
  <c r="DE42" i="3"/>
  <c r="DG42" i="3"/>
  <c r="DH42" i="3"/>
  <c r="DL42" i="3"/>
  <c r="DM42" i="3"/>
  <c r="DN42" i="3"/>
  <c r="DO42" i="3"/>
  <c r="DP42" i="3"/>
  <c r="DR42" i="3"/>
  <c r="DU42" i="3"/>
  <c r="DV42" i="3"/>
  <c r="DX42" i="3"/>
  <c r="DY42" i="3"/>
  <c r="EA42" i="3"/>
  <c r="EB42" i="3"/>
  <c r="EG42" i="3"/>
  <c r="EK42" i="3"/>
  <c r="EL42" i="3"/>
  <c r="EN42" i="3"/>
  <c r="EO42" i="3"/>
  <c r="EQ42" i="3"/>
  <c r="ER42" i="3"/>
  <c r="EV42" i="3"/>
  <c r="EW42" i="3"/>
  <c r="EX42" i="3"/>
  <c r="EY42" i="3"/>
  <c r="EZ42" i="3"/>
  <c r="FB42" i="3"/>
  <c r="FE42" i="3"/>
  <c r="FF42" i="3"/>
  <c r="FH42" i="3"/>
  <c r="FI42" i="3"/>
  <c r="FK42" i="3"/>
  <c r="FL42" i="3"/>
  <c r="FQ42" i="3"/>
  <c r="FU42" i="3"/>
  <c r="FV42" i="3"/>
  <c r="FX42" i="3"/>
  <c r="FY42" i="3"/>
  <c r="GA42" i="3"/>
  <c r="GB42" i="3"/>
  <c r="CC43" i="3"/>
  <c r="CD43" i="3"/>
  <c r="CF43" i="3"/>
  <c r="CH43" i="3"/>
  <c r="CK43" i="3"/>
  <c r="BP43" i="3"/>
  <c r="BL43" i="3" s="1"/>
  <c r="BM43" i="3" s="1"/>
  <c r="CL43" i="3"/>
  <c r="CN43" i="3"/>
  <c r="CO43" i="3"/>
  <c r="CQ43" i="3"/>
  <c r="CR43" i="3"/>
  <c r="CW43" i="3"/>
  <c r="DA43" i="3"/>
  <c r="DB43" i="3"/>
  <c r="DD43" i="3"/>
  <c r="DE43" i="3"/>
  <c r="DG43" i="3"/>
  <c r="DH43" i="3"/>
  <c r="DL43" i="3"/>
  <c r="DM43" i="3"/>
  <c r="DN43" i="3"/>
  <c r="DO43" i="3"/>
  <c r="DP43" i="3"/>
  <c r="DR43" i="3"/>
  <c r="DU43" i="3"/>
  <c r="DV43" i="3"/>
  <c r="DX43" i="3"/>
  <c r="DY43" i="3"/>
  <c r="EA43" i="3"/>
  <c r="EB43" i="3"/>
  <c r="EG43" i="3"/>
  <c r="EK43" i="3"/>
  <c r="EL43" i="3"/>
  <c r="EN43" i="3"/>
  <c r="EO43" i="3"/>
  <c r="EQ43" i="3"/>
  <c r="ER43" i="3"/>
  <c r="EV43" i="3"/>
  <c r="EW43" i="3"/>
  <c r="EX43" i="3"/>
  <c r="EY43" i="3"/>
  <c r="EZ43" i="3"/>
  <c r="FB43" i="3"/>
  <c r="FE43" i="3"/>
  <c r="FF43" i="3"/>
  <c r="FH43" i="3"/>
  <c r="FI43" i="3"/>
  <c r="FK43" i="3"/>
  <c r="FL43" i="3"/>
  <c r="FQ43" i="3"/>
  <c r="FU43" i="3"/>
  <c r="FV43" i="3"/>
  <c r="FX43" i="3"/>
  <c r="FY43" i="3"/>
  <c r="GA43" i="3"/>
  <c r="GB43" i="3"/>
  <c r="CC44" i="3"/>
  <c r="BP44" i="3"/>
  <c r="BL44" i="3" s="1"/>
  <c r="BM44" i="3" s="1"/>
  <c r="CD44" i="3"/>
  <c r="CF44" i="3"/>
  <c r="CH44" i="3"/>
  <c r="CK44" i="3"/>
  <c r="CL44" i="3"/>
  <c r="CN44" i="3"/>
  <c r="CO44" i="3"/>
  <c r="CQ44" i="3"/>
  <c r="CR44" i="3"/>
  <c r="CW44" i="3"/>
  <c r="DA44" i="3"/>
  <c r="DB44" i="3"/>
  <c r="DD44" i="3"/>
  <c r="DE44" i="3"/>
  <c r="DG44" i="3"/>
  <c r="DH44" i="3"/>
  <c r="DL44" i="3"/>
  <c r="DM44" i="3"/>
  <c r="DN44" i="3"/>
  <c r="DO44" i="3"/>
  <c r="DP44" i="3"/>
  <c r="DR44" i="3"/>
  <c r="DU44" i="3"/>
  <c r="DV44" i="3"/>
  <c r="DX44" i="3"/>
  <c r="DY44" i="3"/>
  <c r="EA44" i="3"/>
  <c r="EB44" i="3"/>
  <c r="EG44" i="3"/>
  <c r="EK44" i="3"/>
  <c r="EL44" i="3"/>
  <c r="EN44" i="3"/>
  <c r="EO44" i="3"/>
  <c r="EQ44" i="3"/>
  <c r="ER44" i="3"/>
  <c r="EV44" i="3"/>
  <c r="EW44" i="3"/>
  <c r="EX44" i="3"/>
  <c r="EY44" i="3"/>
  <c r="EZ44" i="3"/>
  <c r="FB44" i="3"/>
  <c r="FE44" i="3"/>
  <c r="FF44" i="3"/>
  <c r="FH44" i="3"/>
  <c r="FI44" i="3"/>
  <c r="FK44" i="3"/>
  <c r="FL44" i="3"/>
  <c r="FQ44" i="3"/>
  <c r="FU44" i="3"/>
  <c r="FV44" i="3"/>
  <c r="FX44" i="3"/>
  <c r="FY44" i="3"/>
  <c r="GA44" i="3"/>
  <c r="GB44" i="3"/>
  <c r="CC45" i="3"/>
  <c r="CD45" i="3"/>
  <c r="CF45" i="3"/>
  <c r="CH45" i="3"/>
  <c r="CK45" i="3"/>
  <c r="BP45" i="3"/>
  <c r="BL45" i="3" s="1"/>
  <c r="BM45" i="3" s="1"/>
  <c r="CL45" i="3"/>
  <c r="CN45" i="3"/>
  <c r="CO45" i="3"/>
  <c r="CQ45" i="3"/>
  <c r="CR45" i="3"/>
  <c r="CW45" i="3"/>
  <c r="DA45" i="3"/>
  <c r="DB45" i="3"/>
  <c r="DD45" i="3"/>
  <c r="DE45" i="3"/>
  <c r="DG45" i="3"/>
  <c r="DH45" i="3"/>
  <c r="DL45" i="3"/>
  <c r="DM45" i="3"/>
  <c r="DN45" i="3"/>
  <c r="DO45" i="3"/>
  <c r="DP45" i="3"/>
  <c r="DR45" i="3"/>
  <c r="DU45" i="3"/>
  <c r="DV45" i="3"/>
  <c r="DX45" i="3"/>
  <c r="DY45" i="3"/>
  <c r="EA45" i="3"/>
  <c r="EB45" i="3"/>
  <c r="EG45" i="3"/>
  <c r="EK45" i="3"/>
  <c r="EL45" i="3"/>
  <c r="EN45" i="3"/>
  <c r="EO45" i="3"/>
  <c r="EQ45" i="3"/>
  <c r="ER45" i="3"/>
  <c r="EV45" i="3"/>
  <c r="EW45" i="3"/>
  <c r="EX45" i="3"/>
  <c r="EY45" i="3"/>
  <c r="EZ45" i="3"/>
  <c r="FB45" i="3"/>
  <c r="FE45" i="3"/>
  <c r="FF45" i="3"/>
  <c r="FH45" i="3"/>
  <c r="FI45" i="3"/>
  <c r="FK45" i="3"/>
  <c r="FL45" i="3"/>
  <c r="FQ45" i="3"/>
  <c r="FU45" i="3"/>
  <c r="FV45" i="3"/>
  <c r="FX45" i="3"/>
  <c r="FY45" i="3"/>
  <c r="GA45" i="3"/>
  <c r="GB45" i="3"/>
  <c r="CC46" i="3"/>
  <c r="CD46" i="3"/>
  <c r="CF46" i="3"/>
  <c r="CH46" i="3"/>
  <c r="CK46" i="3"/>
  <c r="BP46" i="3"/>
  <c r="BL46" i="3" s="1"/>
  <c r="BM46" i="3" s="1"/>
  <c r="CL46" i="3"/>
  <c r="CN46" i="3"/>
  <c r="CO46" i="3"/>
  <c r="CQ46" i="3"/>
  <c r="CR46" i="3"/>
  <c r="CW46" i="3"/>
  <c r="DA46" i="3"/>
  <c r="DB46" i="3"/>
  <c r="DD46" i="3"/>
  <c r="DE46" i="3"/>
  <c r="DG46" i="3"/>
  <c r="DH46" i="3"/>
  <c r="DL46" i="3"/>
  <c r="DM46" i="3"/>
  <c r="DN46" i="3"/>
  <c r="DO46" i="3"/>
  <c r="DP46" i="3"/>
  <c r="DR46" i="3"/>
  <c r="DU46" i="3"/>
  <c r="DV46" i="3"/>
  <c r="DX46" i="3"/>
  <c r="DY46" i="3"/>
  <c r="EA46" i="3"/>
  <c r="EB46" i="3"/>
  <c r="EG46" i="3"/>
  <c r="EK46" i="3"/>
  <c r="EL46" i="3"/>
  <c r="EN46" i="3"/>
  <c r="EO46" i="3"/>
  <c r="EQ46" i="3"/>
  <c r="ER46" i="3"/>
  <c r="EV46" i="3"/>
  <c r="EW46" i="3"/>
  <c r="EX46" i="3"/>
  <c r="EY46" i="3"/>
  <c r="EZ46" i="3"/>
  <c r="FB46" i="3"/>
  <c r="FE46" i="3"/>
  <c r="FF46" i="3"/>
  <c r="FH46" i="3"/>
  <c r="FI46" i="3"/>
  <c r="FK46" i="3"/>
  <c r="FL46" i="3"/>
  <c r="FQ46" i="3"/>
  <c r="FU46" i="3"/>
  <c r="FV46" i="3"/>
  <c r="FX46" i="3"/>
  <c r="FY46" i="3"/>
  <c r="GA46" i="3"/>
  <c r="GB46" i="3"/>
  <c r="CC47" i="3"/>
  <c r="BP47" i="3"/>
  <c r="BL47" i="3" s="1"/>
  <c r="BM47" i="3" s="1"/>
  <c r="CD47" i="3"/>
  <c r="CF47" i="3"/>
  <c r="CH47" i="3"/>
  <c r="CK47" i="3"/>
  <c r="CL47" i="3"/>
  <c r="CN47" i="3"/>
  <c r="CO47" i="3"/>
  <c r="CQ47" i="3"/>
  <c r="CR47" i="3"/>
  <c r="CW47" i="3"/>
  <c r="DA47" i="3"/>
  <c r="DB47" i="3"/>
  <c r="DD47" i="3"/>
  <c r="DE47" i="3"/>
  <c r="DG47" i="3"/>
  <c r="DH47" i="3"/>
  <c r="DL47" i="3"/>
  <c r="DM47" i="3"/>
  <c r="DN47" i="3"/>
  <c r="DO47" i="3"/>
  <c r="DP47" i="3"/>
  <c r="DR47" i="3"/>
  <c r="DU47" i="3"/>
  <c r="DV47" i="3"/>
  <c r="DX47" i="3"/>
  <c r="DY47" i="3"/>
  <c r="EA47" i="3"/>
  <c r="EB47" i="3"/>
  <c r="EG47" i="3"/>
  <c r="EK47" i="3"/>
  <c r="EL47" i="3"/>
  <c r="EN47" i="3"/>
  <c r="EO47" i="3"/>
  <c r="EQ47" i="3"/>
  <c r="ER47" i="3"/>
  <c r="EV47" i="3"/>
  <c r="EW47" i="3"/>
  <c r="EX47" i="3"/>
  <c r="EY47" i="3"/>
  <c r="EZ47" i="3"/>
  <c r="FB47" i="3"/>
  <c r="FE47" i="3"/>
  <c r="FF47" i="3"/>
  <c r="FH47" i="3"/>
  <c r="FI47" i="3"/>
  <c r="FK47" i="3"/>
  <c r="FL47" i="3"/>
  <c r="FQ47" i="3"/>
  <c r="FU47" i="3"/>
  <c r="FV47" i="3"/>
  <c r="FX47" i="3"/>
  <c r="FY47" i="3"/>
  <c r="GA47" i="3"/>
  <c r="GB47" i="3"/>
  <c r="CC48" i="3"/>
  <c r="CD48" i="3"/>
  <c r="CF48" i="3"/>
  <c r="CH48" i="3"/>
  <c r="CK48" i="3"/>
  <c r="BP48" i="3"/>
  <c r="BL48" i="3" s="1"/>
  <c r="CL48" i="3"/>
  <c r="CN48" i="3"/>
  <c r="CO48" i="3"/>
  <c r="CQ48" i="3"/>
  <c r="CR48" i="3"/>
  <c r="CW48" i="3"/>
  <c r="DA48" i="3"/>
  <c r="DB48" i="3"/>
  <c r="DD48" i="3"/>
  <c r="DE48" i="3"/>
  <c r="DG48" i="3"/>
  <c r="DH48" i="3"/>
  <c r="DL48" i="3"/>
  <c r="DM48" i="3"/>
  <c r="DN48" i="3"/>
  <c r="DO48" i="3"/>
  <c r="DP48" i="3"/>
  <c r="DR48" i="3"/>
  <c r="DU48" i="3"/>
  <c r="DV48" i="3"/>
  <c r="DX48" i="3"/>
  <c r="DY48" i="3"/>
  <c r="EA48" i="3"/>
  <c r="EB48" i="3"/>
  <c r="EG48" i="3"/>
  <c r="EK48" i="3"/>
  <c r="EL48" i="3"/>
  <c r="EN48" i="3"/>
  <c r="EO48" i="3"/>
  <c r="EQ48" i="3"/>
  <c r="ER48" i="3"/>
  <c r="EV48" i="3"/>
  <c r="EW48" i="3"/>
  <c r="EX48" i="3"/>
  <c r="EY48" i="3"/>
  <c r="EZ48" i="3"/>
  <c r="FB48" i="3"/>
  <c r="FE48" i="3"/>
  <c r="FF48" i="3"/>
  <c r="FH48" i="3"/>
  <c r="FI48" i="3"/>
  <c r="FK48" i="3"/>
  <c r="FL48" i="3"/>
  <c r="FQ48" i="3"/>
  <c r="FU48" i="3"/>
  <c r="FV48" i="3"/>
  <c r="FX48" i="3"/>
  <c r="FY48" i="3"/>
  <c r="GA48" i="3"/>
  <c r="GB48" i="3"/>
  <c r="CC49" i="3"/>
  <c r="CD49" i="3"/>
  <c r="CF49" i="3"/>
  <c r="CH49" i="3"/>
  <c r="CK49" i="3"/>
  <c r="CL49" i="3"/>
  <c r="CN49" i="3"/>
  <c r="CO49" i="3"/>
  <c r="CQ49" i="3"/>
  <c r="CR49" i="3"/>
  <c r="CW49" i="3"/>
  <c r="DA49" i="3"/>
  <c r="DB49" i="3"/>
  <c r="DD49" i="3"/>
  <c r="DE49" i="3"/>
  <c r="DG49" i="3"/>
  <c r="DH49" i="3"/>
  <c r="DL49" i="3"/>
  <c r="DM49" i="3"/>
  <c r="DN49" i="3"/>
  <c r="DO49" i="3"/>
  <c r="DP49" i="3"/>
  <c r="DR49" i="3"/>
  <c r="DU49" i="3"/>
  <c r="DV49" i="3"/>
  <c r="DX49" i="3"/>
  <c r="DY49" i="3"/>
  <c r="EA49" i="3"/>
  <c r="EB49" i="3"/>
  <c r="EG49" i="3"/>
  <c r="EK49" i="3"/>
  <c r="EL49" i="3"/>
  <c r="EN49" i="3"/>
  <c r="EO49" i="3"/>
  <c r="EQ49" i="3"/>
  <c r="ER49" i="3"/>
  <c r="EV49" i="3"/>
  <c r="EW49" i="3"/>
  <c r="EX49" i="3"/>
  <c r="EY49" i="3"/>
  <c r="EZ49" i="3"/>
  <c r="FB49" i="3"/>
  <c r="FE49" i="3"/>
  <c r="FF49" i="3"/>
  <c r="FH49" i="3"/>
  <c r="FI49" i="3"/>
  <c r="FK49" i="3"/>
  <c r="FL49" i="3"/>
  <c r="FQ49" i="3"/>
  <c r="FU49" i="3"/>
  <c r="FV49" i="3"/>
  <c r="FX49" i="3"/>
  <c r="FY49" i="3"/>
  <c r="GA49" i="3"/>
  <c r="GB49" i="3"/>
  <c r="CC50" i="3"/>
  <c r="CD50" i="3"/>
  <c r="CF50" i="3"/>
  <c r="CH50" i="3"/>
  <c r="CK50" i="3"/>
  <c r="BP50" i="3"/>
  <c r="BL50" i="3" s="1"/>
  <c r="BM50" i="3" s="1"/>
  <c r="CL50" i="3"/>
  <c r="CN50" i="3"/>
  <c r="CO50" i="3"/>
  <c r="CQ50" i="3"/>
  <c r="CR50" i="3"/>
  <c r="CW50" i="3"/>
  <c r="DA50" i="3"/>
  <c r="DB50" i="3"/>
  <c r="DD50" i="3"/>
  <c r="DE50" i="3"/>
  <c r="DG50" i="3"/>
  <c r="DH50" i="3"/>
  <c r="DL50" i="3"/>
  <c r="DM50" i="3"/>
  <c r="DN50" i="3"/>
  <c r="DO50" i="3"/>
  <c r="DP50" i="3"/>
  <c r="DR50" i="3"/>
  <c r="DU50" i="3"/>
  <c r="DV50" i="3"/>
  <c r="DX50" i="3"/>
  <c r="DY50" i="3"/>
  <c r="EA50" i="3"/>
  <c r="EB50" i="3"/>
  <c r="EG50" i="3"/>
  <c r="EK50" i="3"/>
  <c r="EL50" i="3"/>
  <c r="EN50" i="3"/>
  <c r="EO50" i="3"/>
  <c r="EQ50" i="3"/>
  <c r="ER50" i="3"/>
  <c r="EV50" i="3"/>
  <c r="EW50" i="3"/>
  <c r="EX50" i="3"/>
  <c r="EY50" i="3"/>
  <c r="EZ50" i="3"/>
  <c r="FB50" i="3"/>
  <c r="FE50" i="3"/>
  <c r="FF50" i="3"/>
  <c r="FH50" i="3"/>
  <c r="FI50" i="3"/>
  <c r="FK50" i="3"/>
  <c r="FL50" i="3"/>
  <c r="FQ50" i="3"/>
  <c r="FU50" i="3"/>
  <c r="FV50" i="3"/>
  <c r="FX50" i="3"/>
  <c r="FY50" i="3"/>
  <c r="GA50" i="3"/>
  <c r="GB50" i="3"/>
  <c r="CC51" i="3"/>
  <c r="CD51" i="3"/>
  <c r="CF51" i="3"/>
  <c r="CH51" i="3"/>
  <c r="CK51" i="3"/>
  <c r="BP51" i="3"/>
  <c r="BL51" i="3" s="1"/>
  <c r="BM51" i="3" s="1"/>
  <c r="CL51" i="3"/>
  <c r="CN51" i="3"/>
  <c r="CO51" i="3"/>
  <c r="CQ51" i="3"/>
  <c r="CR51" i="3"/>
  <c r="CW51" i="3"/>
  <c r="DA51" i="3"/>
  <c r="DB51" i="3"/>
  <c r="DD51" i="3"/>
  <c r="DE51" i="3"/>
  <c r="DG51" i="3"/>
  <c r="DH51" i="3"/>
  <c r="DL51" i="3"/>
  <c r="DM51" i="3"/>
  <c r="DN51" i="3"/>
  <c r="DO51" i="3"/>
  <c r="DP51" i="3"/>
  <c r="DR51" i="3"/>
  <c r="DU51" i="3"/>
  <c r="DV51" i="3"/>
  <c r="DX51" i="3"/>
  <c r="DY51" i="3"/>
  <c r="EA51" i="3"/>
  <c r="EB51" i="3"/>
  <c r="EG51" i="3"/>
  <c r="EK51" i="3"/>
  <c r="EL51" i="3"/>
  <c r="EN51" i="3"/>
  <c r="EO51" i="3"/>
  <c r="EQ51" i="3"/>
  <c r="ER51" i="3"/>
  <c r="EV51" i="3"/>
  <c r="EW51" i="3"/>
  <c r="EX51" i="3"/>
  <c r="EY51" i="3"/>
  <c r="EZ51" i="3"/>
  <c r="FB51" i="3"/>
  <c r="FE51" i="3"/>
  <c r="FF51" i="3"/>
  <c r="FH51" i="3"/>
  <c r="FI51" i="3"/>
  <c r="FK51" i="3"/>
  <c r="FL51" i="3"/>
  <c r="FQ51" i="3"/>
  <c r="FU51" i="3"/>
  <c r="FV51" i="3"/>
  <c r="FX51" i="3"/>
  <c r="FY51" i="3"/>
  <c r="GA51" i="3"/>
  <c r="GB51" i="3"/>
  <c r="CC52" i="3"/>
  <c r="BP52" i="3"/>
  <c r="BL52" i="3" s="1"/>
  <c r="CD52" i="3"/>
  <c r="CF52" i="3"/>
  <c r="CH52" i="3"/>
  <c r="CK52" i="3"/>
  <c r="CL52" i="3"/>
  <c r="CN52" i="3"/>
  <c r="CO52" i="3"/>
  <c r="CQ52" i="3"/>
  <c r="CR52" i="3"/>
  <c r="CW52" i="3"/>
  <c r="DA52" i="3"/>
  <c r="DB52" i="3"/>
  <c r="DD52" i="3"/>
  <c r="DE52" i="3"/>
  <c r="DG52" i="3"/>
  <c r="DH52" i="3"/>
  <c r="DL52" i="3"/>
  <c r="DM52" i="3"/>
  <c r="DN52" i="3"/>
  <c r="DO52" i="3"/>
  <c r="DP52" i="3"/>
  <c r="DR52" i="3"/>
  <c r="DU52" i="3"/>
  <c r="DV52" i="3"/>
  <c r="DX52" i="3"/>
  <c r="DY52" i="3"/>
  <c r="EA52" i="3"/>
  <c r="EB52" i="3"/>
  <c r="EG52" i="3"/>
  <c r="EK52" i="3"/>
  <c r="EL52" i="3"/>
  <c r="EN52" i="3"/>
  <c r="EO52" i="3"/>
  <c r="EQ52" i="3"/>
  <c r="ER52" i="3"/>
  <c r="EV52" i="3"/>
  <c r="EW52" i="3"/>
  <c r="EX52" i="3"/>
  <c r="EY52" i="3"/>
  <c r="EZ52" i="3"/>
  <c r="FB52" i="3"/>
  <c r="FE52" i="3"/>
  <c r="FF52" i="3"/>
  <c r="FH52" i="3"/>
  <c r="FI52" i="3"/>
  <c r="FK52" i="3"/>
  <c r="FL52" i="3"/>
  <c r="FQ52" i="3"/>
  <c r="FU52" i="3"/>
  <c r="FV52" i="3"/>
  <c r="FX52" i="3"/>
  <c r="FY52" i="3"/>
  <c r="GA52" i="3"/>
  <c r="GB52" i="3"/>
  <c r="CC53" i="3"/>
  <c r="CD53" i="3"/>
  <c r="CF53" i="3"/>
  <c r="CH53" i="3"/>
  <c r="CK53" i="3"/>
  <c r="CL53" i="3"/>
  <c r="CN53" i="3"/>
  <c r="CO53" i="3"/>
  <c r="CQ53" i="3"/>
  <c r="CR53" i="3"/>
  <c r="CW53" i="3"/>
  <c r="DA53" i="3"/>
  <c r="DB53" i="3"/>
  <c r="DD53" i="3"/>
  <c r="DE53" i="3"/>
  <c r="DG53" i="3"/>
  <c r="DH53" i="3"/>
  <c r="DL53" i="3"/>
  <c r="DM53" i="3"/>
  <c r="DN53" i="3"/>
  <c r="DO53" i="3"/>
  <c r="DP53" i="3"/>
  <c r="DR53" i="3"/>
  <c r="DU53" i="3"/>
  <c r="DV53" i="3"/>
  <c r="DX53" i="3"/>
  <c r="DY53" i="3"/>
  <c r="EA53" i="3"/>
  <c r="EB53" i="3"/>
  <c r="EG53" i="3"/>
  <c r="EK53" i="3"/>
  <c r="EL53" i="3"/>
  <c r="EN53" i="3"/>
  <c r="EO53" i="3"/>
  <c r="EQ53" i="3"/>
  <c r="ER53" i="3"/>
  <c r="EV53" i="3"/>
  <c r="EW53" i="3"/>
  <c r="EX53" i="3"/>
  <c r="EY53" i="3"/>
  <c r="EZ53" i="3"/>
  <c r="FB53" i="3"/>
  <c r="FE53" i="3"/>
  <c r="FF53" i="3"/>
  <c r="FH53" i="3"/>
  <c r="FI53" i="3"/>
  <c r="FK53" i="3"/>
  <c r="FL53" i="3"/>
  <c r="FQ53" i="3"/>
  <c r="FU53" i="3"/>
  <c r="FV53" i="3"/>
  <c r="FX53" i="3"/>
  <c r="FY53" i="3"/>
  <c r="GA53" i="3"/>
  <c r="GB53" i="3"/>
  <c r="CC54" i="3"/>
  <c r="CD54" i="3"/>
  <c r="CF54" i="3"/>
  <c r="CH54" i="3"/>
  <c r="CK54" i="3"/>
  <c r="CL54" i="3"/>
  <c r="CN54" i="3"/>
  <c r="CO54" i="3"/>
  <c r="CQ54" i="3"/>
  <c r="CR54" i="3"/>
  <c r="CW54" i="3"/>
  <c r="DA54" i="3"/>
  <c r="DB54" i="3"/>
  <c r="DD54" i="3"/>
  <c r="DE54" i="3"/>
  <c r="DG54" i="3"/>
  <c r="DH54" i="3"/>
  <c r="DL54" i="3"/>
  <c r="DM54" i="3"/>
  <c r="DN54" i="3"/>
  <c r="DO54" i="3"/>
  <c r="DP54" i="3"/>
  <c r="DR54" i="3"/>
  <c r="DU54" i="3"/>
  <c r="DV54" i="3"/>
  <c r="DX54" i="3"/>
  <c r="DY54" i="3"/>
  <c r="EA54" i="3"/>
  <c r="EB54" i="3"/>
  <c r="EG54" i="3"/>
  <c r="EK54" i="3"/>
  <c r="EL54" i="3"/>
  <c r="EN54" i="3"/>
  <c r="EO54" i="3"/>
  <c r="EQ54" i="3"/>
  <c r="ER54" i="3"/>
  <c r="EV54" i="3"/>
  <c r="EW54" i="3"/>
  <c r="EX54" i="3"/>
  <c r="EY54" i="3"/>
  <c r="EZ54" i="3"/>
  <c r="FB54" i="3"/>
  <c r="FE54" i="3"/>
  <c r="FF54" i="3"/>
  <c r="FH54" i="3"/>
  <c r="FI54" i="3"/>
  <c r="FK54" i="3"/>
  <c r="FL54" i="3"/>
  <c r="FQ54" i="3"/>
  <c r="FU54" i="3"/>
  <c r="FV54" i="3"/>
  <c r="FX54" i="3"/>
  <c r="FY54" i="3"/>
  <c r="GA54" i="3"/>
  <c r="GB54" i="3"/>
  <c r="CC55" i="3"/>
  <c r="CD55" i="3"/>
  <c r="CF55" i="3"/>
  <c r="CH55" i="3"/>
  <c r="CK55" i="3"/>
  <c r="BP55" i="3"/>
  <c r="BL55" i="3" s="1"/>
  <c r="CL55" i="3"/>
  <c r="CN55" i="3"/>
  <c r="CO55" i="3"/>
  <c r="CQ55" i="3"/>
  <c r="CR55" i="3"/>
  <c r="CW55" i="3"/>
  <c r="DA55" i="3"/>
  <c r="DB55" i="3"/>
  <c r="DD55" i="3"/>
  <c r="DE55" i="3"/>
  <c r="DG55" i="3"/>
  <c r="DH55" i="3"/>
  <c r="DL55" i="3"/>
  <c r="DM55" i="3"/>
  <c r="DN55" i="3"/>
  <c r="DO55" i="3"/>
  <c r="DP55" i="3"/>
  <c r="DR55" i="3"/>
  <c r="DU55" i="3"/>
  <c r="DV55" i="3"/>
  <c r="DX55" i="3"/>
  <c r="DY55" i="3"/>
  <c r="EA55" i="3"/>
  <c r="EB55" i="3"/>
  <c r="EG55" i="3"/>
  <c r="EK55" i="3"/>
  <c r="EL55" i="3"/>
  <c r="EN55" i="3"/>
  <c r="EO55" i="3"/>
  <c r="EQ55" i="3"/>
  <c r="ER55" i="3"/>
  <c r="EV55" i="3"/>
  <c r="EW55" i="3"/>
  <c r="EX55" i="3"/>
  <c r="EY55" i="3"/>
  <c r="EZ55" i="3"/>
  <c r="FB55" i="3"/>
  <c r="FE55" i="3"/>
  <c r="FF55" i="3"/>
  <c r="FH55" i="3"/>
  <c r="FI55" i="3"/>
  <c r="FK55" i="3"/>
  <c r="FL55" i="3"/>
  <c r="FQ55" i="3"/>
  <c r="FU55" i="3"/>
  <c r="FV55" i="3"/>
  <c r="FX55" i="3"/>
  <c r="FY55" i="3"/>
  <c r="GA55" i="3"/>
  <c r="GB55" i="3"/>
  <c r="CC56" i="3"/>
  <c r="BP56" i="3"/>
  <c r="BL56" i="3" s="1"/>
  <c r="CD56" i="3"/>
  <c r="CF56" i="3"/>
  <c r="CH56" i="3"/>
  <c r="CK56" i="3"/>
  <c r="CL56" i="3"/>
  <c r="CN56" i="3"/>
  <c r="CO56" i="3"/>
  <c r="CQ56" i="3"/>
  <c r="CR56" i="3"/>
  <c r="CW56" i="3"/>
  <c r="DA56" i="3"/>
  <c r="DB56" i="3"/>
  <c r="DD56" i="3"/>
  <c r="DE56" i="3"/>
  <c r="DG56" i="3"/>
  <c r="DH56" i="3"/>
  <c r="DL56" i="3"/>
  <c r="DM56" i="3"/>
  <c r="DN56" i="3"/>
  <c r="DO56" i="3"/>
  <c r="DP56" i="3"/>
  <c r="DR56" i="3"/>
  <c r="DU56" i="3"/>
  <c r="DV56" i="3"/>
  <c r="DX56" i="3"/>
  <c r="DY56" i="3"/>
  <c r="EA56" i="3"/>
  <c r="EB56" i="3"/>
  <c r="EG56" i="3"/>
  <c r="EK56" i="3"/>
  <c r="EL56" i="3"/>
  <c r="EN56" i="3"/>
  <c r="EO56" i="3"/>
  <c r="EQ56" i="3"/>
  <c r="ER56" i="3"/>
  <c r="EV56" i="3"/>
  <c r="EW56" i="3"/>
  <c r="EX56" i="3"/>
  <c r="EY56" i="3"/>
  <c r="EZ56" i="3"/>
  <c r="FB56" i="3"/>
  <c r="FE56" i="3"/>
  <c r="FF56" i="3"/>
  <c r="FH56" i="3"/>
  <c r="FI56" i="3"/>
  <c r="FK56" i="3"/>
  <c r="FL56" i="3"/>
  <c r="FQ56" i="3"/>
  <c r="FU56" i="3"/>
  <c r="FV56" i="3"/>
  <c r="FX56" i="3"/>
  <c r="FY56" i="3"/>
  <c r="GA56" i="3"/>
  <c r="GB56" i="3"/>
  <c r="CC57" i="3"/>
  <c r="CD57" i="3"/>
  <c r="CF57" i="3"/>
  <c r="CH57" i="3"/>
  <c r="CK57" i="3"/>
  <c r="CL57" i="3"/>
  <c r="CN57" i="3"/>
  <c r="CO57" i="3"/>
  <c r="CQ57" i="3"/>
  <c r="CR57" i="3"/>
  <c r="CW57" i="3"/>
  <c r="DA57" i="3"/>
  <c r="DB57" i="3"/>
  <c r="DD57" i="3"/>
  <c r="DE57" i="3"/>
  <c r="DG57" i="3"/>
  <c r="DH57" i="3"/>
  <c r="DL57" i="3"/>
  <c r="DM57" i="3"/>
  <c r="DN57" i="3"/>
  <c r="DO57" i="3"/>
  <c r="DP57" i="3"/>
  <c r="DR57" i="3"/>
  <c r="DU57" i="3"/>
  <c r="DV57" i="3"/>
  <c r="DX57" i="3"/>
  <c r="DY57" i="3"/>
  <c r="EA57" i="3"/>
  <c r="EB57" i="3"/>
  <c r="EG57" i="3"/>
  <c r="EK57" i="3"/>
  <c r="EL57" i="3"/>
  <c r="EN57" i="3"/>
  <c r="EO57" i="3"/>
  <c r="EQ57" i="3"/>
  <c r="ER57" i="3"/>
  <c r="EV57" i="3"/>
  <c r="EW57" i="3"/>
  <c r="EX57" i="3"/>
  <c r="EY57" i="3"/>
  <c r="EZ57" i="3"/>
  <c r="FB57" i="3"/>
  <c r="FE57" i="3"/>
  <c r="FF57" i="3"/>
  <c r="FH57" i="3"/>
  <c r="FI57" i="3"/>
  <c r="FK57" i="3"/>
  <c r="FL57" i="3"/>
  <c r="FQ57" i="3"/>
  <c r="FU57" i="3"/>
  <c r="FV57" i="3"/>
  <c r="FX57" i="3"/>
  <c r="FY57" i="3"/>
  <c r="GA57" i="3"/>
  <c r="GB57" i="3"/>
  <c r="CC58" i="3"/>
  <c r="BP58" i="3"/>
  <c r="BL58" i="3" s="1"/>
  <c r="BM58" i="3" s="1"/>
  <c r="CD58" i="3"/>
  <c r="CF58" i="3"/>
  <c r="CH58" i="3"/>
  <c r="CK58" i="3"/>
  <c r="CL58" i="3"/>
  <c r="CN58" i="3"/>
  <c r="CO58" i="3"/>
  <c r="CQ58" i="3"/>
  <c r="CR58" i="3"/>
  <c r="CW58" i="3"/>
  <c r="DA58" i="3"/>
  <c r="DB58" i="3"/>
  <c r="DD58" i="3"/>
  <c r="DE58" i="3"/>
  <c r="DG58" i="3"/>
  <c r="DH58" i="3"/>
  <c r="DL58" i="3"/>
  <c r="DM58" i="3"/>
  <c r="DN58" i="3"/>
  <c r="DO58" i="3"/>
  <c r="DP58" i="3"/>
  <c r="DR58" i="3"/>
  <c r="DU58" i="3"/>
  <c r="DV58" i="3"/>
  <c r="DX58" i="3"/>
  <c r="DY58" i="3"/>
  <c r="EA58" i="3"/>
  <c r="EB58" i="3"/>
  <c r="EG58" i="3"/>
  <c r="EK58" i="3"/>
  <c r="EL58" i="3"/>
  <c r="EN58" i="3"/>
  <c r="EO58" i="3"/>
  <c r="EQ58" i="3"/>
  <c r="ER58" i="3"/>
  <c r="EV58" i="3"/>
  <c r="EW58" i="3"/>
  <c r="EX58" i="3"/>
  <c r="EY58" i="3"/>
  <c r="EZ58" i="3"/>
  <c r="FB58" i="3"/>
  <c r="FE58" i="3"/>
  <c r="FF58" i="3"/>
  <c r="FH58" i="3"/>
  <c r="FI58" i="3"/>
  <c r="FK58" i="3"/>
  <c r="FL58" i="3"/>
  <c r="FQ58" i="3"/>
  <c r="FU58" i="3"/>
  <c r="FV58" i="3"/>
  <c r="FX58" i="3"/>
  <c r="FY58" i="3"/>
  <c r="GA58" i="3"/>
  <c r="GB58" i="3"/>
  <c r="CC59" i="3"/>
  <c r="CD59" i="3"/>
  <c r="CF59" i="3"/>
  <c r="CH59" i="3"/>
  <c r="CK59" i="3"/>
  <c r="BP59" i="3"/>
  <c r="BL59" i="3" s="1"/>
  <c r="CL59" i="3"/>
  <c r="CN59" i="3"/>
  <c r="CO59" i="3"/>
  <c r="CQ59" i="3"/>
  <c r="CR59" i="3"/>
  <c r="CW59" i="3"/>
  <c r="DA59" i="3"/>
  <c r="DB59" i="3"/>
  <c r="DD59" i="3"/>
  <c r="DE59" i="3"/>
  <c r="DG59" i="3"/>
  <c r="DH59" i="3"/>
  <c r="DL59" i="3"/>
  <c r="DM59" i="3"/>
  <c r="DN59" i="3"/>
  <c r="DO59" i="3"/>
  <c r="DP59" i="3"/>
  <c r="DR59" i="3"/>
  <c r="DU59" i="3"/>
  <c r="DV59" i="3"/>
  <c r="DX59" i="3"/>
  <c r="DY59" i="3"/>
  <c r="EA59" i="3"/>
  <c r="EB59" i="3"/>
  <c r="EG59" i="3"/>
  <c r="EK59" i="3"/>
  <c r="EL59" i="3"/>
  <c r="EN59" i="3"/>
  <c r="EO59" i="3"/>
  <c r="EQ59" i="3"/>
  <c r="ER59" i="3"/>
  <c r="EV59" i="3"/>
  <c r="EW59" i="3"/>
  <c r="EX59" i="3"/>
  <c r="EY59" i="3"/>
  <c r="EZ59" i="3"/>
  <c r="FB59" i="3"/>
  <c r="FE59" i="3"/>
  <c r="FF59" i="3"/>
  <c r="FH59" i="3"/>
  <c r="FI59" i="3"/>
  <c r="FK59" i="3"/>
  <c r="FL59" i="3"/>
  <c r="FQ59" i="3"/>
  <c r="FU59" i="3"/>
  <c r="FV59" i="3"/>
  <c r="FX59" i="3"/>
  <c r="FY59" i="3"/>
  <c r="GA59" i="3"/>
  <c r="GB59" i="3"/>
  <c r="CC60" i="3"/>
  <c r="CD60" i="3"/>
  <c r="CF60" i="3"/>
  <c r="CH60" i="3"/>
  <c r="CK60" i="3"/>
  <c r="CL60" i="3"/>
  <c r="CN60" i="3"/>
  <c r="CO60" i="3"/>
  <c r="CQ60" i="3"/>
  <c r="CR60" i="3"/>
  <c r="CW60" i="3"/>
  <c r="DA60" i="3"/>
  <c r="DB60" i="3"/>
  <c r="DD60" i="3"/>
  <c r="DE60" i="3"/>
  <c r="DG60" i="3"/>
  <c r="DH60" i="3"/>
  <c r="DL60" i="3"/>
  <c r="DM60" i="3"/>
  <c r="DN60" i="3"/>
  <c r="DO60" i="3"/>
  <c r="DP60" i="3"/>
  <c r="DR60" i="3"/>
  <c r="DU60" i="3"/>
  <c r="DV60" i="3"/>
  <c r="DX60" i="3"/>
  <c r="DY60" i="3"/>
  <c r="EA60" i="3"/>
  <c r="EB60" i="3"/>
  <c r="EG60" i="3"/>
  <c r="EK60" i="3"/>
  <c r="EL60" i="3"/>
  <c r="EN60" i="3"/>
  <c r="EO60" i="3"/>
  <c r="EQ60" i="3"/>
  <c r="ER60" i="3"/>
  <c r="EV60" i="3"/>
  <c r="EW60" i="3"/>
  <c r="EX60" i="3"/>
  <c r="EY60" i="3"/>
  <c r="EZ60" i="3"/>
  <c r="FB60" i="3"/>
  <c r="FE60" i="3"/>
  <c r="FF60" i="3"/>
  <c r="FH60" i="3"/>
  <c r="FI60" i="3"/>
  <c r="FK60" i="3"/>
  <c r="FL60" i="3"/>
  <c r="FQ60" i="3"/>
  <c r="FU60" i="3"/>
  <c r="FV60" i="3"/>
  <c r="FX60" i="3"/>
  <c r="FY60" i="3"/>
  <c r="GA60" i="3"/>
  <c r="GB60" i="3"/>
  <c r="CC61" i="3"/>
  <c r="CD61" i="3"/>
  <c r="CF61" i="3"/>
  <c r="CH61" i="3"/>
  <c r="CK61" i="3"/>
  <c r="BP61" i="3"/>
  <c r="BL61" i="3" s="1"/>
  <c r="BM61" i="3" s="1"/>
  <c r="CL61" i="3"/>
  <c r="CN61" i="3"/>
  <c r="CO61" i="3"/>
  <c r="CQ61" i="3"/>
  <c r="CR61" i="3"/>
  <c r="CW61" i="3"/>
  <c r="DA61" i="3"/>
  <c r="DB61" i="3"/>
  <c r="DD61" i="3"/>
  <c r="DE61" i="3"/>
  <c r="DG61" i="3"/>
  <c r="DH61" i="3"/>
  <c r="DL61" i="3"/>
  <c r="DM61" i="3"/>
  <c r="DN61" i="3"/>
  <c r="DO61" i="3"/>
  <c r="DP61" i="3"/>
  <c r="DR61" i="3"/>
  <c r="DU61" i="3"/>
  <c r="DV61" i="3"/>
  <c r="DX61" i="3"/>
  <c r="DY61" i="3"/>
  <c r="EA61" i="3"/>
  <c r="EB61" i="3"/>
  <c r="EG61" i="3"/>
  <c r="EK61" i="3"/>
  <c r="EL61" i="3"/>
  <c r="EN61" i="3"/>
  <c r="EO61" i="3"/>
  <c r="EQ61" i="3"/>
  <c r="ER61" i="3"/>
  <c r="EV61" i="3"/>
  <c r="EW61" i="3"/>
  <c r="EX61" i="3"/>
  <c r="EY61" i="3"/>
  <c r="EZ61" i="3"/>
  <c r="FB61" i="3"/>
  <c r="FE61" i="3"/>
  <c r="FF61" i="3"/>
  <c r="FH61" i="3"/>
  <c r="FI61" i="3"/>
  <c r="FK61" i="3"/>
  <c r="FL61" i="3"/>
  <c r="FQ61" i="3"/>
  <c r="FU61" i="3"/>
  <c r="FV61" i="3"/>
  <c r="FX61" i="3"/>
  <c r="FY61" i="3"/>
  <c r="GA61" i="3"/>
  <c r="GB61" i="3"/>
  <c r="CC62" i="3"/>
  <c r="CD62" i="3"/>
  <c r="CF62" i="3"/>
  <c r="CH62" i="3"/>
  <c r="CK62" i="3"/>
  <c r="CL62" i="3"/>
  <c r="CN62" i="3"/>
  <c r="CO62" i="3"/>
  <c r="CQ62" i="3"/>
  <c r="CR62" i="3"/>
  <c r="CW62" i="3"/>
  <c r="DA62" i="3"/>
  <c r="DB62" i="3"/>
  <c r="DD62" i="3"/>
  <c r="DE62" i="3"/>
  <c r="DG62" i="3"/>
  <c r="DH62" i="3"/>
  <c r="DL62" i="3"/>
  <c r="DM62" i="3"/>
  <c r="DN62" i="3"/>
  <c r="DO62" i="3"/>
  <c r="DP62" i="3"/>
  <c r="DR62" i="3"/>
  <c r="DU62" i="3"/>
  <c r="DV62" i="3"/>
  <c r="DX62" i="3"/>
  <c r="DY62" i="3"/>
  <c r="EA62" i="3"/>
  <c r="EB62" i="3"/>
  <c r="EG62" i="3"/>
  <c r="EK62" i="3"/>
  <c r="EL62" i="3"/>
  <c r="EN62" i="3"/>
  <c r="EO62" i="3"/>
  <c r="EQ62" i="3"/>
  <c r="ER62" i="3"/>
  <c r="EV62" i="3"/>
  <c r="EW62" i="3"/>
  <c r="EX62" i="3"/>
  <c r="EY62" i="3"/>
  <c r="EZ62" i="3"/>
  <c r="FB62" i="3"/>
  <c r="FE62" i="3"/>
  <c r="FF62" i="3"/>
  <c r="FH62" i="3"/>
  <c r="FI62" i="3"/>
  <c r="FK62" i="3"/>
  <c r="FL62" i="3"/>
  <c r="FQ62" i="3"/>
  <c r="FU62" i="3"/>
  <c r="FV62" i="3"/>
  <c r="FX62" i="3"/>
  <c r="FY62" i="3"/>
  <c r="GA62" i="3"/>
  <c r="GB62" i="3"/>
  <c r="CC63" i="3"/>
  <c r="CD63" i="3"/>
  <c r="CF63" i="3"/>
  <c r="CH63" i="3"/>
  <c r="CK63" i="3"/>
  <c r="BP63" i="3"/>
  <c r="BL63" i="3" s="1"/>
  <c r="BM63" i="3" s="1"/>
  <c r="CL63" i="3"/>
  <c r="CN63" i="3"/>
  <c r="CO63" i="3"/>
  <c r="CQ63" i="3"/>
  <c r="CR63" i="3"/>
  <c r="CW63" i="3"/>
  <c r="DA63" i="3"/>
  <c r="DB63" i="3"/>
  <c r="DD63" i="3"/>
  <c r="DE63" i="3"/>
  <c r="DG63" i="3"/>
  <c r="DH63" i="3"/>
  <c r="DL63" i="3"/>
  <c r="DM63" i="3"/>
  <c r="DN63" i="3"/>
  <c r="DO63" i="3"/>
  <c r="DP63" i="3"/>
  <c r="DR63" i="3"/>
  <c r="DU63" i="3"/>
  <c r="DV63" i="3"/>
  <c r="DX63" i="3"/>
  <c r="DY63" i="3"/>
  <c r="EA63" i="3"/>
  <c r="EB63" i="3"/>
  <c r="EG63" i="3"/>
  <c r="EK63" i="3"/>
  <c r="EL63" i="3"/>
  <c r="EN63" i="3"/>
  <c r="EO63" i="3"/>
  <c r="EQ63" i="3"/>
  <c r="ER63" i="3"/>
  <c r="EV63" i="3"/>
  <c r="EW63" i="3"/>
  <c r="EX63" i="3"/>
  <c r="EY63" i="3"/>
  <c r="EZ63" i="3"/>
  <c r="FB63" i="3"/>
  <c r="FE63" i="3"/>
  <c r="FF63" i="3"/>
  <c r="FH63" i="3"/>
  <c r="FI63" i="3"/>
  <c r="FK63" i="3"/>
  <c r="FL63" i="3"/>
  <c r="FQ63" i="3"/>
  <c r="FU63" i="3"/>
  <c r="FV63" i="3"/>
  <c r="FX63" i="3"/>
  <c r="FY63" i="3"/>
  <c r="GA63" i="3"/>
  <c r="GB63" i="3"/>
  <c r="CC64" i="3"/>
  <c r="CD64" i="3"/>
  <c r="CF64" i="3"/>
  <c r="CH64" i="3"/>
  <c r="CK64" i="3"/>
  <c r="BP64" i="3"/>
  <c r="BL64" i="3" s="1"/>
  <c r="BM64" i="3" s="1"/>
  <c r="CL64" i="3"/>
  <c r="CN64" i="3"/>
  <c r="CO64" i="3"/>
  <c r="CQ64" i="3"/>
  <c r="CR64" i="3"/>
  <c r="CW64" i="3"/>
  <c r="DA64" i="3"/>
  <c r="DB64" i="3"/>
  <c r="DD64" i="3"/>
  <c r="DE64" i="3"/>
  <c r="DG64" i="3"/>
  <c r="DH64" i="3"/>
  <c r="DL64" i="3"/>
  <c r="DM64" i="3"/>
  <c r="DN64" i="3"/>
  <c r="DO64" i="3"/>
  <c r="DP64" i="3"/>
  <c r="DR64" i="3"/>
  <c r="DU64" i="3"/>
  <c r="DV64" i="3"/>
  <c r="DX64" i="3"/>
  <c r="DY64" i="3"/>
  <c r="EA64" i="3"/>
  <c r="EB64" i="3"/>
  <c r="EG64" i="3"/>
  <c r="EK64" i="3"/>
  <c r="EL64" i="3"/>
  <c r="EN64" i="3"/>
  <c r="EO64" i="3"/>
  <c r="EQ64" i="3"/>
  <c r="ER64" i="3"/>
  <c r="EV64" i="3"/>
  <c r="EW64" i="3"/>
  <c r="EX64" i="3"/>
  <c r="EY64" i="3"/>
  <c r="EZ64" i="3"/>
  <c r="FB64" i="3"/>
  <c r="FE64" i="3"/>
  <c r="FF64" i="3"/>
  <c r="FH64" i="3"/>
  <c r="FI64" i="3"/>
  <c r="FK64" i="3"/>
  <c r="FL64" i="3"/>
  <c r="FQ64" i="3"/>
  <c r="FU64" i="3"/>
  <c r="FV64" i="3"/>
  <c r="FX64" i="3"/>
  <c r="FY64" i="3"/>
  <c r="GA64" i="3"/>
  <c r="GB64" i="3"/>
  <c r="CC65" i="3"/>
  <c r="CD65" i="3"/>
  <c r="CF65" i="3"/>
  <c r="CH65" i="3"/>
  <c r="CK65" i="3"/>
  <c r="CL65" i="3"/>
  <c r="CN65" i="3"/>
  <c r="CO65" i="3"/>
  <c r="CQ65" i="3"/>
  <c r="CR65" i="3"/>
  <c r="CW65" i="3"/>
  <c r="DA65" i="3"/>
  <c r="DB65" i="3"/>
  <c r="DD65" i="3"/>
  <c r="DE65" i="3"/>
  <c r="DG65" i="3"/>
  <c r="DH65" i="3"/>
  <c r="DL65" i="3"/>
  <c r="DM65" i="3"/>
  <c r="DN65" i="3"/>
  <c r="DO65" i="3"/>
  <c r="DP65" i="3"/>
  <c r="DR65" i="3"/>
  <c r="DU65" i="3"/>
  <c r="DV65" i="3"/>
  <c r="DX65" i="3"/>
  <c r="DY65" i="3"/>
  <c r="EA65" i="3"/>
  <c r="EB65" i="3"/>
  <c r="EG65" i="3"/>
  <c r="EK65" i="3"/>
  <c r="EL65" i="3"/>
  <c r="EN65" i="3"/>
  <c r="EO65" i="3"/>
  <c r="EQ65" i="3"/>
  <c r="ER65" i="3"/>
  <c r="EV65" i="3"/>
  <c r="EW65" i="3"/>
  <c r="EX65" i="3"/>
  <c r="EY65" i="3"/>
  <c r="EZ65" i="3"/>
  <c r="FB65" i="3"/>
  <c r="FE65" i="3"/>
  <c r="FF65" i="3"/>
  <c r="FH65" i="3"/>
  <c r="FI65" i="3"/>
  <c r="FK65" i="3"/>
  <c r="FL65" i="3"/>
  <c r="FQ65" i="3"/>
  <c r="FU65" i="3"/>
  <c r="FV65" i="3"/>
  <c r="FX65" i="3"/>
  <c r="FY65" i="3"/>
  <c r="GA65" i="3"/>
  <c r="GB65" i="3"/>
  <c r="CC66" i="3"/>
  <c r="CD66" i="3"/>
  <c r="CF66" i="3"/>
  <c r="CH66" i="3"/>
  <c r="CK66" i="3"/>
  <c r="BP66" i="3"/>
  <c r="BL66" i="3" s="1"/>
  <c r="CL66" i="3"/>
  <c r="CN66" i="3"/>
  <c r="CO66" i="3"/>
  <c r="CQ66" i="3"/>
  <c r="CR66" i="3"/>
  <c r="CW66" i="3"/>
  <c r="DA66" i="3"/>
  <c r="DB66" i="3"/>
  <c r="DD66" i="3"/>
  <c r="DE66" i="3"/>
  <c r="DG66" i="3"/>
  <c r="DH66" i="3"/>
  <c r="DL66" i="3"/>
  <c r="DM66" i="3"/>
  <c r="DN66" i="3"/>
  <c r="DO66" i="3"/>
  <c r="DP66" i="3"/>
  <c r="DR66" i="3"/>
  <c r="DU66" i="3"/>
  <c r="DV66" i="3"/>
  <c r="DX66" i="3"/>
  <c r="DY66" i="3"/>
  <c r="EA66" i="3"/>
  <c r="EB66" i="3"/>
  <c r="EG66" i="3"/>
  <c r="EK66" i="3"/>
  <c r="EL66" i="3"/>
  <c r="EN66" i="3"/>
  <c r="EO66" i="3"/>
  <c r="EQ66" i="3"/>
  <c r="ER66" i="3"/>
  <c r="EV66" i="3"/>
  <c r="EW66" i="3"/>
  <c r="EX66" i="3"/>
  <c r="EY66" i="3"/>
  <c r="EZ66" i="3"/>
  <c r="FB66" i="3"/>
  <c r="FE66" i="3"/>
  <c r="FF66" i="3"/>
  <c r="FH66" i="3"/>
  <c r="FI66" i="3"/>
  <c r="FK66" i="3"/>
  <c r="FL66" i="3"/>
  <c r="FQ66" i="3"/>
  <c r="FU66" i="3"/>
  <c r="FV66" i="3"/>
  <c r="FX66" i="3"/>
  <c r="FY66" i="3"/>
  <c r="GA66" i="3"/>
  <c r="GB66" i="3"/>
  <c r="CC67" i="3"/>
  <c r="CD67" i="3"/>
  <c r="CF67" i="3"/>
  <c r="CH67" i="3"/>
  <c r="CK67" i="3"/>
  <c r="CL67" i="3"/>
  <c r="CN67" i="3"/>
  <c r="CO67" i="3"/>
  <c r="CQ67" i="3"/>
  <c r="CR67" i="3"/>
  <c r="CW67" i="3"/>
  <c r="DA67" i="3"/>
  <c r="DB67" i="3"/>
  <c r="DD67" i="3"/>
  <c r="DE67" i="3"/>
  <c r="DG67" i="3"/>
  <c r="DH67" i="3"/>
  <c r="DL67" i="3"/>
  <c r="DM67" i="3"/>
  <c r="DN67" i="3"/>
  <c r="DO67" i="3"/>
  <c r="DP67" i="3"/>
  <c r="DR67" i="3"/>
  <c r="DU67" i="3"/>
  <c r="DV67" i="3"/>
  <c r="DX67" i="3"/>
  <c r="DY67" i="3"/>
  <c r="EA67" i="3"/>
  <c r="EB67" i="3"/>
  <c r="EG67" i="3"/>
  <c r="EK67" i="3"/>
  <c r="EL67" i="3"/>
  <c r="EN67" i="3"/>
  <c r="EO67" i="3"/>
  <c r="EQ67" i="3"/>
  <c r="ER67" i="3"/>
  <c r="EV67" i="3"/>
  <c r="EW67" i="3"/>
  <c r="EX67" i="3"/>
  <c r="EY67" i="3"/>
  <c r="EZ67" i="3"/>
  <c r="FB67" i="3"/>
  <c r="FE67" i="3"/>
  <c r="FF67" i="3"/>
  <c r="FH67" i="3"/>
  <c r="FI67" i="3"/>
  <c r="FK67" i="3"/>
  <c r="FL67" i="3"/>
  <c r="FQ67" i="3"/>
  <c r="FU67" i="3"/>
  <c r="FV67" i="3"/>
  <c r="FX67" i="3"/>
  <c r="FY67" i="3"/>
  <c r="GA67" i="3"/>
  <c r="GB67" i="3"/>
  <c r="CC68" i="3"/>
  <c r="CD68" i="3"/>
  <c r="CF68" i="3"/>
  <c r="CH68" i="3"/>
  <c r="CK68" i="3"/>
  <c r="BP68" i="3"/>
  <c r="BL68" i="3" s="1"/>
  <c r="BM68" i="3" s="1"/>
  <c r="CL68" i="3"/>
  <c r="CN68" i="3"/>
  <c r="CO68" i="3"/>
  <c r="CQ68" i="3"/>
  <c r="CR68" i="3"/>
  <c r="CW68" i="3"/>
  <c r="DA68" i="3"/>
  <c r="DB68" i="3"/>
  <c r="DD68" i="3"/>
  <c r="DE68" i="3"/>
  <c r="DG68" i="3"/>
  <c r="DH68" i="3"/>
  <c r="DL68" i="3"/>
  <c r="DM68" i="3"/>
  <c r="DN68" i="3"/>
  <c r="DO68" i="3"/>
  <c r="DP68" i="3"/>
  <c r="DR68" i="3"/>
  <c r="DU68" i="3"/>
  <c r="DV68" i="3"/>
  <c r="DX68" i="3"/>
  <c r="DY68" i="3"/>
  <c r="EA68" i="3"/>
  <c r="EB68" i="3"/>
  <c r="EG68" i="3"/>
  <c r="EK68" i="3"/>
  <c r="EL68" i="3"/>
  <c r="EN68" i="3"/>
  <c r="EO68" i="3"/>
  <c r="EQ68" i="3"/>
  <c r="ER68" i="3"/>
  <c r="EV68" i="3"/>
  <c r="EW68" i="3"/>
  <c r="EX68" i="3"/>
  <c r="EY68" i="3"/>
  <c r="EZ68" i="3"/>
  <c r="FB68" i="3"/>
  <c r="FE68" i="3"/>
  <c r="FF68" i="3"/>
  <c r="FH68" i="3"/>
  <c r="FI68" i="3"/>
  <c r="FK68" i="3"/>
  <c r="FL68" i="3"/>
  <c r="FQ68" i="3"/>
  <c r="FU68" i="3"/>
  <c r="FV68" i="3"/>
  <c r="FX68" i="3"/>
  <c r="FY68" i="3"/>
  <c r="GA68" i="3"/>
  <c r="GB68" i="3"/>
  <c r="CC69" i="3"/>
  <c r="BP69" i="3"/>
  <c r="BL69" i="3" s="1"/>
  <c r="BM69" i="3" s="1"/>
  <c r="CD69" i="3"/>
  <c r="CF69" i="3"/>
  <c r="CH69" i="3"/>
  <c r="CK69" i="3"/>
  <c r="CL69" i="3"/>
  <c r="CN69" i="3"/>
  <c r="CO69" i="3"/>
  <c r="CQ69" i="3"/>
  <c r="CR69" i="3"/>
  <c r="CW69" i="3"/>
  <c r="DA69" i="3"/>
  <c r="DB69" i="3"/>
  <c r="DD69" i="3"/>
  <c r="DE69" i="3"/>
  <c r="DG69" i="3"/>
  <c r="DH69" i="3"/>
  <c r="DL69" i="3"/>
  <c r="DM69" i="3"/>
  <c r="DN69" i="3"/>
  <c r="DO69" i="3"/>
  <c r="DP69" i="3"/>
  <c r="DR69" i="3"/>
  <c r="DU69" i="3"/>
  <c r="DV69" i="3"/>
  <c r="DX69" i="3"/>
  <c r="DY69" i="3"/>
  <c r="EA69" i="3"/>
  <c r="EB69" i="3"/>
  <c r="EG69" i="3"/>
  <c r="EK69" i="3"/>
  <c r="EL69" i="3"/>
  <c r="EN69" i="3"/>
  <c r="EO69" i="3"/>
  <c r="EQ69" i="3"/>
  <c r="ER69" i="3"/>
  <c r="EV69" i="3"/>
  <c r="EW69" i="3"/>
  <c r="EX69" i="3"/>
  <c r="EY69" i="3"/>
  <c r="EZ69" i="3"/>
  <c r="FB69" i="3"/>
  <c r="FE69" i="3"/>
  <c r="FF69" i="3"/>
  <c r="FH69" i="3"/>
  <c r="FI69" i="3"/>
  <c r="FK69" i="3"/>
  <c r="FL69" i="3"/>
  <c r="FQ69" i="3"/>
  <c r="FU69" i="3"/>
  <c r="FV69" i="3"/>
  <c r="FX69" i="3"/>
  <c r="FY69" i="3"/>
  <c r="GA69" i="3"/>
  <c r="GB69" i="3"/>
  <c r="CC70" i="3"/>
  <c r="CD70" i="3"/>
  <c r="CF70" i="3"/>
  <c r="CH70" i="3"/>
  <c r="CK70" i="3"/>
  <c r="BP70" i="3"/>
  <c r="BL70" i="3" s="1"/>
  <c r="BM70" i="3" s="1"/>
  <c r="CL70" i="3"/>
  <c r="CN70" i="3"/>
  <c r="CO70" i="3"/>
  <c r="CQ70" i="3"/>
  <c r="CR70" i="3"/>
  <c r="CW70" i="3"/>
  <c r="DA70" i="3"/>
  <c r="DB70" i="3"/>
  <c r="DD70" i="3"/>
  <c r="DE70" i="3"/>
  <c r="DG70" i="3"/>
  <c r="DH70" i="3"/>
  <c r="DL70" i="3"/>
  <c r="DM70" i="3"/>
  <c r="DN70" i="3"/>
  <c r="DO70" i="3"/>
  <c r="DP70" i="3"/>
  <c r="DR70" i="3"/>
  <c r="DU70" i="3"/>
  <c r="DV70" i="3"/>
  <c r="DX70" i="3"/>
  <c r="DY70" i="3"/>
  <c r="EA70" i="3"/>
  <c r="EB70" i="3"/>
  <c r="EG70" i="3"/>
  <c r="EK70" i="3"/>
  <c r="EL70" i="3"/>
  <c r="EN70" i="3"/>
  <c r="EO70" i="3"/>
  <c r="EQ70" i="3"/>
  <c r="ER70" i="3"/>
  <c r="EV70" i="3"/>
  <c r="EW70" i="3"/>
  <c r="EX70" i="3"/>
  <c r="EY70" i="3"/>
  <c r="EZ70" i="3"/>
  <c r="FB70" i="3"/>
  <c r="FE70" i="3"/>
  <c r="FF70" i="3"/>
  <c r="FH70" i="3"/>
  <c r="FI70" i="3"/>
  <c r="FK70" i="3"/>
  <c r="FL70" i="3"/>
  <c r="FQ70" i="3"/>
  <c r="FU70" i="3"/>
  <c r="FV70" i="3"/>
  <c r="FX70" i="3"/>
  <c r="FY70" i="3"/>
  <c r="GA70" i="3"/>
  <c r="GB70" i="3"/>
  <c r="CC71" i="3"/>
  <c r="CD71" i="3"/>
  <c r="CF71" i="3"/>
  <c r="CH71" i="3"/>
  <c r="CK71" i="3"/>
  <c r="BP71" i="3"/>
  <c r="BL71" i="3" s="1"/>
  <c r="BM71" i="3" s="1"/>
  <c r="CL71" i="3"/>
  <c r="CN71" i="3"/>
  <c r="CO71" i="3"/>
  <c r="CQ71" i="3"/>
  <c r="CR71" i="3"/>
  <c r="CW71" i="3"/>
  <c r="DA71" i="3"/>
  <c r="DB71" i="3"/>
  <c r="DD71" i="3"/>
  <c r="DE71" i="3"/>
  <c r="DG71" i="3"/>
  <c r="DH71" i="3"/>
  <c r="DL71" i="3"/>
  <c r="DM71" i="3"/>
  <c r="DN71" i="3"/>
  <c r="DO71" i="3"/>
  <c r="DP71" i="3"/>
  <c r="DR71" i="3"/>
  <c r="DU71" i="3"/>
  <c r="DV71" i="3"/>
  <c r="DX71" i="3"/>
  <c r="DY71" i="3"/>
  <c r="EA71" i="3"/>
  <c r="EB71" i="3"/>
  <c r="EG71" i="3"/>
  <c r="EK71" i="3"/>
  <c r="EL71" i="3"/>
  <c r="EN71" i="3"/>
  <c r="EO71" i="3"/>
  <c r="EQ71" i="3"/>
  <c r="ER71" i="3"/>
  <c r="EV71" i="3"/>
  <c r="EW71" i="3"/>
  <c r="EX71" i="3"/>
  <c r="EY71" i="3"/>
  <c r="EZ71" i="3"/>
  <c r="FB71" i="3"/>
  <c r="FE71" i="3"/>
  <c r="FF71" i="3"/>
  <c r="FH71" i="3"/>
  <c r="FI71" i="3"/>
  <c r="FK71" i="3"/>
  <c r="FL71" i="3"/>
  <c r="FQ71" i="3"/>
  <c r="FU71" i="3"/>
  <c r="FV71" i="3"/>
  <c r="FX71" i="3"/>
  <c r="FY71" i="3"/>
  <c r="GA71" i="3"/>
  <c r="GB71" i="3"/>
  <c r="CC72" i="3"/>
  <c r="BP72" i="3"/>
  <c r="BL72" i="3" s="1"/>
  <c r="BM72" i="3" s="1"/>
  <c r="CD72" i="3"/>
  <c r="CF72" i="3"/>
  <c r="CH72" i="3"/>
  <c r="CK72" i="3"/>
  <c r="CL72" i="3"/>
  <c r="CN72" i="3"/>
  <c r="CO72" i="3"/>
  <c r="CQ72" i="3"/>
  <c r="CR72" i="3"/>
  <c r="CW72" i="3"/>
  <c r="DA72" i="3"/>
  <c r="DB72" i="3"/>
  <c r="DD72" i="3"/>
  <c r="DE72" i="3"/>
  <c r="DG72" i="3"/>
  <c r="DH72" i="3"/>
  <c r="DL72" i="3"/>
  <c r="DM72" i="3"/>
  <c r="DN72" i="3"/>
  <c r="DO72" i="3"/>
  <c r="DP72" i="3"/>
  <c r="DR72" i="3"/>
  <c r="DU72" i="3"/>
  <c r="DV72" i="3"/>
  <c r="DX72" i="3"/>
  <c r="DY72" i="3"/>
  <c r="EA72" i="3"/>
  <c r="EB72" i="3"/>
  <c r="EG72" i="3"/>
  <c r="EK72" i="3"/>
  <c r="EL72" i="3"/>
  <c r="EN72" i="3"/>
  <c r="EO72" i="3"/>
  <c r="EQ72" i="3"/>
  <c r="ER72" i="3"/>
  <c r="EV72" i="3"/>
  <c r="EW72" i="3"/>
  <c r="EX72" i="3"/>
  <c r="EY72" i="3"/>
  <c r="EZ72" i="3"/>
  <c r="FB72" i="3"/>
  <c r="FE72" i="3"/>
  <c r="FF72" i="3"/>
  <c r="FH72" i="3"/>
  <c r="FI72" i="3"/>
  <c r="FK72" i="3"/>
  <c r="FL72" i="3"/>
  <c r="FQ72" i="3"/>
  <c r="FU72" i="3"/>
  <c r="FV72" i="3"/>
  <c r="FX72" i="3"/>
  <c r="FY72" i="3"/>
  <c r="GA72" i="3"/>
  <c r="GB72" i="3"/>
  <c r="CC73" i="3"/>
  <c r="CD73" i="3"/>
  <c r="CF73" i="3"/>
  <c r="CH73" i="3"/>
  <c r="CK73" i="3"/>
  <c r="BP73" i="3"/>
  <c r="BL73" i="3" s="1"/>
  <c r="CL73" i="3"/>
  <c r="CN73" i="3"/>
  <c r="CO73" i="3"/>
  <c r="CQ73" i="3"/>
  <c r="CR73" i="3"/>
  <c r="CW73" i="3"/>
  <c r="DA73" i="3"/>
  <c r="DB73" i="3"/>
  <c r="DD73" i="3"/>
  <c r="DE73" i="3"/>
  <c r="DG73" i="3"/>
  <c r="DH73" i="3"/>
  <c r="DL73" i="3"/>
  <c r="DM73" i="3"/>
  <c r="DN73" i="3"/>
  <c r="DO73" i="3"/>
  <c r="DP73" i="3"/>
  <c r="DR73" i="3"/>
  <c r="DU73" i="3"/>
  <c r="DV73" i="3"/>
  <c r="DX73" i="3"/>
  <c r="DY73" i="3"/>
  <c r="EA73" i="3"/>
  <c r="EB73" i="3"/>
  <c r="EG73" i="3"/>
  <c r="EK73" i="3"/>
  <c r="EL73" i="3"/>
  <c r="EN73" i="3"/>
  <c r="EO73" i="3"/>
  <c r="EQ73" i="3"/>
  <c r="ER73" i="3"/>
  <c r="EV73" i="3"/>
  <c r="EW73" i="3"/>
  <c r="EX73" i="3"/>
  <c r="EY73" i="3"/>
  <c r="EZ73" i="3"/>
  <c r="FB73" i="3"/>
  <c r="FE73" i="3"/>
  <c r="FF73" i="3"/>
  <c r="FH73" i="3"/>
  <c r="FI73" i="3"/>
  <c r="FK73" i="3"/>
  <c r="FL73" i="3"/>
  <c r="FQ73" i="3"/>
  <c r="FU73" i="3"/>
  <c r="FV73" i="3"/>
  <c r="FX73" i="3"/>
  <c r="FY73" i="3"/>
  <c r="GA73" i="3"/>
  <c r="GB73" i="3"/>
  <c r="CC74" i="3"/>
  <c r="CD74" i="3"/>
  <c r="CF74" i="3"/>
  <c r="CH74" i="3"/>
  <c r="CK74" i="3"/>
  <c r="CL74" i="3"/>
  <c r="CN74" i="3"/>
  <c r="CO74" i="3"/>
  <c r="CQ74" i="3"/>
  <c r="CR74" i="3"/>
  <c r="CW74" i="3"/>
  <c r="DA74" i="3"/>
  <c r="DB74" i="3"/>
  <c r="DD74" i="3"/>
  <c r="DE74" i="3"/>
  <c r="DG74" i="3"/>
  <c r="DH74" i="3"/>
  <c r="DL74" i="3"/>
  <c r="DM74" i="3"/>
  <c r="DN74" i="3"/>
  <c r="DO74" i="3"/>
  <c r="DP74" i="3"/>
  <c r="DR74" i="3"/>
  <c r="DU74" i="3"/>
  <c r="DV74" i="3"/>
  <c r="DX74" i="3"/>
  <c r="DY74" i="3"/>
  <c r="EA74" i="3"/>
  <c r="EB74" i="3"/>
  <c r="EG74" i="3"/>
  <c r="EK74" i="3"/>
  <c r="EL74" i="3"/>
  <c r="EN74" i="3"/>
  <c r="EO74" i="3"/>
  <c r="EQ74" i="3"/>
  <c r="ER74" i="3"/>
  <c r="EV74" i="3"/>
  <c r="EW74" i="3"/>
  <c r="EX74" i="3"/>
  <c r="EY74" i="3"/>
  <c r="EZ74" i="3"/>
  <c r="FB74" i="3"/>
  <c r="FE74" i="3"/>
  <c r="FF74" i="3"/>
  <c r="FH74" i="3"/>
  <c r="FI74" i="3"/>
  <c r="FK74" i="3"/>
  <c r="FL74" i="3"/>
  <c r="FQ74" i="3"/>
  <c r="FU74" i="3"/>
  <c r="FV74" i="3"/>
  <c r="FX74" i="3"/>
  <c r="FY74" i="3"/>
  <c r="GA74" i="3"/>
  <c r="GB74" i="3"/>
  <c r="CC75" i="3"/>
  <c r="CD75" i="3"/>
  <c r="CF75" i="3"/>
  <c r="CH75" i="3"/>
  <c r="CK75" i="3"/>
  <c r="CL75" i="3"/>
  <c r="CN75" i="3"/>
  <c r="CO75" i="3"/>
  <c r="CQ75" i="3"/>
  <c r="CR75" i="3"/>
  <c r="CW75" i="3"/>
  <c r="DA75" i="3"/>
  <c r="DB75" i="3"/>
  <c r="DD75" i="3"/>
  <c r="DE75" i="3"/>
  <c r="DG75" i="3"/>
  <c r="DH75" i="3"/>
  <c r="DL75" i="3"/>
  <c r="DM75" i="3"/>
  <c r="DN75" i="3"/>
  <c r="DO75" i="3"/>
  <c r="DP75" i="3"/>
  <c r="DR75" i="3"/>
  <c r="DU75" i="3"/>
  <c r="DV75" i="3"/>
  <c r="DX75" i="3"/>
  <c r="DY75" i="3"/>
  <c r="EA75" i="3"/>
  <c r="EB75" i="3"/>
  <c r="EG75" i="3"/>
  <c r="EK75" i="3"/>
  <c r="EL75" i="3"/>
  <c r="EN75" i="3"/>
  <c r="EO75" i="3"/>
  <c r="EQ75" i="3"/>
  <c r="ER75" i="3"/>
  <c r="EV75" i="3"/>
  <c r="EW75" i="3"/>
  <c r="EX75" i="3"/>
  <c r="EY75" i="3"/>
  <c r="EZ75" i="3"/>
  <c r="FB75" i="3"/>
  <c r="FE75" i="3"/>
  <c r="FF75" i="3"/>
  <c r="FH75" i="3"/>
  <c r="FI75" i="3"/>
  <c r="FK75" i="3"/>
  <c r="FL75" i="3"/>
  <c r="FQ75" i="3"/>
  <c r="FU75" i="3"/>
  <c r="FV75" i="3"/>
  <c r="FX75" i="3"/>
  <c r="FY75" i="3"/>
  <c r="GA75" i="3"/>
  <c r="GB75" i="3"/>
  <c r="CC76" i="3"/>
  <c r="BP76" i="3"/>
  <c r="BL76" i="3" s="1"/>
  <c r="BM76" i="3" s="1"/>
  <c r="CD76" i="3"/>
  <c r="CF76" i="3"/>
  <c r="CH76" i="3"/>
  <c r="CK76" i="3"/>
  <c r="CL76" i="3"/>
  <c r="CN76" i="3"/>
  <c r="CO76" i="3"/>
  <c r="CQ76" i="3"/>
  <c r="CR76" i="3"/>
  <c r="CW76" i="3"/>
  <c r="DA76" i="3"/>
  <c r="DB76" i="3"/>
  <c r="DD76" i="3"/>
  <c r="DE76" i="3"/>
  <c r="DG76" i="3"/>
  <c r="DH76" i="3"/>
  <c r="DL76" i="3"/>
  <c r="DM76" i="3"/>
  <c r="DN76" i="3"/>
  <c r="DO76" i="3"/>
  <c r="DP76" i="3"/>
  <c r="DR76" i="3"/>
  <c r="DU76" i="3"/>
  <c r="DV76" i="3"/>
  <c r="DX76" i="3"/>
  <c r="DY76" i="3"/>
  <c r="EA76" i="3"/>
  <c r="EB76" i="3"/>
  <c r="EG76" i="3"/>
  <c r="EK76" i="3"/>
  <c r="EL76" i="3"/>
  <c r="EN76" i="3"/>
  <c r="EO76" i="3"/>
  <c r="EQ76" i="3"/>
  <c r="ER76" i="3"/>
  <c r="EV76" i="3"/>
  <c r="EX76" i="3"/>
  <c r="EY76" i="3"/>
  <c r="FB76" i="3"/>
  <c r="FE76" i="3"/>
  <c r="FH76" i="3"/>
  <c r="FI76" i="3"/>
  <c r="FL76" i="3"/>
  <c r="FQ76" i="3"/>
  <c r="FV76" i="3"/>
  <c r="FX76" i="3"/>
  <c r="GA76" i="3"/>
  <c r="GB76" i="3"/>
  <c r="CC77" i="3"/>
  <c r="CD77" i="3"/>
  <c r="CF77" i="3"/>
  <c r="CH77" i="3"/>
  <c r="CK77" i="3"/>
  <c r="CL77" i="3"/>
  <c r="CN77" i="3"/>
  <c r="CO77" i="3"/>
  <c r="CQ77" i="3"/>
  <c r="CR77" i="3"/>
  <c r="CW77" i="3"/>
  <c r="DA77" i="3"/>
  <c r="DB77" i="3"/>
  <c r="DD77" i="3"/>
  <c r="DE77" i="3"/>
  <c r="DG77" i="3"/>
  <c r="DH77" i="3"/>
  <c r="DL77" i="3"/>
  <c r="DM77" i="3"/>
  <c r="DN77" i="3"/>
  <c r="DO77" i="3"/>
  <c r="DP77" i="3"/>
  <c r="DR77" i="3"/>
  <c r="DU77" i="3"/>
  <c r="DV77" i="3"/>
  <c r="DX77" i="3"/>
  <c r="DY77" i="3"/>
  <c r="EA77" i="3"/>
  <c r="EB77" i="3"/>
  <c r="EG77" i="3"/>
  <c r="EK77" i="3"/>
  <c r="EL77" i="3"/>
  <c r="EN77" i="3"/>
  <c r="EO77" i="3"/>
  <c r="EQ77" i="3"/>
  <c r="ER77" i="3"/>
  <c r="EW77" i="3"/>
  <c r="EX77" i="3"/>
  <c r="EZ77" i="3"/>
  <c r="FB77" i="3"/>
  <c r="FF77" i="3"/>
  <c r="FH77" i="3"/>
  <c r="FK77" i="3"/>
  <c r="FL77" i="3"/>
  <c r="FU77" i="3"/>
  <c r="FV77" i="3"/>
  <c r="FY77" i="3"/>
  <c r="GA77" i="3"/>
  <c r="CC78" i="3"/>
  <c r="CD78" i="3"/>
  <c r="CF78" i="3"/>
  <c r="CH78" i="3"/>
  <c r="CK78" i="3"/>
  <c r="CL78" i="3"/>
  <c r="CN78" i="3"/>
  <c r="CO78" i="3"/>
  <c r="CQ78" i="3"/>
  <c r="CR78" i="3"/>
  <c r="CW78" i="3"/>
  <c r="DA78" i="3"/>
  <c r="DB78" i="3"/>
  <c r="DD78" i="3"/>
  <c r="DE78" i="3"/>
  <c r="DG78" i="3"/>
  <c r="DH78" i="3"/>
  <c r="DL78" i="3"/>
  <c r="DM78" i="3"/>
  <c r="DN78" i="3"/>
  <c r="DO78" i="3"/>
  <c r="DP78" i="3"/>
  <c r="DR78" i="3"/>
  <c r="DU78" i="3"/>
  <c r="DV78" i="3"/>
  <c r="DX78" i="3"/>
  <c r="DY78" i="3"/>
  <c r="EA78" i="3"/>
  <c r="EB78" i="3"/>
  <c r="EG78" i="3"/>
  <c r="EK78" i="3"/>
  <c r="EL78" i="3"/>
  <c r="EN78" i="3"/>
  <c r="EO78" i="3"/>
  <c r="EQ78" i="3"/>
  <c r="ER78" i="3"/>
  <c r="EV78" i="3"/>
  <c r="EW78" i="3"/>
  <c r="EX78" i="3"/>
  <c r="EY78" i="3"/>
  <c r="EZ78" i="3"/>
  <c r="FB78" i="3"/>
  <c r="FE78" i="3"/>
  <c r="FF78" i="3"/>
  <c r="FH78" i="3"/>
  <c r="FI78" i="3"/>
  <c r="FK78" i="3"/>
  <c r="FL78" i="3"/>
  <c r="FQ78" i="3"/>
  <c r="FU78" i="3"/>
  <c r="FV78" i="3"/>
  <c r="FX78" i="3"/>
  <c r="FY78" i="3"/>
  <c r="GA78" i="3"/>
  <c r="GB78" i="3"/>
  <c r="CC79" i="3"/>
  <c r="CF79" i="3"/>
  <c r="CH79" i="3"/>
  <c r="CK79" i="3"/>
  <c r="CL79" i="3"/>
  <c r="CN79" i="3"/>
  <c r="CO79" i="3"/>
  <c r="CQ79" i="3"/>
  <c r="CR79" i="3"/>
  <c r="CW79" i="3"/>
  <c r="DA79" i="3"/>
  <c r="DB79" i="3"/>
  <c r="DD79" i="3"/>
  <c r="DE79" i="3"/>
  <c r="DG79" i="3"/>
  <c r="DH79" i="3"/>
  <c r="DL79" i="3"/>
  <c r="DM79" i="3"/>
  <c r="DN79" i="3"/>
  <c r="DO79" i="3"/>
  <c r="DP79" i="3"/>
  <c r="DU79" i="3"/>
  <c r="DV79" i="3"/>
  <c r="DY79" i="3"/>
  <c r="EA79" i="3"/>
  <c r="EG79" i="3"/>
  <c r="EK79" i="3"/>
  <c r="EN79" i="3"/>
  <c r="EO79" i="3"/>
  <c r="ER79" i="3"/>
  <c r="EV79" i="3"/>
  <c r="EX79" i="3"/>
  <c r="EY79" i="3"/>
  <c r="FB79" i="3"/>
  <c r="FH79" i="3"/>
  <c r="FI79" i="3"/>
  <c r="FL79" i="3"/>
  <c r="FQ79" i="3"/>
  <c r="FV79" i="3"/>
  <c r="GA79" i="3"/>
  <c r="GB79" i="3"/>
  <c r="CC80" i="3"/>
  <c r="CD80" i="3"/>
  <c r="CF80" i="3"/>
  <c r="CK80" i="3"/>
  <c r="BP80" i="3"/>
  <c r="BL80" i="3" s="1"/>
  <c r="BM80" i="3" s="1"/>
  <c r="CL80" i="3"/>
  <c r="CN80" i="3"/>
  <c r="CO80" i="3"/>
  <c r="CQ80" i="3"/>
  <c r="CR80" i="3"/>
  <c r="CW80" i="3"/>
  <c r="DA80" i="3"/>
  <c r="DB80" i="3"/>
  <c r="DD80" i="3"/>
  <c r="DE80" i="3"/>
  <c r="DG80" i="3"/>
  <c r="DH80" i="3"/>
  <c r="DL80" i="3"/>
  <c r="DM80" i="3"/>
  <c r="DN80" i="3"/>
  <c r="DO80" i="3"/>
  <c r="DP80" i="3"/>
  <c r="DR80" i="3"/>
  <c r="DU80" i="3"/>
  <c r="DV80" i="3"/>
  <c r="DX80" i="3"/>
  <c r="DY80" i="3"/>
  <c r="EA80" i="3"/>
  <c r="EB80" i="3"/>
  <c r="EG80" i="3"/>
  <c r="EK80" i="3"/>
  <c r="EL80" i="3"/>
  <c r="EN80" i="3"/>
  <c r="EO80" i="3"/>
  <c r="EQ80" i="3"/>
  <c r="ER80" i="3"/>
  <c r="EW80" i="3"/>
  <c r="EX80" i="3"/>
  <c r="EZ80" i="3"/>
  <c r="FB80" i="3"/>
  <c r="FF80" i="3"/>
  <c r="FH80" i="3"/>
  <c r="FK80" i="3"/>
  <c r="FL80" i="3"/>
  <c r="FU80" i="3"/>
  <c r="FV80" i="3"/>
  <c r="FY80" i="3"/>
  <c r="GA80" i="3"/>
  <c r="CC81" i="3"/>
  <c r="CF81" i="3"/>
  <c r="CH81" i="3"/>
  <c r="BP81" i="3"/>
  <c r="BL81" i="3" s="1"/>
  <c r="BM81" i="3" s="1"/>
  <c r="CL81" i="3"/>
  <c r="CO81" i="3"/>
  <c r="CQ81" i="3"/>
  <c r="CW81" i="3"/>
  <c r="DA81" i="3"/>
  <c r="DD81" i="3"/>
  <c r="DE81" i="3"/>
  <c r="DH81" i="3"/>
  <c r="DL81" i="3"/>
  <c r="DN81" i="3"/>
  <c r="DO81" i="3"/>
  <c r="DR81" i="3"/>
  <c r="DU81" i="3"/>
  <c r="DY81" i="3"/>
  <c r="EB81" i="3"/>
  <c r="EG81" i="3"/>
  <c r="EL81" i="3"/>
  <c r="EN81" i="3"/>
  <c r="ER81" i="3"/>
  <c r="EX81" i="3"/>
  <c r="EZ81" i="3"/>
  <c r="FB81" i="3"/>
  <c r="FF81" i="3"/>
  <c r="FH81" i="3"/>
  <c r="FK81" i="3"/>
  <c r="FL81" i="3"/>
  <c r="FU81" i="3"/>
  <c r="FV81" i="3"/>
  <c r="FY81" i="3"/>
  <c r="GA81" i="3"/>
  <c r="CC82" i="3"/>
  <c r="BP82" i="3"/>
  <c r="BL82" i="3" s="1"/>
  <c r="CD82" i="3"/>
  <c r="CF82" i="3"/>
  <c r="CH82" i="3"/>
  <c r="CK82" i="3"/>
  <c r="CL82" i="3"/>
  <c r="CN82" i="3"/>
  <c r="CO82" i="3"/>
  <c r="CQ82" i="3"/>
  <c r="CR82" i="3"/>
  <c r="CW82" i="3"/>
  <c r="DA82" i="3"/>
  <c r="DB82" i="3"/>
  <c r="DD82" i="3"/>
  <c r="DE82" i="3"/>
  <c r="DG82" i="3"/>
  <c r="DH82" i="3"/>
  <c r="DL82" i="3"/>
  <c r="DM82" i="3"/>
  <c r="DN82" i="3"/>
  <c r="DO82" i="3"/>
  <c r="DP82" i="3"/>
  <c r="DR82" i="3"/>
  <c r="DU82" i="3"/>
  <c r="DV82" i="3"/>
  <c r="DX82" i="3"/>
  <c r="DY82" i="3"/>
  <c r="EA82" i="3"/>
  <c r="EB82" i="3"/>
  <c r="EG82" i="3"/>
  <c r="EK82" i="3"/>
  <c r="EL82" i="3"/>
  <c r="EN82" i="3"/>
  <c r="EO82" i="3"/>
  <c r="EQ82" i="3"/>
  <c r="ER82" i="3"/>
  <c r="EV82" i="3"/>
  <c r="EX82" i="3"/>
  <c r="EY82" i="3"/>
  <c r="FB82" i="3"/>
  <c r="FE82" i="3"/>
  <c r="FH82" i="3"/>
  <c r="FI82" i="3"/>
  <c r="FL82" i="3"/>
  <c r="FQ82" i="3"/>
  <c r="FV82" i="3"/>
  <c r="FX82" i="3"/>
  <c r="GA82" i="3"/>
  <c r="GB82" i="3"/>
  <c r="CC83" i="3"/>
  <c r="CD83" i="3"/>
  <c r="CF83" i="3"/>
  <c r="CH83" i="3"/>
  <c r="CK83" i="3"/>
  <c r="BP83" i="3"/>
  <c r="BL83" i="3" s="1"/>
  <c r="BM83" i="3" s="1"/>
  <c r="CL83" i="3"/>
  <c r="CN83" i="3"/>
  <c r="CO83" i="3"/>
  <c r="CQ83" i="3"/>
  <c r="CR83" i="3"/>
  <c r="CW83" i="3"/>
  <c r="DA83" i="3"/>
  <c r="DB83" i="3"/>
  <c r="DD83" i="3"/>
  <c r="DE83" i="3"/>
  <c r="DG83" i="3"/>
  <c r="DH83" i="3"/>
  <c r="DL83" i="3"/>
  <c r="DM83" i="3"/>
  <c r="DN83" i="3"/>
  <c r="DO83" i="3"/>
  <c r="DP83" i="3"/>
  <c r="DR83" i="3"/>
  <c r="DU83" i="3"/>
  <c r="DV83" i="3"/>
  <c r="DX83" i="3"/>
  <c r="DY83" i="3"/>
  <c r="EA83" i="3"/>
  <c r="EB83" i="3"/>
  <c r="EG83" i="3"/>
  <c r="EK83" i="3"/>
  <c r="EL83" i="3"/>
  <c r="EN83" i="3"/>
  <c r="EO83" i="3"/>
  <c r="EQ83" i="3"/>
  <c r="ER83" i="3"/>
  <c r="EV83" i="3"/>
  <c r="EX83" i="3"/>
  <c r="EY83" i="3"/>
  <c r="FB83" i="3"/>
  <c r="FE83" i="3"/>
  <c r="FH83" i="3"/>
  <c r="FI83" i="3"/>
  <c r="FL83" i="3"/>
  <c r="FQ83" i="3"/>
  <c r="FV83" i="3"/>
  <c r="FX83" i="3"/>
  <c r="GA83" i="3"/>
  <c r="GB83" i="3"/>
  <c r="CC84" i="3"/>
  <c r="CD84" i="3"/>
  <c r="CF84" i="3"/>
  <c r="CH84" i="3"/>
  <c r="CK84" i="3"/>
  <c r="CL84" i="3"/>
  <c r="CN84" i="3"/>
  <c r="CO84" i="3"/>
  <c r="CQ84" i="3"/>
  <c r="CR84" i="3"/>
  <c r="CW84" i="3"/>
  <c r="DA84" i="3"/>
  <c r="DB84" i="3"/>
  <c r="DD84" i="3"/>
  <c r="DE84" i="3"/>
  <c r="DG84" i="3"/>
  <c r="DH84" i="3"/>
  <c r="DL84" i="3"/>
  <c r="DM84" i="3"/>
  <c r="DO84" i="3"/>
  <c r="DP84" i="3"/>
  <c r="DU84" i="3"/>
  <c r="DV84" i="3"/>
  <c r="DY84" i="3"/>
  <c r="EA84" i="3"/>
  <c r="EG84" i="3"/>
  <c r="EK84" i="3"/>
  <c r="EN84" i="3"/>
  <c r="EO84" i="3"/>
  <c r="ER84" i="3"/>
  <c r="EW84" i="3"/>
  <c r="EX84" i="3"/>
  <c r="EZ84" i="3"/>
  <c r="FB84" i="3"/>
  <c r="FF84" i="3"/>
  <c r="FH84" i="3"/>
  <c r="FK84" i="3"/>
  <c r="FL84" i="3"/>
  <c r="FU84" i="3"/>
  <c r="FV84" i="3"/>
  <c r="FY84" i="3"/>
  <c r="GA84" i="3"/>
  <c r="CC85" i="3"/>
  <c r="CD85" i="3"/>
  <c r="CF85" i="3"/>
  <c r="CH85" i="3"/>
  <c r="CK85" i="3"/>
  <c r="BP85" i="3"/>
  <c r="BL85" i="3" s="1"/>
  <c r="BM85" i="3" s="1"/>
  <c r="CL85" i="3"/>
  <c r="CN85" i="3"/>
  <c r="CO85" i="3"/>
  <c r="CQ85" i="3"/>
  <c r="CR85" i="3"/>
  <c r="CW85" i="3"/>
  <c r="DA85" i="3"/>
  <c r="DB85" i="3"/>
  <c r="DD85" i="3"/>
  <c r="DE85" i="3"/>
  <c r="DG85" i="3"/>
  <c r="DH85" i="3"/>
  <c r="DL85" i="3"/>
  <c r="DM85" i="3"/>
  <c r="DN85" i="3"/>
  <c r="DO85" i="3"/>
  <c r="DP85" i="3"/>
  <c r="DR85" i="3"/>
  <c r="DU85" i="3"/>
  <c r="DV85" i="3"/>
  <c r="DX85" i="3"/>
  <c r="DY85" i="3"/>
  <c r="EA85" i="3"/>
  <c r="EB85" i="3"/>
  <c r="EG85" i="3"/>
  <c r="EK85" i="3"/>
  <c r="EL85" i="3"/>
  <c r="EN85" i="3"/>
  <c r="EO85" i="3"/>
  <c r="EQ85" i="3"/>
  <c r="ER85" i="3"/>
  <c r="EV85" i="3"/>
  <c r="EX85" i="3"/>
  <c r="EY85" i="3"/>
  <c r="FB85" i="3"/>
  <c r="FE85" i="3"/>
  <c r="FH85" i="3"/>
  <c r="FI85" i="3"/>
  <c r="FL85" i="3"/>
  <c r="FQ85" i="3"/>
  <c r="FV85" i="3"/>
  <c r="FX85" i="3"/>
  <c r="GA85" i="3"/>
  <c r="GB85" i="3"/>
  <c r="CC86" i="3"/>
  <c r="CD86" i="3"/>
  <c r="CF86" i="3"/>
  <c r="CH86" i="3"/>
  <c r="CK86" i="3"/>
  <c r="CL86" i="3"/>
  <c r="CN86" i="3"/>
  <c r="CO86" i="3"/>
  <c r="CQ86" i="3"/>
  <c r="CR86" i="3"/>
  <c r="CW86" i="3"/>
  <c r="DA86" i="3"/>
  <c r="DB86" i="3"/>
  <c r="DD86" i="3"/>
  <c r="DE86" i="3"/>
  <c r="DG86" i="3"/>
  <c r="DH86" i="3"/>
  <c r="DL86" i="3"/>
  <c r="DM86" i="3"/>
  <c r="DO86" i="3"/>
  <c r="DP86" i="3"/>
  <c r="DU86" i="3"/>
  <c r="DV86" i="3"/>
  <c r="DY86" i="3"/>
  <c r="EA86" i="3"/>
  <c r="EG86" i="3"/>
  <c r="EK86" i="3"/>
  <c r="EN86" i="3"/>
  <c r="EO86" i="3"/>
  <c r="ER86" i="3"/>
  <c r="EW86" i="3"/>
  <c r="EX86" i="3"/>
  <c r="EZ86" i="3"/>
  <c r="FB86" i="3"/>
  <c r="FF86" i="3"/>
  <c r="FH86" i="3"/>
  <c r="FK86" i="3"/>
  <c r="FL86" i="3"/>
  <c r="FU86" i="3"/>
  <c r="FV86" i="3"/>
  <c r="FY86" i="3"/>
  <c r="GA86" i="3"/>
  <c r="CC87" i="3"/>
  <c r="CD87" i="3"/>
  <c r="CF87" i="3"/>
  <c r="CH87" i="3"/>
  <c r="CK87" i="3"/>
  <c r="CL87" i="3"/>
  <c r="CN87" i="3"/>
  <c r="CO87" i="3"/>
  <c r="CQ87" i="3"/>
  <c r="CR87" i="3"/>
  <c r="CW87" i="3"/>
  <c r="DA87" i="3"/>
  <c r="DB87" i="3"/>
  <c r="DD87" i="3"/>
  <c r="DE87" i="3"/>
  <c r="DG87" i="3"/>
  <c r="DH87" i="3"/>
  <c r="DL87" i="3"/>
  <c r="DM87" i="3"/>
  <c r="DN87" i="3"/>
  <c r="DO87" i="3"/>
  <c r="DP87" i="3"/>
  <c r="DR87" i="3"/>
  <c r="DU87" i="3"/>
  <c r="DV87" i="3"/>
  <c r="DX87" i="3"/>
  <c r="DY87" i="3"/>
  <c r="EA87" i="3"/>
  <c r="EB87" i="3"/>
  <c r="EG87" i="3"/>
  <c r="EK87" i="3"/>
  <c r="EL87" i="3"/>
  <c r="EN87" i="3"/>
  <c r="EO87" i="3"/>
  <c r="EQ87" i="3"/>
  <c r="ER87" i="3"/>
  <c r="EV87" i="3"/>
  <c r="EW87" i="3"/>
  <c r="EX87" i="3"/>
  <c r="EY87" i="3"/>
  <c r="EZ87" i="3"/>
  <c r="FB87" i="3"/>
  <c r="FE87" i="3"/>
  <c r="FF87" i="3"/>
  <c r="FH87" i="3"/>
  <c r="FI87" i="3"/>
  <c r="FK87" i="3"/>
  <c r="FL87" i="3"/>
  <c r="FQ87" i="3"/>
  <c r="FU87" i="3"/>
  <c r="FV87" i="3"/>
  <c r="FX87" i="3"/>
  <c r="FY87" i="3"/>
  <c r="GA87" i="3"/>
  <c r="GB87" i="3"/>
  <c r="CC88" i="3"/>
  <c r="BP88" i="3"/>
  <c r="BL88" i="3" s="1"/>
  <c r="CD88" i="3"/>
  <c r="CF88" i="3"/>
  <c r="CH88" i="3"/>
  <c r="CK88" i="3"/>
  <c r="CL88" i="3"/>
  <c r="CN88" i="3"/>
  <c r="CO88" i="3"/>
  <c r="CQ88" i="3"/>
  <c r="CR88" i="3"/>
  <c r="CW88" i="3"/>
  <c r="DA88" i="3"/>
  <c r="DB88" i="3"/>
  <c r="DD88" i="3"/>
  <c r="DE88" i="3"/>
  <c r="DG88" i="3"/>
  <c r="DH88" i="3"/>
  <c r="DL88" i="3"/>
  <c r="DM88" i="3"/>
  <c r="DO88" i="3"/>
  <c r="DP88" i="3"/>
  <c r="DU88" i="3"/>
  <c r="DV88" i="3"/>
  <c r="DY88" i="3"/>
  <c r="EA88" i="3"/>
  <c r="EG88" i="3"/>
  <c r="EK88" i="3"/>
  <c r="EN88" i="3"/>
  <c r="EO88" i="3"/>
  <c r="ER88" i="3"/>
  <c r="EW88" i="3"/>
  <c r="EX88" i="3"/>
  <c r="EZ88" i="3"/>
  <c r="FB88" i="3"/>
  <c r="FF88" i="3"/>
  <c r="FH88" i="3"/>
  <c r="FK88" i="3"/>
  <c r="FL88" i="3"/>
  <c r="FU88" i="3"/>
  <c r="FV88" i="3"/>
  <c r="FY88" i="3"/>
  <c r="GA88" i="3"/>
  <c r="CC89" i="3"/>
  <c r="CD89" i="3"/>
  <c r="CF89" i="3"/>
  <c r="CH89" i="3"/>
  <c r="CK89" i="3"/>
  <c r="CL89" i="3"/>
  <c r="CN89" i="3"/>
  <c r="CO89" i="3"/>
  <c r="CQ89" i="3"/>
  <c r="CR89" i="3"/>
  <c r="CW89" i="3"/>
  <c r="DA89" i="3"/>
  <c r="DB89" i="3"/>
  <c r="DD89" i="3"/>
  <c r="DE89" i="3"/>
  <c r="DG89" i="3"/>
  <c r="DH89" i="3"/>
  <c r="DL89" i="3"/>
  <c r="DM89" i="3"/>
  <c r="DN89" i="3"/>
  <c r="DO89" i="3"/>
  <c r="DP89" i="3"/>
  <c r="DR89" i="3"/>
  <c r="DU89" i="3"/>
  <c r="DV89" i="3"/>
  <c r="DX89" i="3"/>
  <c r="DY89" i="3"/>
  <c r="EA89" i="3"/>
  <c r="EB89" i="3"/>
  <c r="EG89" i="3"/>
  <c r="EK89" i="3"/>
  <c r="EL89" i="3"/>
  <c r="EN89" i="3"/>
  <c r="EO89" i="3"/>
  <c r="EQ89" i="3"/>
  <c r="ER89" i="3"/>
  <c r="EV89" i="3"/>
  <c r="EW89" i="3"/>
  <c r="EX89" i="3"/>
  <c r="EY89" i="3"/>
  <c r="EZ89" i="3"/>
  <c r="FB89" i="3"/>
  <c r="FE89" i="3"/>
  <c r="FF89" i="3"/>
  <c r="FH89" i="3"/>
  <c r="FI89" i="3"/>
  <c r="FK89" i="3"/>
  <c r="FL89" i="3"/>
  <c r="FQ89" i="3"/>
  <c r="FU89" i="3"/>
  <c r="FV89" i="3"/>
  <c r="FX89" i="3"/>
  <c r="FY89" i="3"/>
  <c r="GA89" i="3"/>
  <c r="GB89" i="3"/>
  <c r="CC90" i="3"/>
  <c r="CD90" i="3"/>
  <c r="CF90" i="3"/>
  <c r="CH90" i="3"/>
  <c r="CK90" i="3"/>
  <c r="CL90" i="3"/>
  <c r="CN90" i="3"/>
  <c r="CO90" i="3"/>
  <c r="CQ90" i="3"/>
  <c r="CR90" i="3"/>
  <c r="CW90" i="3"/>
  <c r="DA90" i="3"/>
  <c r="DB90" i="3"/>
  <c r="DD90" i="3"/>
  <c r="DE90" i="3"/>
  <c r="DG90" i="3"/>
  <c r="DH90" i="3"/>
  <c r="DL90" i="3"/>
  <c r="DM90" i="3"/>
  <c r="DN90" i="3"/>
  <c r="DO90" i="3"/>
  <c r="DP90" i="3"/>
  <c r="DR90" i="3"/>
  <c r="DU90" i="3"/>
  <c r="DV90" i="3"/>
  <c r="DX90" i="3"/>
  <c r="DY90" i="3"/>
  <c r="EA90" i="3"/>
  <c r="EB90" i="3"/>
  <c r="EG90" i="3"/>
  <c r="EK90" i="3"/>
  <c r="EL90" i="3"/>
  <c r="EN90" i="3"/>
  <c r="EO90" i="3"/>
  <c r="EQ90" i="3"/>
  <c r="ER90" i="3"/>
  <c r="EV90" i="3"/>
  <c r="EX90" i="3"/>
  <c r="EY90" i="3"/>
  <c r="FB90" i="3"/>
  <c r="FE90" i="3"/>
  <c r="FH90" i="3"/>
  <c r="FI90" i="3"/>
  <c r="FL90" i="3"/>
  <c r="FQ90" i="3"/>
  <c r="FV90" i="3"/>
  <c r="FX90" i="3"/>
  <c r="GA90" i="3"/>
  <c r="GB90" i="3"/>
  <c r="CC91" i="3"/>
  <c r="CD91" i="3"/>
  <c r="CF91" i="3"/>
  <c r="BP91" i="3"/>
  <c r="BL91" i="3" s="1"/>
  <c r="BM91" i="3" s="1"/>
  <c r="CH91" i="3"/>
  <c r="CK91" i="3"/>
  <c r="CL91" i="3"/>
  <c r="CN91" i="3"/>
  <c r="CO91" i="3"/>
  <c r="CQ91" i="3"/>
  <c r="CR91" i="3"/>
  <c r="CW91" i="3"/>
  <c r="DA91" i="3"/>
  <c r="DB91" i="3"/>
  <c r="DD91" i="3"/>
  <c r="DE91" i="3"/>
  <c r="DG91" i="3"/>
  <c r="DH91" i="3"/>
  <c r="DL91" i="3"/>
  <c r="DM91" i="3"/>
  <c r="DN91" i="3"/>
  <c r="DO91" i="3"/>
  <c r="DP91" i="3"/>
  <c r="DR91" i="3"/>
  <c r="DU91" i="3"/>
  <c r="DV91" i="3"/>
  <c r="DX91" i="3"/>
  <c r="DY91" i="3"/>
  <c r="EA91" i="3"/>
  <c r="EB91" i="3"/>
  <c r="EG91" i="3"/>
  <c r="EK91" i="3"/>
  <c r="EL91" i="3"/>
  <c r="EN91" i="3"/>
  <c r="EO91" i="3"/>
  <c r="EQ91" i="3"/>
  <c r="ER91" i="3"/>
  <c r="EV91" i="3"/>
  <c r="EW91" i="3"/>
  <c r="EX91" i="3"/>
  <c r="EY91" i="3"/>
  <c r="EZ91" i="3"/>
  <c r="FB91" i="3"/>
  <c r="FE91" i="3"/>
  <c r="FF91" i="3"/>
  <c r="FH91" i="3"/>
  <c r="FI91" i="3"/>
  <c r="FK91" i="3"/>
  <c r="FL91" i="3"/>
  <c r="FQ91" i="3"/>
  <c r="FU91" i="3"/>
  <c r="FV91" i="3"/>
  <c r="FX91" i="3"/>
  <c r="FY91" i="3"/>
  <c r="GA91" i="3"/>
  <c r="GB91" i="3"/>
  <c r="CC92" i="3"/>
  <c r="CD92" i="3"/>
  <c r="CF92" i="3"/>
  <c r="CH92" i="3"/>
  <c r="CK92" i="3"/>
  <c r="CL92" i="3"/>
  <c r="CN92" i="3"/>
  <c r="CO92" i="3"/>
  <c r="CQ92" i="3"/>
  <c r="CR92" i="3"/>
  <c r="CW92" i="3"/>
  <c r="DA92" i="3"/>
  <c r="DB92" i="3"/>
  <c r="DD92" i="3"/>
  <c r="DE92" i="3"/>
  <c r="DG92" i="3"/>
  <c r="DH92" i="3"/>
  <c r="DL92" i="3"/>
  <c r="DM92" i="3"/>
  <c r="DN92" i="3"/>
  <c r="DO92" i="3"/>
  <c r="DP92" i="3"/>
  <c r="DR92" i="3"/>
  <c r="DU92" i="3"/>
  <c r="DV92" i="3"/>
  <c r="DX92" i="3"/>
  <c r="DY92" i="3"/>
  <c r="EA92" i="3"/>
  <c r="EB92" i="3"/>
  <c r="EG92" i="3"/>
  <c r="EK92" i="3"/>
  <c r="EL92" i="3"/>
  <c r="EN92" i="3"/>
  <c r="EO92" i="3"/>
  <c r="EQ92" i="3"/>
  <c r="ER92" i="3"/>
  <c r="EV92" i="3"/>
  <c r="EX92" i="3"/>
  <c r="EY92" i="3"/>
  <c r="FB92" i="3"/>
  <c r="FE92" i="3"/>
  <c r="FH92" i="3"/>
  <c r="FI92" i="3"/>
  <c r="FL92" i="3"/>
  <c r="FQ92" i="3"/>
  <c r="FV92" i="3"/>
  <c r="FX92" i="3"/>
  <c r="GA92" i="3"/>
  <c r="GB92" i="3"/>
  <c r="CC93" i="3"/>
  <c r="BP93" i="3"/>
  <c r="BL93" i="3" s="1"/>
  <c r="BM93" i="3" s="1"/>
  <c r="CD93" i="3"/>
  <c r="CF93" i="3"/>
  <c r="CH93" i="3"/>
  <c r="CK93" i="3"/>
  <c r="CL93" i="3"/>
  <c r="CN93" i="3"/>
  <c r="CO93" i="3"/>
  <c r="CQ93" i="3"/>
  <c r="CR93" i="3"/>
  <c r="CW93" i="3"/>
  <c r="DA93" i="3"/>
  <c r="DB93" i="3"/>
  <c r="DD93" i="3"/>
  <c r="DE93" i="3"/>
  <c r="DG93" i="3"/>
  <c r="DH93" i="3"/>
  <c r="DL93" i="3"/>
  <c r="DN93" i="3"/>
  <c r="DO93" i="3"/>
  <c r="DR93" i="3"/>
  <c r="DU93" i="3"/>
  <c r="DX93" i="3"/>
  <c r="DY93" i="3"/>
  <c r="EB93" i="3"/>
  <c r="EG93" i="3"/>
  <c r="EL93" i="3"/>
  <c r="EN93" i="3"/>
  <c r="EQ93" i="3"/>
  <c r="ER93" i="3"/>
  <c r="EV93" i="3"/>
  <c r="EW93" i="3"/>
  <c r="EX93" i="3"/>
  <c r="EY93" i="3"/>
  <c r="EZ93" i="3"/>
  <c r="FB93" i="3"/>
  <c r="FE93" i="3"/>
  <c r="FF93" i="3"/>
  <c r="FH93" i="3"/>
  <c r="FI93" i="3"/>
  <c r="FK93" i="3"/>
  <c r="FL93" i="3"/>
  <c r="FQ93" i="3"/>
  <c r="FU93" i="3"/>
  <c r="FV93" i="3"/>
  <c r="FX93" i="3"/>
  <c r="FY93" i="3"/>
  <c r="GA93" i="3"/>
  <c r="GB93" i="3"/>
  <c r="CC94" i="3"/>
  <c r="CD94" i="3"/>
  <c r="CF94" i="3"/>
  <c r="CH94" i="3"/>
  <c r="CK94" i="3"/>
  <c r="CL94" i="3"/>
  <c r="CN94" i="3"/>
  <c r="CO94" i="3"/>
  <c r="CQ94" i="3"/>
  <c r="CR94" i="3"/>
  <c r="CW94" i="3"/>
  <c r="DA94" i="3"/>
  <c r="DB94" i="3"/>
  <c r="DD94" i="3"/>
  <c r="DE94" i="3"/>
  <c r="DG94" i="3"/>
  <c r="DH94" i="3"/>
  <c r="DL94" i="3"/>
  <c r="DM94" i="3"/>
  <c r="DN94" i="3"/>
  <c r="DO94" i="3"/>
  <c r="DP94" i="3"/>
  <c r="DR94" i="3"/>
  <c r="DU94" i="3"/>
  <c r="DV94" i="3"/>
  <c r="DX94" i="3"/>
  <c r="DY94" i="3"/>
  <c r="EA94" i="3"/>
  <c r="EB94" i="3"/>
  <c r="EG94" i="3"/>
  <c r="EK94" i="3"/>
  <c r="EL94" i="3"/>
  <c r="EN94" i="3"/>
  <c r="EO94" i="3"/>
  <c r="EQ94" i="3"/>
  <c r="ER94" i="3"/>
  <c r="EV94" i="3"/>
  <c r="EX94" i="3"/>
  <c r="EY94" i="3"/>
  <c r="FB94" i="3"/>
  <c r="FE94" i="3"/>
  <c r="FH94" i="3"/>
  <c r="FI94" i="3"/>
  <c r="FL94" i="3"/>
  <c r="FQ94" i="3"/>
  <c r="FV94" i="3"/>
  <c r="FX94" i="3"/>
  <c r="GA94" i="3"/>
  <c r="GB94" i="3"/>
  <c r="CC95" i="3"/>
  <c r="CD95" i="3"/>
  <c r="CF95" i="3"/>
  <c r="CH95" i="3"/>
  <c r="CK95" i="3"/>
  <c r="CL95" i="3"/>
  <c r="CN95" i="3"/>
  <c r="CO95" i="3"/>
  <c r="CQ95" i="3"/>
  <c r="CR95" i="3"/>
  <c r="CW95" i="3"/>
  <c r="DA95" i="3"/>
  <c r="DB95" i="3"/>
  <c r="DD95" i="3"/>
  <c r="DE95" i="3"/>
  <c r="DG95" i="3"/>
  <c r="DH95" i="3"/>
  <c r="DL95" i="3"/>
  <c r="DM95" i="3"/>
  <c r="DO95" i="3"/>
  <c r="DP95" i="3"/>
  <c r="DU95" i="3"/>
  <c r="DV95" i="3"/>
  <c r="DY95" i="3"/>
  <c r="EA95" i="3"/>
  <c r="EG95" i="3"/>
  <c r="EK95" i="3"/>
  <c r="EN95" i="3"/>
  <c r="EO95" i="3"/>
  <c r="ER95" i="3"/>
  <c r="EW95" i="3"/>
  <c r="EX95" i="3"/>
  <c r="EZ95" i="3"/>
  <c r="FB95" i="3"/>
  <c r="FF95" i="3"/>
  <c r="FH95" i="3"/>
  <c r="FK95" i="3"/>
  <c r="FL95" i="3"/>
  <c r="FU95" i="3"/>
  <c r="FV95" i="3"/>
  <c r="FY95" i="3"/>
  <c r="GA95" i="3"/>
  <c r="CC96" i="3"/>
  <c r="BP96" i="3"/>
  <c r="BL96" i="3" s="1"/>
  <c r="BM96" i="3" s="1"/>
  <c r="CD96" i="3"/>
  <c r="CF96" i="3"/>
  <c r="CH96" i="3"/>
  <c r="CK96" i="3"/>
  <c r="CL96" i="3"/>
  <c r="CN96" i="3"/>
  <c r="CO96" i="3"/>
  <c r="CQ96" i="3"/>
  <c r="CR96" i="3"/>
  <c r="CW96" i="3"/>
  <c r="DA96" i="3"/>
  <c r="DB96" i="3"/>
  <c r="DD96" i="3"/>
  <c r="DE96" i="3"/>
  <c r="DG96" i="3"/>
  <c r="DH96" i="3"/>
  <c r="DL96" i="3"/>
  <c r="DM96" i="3"/>
  <c r="DN96" i="3"/>
  <c r="DO96" i="3"/>
  <c r="DP96" i="3"/>
  <c r="DR96" i="3"/>
  <c r="DU96" i="3"/>
  <c r="DV96" i="3"/>
  <c r="DX96" i="3"/>
  <c r="DY96" i="3"/>
  <c r="EA96" i="3"/>
  <c r="EB96" i="3"/>
  <c r="EG96" i="3"/>
  <c r="EK96" i="3"/>
  <c r="EL96" i="3"/>
  <c r="EN96" i="3"/>
  <c r="EO96" i="3"/>
  <c r="EQ96" i="3"/>
  <c r="ER96" i="3"/>
  <c r="EV96" i="3"/>
  <c r="EX96" i="3"/>
  <c r="EY96" i="3"/>
  <c r="FB96" i="3"/>
  <c r="FE96" i="3"/>
  <c r="FH96" i="3"/>
  <c r="FI96" i="3"/>
  <c r="FL96" i="3"/>
  <c r="FQ96" i="3"/>
  <c r="FV96" i="3"/>
  <c r="FX96" i="3"/>
  <c r="GA96" i="3"/>
  <c r="GB96" i="3"/>
  <c r="CC97" i="3"/>
  <c r="BP97" i="3"/>
  <c r="BL97" i="3" s="1"/>
  <c r="CD97" i="3"/>
  <c r="CF97" i="3"/>
  <c r="CH97" i="3"/>
  <c r="CK97" i="3"/>
  <c r="CL97" i="3"/>
  <c r="CN97" i="3"/>
  <c r="CO97" i="3"/>
  <c r="CQ97" i="3"/>
  <c r="CR97" i="3"/>
  <c r="CW97" i="3"/>
  <c r="DA97" i="3"/>
  <c r="DB97" i="3"/>
  <c r="DD97" i="3"/>
  <c r="DE97" i="3"/>
  <c r="DG97" i="3"/>
  <c r="DH97" i="3"/>
  <c r="DL97" i="3"/>
  <c r="DN97" i="3"/>
  <c r="DO97" i="3"/>
  <c r="DR97" i="3"/>
  <c r="DU97" i="3"/>
  <c r="DX97" i="3"/>
  <c r="DY97" i="3"/>
  <c r="EB97" i="3"/>
  <c r="EG97" i="3"/>
  <c r="EL97" i="3"/>
  <c r="EN97" i="3"/>
  <c r="EQ97" i="3"/>
  <c r="ER97" i="3"/>
  <c r="EV97" i="3"/>
  <c r="EW97" i="3"/>
  <c r="EX97" i="3"/>
  <c r="EY97" i="3"/>
  <c r="EZ97" i="3"/>
  <c r="FB97" i="3"/>
  <c r="FE97" i="3"/>
  <c r="FF97" i="3"/>
  <c r="FH97" i="3"/>
  <c r="FI97" i="3"/>
  <c r="FK97" i="3"/>
  <c r="FL97" i="3"/>
  <c r="FQ97" i="3"/>
  <c r="FU97" i="3"/>
  <c r="FV97" i="3"/>
  <c r="FX97" i="3"/>
  <c r="FY97" i="3"/>
  <c r="GA97" i="3"/>
  <c r="GB97" i="3"/>
  <c r="CC98" i="3"/>
  <c r="CD98" i="3"/>
  <c r="CF98" i="3"/>
  <c r="CH98" i="3"/>
  <c r="CK98" i="3"/>
  <c r="CL98" i="3"/>
  <c r="CN98" i="3"/>
  <c r="CO98" i="3"/>
  <c r="CQ98" i="3"/>
  <c r="CR98" i="3"/>
  <c r="CW98" i="3"/>
  <c r="DA98" i="3"/>
  <c r="DB98" i="3"/>
  <c r="DD98" i="3"/>
  <c r="DE98" i="3"/>
  <c r="DG98" i="3"/>
  <c r="DH98" i="3"/>
  <c r="DL98" i="3"/>
  <c r="DM98" i="3"/>
  <c r="DN98" i="3"/>
  <c r="DO98" i="3"/>
  <c r="DP98" i="3"/>
  <c r="DR98" i="3"/>
  <c r="DU98" i="3"/>
  <c r="DV98" i="3"/>
  <c r="DX98" i="3"/>
  <c r="DY98" i="3"/>
  <c r="EA98" i="3"/>
  <c r="EB98" i="3"/>
  <c r="EG98" i="3"/>
  <c r="EK98" i="3"/>
  <c r="EL98" i="3"/>
  <c r="EN98" i="3"/>
  <c r="EO98" i="3"/>
  <c r="EQ98" i="3"/>
  <c r="ER98" i="3"/>
  <c r="EV98" i="3"/>
  <c r="EX98" i="3"/>
  <c r="EY98" i="3"/>
  <c r="FB98" i="3"/>
  <c r="FE98" i="3"/>
  <c r="FH98" i="3"/>
  <c r="FI98" i="3"/>
  <c r="FL98" i="3"/>
  <c r="FQ98" i="3"/>
  <c r="FV98" i="3"/>
  <c r="FX98" i="3"/>
  <c r="GA98" i="3"/>
  <c r="GB98" i="3"/>
  <c r="CC99" i="3"/>
  <c r="CD99" i="3"/>
  <c r="CF99" i="3"/>
  <c r="CH99" i="3"/>
  <c r="CK99" i="3"/>
  <c r="CL99" i="3"/>
  <c r="CN99" i="3"/>
  <c r="CO99" i="3"/>
  <c r="CQ99" i="3"/>
  <c r="CR99" i="3"/>
  <c r="CW99" i="3"/>
  <c r="DA99" i="3"/>
  <c r="DB99" i="3"/>
  <c r="DD99" i="3"/>
  <c r="DE99" i="3"/>
  <c r="DG99" i="3"/>
  <c r="DH99" i="3"/>
  <c r="DL99" i="3"/>
  <c r="DM99" i="3"/>
  <c r="DO99" i="3"/>
  <c r="DP99" i="3"/>
  <c r="DU99" i="3"/>
  <c r="DV99" i="3"/>
  <c r="DY99" i="3"/>
  <c r="EA99" i="3"/>
  <c r="EG99" i="3"/>
  <c r="EK99" i="3"/>
  <c r="EN99" i="3"/>
  <c r="EO99" i="3"/>
  <c r="ER99" i="3"/>
  <c r="EW99" i="3"/>
  <c r="EX99" i="3"/>
  <c r="EZ99" i="3"/>
  <c r="FB99" i="3"/>
  <c r="FF99" i="3"/>
  <c r="FH99" i="3"/>
  <c r="FK99" i="3"/>
  <c r="FL99" i="3"/>
  <c r="FU99" i="3"/>
  <c r="FV99" i="3"/>
  <c r="FY99" i="3"/>
  <c r="GA99" i="3"/>
  <c r="CC100" i="3"/>
  <c r="CD100" i="3"/>
  <c r="CF100" i="3"/>
  <c r="CH100" i="3"/>
  <c r="CK100" i="3"/>
  <c r="BP100" i="3"/>
  <c r="BL100" i="3" s="1"/>
  <c r="CL100" i="3"/>
  <c r="CN100" i="3"/>
  <c r="CO100" i="3"/>
  <c r="CQ100" i="3"/>
  <c r="CR100" i="3"/>
  <c r="CW100" i="3"/>
  <c r="DA100" i="3"/>
  <c r="DB100" i="3"/>
  <c r="DD100" i="3"/>
  <c r="DE100" i="3"/>
  <c r="DG100" i="3"/>
  <c r="DH100" i="3"/>
  <c r="DL100" i="3"/>
  <c r="DM100" i="3"/>
  <c r="DN100" i="3"/>
  <c r="DO100" i="3"/>
  <c r="DP100" i="3"/>
  <c r="DR100" i="3"/>
  <c r="DU100" i="3"/>
  <c r="DV100" i="3"/>
  <c r="DX100" i="3"/>
  <c r="DY100" i="3"/>
  <c r="EA100" i="3"/>
  <c r="EB100" i="3"/>
  <c r="EG100" i="3"/>
  <c r="EK100" i="3"/>
  <c r="EL100" i="3"/>
  <c r="EN100" i="3"/>
  <c r="EO100" i="3"/>
  <c r="EQ100" i="3"/>
  <c r="ER100" i="3"/>
  <c r="EV100" i="3"/>
  <c r="EX100" i="3"/>
  <c r="EY100" i="3"/>
  <c r="FB100" i="3"/>
  <c r="FE100" i="3"/>
  <c r="FH100" i="3"/>
  <c r="FI100" i="3"/>
  <c r="FL100" i="3"/>
  <c r="FQ100" i="3"/>
  <c r="FV100" i="3"/>
  <c r="FX100" i="3"/>
  <c r="GA100" i="3"/>
  <c r="GB100" i="3"/>
  <c r="CC101" i="3"/>
  <c r="CD101" i="3"/>
  <c r="CF101" i="3"/>
  <c r="CH101" i="3"/>
  <c r="CK101" i="3"/>
  <c r="CL101" i="3"/>
  <c r="CN101" i="3"/>
  <c r="CO101" i="3"/>
  <c r="CQ101" i="3"/>
  <c r="CR101" i="3"/>
  <c r="CW101" i="3"/>
  <c r="DA101" i="3"/>
  <c r="DB101" i="3"/>
  <c r="DD101" i="3"/>
  <c r="DE101" i="3"/>
  <c r="DG101" i="3"/>
  <c r="DH101" i="3"/>
  <c r="DL101" i="3"/>
  <c r="DM101" i="3"/>
  <c r="DO101" i="3"/>
  <c r="DP101" i="3"/>
  <c r="DU101" i="3"/>
  <c r="DV101" i="3"/>
  <c r="DY101" i="3"/>
  <c r="EA101" i="3"/>
  <c r="EG101" i="3"/>
  <c r="EK101" i="3"/>
  <c r="EN101" i="3"/>
  <c r="EO101" i="3"/>
  <c r="ER101" i="3"/>
  <c r="EW101" i="3"/>
  <c r="EX101" i="3"/>
  <c r="EZ101" i="3"/>
  <c r="FB101" i="3"/>
  <c r="FF101" i="3"/>
  <c r="FH101" i="3"/>
  <c r="FK101" i="3"/>
  <c r="FL101" i="3"/>
  <c r="FU101" i="3"/>
  <c r="FV101" i="3"/>
  <c r="FY101" i="3"/>
  <c r="GA101" i="3"/>
  <c r="CC102" i="3"/>
  <c r="CD102" i="3"/>
  <c r="CF102" i="3"/>
  <c r="CH102" i="3"/>
  <c r="CK102" i="3"/>
  <c r="CL102" i="3"/>
  <c r="CN102" i="3"/>
  <c r="CO102" i="3"/>
  <c r="CQ102" i="3"/>
  <c r="CR102" i="3"/>
  <c r="CW102" i="3"/>
  <c r="DA102" i="3"/>
  <c r="DB102" i="3"/>
  <c r="DD102" i="3"/>
  <c r="DE102" i="3"/>
  <c r="DG102" i="3"/>
  <c r="DH102" i="3"/>
  <c r="DL102" i="3"/>
  <c r="DN102" i="3"/>
  <c r="DO102" i="3"/>
  <c r="DR102" i="3"/>
  <c r="DU102" i="3"/>
  <c r="DX102" i="3"/>
  <c r="DY102" i="3"/>
  <c r="EB102" i="3"/>
  <c r="EG102" i="3"/>
  <c r="EL102" i="3"/>
  <c r="EN102" i="3"/>
  <c r="EQ102" i="3"/>
  <c r="ER102" i="3"/>
  <c r="EV102" i="3"/>
  <c r="EW102" i="3"/>
  <c r="EX102" i="3"/>
  <c r="EY102" i="3"/>
  <c r="EZ102" i="3"/>
  <c r="FB102" i="3"/>
  <c r="FE102" i="3"/>
  <c r="FF102" i="3"/>
  <c r="FH102" i="3"/>
  <c r="FI102" i="3"/>
  <c r="FK102" i="3"/>
  <c r="FL102" i="3"/>
  <c r="FQ102" i="3"/>
  <c r="FU102" i="3"/>
  <c r="FV102" i="3"/>
  <c r="FX102" i="3"/>
  <c r="FY102" i="3"/>
  <c r="GA102" i="3"/>
  <c r="GB102" i="3"/>
  <c r="CC103" i="3"/>
  <c r="CD103" i="3"/>
  <c r="CF103" i="3"/>
  <c r="CH103" i="3"/>
  <c r="CK103" i="3"/>
  <c r="CL103" i="3"/>
  <c r="CN103" i="3"/>
  <c r="CO103" i="3"/>
  <c r="CQ103" i="3"/>
  <c r="CR103" i="3"/>
  <c r="CW103" i="3"/>
  <c r="DA103" i="3"/>
  <c r="DB103" i="3"/>
  <c r="DD103" i="3"/>
  <c r="DE103" i="3"/>
  <c r="DG103" i="3"/>
  <c r="DH103" i="3"/>
  <c r="DL103" i="3"/>
  <c r="DM103" i="3"/>
  <c r="DN103" i="3"/>
  <c r="DO103" i="3"/>
  <c r="DP103" i="3"/>
  <c r="DR103" i="3"/>
  <c r="DU103" i="3"/>
  <c r="DV103" i="3"/>
  <c r="DX103" i="3"/>
  <c r="DY103" i="3"/>
  <c r="EA103" i="3"/>
  <c r="EB103" i="3"/>
  <c r="EG103" i="3"/>
  <c r="EK103" i="3"/>
  <c r="EL103" i="3"/>
  <c r="EN103" i="3"/>
  <c r="EO103" i="3"/>
  <c r="EQ103" i="3"/>
  <c r="ER103" i="3"/>
  <c r="EV103" i="3"/>
  <c r="EX103" i="3"/>
  <c r="EY103" i="3"/>
  <c r="FB103" i="3"/>
  <c r="FE103" i="3"/>
  <c r="FH103" i="3"/>
  <c r="FI103" i="3"/>
  <c r="FL103" i="3"/>
  <c r="FQ103" i="3"/>
  <c r="FV103" i="3"/>
  <c r="FX103" i="3"/>
  <c r="GA103" i="3"/>
  <c r="GB103" i="3"/>
  <c r="CC104" i="3"/>
  <c r="BP104" i="3"/>
  <c r="BL104" i="3" s="1"/>
  <c r="BM104" i="3" s="1"/>
  <c r="CD104" i="3"/>
  <c r="CF104" i="3"/>
  <c r="CH104" i="3"/>
  <c r="CK104" i="3"/>
  <c r="CL104" i="3"/>
  <c r="CN104" i="3"/>
  <c r="CO104" i="3"/>
  <c r="CQ104" i="3"/>
  <c r="CR104" i="3"/>
  <c r="CW104" i="3"/>
  <c r="DA104" i="3"/>
  <c r="DB104" i="3"/>
  <c r="DD104" i="3"/>
  <c r="DE104" i="3"/>
  <c r="DG104" i="3"/>
  <c r="DH104" i="3"/>
  <c r="DL104" i="3"/>
  <c r="DN104" i="3"/>
  <c r="DO104" i="3"/>
  <c r="DR104" i="3"/>
  <c r="DU104" i="3"/>
  <c r="DX104" i="3"/>
  <c r="DY104" i="3"/>
  <c r="EB104" i="3"/>
  <c r="EG104" i="3"/>
  <c r="EL104" i="3"/>
  <c r="EN104" i="3"/>
  <c r="EQ104" i="3"/>
  <c r="ER104" i="3"/>
  <c r="EV104" i="3"/>
  <c r="EW104" i="3"/>
  <c r="EX104" i="3"/>
  <c r="EY104" i="3"/>
  <c r="EZ104" i="3"/>
  <c r="FB104" i="3"/>
  <c r="FE104" i="3"/>
  <c r="FF104" i="3"/>
  <c r="FH104" i="3"/>
  <c r="FI104" i="3"/>
  <c r="FK104" i="3"/>
  <c r="FL104" i="3"/>
  <c r="FQ104" i="3"/>
  <c r="FU104" i="3"/>
  <c r="FV104" i="3"/>
  <c r="FX104" i="3"/>
  <c r="FY104" i="3"/>
  <c r="GA104" i="3"/>
  <c r="GB104" i="3"/>
  <c r="CC105" i="3"/>
  <c r="CD105" i="3"/>
  <c r="CF105" i="3"/>
  <c r="CH105" i="3"/>
  <c r="CK105" i="3"/>
  <c r="CL105" i="3"/>
  <c r="CN105" i="3"/>
  <c r="CO105" i="3"/>
  <c r="CQ105" i="3"/>
  <c r="CR105" i="3"/>
  <c r="CW105" i="3"/>
  <c r="DA105" i="3"/>
  <c r="DB105" i="3"/>
  <c r="DD105" i="3"/>
  <c r="DE105" i="3"/>
  <c r="DG105" i="3"/>
  <c r="DH105" i="3"/>
  <c r="DL105" i="3"/>
  <c r="DM105" i="3"/>
  <c r="DN105" i="3"/>
  <c r="DO105" i="3"/>
  <c r="DP105" i="3"/>
  <c r="DR105" i="3"/>
  <c r="DU105" i="3"/>
  <c r="DV105" i="3"/>
  <c r="DX105" i="3"/>
  <c r="DY105" i="3"/>
  <c r="EA105" i="3"/>
  <c r="EB105" i="3"/>
  <c r="EG105" i="3"/>
  <c r="EK105" i="3"/>
  <c r="EL105" i="3"/>
  <c r="EN105" i="3"/>
  <c r="EO105" i="3"/>
  <c r="EQ105" i="3"/>
  <c r="ER105" i="3"/>
  <c r="EV105" i="3"/>
  <c r="EX105" i="3"/>
  <c r="EY105" i="3"/>
  <c r="FB105" i="3"/>
  <c r="FE105" i="3"/>
  <c r="FH105" i="3"/>
  <c r="FI105" i="3"/>
  <c r="FL105" i="3"/>
  <c r="FQ105" i="3"/>
  <c r="FV105" i="3"/>
  <c r="FX105" i="3"/>
  <c r="GA105" i="3"/>
  <c r="GB105" i="3"/>
  <c r="CC106" i="3"/>
  <c r="CD106" i="3"/>
  <c r="CF106" i="3"/>
  <c r="CH106" i="3"/>
  <c r="CK106" i="3"/>
  <c r="CL106" i="3"/>
  <c r="CN106" i="3"/>
  <c r="CO106" i="3"/>
  <c r="CQ106" i="3"/>
  <c r="CR106" i="3"/>
  <c r="CW106" i="3"/>
  <c r="DA106" i="3"/>
  <c r="DB106" i="3"/>
  <c r="DD106" i="3"/>
  <c r="DE106" i="3"/>
  <c r="DG106" i="3"/>
  <c r="DH106" i="3"/>
  <c r="DL106" i="3"/>
  <c r="DM106" i="3"/>
  <c r="DO106" i="3"/>
  <c r="DP106" i="3"/>
  <c r="DU106" i="3"/>
  <c r="DV106" i="3"/>
  <c r="DY106" i="3"/>
  <c r="EA106" i="3"/>
  <c r="EG106" i="3"/>
  <c r="EK106" i="3"/>
  <c r="EN106" i="3"/>
  <c r="EO106" i="3"/>
  <c r="ER106" i="3"/>
  <c r="EW106" i="3"/>
  <c r="EX106" i="3"/>
  <c r="EZ106" i="3"/>
  <c r="FB106" i="3"/>
  <c r="FF106" i="3"/>
  <c r="FH106" i="3"/>
  <c r="FK106" i="3"/>
  <c r="FL106" i="3"/>
  <c r="FU106" i="3"/>
  <c r="FV106" i="3"/>
  <c r="FY106" i="3"/>
  <c r="GA106" i="3"/>
  <c r="CC107" i="3"/>
  <c r="CD107" i="3"/>
  <c r="CF107" i="3"/>
  <c r="CH107" i="3"/>
  <c r="CK107" i="3"/>
  <c r="BP107" i="3"/>
  <c r="BL107" i="3" s="1"/>
  <c r="BM107" i="3" s="1"/>
  <c r="CL107" i="3"/>
  <c r="CN107" i="3"/>
  <c r="CO107" i="3"/>
  <c r="CQ107" i="3"/>
  <c r="CR107" i="3"/>
  <c r="CW107" i="3"/>
  <c r="DA107" i="3"/>
  <c r="DB107" i="3"/>
  <c r="DD107" i="3"/>
  <c r="DE107" i="3"/>
  <c r="DG107" i="3"/>
  <c r="DH107" i="3"/>
  <c r="DL107" i="3"/>
  <c r="DM107" i="3"/>
  <c r="DN107" i="3"/>
  <c r="DO107" i="3"/>
  <c r="DP107" i="3"/>
  <c r="DR107" i="3"/>
  <c r="DU107" i="3"/>
  <c r="DV107" i="3"/>
  <c r="DX107" i="3"/>
  <c r="DY107" i="3"/>
  <c r="EA107" i="3"/>
  <c r="EB107" i="3"/>
  <c r="EG107" i="3"/>
  <c r="EK107" i="3"/>
  <c r="EL107" i="3"/>
  <c r="EN107" i="3"/>
  <c r="EO107" i="3"/>
  <c r="EQ107" i="3"/>
  <c r="ER107" i="3"/>
  <c r="EV107" i="3"/>
  <c r="EX107" i="3"/>
  <c r="EY107" i="3"/>
  <c r="FB107" i="3"/>
  <c r="FE107" i="3"/>
  <c r="FH107" i="3"/>
  <c r="FI107" i="3"/>
  <c r="FL107" i="3"/>
  <c r="FQ107" i="3"/>
  <c r="FV107" i="3"/>
  <c r="FX107" i="3"/>
  <c r="GA107" i="3"/>
  <c r="GB107" i="3"/>
  <c r="CC108" i="3"/>
  <c r="CD108" i="3"/>
  <c r="CF108" i="3"/>
  <c r="CH108" i="3"/>
  <c r="CK108" i="3"/>
  <c r="CL108" i="3"/>
  <c r="CN108" i="3"/>
  <c r="CO108" i="3"/>
  <c r="CQ108" i="3"/>
  <c r="CR108" i="3"/>
  <c r="CW108" i="3"/>
  <c r="DA108" i="3"/>
  <c r="DB108" i="3"/>
  <c r="DD108" i="3"/>
  <c r="DE108" i="3"/>
  <c r="DG108" i="3"/>
  <c r="DH108" i="3"/>
  <c r="DL108" i="3"/>
  <c r="DM108" i="3"/>
  <c r="DO108" i="3"/>
  <c r="DP108" i="3"/>
  <c r="DU108" i="3"/>
  <c r="DV108" i="3"/>
  <c r="DY108" i="3"/>
  <c r="EA108" i="3"/>
  <c r="EG108" i="3"/>
  <c r="EK108" i="3"/>
  <c r="EN108" i="3"/>
  <c r="EO108" i="3"/>
  <c r="ER108" i="3"/>
  <c r="EW108" i="3"/>
  <c r="EX108" i="3"/>
  <c r="EZ108" i="3"/>
  <c r="FB108" i="3"/>
  <c r="FF108" i="3"/>
  <c r="FH108" i="3"/>
  <c r="FK108" i="3"/>
  <c r="FL108" i="3"/>
  <c r="FU108" i="3"/>
  <c r="FV108" i="3"/>
  <c r="FY108" i="3"/>
  <c r="GA108" i="3"/>
  <c r="CC109" i="3"/>
  <c r="CD109" i="3"/>
  <c r="CF109" i="3"/>
  <c r="CH109" i="3"/>
  <c r="CK109" i="3"/>
  <c r="CL109" i="3"/>
  <c r="CN109" i="3"/>
  <c r="CO109" i="3"/>
  <c r="CQ109" i="3"/>
  <c r="CR109" i="3"/>
  <c r="CW109" i="3"/>
  <c r="DA109" i="3"/>
  <c r="DB109" i="3"/>
  <c r="DD109" i="3"/>
  <c r="DE109" i="3"/>
  <c r="DG109" i="3"/>
  <c r="DH109" i="3"/>
  <c r="DL109" i="3"/>
  <c r="DN109" i="3"/>
  <c r="DO109" i="3"/>
  <c r="DR109" i="3"/>
  <c r="DU109" i="3"/>
  <c r="DX109" i="3"/>
  <c r="DY109" i="3"/>
  <c r="EB109" i="3"/>
  <c r="EG109" i="3"/>
  <c r="EL109" i="3"/>
  <c r="EN109" i="3"/>
  <c r="EQ109" i="3"/>
  <c r="ER109" i="3"/>
  <c r="EV109" i="3"/>
  <c r="EW109" i="3"/>
  <c r="EX109" i="3"/>
  <c r="EY109" i="3"/>
  <c r="EZ109" i="3"/>
  <c r="FB109" i="3"/>
  <c r="FE109" i="3"/>
  <c r="FF109" i="3"/>
  <c r="FH109" i="3"/>
  <c r="FI109" i="3"/>
  <c r="FK109" i="3"/>
  <c r="FL109" i="3"/>
  <c r="FQ109" i="3"/>
  <c r="FU109" i="3"/>
  <c r="FV109" i="3"/>
  <c r="FX109" i="3"/>
  <c r="FY109" i="3"/>
  <c r="GA109" i="3"/>
  <c r="GB109" i="3"/>
  <c r="CC110" i="3"/>
  <c r="CD110" i="3"/>
  <c r="CF110" i="3"/>
  <c r="CH110" i="3"/>
  <c r="CK110" i="3"/>
  <c r="CL110" i="3"/>
  <c r="CN110" i="3"/>
  <c r="CO110" i="3"/>
  <c r="CQ110" i="3"/>
  <c r="CR110" i="3"/>
  <c r="CW110" i="3"/>
  <c r="DA110" i="3"/>
  <c r="DB110" i="3"/>
  <c r="DD110" i="3"/>
  <c r="DE110" i="3"/>
  <c r="DG110" i="3"/>
  <c r="DH110" i="3"/>
  <c r="DL110" i="3"/>
  <c r="DM110" i="3"/>
  <c r="DN110" i="3"/>
  <c r="DO110" i="3"/>
  <c r="DP110" i="3"/>
  <c r="DR110" i="3"/>
  <c r="DU110" i="3"/>
  <c r="DV110" i="3"/>
  <c r="DX110" i="3"/>
  <c r="DY110" i="3"/>
  <c r="EA110" i="3"/>
  <c r="EB110" i="3"/>
  <c r="EG110" i="3"/>
  <c r="EK110" i="3"/>
  <c r="EL110" i="3"/>
  <c r="EN110" i="3"/>
  <c r="EO110" i="3"/>
  <c r="EQ110" i="3"/>
  <c r="ER110" i="3"/>
  <c r="EV110" i="3"/>
  <c r="EX110" i="3"/>
  <c r="EY110" i="3"/>
  <c r="FB110" i="3"/>
  <c r="FE110" i="3"/>
  <c r="FH110" i="3"/>
  <c r="FI110" i="3"/>
  <c r="FL110" i="3"/>
  <c r="FQ110" i="3"/>
  <c r="FV110" i="3"/>
  <c r="FX110" i="3"/>
  <c r="GA110" i="3"/>
  <c r="GB110" i="3"/>
  <c r="CC111" i="3"/>
  <c r="BP111" i="3"/>
  <c r="BL111" i="3" s="1"/>
  <c r="BM111" i="3" s="1"/>
  <c r="CD111" i="3"/>
  <c r="CF111" i="3"/>
  <c r="CH111" i="3"/>
  <c r="CK111" i="3"/>
  <c r="CL111" i="3"/>
  <c r="CN111" i="3"/>
  <c r="CO111" i="3"/>
  <c r="CQ111" i="3"/>
  <c r="CR111" i="3"/>
  <c r="CW111" i="3"/>
  <c r="DA111" i="3"/>
  <c r="DB111" i="3"/>
  <c r="DD111" i="3"/>
  <c r="DE111" i="3"/>
  <c r="DG111" i="3"/>
  <c r="DH111" i="3"/>
  <c r="DL111" i="3"/>
  <c r="DN111" i="3"/>
  <c r="DO111" i="3"/>
  <c r="DR111" i="3"/>
  <c r="DU111" i="3"/>
  <c r="DX111" i="3"/>
  <c r="DY111" i="3"/>
  <c r="EB111" i="3"/>
  <c r="EG111" i="3"/>
  <c r="EL111" i="3"/>
  <c r="EN111" i="3"/>
  <c r="EQ111" i="3"/>
  <c r="ER111" i="3"/>
  <c r="EV111" i="3"/>
  <c r="EW111" i="3"/>
  <c r="EX111" i="3"/>
  <c r="EY111" i="3"/>
  <c r="EZ111" i="3"/>
  <c r="FB111" i="3"/>
  <c r="FE111" i="3"/>
  <c r="FF111" i="3"/>
  <c r="FH111" i="3"/>
  <c r="FI111" i="3"/>
  <c r="FK111" i="3"/>
  <c r="FL111" i="3"/>
  <c r="FQ111" i="3"/>
  <c r="FU111" i="3"/>
  <c r="FV111" i="3"/>
  <c r="FX111" i="3"/>
  <c r="FY111" i="3"/>
  <c r="GA111" i="3"/>
  <c r="GB111" i="3"/>
  <c r="CC112" i="3"/>
  <c r="CD112" i="3"/>
  <c r="CF112" i="3"/>
  <c r="CH112" i="3"/>
  <c r="CK112" i="3"/>
  <c r="CL112" i="3"/>
  <c r="CN112" i="3"/>
  <c r="CO112" i="3"/>
  <c r="CQ112" i="3"/>
  <c r="CR112" i="3"/>
  <c r="CW112" i="3"/>
  <c r="DA112" i="3"/>
  <c r="DB112" i="3"/>
  <c r="DD112" i="3"/>
  <c r="DE112" i="3"/>
  <c r="DG112" i="3"/>
  <c r="DH112" i="3"/>
  <c r="DL112" i="3"/>
  <c r="DM112" i="3"/>
  <c r="DN112" i="3"/>
  <c r="DO112" i="3"/>
  <c r="DP112" i="3"/>
  <c r="DR112" i="3"/>
  <c r="DU112" i="3"/>
  <c r="DV112" i="3"/>
  <c r="DX112" i="3"/>
  <c r="DY112" i="3"/>
  <c r="EA112" i="3"/>
  <c r="EB112" i="3"/>
  <c r="EG112" i="3"/>
  <c r="EK112" i="3"/>
  <c r="EL112" i="3"/>
  <c r="EN112" i="3"/>
  <c r="EO112" i="3"/>
  <c r="EQ112" i="3"/>
  <c r="ER112" i="3"/>
  <c r="EV112" i="3"/>
  <c r="EX112" i="3"/>
  <c r="EY112" i="3"/>
  <c r="FB112" i="3"/>
  <c r="FE112" i="3"/>
  <c r="FH112" i="3"/>
  <c r="FI112" i="3"/>
  <c r="FL112" i="3"/>
  <c r="FQ112" i="3"/>
  <c r="FV112" i="3"/>
  <c r="FX112" i="3"/>
  <c r="GA112" i="3"/>
  <c r="GB112" i="3"/>
  <c r="CC113" i="3"/>
  <c r="BP113" i="3"/>
  <c r="BL113" i="3" s="1"/>
  <c r="CD113" i="3"/>
  <c r="CF113" i="3"/>
  <c r="CH113" i="3"/>
  <c r="CK113" i="3"/>
  <c r="CL113" i="3"/>
  <c r="CN113" i="3"/>
  <c r="CO113" i="3"/>
  <c r="CQ113" i="3"/>
  <c r="CR113" i="3"/>
  <c r="CW113" i="3"/>
  <c r="DA113" i="3"/>
  <c r="DB113" i="3"/>
  <c r="DD113" i="3"/>
  <c r="DE113" i="3"/>
  <c r="DG113" i="3"/>
  <c r="DH113" i="3"/>
  <c r="DL113" i="3"/>
  <c r="DN113" i="3"/>
  <c r="DO113" i="3"/>
  <c r="DR113" i="3"/>
  <c r="DU113" i="3"/>
  <c r="DX113" i="3"/>
  <c r="DY113" i="3"/>
  <c r="EB113" i="3"/>
  <c r="EG113" i="3"/>
  <c r="EL113" i="3"/>
  <c r="EN113" i="3"/>
  <c r="EQ113" i="3"/>
  <c r="ER113" i="3"/>
  <c r="EV113" i="3"/>
  <c r="EW113" i="3"/>
  <c r="EX113" i="3"/>
  <c r="EY113" i="3"/>
  <c r="EZ113" i="3"/>
  <c r="FB113" i="3"/>
  <c r="FE113" i="3"/>
  <c r="FF113" i="3"/>
  <c r="FH113" i="3"/>
  <c r="FI113" i="3"/>
  <c r="FK113" i="3"/>
  <c r="FL113" i="3"/>
  <c r="FQ113" i="3"/>
  <c r="FU113" i="3"/>
  <c r="FV113" i="3"/>
  <c r="FX113" i="3"/>
  <c r="FY113" i="3"/>
  <c r="GA113" i="3"/>
  <c r="GB113" i="3"/>
  <c r="CC114" i="3"/>
  <c r="CD114" i="3"/>
  <c r="CF114" i="3"/>
  <c r="CH114" i="3"/>
  <c r="CK114" i="3"/>
  <c r="CL114" i="3"/>
  <c r="CN114" i="3"/>
  <c r="CO114" i="3"/>
  <c r="CQ114" i="3"/>
  <c r="CR114" i="3"/>
  <c r="CW114" i="3"/>
  <c r="DA114" i="3"/>
  <c r="DB114" i="3"/>
  <c r="DD114" i="3"/>
  <c r="DE114" i="3"/>
  <c r="DG114" i="3"/>
  <c r="DH114" i="3"/>
  <c r="DL114" i="3"/>
  <c r="DM114" i="3"/>
  <c r="DN114" i="3"/>
  <c r="DO114" i="3"/>
  <c r="DP114" i="3"/>
  <c r="DR114" i="3"/>
  <c r="DU114" i="3"/>
  <c r="DV114" i="3"/>
  <c r="DX114" i="3"/>
  <c r="DY114" i="3"/>
  <c r="EA114" i="3"/>
  <c r="EB114" i="3"/>
  <c r="EG114" i="3"/>
  <c r="EK114" i="3"/>
  <c r="EL114" i="3"/>
  <c r="EN114" i="3"/>
  <c r="EO114" i="3"/>
  <c r="EQ114" i="3"/>
  <c r="ER114" i="3"/>
  <c r="EV114" i="3"/>
  <c r="EX114" i="3"/>
  <c r="EY114" i="3"/>
  <c r="FB114" i="3"/>
  <c r="FE114" i="3"/>
  <c r="FH114" i="3"/>
  <c r="FI114" i="3"/>
  <c r="FL114" i="3"/>
  <c r="FQ114" i="3"/>
  <c r="FV114" i="3"/>
  <c r="FX114" i="3"/>
  <c r="GA114" i="3"/>
  <c r="GB114" i="3"/>
  <c r="CC115" i="3"/>
  <c r="BP115" i="3"/>
  <c r="BL115" i="3" s="1"/>
  <c r="BM115" i="3" s="1"/>
  <c r="CD115" i="3"/>
  <c r="CF115" i="3"/>
  <c r="CH115" i="3"/>
  <c r="CK115" i="3"/>
  <c r="CL115" i="3"/>
  <c r="CN115" i="3"/>
  <c r="CO115" i="3"/>
  <c r="CQ115" i="3"/>
  <c r="CR115" i="3"/>
  <c r="CW115" i="3"/>
  <c r="DA115" i="3"/>
  <c r="DB115" i="3"/>
  <c r="DD115" i="3"/>
  <c r="DE115" i="3"/>
  <c r="DG115" i="3"/>
  <c r="DH115" i="3"/>
  <c r="DL115" i="3"/>
  <c r="DN115" i="3"/>
  <c r="DO115" i="3"/>
  <c r="DR115" i="3"/>
  <c r="DU115" i="3"/>
  <c r="DX115" i="3"/>
  <c r="DY115" i="3"/>
  <c r="EB115" i="3"/>
  <c r="EG115" i="3"/>
  <c r="EL115" i="3"/>
  <c r="EN115" i="3"/>
  <c r="EQ115" i="3"/>
  <c r="ER115" i="3"/>
  <c r="EV115" i="3"/>
  <c r="EW115" i="3"/>
  <c r="EX115" i="3"/>
  <c r="EY115" i="3"/>
  <c r="EZ115" i="3"/>
  <c r="FB115" i="3"/>
  <c r="FE115" i="3"/>
  <c r="FF115" i="3"/>
  <c r="FH115" i="3"/>
  <c r="FI115" i="3"/>
  <c r="FK115" i="3"/>
  <c r="FL115" i="3"/>
  <c r="FQ115" i="3"/>
  <c r="FU115" i="3"/>
  <c r="FV115" i="3"/>
  <c r="FX115" i="3"/>
  <c r="FY115" i="3"/>
  <c r="GA115" i="3"/>
  <c r="GB115" i="3"/>
  <c r="CC116" i="3"/>
  <c r="CD116" i="3"/>
  <c r="CF116" i="3"/>
  <c r="CK116" i="3"/>
  <c r="BP116" i="3"/>
  <c r="BL116" i="3" s="1"/>
  <c r="CL116" i="3"/>
  <c r="CN116" i="3"/>
  <c r="CO116" i="3"/>
  <c r="CQ116" i="3"/>
  <c r="CR116" i="3"/>
  <c r="CW116" i="3"/>
  <c r="DA116" i="3"/>
  <c r="DB116" i="3"/>
  <c r="DD116" i="3"/>
  <c r="DE116" i="3"/>
  <c r="DG116" i="3"/>
  <c r="DH116" i="3"/>
  <c r="DL116" i="3"/>
  <c r="DM116" i="3"/>
  <c r="DN116" i="3"/>
  <c r="DO116" i="3"/>
  <c r="DP116" i="3"/>
  <c r="DR116" i="3"/>
  <c r="DU116" i="3"/>
  <c r="DV116" i="3"/>
  <c r="DX116" i="3"/>
  <c r="DY116" i="3"/>
  <c r="EA116" i="3"/>
  <c r="EB116" i="3"/>
  <c r="EG116" i="3"/>
  <c r="EK116" i="3"/>
  <c r="EL116" i="3"/>
  <c r="EN116" i="3"/>
  <c r="EO116" i="3"/>
  <c r="EQ116" i="3"/>
  <c r="ER116" i="3"/>
  <c r="EV116" i="3"/>
  <c r="EX116" i="3"/>
  <c r="EY116" i="3"/>
  <c r="FB116" i="3"/>
  <c r="FE116" i="3"/>
  <c r="FH116" i="3"/>
  <c r="FI116" i="3"/>
  <c r="FL116" i="3"/>
  <c r="FQ116" i="3"/>
  <c r="FV116" i="3"/>
  <c r="FX116" i="3"/>
  <c r="GA116" i="3"/>
  <c r="GB116" i="3"/>
  <c r="CC117" i="3"/>
  <c r="CF117" i="3"/>
  <c r="CH117" i="3"/>
  <c r="CK117" i="3"/>
  <c r="CL117" i="3"/>
  <c r="CN117" i="3"/>
  <c r="CO117" i="3"/>
  <c r="CQ117" i="3"/>
  <c r="CR117" i="3"/>
  <c r="CW117" i="3"/>
  <c r="DA117" i="3"/>
  <c r="DB117" i="3"/>
  <c r="DD117" i="3"/>
  <c r="DE117" i="3"/>
  <c r="DG117" i="3"/>
  <c r="DH117" i="3"/>
  <c r="DL117" i="3"/>
  <c r="DM117" i="3"/>
  <c r="DN117" i="3"/>
  <c r="DO117" i="3"/>
  <c r="DP117" i="3"/>
  <c r="DR117" i="3"/>
  <c r="DU117" i="3"/>
  <c r="DV117" i="3"/>
  <c r="DX117" i="3"/>
  <c r="DY117" i="3"/>
  <c r="EA117" i="3"/>
  <c r="EB117" i="3"/>
  <c r="EG117" i="3"/>
  <c r="EK117" i="3"/>
  <c r="EL117" i="3"/>
  <c r="EN117" i="3"/>
  <c r="EO117" i="3"/>
  <c r="EQ117" i="3"/>
  <c r="ER117" i="3"/>
  <c r="EV117" i="3"/>
  <c r="EX117" i="3"/>
  <c r="EY117" i="3"/>
  <c r="FB117" i="3"/>
  <c r="FE117" i="3"/>
  <c r="FH117" i="3"/>
  <c r="FI117" i="3"/>
  <c r="FL117" i="3"/>
  <c r="FQ117" i="3"/>
  <c r="FV117" i="3"/>
  <c r="FX117" i="3"/>
  <c r="GA117" i="3"/>
  <c r="GB117" i="3"/>
  <c r="CC118" i="3"/>
  <c r="CD118" i="3"/>
  <c r="CF118" i="3"/>
  <c r="CK118" i="3"/>
  <c r="BP118" i="3"/>
  <c r="BL118" i="3" s="1"/>
  <c r="BM118" i="3" s="1"/>
  <c r="CL118" i="3"/>
  <c r="CN118" i="3"/>
  <c r="CO118" i="3"/>
  <c r="CQ118" i="3"/>
  <c r="CR118" i="3"/>
  <c r="CW118" i="3"/>
  <c r="DA118" i="3"/>
  <c r="DB118" i="3"/>
  <c r="DD118" i="3"/>
  <c r="DE118" i="3"/>
  <c r="DG118" i="3"/>
  <c r="DH118" i="3"/>
  <c r="DL118" i="3"/>
  <c r="DM118" i="3"/>
  <c r="DO118" i="3"/>
  <c r="DP118" i="3"/>
  <c r="DU118" i="3"/>
  <c r="DV118" i="3"/>
  <c r="DY118" i="3"/>
  <c r="EA118" i="3"/>
  <c r="EG118" i="3"/>
  <c r="EK118" i="3"/>
  <c r="EN118" i="3"/>
  <c r="EO118" i="3"/>
  <c r="ER118" i="3"/>
  <c r="EW118" i="3"/>
  <c r="EX118" i="3"/>
  <c r="EZ118" i="3"/>
  <c r="FB118" i="3"/>
  <c r="FF118" i="3"/>
  <c r="FH118" i="3"/>
  <c r="FK118" i="3"/>
  <c r="FL118" i="3"/>
  <c r="FU118" i="3"/>
  <c r="FV118" i="3"/>
  <c r="FY118" i="3"/>
  <c r="GA118" i="3"/>
  <c r="CC119" i="3"/>
  <c r="BP119" i="3"/>
  <c r="BL119" i="3" s="1"/>
  <c r="BM119" i="3" s="1"/>
  <c r="CD119" i="3"/>
  <c r="CF119" i="3"/>
  <c r="CK119" i="3"/>
  <c r="CL119" i="3"/>
  <c r="CO119" i="3"/>
  <c r="CQ119" i="3"/>
  <c r="CW119" i="3"/>
  <c r="DA119" i="3"/>
  <c r="DD119" i="3"/>
  <c r="DE119" i="3"/>
  <c r="DH119" i="3"/>
  <c r="DL119" i="3"/>
  <c r="DN119" i="3"/>
  <c r="DO119" i="3"/>
  <c r="DR119" i="3"/>
  <c r="DU119" i="3"/>
  <c r="DY119" i="3"/>
  <c r="EB119" i="3"/>
  <c r="EG119" i="3"/>
  <c r="EL119" i="3"/>
  <c r="EN119" i="3"/>
  <c r="ER119" i="3"/>
  <c r="EW119" i="3"/>
  <c r="EX119" i="3"/>
  <c r="FB119" i="3"/>
  <c r="FH119" i="3"/>
  <c r="FK119" i="3"/>
  <c r="FL119" i="3"/>
  <c r="FV119" i="3"/>
  <c r="FY119" i="3"/>
  <c r="GA119" i="3"/>
  <c r="CC120" i="3"/>
  <c r="CD120" i="3"/>
  <c r="CF120" i="3"/>
  <c r="CH120" i="3"/>
  <c r="CK120" i="3"/>
  <c r="CL120" i="3"/>
  <c r="CN120" i="3"/>
  <c r="CO120" i="3"/>
  <c r="CQ120" i="3"/>
  <c r="CR120" i="3"/>
  <c r="CW120" i="3"/>
  <c r="DA120" i="3"/>
  <c r="DB120" i="3"/>
  <c r="DD120" i="3"/>
  <c r="DE120" i="3"/>
  <c r="DG120" i="3"/>
  <c r="DH120" i="3"/>
  <c r="DL120" i="3"/>
  <c r="DM120" i="3"/>
  <c r="DO120" i="3"/>
  <c r="DP120" i="3"/>
  <c r="DU120" i="3"/>
  <c r="DV120" i="3"/>
  <c r="DY120" i="3"/>
  <c r="EA120" i="3"/>
  <c r="EG120" i="3"/>
  <c r="EK120" i="3"/>
  <c r="EN120" i="3"/>
  <c r="EO120" i="3"/>
  <c r="ER120" i="3"/>
  <c r="EV120" i="3"/>
  <c r="EW120" i="3"/>
  <c r="EX120" i="3"/>
  <c r="EY120" i="3"/>
  <c r="EZ120" i="3"/>
  <c r="FB120" i="3"/>
  <c r="FE120" i="3"/>
  <c r="FF120" i="3"/>
  <c r="FH120" i="3"/>
  <c r="FI120" i="3"/>
  <c r="FK120" i="3"/>
  <c r="FL120" i="3"/>
  <c r="FQ120" i="3"/>
  <c r="FU120" i="3"/>
  <c r="FV120" i="3"/>
  <c r="FX120" i="3"/>
  <c r="FY120" i="3"/>
  <c r="GA120" i="3"/>
  <c r="GB120" i="3"/>
  <c r="CC121" i="3"/>
  <c r="CF121" i="3"/>
  <c r="CH121" i="3"/>
  <c r="CK121" i="3"/>
  <c r="CL121" i="3"/>
  <c r="CN121" i="3"/>
  <c r="CO121" i="3"/>
  <c r="CQ121" i="3"/>
  <c r="CR121" i="3"/>
  <c r="CW121" i="3"/>
  <c r="DA121" i="3"/>
  <c r="DB121" i="3"/>
  <c r="DD121" i="3"/>
  <c r="DE121" i="3"/>
  <c r="DG121" i="3"/>
  <c r="DH121" i="3"/>
  <c r="DL121" i="3"/>
  <c r="DM121" i="3"/>
  <c r="DO121" i="3"/>
  <c r="DP121" i="3"/>
  <c r="DU121" i="3"/>
  <c r="DV121" i="3"/>
  <c r="DY121" i="3"/>
  <c r="EA121" i="3"/>
  <c r="EG121" i="3"/>
  <c r="EK121" i="3"/>
  <c r="EN121" i="3"/>
  <c r="EO121" i="3"/>
  <c r="ER121" i="3"/>
  <c r="EV121" i="3"/>
  <c r="EW121" i="3"/>
  <c r="EX121" i="3"/>
  <c r="EY121" i="3"/>
  <c r="EZ121" i="3"/>
  <c r="FB121" i="3"/>
  <c r="FE121" i="3"/>
  <c r="FF121" i="3"/>
  <c r="FH121" i="3"/>
  <c r="FI121" i="3"/>
  <c r="FK121" i="3"/>
  <c r="FL121" i="3"/>
  <c r="FQ121" i="3"/>
  <c r="FU121" i="3"/>
  <c r="FV121" i="3"/>
  <c r="FX121" i="3"/>
  <c r="FY121" i="3"/>
  <c r="GA121" i="3"/>
  <c r="GB121" i="3"/>
  <c r="CC122" i="3"/>
  <c r="BP122" i="3"/>
  <c r="BL122" i="3" s="1"/>
  <c r="CD122" i="3"/>
  <c r="CF122" i="3"/>
  <c r="CH122" i="3"/>
  <c r="CK122" i="3"/>
  <c r="CL122" i="3"/>
  <c r="CN122" i="3"/>
  <c r="CO122" i="3"/>
  <c r="CQ122" i="3"/>
  <c r="CR122" i="3"/>
  <c r="CW122" i="3"/>
  <c r="DA122" i="3"/>
  <c r="DB122" i="3"/>
  <c r="DD122" i="3"/>
  <c r="DE122" i="3"/>
  <c r="DG122" i="3"/>
  <c r="DH122" i="3"/>
  <c r="DL122" i="3"/>
  <c r="DM122" i="3"/>
  <c r="DO122" i="3"/>
  <c r="DP122" i="3"/>
  <c r="DU122" i="3"/>
  <c r="DV122" i="3"/>
  <c r="DY122" i="3"/>
  <c r="EA122" i="3"/>
  <c r="EG122" i="3"/>
  <c r="EK122" i="3"/>
  <c r="EN122" i="3"/>
  <c r="EO122" i="3"/>
  <c r="ER122" i="3"/>
  <c r="EX122" i="3"/>
  <c r="EZ122" i="3"/>
  <c r="FB122" i="3"/>
  <c r="FF122" i="3"/>
  <c r="FH122" i="3"/>
  <c r="FL122" i="3"/>
  <c r="FU122" i="3"/>
  <c r="FV122" i="3"/>
  <c r="FY122" i="3"/>
  <c r="GA122" i="3"/>
  <c r="CC123" i="3"/>
  <c r="CF123" i="3"/>
  <c r="CH123" i="3"/>
  <c r="CK123" i="3"/>
  <c r="BP123" i="3"/>
  <c r="BL123" i="3" s="1"/>
  <c r="BM123" i="3" s="1"/>
  <c r="CL123" i="3"/>
  <c r="CO123" i="3"/>
  <c r="CQ123" i="3"/>
  <c r="CW123" i="3"/>
  <c r="DA123" i="3"/>
  <c r="DD123" i="3"/>
  <c r="DE123" i="3"/>
  <c r="DH123" i="3"/>
  <c r="DL123" i="3"/>
  <c r="DN123" i="3"/>
  <c r="DO123" i="3"/>
  <c r="DU123" i="3"/>
  <c r="DX123" i="3"/>
  <c r="DY123" i="3"/>
  <c r="EB123" i="3"/>
  <c r="EG123" i="3"/>
  <c r="EN123" i="3"/>
  <c r="EQ123" i="3"/>
  <c r="ER123" i="3"/>
  <c r="EX123" i="3"/>
  <c r="FB123" i="3"/>
  <c r="FH123" i="3"/>
  <c r="FK123" i="3"/>
  <c r="FL123" i="3"/>
  <c r="FV123" i="3"/>
  <c r="FY123" i="3"/>
  <c r="GA123" i="3"/>
  <c r="CC124" i="3"/>
  <c r="CD124" i="3"/>
  <c r="CF124" i="3"/>
  <c r="CH124" i="3"/>
  <c r="CK124" i="3"/>
  <c r="CL124" i="3"/>
  <c r="CN124" i="3"/>
  <c r="CO124" i="3"/>
  <c r="CQ124" i="3"/>
  <c r="CR124" i="3"/>
  <c r="CW124" i="3"/>
  <c r="DA124" i="3"/>
  <c r="DB124" i="3"/>
  <c r="DD124" i="3"/>
  <c r="DE124" i="3"/>
  <c r="DG124" i="3"/>
  <c r="DH124" i="3"/>
  <c r="DL124" i="3"/>
  <c r="DM124" i="3"/>
  <c r="DN124" i="3"/>
  <c r="DO124" i="3"/>
  <c r="DP124" i="3"/>
  <c r="DR124" i="3"/>
  <c r="DU124" i="3"/>
  <c r="DV124" i="3"/>
  <c r="DX124" i="3"/>
  <c r="DY124" i="3"/>
  <c r="EA124" i="3"/>
  <c r="EB124" i="3"/>
  <c r="EG124" i="3"/>
  <c r="EK124" i="3"/>
  <c r="EL124" i="3"/>
  <c r="EN124" i="3"/>
  <c r="EO124" i="3"/>
  <c r="EQ124" i="3"/>
  <c r="ER124" i="3"/>
  <c r="EV124" i="3"/>
  <c r="EW124" i="3"/>
  <c r="EX124" i="3"/>
  <c r="EY124" i="3"/>
  <c r="EZ124" i="3"/>
  <c r="FB124" i="3"/>
  <c r="FE124" i="3"/>
  <c r="FF124" i="3"/>
  <c r="FH124" i="3"/>
  <c r="FI124" i="3"/>
  <c r="FK124" i="3"/>
  <c r="FL124" i="3"/>
  <c r="FQ124" i="3"/>
  <c r="FU124" i="3"/>
  <c r="FV124" i="3"/>
  <c r="FX124" i="3"/>
  <c r="FY124" i="3"/>
  <c r="GA124" i="3"/>
  <c r="GB124" i="3"/>
  <c r="CC125" i="3"/>
  <c r="CF125" i="3"/>
  <c r="BP125" i="3"/>
  <c r="BL125" i="3" s="1"/>
  <c r="BM125" i="3" s="1"/>
  <c r="CK125" i="3"/>
  <c r="CL125" i="3"/>
  <c r="CO125" i="3"/>
  <c r="CQ125" i="3"/>
  <c r="CW125" i="3"/>
  <c r="DA125" i="3"/>
  <c r="DD125" i="3"/>
  <c r="DE125" i="3"/>
  <c r="DH125" i="3"/>
  <c r="DL125" i="3"/>
  <c r="DO125" i="3"/>
  <c r="DU125" i="3"/>
  <c r="DX125" i="3"/>
  <c r="DY125" i="3"/>
  <c r="EG125" i="3"/>
  <c r="EL125" i="3"/>
  <c r="EN125" i="3"/>
  <c r="EQ125" i="3"/>
  <c r="ER125" i="3"/>
  <c r="EX125" i="3"/>
  <c r="EZ125" i="3"/>
  <c r="FB125" i="3"/>
  <c r="FH125" i="3"/>
  <c r="FL125" i="3"/>
  <c r="FV125" i="3"/>
  <c r="GA125" i="3"/>
  <c r="CC126" i="3"/>
  <c r="CD126" i="3"/>
  <c r="CF126" i="3"/>
  <c r="CH126" i="3"/>
  <c r="CK126" i="3"/>
  <c r="CL126" i="3"/>
  <c r="CN126" i="3"/>
  <c r="CO126" i="3"/>
  <c r="CQ126" i="3"/>
  <c r="CR126" i="3"/>
  <c r="CW126" i="3"/>
  <c r="DA126" i="3"/>
  <c r="DB126" i="3"/>
  <c r="DD126" i="3"/>
  <c r="DE126" i="3"/>
  <c r="DG126" i="3"/>
  <c r="DH126" i="3"/>
  <c r="DL126" i="3"/>
  <c r="DO126" i="3"/>
  <c r="DR126" i="3"/>
  <c r="DU126" i="3"/>
  <c r="DX126" i="3"/>
  <c r="DY126" i="3"/>
  <c r="EG126" i="3"/>
  <c r="EN126" i="3"/>
  <c r="EQ126" i="3"/>
  <c r="ER126" i="3"/>
  <c r="EW126" i="3"/>
  <c r="EX126" i="3"/>
  <c r="FB126" i="3"/>
  <c r="FH126" i="3"/>
  <c r="FK126" i="3"/>
  <c r="FL126" i="3"/>
  <c r="FV126" i="3"/>
  <c r="GA126" i="3"/>
  <c r="CC127" i="3"/>
  <c r="BP127" i="3"/>
  <c r="BL127" i="3" s="1"/>
  <c r="CD127" i="3"/>
  <c r="CF127" i="3"/>
  <c r="CK127" i="3"/>
  <c r="CL127" i="3"/>
  <c r="CO127" i="3"/>
  <c r="CQ127" i="3"/>
  <c r="CW127" i="3"/>
  <c r="DA127" i="3"/>
  <c r="DD127" i="3"/>
  <c r="DE127" i="3"/>
  <c r="DH127" i="3"/>
  <c r="DL127" i="3"/>
  <c r="DO127" i="3"/>
  <c r="DR127" i="3"/>
  <c r="DU127" i="3"/>
  <c r="DY127" i="3"/>
  <c r="EG127" i="3"/>
  <c r="EN127" i="3"/>
  <c r="ER127" i="3"/>
  <c r="EW127" i="3"/>
  <c r="EX127" i="3"/>
  <c r="FB127" i="3"/>
  <c r="FF127" i="3"/>
  <c r="FH127" i="3"/>
  <c r="FL127" i="3"/>
  <c r="FV127" i="3"/>
  <c r="GA127" i="3"/>
  <c r="CC128" i="3"/>
  <c r="CD128" i="3"/>
  <c r="CF128" i="3"/>
  <c r="BP128" i="3"/>
  <c r="BL128" i="3" s="1"/>
  <c r="CH128" i="3"/>
  <c r="CK128" i="3"/>
  <c r="CL128" i="3"/>
  <c r="CN128" i="3"/>
  <c r="CO128" i="3"/>
  <c r="CQ128" i="3"/>
  <c r="CR128" i="3"/>
  <c r="CW128" i="3"/>
  <c r="DA128" i="3"/>
  <c r="DB128" i="3"/>
  <c r="DD128" i="3"/>
  <c r="DE128" i="3"/>
  <c r="DG128" i="3"/>
  <c r="DH128" i="3"/>
  <c r="DL128" i="3"/>
  <c r="DM128" i="3"/>
  <c r="DO128" i="3"/>
  <c r="DP128" i="3"/>
  <c r="DU128" i="3"/>
  <c r="DV128" i="3"/>
  <c r="DY128" i="3"/>
  <c r="EA128" i="3"/>
  <c r="EG128" i="3"/>
  <c r="EK128" i="3"/>
  <c r="EN128" i="3"/>
  <c r="EO128" i="3"/>
  <c r="ER128" i="3"/>
  <c r="EV128" i="3"/>
  <c r="EX128" i="3"/>
  <c r="EY128" i="3"/>
  <c r="FB128" i="3"/>
  <c r="FE128" i="3"/>
  <c r="FH128" i="3"/>
  <c r="FI128" i="3"/>
  <c r="FL128" i="3"/>
  <c r="FQ128" i="3"/>
  <c r="FV128" i="3"/>
  <c r="FX128" i="3"/>
  <c r="GA128" i="3"/>
  <c r="GB128" i="3"/>
  <c r="CC129" i="3"/>
  <c r="CD129" i="3"/>
  <c r="CF129" i="3"/>
  <c r="BP129" i="3"/>
  <c r="BL129" i="3" s="1"/>
  <c r="CH129" i="3"/>
  <c r="CK129" i="3"/>
  <c r="CL129" i="3"/>
  <c r="CN129" i="3"/>
  <c r="CO129" i="3"/>
  <c r="CQ129" i="3"/>
  <c r="CR129" i="3"/>
  <c r="CW129" i="3"/>
  <c r="DA129" i="3"/>
  <c r="DB129" i="3"/>
  <c r="DD129" i="3"/>
  <c r="DE129" i="3"/>
  <c r="DG129" i="3"/>
  <c r="DH129" i="3"/>
  <c r="DL129" i="3"/>
  <c r="DN129" i="3"/>
  <c r="DO129" i="3"/>
  <c r="DU129" i="3"/>
  <c r="DY129" i="3"/>
  <c r="EB129" i="3"/>
  <c r="EG129" i="3"/>
  <c r="EN129" i="3"/>
  <c r="ER129" i="3"/>
  <c r="EW129" i="3"/>
  <c r="EX129" i="3"/>
  <c r="FB129" i="3"/>
  <c r="FH129" i="3"/>
  <c r="FI129" i="3"/>
  <c r="FL129" i="3"/>
  <c r="FQ129" i="3"/>
  <c r="FV129" i="3"/>
  <c r="FX129" i="3"/>
  <c r="GA129" i="3"/>
  <c r="GB129" i="3"/>
  <c r="CC130" i="3"/>
  <c r="CH130" i="3"/>
  <c r="CK130" i="3"/>
  <c r="CO130" i="3"/>
  <c r="CR130" i="3"/>
  <c r="CW130" i="3"/>
  <c r="DB130" i="3"/>
  <c r="DD130" i="3"/>
  <c r="DG130" i="3"/>
  <c r="DH130" i="3"/>
  <c r="DN130" i="3"/>
  <c r="DR130" i="3"/>
  <c r="DX130" i="3"/>
  <c r="EB130" i="3"/>
  <c r="EK130" i="3"/>
  <c r="EL130" i="3"/>
  <c r="EQ130" i="3"/>
  <c r="EV130" i="3"/>
  <c r="EW130" i="3"/>
  <c r="EZ130" i="3"/>
  <c r="FF130" i="3"/>
  <c r="FI130" i="3"/>
  <c r="FK130" i="3"/>
  <c r="FU130" i="3"/>
  <c r="FY130" i="3"/>
  <c r="GB130" i="3"/>
  <c r="CC131" i="3"/>
  <c r="CD131" i="3"/>
  <c r="CF131" i="3"/>
  <c r="CH131" i="3"/>
  <c r="CK131" i="3"/>
  <c r="BP131" i="3"/>
  <c r="BL131" i="3" s="1"/>
  <c r="BM131" i="3" s="1"/>
  <c r="CL131" i="3"/>
  <c r="CN131" i="3"/>
  <c r="CO131" i="3"/>
  <c r="CQ131" i="3"/>
  <c r="CR131" i="3"/>
  <c r="CW131" i="3"/>
  <c r="DA131" i="3"/>
  <c r="DB131" i="3"/>
  <c r="DD131" i="3"/>
  <c r="DE131" i="3"/>
  <c r="DG131" i="3"/>
  <c r="DH131" i="3"/>
  <c r="DN131" i="3"/>
  <c r="DP131" i="3"/>
  <c r="DR131" i="3"/>
  <c r="DX131" i="3"/>
  <c r="EB131" i="3"/>
  <c r="EK131" i="3"/>
  <c r="EL131" i="3"/>
  <c r="EQ131" i="3"/>
  <c r="EV131" i="3"/>
  <c r="EW131" i="3"/>
  <c r="EX131" i="3"/>
  <c r="EY131" i="3"/>
  <c r="EZ131" i="3"/>
  <c r="FB131" i="3"/>
  <c r="FE131" i="3"/>
  <c r="FF131" i="3"/>
  <c r="FH131" i="3"/>
  <c r="FI131" i="3"/>
  <c r="FK131" i="3"/>
  <c r="FL131" i="3"/>
  <c r="FQ131" i="3"/>
  <c r="FU131" i="3"/>
  <c r="FV131" i="3"/>
  <c r="FX131" i="3"/>
  <c r="FY131" i="3"/>
  <c r="GA131" i="3"/>
  <c r="GB131" i="3"/>
  <c r="CD132" i="3"/>
  <c r="CF132" i="3"/>
  <c r="BP132" i="3"/>
  <c r="BL132" i="3" s="1"/>
  <c r="BM132" i="3" s="1"/>
  <c r="CL132" i="3"/>
  <c r="CN132" i="3"/>
  <c r="CR132" i="3"/>
  <c r="DA132" i="3"/>
  <c r="DE132" i="3"/>
  <c r="DG132" i="3"/>
  <c r="DM132" i="3"/>
  <c r="DU132" i="3"/>
  <c r="DV132" i="3"/>
  <c r="EA132" i="3"/>
  <c r="EG132" i="3"/>
  <c r="EO132" i="3"/>
  <c r="EV132" i="3"/>
  <c r="FB132" i="3"/>
  <c r="FE132" i="3"/>
  <c r="FI132" i="3"/>
  <c r="FL132" i="3"/>
  <c r="FX132" i="3"/>
  <c r="FY132" i="3"/>
  <c r="GB132" i="3"/>
  <c r="CD133" i="3"/>
  <c r="CF133" i="3"/>
  <c r="CK133" i="3"/>
  <c r="BP133" i="3"/>
  <c r="BL133" i="3" s="1"/>
  <c r="CL133" i="3"/>
  <c r="CO133" i="3"/>
  <c r="CQ133" i="3"/>
  <c r="CW133" i="3"/>
  <c r="DA133" i="3"/>
  <c r="DD133" i="3"/>
  <c r="DE133" i="3"/>
  <c r="DH133" i="3"/>
  <c r="DN133" i="3"/>
  <c r="DO133" i="3"/>
  <c r="DU133" i="3"/>
  <c r="DY133" i="3"/>
  <c r="EG133" i="3"/>
  <c r="EN133" i="3"/>
  <c r="ER133" i="3"/>
  <c r="EX133" i="3"/>
  <c r="FB133" i="3"/>
  <c r="FL133" i="3"/>
  <c r="FU133" i="3"/>
  <c r="GA133" i="3"/>
  <c r="CD134" i="3"/>
  <c r="CH134" i="3"/>
  <c r="CN134" i="3"/>
  <c r="CO134" i="3"/>
  <c r="CW134" i="3"/>
  <c r="DB134" i="3"/>
  <c r="DG134" i="3"/>
  <c r="DH134" i="3"/>
  <c r="DN134" i="3"/>
  <c r="DX134" i="3"/>
  <c r="EB134" i="3"/>
  <c r="EQ134" i="3"/>
  <c r="EW134" i="3"/>
  <c r="FF134" i="3"/>
  <c r="FK134" i="3"/>
  <c r="FY134" i="3"/>
  <c r="CC135" i="3"/>
  <c r="CF135" i="3"/>
  <c r="CK135" i="3"/>
  <c r="CL135" i="3"/>
  <c r="CO135" i="3"/>
  <c r="CW135" i="3"/>
  <c r="DA135" i="3"/>
  <c r="DD135" i="3"/>
  <c r="DE135" i="3"/>
  <c r="DH135" i="3"/>
  <c r="DN135" i="3"/>
  <c r="DO135" i="3"/>
  <c r="DX135" i="3"/>
  <c r="EG135" i="3"/>
  <c r="EL135" i="3"/>
  <c r="EN135" i="3"/>
  <c r="EQ135" i="3"/>
  <c r="EW135" i="3"/>
  <c r="EX135" i="3"/>
  <c r="EZ135" i="3"/>
  <c r="FB135" i="3"/>
  <c r="FK135" i="3"/>
  <c r="FL135" i="3"/>
  <c r="FV135" i="3"/>
  <c r="FY135" i="3"/>
  <c r="CD136" i="3"/>
  <c r="CF136" i="3"/>
  <c r="BP136" i="3"/>
  <c r="BL136" i="3" s="1"/>
  <c r="CO136" i="3"/>
  <c r="CQ136" i="3"/>
  <c r="DA136" i="3"/>
  <c r="DE136" i="3"/>
  <c r="DN136" i="3"/>
  <c r="DU136" i="3"/>
  <c r="EB136" i="3"/>
  <c r="EG136" i="3"/>
  <c r="ER136" i="3"/>
  <c r="EW136" i="3"/>
  <c r="EX136" i="3"/>
  <c r="FB136" i="3"/>
  <c r="FF136" i="3"/>
  <c r="FH136" i="3"/>
  <c r="FK136" i="3"/>
  <c r="FV136" i="3"/>
  <c r="FY136" i="3"/>
  <c r="CC137" i="3"/>
  <c r="CD137" i="3"/>
  <c r="CK137" i="3"/>
  <c r="CN137" i="3"/>
  <c r="CR137" i="3"/>
  <c r="CW137" i="3"/>
  <c r="DD137" i="3"/>
  <c r="DG137" i="3"/>
  <c r="DR137" i="3"/>
  <c r="EA137" i="3"/>
  <c r="EL137" i="3"/>
  <c r="EO137" i="3"/>
  <c r="EW137" i="3"/>
  <c r="EZ137" i="3"/>
  <c r="FK137" i="3"/>
  <c r="FU137" i="3"/>
  <c r="CC138" i="3"/>
  <c r="BP138" i="3"/>
  <c r="BL138" i="3" s="1"/>
  <c r="CF138" i="3"/>
  <c r="CK138" i="3"/>
  <c r="CL138" i="3"/>
  <c r="CO138" i="3"/>
  <c r="CQ138" i="3"/>
  <c r="DA138" i="3"/>
  <c r="DD138" i="3"/>
  <c r="DE138" i="3"/>
  <c r="DH138" i="3"/>
  <c r="DO138" i="3"/>
  <c r="DR138" i="3"/>
  <c r="DX138" i="3"/>
  <c r="DY138" i="3"/>
  <c r="EL138" i="3"/>
  <c r="EN138" i="3"/>
  <c r="EQ138" i="3"/>
  <c r="ER138" i="3"/>
  <c r="EX138" i="3"/>
  <c r="EZ138" i="3"/>
  <c r="FF138" i="3"/>
  <c r="FK138" i="3"/>
  <c r="FL138" i="3"/>
  <c r="FU138" i="3"/>
  <c r="FY138" i="3"/>
  <c r="CF139" i="3"/>
  <c r="BP139" i="3"/>
  <c r="BL139" i="3" s="1"/>
  <c r="CK139" i="3"/>
  <c r="CL139" i="3"/>
  <c r="CQ139" i="3"/>
  <c r="CW139" i="3"/>
  <c r="DA139" i="3"/>
  <c r="DD139" i="3"/>
  <c r="DN139" i="3"/>
  <c r="DR139" i="3"/>
  <c r="DV139" i="3"/>
  <c r="DX139" i="3"/>
  <c r="EB139" i="3"/>
  <c r="EK139" i="3"/>
  <c r="EL139" i="3"/>
  <c r="EO139" i="3"/>
  <c r="EW139" i="3"/>
  <c r="EY139" i="3"/>
  <c r="EZ139" i="3"/>
  <c r="FF139" i="3"/>
  <c r="FK139" i="3"/>
  <c r="FU139" i="3"/>
  <c r="FX139" i="3"/>
  <c r="FY139" i="3"/>
  <c r="CC140" i="3"/>
  <c r="BP140" i="3"/>
  <c r="BL140" i="3" s="1"/>
  <c r="BM140" i="3" s="1"/>
  <c r="CH140" i="3"/>
  <c r="CL140" i="3"/>
  <c r="CQ140" i="3"/>
  <c r="DA140" i="3"/>
  <c r="DL140" i="3"/>
  <c r="DU140" i="3"/>
  <c r="EK140" i="3"/>
  <c r="FL140" i="3"/>
  <c r="FV140" i="3"/>
  <c r="CC141" i="3"/>
  <c r="CF141" i="3"/>
  <c r="CK141" i="3"/>
  <c r="CO141" i="3"/>
  <c r="CQ141" i="3"/>
  <c r="CW141" i="3"/>
  <c r="DA141" i="3"/>
  <c r="DD141" i="3"/>
  <c r="DH141" i="3"/>
  <c r="DL141" i="3"/>
  <c r="DN141" i="3"/>
  <c r="DR141" i="3"/>
  <c r="DY141" i="3"/>
  <c r="EL141" i="3"/>
  <c r="EW141" i="3"/>
  <c r="EX141" i="3"/>
  <c r="EZ141" i="3"/>
  <c r="FF141" i="3"/>
  <c r="FH141" i="3"/>
  <c r="FK141" i="3"/>
  <c r="FL141" i="3"/>
  <c r="FU141" i="3"/>
  <c r="FY141" i="3"/>
  <c r="GA141" i="3"/>
  <c r="CL142" i="3"/>
  <c r="CN142" i="3"/>
  <c r="DA142" i="3"/>
  <c r="DB142" i="3"/>
  <c r="DM142" i="3"/>
  <c r="DP142" i="3"/>
  <c r="DY142" i="3"/>
  <c r="ER142" i="3"/>
  <c r="FI142" i="3"/>
  <c r="FK142" i="3"/>
  <c r="GB142" i="3"/>
  <c r="CF143" i="3"/>
  <c r="BP143" i="3"/>
  <c r="BL143" i="3" s="1"/>
  <c r="CH143" i="3"/>
  <c r="CL143" i="3"/>
  <c r="CN143" i="3"/>
  <c r="CR143" i="3"/>
  <c r="DA143" i="3"/>
  <c r="DB143" i="3"/>
  <c r="DE143" i="3"/>
  <c r="DM143" i="3"/>
  <c r="DU143" i="3"/>
  <c r="DV143" i="3"/>
  <c r="EK143" i="3"/>
  <c r="EN143" i="3"/>
  <c r="EO143" i="3"/>
  <c r="EX143" i="3"/>
  <c r="EY143" i="3"/>
  <c r="FI143" i="3"/>
  <c r="FL143" i="3"/>
  <c r="FV143" i="3"/>
  <c r="FX143" i="3"/>
  <c r="CD144" i="3"/>
  <c r="CH144" i="3"/>
  <c r="CL144" i="3"/>
  <c r="CN144" i="3"/>
  <c r="CQ144" i="3"/>
  <c r="DB144" i="3"/>
  <c r="DE144" i="3"/>
  <c r="DL144" i="3"/>
  <c r="DU144" i="3"/>
  <c r="DY144" i="3"/>
  <c r="EN144" i="3"/>
  <c r="EO144" i="3"/>
  <c r="ER144" i="3"/>
  <c r="FB144" i="3"/>
  <c r="FH144" i="3"/>
  <c r="FV144" i="3"/>
  <c r="GA144" i="3"/>
  <c r="GB144" i="3"/>
  <c r="CD145" i="3"/>
  <c r="CR145" i="3"/>
  <c r="DA145" i="3"/>
  <c r="DG145" i="3"/>
  <c r="DL145" i="3"/>
  <c r="DO145" i="3"/>
  <c r="EB145" i="3"/>
  <c r="EN145" i="3"/>
  <c r="EX145" i="3"/>
  <c r="FX145" i="3"/>
  <c r="CC146" i="3"/>
  <c r="CH146" i="3"/>
  <c r="DB146" i="3"/>
  <c r="DD146" i="3"/>
  <c r="EB146" i="3"/>
  <c r="FE146" i="3"/>
  <c r="CD147" i="3"/>
  <c r="CN147" i="3"/>
  <c r="DG147" i="3"/>
  <c r="EK147" i="3"/>
  <c r="FH147" i="3"/>
  <c r="FL147" i="3"/>
  <c r="FV147" i="3"/>
  <c r="GA147" i="3"/>
  <c r="CQ148" i="3"/>
  <c r="DA148" i="3"/>
  <c r="DU148" i="3"/>
  <c r="EB148" i="3"/>
  <c r="EN148" i="3"/>
  <c r="EQ148" i="3"/>
  <c r="FI148" i="3"/>
  <c r="FX148" i="3"/>
  <c r="CC149" i="3"/>
  <c r="BP149" i="3"/>
  <c r="BL149" i="3" s="1"/>
  <c r="CH149" i="3"/>
  <c r="CW149" i="3"/>
  <c r="DD149" i="3"/>
  <c r="EA149" i="3"/>
  <c r="EV149" i="3"/>
  <c r="EW149" i="3"/>
  <c r="FK149" i="3"/>
  <c r="FX149" i="3"/>
  <c r="CK150" i="3"/>
  <c r="BP150" i="3"/>
  <c r="BL150" i="3" s="1"/>
  <c r="CR150" i="3"/>
  <c r="DG150" i="3"/>
  <c r="EK150" i="3"/>
  <c r="EL150" i="3"/>
  <c r="EZ150" i="3"/>
  <c r="FK150" i="3"/>
  <c r="GB150" i="3"/>
  <c r="CC151" i="3"/>
  <c r="BP151" i="3"/>
  <c r="BL151" i="3" s="1"/>
  <c r="CL151" i="3"/>
  <c r="DE151" i="3"/>
  <c r="ER151" i="3"/>
  <c r="FF151" i="3"/>
  <c r="FU151" i="3"/>
  <c r="CF152" i="3"/>
  <c r="BP152" i="3"/>
  <c r="BL152" i="3" s="1"/>
  <c r="BM152" i="3" s="1"/>
  <c r="CH152" i="3"/>
  <c r="CL152" i="3"/>
  <c r="CQ152" i="3"/>
  <c r="DA152" i="3"/>
  <c r="DE152" i="3"/>
  <c r="DG152" i="3"/>
  <c r="DL152" i="3"/>
  <c r="DP152" i="3"/>
  <c r="EN152" i="3"/>
  <c r="EX152" i="3"/>
  <c r="FE152" i="3"/>
  <c r="FH152" i="3"/>
  <c r="FQ152" i="3"/>
  <c r="FV152" i="3"/>
  <c r="FX152" i="3"/>
  <c r="CF153" i="3"/>
  <c r="BP153" i="3"/>
  <c r="BL153" i="3" s="1"/>
  <c r="CN153" i="3"/>
  <c r="DD153" i="3"/>
  <c r="EA153" i="3"/>
  <c r="EY153" i="3"/>
  <c r="CL154" i="3"/>
  <c r="CN154" i="3"/>
  <c r="CQ154" i="3"/>
  <c r="CR154" i="3"/>
  <c r="DB154" i="3"/>
  <c r="DE154" i="3"/>
  <c r="DG154" i="3"/>
  <c r="DY154" i="3"/>
  <c r="FI154" i="3"/>
  <c r="CF155" i="3"/>
  <c r="BP155" i="3"/>
  <c r="BL155" i="3" s="1"/>
  <c r="BM155" i="3" s="1"/>
  <c r="CH155" i="3"/>
  <c r="CL155" i="3"/>
  <c r="CR155" i="3"/>
  <c r="DA155" i="3"/>
  <c r="DE155" i="3"/>
  <c r="DG155" i="3"/>
  <c r="DU155" i="3"/>
  <c r="DV155" i="3"/>
  <c r="EN155" i="3"/>
  <c r="EV155" i="3"/>
  <c r="EX155" i="3"/>
  <c r="FE155" i="3"/>
  <c r="FL155" i="3"/>
  <c r="FX155" i="3"/>
  <c r="CR156" i="3"/>
  <c r="DG156" i="3"/>
  <c r="DV156" i="3"/>
  <c r="EN156" i="3"/>
  <c r="EO156" i="3"/>
  <c r="GA156" i="3"/>
  <c r="CH157" i="3"/>
  <c r="DA157" i="3"/>
  <c r="DL157" i="3"/>
  <c r="DO157" i="3"/>
  <c r="DY157" i="3"/>
  <c r="EG157" i="3"/>
  <c r="ER157" i="3"/>
  <c r="FF157" i="3"/>
  <c r="FU157" i="3"/>
  <c r="CN158" i="3"/>
  <c r="CQ158" i="3"/>
  <c r="DB158" i="3"/>
  <c r="DR158" i="3"/>
  <c r="ER158" i="3"/>
  <c r="EX158" i="3"/>
  <c r="FQ158" i="3"/>
  <c r="FY158" i="3"/>
  <c r="CN159" i="3"/>
  <c r="EK159" i="3"/>
  <c r="EN159" i="3"/>
  <c r="ER159" i="3"/>
  <c r="EX159" i="3"/>
  <c r="FB159" i="3"/>
  <c r="FU159" i="3"/>
  <c r="FY159" i="3"/>
  <c r="CN160" i="3"/>
  <c r="CQ160" i="3"/>
  <c r="DB160" i="3"/>
  <c r="DE160" i="3"/>
  <c r="EG160" i="3"/>
  <c r="ER160" i="3"/>
  <c r="FE160" i="3"/>
  <c r="FX160" i="3"/>
  <c r="CW161" i="3"/>
  <c r="DB161" i="3"/>
  <c r="DP161" i="3"/>
  <c r="DY161" i="3"/>
  <c r="EV161" i="3"/>
  <c r="EX161" i="3"/>
  <c r="FH161" i="3"/>
  <c r="FY161" i="3"/>
  <c r="CF162" i="3"/>
  <c r="BP162" i="3"/>
  <c r="BL162" i="3" s="1"/>
  <c r="BM162" i="3" s="1"/>
  <c r="CH162" i="3"/>
  <c r="DB162" i="3"/>
  <c r="DY162" i="3"/>
  <c r="ER162" i="3"/>
  <c r="EV162" i="3"/>
  <c r="FL162" i="3"/>
  <c r="CD163" i="3"/>
  <c r="DB163" i="3"/>
  <c r="DE163" i="3"/>
  <c r="DG163" i="3"/>
  <c r="DM163" i="3"/>
  <c r="DO163" i="3"/>
  <c r="DP163" i="3"/>
  <c r="DU163" i="3"/>
  <c r="DY163" i="3"/>
  <c r="FQ163" i="3"/>
  <c r="CN164" i="3"/>
  <c r="CR164" i="3"/>
  <c r="DU164" i="3"/>
  <c r="FV164" i="3"/>
  <c r="CC165" i="3"/>
  <c r="CR165" i="3"/>
  <c r="DB165" i="3"/>
  <c r="DP165" i="3"/>
  <c r="EX165" i="3"/>
  <c r="FB165" i="3"/>
  <c r="FL165" i="3"/>
  <c r="FV165" i="3"/>
  <c r="CR166" i="3"/>
  <c r="DB166" i="3"/>
  <c r="DE166" i="3"/>
  <c r="DG166" i="3"/>
  <c r="DO166" i="3"/>
  <c r="DP166" i="3"/>
  <c r="DU166" i="3"/>
  <c r="DY166" i="3"/>
  <c r="EL166" i="3"/>
  <c r="ER166" i="3"/>
  <c r="FQ166" i="3"/>
  <c r="CN167" i="3"/>
  <c r="DU167" i="3"/>
  <c r="EO167" i="3"/>
  <c r="EY167" i="3"/>
  <c r="FV167" i="3"/>
  <c r="CC168" i="3"/>
  <c r="BP168" i="3"/>
  <c r="BL168" i="3" s="1"/>
  <c r="CH168" i="3"/>
  <c r="CR168" i="3"/>
  <c r="DB168" i="3"/>
  <c r="DP168" i="3"/>
  <c r="EX168" i="3"/>
  <c r="FB168" i="3"/>
  <c r="FL168" i="3"/>
  <c r="FV168" i="3"/>
  <c r="CD169" i="3"/>
  <c r="DB169" i="3"/>
  <c r="DE169" i="3"/>
  <c r="DO169" i="3"/>
  <c r="DU169" i="3"/>
  <c r="DY169" i="3"/>
  <c r="FI169" i="3"/>
  <c r="FQ169" i="3"/>
  <c r="CN170" i="3"/>
  <c r="CQ170" i="3"/>
  <c r="DG170" i="3"/>
  <c r="FI170" i="3"/>
  <c r="CR171" i="3"/>
  <c r="DB171" i="3"/>
  <c r="DU171" i="3"/>
  <c r="FU171" i="3"/>
  <c r="FV171" i="3"/>
  <c r="CC172" i="3"/>
  <c r="BP172" i="3"/>
  <c r="BL172" i="3" s="1"/>
  <c r="CH172" i="3"/>
  <c r="DB172" i="3"/>
  <c r="DG172" i="3"/>
  <c r="DY172" i="3"/>
  <c r="EN172" i="3"/>
  <c r="EX172" i="3"/>
  <c r="FL172" i="3"/>
  <c r="CH173" i="3"/>
  <c r="CW173" i="3"/>
  <c r="DB173" i="3"/>
  <c r="DM173" i="3"/>
  <c r="DP173" i="3"/>
  <c r="EA173" i="3"/>
  <c r="EV173" i="3"/>
  <c r="FB173" i="3"/>
  <c r="CN174" i="3"/>
  <c r="DA174" i="3"/>
  <c r="DB174" i="3"/>
  <c r="DL174" i="3"/>
  <c r="DM174" i="3"/>
  <c r="EG174" i="3"/>
  <c r="FE174" i="3"/>
  <c r="FU174" i="3"/>
  <c r="GB174" i="3"/>
  <c r="CR175" i="3"/>
  <c r="DB175" i="3"/>
  <c r="DM175" i="3"/>
  <c r="DU175" i="3"/>
  <c r="EK175" i="3"/>
  <c r="EX175" i="3"/>
  <c r="CR176" i="3"/>
  <c r="DG176" i="3"/>
  <c r="EG176" i="3"/>
  <c r="EY176" i="3"/>
  <c r="FL176" i="3"/>
  <c r="CN177" i="3"/>
  <c r="DG177" i="3"/>
  <c r="EN177" i="3"/>
  <c r="ER177" i="3"/>
  <c r="FU177" i="3"/>
  <c r="CK178" i="3"/>
  <c r="BP178" i="3"/>
  <c r="BL178" i="3" s="1"/>
  <c r="DB178" i="3"/>
  <c r="DG178" i="3"/>
  <c r="DV178" i="3"/>
  <c r="EO178" i="3"/>
  <c r="ER178" i="3"/>
  <c r="CK179" i="3"/>
  <c r="CN179" i="3"/>
  <c r="DG179" i="3"/>
  <c r="EN179" i="3"/>
  <c r="FB179" i="3"/>
  <c r="FV179" i="3"/>
  <c r="CN180" i="3"/>
  <c r="DM180" i="3"/>
  <c r="DU180" i="3"/>
  <c r="FQ180" i="3"/>
  <c r="FU180" i="3"/>
  <c r="DG181" i="3"/>
  <c r="DU181" i="3"/>
  <c r="EN181" i="3"/>
  <c r="FF181" i="3"/>
  <c r="CR182" i="3"/>
  <c r="DY182" i="3"/>
  <c r="EA182" i="3"/>
  <c r="EX182" i="3"/>
  <c r="FF182" i="3"/>
  <c r="FY182" i="3"/>
  <c r="CN183" i="3"/>
  <c r="DG183" i="3"/>
  <c r="DP183" i="3"/>
  <c r="EX183" i="3"/>
  <c r="FY183" i="3"/>
  <c r="CN184" i="3"/>
  <c r="DG184" i="3"/>
  <c r="DM184" i="3"/>
  <c r="EA184" i="3"/>
  <c r="ER184" i="3"/>
  <c r="EY184" i="3"/>
  <c r="FH184" i="3"/>
  <c r="CH185" i="3"/>
  <c r="DG185" i="3"/>
  <c r="DU185" i="3"/>
  <c r="EY185" i="3"/>
  <c r="FL185" i="3"/>
  <c r="CR186" i="3"/>
  <c r="DB186" i="3"/>
  <c r="DL186" i="3"/>
  <c r="DU186" i="3"/>
  <c r="EG186" i="3"/>
  <c r="EN186" i="3"/>
  <c r="FX186" i="3"/>
  <c r="CR187" i="3"/>
  <c r="DG187" i="3"/>
  <c r="DP187" i="3"/>
  <c r="EG187" i="3"/>
  <c r="EO187" i="3"/>
  <c r="CH188" i="3"/>
  <c r="DG188" i="3"/>
  <c r="EB188" i="3"/>
  <c r="FF188" i="3"/>
  <c r="CN189" i="3"/>
  <c r="DG189" i="3"/>
  <c r="ER189" i="3"/>
  <c r="FE189" i="3"/>
  <c r="FK189" i="3"/>
  <c r="FU189" i="3"/>
  <c r="CF190" i="3"/>
  <c r="BP190" i="3"/>
  <c r="BL190" i="3" s="1"/>
  <c r="CN190" i="3"/>
  <c r="DB190" i="3"/>
  <c r="DG190" i="3"/>
  <c r="EG190" i="3"/>
  <c r="EX190" i="3"/>
  <c r="CQ191" i="3"/>
  <c r="DE191" i="3"/>
  <c r="DG191" i="3"/>
  <c r="DY191" i="3"/>
  <c r="FB191" i="3"/>
  <c r="FE191" i="3"/>
  <c r="FH191" i="3"/>
  <c r="FV191" i="3"/>
  <c r="GA191" i="3"/>
  <c r="DE192" i="3"/>
  <c r="ER192" i="3"/>
  <c r="FH192" i="3"/>
  <c r="CN193" i="3"/>
  <c r="CW193" i="3"/>
  <c r="DP193" i="3"/>
  <c r="EW193" i="3"/>
  <c r="FI193" i="3"/>
  <c r="FX193" i="3"/>
  <c r="FK194" i="3"/>
  <c r="BP195" i="3"/>
  <c r="BL195" i="3" s="1"/>
  <c r="CN195" i="3"/>
  <c r="CR195" i="3"/>
  <c r="DM195" i="3"/>
  <c r="FF195" i="3"/>
  <c r="FL195" i="3"/>
  <c r="CH196" i="3"/>
  <c r="DG196" i="3"/>
  <c r="FL196" i="3"/>
  <c r="CR197" i="3"/>
  <c r="DB197" i="3"/>
  <c r="EN197" i="3"/>
  <c r="EX197" i="3"/>
  <c r="CN198" i="3"/>
  <c r="DG198" i="3"/>
  <c r="DY198" i="3"/>
  <c r="CD199" i="3"/>
  <c r="CR199" i="3"/>
  <c r="EX199" i="3"/>
  <c r="CN200" i="3"/>
  <c r="CQ200" i="3"/>
  <c r="DO200" i="3"/>
  <c r="FX200" i="3"/>
  <c r="GB200" i="3"/>
  <c r="CR201" i="3"/>
  <c r="DB201" i="3"/>
  <c r="DV201" i="3"/>
  <c r="FI201" i="3"/>
  <c r="CF202" i="3"/>
  <c r="BP202" i="3"/>
  <c r="BL202" i="3" s="1"/>
  <c r="CH202" i="3"/>
  <c r="CR202" i="3"/>
  <c r="DG202" i="3"/>
  <c r="DM202" i="3"/>
  <c r="EA202" i="3"/>
  <c r="FL202" i="3"/>
  <c r="CD203" i="3"/>
  <c r="CR203" i="3"/>
  <c r="DB203" i="3"/>
  <c r="DP203" i="3"/>
  <c r="EY203" i="3"/>
  <c r="FB203" i="3"/>
  <c r="FY203" i="3"/>
  <c r="DB204" i="3"/>
  <c r="DM204" i="3"/>
  <c r="FE204" i="3"/>
  <c r="CH205" i="3"/>
  <c r="CR205" i="3"/>
  <c r="DM205" i="3"/>
  <c r="EK205" i="3"/>
  <c r="FL205" i="3"/>
  <c r="CH206" i="3"/>
  <c r="DY206" i="3"/>
  <c r="EN206" i="3"/>
  <c r="FI206" i="3"/>
  <c r="GB206" i="3"/>
  <c r="CQ207" i="3"/>
  <c r="DU207" i="3"/>
  <c r="FI207" i="3"/>
  <c r="FX207" i="3"/>
  <c r="CN208" i="3"/>
  <c r="DB208" i="3"/>
  <c r="DP208" i="3"/>
  <c r="FB208" i="3"/>
  <c r="FV208" i="3"/>
  <c r="CN209" i="3"/>
  <c r="DG209" i="3"/>
  <c r="DM209" i="3"/>
  <c r="CR210" i="3"/>
  <c r="DP210" i="3"/>
  <c r="EA210" i="3"/>
  <c r="EN210" i="3"/>
  <c r="EX210" i="3"/>
  <c r="CC211" i="3"/>
  <c r="CH211" i="3"/>
  <c r="CN211" i="3"/>
  <c r="DG211" i="3"/>
  <c r="DP211" i="3"/>
  <c r="FI211" i="3"/>
  <c r="FQ211" i="3"/>
  <c r="CH212" i="3"/>
  <c r="CR212" i="3"/>
  <c r="DM212" i="3"/>
  <c r="DP212" i="3"/>
  <c r="CN213" i="3"/>
  <c r="DG213" i="3"/>
  <c r="EN213" i="3"/>
  <c r="EY213" i="3"/>
  <c r="FL213" i="3"/>
  <c r="CH214" i="3"/>
  <c r="CN214" i="3"/>
  <c r="DG214" i="3"/>
  <c r="DU214" i="3"/>
  <c r="DY214" i="3"/>
  <c r="EG214" i="3"/>
  <c r="EY214" i="3"/>
  <c r="CL215" i="3"/>
  <c r="CR215" i="3"/>
  <c r="DG215" i="3"/>
  <c r="EX215" i="3"/>
  <c r="DG216" i="3"/>
  <c r="DV216" i="3"/>
  <c r="ER216" i="3"/>
  <c r="FI216" i="3"/>
  <c r="CH217" i="3"/>
  <c r="CL217" i="3"/>
  <c r="CR217" i="3"/>
  <c r="DG217" i="3"/>
  <c r="DP217" i="3"/>
  <c r="EX217" i="3"/>
  <c r="DD218" i="3"/>
  <c r="DP218" i="3"/>
  <c r="DU218" i="3"/>
  <c r="CD219" i="3"/>
  <c r="DG219" i="3"/>
  <c r="EX219" i="3"/>
  <c r="FU219" i="3"/>
  <c r="GB219" i="3"/>
  <c r="DN220" i="3"/>
  <c r="DU220" i="3"/>
  <c r="FU220" i="3"/>
  <c r="CC221" i="3"/>
  <c r="BP221" i="3"/>
  <c r="BL221" i="3" s="1"/>
  <c r="CH221" i="3"/>
  <c r="CR221" i="3"/>
  <c r="DB221" i="3"/>
  <c r="DM221" i="3"/>
  <c r="DV221" i="3"/>
  <c r="EO221" i="3"/>
  <c r="FI221" i="3"/>
  <c r="FU221" i="3"/>
  <c r="FX221" i="3"/>
  <c r="CQ222" i="3"/>
  <c r="DB222" i="3"/>
  <c r="DU222" i="3"/>
  <c r="FU222" i="3"/>
  <c r="CL223" i="3"/>
  <c r="DP223" i="3"/>
  <c r="FX223" i="3"/>
  <c r="CR224" i="3"/>
  <c r="DV224" i="3"/>
  <c r="EK224" i="3"/>
  <c r="EY224" i="3"/>
  <c r="CN225" i="3"/>
  <c r="DM225" i="3"/>
  <c r="DY225" i="3"/>
  <c r="DG226" i="3"/>
  <c r="ER226" i="3"/>
  <c r="EV226" i="3"/>
  <c r="CR227" i="3"/>
  <c r="FE227" i="3"/>
  <c r="GB227" i="3"/>
  <c r="CR228" i="3"/>
  <c r="EK228" i="3"/>
  <c r="EO228" i="3"/>
  <c r="EY228" i="3"/>
  <c r="FB228" i="3"/>
  <c r="CC229" i="3"/>
  <c r="BP229" i="3"/>
  <c r="BL229" i="3" s="1"/>
  <c r="BM229" i="3" s="1"/>
  <c r="CH229" i="3"/>
  <c r="CL229" i="3"/>
  <c r="DL229" i="3"/>
  <c r="FI229" i="3"/>
  <c r="FK229" i="3"/>
  <c r="CD230" i="3"/>
  <c r="CQ230" i="3"/>
  <c r="CR230" i="3"/>
  <c r="DG230" i="3"/>
  <c r="FQ230" i="3"/>
  <c r="DG231" i="3"/>
  <c r="CH232" i="3"/>
  <c r="DM232" i="3"/>
  <c r="CR233" i="3"/>
  <c r="DB233" i="3"/>
  <c r="DP233" i="3"/>
  <c r="FI233" i="3"/>
  <c r="CC234" i="3"/>
  <c r="BP234" i="3"/>
  <c r="BL234" i="3" s="1"/>
  <c r="CH234" i="3"/>
  <c r="DG234" i="3"/>
  <c r="EW234" i="3"/>
  <c r="FQ234" i="3"/>
  <c r="CR235" i="3"/>
  <c r="DM235" i="3"/>
  <c r="EN235" i="3"/>
  <c r="CN236" i="3"/>
  <c r="DB236" i="3"/>
  <c r="DV236" i="3"/>
  <c r="EX236" i="3"/>
  <c r="CF237" i="3"/>
  <c r="BP237" i="3"/>
  <c r="BL237" i="3" s="1"/>
  <c r="CQ237" i="3"/>
  <c r="DE237" i="3"/>
  <c r="CD238" i="3"/>
  <c r="DX238" i="3"/>
  <c r="CN239" i="3"/>
  <c r="DM239" i="3"/>
  <c r="EA239" i="3"/>
  <c r="FL239" i="3"/>
  <c r="DB240" i="3"/>
  <c r="DG240" i="3"/>
  <c r="CH241" i="3"/>
  <c r="CR241" i="3"/>
  <c r="DM241" i="3"/>
  <c r="DP241" i="3"/>
  <c r="EA241" i="3"/>
  <c r="GA241" i="3"/>
  <c r="DM242" i="3"/>
  <c r="FH242" i="3"/>
  <c r="EG243" i="3"/>
  <c r="FY243" i="3"/>
  <c r="DE244" i="3"/>
  <c r="DR244" i="3"/>
  <c r="DU244" i="3"/>
  <c r="EW244" i="3"/>
  <c r="EX244" i="3"/>
  <c r="CL245" i="3"/>
  <c r="DE245" i="3"/>
  <c r="DY245" i="3"/>
  <c r="EN245" i="3"/>
  <c r="BP246" i="3"/>
  <c r="BL246" i="3" s="1"/>
  <c r="DE246" i="3"/>
  <c r="CN247" i="3"/>
  <c r="DG247" i="3"/>
  <c r="CR248" i="3"/>
  <c r="DA248" i="3"/>
  <c r="DY249" i="3"/>
  <c r="DU250" i="3"/>
  <c r="DB251" i="3"/>
  <c r="EN251" i="3"/>
  <c r="DP252" i="3"/>
  <c r="BP253" i="3"/>
  <c r="BL253" i="3" s="1"/>
  <c r="CK254" i="3"/>
  <c r="CB11" i="3"/>
  <c r="CB14" i="3"/>
  <c r="CB20" i="3"/>
  <c r="CB21" i="3"/>
  <c r="CB24" i="3"/>
  <c r="CB27" i="3"/>
  <c r="CB30" i="3"/>
  <c r="CB33" i="3"/>
  <c r="CB34" i="3"/>
  <c r="CB36" i="3"/>
  <c r="CB37" i="3"/>
  <c r="CB38" i="3"/>
  <c r="CB40" i="3"/>
  <c r="CB41" i="3"/>
  <c r="CB42" i="3"/>
  <c r="CB43" i="3"/>
  <c r="CB44" i="3"/>
  <c r="CB46" i="3"/>
  <c r="CB47" i="3"/>
  <c r="CB49" i="3"/>
  <c r="CB50" i="3"/>
  <c r="CB52" i="3"/>
  <c r="CB53" i="3"/>
  <c r="CB55" i="3"/>
  <c r="CB57" i="3"/>
  <c r="CB58" i="3"/>
  <c r="CB60" i="3"/>
  <c r="CB61" i="3"/>
  <c r="CB63" i="3"/>
  <c r="CB64" i="3"/>
  <c r="CB66" i="3"/>
  <c r="CB67" i="3"/>
  <c r="CB69" i="3"/>
  <c r="CB70" i="3"/>
  <c r="CB71" i="3"/>
  <c r="CB72" i="3"/>
  <c r="CB73" i="3"/>
  <c r="CB74" i="3"/>
  <c r="CB75" i="3"/>
  <c r="CB76" i="3"/>
  <c r="CB77" i="3"/>
  <c r="CB78" i="3"/>
  <c r="CB79" i="3"/>
  <c r="CB80" i="3"/>
  <c r="CB81" i="3"/>
  <c r="CB82" i="3"/>
  <c r="CB83" i="3"/>
  <c r="CB84" i="3"/>
  <c r="CB85" i="3"/>
  <c r="CB86" i="3"/>
  <c r="CB87" i="3"/>
  <c r="CB88" i="3"/>
  <c r="CB89" i="3"/>
  <c r="CB90" i="3"/>
  <c r="CB91" i="3"/>
  <c r="CB92" i="3"/>
  <c r="CB93" i="3"/>
  <c r="CB94" i="3"/>
  <c r="CB95" i="3"/>
  <c r="CB96" i="3"/>
  <c r="CB97" i="3"/>
  <c r="CB98" i="3"/>
  <c r="CB99" i="3"/>
  <c r="CB100" i="3"/>
  <c r="CB101" i="3"/>
  <c r="CB102" i="3"/>
  <c r="CB103" i="3"/>
  <c r="CB104" i="3"/>
  <c r="CB105" i="3"/>
  <c r="CB106" i="3"/>
  <c r="CB107" i="3"/>
  <c r="CB108" i="3"/>
  <c r="CB109" i="3"/>
  <c r="CB110" i="3"/>
  <c r="CB111" i="3"/>
  <c r="CB112" i="3"/>
  <c r="CB113" i="3"/>
  <c r="CB114" i="3"/>
  <c r="CB115" i="3"/>
  <c r="CB116" i="3"/>
  <c r="CB118" i="3"/>
  <c r="CB119" i="3"/>
  <c r="CB122" i="3"/>
  <c r="CB124" i="3"/>
  <c r="CB125" i="3"/>
  <c r="CB127" i="3"/>
  <c r="CB128" i="3"/>
  <c r="CB131" i="3"/>
  <c r="CB132" i="3"/>
  <c r="CB134" i="3"/>
  <c r="CB135" i="3"/>
  <c r="CB137" i="3"/>
  <c r="CB140" i="3"/>
  <c r="CB141" i="3"/>
  <c r="CB146" i="3"/>
  <c r="CB149" i="3"/>
  <c r="CB153" i="3"/>
  <c r="CB155" i="3"/>
  <c r="CB162" i="3"/>
  <c r="CB167" i="3"/>
  <c r="CB173" i="3"/>
  <c r="CB176" i="3"/>
  <c r="CB182" i="3"/>
  <c r="CB186" i="3"/>
  <c r="CB195" i="3"/>
  <c r="CB197" i="3"/>
  <c r="CB212" i="3"/>
  <c r="CB225" i="3"/>
  <c r="BP60" i="3"/>
  <c r="BL60" i="3" s="1"/>
  <c r="BP22" i="3"/>
  <c r="BL22" i="3" s="1"/>
  <c r="BM22" i="3" s="1"/>
  <c r="BP183" i="3"/>
  <c r="BL183" i="3" s="1"/>
  <c r="BP181" i="3"/>
  <c r="BL181" i="3" s="1"/>
  <c r="BP84" i="3"/>
  <c r="BL84" i="3" s="1"/>
  <c r="BP28" i="3"/>
  <c r="BL28" i="3" s="1"/>
  <c r="BM28" i="3" s="1"/>
  <c r="BP114" i="3"/>
  <c r="BL114" i="3" s="1"/>
  <c r="BP108" i="3"/>
  <c r="BL108" i="3" s="1"/>
  <c r="BM108" i="3" s="1"/>
  <c r="BP54" i="3"/>
  <c r="BL54" i="3" s="1"/>
  <c r="BM54" i="3" s="1"/>
  <c r="BP42" i="3"/>
  <c r="BL42" i="3" s="1"/>
  <c r="BP26" i="3"/>
  <c r="BL26" i="3" s="1"/>
  <c r="BM26" i="3" s="1"/>
  <c r="BP235" i="3"/>
  <c r="BL235" i="3" s="1"/>
  <c r="BP167" i="3"/>
  <c r="BL167" i="3" s="1"/>
  <c r="BP242" i="3"/>
  <c r="BL242" i="3" s="1"/>
  <c r="BM242" i="3" s="1"/>
  <c r="BP192" i="3"/>
  <c r="BL192" i="3" s="1"/>
  <c r="BP189" i="3"/>
  <c r="BL189" i="3" s="1"/>
  <c r="BM189" i="3" s="1"/>
  <c r="BP216" i="3"/>
  <c r="BL216" i="3" s="1"/>
  <c r="BP175" i="3"/>
  <c r="BL175" i="3" s="1"/>
  <c r="BM175" i="3" s="1"/>
  <c r="BP184" i="3"/>
  <c r="BL184" i="3" s="1"/>
  <c r="BP180" i="3"/>
  <c r="BL180" i="3" s="1"/>
  <c r="BM180" i="3" s="1"/>
  <c r="BP248" i="3"/>
  <c r="BL248" i="3" s="1"/>
  <c r="BP241" i="3"/>
  <c r="BL241" i="3" s="1"/>
  <c r="BP230" i="3"/>
  <c r="BL230" i="3" s="1"/>
  <c r="BP222" i="3"/>
  <c r="BL222" i="3" s="1"/>
  <c r="BP109" i="3"/>
  <c r="BL109" i="3" s="1"/>
  <c r="BM109" i="3" s="1"/>
  <c r="BP103" i="3"/>
  <c r="BL103" i="3" s="1"/>
  <c r="BP49" i="3"/>
  <c r="BL49" i="3" s="1"/>
  <c r="BM49" i="3" s="1"/>
  <c r="BP37" i="3"/>
  <c r="BL37" i="3" s="1"/>
  <c r="BP12" i="3"/>
  <c r="BL12" i="3" s="1"/>
  <c r="BM12" i="3" s="1"/>
  <c r="BP197" i="3"/>
  <c r="BL197" i="3" s="1"/>
  <c r="BM197" i="3" s="1"/>
  <c r="BP158" i="3"/>
  <c r="BL158" i="3" s="1"/>
  <c r="BP112" i="3"/>
  <c r="BL112" i="3" s="1"/>
  <c r="BM112" i="3" s="1"/>
  <c r="BP191" i="3"/>
  <c r="BL191" i="3" s="1"/>
  <c r="BP92" i="3"/>
  <c r="BL92" i="3" s="1"/>
  <c r="BP89" i="3"/>
  <c r="BL89" i="3" s="1"/>
  <c r="BP77" i="3"/>
  <c r="BL77" i="3" s="1"/>
  <c r="BP62" i="3"/>
  <c r="BL62" i="3" s="1"/>
  <c r="BP210" i="3"/>
  <c r="BL210" i="3" s="1"/>
  <c r="BP173" i="3"/>
  <c r="BL173" i="3" s="1"/>
  <c r="BM173" i="3" s="1"/>
  <c r="BP171" i="3"/>
  <c r="BL171" i="3" s="1"/>
  <c r="BP165" i="3"/>
  <c r="BL165" i="3" s="1"/>
  <c r="BM165" i="3" s="1"/>
  <c r="BP142" i="3"/>
  <c r="BL142" i="3" s="1"/>
  <c r="BM142" i="3" s="1"/>
  <c r="BP95" i="3"/>
  <c r="BL95" i="3" s="1"/>
  <c r="BP232" i="3"/>
  <c r="BL232" i="3" s="1"/>
  <c r="FM13" i="3"/>
  <c r="BP196" i="3"/>
  <c r="BL196" i="3" s="1"/>
  <c r="BP86" i="3"/>
  <c r="BL86" i="3" s="1"/>
  <c r="BP74" i="3"/>
  <c r="BL74" i="3" s="1"/>
  <c r="BP110" i="3"/>
  <c r="BL110" i="3" s="1"/>
  <c r="BP39" i="3"/>
  <c r="BL39" i="3" s="1"/>
  <c r="BM39" i="3" s="1"/>
  <c r="BP10" i="3"/>
  <c r="BL10" i="3" s="1"/>
  <c r="BM10" i="3" s="1"/>
  <c r="BP75" i="3"/>
  <c r="BL75" i="3" s="1"/>
  <c r="BP57" i="3"/>
  <c r="BL57" i="3" s="1"/>
  <c r="BP126" i="3"/>
  <c r="BL126" i="3" s="1"/>
  <c r="BP117" i="3"/>
  <c r="BL117" i="3" s="1"/>
  <c r="BM117" i="3" s="1"/>
  <c r="BP102" i="3"/>
  <c r="BL102" i="3" s="1"/>
  <c r="BP99" i="3"/>
  <c r="BL99" i="3" s="1"/>
  <c r="BM99" i="3" s="1"/>
  <c r="BP79" i="3"/>
  <c r="BL79" i="3" s="1"/>
  <c r="BP67" i="3"/>
  <c r="BL67" i="3" s="1"/>
  <c r="BP33" i="3"/>
  <c r="BL33" i="3" s="1"/>
  <c r="BP14" i="3"/>
  <c r="BL14" i="3" s="1"/>
  <c r="BP11" i="3"/>
  <c r="BL11" i="3" s="1"/>
  <c r="BM11" i="3" s="1"/>
  <c r="BP218" i="3"/>
  <c r="BL218" i="3" s="1"/>
  <c r="BP90" i="3"/>
  <c r="BL90" i="3" s="1"/>
  <c r="BM90" i="3" s="1"/>
  <c r="BP87" i="3"/>
  <c r="BL87" i="3" s="1"/>
  <c r="BP78" i="3"/>
  <c r="BL78" i="3" s="1"/>
  <c r="BM78" i="3" s="1"/>
  <c r="BP250" i="3"/>
  <c r="BL250" i="3" s="1"/>
  <c r="BP7" i="3"/>
  <c r="D9" i="41" s="1"/>
  <c r="EY9" i="3"/>
  <c r="BP179" i="3"/>
  <c r="BL179" i="3" s="1"/>
  <c r="BM179" i="3" s="1"/>
  <c r="DS9" i="3"/>
  <c r="BP9" i="3"/>
  <c r="BL9" i="3" s="1"/>
  <c r="BP223" i="3"/>
  <c r="BL223" i="3" s="1"/>
  <c r="BP166" i="3"/>
  <c r="BL166" i="3" s="1"/>
  <c r="BP137" i="3"/>
  <c r="BL137" i="3" s="1"/>
  <c r="BP243" i="3"/>
  <c r="BL243" i="3" s="1"/>
  <c r="BM243" i="3" s="1"/>
  <c r="BP15" i="3"/>
  <c r="BL15" i="3" s="1"/>
  <c r="BP254" i="3"/>
  <c r="BL254" i="3" s="1"/>
  <c r="BP98" i="3"/>
  <c r="BL98" i="3" s="1"/>
  <c r="BM98" i="3" s="1"/>
  <c r="BP65" i="3"/>
  <c r="BL65" i="3" s="1"/>
  <c r="BP36" i="3"/>
  <c r="BL36" i="3" s="1"/>
  <c r="BP30" i="3"/>
  <c r="BL30" i="3" s="1"/>
  <c r="BP53" i="3"/>
  <c r="BL53" i="3" s="1"/>
  <c r="BM53" i="3" s="1"/>
  <c r="BP159" i="3"/>
  <c r="BL159" i="3" s="1"/>
  <c r="BP134" i="3"/>
  <c r="BL134" i="3" s="1"/>
  <c r="BP208" i="3"/>
  <c r="BL208" i="3" s="1"/>
  <c r="BM208" i="3" s="1"/>
  <c r="BP146" i="3"/>
  <c r="BL146" i="3" s="1"/>
  <c r="BP145" i="3"/>
  <c r="BL145" i="3" s="1"/>
  <c r="BM145" i="3" s="1"/>
  <c r="BP141" i="3"/>
  <c r="BL141" i="3" s="1"/>
  <c r="BP239" i="3"/>
  <c r="BL239" i="3" s="1"/>
  <c r="BP211" i="3"/>
  <c r="BL211" i="3" s="1"/>
  <c r="BP204" i="3"/>
  <c r="BL204" i="3" s="1"/>
  <c r="BP199" i="3"/>
  <c r="BL199" i="3" s="1"/>
  <c r="BP186" i="3"/>
  <c r="BL186" i="3" s="1"/>
  <c r="BM186" i="3" s="1"/>
  <c r="BP185" i="3"/>
  <c r="BL185" i="3" s="1"/>
  <c r="BP148" i="3"/>
  <c r="BL148" i="3" s="1"/>
  <c r="BP144" i="3"/>
  <c r="BL144" i="3" s="1"/>
  <c r="BM144" i="3" s="1"/>
  <c r="BP124" i="3"/>
  <c r="BL124" i="3" s="1"/>
  <c r="BP121" i="3"/>
  <c r="BL121" i="3" s="1"/>
  <c r="BM121" i="3" s="1"/>
  <c r="BP120" i="3"/>
  <c r="BL120" i="3" s="1"/>
  <c r="BP106" i="3"/>
  <c r="BL106" i="3" s="1"/>
  <c r="BM106" i="3" s="1"/>
  <c r="BP101" i="3"/>
  <c r="BL101" i="3" s="1"/>
  <c r="BM101" i="3" s="1"/>
  <c r="BP228" i="3"/>
  <c r="BL228" i="3" s="1"/>
  <c r="BM228" i="3" s="1"/>
  <c r="BP213" i="3"/>
  <c r="BL213" i="3" s="1"/>
  <c r="BP207" i="3"/>
  <c r="BL207" i="3" s="1"/>
  <c r="BP200" i="3"/>
  <c r="BL200" i="3" s="1"/>
  <c r="BM200" i="3" s="1"/>
  <c r="BP194" i="3"/>
  <c r="BL194" i="3" s="1"/>
  <c r="BM194" i="3" s="1"/>
  <c r="BP154" i="3"/>
  <c r="BL154" i="3" s="1"/>
  <c r="BM154" i="3" s="1"/>
  <c r="BP130" i="3"/>
  <c r="BL130" i="3" s="1"/>
  <c r="BP105" i="3"/>
  <c r="BL105" i="3" s="1"/>
  <c r="BP94" i="3"/>
  <c r="BL94" i="3" s="1"/>
  <c r="BM94" i="3" s="1"/>
  <c r="BR96" i="3"/>
  <c r="BO96" i="3" s="1"/>
  <c r="BR182" i="3"/>
  <c r="BO182" i="3" s="1"/>
  <c r="BR227" i="3"/>
  <c r="BR94" i="3"/>
  <c r="BO94" i="3" s="1"/>
  <c r="BR85" i="3"/>
  <c r="BO85" i="3" s="1"/>
  <c r="BR36" i="3"/>
  <c r="BO36" i="3" s="1"/>
  <c r="N262" i="3"/>
  <c r="H262" i="3"/>
  <c r="AA262" i="3"/>
  <c r="EC8" i="3" s="1"/>
  <c r="O262" i="3"/>
  <c r="CX8" i="3" s="1"/>
  <c r="P262" i="3"/>
  <c r="CY8" i="3" s="1"/>
  <c r="BR136" i="3"/>
  <c r="BO136" i="3" s="1"/>
  <c r="BR191" i="3"/>
  <c r="BR253" i="3"/>
  <c r="BO253" i="3" s="1"/>
  <c r="BR155" i="3"/>
  <c r="BO155" i="3" s="1"/>
  <c r="BR49" i="3"/>
  <c r="BO49" i="3" s="1"/>
  <c r="BR124" i="3"/>
  <c r="BO124" i="3" s="1"/>
  <c r="BR62" i="3"/>
  <c r="BR183" i="3"/>
  <c r="BO183" i="3" s="1"/>
  <c r="BR39" i="3"/>
  <c r="BO39" i="3" s="1"/>
  <c r="BR84" i="3"/>
  <c r="BO84" i="3" s="1"/>
  <c r="BR251" i="3"/>
  <c r="BO251" i="3" s="1"/>
  <c r="BP8" i="3"/>
  <c r="BL8" i="3" s="1"/>
  <c r="BW8" i="3" s="1"/>
  <c r="BP135" i="3"/>
  <c r="BL135" i="3" s="1"/>
  <c r="BR42" i="3"/>
  <c r="BO42" i="3" s="1"/>
  <c r="BR142" i="3"/>
  <c r="BO142" i="3" s="1"/>
  <c r="BR125" i="3"/>
  <c r="BO125" i="3" s="1"/>
  <c r="BR215" i="3"/>
  <c r="BR103" i="3"/>
  <c r="BO103" i="3" s="1"/>
  <c r="BR229" i="3"/>
  <c r="BO229" i="3" s="1"/>
  <c r="BR88" i="3"/>
  <c r="BO88" i="3" s="1"/>
  <c r="BR37" i="3"/>
  <c r="BO37" i="3" s="1"/>
  <c r="BR77" i="3"/>
  <c r="BO77" i="3" s="1"/>
  <c r="BR194" i="3"/>
  <c r="BO194" i="3" s="1"/>
  <c r="BR97" i="3"/>
  <c r="BO97" i="3" s="1"/>
  <c r="BR93" i="3"/>
  <c r="BO93" i="3" s="1"/>
  <c r="BR239" i="3"/>
  <c r="BO239" i="3" s="1"/>
  <c r="BR135" i="3"/>
  <c r="BR92" i="3"/>
  <c r="BO92" i="3" s="1"/>
  <c r="BR55" i="3"/>
  <c r="BR217" i="3"/>
  <c r="BO217" i="3" s="1"/>
  <c r="BR230" i="3"/>
  <c r="BO230" i="3" s="1"/>
  <c r="BR54" i="3"/>
  <c r="BO54" i="3" s="1"/>
  <c r="BR91" i="3"/>
  <c r="BO91" i="3" s="1"/>
  <c r="BR134" i="3"/>
  <c r="BR100" i="3"/>
  <c r="BO100" i="3" s="1"/>
  <c r="BR138" i="3"/>
  <c r="BR163" i="3"/>
  <c r="BO163" i="3" s="1"/>
  <c r="BR188" i="3"/>
  <c r="BO188" i="3" s="1"/>
  <c r="BR81" i="3"/>
  <c r="BO81" i="3" s="1"/>
  <c r="BR48" i="3"/>
  <c r="BO48" i="3" s="1"/>
  <c r="BR68" i="3"/>
  <c r="BO68" i="3" s="1"/>
  <c r="BR170" i="3"/>
  <c r="BO170" i="3" s="1"/>
  <c r="BR181" i="3"/>
  <c r="BO181" i="3" s="1"/>
  <c r="BR29" i="3"/>
  <c r="BO29" i="3" s="1"/>
  <c r="BR59" i="3"/>
  <c r="BO59" i="3" s="1"/>
  <c r="BR51" i="3"/>
  <c r="BO51" i="3" s="1"/>
  <c r="BR20" i="3"/>
  <c r="BO20" i="3" s="1"/>
  <c r="BR64" i="3"/>
  <c r="BO64" i="3" s="1"/>
  <c r="BR165" i="3"/>
  <c r="BO165" i="3" s="1"/>
  <c r="BR87" i="3"/>
  <c r="BO87" i="3" s="1"/>
  <c r="BR105" i="3"/>
  <c r="BO105" i="3" s="1"/>
  <c r="BR208" i="3"/>
  <c r="BO208" i="3" s="1"/>
  <c r="BR179" i="3"/>
  <c r="BO179" i="3" s="1"/>
  <c r="BR221" i="3"/>
  <c r="BO221" i="3" s="1"/>
  <c r="BR28" i="3"/>
  <c r="BO28" i="3" s="1"/>
  <c r="BR133" i="3"/>
  <c r="BO133" i="3" s="1"/>
  <c r="BR250" i="3"/>
  <c r="BO250" i="3" s="1"/>
  <c r="AQ262" i="3"/>
  <c r="FW9" i="3"/>
  <c r="AO262" i="3"/>
  <c r="FG8" i="3" s="1"/>
  <c r="AZ262" i="3"/>
  <c r="AZ509" i="3" s="1"/>
  <c r="G45" i="46" s="1"/>
  <c r="GC8" i="3"/>
  <c r="AN262" i="3"/>
  <c r="FD8" i="3" s="1"/>
  <c r="DK9" i="3"/>
  <c r="U262" i="3"/>
  <c r="DK8" i="3" s="1"/>
  <c r="AB262" i="3"/>
  <c r="AI262" i="3"/>
  <c r="EP8" i="3"/>
  <c r="V262" i="3"/>
  <c r="DQ8" i="3" s="1"/>
  <c r="AC262" i="3"/>
  <c r="Z262" i="3"/>
  <c r="DZ8" i="3" s="1"/>
  <c r="G262" i="3"/>
  <c r="L262" i="3"/>
  <c r="L509" i="3" s="1"/>
  <c r="E31" i="46" s="1"/>
  <c r="AU262" i="3"/>
  <c r="ED9" i="3"/>
  <c r="FJ9" i="3"/>
  <c r="M262" i="3"/>
  <c r="S262" i="3"/>
  <c r="S509" i="3" s="1"/>
  <c r="E42" i="46" s="1"/>
  <c r="AH262" i="3"/>
  <c r="AH509" i="3" s="1"/>
  <c r="F39" i="46" s="1"/>
  <c r="F262" i="3"/>
  <c r="F509" i="3" s="1"/>
  <c r="E20" i="46" s="1"/>
  <c r="R262" i="3"/>
  <c r="DC8" i="3" s="1"/>
  <c r="AG262" i="3"/>
  <c r="AM262" i="3"/>
  <c r="FC8" i="3" s="1"/>
  <c r="AS262" i="3"/>
  <c r="AY262" i="3"/>
  <c r="AF262" i="3"/>
  <c r="CZ9" i="3"/>
  <c r="J262" i="3"/>
  <c r="CP8" i="3" s="1"/>
  <c r="Y262" i="3"/>
  <c r="AE262" i="3"/>
  <c r="AE509" i="3" s="1"/>
  <c r="F35" i="46" s="1"/>
  <c r="AK262" i="3"/>
  <c r="EU8" i="3" s="1"/>
  <c r="I262" i="3"/>
  <c r="I509" i="3" s="1"/>
  <c r="E26" i="46" s="1"/>
  <c r="X262" i="3"/>
  <c r="AD262" i="3"/>
  <c r="AD509" i="3" s="1"/>
  <c r="F33" i="46" s="1"/>
  <c r="AJ262" i="3"/>
  <c r="ES8" i="3" s="1"/>
  <c r="K262" i="3"/>
  <c r="CS8" i="3"/>
  <c r="W262" i="3"/>
  <c r="DS8" i="3" s="1"/>
  <c r="AL262" i="3"/>
  <c r="AR262" i="3"/>
  <c r="FN8" i="3" s="1"/>
  <c r="AX262" i="3"/>
  <c r="FW8" i="3" s="1"/>
  <c r="DT9" i="3"/>
  <c r="AC8" i="3"/>
  <c r="DR8" i="3" s="1"/>
  <c r="BH8" i="3"/>
  <c r="GA8" i="3" s="1"/>
  <c r="X8" i="3"/>
  <c r="DL8" i="3" s="1"/>
  <c r="J8" i="3"/>
  <c r="CH8" i="3" s="1"/>
  <c r="G8" i="3"/>
  <c r="CD8" i="3"/>
  <c r="AU8" i="3"/>
  <c r="EZ8" i="3" s="1"/>
  <c r="AS8" i="3"/>
  <c r="EX8" i="3" s="1"/>
  <c r="Q8" i="3"/>
  <c r="Q255" i="3" s="1"/>
  <c r="E34" i="46" s="1"/>
  <c r="S8" i="3"/>
  <c r="DB8" i="3" s="1"/>
  <c r="CH9" i="3"/>
  <c r="BD8" i="3"/>
  <c r="BD255" i="3" s="1"/>
  <c r="G37" i="46" s="1"/>
  <c r="L8" i="3"/>
  <c r="CL8" i="3" s="1"/>
  <c r="AG8" i="3"/>
  <c r="DY8" i="3" s="1"/>
  <c r="AL8" i="3"/>
  <c r="EL8" i="3" s="1"/>
  <c r="BC8" i="3"/>
  <c r="FQ8" i="3" s="1"/>
  <c r="K8" i="3"/>
  <c r="K255" i="3" s="1"/>
  <c r="E24" i="46" s="1"/>
  <c r="CK8" i="3"/>
  <c r="U8" i="3"/>
  <c r="DE8" i="3"/>
  <c r="AB8" i="3"/>
  <c r="AB255" i="3" s="1"/>
  <c r="F19" i="46" s="1"/>
  <c r="BF8" i="3"/>
  <c r="FX8" i="3" s="1"/>
  <c r="DG9" i="3"/>
  <c r="V8" i="3"/>
  <c r="V255" i="3" s="1"/>
  <c r="E43" i="46" s="1"/>
  <c r="FF9" i="3"/>
  <c r="AX8" i="3"/>
  <c r="FF8" i="3" s="1"/>
  <c r="CF9" i="3"/>
  <c r="I8" i="3"/>
  <c r="CF8" i="3"/>
  <c r="DN9" i="3"/>
  <c r="Z8" i="3"/>
  <c r="DN8" i="3" s="1"/>
  <c r="DX9" i="3"/>
  <c r="AF8" i="3"/>
  <c r="DX8" i="3" s="1"/>
  <c r="FI9" i="3"/>
  <c r="AZ8" i="3"/>
  <c r="FI8" i="3" s="1"/>
  <c r="FL9" i="3"/>
  <c r="BB8" i="3"/>
  <c r="FL8" i="3" s="1"/>
  <c r="CQ9" i="3"/>
  <c r="O8" i="3"/>
  <c r="CQ8" i="3" s="1"/>
  <c r="DV9" i="3"/>
  <c r="AE8" i="3"/>
  <c r="DV8" i="3" s="1"/>
  <c r="ER9" i="3"/>
  <c r="AP8" i="3"/>
  <c r="ER8" i="3" s="1"/>
  <c r="EW9" i="3"/>
  <c r="AR8" i="3"/>
  <c r="EW8" i="3"/>
  <c r="X255" i="3"/>
  <c r="F15" i="46" s="1"/>
  <c r="AY8" i="3"/>
  <c r="AY255" i="3" s="1"/>
  <c r="N8" i="3"/>
  <c r="CO8" i="3"/>
  <c r="W8" i="3"/>
  <c r="W255" i="3" s="1"/>
  <c r="E44" i="46" s="1"/>
  <c r="AI8" i="3"/>
  <c r="EB8" i="3"/>
  <c r="BA8" i="3"/>
  <c r="FK8" i="3" s="1"/>
  <c r="BG8" i="3"/>
  <c r="FY8" i="3" s="1"/>
  <c r="P8" i="3"/>
  <c r="CR8" i="3" s="1"/>
  <c r="Y8" i="3"/>
  <c r="DM8" i="3" s="1"/>
  <c r="AH8" i="3"/>
  <c r="EA8" i="3" s="1"/>
  <c r="AQ8" i="3"/>
  <c r="EV8" i="3"/>
  <c r="BI8" i="3"/>
  <c r="GB8" i="3" s="1"/>
  <c r="CK9" i="3"/>
  <c r="DP9" i="3"/>
  <c r="DU9" i="3"/>
  <c r="FU9" i="3"/>
  <c r="FX9" i="3"/>
  <c r="EZ251" i="3"/>
  <c r="E8" i="3"/>
  <c r="E255" i="3"/>
  <c r="E15" i="46" s="1"/>
  <c r="R8" i="3"/>
  <c r="DA8" i="3"/>
  <c r="AA8" i="3"/>
  <c r="DO8" i="3" s="1"/>
  <c r="AM8" i="3"/>
  <c r="AM255" i="3" s="1"/>
  <c r="F40" i="46" s="1"/>
  <c r="AV8" i="3"/>
  <c r="FB8" i="3" s="1"/>
  <c r="BE8" i="3"/>
  <c r="BE255" i="3" s="1"/>
  <c r="G38" i="46" s="1"/>
  <c r="T8" i="3"/>
  <c r="DD8" i="3" s="1"/>
  <c r="AO8" i="3"/>
  <c r="EQ8" i="3"/>
  <c r="M8" i="3"/>
  <c r="M255" i="3" s="1"/>
  <c r="AN8" i="3"/>
  <c r="EO8" i="3" s="1"/>
  <c r="AW8" i="3"/>
  <c r="FE8" i="3" s="1"/>
  <c r="DE9" i="3"/>
  <c r="AK8" i="3"/>
  <c r="EK8" i="3"/>
  <c r="F8" i="3"/>
  <c r="CC8" i="3" s="1"/>
  <c r="AJ8" i="3"/>
  <c r="EG8" i="3" s="1"/>
  <c r="O255" i="3"/>
  <c r="R509" i="3"/>
  <c r="E39" i="46" s="1"/>
  <c r="EF8" i="3"/>
  <c r="EM8" i="3"/>
  <c r="U255" i="3"/>
  <c r="E41" i="46" s="1"/>
  <c r="FU8" i="3"/>
  <c r="AK255" i="3"/>
  <c r="F37" i="46" s="1"/>
  <c r="R255" i="3"/>
  <c r="E37" i="46" s="1"/>
  <c r="AQ255" i="3"/>
  <c r="G15" i="46" s="1"/>
  <c r="AI255" i="3"/>
  <c r="F29" i="46" s="1"/>
  <c r="CN8" i="3"/>
  <c r="N255" i="3"/>
  <c r="E27" i="46"/>
  <c r="CB8" i="3"/>
  <c r="DH8" i="3"/>
  <c r="G255" i="3"/>
  <c r="E17" i="46" s="1"/>
  <c r="AG255" i="3"/>
  <c r="F27" i="46" s="1"/>
  <c r="I255" i="3"/>
  <c r="E19" i="46" s="1"/>
  <c r="AR255" i="3"/>
  <c r="G16" i="46" s="1"/>
  <c r="BA255" i="3"/>
  <c r="AO255" i="3"/>
  <c r="F43" i="46" s="1"/>
  <c r="K509" i="3"/>
  <c r="E30" i="46" s="1"/>
  <c r="Q509" i="3"/>
  <c r="AW262" i="3"/>
  <c r="FT8" i="3" s="1"/>
  <c r="AP262" i="3"/>
  <c r="FJ8" i="3" s="1"/>
  <c r="E262" i="3"/>
  <c r="E509" i="3" s="1"/>
  <c r="E14" i="46" s="1"/>
  <c r="AF255" i="3"/>
  <c r="F255" i="3"/>
  <c r="E16" i="46" s="1"/>
  <c r="Z255" i="3"/>
  <c r="F17" i="46" s="1"/>
  <c r="BF255" i="3"/>
  <c r="G40" i="46" s="1"/>
  <c r="BC255" i="3"/>
  <c r="G34" i="46" s="1"/>
  <c r="EY8" i="3"/>
  <c r="BH255" i="3"/>
  <c r="G43" i="46" s="1"/>
  <c r="CW8" i="3"/>
  <c r="BB255" i="3"/>
  <c r="G29" i="46" s="1"/>
  <c r="AV255" i="3"/>
  <c r="G21" i="46" s="1"/>
  <c r="AA255" i="3"/>
  <c r="F18" i="46" s="1"/>
  <c r="BQ9" i="3"/>
  <c r="BR115" i="3"/>
  <c r="BO115" i="3" s="1"/>
  <c r="BR158" i="3"/>
  <c r="BR19" i="3"/>
  <c r="BO19" i="3" s="1"/>
  <c r="BR78" i="3"/>
  <c r="BO78" i="3" s="1"/>
  <c r="BR156" i="3"/>
  <c r="BO156" i="3" s="1"/>
  <c r="BR67" i="3"/>
  <c r="BR16" i="3"/>
  <c r="BO16" i="3" s="1"/>
  <c r="BR86" i="3"/>
  <c r="BO86" i="3" s="1"/>
  <c r="BR74" i="3"/>
  <c r="BO74" i="3" s="1"/>
  <c r="BR82" i="3"/>
  <c r="BO82" i="3" s="1"/>
  <c r="BR23" i="3"/>
  <c r="BO23" i="3" s="1"/>
  <c r="BR196" i="3"/>
  <c r="BR41" i="3"/>
  <c r="BR232" i="3"/>
  <c r="BO232" i="3" s="1"/>
  <c r="BR79" i="3"/>
  <c r="BO79" i="3" s="1"/>
  <c r="BR254" i="3"/>
  <c r="BO254" i="3" s="1"/>
  <c r="BR10" i="3"/>
  <c r="BO10" i="3" s="1"/>
  <c r="BR213" i="3"/>
  <c r="BR185" i="3"/>
  <c r="BO185" i="3" s="1"/>
  <c r="BR27" i="3"/>
  <c r="BO27" i="3" s="1"/>
  <c r="BR147" i="3"/>
  <c r="BO147" i="3" s="1"/>
  <c r="BR207" i="3"/>
  <c r="BO207" i="3" s="1"/>
  <c r="BR162" i="3"/>
  <c r="BO162" i="3" s="1"/>
  <c r="BR25" i="3"/>
  <c r="BO25" i="3" s="1"/>
  <c r="BR108" i="3"/>
  <c r="BO108" i="3" s="1"/>
  <c r="BR32" i="3"/>
  <c r="BO32" i="3" s="1"/>
  <c r="BR233" i="3"/>
  <c r="BO233" i="3" s="1"/>
  <c r="BR137" i="3"/>
  <c r="BO137" i="3" s="1"/>
  <c r="BR111" i="3"/>
  <c r="BO111" i="3" s="1"/>
  <c r="BR121" i="3"/>
  <c r="BO121" i="3" s="1"/>
  <c r="BR245" i="3"/>
  <c r="BO245" i="3" s="1"/>
  <c r="BR89" i="3"/>
  <c r="BO89" i="3" s="1"/>
  <c r="BR58" i="3"/>
  <c r="BO58" i="3" s="1"/>
  <c r="BR83" i="3"/>
  <c r="BO83" i="3" s="1"/>
  <c r="BR30" i="3"/>
  <c r="BO30" i="3" s="1"/>
  <c r="BR197" i="3"/>
  <c r="BO197" i="3" s="1"/>
  <c r="BR186" i="3"/>
  <c r="BO186" i="3" s="1"/>
  <c r="BR126" i="3"/>
  <c r="BO126" i="3" s="1"/>
  <c r="BR176" i="3"/>
  <c r="BO176" i="3" s="1"/>
  <c r="BR171" i="3"/>
  <c r="BO171" i="3" s="1"/>
  <c r="BR128" i="3"/>
  <c r="BO128" i="3" s="1"/>
  <c r="BR73" i="3"/>
  <c r="BO73" i="3" s="1"/>
  <c r="BR150" i="3"/>
  <c r="BO150" i="3" s="1"/>
  <c r="BR18" i="3"/>
  <c r="BO18" i="3" s="1"/>
  <c r="AI509" i="3"/>
  <c r="F42" i="46" s="1"/>
  <c r="BQ223" i="3"/>
  <c r="BQ61" i="3"/>
  <c r="BQ222" i="3"/>
  <c r="BQ41" i="3"/>
  <c r="BQ109" i="3"/>
  <c r="BQ250" i="3"/>
  <c r="BR166" i="3"/>
  <c r="BR140" i="3"/>
  <c r="BO140" i="3" s="1"/>
  <c r="BR7" i="3"/>
  <c r="BR218" i="3"/>
  <c r="BO218" i="3" s="1"/>
  <c r="BR144" i="3"/>
  <c r="BO144" i="3" s="1"/>
  <c r="BR249" i="3"/>
  <c r="BO249" i="3" s="1"/>
  <c r="BR52" i="3"/>
  <c r="BO52" i="3" s="1"/>
  <c r="BR66" i="3"/>
  <c r="BO66" i="3" s="1"/>
  <c r="BR102" i="3"/>
  <c r="BO102" i="3" s="1"/>
  <c r="BR231" i="3"/>
  <c r="BO231" i="3" s="1"/>
  <c r="BR117" i="3"/>
  <c r="BO117" i="3" s="1"/>
  <c r="BR160" i="3"/>
  <c r="BO160" i="3" s="1"/>
  <c r="BR242" i="3"/>
  <c r="BO242" i="3" s="1"/>
  <c r="BR228" i="3"/>
  <c r="BO228" i="3" s="1"/>
  <c r="BR199" i="3"/>
  <c r="BO199" i="3" s="1"/>
  <c r="BR203" i="3"/>
  <c r="BO203" i="3" s="1"/>
  <c r="BR13" i="3"/>
  <c r="BO13" i="3" s="1"/>
  <c r="BR195" i="3"/>
  <c r="BO195" i="3" s="1"/>
  <c r="BR123" i="3"/>
  <c r="BO123" i="3" s="1"/>
  <c r="BR139" i="3"/>
  <c r="BO139" i="3" s="1"/>
  <c r="BR169" i="3"/>
  <c r="BO169" i="3" s="1"/>
  <c r="BR154" i="3"/>
  <c r="BO154" i="3" s="1"/>
  <c r="BR209" i="3"/>
  <c r="BO209" i="3" s="1"/>
  <c r="BR157" i="3"/>
  <c r="BO157" i="3" s="1"/>
  <c r="BR187" i="3"/>
  <c r="BR122" i="3"/>
  <c r="BO122" i="3" s="1"/>
  <c r="BR234" i="3"/>
  <c r="BO234" i="3" s="1"/>
  <c r="BR47" i="3"/>
  <c r="BO47" i="3" s="1"/>
  <c r="BR35" i="3"/>
  <c r="BO35" i="3" s="1"/>
  <c r="BR104" i="3"/>
  <c r="BO104" i="3" s="1"/>
  <c r="BR212" i="3"/>
  <c r="AP509" i="3"/>
  <c r="G28" i="46" s="1"/>
  <c r="AW509" i="3"/>
  <c r="BQ137" i="3" l="1"/>
  <c r="BQ102" i="3"/>
  <c r="BQ70" i="3"/>
  <c r="BQ176" i="3"/>
  <c r="BQ199" i="3"/>
  <c r="BQ155" i="3"/>
  <c r="BQ186" i="3"/>
  <c r="BQ53" i="3"/>
  <c r="BQ161" i="3"/>
  <c r="BQ65" i="3"/>
  <c r="BQ211" i="3"/>
  <c r="BQ159" i="3"/>
  <c r="BQ215" i="3"/>
  <c r="BQ249" i="3"/>
  <c r="BR114" i="3"/>
  <c r="BR34" i="3"/>
  <c r="BO34" i="3" s="1"/>
  <c r="BR141" i="3"/>
  <c r="BO141" i="3" s="1"/>
  <c r="BR110" i="3"/>
  <c r="BO110" i="3" s="1"/>
  <c r="BR63" i="3"/>
  <c r="BO63" i="3" s="1"/>
  <c r="BR17" i="3"/>
  <c r="BO17" i="3" s="1"/>
  <c r="BR152" i="3"/>
  <c r="BO152" i="3" s="1"/>
  <c r="BR45" i="3"/>
  <c r="BO45" i="3" s="1"/>
  <c r="BR31" i="3"/>
  <c r="BR175" i="3"/>
  <c r="BO175" i="3" s="1"/>
  <c r="BR44" i="3"/>
  <c r="BO44" i="3" s="1"/>
  <c r="BR189" i="3"/>
  <c r="BO189" i="3" s="1"/>
  <c r="BR198" i="3"/>
  <c r="BO198" i="3" s="1"/>
  <c r="BR119" i="3"/>
  <c r="BO119" i="3" s="1"/>
  <c r="BR80" i="3"/>
  <c r="BO80" i="3" s="1"/>
  <c r="BQ59" i="3"/>
  <c r="BQ51" i="3"/>
  <c r="BQ33" i="3"/>
  <c r="BQ165" i="3"/>
  <c r="BQ178" i="3"/>
  <c r="BQ241" i="3"/>
  <c r="BQ184" i="3"/>
  <c r="BQ254" i="3"/>
  <c r="BR159" i="3"/>
  <c r="BO159" i="3" s="1"/>
  <c r="BR22" i="3"/>
  <c r="BO22" i="3" s="1"/>
  <c r="BR223" i="3"/>
  <c r="BO223" i="3" s="1"/>
  <c r="BR130" i="3"/>
  <c r="BO130" i="3" s="1"/>
  <c r="BR109" i="3"/>
  <c r="BO109" i="3" s="1"/>
  <c r="BR210" i="3"/>
  <c r="BO210" i="3" s="1"/>
  <c r="BR193" i="3"/>
  <c r="BO193" i="3" s="1"/>
  <c r="BR72" i="3"/>
  <c r="BO72" i="3" s="1"/>
  <c r="BR167" i="3"/>
  <c r="BO167" i="3" s="1"/>
  <c r="BR168" i="3"/>
  <c r="BO168" i="3" s="1"/>
  <c r="BR65" i="3"/>
  <c r="BO65" i="3" s="1"/>
  <c r="BR184" i="3"/>
  <c r="BO184" i="3" s="1"/>
  <c r="BR151" i="3"/>
  <c r="BO151" i="3" s="1"/>
  <c r="BR98" i="3"/>
  <c r="BO98" i="3" s="1"/>
  <c r="BR40" i="3"/>
  <c r="BO40" i="3" s="1"/>
  <c r="BR225" i="3"/>
  <c r="BO225" i="3" s="1"/>
  <c r="BR33" i="3"/>
  <c r="BO33" i="3" s="1"/>
  <c r="BR148" i="3"/>
  <c r="BO148" i="3" s="1"/>
  <c r="BR60" i="3"/>
  <c r="BO60" i="3" s="1"/>
  <c r="BR202" i="3"/>
  <c r="BR149" i="3"/>
  <c r="BO149" i="3" s="1"/>
  <c r="BR220" i="3"/>
  <c r="BO220" i="3" s="1"/>
  <c r="BQ50" i="3"/>
  <c r="BQ116" i="3"/>
  <c r="BR9" i="3"/>
  <c r="BR173" i="3"/>
  <c r="BO173" i="3" s="1"/>
  <c r="BR143" i="3"/>
  <c r="BO143" i="3" s="1"/>
  <c r="BR24" i="3"/>
  <c r="BO24" i="3" s="1"/>
  <c r="BR222" i="3"/>
  <c r="BO222" i="3" s="1"/>
  <c r="BR236" i="3"/>
  <c r="BO236" i="3" s="1"/>
  <c r="BR43" i="3"/>
  <c r="BO43" i="3" s="1"/>
  <c r="BR205" i="3"/>
  <c r="BO205" i="3" s="1"/>
  <c r="BR190" i="3"/>
  <c r="BO190" i="3" s="1"/>
  <c r="BR116" i="3"/>
  <c r="BR112" i="3"/>
  <c r="BO112" i="3" s="1"/>
  <c r="BR174" i="3"/>
  <c r="BO174" i="3" s="1"/>
  <c r="BR14" i="3"/>
  <c r="BO14" i="3" s="1"/>
  <c r="BR21" i="3"/>
  <c r="BO21" i="3" s="1"/>
  <c r="BR69" i="3"/>
  <c r="BO69" i="3" s="1"/>
  <c r="BR57" i="3"/>
  <c r="BO57" i="3" s="1"/>
  <c r="BR71" i="3"/>
  <c r="BO71" i="3" s="1"/>
  <c r="BR129" i="3"/>
  <c r="BO129" i="3" s="1"/>
  <c r="BR75" i="3"/>
  <c r="BO75" i="3" s="1"/>
  <c r="BR56" i="3"/>
  <c r="BR214" i="3"/>
  <c r="BO214" i="3" s="1"/>
  <c r="BR90" i="3"/>
  <c r="BO90" i="3" s="1"/>
  <c r="BR38" i="3"/>
  <c r="BO38" i="3" s="1"/>
  <c r="BR107" i="3"/>
  <c r="BO107" i="3" s="1"/>
  <c r="BR219" i="3"/>
  <c r="BO219" i="3" s="1"/>
  <c r="BR164" i="3"/>
  <c r="BO164" i="3" s="1"/>
  <c r="BR216" i="3"/>
  <c r="BO216" i="3" s="1"/>
  <c r="BR241" i="3"/>
  <c r="BO241" i="3" s="1"/>
  <c r="BR172" i="3"/>
  <c r="BO172" i="3" s="1"/>
  <c r="BO116" i="3"/>
  <c r="BM138" i="3"/>
  <c r="BM127" i="3"/>
  <c r="BM56" i="3"/>
  <c r="BM31" i="3"/>
  <c r="BM227" i="3"/>
  <c r="BM187" i="3"/>
  <c r="BQ18" i="3"/>
  <c r="BQ158" i="3"/>
  <c r="BO158" i="3" s="1"/>
  <c r="BQ191" i="3"/>
  <c r="BQ103" i="3"/>
  <c r="BQ131" i="3"/>
  <c r="BQ132" i="3"/>
  <c r="BQ253" i="3"/>
  <c r="BQ95" i="3"/>
  <c r="BQ110" i="3"/>
  <c r="BQ213" i="3"/>
  <c r="BQ169" i="3"/>
  <c r="BQ60" i="3"/>
  <c r="BQ251" i="3"/>
  <c r="BO41" i="3"/>
  <c r="BQ235" i="3"/>
  <c r="BQ121" i="3"/>
  <c r="BO215" i="3"/>
  <c r="BM135" i="3"/>
  <c r="BO191" i="3"/>
  <c r="BM114" i="3"/>
  <c r="BM215" i="3"/>
  <c r="BO213" i="3"/>
  <c r="BM191" i="3"/>
  <c r="BM212" i="3"/>
  <c r="G11" i="41"/>
  <c r="M11" i="41"/>
  <c r="L11" i="41"/>
  <c r="BQ209" i="3"/>
  <c r="BQ142" i="3"/>
  <c r="BQ183" i="3"/>
  <c r="BQ99" i="3"/>
  <c r="BQ56" i="3"/>
  <c r="BO56" i="3" s="1"/>
  <c r="BQ229" i="3"/>
  <c r="BQ91" i="3"/>
  <c r="BQ190" i="3"/>
  <c r="BQ88" i="3"/>
  <c r="BQ122" i="3"/>
  <c r="BQ13" i="3"/>
  <c r="BQ52" i="3"/>
  <c r="BQ35" i="3"/>
  <c r="BQ247" i="3"/>
  <c r="BQ205" i="3"/>
  <c r="BQ163" i="3"/>
  <c r="BQ31" i="3"/>
  <c r="BO31" i="3" s="1"/>
  <c r="BQ67" i="3"/>
  <c r="BQ246" i="3"/>
  <c r="BQ84" i="3"/>
  <c r="BQ17" i="3"/>
  <c r="BQ189" i="3"/>
  <c r="BQ152" i="3"/>
  <c r="BQ204" i="3"/>
  <c r="BQ38" i="3"/>
  <c r="BQ46" i="3"/>
  <c r="BQ182" i="3"/>
  <c r="BQ225" i="3"/>
  <c r="BQ130" i="3"/>
  <c r="BQ180" i="3"/>
  <c r="BQ144" i="3"/>
  <c r="BQ231" i="3"/>
  <c r="BQ220" i="3"/>
  <c r="BQ114" i="3"/>
  <c r="BO114" i="3" s="1"/>
  <c r="BQ25" i="3"/>
  <c r="BQ153" i="3"/>
  <c r="BQ117" i="3"/>
  <c r="BQ197" i="3"/>
  <c r="BQ228" i="3"/>
  <c r="BQ203" i="3"/>
  <c r="BQ171" i="3"/>
  <c r="BQ75" i="3"/>
  <c r="BQ147" i="3"/>
  <c r="BQ23" i="3"/>
  <c r="BQ90" i="3"/>
  <c r="BQ71" i="3"/>
  <c r="BQ118" i="3"/>
  <c r="BQ93" i="3"/>
  <c r="BQ218" i="3"/>
  <c r="BQ146" i="3"/>
  <c r="BQ234" i="3"/>
  <c r="BQ133" i="3"/>
  <c r="BQ68" i="3"/>
  <c r="BQ77" i="3"/>
  <c r="BQ107" i="3"/>
  <c r="BQ141" i="3"/>
  <c r="BQ12" i="3"/>
  <c r="BQ98" i="3"/>
  <c r="BQ243" i="3"/>
  <c r="BQ92" i="3"/>
  <c r="BQ221" i="3"/>
  <c r="BQ69" i="3"/>
  <c r="BQ49" i="3"/>
  <c r="BQ120" i="3"/>
  <c r="BQ236" i="3"/>
  <c r="BQ150" i="3"/>
  <c r="BQ85" i="3"/>
  <c r="BQ187" i="3"/>
  <c r="BO187" i="3" s="1"/>
  <c r="BQ124" i="3"/>
  <c r="BQ47" i="3"/>
  <c r="BQ237" i="3"/>
  <c r="BQ208" i="3"/>
  <c r="BQ37" i="3"/>
  <c r="BQ8" i="3"/>
  <c r="BQ245" i="3"/>
  <c r="BQ80" i="3"/>
  <c r="BQ125" i="3"/>
  <c r="BQ86" i="3"/>
  <c r="BQ100" i="3"/>
  <c r="BQ97" i="3"/>
  <c r="BQ166" i="3"/>
  <c r="BO166" i="3" s="1"/>
  <c r="BQ112" i="3"/>
  <c r="BQ212" i="3"/>
  <c r="BO212" i="3" s="1"/>
  <c r="BQ45" i="3"/>
  <c r="BQ200" i="3"/>
  <c r="BQ29" i="3"/>
  <c r="BQ22" i="3"/>
  <c r="BQ108" i="3"/>
  <c r="BQ177" i="3"/>
  <c r="BQ78" i="3"/>
  <c r="BQ181" i="3"/>
  <c r="BQ20" i="3"/>
  <c r="BQ136" i="3"/>
  <c r="BQ138" i="3"/>
  <c r="BO138" i="3" s="1"/>
  <c r="BQ48" i="3"/>
  <c r="BQ113" i="3"/>
  <c r="BQ252" i="3"/>
  <c r="BQ34" i="3"/>
  <c r="BQ201" i="3"/>
  <c r="BQ36" i="3"/>
  <c r="BQ217" i="3"/>
  <c r="BQ111" i="3"/>
  <c r="BQ14" i="3"/>
  <c r="BQ7" i="3"/>
  <c r="BQ55" i="3"/>
  <c r="BO55" i="3" s="1"/>
  <c r="BQ87" i="3"/>
  <c r="BQ139" i="3"/>
  <c r="BQ151" i="3"/>
  <c r="BQ248" i="3"/>
  <c r="BQ24" i="3"/>
  <c r="BQ185" i="3"/>
  <c r="BQ148" i="3"/>
  <c r="BQ21" i="3"/>
  <c r="BQ174" i="3"/>
  <c r="BQ193" i="3"/>
  <c r="BQ244" i="3"/>
  <c r="BQ140" i="3"/>
  <c r="BQ15" i="3"/>
  <c r="BQ76" i="3"/>
  <c r="BQ227" i="3"/>
  <c r="BO227" i="3" s="1"/>
  <c r="BQ154" i="3"/>
  <c r="BQ230" i="3"/>
  <c r="BQ216" i="3"/>
  <c r="BQ94" i="3"/>
  <c r="BQ63" i="3"/>
  <c r="BQ226" i="3"/>
  <c r="BQ160" i="3"/>
  <c r="BQ156" i="3"/>
  <c r="BQ83" i="3"/>
  <c r="BQ27" i="3"/>
  <c r="BQ43" i="3"/>
  <c r="BQ233" i="3"/>
  <c r="BQ16" i="3"/>
  <c r="BQ57" i="3"/>
  <c r="BQ194" i="3"/>
  <c r="BQ196" i="3"/>
  <c r="BO196" i="3" s="1"/>
  <c r="BQ79" i="3"/>
  <c r="BQ119" i="3"/>
  <c r="BQ73" i="3"/>
  <c r="BQ127" i="3"/>
  <c r="BQ28" i="3"/>
  <c r="BQ26" i="3"/>
  <c r="BQ240" i="3"/>
  <c r="BQ126" i="3"/>
  <c r="BQ162" i="3"/>
  <c r="BQ175" i="3"/>
  <c r="BQ145" i="3"/>
  <c r="BQ210" i="3"/>
  <c r="BQ214" i="3"/>
  <c r="BQ58" i="3"/>
  <c r="BQ66" i="3"/>
  <c r="BQ82" i="3"/>
  <c r="BQ135" i="3"/>
  <c r="BO135" i="3" s="1"/>
  <c r="BQ40" i="3"/>
  <c r="BQ123" i="3"/>
  <c r="BQ188" i="3"/>
  <c r="BQ104" i="3"/>
  <c r="BQ170" i="3"/>
  <c r="BQ30" i="3"/>
  <c r="BQ207" i="3"/>
  <c r="BQ192" i="3"/>
  <c r="BQ238" i="3"/>
  <c r="BQ105" i="3"/>
  <c r="BQ19" i="3"/>
  <c r="BQ11" i="3"/>
  <c r="BQ198" i="3"/>
  <c r="BQ89" i="3"/>
  <c r="BQ64" i="3"/>
  <c r="BQ129" i="3"/>
  <c r="BQ242" i="3"/>
  <c r="BQ149" i="3"/>
  <c r="BQ74" i="3"/>
  <c r="BQ39" i="3"/>
  <c r="BQ128" i="3"/>
  <c r="BQ224" i="3"/>
  <c r="BQ232" i="3"/>
  <c r="BQ195" i="3"/>
  <c r="BQ81" i="3"/>
  <c r="BQ54" i="3"/>
  <c r="BQ167" i="3"/>
  <c r="BQ164" i="3"/>
  <c r="BQ62" i="3"/>
  <c r="BO62" i="3" s="1"/>
  <c r="BQ219" i="3"/>
  <c r="BQ115" i="3"/>
  <c r="BQ106" i="3"/>
  <c r="BQ173" i="3"/>
  <c r="BQ72" i="3"/>
  <c r="BQ157" i="3"/>
  <c r="BQ202" i="3"/>
  <c r="BO202" i="3" s="1"/>
  <c r="BQ206" i="3"/>
  <c r="BQ134" i="3"/>
  <c r="BO134" i="3" s="1"/>
  <c r="BQ179" i="3"/>
  <c r="BQ143" i="3"/>
  <c r="BQ239" i="3"/>
  <c r="BQ42" i="3"/>
  <c r="BQ96" i="3"/>
  <c r="BQ44" i="3"/>
  <c r="BQ101" i="3"/>
  <c r="BQ172" i="3"/>
  <c r="BQ168" i="3"/>
  <c r="BQ32" i="3"/>
  <c r="BM9" i="3"/>
  <c r="BM62" i="3"/>
  <c r="BO67" i="3"/>
  <c r="AN509" i="3"/>
  <c r="G23" i="46" s="1"/>
  <c r="V509" i="3"/>
  <c r="F20" i="46" s="1"/>
  <c r="AR509" i="3"/>
  <c r="G31" i="46" s="1"/>
  <c r="CT8" i="3"/>
  <c r="DF8" i="3"/>
  <c r="P509" i="3"/>
  <c r="E36" i="46" s="1"/>
  <c r="O509" i="3"/>
  <c r="E35" i="46" s="1"/>
  <c r="J509" i="3"/>
  <c r="E28" i="46" s="1"/>
  <c r="CG8" i="3"/>
  <c r="CM8" i="3"/>
  <c r="BM244" i="3"/>
  <c r="CA8" i="3"/>
  <c r="BM237" i="3"/>
  <c r="BM168" i="3"/>
  <c r="BM23" i="3"/>
  <c r="BM18" i="3"/>
  <c r="BM163" i="3"/>
  <c r="BM161" i="3"/>
  <c r="BM19" i="3"/>
  <c r="BM170" i="3"/>
  <c r="BM66" i="3"/>
  <c r="BM55" i="3"/>
  <c r="BM34" i="3"/>
  <c r="BM233" i="3"/>
  <c r="S255" i="3"/>
  <c r="E38" i="46" s="1"/>
  <c r="DG8" i="3"/>
  <c r="H11" i="41"/>
  <c r="AC255" i="3"/>
  <c r="F21" i="46" s="1"/>
  <c r="P255" i="3"/>
  <c r="E29" i="46" s="1"/>
  <c r="AW255" i="3"/>
  <c r="G24" i="46" s="1"/>
  <c r="L255" i="3"/>
  <c r="E25" i="46" s="1"/>
  <c r="AZ255" i="3"/>
  <c r="G27" i="46" s="1"/>
  <c r="H27" i="46" s="1"/>
  <c r="AX255" i="3"/>
  <c r="G25" i="46" s="1"/>
  <c r="DP8" i="3"/>
  <c r="AL255" i="3"/>
  <c r="F38" i="46" s="1"/>
  <c r="BR153" i="3"/>
  <c r="BO153" i="3" s="1"/>
  <c r="BR178" i="3"/>
  <c r="BO178" i="3" s="1"/>
  <c r="BR46" i="3"/>
  <c r="BO46" i="3" s="1"/>
  <c r="BR12" i="3"/>
  <c r="BO12" i="3" s="1"/>
  <c r="BR99" i="3"/>
  <c r="BO99" i="3" s="1"/>
  <c r="BR192" i="3"/>
  <c r="BO192" i="3" s="1"/>
  <c r="BR224" i="3"/>
  <c r="BO224" i="3" s="1"/>
  <c r="BR53" i="3"/>
  <c r="BO53" i="3" s="1"/>
  <c r="BR247" i="3"/>
  <c r="BO247" i="3" s="1"/>
  <c r="BR61" i="3"/>
  <c r="BO61" i="3" s="1"/>
  <c r="BR177" i="3"/>
  <c r="BO177" i="3" s="1"/>
  <c r="BR120" i="3"/>
  <c r="BO120" i="3" s="1"/>
  <c r="BR70" i="3"/>
  <c r="BO70" i="3" s="1"/>
  <c r="BR206" i="3"/>
  <c r="BO206" i="3" s="1"/>
  <c r="BR240" i="3"/>
  <c r="BO240" i="3" s="1"/>
  <c r="BR226" i="3"/>
  <c r="BO226" i="3" s="1"/>
  <c r="BR145" i="3"/>
  <c r="BO145" i="3" s="1"/>
  <c r="BR132" i="3"/>
  <c r="BO132" i="3" s="1"/>
  <c r="BR237" i="3"/>
  <c r="BO237" i="3" s="1"/>
  <c r="BR204" i="3"/>
  <c r="BO204" i="3" s="1"/>
  <c r="BR244" i="3"/>
  <c r="BO244" i="3" s="1"/>
  <c r="BR180" i="3"/>
  <c r="BO180" i="3" s="1"/>
  <c r="BR50" i="3"/>
  <c r="BO50" i="3" s="1"/>
  <c r="BR161" i="3"/>
  <c r="BO161" i="3" s="1"/>
  <c r="BR95" i="3"/>
  <c r="BO95" i="3" s="1"/>
  <c r="BR201" i="3"/>
  <c r="BO201" i="3" s="1"/>
  <c r="BR15" i="3"/>
  <c r="BO15" i="3" s="1"/>
  <c r="BR11" i="3"/>
  <c r="BO11" i="3" s="1"/>
  <c r="BR118" i="3"/>
  <c r="BO118" i="3" s="1"/>
  <c r="BR248" i="3"/>
  <c r="BO248" i="3" s="1"/>
  <c r="BR146" i="3"/>
  <c r="BO146" i="3" s="1"/>
  <c r="BR243" i="3"/>
  <c r="BO243" i="3" s="1"/>
  <c r="BR200" i="3"/>
  <c r="BO200" i="3" s="1"/>
  <c r="BR8" i="3"/>
  <c r="BO8" i="3" s="1"/>
  <c r="BR106" i="3"/>
  <c r="BO106" i="3" s="1"/>
  <c r="BR127" i="3"/>
  <c r="BO127" i="3" s="1"/>
  <c r="BR238" i="3"/>
  <c r="BO238" i="3" s="1"/>
  <c r="BR76" i="3"/>
  <c r="BO76" i="3" s="1"/>
  <c r="BR26" i="3"/>
  <c r="BO26" i="3" s="1"/>
  <c r="BR113" i="3"/>
  <c r="BO113" i="3" s="1"/>
  <c r="BR131" i="3"/>
  <c r="BO131" i="3" s="1"/>
  <c r="BR246" i="3"/>
  <c r="BO246" i="3" s="1"/>
  <c r="BR101" i="3"/>
  <c r="BO101" i="3" s="1"/>
  <c r="BR252" i="3"/>
  <c r="BO252" i="3" s="1"/>
  <c r="BR211" i="3"/>
  <c r="BO211" i="3" s="1"/>
  <c r="CT9" i="3"/>
  <c r="CV9" i="3"/>
  <c r="AT14" i="47"/>
  <c r="M70" i="48" s="1"/>
  <c r="CY9" i="3"/>
  <c r="BF23" i="47"/>
  <c r="DF9" i="3"/>
  <c r="DZ9" i="3"/>
  <c r="EH9" i="3"/>
  <c r="EJ9" i="3"/>
  <c r="BA12" i="47"/>
  <c r="G87" i="48" s="1"/>
  <c r="ES9" i="3"/>
  <c r="BM29" i="47"/>
  <c r="FT9" i="3"/>
  <c r="BB12" i="47"/>
  <c r="H87" i="48" s="1"/>
  <c r="FW254" i="3"/>
  <c r="BN255" i="47"/>
  <c r="FR254" i="3"/>
  <c r="FO254" i="3"/>
  <c r="AP255" i="47"/>
  <c r="EU254" i="3"/>
  <c r="F255" i="47"/>
  <c r="EM254" i="3"/>
  <c r="BM255" i="47"/>
  <c r="EH254" i="3"/>
  <c r="BA255" i="47"/>
  <c r="DI254" i="3"/>
  <c r="DC254" i="3"/>
  <c r="BL255" i="47"/>
  <c r="CY254" i="3"/>
  <c r="BF255" i="47"/>
  <c r="CS254" i="3"/>
  <c r="CM254" i="3"/>
  <c r="V255" i="47"/>
  <c r="GC253" i="3"/>
  <c r="BZ254" i="47"/>
  <c r="FW253" i="3"/>
  <c r="BN254" i="47"/>
  <c r="FR253" i="3"/>
  <c r="BB254" i="47"/>
  <c r="FN253" i="3"/>
  <c r="AJ254" i="47"/>
  <c r="ES253" i="3"/>
  <c r="EM253" i="3"/>
  <c r="BM254" i="47"/>
  <c r="EH253" i="3"/>
  <c r="BA254" i="47"/>
  <c r="ED253" i="3"/>
  <c r="AI254" i="47"/>
  <c r="DI253" i="3"/>
  <c r="BX254" i="47"/>
  <c r="CX253" i="3"/>
  <c r="CU253" i="3"/>
  <c r="AN254" i="47"/>
  <c r="CS253" i="3"/>
  <c r="AB254" i="47"/>
  <c r="CG253" i="3"/>
  <c r="GC252" i="3"/>
  <c r="BZ253" i="47"/>
  <c r="FR252" i="3"/>
  <c r="BB253" i="47"/>
  <c r="FN252" i="3"/>
  <c r="AJ253" i="47"/>
  <c r="FG252" i="3"/>
  <c r="X254" i="47"/>
  <c r="ES252" i="3"/>
  <c r="BY253" i="47"/>
  <c r="EF252" i="3"/>
  <c r="AU253" i="47"/>
  <c r="DW252" i="3"/>
  <c r="W254" i="47"/>
  <c r="DQ252" i="3"/>
  <c r="K255" i="47"/>
  <c r="DF252" i="3"/>
  <c r="CX252" i="3"/>
  <c r="AZ253" i="47"/>
  <c r="CJ252" i="3"/>
  <c r="P254" i="47"/>
  <c r="GC251" i="3"/>
  <c r="BZ252" i="47"/>
  <c r="FP251" i="3"/>
  <c r="AV252" i="47"/>
  <c r="FN251" i="3"/>
  <c r="AJ59" i="47"/>
  <c r="FG251" i="3"/>
  <c r="X253" i="47"/>
  <c r="FA251" i="3"/>
  <c r="L254" i="47"/>
  <c r="EF251" i="3"/>
  <c r="AU252" i="47"/>
  <c r="EC251" i="3"/>
  <c r="DW251" i="3"/>
  <c r="W253" i="47"/>
  <c r="DQ251" i="3"/>
  <c r="K254" i="47"/>
  <c r="DF251" i="3"/>
  <c r="BR35" i="47"/>
  <c r="CT251" i="3"/>
  <c r="CJ251" i="3"/>
  <c r="P253" i="47"/>
  <c r="FP250" i="3"/>
  <c r="AV251" i="47"/>
  <c r="FM250" i="3"/>
  <c r="FG250" i="3"/>
  <c r="X252" i="47"/>
  <c r="FA250" i="3"/>
  <c r="L253" i="47"/>
  <c r="EP250" i="3"/>
  <c r="BS252" i="47"/>
  <c r="EI250" i="3"/>
  <c r="BG251" i="47"/>
  <c r="EE250" i="3"/>
  <c r="AO251" i="47"/>
  <c r="EC250" i="3"/>
  <c r="AC251" i="47"/>
  <c r="DT250" i="3"/>
  <c r="Q252" i="47"/>
  <c r="DK250" i="3"/>
  <c r="E251" i="47"/>
  <c r="CY250" i="3"/>
  <c r="CV250" i="3"/>
  <c r="AT251" i="47"/>
  <c r="CT250" i="3"/>
  <c r="AH63" i="47"/>
  <c r="FW249" i="3"/>
  <c r="BN250" i="47"/>
  <c r="FR249" i="3"/>
  <c r="FO249" i="3"/>
  <c r="AP250" i="47"/>
  <c r="EU249" i="3"/>
  <c r="F250" i="47"/>
  <c r="EI249" i="3"/>
  <c r="BG250" i="47"/>
  <c r="EE249" i="3"/>
  <c r="AO250" i="47"/>
  <c r="DT249" i="3"/>
  <c r="Q251" i="47"/>
  <c r="DK249" i="3"/>
  <c r="E250" i="47"/>
  <c r="DF249" i="3"/>
  <c r="BR251" i="47"/>
  <c r="CV249" i="3"/>
  <c r="CT249" i="3"/>
  <c r="AH252" i="47"/>
  <c r="CG249" i="3"/>
  <c r="GC248" i="3"/>
  <c r="BZ249" i="47"/>
  <c r="FR248" i="3"/>
  <c r="BB249" i="47"/>
  <c r="FN248" i="3"/>
  <c r="AJ251" i="47"/>
  <c r="FG248" i="3"/>
  <c r="X250" i="47"/>
  <c r="ES248" i="3"/>
  <c r="BY249" i="47"/>
  <c r="EF248" i="3"/>
  <c r="AU249" i="47"/>
  <c r="DW248" i="3"/>
  <c r="W250" i="47"/>
  <c r="DQ248" i="3"/>
  <c r="K251" i="47"/>
  <c r="DF248" i="3"/>
  <c r="CX248" i="3"/>
  <c r="AZ249" i="47"/>
  <c r="CJ248" i="3"/>
  <c r="P250" i="47"/>
  <c r="CG248" i="3"/>
  <c r="J251" i="47"/>
  <c r="FZ247" i="3"/>
  <c r="BT249" i="47"/>
  <c r="FP247" i="3"/>
  <c r="AV248" i="47"/>
  <c r="FG247" i="3"/>
  <c r="ES247" i="3"/>
  <c r="BY248" i="47"/>
  <c r="EM247" i="3"/>
  <c r="BM15" i="47"/>
  <c r="G107" i="48" s="1"/>
  <c r="EH247" i="3"/>
  <c r="BA248" i="47"/>
  <c r="ED247" i="3"/>
  <c r="AI250" i="47"/>
  <c r="DI247" i="3"/>
  <c r="DC247" i="3"/>
  <c r="BL15" i="47"/>
  <c r="F107" i="48" s="1"/>
  <c r="CY247" i="3"/>
  <c r="BF248" i="47"/>
  <c r="CS247" i="3"/>
  <c r="CM247" i="3"/>
  <c r="V249" i="47"/>
  <c r="FZ246" i="3"/>
  <c r="BT248" i="47"/>
  <c r="FS246" i="3"/>
  <c r="BH247" i="47"/>
  <c r="FM246" i="3"/>
  <c r="AD247" i="47"/>
  <c r="FD246" i="3"/>
  <c r="R248" i="47"/>
  <c r="EU246" i="3"/>
  <c r="EP246" i="3"/>
  <c r="BS248" i="47"/>
  <c r="EI246" i="3"/>
  <c r="BG247" i="47"/>
  <c r="EE246" i="3"/>
  <c r="AO247" i="47"/>
  <c r="EC246" i="3"/>
  <c r="AC247" i="47"/>
  <c r="DT246" i="3"/>
  <c r="Q248" i="47"/>
  <c r="DK246" i="3"/>
  <c r="E247" i="47"/>
  <c r="CY246" i="3"/>
  <c r="CV246" i="3"/>
  <c r="AT247" i="47"/>
  <c r="CT246" i="3"/>
  <c r="AH249" i="47"/>
  <c r="FW245" i="3"/>
  <c r="FS245" i="3"/>
  <c r="BH246" i="47"/>
  <c r="FO245" i="3"/>
  <c r="AP246" i="47"/>
  <c r="FD245" i="3"/>
  <c r="R247" i="47"/>
  <c r="EU245" i="3"/>
  <c r="F246" i="47"/>
  <c r="EI245" i="3"/>
  <c r="BG246" i="47"/>
  <c r="EE245" i="3"/>
  <c r="AO246" i="47"/>
  <c r="DT245" i="3"/>
  <c r="Q247" i="47"/>
  <c r="DK245" i="3"/>
  <c r="E246" i="47"/>
  <c r="DF245" i="3"/>
  <c r="BR247" i="47"/>
  <c r="CV245" i="3"/>
  <c r="CT245" i="3"/>
  <c r="AH248" i="47"/>
  <c r="CG245" i="3"/>
  <c r="J112" i="47"/>
  <c r="FZ244" i="3"/>
  <c r="FR244" i="3"/>
  <c r="BB245" i="47"/>
  <c r="FN244" i="3"/>
  <c r="AJ247" i="47"/>
  <c r="EU244" i="3"/>
  <c r="F245" i="47"/>
  <c r="EP244" i="3"/>
  <c r="BS246" i="47"/>
  <c r="EI244" i="3"/>
  <c r="BG245" i="47"/>
  <c r="EE244" i="3"/>
  <c r="AO245" i="47"/>
  <c r="DT244" i="3"/>
  <c r="Q246" i="47"/>
  <c r="DK244" i="3"/>
  <c r="E245" i="47"/>
  <c r="DC244" i="3"/>
  <c r="CY244" i="3"/>
  <c r="BF245" i="47"/>
  <c r="CV244" i="3"/>
  <c r="AT245" i="47"/>
  <c r="CM244" i="3"/>
  <c r="CG244" i="3"/>
  <c r="J250" i="47"/>
  <c r="FZ243" i="3"/>
  <c r="BT245" i="47"/>
  <c r="FS243" i="3"/>
  <c r="BH244" i="47"/>
  <c r="FP243" i="3"/>
  <c r="AV244" i="47"/>
  <c r="FM243" i="3"/>
  <c r="AD244" i="47"/>
  <c r="FD243" i="3"/>
  <c r="R245" i="47"/>
  <c r="EP243" i="3"/>
  <c r="EF243" i="3"/>
  <c r="AU244" i="47"/>
  <c r="EC243" i="3"/>
  <c r="AC244" i="47"/>
  <c r="DW243" i="3"/>
  <c r="W247" i="47"/>
  <c r="DQ243" i="3"/>
  <c r="K89" i="47"/>
  <c r="CX243" i="3"/>
  <c r="AZ244" i="47"/>
  <c r="CU243" i="3"/>
  <c r="AN244" i="47"/>
  <c r="CJ243" i="3"/>
  <c r="CG243" i="3"/>
  <c r="J89" i="47"/>
  <c r="FZ242" i="3"/>
  <c r="BT244" i="47"/>
  <c r="FS242" i="3"/>
  <c r="BH243" i="47"/>
  <c r="FO242" i="3"/>
  <c r="FM242" i="3"/>
  <c r="AD243" i="47"/>
  <c r="FD242" i="3"/>
  <c r="R244" i="47"/>
  <c r="EU242" i="3"/>
  <c r="F243" i="47"/>
  <c r="EM242" i="3"/>
  <c r="BM244" i="47"/>
  <c r="EI242" i="3"/>
  <c r="BG243" i="47"/>
  <c r="EE242" i="3"/>
  <c r="AO243" i="47"/>
  <c r="DK242" i="3"/>
  <c r="E243" i="47"/>
  <c r="DC242" i="3"/>
  <c r="CY242" i="3"/>
  <c r="BF243" i="47"/>
  <c r="CV242" i="3"/>
  <c r="AT243" i="47"/>
  <c r="CM242" i="3"/>
  <c r="FZ241" i="3"/>
  <c r="BT17" i="47"/>
  <c r="O109" i="48" s="1"/>
  <c r="FS241" i="3"/>
  <c r="BH16" i="47"/>
  <c r="O91" i="48" s="1"/>
  <c r="FO241" i="3"/>
  <c r="AP13" i="47"/>
  <c r="H69" i="48" s="1"/>
  <c r="FD241" i="3"/>
  <c r="R42" i="47"/>
  <c r="EU241" i="3"/>
  <c r="F242" i="47"/>
  <c r="EM241" i="3"/>
  <c r="EI241" i="3"/>
  <c r="BG16" i="47"/>
  <c r="N91" i="48" s="1"/>
  <c r="EE241" i="3"/>
  <c r="AO13" i="47"/>
  <c r="G69" i="48" s="1"/>
  <c r="DT241" i="3"/>
  <c r="Q42" i="47"/>
  <c r="DK241" i="3"/>
  <c r="E242" i="47"/>
  <c r="CY241" i="3"/>
  <c r="CV241" i="3"/>
  <c r="AT242" i="47"/>
  <c r="CT241" i="3"/>
  <c r="AH46" i="47"/>
  <c r="FW240" i="3"/>
  <c r="FS240" i="3"/>
  <c r="BH242" i="47"/>
  <c r="FO240" i="3"/>
  <c r="AP242" i="47"/>
  <c r="FD240" i="3"/>
  <c r="R243" i="47"/>
  <c r="EU240" i="3"/>
  <c r="F241" i="47"/>
  <c r="EM240" i="3"/>
  <c r="BM242" i="47"/>
  <c r="EE240" i="3"/>
  <c r="AO242" i="47"/>
  <c r="DK240" i="3"/>
  <c r="E241" i="47"/>
  <c r="DF240" i="3"/>
  <c r="BR243" i="47"/>
  <c r="CV240" i="3"/>
  <c r="CT240" i="3"/>
  <c r="AH244" i="47"/>
  <c r="CG240" i="3"/>
  <c r="J248" i="47"/>
  <c r="FZ239" i="3"/>
  <c r="BT20" i="47"/>
  <c r="FP239" i="3"/>
  <c r="AV240" i="47"/>
  <c r="FG239" i="3"/>
  <c r="ES239" i="3"/>
  <c r="BY240" i="47"/>
  <c r="EM239" i="3"/>
  <c r="BM241" i="47"/>
  <c r="EH239" i="3"/>
  <c r="BA241" i="47"/>
  <c r="ED239" i="3"/>
  <c r="AI24" i="47"/>
  <c r="DI239" i="3"/>
  <c r="DC239" i="3"/>
  <c r="BL241" i="47"/>
  <c r="CY239" i="3"/>
  <c r="BF241" i="47"/>
  <c r="CS239" i="3"/>
  <c r="CM239" i="3"/>
  <c r="V244" i="47"/>
  <c r="GC238" i="3"/>
  <c r="BZ239" i="47"/>
  <c r="FW238" i="3"/>
  <c r="BN240" i="47"/>
  <c r="FO238" i="3"/>
  <c r="AP241" i="47"/>
  <c r="FD238" i="3"/>
  <c r="R241" i="47"/>
  <c r="FA238" i="3"/>
  <c r="L105" i="47"/>
  <c r="EP238" i="3"/>
  <c r="BS242" i="47"/>
  <c r="EF238" i="3"/>
  <c r="AU239" i="47"/>
  <c r="EC238" i="3"/>
  <c r="AC240" i="47"/>
  <c r="DT238" i="3"/>
  <c r="DQ238" i="3"/>
  <c r="K105" i="47"/>
  <c r="DF238" i="3"/>
  <c r="BR242" i="47"/>
  <c r="CT238" i="3"/>
  <c r="CJ238" i="3"/>
  <c r="P241" i="47"/>
  <c r="CG238" i="3"/>
  <c r="J105" i="47"/>
  <c r="FZ237" i="3"/>
  <c r="FR237" i="3"/>
  <c r="BB239" i="47"/>
  <c r="FN237" i="3"/>
  <c r="AJ57" i="47"/>
  <c r="EU237" i="3"/>
  <c r="F238" i="47"/>
  <c r="EP237" i="3"/>
  <c r="BS36" i="47"/>
  <c r="EF237" i="3"/>
  <c r="AU238" i="47"/>
  <c r="EC237" i="3"/>
  <c r="DW237" i="3"/>
  <c r="W242" i="47"/>
  <c r="DI237" i="3"/>
  <c r="BX238" i="47"/>
  <c r="CX237" i="3"/>
  <c r="CU237" i="3"/>
  <c r="AN17" i="47"/>
  <c r="F73" i="48" s="1"/>
  <c r="CS237" i="3"/>
  <c r="AB239" i="47"/>
  <c r="CG237" i="3"/>
  <c r="GC236" i="3"/>
  <c r="FW236" i="3"/>
  <c r="BN238" i="47"/>
  <c r="FR236" i="3"/>
  <c r="BB238" i="47"/>
  <c r="FO236" i="3"/>
  <c r="AP240" i="47"/>
  <c r="FD236" i="3"/>
  <c r="R240" i="47"/>
  <c r="EU236" i="3"/>
  <c r="EP236" i="3"/>
  <c r="BS241" i="47"/>
  <c r="EF236" i="3"/>
  <c r="AU237" i="47"/>
  <c r="DW236" i="3"/>
  <c r="DI236" i="3"/>
  <c r="BX237" i="47"/>
  <c r="DC236" i="3"/>
  <c r="BL238" i="47"/>
  <c r="CU236" i="3"/>
  <c r="CS236" i="3"/>
  <c r="AB238" i="47"/>
  <c r="CM236" i="3"/>
  <c r="V241" i="47"/>
  <c r="FZ235" i="3"/>
  <c r="BT240" i="47"/>
  <c r="FP235" i="3"/>
  <c r="FN235" i="3"/>
  <c r="AJ241" i="47"/>
  <c r="FG235" i="3"/>
  <c r="X240" i="47"/>
  <c r="EM235" i="3"/>
  <c r="EI235" i="3"/>
  <c r="BG237" i="47"/>
  <c r="EE235" i="3"/>
  <c r="AO239" i="47"/>
  <c r="EC235" i="3"/>
  <c r="AC237" i="47"/>
  <c r="DQ235" i="3"/>
  <c r="K246" i="47"/>
  <c r="DF235" i="3"/>
  <c r="CX235" i="3"/>
  <c r="AZ237" i="47"/>
  <c r="CJ235" i="3"/>
  <c r="P239" i="47"/>
  <c r="CG235" i="3"/>
  <c r="J246" i="47"/>
  <c r="FZ234" i="3"/>
  <c r="BT239" i="47"/>
  <c r="FN234" i="3"/>
  <c r="AJ72" i="47"/>
  <c r="FG234" i="3"/>
  <c r="EU234" i="3"/>
  <c r="F235" i="47"/>
  <c r="EI234" i="3"/>
  <c r="EF234" i="3"/>
  <c r="AU235" i="47"/>
  <c r="EC234" i="3"/>
  <c r="AC236" i="47"/>
  <c r="DW234" i="3"/>
  <c r="W239" i="47"/>
  <c r="DI234" i="3"/>
  <c r="DC234" i="3"/>
  <c r="BL236" i="47"/>
  <c r="CY234" i="3"/>
  <c r="BF236" i="47"/>
  <c r="CS234" i="3"/>
  <c r="CM234" i="3"/>
  <c r="V239" i="47"/>
  <c r="GC233" i="3"/>
  <c r="BZ234" i="47"/>
  <c r="FW233" i="3"/>
  <c r="BN235" i="47"/>
  <c r="FR233" i="3"/>
  <c r="BB235" i="47"/>
  <c r="FD233" i="3"/>
  <c r="R237" i="47"/>
  <c r="EU233" i="3"/>
  <c r="F234" i="47"/>
  <c r="EM233" i="3"/>
  <c r="BM235" i="47"/>
  <c r="EI233" i="3"/>
  <c r="BG235" i="47"/>
  <c r="EC233" i="3"/>
  <c r="AC235" i="47"/>
  <c r="DT233" i="3"/>
  <c r="DQ233" i="3"/>
  <c r="K244" i="47"/>
  <c r="DI233" i="3"/>
  <c r="BX234" i="47"/>
  <c r="CX233" i="3"/>
  <c r="CU233" i="3"/>
  <c r="AN237" i="47"/>
  <c r="CS233" i="3"/>
  <c r="AB235" i="47"/>
  <c r="FW232" i="3"/>
  <c r="BN234" i="47"/>
  <c r="FR232" i="3"/>
  <c r="FO232" i="3"/>
  <c r="AP18" i="47"/>
  <c r="H74" i="48" s="1"/>
  <c r="FM232" i="3"/>
  <c r="AD234" i="47"/>
  <c r="FD232" i="3"/>
  <c r="R236" i="47"/>
  <c r="EP232" i="3"/>
  <c r="BS22" i="47"/>
  <c r="EI232" i="3"/>
  <c r="EF232" i="3"/>
  <c r="AU233" i="47"/>
  <c r="ED232" i="3"/>
  <c r="AI54" i="47"/>
  <c r="DW232" i="3"/>
  <c r="W43" i="47"/>
  <c r="DI232" i="3"/>
  <c r="DC232" i="3"/>
  <c r="BL234" i="47"/>
  <c r="CY232" i="3"/>
  <c r="BF234" i="47"/>
  <c r="CS232" i="3"/>
  <c r="CM232" i="3"/>
  <c r="V43" i="47"/>
  <c r="FR231" i="3"/>
  <c r="BB233" i="47"/>
  <c r="FN231" i="3"/>
  <c r="AJ239" i="47"/>
  <c r="EU231" i="3"/>
  <c r="F232" i="47"/>
  <c r="EM231" i="3"/>
  <c r="EI231" i="3"/>
  <c r="BG233" i="47"/>
  <c r="EF231" i="3"/>
  <c r="AU232" i="47"/>
  <c r="EC231" i="3"/>
  <c r="AC233" i="47"/>
  <c r="DQ231" i="3"/>
  <c r="DI231" i="3"/>
  <c r="BX232" i="47"/>
  <c r="DC231" i="3"/>
  <c r="BL233" i="47"/>
  <c r="CU231" i="3"/>
  <c r="CS231" i="3"/>
  <c r="AB233" i="47"/>
  <c r="CM231" i="3"/>
  <c r="V237" i="47"/>
  <c r="CG231" i="3"/>
  <c r="J124" i="47"/>
  <c r="FZ230" i="3"/>
  <c r="BT236" i="47"/>
  <c r="FP230" i="3"/>
  <c r="AV231" i="47"/>
  <c r="FM230" i="3"/>
  <c r="AD232" i="47"/>
  <c r="FA230" i="3"/>
  <c r="L242" i="47"/>
  <c r="EP230" i="3"/>
  <c r="EF230" i="3"/>
  <c r="AU231" i="47"/>
  <c r="ED230" i="3"/>
  <c r="AI238" i="47"/>
  <c r="DI230" i="3"/>
  <c r="DC230" i="3"/>
  <c r="BL232" i="47"/>
  <c r="CY230" i="3"/>
  <c r="BF13" i="47"/>
  <c r="M88" i="48" s="1"/>
  <c r="CS230" i="3"/>
  <c r="CM230" i="3"/>
  <c r="V236" i="47"/>
  <c r="GC229" i="3"/>
  <c r="BZ230" i="47"/>
  <c r="FW229" i="3"/>
  <c r="BN231" i="47"/>
  <c r="FO229" i="3"/>
  <c r="AP234" i="47"/>
  <c r="EU229" i="3"/>
  <c r="F230" i="47"/>
  <c r="EP229" i="3"/>
  <c r="BS235" i="47"/>
  <c r="EF229" i="3"/>
  <c r="AU230" i="47"/>
  <c r="EC229" i="3"/>
  <c r="DW229" i="3"/>
  <c r="W235" i="47"/>
  <c r="DI229" i="3"/>
  <c r="BX230" i="47"/>
  <c r="CX229" i="3"/>
  <c r="CU229" i="3"/>
  <c r="AN234" i="47"/>
  <c r="CS229" i="3"/>
  <c r="AB231" i="47"/>
  <c r="CG229" i="3"/>
  <c r="GC228" i="3"/>
  <c r="FW228" i="3"/>
  <c r="BN230" i="47"/>
  <c r="FS228" i="3"/>
  <c r="BH231" i="47"/>
  <c r="FO228" i="3"/>
  <c r="AP233" i="47"/>
  <c r="FD228" i="3"/>
  <c r="FA228" i="3"/>
  <c r="L240" i="47"/>
  <c r="EP228" i="3"/>
  <c r="BS234" i="47"/>
  <c r="EF228" i="3"/>
  <c r="AU229" i="47"/>
  <c r="DW228" i="3"/>
  <c r="DI228" i="3"/>
  <c r="BX229" i="47"/>
  <c r="DC228" i="3"/>
  <c r="BL230" i="47"/>
  <c r="CU228" i="3"/>
  <c r="CS228" i="3"/>
  <c r="AB230" i="47"/>
  <c r="CM228" i="3"/>
  <c r="V234" i="47"/>
  <c r="GC227" i="3"/>
  <c r="BZ228" i="47"/>
  <c r="FR227" i="3"/>
  <c r="BB229" i="47"/>
  <c r="FN227" i="3"/>
  <c r="FD227" i="3"/>
  <c r="R231" i="47"/>
  <c r="EU227" i="3"/>
  <c r="F228" i="47"/>
  <c r="EI227" i="3"/>
  <c r="EF227" i="3"/>
  <c r="AU228" i="47"/>
  <c r="EC227" i="3"/>
  <c r="AC229" i="47"/>
  <c r="DW227" i="3"/>
  <c r="W233" i="47"/>
  <c r="DI227" i="3"/>
  <c r="DC227" i="3"/>
  <c r="BL229" i="47"/>
  <c r="CY227" i="3"/>
  <c r="BF230" i="47"/>
  <c r="CS227" i="3"/>
  <c r="CM227" i="3"/>
  <c r="V233" i="47"/>
  <c r="FW226" i="3"/>
  <c r="BN228" i="47"/>
  <c r="FR226" i="3"/>
  <c r="FO226" i="3"/>
  <c r="AP231" i="47"/>
  <c r="FM226" i="3"/>
  <c r="AD228" i="47"/>
  <c r="FD226" i="3"/>
  <c r="R230" i="47"/>
  <c r="EP226" i="3"/>
  <c r="EE226" i="3"/>
  <c r="AO231" i="47"/>
  <c r="EC226" i="3"/>
  <c r="AC228" i="47"/>
  <c r="DW226" i="3"/>
  <c r="DK226" i="3"/>
  <c r="E227" i="47"/>
  <c r="DF226" i="3"/>
  <c r="CT226" i="3"/>
  <c r="AH234" i="47"/>
  <c r="CJ226" i="3"/>
  <c r="FZ225" i="3"/>
  <c r="FR225" i="3"/>
  <c r="BB227" i="47"/>
  <c r="FN225" i="3"/>
  <c r="AJ41" i="47"/>
  <c r="EU225" i="3"/>
  <c r="F226" i="47"/>
  <c r="EP225" i="3"/>
  <c r="BS231" i="47"/>
  <c r="EF225" i="3"/>
  <c r="ED225" i="3"/>
  <c r="DQ225" i="3"/>
  <c r="K56" i="47"/>
  <c r="DI225" i="3"/>
  <c r="BX226" i="47"/>
  <c r="DC225" i="3"/>
  <c r="CY225" i="3"/>
  <c r="CS225" i="3"/>
  <c r="AB227" i="47"/>
  <c r="CM225" i="3"/>
  <c r="GC224" i="3"/>
  <c r="BZ13" i="47"/>
  <c r="H124" i="48" s="1"/>
  <c r="FR224" i="3"/>
  <c r="BB226" i="47"/>
  <c r="EU224" i="3"/>
  <c r="F225" i="47"/>
  <c r="EP224" i="3"/>
  <c r="BS230" i="47"/>
  <c r="EF224" i="3"/>
  <c r="AU225" i="47"/>
  <c r="EC224" i="3"/>
  <c r="DW224" i="3"/>
  <c r="W24" i="47"/>
  <c r="DI224" i="3"/>
  <c r="BX13" i="47"/>
  <c r="F124" i="48" s="1"/>
  <c r="CX224" i="3"/>
  <c r="CU224" i="3"/>
  <c r="AN229" i="47"/>
  <c r="CS224" i="3"/>
  <c r="AB226" i="47"/>
  <c r="GC223" i="3"/>
  <c r="BZ225" i="47"/>
  <c r="FW223" i="3"/>
  <c r="BN225" i="47"/>
  <c r="FR223" i="3"/>
  <c r="BB225" i="47"/>
  <c r="FD223" i="3"/>
  <c r="R228" i="47"/>
  <c r="EU223" i="3"/>
  <c r="F224" i="47"/>
  <c r="EP223" i="3"/>
  <c r="BS33" i="47"/>
  <c r="EI223" i="3"/>
  <c r="BG226" i="47"/>
  <c r="EC223" i="3"/>
  <c r="DW223" i="3"/>
  <c r="W230" i="47"/>
  <c r="DQ223" i="3"/>
  <c r="K61" i="47"/>
  <c r="DI223" i="3"/>
  <c r="BX225" i="47"/>
  <c r="CX223" i="3"/>
  <c r="CU223" i="3"/>
  <c r="AN228" i="47"/>
  <c r="CS223" i="3"/>
  <c r="AB225" i="47"/>
  <c r="CG223" i="3"/>
  <c r="GC222" i="3"/>
  <c r="BZ224" i="47"/>
  <c r="FR222" i="3"/>
  <c r="BB224" i="47"/>
  <c r="FO222" i="3"/>
  <c r="AP227" i="47"/>
  <c r="EU222" i="3"/>
  <c r="EP222" i="3"/>
  <c r="BS229" i="47"/>
  <c r="EI222" i="3"/>
  <c r="BG225" i="47"/>
  <c r="EF222" i="3"/>
  <c r="AU223" i="47"/>
  <c r="EC222" i="3"/>
  <c r="AC224" i="47"/>
  <c r="DT222" i="3"/>
  <c r="Q227" i="47"/>
  <c r="DF222" i="3"/>
  <c r="CX222" i="3"/>
  <c r="AZ224" i="47"/>
  <c r="CJ222" i="3"/>
  <c r="P227" i="47"/>
  <c r="CG222" i="3"/>
  <c r="J238" i="47"/>
  <c r="FZ221" i="3"/>
  <c r="BT228" i="47"/>
  <c r="FS221" i="3"/>
  <c r="BH224" i="47"/>
  <c r="FP221" i="3"/>
  <c r="AV222" i="47"/>
  <c r="FG221" i="3"/>
  <c r="X228" i="47"/>
  <c r="FA221" i="3"/>
  <c r="ES221" i="3"/>
  <c r="BY223" i="47"/>
  <c r="EF221" i="3"/>
  <c r="AU222" i="47"/>
  <c r="ED221" i="3"/>
  <c r="AI230" i="47"/>
  <c r="DW221" i="3"/>
  <c r="W228" i="47"/>
  <c r="DQ221" i="3"/>
  <c r="K237" i="47"/>
  <c r="CX221" i="3"/>
  <c r="AZ223" i="47"/>
  <c r="CU221" i="3"/>
  <c r="AN226" i="47"/>
  <c r="CJ221" i="3"/>
  <c r="CG221" i="3"/>
  <c r="J237" i="47"/>
  <c r="FZ220" i="3"/>
  <c r="FR220" i="3"/>
  <c r="BB222" i="47"/>
  <c r="FN220" i="3"/>
  <c r="AJ64" i="47"/>
  <c r="EU220" i="3"/>
  <c r="F221" i="47"/>
  <c r="EP220" i="3"/>
  <c r="BS34" i="47"/>
  <c r="EI220" i="3"/>
  <c r="BG223" i="47"/>
  <c r="EE220" i="3"/>
  <c r="AO22" i="47"/>
  <c r="DT220" i="3"/>
  <c r="Q225" i="47"/>
  <c r="DK220" i="3"/>
  <c r="E221" i="47"/>
  <c r="DC220" i="3"/>
  <c r="CY220" i="3"/>
  <c r="BF223" i="47"/>
  <c r="CV220" i="3"/>
  <c r="AT221" i="47"/>
  <c r="CM220" i="3"/>
  <c r="CG220" i="3"/>
  <c r="J68" i="47"/>
  <c r="FZ219" i="3"/>
  <c r="BT227" i="47"/>
  <c r="FS219" i="3"/>
  <c r="BH222" i="47"/>
  <c r="FP219" i="3"/>
  <c r="AV220" i="47"/>
  <c r="FG219" i="3"/>
  <c r="X12" i="47"/>
  <c r="O31" i="48" s="1"/>
  <c r="FA219" i="3"/>
  <c r="ES219" i="3"/>
  <c r="BY221" i="47"/>
  <c r="EM219" i="3"/>
  <c r="BM221" i="47"/>
  <c r="EE219" i="3"/>
  <c r="AO225" i="47"/>
  <c r="DT219" i="3"/>
  <c r="Q224" i="47"/>
  <c r="DK219" i="3"/>
  <c r="E220" i="47"/>
  <c r="DF219" i="3"/>
  <c r="BR227" i="47"/>
  <c r="CV219" i="3"/>
  <c r="CT219" i="3"/>
  <c r="AH229" i="47"/>
  <c r="CG219" i="3"/>
  <c r="GC218" i="3"/>
  <c r="FW218" i="3"/>
  <c r="BN220" i="47"/>
  <c r="FS218" i="3"/>
  <c r="BH221" i="47"/>
  <c r="FO218" i="3"/>
  <c r="AP224" i="47"/>
  <c r="FD218" i="3"/>
  <c r="FA218" i="3"/>
  <c r="L122" i="47"/>
  <c r="EP218" i="3"/>
  <c r="BS226" i="47"/>
  <c r="EF218" i="3"/>
  <c r="AU219" i="47"/>
  <c r="DW218" i="3"/>
  <c r="DI218" i="3"/>
  <c r="BX220" i="47"/>
  <c r="DC218" i="3"/>
  <c r="BL220" i="47"/>
  <c r="CU218" i="3"/>
  <c r="CS218" i="3"/>
  <c r="AB220" i="47"/>
  <c r="CM218" i="3"/>
  <c r="V28" i="47"/>
  <c r="GC217" i="3"/>
  <c r="BZ219" i="47"/>
  <c r="FR217" i="3"/>
  <c r="BB219" i="47"/>
  <c r="FN217" i="3"/>
  <c r="FD217" i="3"/>
  <c r="R222" i="47"/>
  <c r="EU217" i="3"/>
  <c r="F218" i="47"/>
  <c r="EI217" i="3"/>
  <c r="EF217" i="3"/>
  <c r="AU218" i="47"/>
  <c r="EC217" i="3"/>
  <c r="AC219" i="47"/>
  <c r="DW217" i="3"/>
  <c r="W226" i="47"/>
  <c r="DI217" i="3"/>
  <c r="DC217" i="3"/>
  <c r="BL219" i="47"/>
  <c r="CY217" i="3"/>
  <c r="BF220" i="47"/>
  <c r="CS217" i="3"/>
  <c r="CM217" i="3"/>
  <c r="V226" i="47"/>
  <c r="GC216" i="3"/>
  <c r="BZ218" i="47"/>
  <c r="FR216" i="3"/>
  <c r="BB218" i="47"/>
  <c r="EU216" i="3"/>
  <c r="F217" i="47"/>
  <c r="EM216" i="3"/>
  <c r="BM218" i="47"/>
  <c r="EI216" i="3"/>
  <c r="BG219" i="47"/>
  <c r="EC216" i="3"/>
  <c r="AC218" i="47"/>
  <c r="DT216" i="3"/>
  <c r="DQ216" i="3"/>
  <c r="K234" i="47"/>
  <c r="DI216" i="3"/>
  <c r="BX218" i="47"/>
  <c r="CX216" i="3"/>
  <c r="CU216" i="3"/>
  <c r="AN222" i="47"/>
  <c r="CS216" i="3"/>
  <c r="AB218" i="47"/>
  <c r="CG216" i="3"/>
  <c r="FZ215" i="3"/>
  <c r="BT223" i="47"/>
  <c r="FP215" i="3"/>
  <c r="AV216" i="47"/>
  <c r="FG215" i="3"/>
  <c r="ES215" i="3"/>
  <c r="BY217" i="47"/>
  <c r="EM215" i="3"/>
  <c r="BM217" i="47"/>
  <c r="EE215" i="3"/>
  <c r="AO221" i="47"/>
  <c r="DT215" i="3"/>
  <c r="Q220" i="47"/>
  <c r="DQ215" i="3"/>
  <c r="K115" i="47"/>
  <c r="CX215" i="3"/>
  <c r="AZ217" i="47"/>
  <c r="CU215" i="3"/>
  <c r="AN221" i="47"/>
  <c r="CJ215" i="3"/>
  <c r="FZ214" i="3"/>
  <c r="BT222" i="47"/>
  <c r="FP214" i="3"/>
  <c r="AV215" i="47"/>
  <c r="FM214" i="3"/>
  <c r="FG214" i="3"/>
  <c r="X223" i="47"/>
  <c r="ES214" i="3"/>
  <c r="BY17" i="47"/>
  <c r="G128" i="48" s="1"/>
  <c r="EH214" i="3"/>
  <c r="BA216" i="47"/>
  <c r="ED214" i="3"/>
  <c r="DT214" i="3"/>
  <c r="Q219" i="47"/>
  <c r="DK214" i="3"/>
  <c r="E215" i="47"/>
  <c r="CY214" i="3"/>
  <c r="CV214" i="3"/>
  <c r="AT215" i="47"/>
  <c r="CT214" i="3"/>
  <c r="AH224" i="47"/>
  <c r="CG214" i="3"/>
  <c r="GC213" i="3"/>
  <c r="FW213" i="3"/>
  <c r="BN215" i="47"/>
  <c r="FS213" i="3"/>
  <c r="BH21" i="47"/>
  <c r="FO213" i="3"/>
  <c r="AP219" i="47"/>
  <c r="FD213" i="3"/>
  <c r="FA213" i="3"/>
  <c r="L15" i="47"/>
  <c r="O18" i="48" s="1"/>
  <c r="EP213" i="3"/>
  <c r="BS221" i="47"/>
  <c r="EF213" i="3"/>
  <c r="AU214" i="47"/>
  <c r="DW213" i="3"/>
  <c r="DI213" i="3"/>
  <c r="BX216" i="47"/>
  <c r="DC213" i="3"/>
  <c r="BL215" i="47"/>
  <c r="CU213" i="3"/>
  <c r="CS213" i="3"/>
  <c r="AB215" i="47"/>
  <c r="CM213" i="3"/>
  <c r="V222" i="47"/>
  <c r="GC212" i="3"/>
  <c r="FW212" i="3"/>
  <c r="FS212" i="3"/>
  <c r="BH216" i="47"/>
  <c r="FP212" i="3"/>
  <c r="AV213" i="47"/>
  <c r="FM212" i="3"/>
  <c r="FG212" i="3"/>
  <c r="EU212" i="3"/>
  <c r="F213" i="47"/>
  <c r="EI212" i="3"/>
  <c r="BG216" i="47"/>
  <c r="EF212" i="3"/>
  <c r="AU213" i="47"/>
  <c r="ED212" i="3"/>
  <c r="DT212" i="3"/>
  <c r="Q217" i="47"/>
  <c r="DC212" i="3"/>
  <c r="BL214" i="47"/>
  <c r="CY212" i="3"/>
  <c r="CV212" i="3"/>
  <c r="CM212" i="3"/>
  <c r="V221" i="47"/>
  <c r="FW211" i="3"/>
  <c r="BN213" i="47"/>
  <c r="FO211" i="3"/>
  <c r="FM211" i="3"/>
  <c r="AD213" i="47"/>
  <c r="FD211" i="3"/>
  <c r="R216" i="47"/>
  <c r="FA211" i="3"/>
  <c r="L76" i="47"/>
  <c r="EH211" i="3"/>
  <c r="BA213" i="47"/>
  <c r="ED211" i="3"/>
  <c r="AI222" i="47"/>
  <c r="DK211" i="3"/>
  <c r="E212" i="47"/>
  <c r="DC211" i="3"/>
  <c r="CY211" i="3"/>
  <c r="BF215" i="47"/>
  <c r="CV211" i="3"/>
  <c r="AT212" i="47"/>
  <c r="CM211" i="3"/>
  <c r="FZ210" i="3"/>
  <c r="BT218" i="47"/>
  <c r="FP210" i="3"/>
  <c r="AV211" i="47"/>
  <c r="FM210" i="3"/>
  <c r="FG210" i="3"/>
  <c r="X219" i="47"/>
  <c r="ES210" i="3"/>
  <c r="BY214" i="47"/>
  <c r="EH210" i="3"/>
  <c r="BA212" i="47"/>
  <c r="ED210" i="3"/>
  <c r="DT210" i="3"/>
  <c r="Q215" i="47"/>
  <c r="DK210" i="3"/>
  <c r="E211" i="47"/>
  <c r="CY210" i="3"/>
  <c r="CV210" i="3"/>
  <c r="AT211" i="47"/>
  <c r="CT210" i="3"/>
  <c r="AH221" i="47"/>
  <c r="FW209" i="3"/>
  <c r="FS209" i="3"/>
  <c r="BH213" i="47"/>
  <c r="FP209" i="3"/>
  <c r="AV210" i="47"/>
  <c r="FM209" i="3"/>
  <c r="AD211" i="47"/>
  <c r="FA209" i="3"/>
  <c r="ES209" i="3"/>
  <c r="BY213" i="47"/>
  <c r="EM209" i="3"/>
  <c r="BM211" i="47"/>
  <c r="EH209" i="3"/>
  <c r="EE209" i="3"/>
  <c r="DK209" i="3"/>
  <c r="E210" i="47"/>
  <c r="DF209" i="3"/>
  <c r="CT209" i="3"/>
  <c r="AH65" i="47"/>
  <c r="CJ209" i="3"/>
  <c r="FR208" i="3"/>
  <c r="BB210" i="47"/>
  <c r="FN208" i="3"/>
  <c r="AJ220" i="47"/>
  <c r="FD208" i="3"/>
  <c r="R214" i="47"/>
  <c r="EU208" i="3"/>
  <c r="F209" i="47"/>
  <c r="EI208" i="3"/>
  <c r="BG212" i="47"/>
  <c r="EF208" i="3"/>
  <c r="AU209" i="47"/>
  <c r="ED208" i="3"/>
  <c r="DT208" i="3"/>
  <c r="Q214" i="47"/>
  <c r="DC208" i="3"/>
  <c r="BL210" i="47"/>
  <c r="CY208" i="3"/>
  <c r="CV208" i="3"/>
  <c r="CM208" i="3"/>
  <c r="V217" i="47"/>
  <c r="FW207" i="3"/>
  <c r="FS207" i="3"/>
  <c r="FP207" i="3"/>
  <c r="AV208" i="47"/>
  <c r="FM207" i="3"/>
  <c r="AD209" i="47"/>
  <c r="ES207" i="3"/>
  <c r="BY211" i="47"/>
  <c r="EM207" i="3"/>
  <c r="BM209" i="47"/>
  <c r="EI207" i="3"/>
  <c r="BG211" i="47"/>
  <c r="EE207" i="3"/>
  <c r="AO213" i="47"/>
  <c r="DT207" i="3"/>
  <c r="DQ207" i="3"/>
  <c r="K230" i="47"/>
  <c r="CY207" i="3"/>
  <c r="BF211" i="47"/>
  <c r="CV207" i="3"/>
  <c r="CT207" i="3"/>
  <c r="FZ206" i="3"/>
  <c r="BT214" i="47"/>
  <c r="FS206" i="3"/>
  <c r="BH210" i="47"/>
  <c r="FO206" i="3"/>
  <c r="FM206" i="3"/>
  <c r="FG206" i="3"/>
  <c r="X215" i="47"/>
  <c r="FA206" i="3"/>
  <c r="L44" i="47"/>
  <c r="EH206" i="3"/>
  <c r="EE206" i="3"/>
  <c r="AO212" i="47"/>
  <c r="DQ206" i="3"/>
  <c r="DI206" i="3"/>
  <c r="BX210" i="47"/>
  <c r="DC206" i="3"/>
  <c r="CY206" i="3"/>
  <c r="CS206" i="3"/>
  <c r="AB208" i="47"/>
  <c r="CM206" i="3"/>
  <c r="FR205" i="3"/>
  <c r="BB207" i="47"/>
  <c r="FN205" i="3"/>
  <c r="AJ40" i="47"/>
  <c r="FD205" i="3"/>
  <c r="R212" i="47"/>
  <c r="EU205" i="3"/>
  <c r="F206" i="47"/>
  <c r="EI205" i="3"/>
  <c r="EF205" i="3"/>
  <c r="AU206" i="47"/>
  <c r="DK205" i="3"/>
  <c r="E206" i="47"/>
  <c r="DF205" i="3"/>
  <c r="CT205" i="3"/>
  <c r="AH40" i="47"/>
  <c r="CJ205" i="3"/>
  <c r="CG205" i="3"/>
  <c r="J229" i="47"/>
  <c r="FZ204" i="3"/>
  <c r="BT212" i="47"/>
  <c r="FS204" i="3"/>
  <c r="BH208" i="47"/>
  <c r="FP204" i="3"/>
  <c r="AV205" i="47"/>
  <c r="FN204" i="3"/>
  <c r="AJ218" i="47"/>
  <c r="FG204" i="3"/>
  <c r="X213" i="47"/>
  <c r="FA204" i="3"/>
  <c r="ES204" i="3"/>
  <c r="BY208" i="47"/>
  <c r="EM204" i="3"/>
  <c r="BM207" i="47"/>
  <c r="EI204" i="3"/>
  <c r="BG208" i="47"/>
  <c r="EC204" i="3"/>
  <c r="AC206" i="47"/>
  <c r="DW204" i="3"/>
  <c r="W213" i="47"/>
  <c r="DF204" i="3"/>
  <c r="BR212" i="47"/>
  <c r="CX204" i="3"/>
  <c r="CJ204" i="3"/>
  <c r="CG204" i="3"/>
  <c r="FZ203" i="3"/>
  <c r="BT211" i="47"/>
  <c r="FS203" i="3"/>
  <c r="BH207" i="47"/>
  <c r="FG203" i="3"/>
  <c r="X212" i="47"/>
  <c r="FA203" i="3"/>
  <c r="L227" i="47"/>
  <c r="ES203" i="3"/>
  <c r="BY207" i="47"/>
  <c r="EM203" i="3"/>
  <c r="EI203" i="3"/>
  <c r="EF203" i="3"/>
  <c r="AU204" i="47"/>
  <c r="DT203" i="3"/>
  <c r="Q210" i="47"/>
  <c r="DQ203" i="3"/>
  <c r="K227" i="47"/>
  <c r="DC203" i="3"/>
  <c r="BL206" i="47"/>
  <c r="CY203" i="3"/>
  <c r="CV203" i="3"/>
  <c r="CM203" i="3"/>
  <c r="V212" i="47"/>
  <c r="CG203" i="3"/>
  <c r="GC202" i="3"/>
  <c r="BZ206" i="47"/>
  <c r="FP202" i="3"/>
  <c r="FN202" i="3"/>
  <c r="AJ216" i="47"/>
  <c r="FG202" i="3"/>
  <c r="X211" i="47"/>
  <c r="FA202" i="3"/>
  <c r="L226" i="47"/>
  <c r="ES202" i="3"/>
  <c r="EM202" i="3"/>
  <c r="EI202" i="3"/>
  <c r="BG206" i="47"/>
  <c r="DT202" i="3"/>
  <c r="Q209" i="47"/>
  <c r="DK202" i="3"/>
  <c r="DF202" i="3"/>
  <c r="CV202" i="3"/>
  <c r="AT203" i="47"/>
  <c r="CT202" i="3"/>
  <c r="FZ201" i="3"/>
  <c r="BT209" i="47"/>
  <c r="FP201" i="3"/>
  <c r="AV202" i="47"/>
  <c r="FM201" i="3"/>
  <c r="FG201" i="3"/>
  <c r="ES201" i="3"/>
  <c r="BY205" i="47"/>
  <c r="EM201" i="3"/>
  <c r="BM204" i="47"/>
  <c r="EH201" i="3"/>
  <c r="EE201" i="3"/>
  <c r="DK201" i="3"/>
  <c r="E202" i="47"/>
  <c r="DF201" i="3"/>
  <c r="CT201" i="3"/>
  <c r="AH215" i="47"/>
  <c r="CJ201" i="3"/>
  <c r="FZ200" i="3"/>
  <c r="BT208" i="47"/>
  <c r="FS200" i="3"/>
  <c r="FP200" i="3"/>
  <c r="FN200" i="3"/>
  <c r="AJ214" i="47"/>
  <c r="FG200" i="3"/>
  <c r="X209" i="47"/>
  <c r="EM200" i="3"/>
  <c r="BM203" i="47"/>
  <c r="EI200" i="3"/>
  <c r="BG204" i="47"/>
  <c r="EF200" i="3"/>
  <c r="ED200" i="3"/>
  <c r="DI200" i="3"/>
  <c r="BX204" i="47"/>
  <c r="DC200" i="3"/>
  <c r="CY200" i="3"/>
  <c r="CS200" i="3"/>
  <c r="AB202" i="47"/>
  <c r="CM200" i="3"/>
  <c r="FR199" i="3"/>
  <c r="BB201" i="47"/>
  <c r="FN199" i="3"/>
  <c r="AJ213" i="47"/>
  <c r="FD199" i="3"/>
  <c r="R206" i="47"/>
  <c r="EU199" i="3"/>
  <c r="F200" i="47"/>
  <c r="EM199" i="3"/>
  <c r="EI199" i="3"/>
  <c r="DT199" i="3"/>
  <c r="Q206" i="47"/>
  <c r="DQ199" i="3"/>
  <c r="DI199" i="3"/>
  <c r="CX199" i="3"/>
  <c r="AZ201" i="47"/>
  <c r="CU199" i="3"/>
  <c r="CS199" i="3"/>
  <c r="CG199" i="3"/>
  <c r="J223" i="47"/>
  <c r="FZ198" i="3"/>
  <c r="BT206" i="47"/>
  <c r="FS198" i="3"/>
  <c r="BH202" i="47"/>
  <c r="FP198" i="3"/>
  <c r="AV199" i="47"/>
  <c r="FN198" i="3"/>
  <c r="AJ212" i="47"/>
  <c r="FG198" i="3"/>
  <c r="X207" i="47"/>
  <c r="FA198" i="3"/>
  <c r="ES198" i="3"/>
  <c r="EF198" i="3"/>
  <c r="AU199" i="47"/>
  <c r="ED198" i="3"/>
  <c r="AI212" i="47"/>
  <c r="DT198" i="3"/>
  <c r="DQ198" i="3"/>
  <c r="K222" i="47"/>
  <c r="CY198" i="3"/>
  <c r="BF202" i="47"/>
  <c r="CV198" i="3"/>
  <c r="CT198" i="3"/>
  <c r="FW197" i="3"/>
  <c r="BN200" i="47"/>
  <c r="FR197" i="3"/>
  <c r="FO197" i="3"/>
  <c r="FM197" i="3"/>
  <c r="AD199" i="47"/>
  <c r="FD197" i="3"/>
  <c r="R204" i="47"/>
  <c r="FA197" i="3"/>
  <c r="ES197" i="3"/>
  <c r="BY201" i="47"/>
  <c r="EM197" i="3"/>
  <c r="BM200" i="47"/>
  <c r="EI197" i="3"/>
  <c r="EF197" i="3"/>
  <c r="ED197" i="3"/>
  <c r="AI211" i="47"/>
  <c r="DQ197" i="3"/>
  <c r="K221" i="47"/>
  <c r="DI197" i="3"/>
  <c r="DC197" i="3"/>
  <c r="CU197" i="3"/>
  <c r="AN203" i="47"/>
  <c r="CS197" i="3"/>
  <c r="CM197" i="3"/>
  <c r="FZ196" i="3"/>
  <c r="FM196" i="3"/>
  <c r="AD198" i="47"/>
  <c r="FG196" i="3"/>
  <c r="X30" i="47"/>
  <c r="EU196" i="3"/>
  <c r="EI196" i="3"/>
  <c r="BG200" i="47"/>
  <c r="EF196" i="3"/>
  <c r="AU197" i="47"/>
  <c r="EC196" i="3"/>
  <c r="DW196" i="3"/>
  <c r="DF196" i="3"/>
  <c r="CV196" i="3"/>
  <c r="AT197" i="47"/>
  <c r="CT196" i="3"/>
  <c r="FZ195" i="3"/>
  <c r="BT26" i="47"/>
  <c r="FR195" i="3"/>
  <c r="FO195" i="3"/>
  <c r="AP27" i="47"/>
  <c r="EU195" i="3"/>
  <c r="F196" i="47"/>
  <c r="EH195" i="3"/>
  <c r="BA197" i="47"/>
  <c r="ED195" i="3"/>
  <c r="DI195" i="3"/>
  <c r="CX195" i="3"/>
  <c r="AZ197" i="47"/>
  <c r="CU195" i="3"/>
  <c r="CS195" i="3"/>
  <c r="CG195" i="3"/>
  <c r="J54" i="47"/>
  <c r="FZ194" i="3"/>
  <c r="FM194" i="3"/>
  <c r="AD196" i="47"/>
  <c r="FG194" i="3"/>
  <c r="X204" i="47"/>
  <c r="FA194" i="3"/>
  <c r="ES194" i="3"/>
  <c r="EM194" i="3"/>
  <c r="BM197" i="47"/>
  <c r="ED194" i="3"/>
  <c r="AI210" i="47"/>
  <c r="DK194" i="3"/>
  <c r="CY194" i="3"/>
  <c r="BF198" i="47"/>
  <c r="CV194" i="3"/>
  <c r="CT194" i="3"/>
  <c r="FP193" i="3"/>
  <c r="FN193" i="3"/>
  <c r="AJ42" i="47"/>
  <c r="EU193" i="3"/>
  <c r="EP193" i="3"/>
  <c r="BS12" i="47"/>
  <c r="N104" i="48" s="1"/>
  <c r="EE193" i="3"/>
  <c r="AO200" i="47"/>
  <c r="EC193" i="3"/>
  <c r="AC195" i="47"/>
  <c r="DT193" i="3"/>
  <c r="DQ193" i="3"/>
  <c r="CX193" i="3"/>
  <c r="CU193" i="3"/>
  <c r="CJ193" i="3"/>
  <c r="P202" i="47"/>
  <c r="FZ192" i="3"/>
  <c r="FR192" i="3"/>
  <c r="BB194" i="47"/>
  <c r="FG192" i="3"/>
  <c r="X202" i="47"/>
  <c r="ES192" i="3"/>
  <c r="BY196" i="47"/>
  <c r="EH192" i="3"/>
  <c r="EE192" i="3"/>
  <c r="AO199" i="47"/>
  <c r="EC192" i="3"/>
  <c r="AC194" i="47"/>
  <c r="DT192" i="3"/>
  <c r="DQ192" i="3"/>
  <c r="DI192" i="3"/>
  <c r="BX196" i="47"/>
  <c r="DC192" i="3"/>
  <c r="CY192" i="3"/>
  <c r="CS192" i="3"/>
  <c r="AB194" i="47"/>
  <c r="CM192" i="3"/>
  <c r="FR191" i="3"/>
  <c r="BB193" i="47"/>
  <c r="FO191" i="3"/>
  <c r="AP198" i="47"/>
  <c r="FM191" i="3"/>
  <c r="FG191" i="3"/>
  <c r="EM191" i="3"/>
  <c r="EI191" i="3"/>
  <c r="EF191" i="3"/>
  <c r="AU193" i="47"/>
  <c r="ED191" i="3"/>
  <c r="AI16" i="47"/>
  <c r="N55" i="48" s="1"/>
  <c r="DW191" i="3"/>
  <c r="DK191" i="3"/>
  <c r="E192" i="47"/>
  <c r="DF191" i="3"/>
  <c r="CT191" i="3"/>
  <c r="AH16" i="47"/>
  <c r="M55" i="48" s="1"/>
  <c r="CJ191" i="3"/>
  <c r="GC190" i="3"/>
  <c r="BZ194" i="47"/>
  <c r="FW190" i="3"/>
  <c r="BN194" i="47"/>
  <c r="FR190" i="3"/>
  <c r="FO190" i="3"/>
  <c r="EU190" i="3"/>
  <c r="F191" i="47"/>
  <c r="EP190" i="3"/>
  <c r="EH190" i="3"/>
  <c r="BA192" i="47"/>
  <c r="DW190" i="3"/>
  <c r="W200" i="47"/>
  <c r="DI190" i="3"/>
  <c r="DC190" i="3"/>
  <c r="CU190" i="3"/>
  <c r="AN197" i="47"/>
  <c r="CS190" i="3"/>
  <c r="CM190" i="3"/>
  <c r="FZ189" i="3"/>
  <c r="FM189" i="3"/>
  <c r="AD191" i="47"/>
  <c r="FG189" i="3"/>
  <c r="X199" i="47"/>
  <c r="EU189" i="3"/>
  <c r="EH189" i="3"/>
  <c r="BA191" i="47"/>
  <c r="EE189" i="3"/>
  <c r="AO196" i="47"/>
  <c r="EC189" i="3"/>
  <c r="DW189" i="3"/>
  <c r="CX189" i="3"/>
  <c r="CU189" i="3"/>
  <c r="CJ189" i="3"/>
  <c r="P198" i="47"/>
  <c r="CG189" i="3"/>
  <c r="GC188" i="3"/>
  <c r="FW188" i="3"/>
  <c r="FS188" i="3"/>
  <c r="BH192" i="47"/>
  <c r="FD188" i="3"/>
  <c r="R50" i="47"/>
  <c r="EU188" i="3"/>
  <c r="EP188" i="3"/>
  <c r="EC188" i="3"/>
  <c r="AC190" i="47"/>
  <c r="DW188" i="3"/>
  <c r="W198" i="47"/>
  <c r="DQ188" i="3"/>
  <c r="DI188" i="3"/>
  <c r="CX188" i="3"/>
  <c r="AZ190" i="47"/>
  <c r="CU188" i="3"/>
  <c r="CS188" i="3"/>
  <c r="GC187" i="3"/>
  <c r="BZ10" i="47"/>
  <c r="FP187" i="3"/>
  <c r="AV189" i="47"/>
  <c r="FN187" i="3"/>
  <c r="AJ205" i="47"/>
  <c r="FG187" i="3"/>
  <c r="G121" i="48"/>
  <c r="EF187" i="3"/>
  <c r="DT187" i="3"/>
  <c r="Q12" i="47"/>
  <c r="G32" i="48" s="1"/>
  <c r="DK187" i="3"/>
  <c r="F121" i="48"/>
  <c r="CY187" i="3"/>
  <c r="BF191" i="47"/>
  <c r="CV187" i="3"/>
  <c r="CT187" i="3"/>
  <c r="CG187" i="3"/>
  <c r="GC186" i="3"/>
  <c r="FW186" i="3"/>
  <c r="FN186" i="3"/>
  <c r="AJ204" i="47"/>
  <c r="FD186" i="3"/>
  <c r="FA186" i="3"/>
  <c r="ES186" i="3"/>
  <c r="BY191" i="47"/>
  <c r="EE186" i="3"/>
  <c r="EC186" i="3"/>
  <c r="AC188" i="47"/>
  <c r="DI186" i="3"/>
  <c r="CX186" i="3"/>
  <c r="AZ188" i="47"/>
  <c r="CU186" i="3"/>
  <c r="CS186" i="3"/>
  <c r="CG186" i="3"/>
  <c r="J217" i="47"/>
  <c r="FZ185" i="3"/>
  <c r="FO185" i="3"/>
  <c r="AP192" i="47"/>
  <c r="FM185" i="3"/>
  <c r="AD187" i="47"/>
  <c r="FG185" i="3"/>
  <c r="EU185" i="3"/>
  <c r="F186" i="47"/>
  <c r="EP185" i="3"/>
  <c r="EH185" i="3"/>
  <c r="BA187" i="47"/>
  <c r="DW185" i="3"/>
  <c r="W195" i="47"/>
  <c r="DI185" i="3"/>
  <c r="DC185" i="3"/>
  <c r="CU185" i="3"/>
  <c r="AN192" i="47"/>
  <c r="CS185" i="3"/>
  <c r="CM185" i="3"/>
  <c r="FR184" i="3"/>
  <c r="BB186" i="47"/>
  <c r="FO184" i="3"/>
  <c r="FM184" i="3"/>
  <c r="FG184" i="3"/>
  <c r="X194" i="47"/>
  <c r="EP184" i="3"/>
  <c r="BS194" i="47"/>
  <c r="EF184" i="3"/>
  <c r="AU186" i="47"/>
  <c r="DT184" i="3"/>
  <c r="Q195" i="47"/>
  <c r="DK184" i="3"/>
  <c r="E185" i="47"/>
  <c r="CX184" i="3"/>
  <c r="CU184" i="3"/>
  <c r="CJ184" i="3"/>
  <c r="P195" i="47"/>
  <c r="CG184" i="3"/>
  <c r="GC183" i="3"/>
  <c r="BZ188" i="47"/>
  <c r="FR183" i="3"/>
  <c r="FG183" i="3"/>
  <c r="X193" i="47"/>
  <c r="EU183" i="3"/>
  <c r="EP183" i="3"/>
  <c r="EF183" i="3"/>
  <c r="AU185" i="47"/>
  <c r="ED183" i="3"/>
  <c r="DT183" i="3"/>
  <c r="Q194" i="47"/>
  <c r="DK183" i="3"/>
  <c r="E184" i="47"/>
  <c r="DF183" i="3"/>
  <c r="CT183" i="3"/>
  <c r="AH51" i="47"/>
  <c r="CJ183" i="3"/>
  <c r="GC182" i="3"/>
  <c r="BZ187" i="47"/>
  <c r="FW182" i="3"/>
  <c r="FS182" i="3"/>
  <c r="FP182" i="3"/>
  <c r="AV184" i="47"/>
  <c r="FD182" i="3"/>
  <c r="R193" i="47"/>
  <c r="FA182" i="3"/>
  <c r="L67" i="47"/>
  <c r="EP182" i="3"/>
  <c r="EH182" i="3"/>
  <c r="BA184" i="47"/>
  <c r="EE182" i="3"/>
  <c r="AO189" i="47"/>
  <c r="DT182" i="3"/>
  <c r="DQ182" i="3"/>
  <c r="K67" i="47"/>
  <c r="DI182" i="3"/>
  <c r="DC182" i="3"/>
  <c r="CU182" i="3"/>
  <c r="AN189" i="47"/>
  <c r="CS182" i="3"/>
  <c r="CM182" i="3"/>
  <c r="CG182" i="3"/>
  <c r="GC181" i="3"/>
  <c r="FW181" i="3"/>
  <c r="BN185" i="47"/>
  <c r="FN181" i="3"/>
  <c r="AJ202" i="47"/>
  <c r="EU181" i="3"/>
  <c r="EP181" i="3"/>
  <c r="BS191" i="47"/>
  <c r="ED181" i="3"/>
  <c r="DF181" i="3"/>
  <c r="CV181" i="3"/>
  <c r="AT183" i="47"/>
  <c r="CT181" i="3"/>
  <c r="FW180" i="3"/>
  <c r="BN184" i="47"/>
  <c r="FS180" i="3"/>
  <c r="BH184" i="47"/>
  <c r="FP180" i="3"/>
  <c r="FN180" i="3"/>
  <c r="ES180" i="3"/>
  <c r="BY185" i="47"/>
  <c r="EE180" i="3"/>
  <c r="EC180" i="3"/>
  <c r="AC182" i="47"/>
  <c r="DI180" i="3"/>
  <c r="CX180" i="3"/>
  <c r="AZ182" i="47"/>
  <c r="CU180" i="3"/>
  <c r="CS180" i="3"/>
  <c r="CG180" i="3"/>
  <c r="J25" i="47"/>
  <c r="FZ179" i="3"/>
  <c r="BT189" i="47"/>
  <c r="FR179" i="3"/>
  <c r="FO179" i="3"/>
  <c r="FM179" i="3"/>
  <c r="AD181" i="47"/>
  <c r="ES179" i="3"/>
  <c r="EF179" i="3"/>
  <c r="AU181" i="47"/>
  <c r="ED179" i="3"/>
  <c r="AI200" i="47"/>
  <c r="DT179" i="3"/>
  <c r="DQ179" i="3"/>
  <c r="K213" i="47"/>
  <c r="CY179" i="3"/>
  <c r="BF183" i="47"/>
  <c r="CV179" i="3"/>
  <c r="AT181" i="47"/>
  <c r="CJ179" i="3"/>
  <c r="CG179" i="3"/>
  <c r="GC178" i="3"/>
  <c r="FW178" i="3"/>
  <c r="BN182" i="47"/>
  <c r="FS178" i="3"/>
  <c r="FP178" i="3"/>
  <c r="FN178" i="3"/>
  <c r="AJ71" i="47"/>
  <c r="FG178" i="3"/>
  <c r="X189" i="47"/>
  <c r="ES178" i="3"/>
  <c r="EM178" i="3"/>
  <c r="EI178" i="3"/>
  <c r="BG182" i="47"/>
  <c r="EF178" i="3"/>
  <c r="ED178" i="3"/>
  <c r="DK178" i="3"/>
  <c r="E179" i="47"/>
  <c r="CX178" i="3"/>
  <c r="AZ180" i="47"/>
  <c r="CS178" i="3"/>
  <c r="AB180" i="47"/>
  <c r="CM178" i="3"/>
  <c r="FW177" i="3"/>
  <c r="FN177" i="3"/>
  <c r="AJ199" i="47"/>
  <c r="FG177" i="3"/>
  <c r="ES177" i="3"/>
  <c r="BY182" i="47"/>
  <c r="EH177" i="3"/>
  <c r="BA179" i="47"/>
  <c r="ED177" i="3"/>
  <c r="AI199" i="47"/>
  <c r="DW177" i="3"/>
  <c r="W188" i="47"/>
  <c r="DQ177" i="3"/>
  <c r="DI177" i="3"/>
  <c r="CX177" i="3"/>
  <c r="AZ179" i="47"/>
  <c r="CU177" i="3"/>
  <c r="CS177" i="3"/>
  <c r="FZ176" i="3"/>
  <c r="BT187" i="47"/>
  <c r="FS176" i="3"/>
  <c r="BH180" i="47"/>
  <c r="FO176" i="3"/>
  <c r="FM176" i="3"/>
  <c r="FG176" i="3"/>
  <c r="X187" i="47"/>
  <c r="FA176" i="3"/>
  <c r="L211" i="47"/>
  <c r="EI176" i="3"/>
  <c r="BG180" i="47"/>
  <c r="EF176" i="3"/>
  <c r="AU178" i="47"/>
  <c r="EC176" i="3"/>
  <c r="DW176" i="3"/>
  <c r="DF176" i="3"/>
  <c r="CV176" i="3"/>
  <c r="AT178" i="47"/>
  <c r="CT176" i="3"/>
  <c r="FP175" i="3"/>
  <c r="AV177" i="47"/>
  <c r="FN175" i="3"/>
  <c r="AJ197" i="47"/>
  <c r="ES175" i="3"/>
  <c r="EM175" i="3"/>
  <c r="ED175" i="3"/>
  <c r="AI197" i="47"/>
  <c r="DT175" i="3"/>
  <c r="DQ175" i="3"/>
  <c r="DI175" i="3"/>
  <c r="BX180" i="47"/>
  <c r="DC175" i="3"/>
  <c r="CY175" i="3"/>
  <c r="CS175" i="3"/>
  <c r="AB177" i="47"/>
  <c r="CM175" i="3"/>
  <c r="FW174" i="3"/>
  <c r="BN178" i="47"/>
  <c r="FR174" i="3"/>
  <c r="FO174" i="3"/>
  <c r="FM174" i="3"/>
  <c r="AD176" i="47"/>
  <c r="FD174" i="3"/>
  <c r="R187" i="47"/>
  <c r="EM174" i="3"/>
  <c r="BM178" i="47"/>
  <c r="EI174" i="3"/>
  <c r="BG178" i="47"/>
  <c r="EE174" i="3"/>
  <c r="EC174" i="3"/>
  <c r="DK174" i="3"/>
  <c r="E175" i="47"/>
  <c r="DF174" i="3"/>
  <c r="BR185" i="47"/>
  <c r="CX174" i="3"/>
  <c r="CU174" i="3"/>
  <c r="AN182" i="47"/>
  <c r="CS174" i="3"/>
  <c r="AB176" i="47"/>
  <c r="GC173" i="3"/>
  <c r="BZ21" i="47"/>
  <c r="FR173" i="3"/>
  <c r="BB175" i="47"/>
  <c r="FN173" i="3"/>
  <c r="AJ58" i="47"/>
  <c r="FG173" i="3"/>
  <c r="X184" i="47"/>
  <c r="ES173" i="3"/>
  <c r="EM173" i="3"/>
  <c r="BM18" i="47"/>
  <c r="G110" i="48" s="1"/>
  <c r="EI173" i="3"/>
  <c r="BG177" i="47"/>
  <c r="EE173" i="3"/>
  <c r="AO181" i="47"/>
  <c r="DT173" i="3"/>
  <c r="DQ173" i="3"/>
  <c r="K208" i="47"/>
  <c r="DF173" i="3"/>
  <c r="BR32" i="47"/>
  <c r="CT173" i="3"/>
  <c r="CJ173" i="3"/>
  <c r="P23" i="47"/>
  <c r="FP172" i="3"/>
  <c r="AV174" i="47"/>
  <c r="FM172" i="3"/>
  <c r="FG172" i="3"/>
  <c r="X183" i="47"/>
  <c r="FA172" i="3"/>
  <c r="L207" i="47"/>
  <c r="EP172" i="3"/>
  <c r="BS184" i="47"/>
  <c r="EF172" i="3"/>
  <c r="AU174" i="47"/>
  <c r="DW172" i="3"/>
  <c r="DI172" i="3"/>
  <c r="BX178" i="47"/>
  <c r="DC172" i="3"/>
  <c r="BL177" i="47"/>
  <c r="CU172" i="3"/>
  <c r="CS172" i="3"/>
  <c r="AB174" i="47"/>
  <c r="CM172" i="3"/>
  <c r="V183" i="47"/>
  <c r="GC171" i="3"/>
  <c r="BZ177" i="47"/>
  <c r="FP171" i="3"/>
  <c r="AV173" i="47"/>
  <c r="FG171" i="3"/>
  <c r="X182" i="47"/>
  <c r="FA171" i="3"/>
  <c r="L118" i="47"/>
  <c r="EP171" i="3"/>
  <c r="EH171" i="3"/>
  <c r="BA173" i="47"/>
  <c r="ED171" i="3"/>
  <c r="AI194" i="47"/>
  <c r="DK171" i="3"/>
  <c r="E172" i="47"/>
  <c r="DF171" i="3"/>
  <c r="BR183" i="47"/>
  <c r="CV171" i="3"/>
  <c r="CT171" i="3"/>
  <c r="AH194" i="47"/>
  <c r="FS170" i="3"/>
  <c r="FP170" i="3"/>
  <c r="AV172" i="47"/>
  <c r="FM170" i="3"/>
  <c r="AD172" i="47"/>
  <c r="FD170" i="3"/>
  <c r="R184" i="47"/>
  <c r="FA170" i="3"/>
  <c r="L206" i="47"/>
  <c r="EP170" i="3"/>
  <c r="BS182" i="47"/>
  <c r="EF170" i="3"/>
  <c r="ED170" i="3"/>
  <c r="AI193" i="47"/>
  <c r="DW170" i="3"/>
  <c r="W181" i="47"/>
  <c r="DC170" i="3"/>
  <c r="CY170" i="3"/>
  <c r="BF174" i="47"/>
  <c r="CV170" i="3"/>
  <c r="AT172" i="47"/>
  <c r="CM170" i="3"/>
  <c r="CG170" i="3"/>
  <c r="J206" i="47"/>
  <c r="FZ169" i="3"/>
  <c r="BT181" i="47"/>
  <c r="FP169" i="3"/>
  <c r="AV171" i="47"/>
  <c r="FM169" i="3"/>
  <c r="AD171" i="47"/>
  <c r="FD169" i="3"/>
  <c r="R183" i="47"/>
  <c r="EP169" i="3"/>
  <c r="BS181" i="47"/>
  <c r="EI169" i="3"/>
  <c r="EF169" i="3"/>
  <c r="AU171" i="47"/>
  <c r="ED169" i="3"/>
  <c r="AI192" i="47"/>
  <c r="DW169" i="3"/>
  <c r="W180" i="47"/>
  <c r="DI169" i="3"/>
  <c r="DC169" i="3"/>
  <c r="BL174" i="47"/>
  <c r="CY169" i="3"/>
  <c r="BF173" i="47"/>
  <c r="CS169" i="3"/>
  <c r="CM169" i="3"/>
  <c r="V180" i="47"/>
  <c r="FZ168" i="3"/>
  <c r="BT180" i="47"/>
  <c r="FP168" i="3"/>
  <c r="FN168" i="3"/>
  <c r="FA168" i="3"/>
  <c r="L204" i="47"/>
  <c r="ES168" i="3"/>
  <c r="BY174" i="47"/>
  <c r="EM168" i="3"/>
  <c r="BM173" i="47"/>
  <c r="EH168" i="3"/>
  <c r="EE168" i="3"/>
  <c r="DK168" i="3"/>
  <c r="E169" i="47"/>
  <c r="DF168" i="3"/>
  <c r="CT168" i="3"/>
  <c r="AH191" i="47"/>
  <c r="CJ168" i="3"/>
  <c r="GC167" i="3"/>
  <c r="BZ173" i="47"/>
  <c r="FW167" i="3"/>
  <c r="BN172" i="47"/>
  <c r="FR167" i="3"/>
  <c r="BB169" i="47"/>
  <c r="FD167" i="3"/>
  <c r="R181" i="47"/>
  <c r="EU167" i="3"/>
  <c r="F168" i="47"/>
  <c r="EP167" i="3"/>
  <c r="BS179" i="47"/>
  <c r="EF167" i="3"/>
  <c r="AU169" i="47"/>
  <c r="EC167" i="3"/>
  <c r="DW167" i="3"/>
  <c r="W178" i="47"/>
  <c r="DI167" i="3"/>
  <c r="BX173" i="47"/>
  <c r="CX167" i="3"/>
  <c r="CU167" i="3"/>
  <c r="AN175" i="47"/>
  <c r="CS167" i="3"/>
  <c r="AB169" i="47"/>
  <c r="CG167" i="3"/>
  <c r="GC166" i="3"/>
  <c r="BZ172" i="47"/>
  <c r="FR166" i="3"/>
  <c r="BB168" i="47"/>
  <c r="FO166" i="3"/>
  <c r="AP174" i="47"/>
  <c r="EU166" i="3"/>
  <c r="EP166" i="3"/>
  <c r="BS178" i="47"/>
  <c r="EF166" i="3"/>
  <c r="AU168" i="47"/>
  <c r="DW166" i="3"/>
  <c r="DI166" i="3"/>
  <c r="BX172" i="47"/>
  <c r="DC166" i="3"/>
  <c r="BL19" i="47"/>
  <c r="F111" i="48" s="1"/>
  <c r="CU166" i="3"/>
  <c r="CS166" i="3"/>
  <c r="AB168" i="47"/>
  <c r="CM166" i="3"/>
  <c r="V31" i="47"/>
  <c r="GC165" i="3"/>
  <c r="FW165" i="3"/>
  <c r="FN165" i="3"/>
  <c r="AJ28" i="47"/>
  <c r="FD165" i="3"/>
  <c r="FA165" i="3"/>
  <c r="ES165" i="3"/>
  <c r="BY171" i="47"/>
  <c r="EM165" i="3"/>
  <c r="BM171" i="47"/>
  <c r="EH165" i="3"/>
  <c r="EE165" i="3"/>
  <c r="DK165" i="3"/>
  <c r="E166" i="47"/>
  <c r="DF165" i="3"/>
  <c r="CT165" i="3"/>
  <c r="AH28" i="47"/>
  <c r="CJ165" i="3"/>
  <c r="GC164" i="3"/>
  <c r="BZ170" i="47"/>
  <c r="FR164" i="3"/>
  <c r="BB166" i="47"/>
  <c r="EU164" i="3"/>
  <c r="F165" i="47"/>
  <c r="EP164" i="3"/>
  <c r="BS177" i="47"/>
  <c r="EF164" i="3"/>
  <c r="AU166" i="47"/>
  <c r="EC164" i="3"/>
  <c r="DW164" i="3"/>
  <c r="W177" i="47"/>
  <c r="DI164" i="3"/>
  <c r="BX170" i="47"/>
  <c r="CX164" i="3"/>
  <c r="CU164" i="3"/>
  <c r="AN172" i="47"/>
  <c r="CS164" i="3"/>
  <c r="AB167" i="47"/>
  <c r="GC163" i="3"/>
  <c r="BZ169" i="47"/>
  <c r="FW163" i="3"/>
  <c r="BN169" i="47"/>
  <c r="FR163" i="3"/>
  <c r="BB165" i="47"/>
  <c r="FD163" i="3"/>
  <c r="R179" i="47"/>
  <c r="EU163" i="3"/>
  <c r="F164" i="47"/>
  <c r="EP163" i="3"/>
  <c r="BS176" i="47"/>
  <c r="EI163" i="3"/>
  <c r="BG167" i="47"/>
  <c r="EE163" i="3"/>
  <c r="AO171" i="47"/>
  <c r="DT163" i="3"/>
  <c r="Q179" i="47"/>
  <c r="DK163" i="3"/>
  <c r="E164" i="47"/>
  <c r="DC163" i="3"/>
  <c r="CY163" i="3"/>
  <c r="BF167" i="47"/>
  <c r="CV163" i="3"/>
  <c r="AT165" i="47"/>
  <c r="CM163" i="3"/>
  <c r="CG163" i="3"/>
  <c r="J202" i="47"/>
  <c r="FZ162" i="3"/>
  <c r="BT175" i="47"/>
  <c r="FN162" i="3"/>
  <c r="AJ187" i="47"/>
  <c r="FG162" i="3"/>
  <c r="EU162" i="3"/>
  <c r="F163" i="47"/>
  <c r="EI162" i="3"/>
  <c r="EF162" i="3"/>
  <c r="AU10" i="47"/>
  <c r="EC162" i="3"/>
  <c r="AC165" i="47"/>
  <c r="DW162" i="3"/>
  <c r="W175" i="47"/>
  <c r="DI162" i="3"/>
  <c r="DC162" i="3"/>
  <c r="BL168" i="47"/>
  <c r="CY162" i="3"/>
  <c r="BF166" i="47"/>
  <c r="M66" i="48"/>
  <c r="CS162" i="3"/>
  <c r="CM162" i="3"/>
  <c r="V175" i="47"/>
  <c r="GC161" i="3"/>
  <c r="BZ167" i="47"/>
  <c r="FW161" i="3"/>
  <c r="BN167" i="47"/>
  <c r="FR161" i="3"/>
  <c r="BB163" i="47"/>
  <c r="FD161" i="3"/>
  <c r="R177" i="47"/>
  <c r="EU161" i="3"/>
  <c r="F162" i="47"/>
  <c r="EM161" i="3"/>
  <c r="BM167" i="47"/>
  <c r="EI161" i="3"/>
  <c r="BG165" i="47"/>
  <c r="EC161" i="3"/>
  <c r="AC164" i="47"/>
  <c r="DT161" i="3"/>
  <c r="DQ161" i="3"/>
  <c r="K200" i="47"/>
  <c r="DI161" i="3"/>
  <c r="BX167" i="47"/>
  <c r="CX161" i="3"/>
  <c r="CU161" i="3"/>
  <c r="AN169" i="47"/>
  <c r="CS161" i="3"/>
  <c r="AB164" i="47"/>
  <c r="FW160" i="3"/>
  <c r="BN166" i="47"/>
  <c r="FR160" i="3"/>
  <c r="FO160" i="3"/>
  <c r="AP168" i="47"/>
  <c r="FM160" i="3"/>
  <c r="AD163" i="47"/>
  <c r="FD160" i="3"/>
  <c r="R176" i="47"/>
  <c r="EP160" i="3"/>
  <c r="BS173" i="47"/>
  <c r="EI160" i="3"/>
  <c r="EF160" i="3"/>
  <c r="AU163" i="47"/>
  <c r="ED160" i="3"/>
  <c r="AI185" i="47"/>
  <c r="DW160" i="3"/>
  <c r="W173" i="47"/>
  <c r="DI160" i="3"/>
  <c r="DC160" i="3"/>
  <c r="BL166" i="47"/>
  <c r="CY160" i="3"/>
  <c r="BF164" i="47"/>
  <c r="CS160" i="3"/>
  <c r="CM160" i="3"/>
  <c r="V173" i="47"/>
  <c r="FW159" i="3"/>
  <c r="BN165" i="47"/>
  <c r="FS159" i="3"/>
  <c r="BH163" i="47"/>
  <c r="FP159" i="3"/>
  <c r="FN159" i="3"/>
  <c r="ES159" i="3"/>
  <c r="BY165" i="47"/>
  <c r="EE159" i="3"/>
  <c r="EC159" i="3"/>
  <c r="AC162" i="47"/>
  <c r="DI159" i="3"/>
  <c r="CV159" i="3"/>
  <c r="CT159" i="3"/>
  <c r="AH184" i="47"/>
  <c r="GC158" i="3"/>
  <c r="BZ164" i="47"/>
  <c r="FR158" i="3"/>
  <c r="BB10" i="47"/>
  <c r="FO158" i="3"/>
  <c r="AP166" i="47"/>
  <c r="EU158" i="3"/>
  <c r="EP158" i="3"/>
  <c r="BS171" i="47"/>
  <c r="EI158" i="3"/>
  <c r="BG15" i="47"/>
  <c r="N90" i="48" s="1"/>
  <c r="EF158" i="3"/>
  <c r="AU161" i="47"/>
  <c r="EC158" i="3"/>
  <c r="AC10" i="47"/>
  <c r="DT158" i="3"/>
  <c r="Q174" i="47"/>
  <c r="DF158" i="3"/>
  <c r="CX158" i="3"/>
  <c r="AZ10" i="47"/>
  <c r="CJ158" i="3"/>
  <c r="P174" i="47"/>
  <c r="CG158" i="3"/>
  <c r="J38" i="47"/>
  <c r="FR157" i="3"/>
  <c r="BB160" i="47"/>
  <c r="FO157" i="3"/>
  <c r="AP165" i="47"/>
  <c r="FM157" i="3"/>
  <c r="FG157" i="3"/>
  <c r="EM157" i="3"/>
  <c r="EI157" i="3"/>
  <c r="EF157" i="3"/>
  <c r="AU160" i="47"/>
  <c r="EC157" i="3"/>
  <c r="AC161" i="47"/>
  <c r="DI157" i="3"/>
  <c r="CX157" i="3"/>
  <c r="AZ160" i="47"/>
  <c r="CU157" i="3"/>
  <c r="CS157" i="3"/>
  <c r="FZ156" i="3"/>
  <c r="BT169" i="47"/>
  <c r="FS156" i="3"/>
  <c r="FP156" i="3"/>
  <c r="FD156" i="3"/>
  <c r="R172" i="47"/>
  <c r="FA156" i="3"/>
  <c r="L196" i="47"/>
  <c r="ES156" i="3"/>
  <c r="EM156" i="3"/>
  <c r="EI156" i="3"/>
  <c r="BG161" i="47"/>
  <c r="EE156" i="3"/>
  <c r="AO164" i="47"/>
  <c r="DQ156" i="3"/>
  <c r="K196" i="47"/>
  <c r="DF156" i="3"/>
  <c r="CV156" i="3"/>
  <c r="AT159" i="47"/>
  <c r="CT156" i="3"/>
  <c r="FZ155" i="3"/>
  <c r="BT168" i="47"/>
  <c r="FR155" i="3"/>
  <c r="FO155" i="3"/>
  <c r="AP163" i="47"/>
  <c r="EU155" i="3"/>
  <c r="F156" i="47"/>
  <c r="EI155" i="3"/>
  <c r="BG160" i="47"/>
  <c r="EE155" i="3"/>
  <c r="AO163" i="47"/>
  <c r="EC155" i="3"/>
  <c r="AC159" i="47"/>
  <c r="DW155" i="3"/>
  <c r="W35" i="47"/>
  <c r="DQ155" i="3"/>
  <c r="K59" i="47"/>
  <c r="DC155" i="3"/>
  <c r="BL162" i="47"/>
  <c r="CY155" i="3"/>
  <c r="CV155" i="3"/>
  <c r="CM155" i="3"/>
  <c r="V35" i="47"/>
  <c r="FW154" i="3"/>
  <c r="FS154" i="3"/>
  <c r="FD154" i="3"/>
  <c r="R170" i="47"/>
  <c r="FA154" i="3"/>
  <c r="ES154" i="3"/>
  <c r="BY160" i="47"/>
  <c r="EH154" i="3"/>
  <c r="BA157" i="47"/>
  <c r="EE154" i="3"/>
  <c r="AO162" i="47"/>
  <c r="DK154" i="3"/>
  <c r="CY154" i="3"/>
  <c r="BF159" i="47"/>
  <c r="CV154" i="3"/>
  <c r="CT154" i="3"/>
  <c r="FZ153" i="3"/>
  <c r="FR153" i="3"/>
  <c r="BB156" i="47"/>
  <c r="FG153" i="3"/>
  <c r="X167" i="47"/>
  <c r="ES153" i="3"/>
  <c r="BY159" i="47"/>
  <c r="EH153" i="3"/>
  <c r="EE153" i="3"/>
  <c r="AO161" i="47"/>
  <c r="DF153" i="3"/>
  <c r="CV153" i="3"/>
  <c r="AT156" i="47"/>
  <c r="CT153" i="3"/>
  <c r="FW152" i="3"/>
  <c r="BN159" i="47"/>
  <c r="FS152" i="3"/>
  <c r="BH157" i="47"/>
  <c r="FP152" i="3"/>
  <c r="FN152" i="3"/>
  <c r="ES152" i="3"/>
  <c r="BY158" i="47"/>
  <c r="EE152" i="3"/>
  <c r="AO160" i="47"/>
  <c r="DT152" i="3"/>
  <c r="Q168" i="47"/>
  <c r="DQ152" i="3"/>
  <c r="K194" i="47"/>
  <c r="DC152" i="3"/>
  <c r="BL159" i="47"/>
  <c r="CY152" i="3"/>
  <c r="CV152" i="3"/>
  <c r="CM152" i="3"/>
  <c r="V166" i="47"/>
  <c r="FR151" i="3"/>
  <c r="BB154" i="47"/>
  <c r="FN151" i="3"/>
  <c r="ES151" i="3"/>
  <c r="EM151" i="3"/>
  <c r="BM158" i="47"/>
  <c r="EH151" i="3"/>
  <c r="BA154" i="47"/>
  <c r="DT151" i="3"/>
  <c r="Q167" i="47"/>
  <c r="DK151" i="3"/>
  <c r="E152" i="47"/>
  <c r="DF151" i="3"/>
  <c r="BR164" i="47"/>
  <c r="CX151" i="3"/>
  <c r="CJ151" i="3"/>
  <c r="CG151" i="3"/>
  <c r="GC150" i="3"/>
  <c r="BZ156" i="47"/>
  <c r="FW150" i="3"/>
  <c r="BN157" i="47"/>
  <c r="FS150" i="3"/>
  <c r="FP150" i="3"/>
  <c r="FN150" i="3"/>
  <c r="AJ177" i="47"/>
  <c r="FA150" i="3"/>
  <c r="L192" i="47"/>
  <c r="ES150" i="3"/>
  <c r="BY156" i="47"/>
  <c r="EF150" i="3"/>
  <c r="ED150" i="3"/>
  <c r="CX150" i="3"/>
  <c r="CU150" i="3"/>
  <c r="CJ150" i="3"/>
  <c r="P166" i="47"/>
  <c r="CG150" i="3"/>
  <c r="GC149" i="3"/>
  <c r="BZ155" i="47"/>
  <c r="FR149" i="3"/>
  <c r="FG149" i="3"/>
  <c r="X163" i="47"/>
  <c r="EU149" i="3"/>
  <c r="EP149" i="3"/>
  <c r="BS162" i="47"/>
  <c r="EI149" i="3"/>
  <c r="BG154" i="47"/>
  <c r="EF149" i="3"/>
  <c r="AU152" i="47"/>
  <c r="ED149" i="3"/>
  <c r="AI176" i="47"/>
  <c r="DW149" i="3"/>
  <c r="W163" i="47"/>
  <c r="DQ149" i="3"/>
  <c r="DI149" i="3"/>
  <c r="CX149" i="3"/>
  <c r="AZ152" i="47"/>
  <c r="CU149" i="3"/>
  <c r="CS149" i="3"/>
  <c r="CG149" i="3"/>
  <c r="J191" i="47"/>
  <c r="FZ148" i="3"/>
  <c r="FM148" i="3"/>
  <c r="AD152" i="47"/>
  <c r="FG148" i="3"/>
  <c r="X162" i="47"/>
  <c r="FA148" i="3"/>
  <c r="ES148" i="3"/>
  <c r="BY154" i="47"/>
  <c r="EM148" i="3"/>
  <c r="BM155" i="47"/>
  <c r="EI148" i="3"/>
  <c r="BG153" i="47"/>
  <c r="EE148" i="3"/>
  <c r="AO156" i="47"/>
  <c r="DT148" i="3"/>
  <c r="DQ148" i="3"/>
  <c r="K190" i="47"/>
  <c r="CY148" i="3"/>
  <c r="BF153" i="47"/>
  <c r="CV148" i="3"/>
  <c r="CT148" i="3"/>
  <c r="FR147" i="3"/>
  <c r="BB150" i="47"/>
  <c r="FO147" i="3"/>
  <c r="AP155" i="47"/>
  <c r="FD147" i="3"/>
  <c r="EP147" i="3"/>
  <c r="BS160" i="47"/>
  <c r="EF147" i="3"/>
  <c r="AU150" i="47"/>
  <c r="EC147" i="3"/>
  <c r="DW147" i="3"/>
  <c r="DI147" i="3"/>
  <c r="BX153" i="47"/>
  <c r="DC147" i="3"/>
  <c r="CY147" i="3"/>
  <c r="CS147" i="3"/>
  <c r="AB151" i="47"/>
  <c r="CM147" i="3"/>
  <c r="FR146" i="3"/>
  <c r="BB149" i="47"/>
  <c r="FN146" i="3"/>
  <c r="AJ174" i="47"/>
  <c r="EU146" i="3"/>
  <c r="F147" i="47"/>
  <c r="EM146" i="3"/>
  <c r="BM153" i="47"/>
  <c r="EH146" i="3"/>
  <c r="EE146" i="3"/>
  <c r="AO154" i="47"/>
  <c r="DK146" i="3"/>
  <c r="E147" i="47"/>
  <c r="CY146" i="3"/>
  <c r="CV146" i="3"/>
  <c r="AT149" i="47"/>
  <c r="CT146" i="3"/>
  <c r="AH174" i="47"/>
  <c r="FZ145" i="3"/>
  <c r="BT158" i="47"/>
  <c r="FR145" i="3"/>
  <c r="FO145" i="3"/>
  <c r="AP153" i="47"/>
  <c r="EU145" i="3"/>
  <c r="F146" i="47"/>
  <c r="EM145" i="3"/>
  <c r="EI145" i="3"/>
  <c r="EF145" i="3"/>
  <c r="AU148" i="47"/>
  <c r="EC145" i="3"/>
  <c r="AC149" i="47"/>
  <c r="DI145" i="3"/>
  <c r="CX145" i="3"/>
  <c r="AZ148" i="47"/>
  <c r="CU145" i="3"/>
  <c r="CS145" i="3"/>
  <c r="CG145" i="3"/>
  <c r="J188" i="47"/>
  <c r="FZ144" i="3"/>
  <c r="FR144" i="3"/>
  <c r="BB147" i="47"/>
  <c r="FN144" i="3"/>
  <c r="AJ50" i="47"/>
  <c r="EU144" i="3"/>
  <c r="F145" i="47"/>
  <c r="EM144" i="3"/>
  <c r="BM151" i="47"/>
  <c r="EH144" i="3"/>
  <c r="BA147" i="47"/>
  <c r="EE144" i="3"/>
  <c r="AO152" i="47"/>
  <c r="DC144" i="3"/>
  <c r="CY144" i="3"/>
  <c r="BF149" i="47"/>
  <c r="CV144" i="3"/>
  <c r="AT147" i="47"/>
  <c r="CM144" i="3"/>
  <c r="GC143" i="3"/>
  <c r="BZ149" i="47"/>
  <c r="FD143" i="3"/>
  <c r="R159" i="47"/>
  <c r="EU143" i="3"/>
  <c r="F144" i="47"/>
  <c r="EP143" i="3"/>
  <c r="BS156" i="47"/>
  <c r="EI143" i="3"/>
  <c r="BG148" i="47"/>
  <c r="EE143" i="3"/>
  <c r="AO151" i="47"/>
  <c r="DT143" i="3"/>
  <c r="Q159" i="47"/>
  <c r="DK143" i="3"/>
  <c r="E144" i="47"/>
  <c r="DC143" i="3"/>
  <c r="CY143" i="3"/>
  <c r="BF148" i="47"/>
  <c r="CV143" i="3"/>
  <c r="AT146" i="47"/>
  <c r="CM143" i="3"/>
  <c r="FZ142" i="3"/>
  <c r="BT155" i="47"/>
  <c r="FP142" i="3"/>
  <c r="AV145" i="47"/>
  <c r="FM142" i="3"/>
  <c r="FG142" i="3"/>
  <c r="X156" i="47"/>
  <c r="ES142" i="3"/>
  <c r="BY148" i="47"/>
  <c r="EF142" i="3"/>
  <c r="AU145" i="47"/>
  <c r="DW142" i="3"/>
  <c r="W156" i="47"/>
  <c r="DQ142" i="3"/>
  <c r="K186" i="47"/>
  <c r="DF142" i="3"/>
  <c r="CX142" i="3"/>
  <c r="AZ145" i="47"/>
  <c r="CJ142" i="3"/>
  <c r="P158" i="47"/>
  <c r="CG142" i="3"/>
  <c r="GC141" i="3"/>
  <c r="FW141" i="3"/>
  <c r="FN141" i="3"/>
  <c r="AJ170" i="47"/>
  <c r="FD141" i="3"/>
  <c r="FA141" i="3"/>
  <c r="ES141" i="3"/>
  <c r="BY147" i="47"/>
  <c r="EE141" i="3"/>
  <c r="AO149" i="47"/>
  <c r="DT141" i="3"/>
  <c r="Q157" i="47"/>
  <c r="DQ141" i="3"/>
  <c r="K185" i="47"/>
  <c r="DC141" i="3"/>
  <c r="BL148" i="47"/>
  <c r="CY141" i="3"/>
  <c r="CV141" i="3"/>
  <c r="CM141" i="3"/>
  <c r="V155" i="47"/>
  <c r="FS140" i="3"/>
  <c r="BH145" i="47"/>
  <c r="FP140" i="3"/>
  <c r="AV143" i="47"/>
  <c r="FN140" i="3"/>
  <c r="FD140" i="3"/>
  <c r="R156" i="47"/>
  <c r="EF140" i="3"/>
  <c r="AU143" i="47"/>
  <c r="ED140" i="3"/>
  <c r="AI169" i="47"/>
  <c r="DI140" i="3"/>
  <c r="DC140" i="3"/>
  <c r="CU140" i="3"/>
  <c r="AN148" i="47"/>
  <c r="CS140" i="3"/>
  <c r="CM140" i="3"/>
  <c r="FZ139" i="3"/>
  <c r="BT152" i="47"/>
  <c r="FP139" i="3"/>
  <c r="FN139" i="3"/>
  <c r="FA139" i="3"/>
  <c r="L183" i="47"/>
  <c r="ES139" i="3"/>
  <c r="BY145" i="47"/>
  <c r="DK139" i="3"/>
  <c r="E140" i="47"/>
  <c r="DF139" i="3"/>
  <c r="CT139" i="3"/>
  <c r="AH168" i="47"/>
  <c r="CJ139" i="3"/>
  <c r="GC138" i="3"/>
  <c r="BZ144" i="47"/>
  <c r="FW138" i="3"/>
  <c r="BN145" i="47"/>
  <c r="FR138" i="3"/>
  <c r="BB141" i="47"/>
  <c r="FD138" i="3"/>
  <c r="R154" i="47"/>
  <c r="EU138" i="3"/>
  <c r="F139" i="47"/>
  <c r="EM138" i="3"/>
  <c r="BM145" i="47"/>
  <c r="EI138" i="3"/>
  <c r="BG143" i="47"/>
  <c r="EE138" i="3"/>
  <c r="AO146" i="47"/>
  <c r="DK138" i="3"/>
  <c r="E139" i="47"/>
  <c r="CY138" i="3"/>
  <c r="BF143" i="47"/>
  <c r="J114" i="47"/>
  <c r="CG138" i="3"/>
  <c r="FZ137" i="3"/>
  <c r="BT150" i="47"/>
  <c r="FP137" i="3"/>
  <c r="AV140" i="47"/>
  <c r="FG137" i="3"/>
  <c r="X25" i="47"/>
  <c r="BR150" i="47"/>
  <c r="DF137" i="3"/>
  <c r="CY137" i="3"/>
  <c r="CV137" i="3"/>
  <c r="AT140" i="47"/>
  <c r="CT137" i="3"/>
  <c r="AH166" i="47"/>
  <c r="CM137" i="3"/>
  <c r="V25" i="47"/>
  <c r="FP136" i="3"/>
  <c r="AV139" i="47"/>
  <c r="AC141" i="47"/>
  <c r="EC136" i="3"/>
  <c r="DT136" i="3"/>
  <c r="Q152" i="47"/>
  <c r="BL144" i="47"/>
  <c r="DC136" i="3"/>
  <c r="CU136" i="3"/>
  <c r="AN144" i="47"/>
  <c r="FS135" i="3"/>
  <c r="BH140" i="47"/>
  <c r="FO135" i="3"/>
  <c r="AP143" i="47"/>
  <c r="BR148" i="47"/>
  <c r="DF135" i="3"/>
  <c r="CV135" i="3"/>
  <c r="AT138" i="47"/>
  <c r="FZ134" i="3"/>
  <c r="BT147" i="47"/>
  <c r="X42" i="47"/>
  <c r="FG134" i="3"/>
  <c r="FA134" i="3"/>
  <c r="L182" i="47"/>
  <c r="CT134" i="3"/>
  <c r="AH164" i="47"/>
  <c r="BH138" i="47"/>
  <c r="FS133" i="3"/>
  <c r="EE133" i="3"/>
  <c r="AO141" i="47"/>
  <c r="DI133" i="3"/>
  <c r="BX141" i="47"/>
  <c r="CG9" i="3"/>
  <c r="CJ9" i="3"/>
  <c r="P55" i="47"/>
  <c r="CX9" i="3"/>
  <c r="DQ9" i="3"/>
  <c r="K86" i="47"/>
  <c r="EE9" i="3"/>
  <c r="AC16" i="47"/>
  <c r="G55" i="48" s="1"/>
  <c r="EM9" i="3"/>
  <c r="BG23" i="47"/>
  <c r="BS38" i="47"/>
  <c r="FC9" i="3"/>
  <c r="F12" i="47"/>
  <c r="H15" i="48" s="1"/>
  <c r="FO9" i="3"/>
  <c r="AD16" i="47"/>
  <c r="H55" i="48" s="1"/>
  <c r="FR9" i="3"/>
  <c r="AP21" i="47"/>
  <c r="AV262" i="3"/>
  <c r="GC9" i="3"/>
  <c r="BN29" i="47"/>
  <c r="GC254" i="3"/>
  <c r="BZ255" i="47"/>
  <c r="FN254" i="3"/>
  <c r="AJ255" i="47"/>
  <c r="FG254" i="3"/>
  <c r="X255" i="47"/>
  <c r="FA254" i="3"/>
  <c r="ES254" i="3"/>
  <c r="BY255" i="47"/>
  <c r="EF254" i="3"/>
  <c r="AU255" i="47"/>
  <c r="ED254" i="3"/>
  <c r="AI255" i="47"/>
  <c r="DW254" i="3"/>
  <c r="W255" i="47"/>
  <c r="DQ254" i="3"/>
  <c r="K35" i="47"/>
  <c r="CX254" i="3"/>
  <c r="AZ255" i="47"/>
  <c r="CU254" i="3"/>
  <c r="AN255" i="47"/>
  <c r="CJ254" i="3"/>
  <c r="CG254" i="3"/>
  <c r="J35" i="47"/>
  <c r="FZ253" i="3"/>
  <c r="FP253" i="3"/>
  <c r="AV254" i="47"/>
  <c r="FM253" i="3"/>
  <c r="AD254" i="47"/>
  <c r="FG253" i="3"/>
  <c r="X10" i="47"/>
  <c r="FA253" i="3"/>
  <c r="L106" i="47"/>
  <c r="EF253" i="3"/>
  <c r="AU254" i="47"/>
  <c r="EC253" i="3"/>
  <c r="DW253" i="3"/>
  <c r="W10" i="47"/>
  <c r="DQ253" i="3"/>
  <c r="K106" i="47"/>
  <c r="DF253" i="3"/>
  <c r="BR254" i="47"/>
  <c r="CT253" i="3"/>
  <c r="CJ253" i="3"/>
  <c r="P53" i="47"/>
  <c r="FZ252" i="3"/>
  <c r="BT253" i="47"/>
  <c r="FP252" i="3"/>
  <c r="AV253" i="47"/>
  <c r="FM252" i="3"/>
  <c r="AD253" i="47"/>
  <c r="FD252" i="3"/>
  <c r="FA252" i="3"/>
  <c r="L255" i="47"/>
  <c r="EP252" i="3"/>
  <c r="BS253" i="47"/>
  <c r="EI252" i="3"/>
  <c r="BG253" i="47"/>
  <c r="EE252" i="3"/>
  <c r="AO253" i="47"/>
  <c r="EC252" i="3"/>
  <c r="AC253" i="47"/>
  <c r="DT252" i="3"/>
  <c r="Q254" i="47"/>
  <c r="DK252" i="3"/>
  <c r="E253" i="47"/>
  <c r="CY252" i="3"/>
  <c r="CV252" i="3"/>
  <c r="AT253" i="47"/>
  <c r="CT252" i="3"/>
  <c r="AH253" i="47"/>
  <c r="CG252" i="3"/>
  <c r="J255" i="47"/>
  <c r="FZ251" i="3"/>
  <c r="BT35" i="47"/>
  <c r="FS251" i="3"/>
  <c r="BH252" i="47"/>
  <c r="FO251" i="3"/>
  <c r="FM251" i="3"/>
  <c r="AD252" i="47"/>
  <c r="FD251" i="3"/>
  <c r="R253" i="47"/>
  <c r="EU251" i="3"/>
  <c r="F252" i="47"/>
  <c r="EP251" i="3"/>
  <c r="BS35" i="47"/>
  <c r="EI251" i="3"/>
  <c r="BG252" i="47"/>
  <c r="EE251" i="3"/>
  <c r="AO252" i="47"/>
  <c r="DT251" i="3"/>
  <c r="Q253" i="47"/>
  <c r="DK251" i="3"/>
  <c r="E252" i="47"/>
  <c r="DC251" i="3"/>
  <c r="CY251" i="3"/>
  <c r="BF252" i="47"/>
  <c r="CV251" i="3"/>
  <c r="AT252" i="47"/>
  <c r="CM251" i="3"/>
  <c r="FZ250" i="3"/>
  <c r="BT252" i="47"/>
  <c r="FS250" i="3"/>
  <c r="BH251" i="47"/>
  <c r="FO250" i="3"/>
  <c r="AP251" i="47"/>
  <c r="FD250" i="3"/>
  <c r="R252" i="47"/>
  <c r="EU250" i="3"/>
  <c r="F251" i="47"/>
  <c r="EM250" i="3"/>
  <c r="BM251" i="47"/>
  <c r="EH250" i="3"/>
  <c r="BA251" i="47"/>
  <c r="ED250" i="3"/>
  <c r="DI250" i="3"/>
  <c r="BX251" i="47"/>
  <c r="DC250" i="3"/>
  <c r="BL251" i="47"/>
  <c r="CU250" i="3"/>
  <c r="CS250" i="3"/>
  <c r="AB251" i="47"/>
  <c r="CM250" i="3"/>
  <c r="V252" i="47"/>
  <c r="GC249" i="3"/>
  <c r="BZ250" i="47"/>
  <c r="FN249" i="3"/>
  <c r="AJ252" i="47"/>
  <c r="FG249" i="3"/>
  <c r="X251" i="47"/>
  <c r="FA249" i="3"/>
  <c r="ES249" i="3"/>
  <c r="BY250" i="47"/>
  <c r="EM249" i="3"/>
  <c r="BM250" i="47"/>
  <c r="EH249" i="3"/>
  <c r="BA250" i="47"/>
  <c r="ED249" i="3"/>
  <c r="AI252" i="47"/>
  <c r="DI249" i="3"/>
  <c r="DC249" i="3"/>
  <c r="BL250" i="47"/>
  <c r="CY249" i="3"/>
  <c r="BF250" i="47"/>
  <c r="CS249" i="3"/>
  <c r="CM249" i="3"/>
  <c r="V251" i="47"/>
  <c r="FZ248" i="3"/>
  <c r="BT250" i="47"/>
  <c r="FP248" i="3"/>
  <c r="AV249" i="47"/>
  <c r="FM248" i="3"/>
  <c r="AD249" i="47"/>
  <c r="FD248" i="3"/>
  <c r="FA248" i="3"/>
  <c r="L251" i="47"/>
  <c r="EP248" i="3"/>
  <c r="BS250" i="47"/>
  <c r="EI248" i="3"/>
  <c r="BG249" i="47"/>
  <c r="EE248" i="3"/>
  <c r="AO249" i="47"/>
  <c r="EC248" i="3"/>
  <c r="AC249" i="47"/>
  <c r="DT248" i="3"/>
  <c r="Q250" i="47"/>
  <c r="DK248" i="3"/>
  <c r="E249" i="47"/>
  <c r="CY248" i="3"/>
  <c r="CV248" i="3"/>
  <c r="AT249" i="47"/>
  <c r="CT248" i="3"/>
  <c r="AH251" i="47"/>
  <c r="FW247" i="3"/>
  <c r="FS247" i="3"/>
  <c r="BH248" i="47"/>
  <c r="FO247" i="3"/>
  <c r="AP248" i="47"/>
  <c r="FM247" i="3"/>
  <c r="AD248" i="47"/>
  <c r="FA247" i="3"/>
  <c r="L13" i="47"/>
  <c r="O16" i="48" s="1"/>
  <c r="EP247" i="3"/>
  <c r="EF247" i="3"/>
  <c r="AU248" i="47"/>
  <c r="EC247" i="3"/>
  <c r="AC248" i="47"/>
  <c r="DW247" i="3"/>
  <c r="W249" i="47"/>
  <c r="DQ247" i="3"/>
  <c r="K13" i="47"/>
  <c r="N16" i="48" s="1"/>
  <c r="CX247" i="3"/>
  <c r="AZ248" i="47"/>
  <c r="CU247" i="3"/>
  <c r="AN248" i="47"/>
  <c r="CJ247" i="3"/>
  <c r="FW246" i="3"/>
  <c r="BN248" i="47"/>
  <c r="FR246" i="3"/>
  <c r="BB247" i="47"/>
  <c r="FO246" i="3"/>
  <c r="AP247" i="47"/>
  <c r="EM246" i="3"/>
  <c r="BM248" i="47"/>
  <c r="EH246" i="3"/>
  <c r="BA247" i="47"/>
  <c r="ED246" i="3"/>
  <c r="DI246" i="3"/>
  <c r="BX247" i="47"/>
  <c r="DC246" i="3"/>
  <c r="BL248" i="47"/>
  <c r="CU246" i="3"/>
  <c r="CS246" i="3"/>
  <c r="AB247" i="47"/>
  <c r="CM246" i="3"/>
  <c r="V20" i="47"/>
  <c r="GC245" i="3"/>
  <c r="BZ246" i="47"/>
  <c r="FR245" i="3"/>
  <c r="BB246" i="47"/>
  <c r="FN245" i="3"/>
  <c r="AJ248" i="47"/>
  <c r="FG245" i="3"/>
  <c r="ES245" i="3"/>
  <c r="BY246" i="47"/>
  <c r="EM245" i="3"/>
  <c r="BM247" i="47"/>
  <c r="EH245" i="3"/>
  <c r="BA246" i="47"/>
  <c r="ED245" i="3"/>
  <c r="AI248" i="47"/>
  <c r="DC245" i="3"/>
  <c r="BL247" i="47"/>
  <c r="CY245" i="3"/>
  <c r="BF246" i="47"/>
  <c r="CM245" i="3"/>
  <c r="V34" i="47"/>
  <c r="FP244" i="3"/>
  <c r="AV245" i="47"/>
  <c r="FM244" i="3"/>
  <c r="AD245" i="47"/>
  <c r="FG244" i="3"/>
  <c r="X248" i="47"/>
  <c r="EM244" i="3"/>
  <c r="BM246" i="47"/>
  <c r="EH244" i="3"/>
  <c r="BA245" i="47"/>
  <c r="ED244" i="3"/>
  <c r="AI247" i="47"/>
  <c r="DI244" i="3"/>
  <c r="BX245" i="47"/>
  <c r="CU244" i="3"/>
  <c r="AN245" i="47"/>
  <c r="CS244" i="3"/>
  <c r="AB245" i="47"/>
  <c r="FW243" i="3"/>
  <c r="BN245" i="47"/>
  <c r="FO243" i="3"/>
  <c r="AP244" i="47"/>
  <c r="EU243" i="3"/>
  <c r="F244" i="47"/>
  <c r="EI243" i="3"/>
  <c r="BG244" i="47"/>
  <c r="EE243" i="3"/>
  <c r="AO244" i="47"/>
  <c r="DT243" i="3"/>
  <c r="Q245" i="47"/>
  <c r="DK243" i="3"/>
  <c r="E244" i="47"/>
  <c r="DF243" i="3"/>
  <c r="BR245" i="47"/>
  <c r="CT243" i="3"/>
  <c r="AH246" i="47"/>
  <c r="FW242" i="3"/>
  <c r="BN244" i="47"/>
  <c r="FR242" i="3"/>
  <c r="BB243" i="47"/>
  <c r="ES242" i="3"/>
  <c r="BY243" i="47"/>
  <c r="EH242" i="3"/>
  <c r="BA243" i="47"/>
  <c r="ED242" i="3"/>
  <c r="AI245" i="47"/>
  <c r="DW242" i="3"/>
  <c r="W246" i="47"/>
  <c r="DI242" i="3"/>
  <c r="BX243" i="47"/>
  <c r="CU242" i="3"/>
  <c r="AN243" i="47"/>
  <c r="CS242" i="3"/>
  <c r="AB243" i="47"/>
  <c r="FW241" i="3"/>
  <c r="BN243" i="47"/>
  <c r="FR241" i="3"/>
  <c r="BB11" i="47"/>
  <c r="H86" i="48" s="1"/>
  <c r="FN241" i="3"/>
  <c r="AJ46" i="47"/>
  <c r="ES241" i="3"/>
  <c r="BY242" i="47"/>
  <c r="EH241" i="3"/>
  <c r="BA11" i="47"/>
  <c r="G86" i="48" s="1"/>
  <c r="ED241" i="3"/>
  <c r="AI46" i="47"/>
  <c r="DI241" i="3"/>
  <c r="BX242" i="47"/>
  <c r="DC241" i="3"/>
  <c r="BL243" i="47"/>
  <c r="CS241" i="3"/>
  <c r="AB242" i="47"/>
  <c r="CM241" i="3"/>
  <c r="V18" i="47"/>
  <c r="GC240" i="3"/>
  <c r="BZ241" i="47"/>
  <c r="FR240" i="3"/>
  <c r="BB242" i="47"/>
  <c r="FN240" i="3"/>
  <c r="AJ244" i="47"/>
  <c r="ES240" i="3"/>
  <c r="BY241" i="47"/>
  <c r="EH240" i="3"/>
  <c r="BA242" i="47"/>
  <c r="ED240" i="3"/>
  <c r="AI244" i="47"/>
  <c r="DW240" i="3"/>
  <c r="W245" i="47"/>
  <c r="DC240" i="3"/>
  <c r="BL242" i="47"/>
  <c r="CY240" i="3"/>
  <c r="BF242" i="47"/>
  <c r="CM240" i="3"/>
  <c r="V245" i="47"/>
  <c r="FS239" i="3"/>
  <c r="BH241" i="47"/>
  <c r="FO239" i="3"/>
  <c r="AP28" i="47"/>
  <c r="FM239" i="3"/>
  <c r="AD241" i="47"/>
  <c r="FA239" i="3"/>
  <c r="L42" i="47"/>
  <c r="EF239" i="3"/>
  <c r="AU240" i="47"/>
  <c r="EC239" i="3"/>
  <c r="AC241" i="47"/>
  <c r="DW239" i="3"/>
  <c r="W244" i="47"/>
  <c r="DQ239" i="3"/>
  <c r="K42" i="47"/>
  <c r="CX239" i="3"/>
  <c r="AZ241" i="47"/>
  <c r="CU239" i="3"/>
  <c r="AN28" i="47"/>
  <c r="CG239" i="3"/>
  <c r="J42" i="47"/>
  <c r="FR238" i="3"/>
  <c r="BB240" i="47"/>
  <c r="FN238" i="3"/>
  <c r="AJ243" i="47"/>
  <c r="EU238" i="3"/>
  <c r="F239" i="47"/>
  <c r="EM238" i="3"/>
  <c r="BM240" i="47"/>
  <c r="EI238" i="3"/>
  <c r="BG240" i="47"/>
  <c r="EE238" i="3"/>
  <c r="AO241" i="47"/>
  <c r="DK238" i="3"/>
  <c r="E239" i="47"/>
  <c r="CY238" i="3"/>
  <c r="BF240" i="47"/>
  <c r="CV238" i="3"/>
  <c r="AT239" i="47"/>
  <c r="FP237" i="3"/>
  <c r="AV238" i="47"/>
  <c r="FM237" i="3"/>
  <c r="AD239" i="47"/>
  <c r="FG237" i="3"/>
  <c r="X242" i="47"/>
  <c r="EM237" i="3"/>
  <c r="BM239" i="47"/>
  <c r="EI237" i="3"/>
  <c r="BG239" i="47"/>
  <c r="EE237" i="3"/>
  <c r="AO17" i="47"/>
  <c r="G73" i="48" s="1"/>
  <c r="DQ237" i="3"/>
  <c r="K51" i="47"/>
  <c r="DF237" i="3"/>
  <c r="BR36" i="47"/>
  <c r="CJ237" i="3"/>
  <c r="P34" i="47"/>
  <c r="FN236" i="3"/>
  <c r="AJ242" i="47"/>
  <c r="EI236" i="3"/>
  <c r="BG238" i="47"/>
  <c r="EE236" i="3"/>
  <c r="AO240" i="47"/>
  <c r="EC236" i="3"/>
  <c r="AC238" i="47"/>
  <c r="DQ236" i="3"/>
  <c r="K247" i="47"/>
  <c r="CX236" i="3"/>
  <c r="AZ238" i="47"/>
  <c r="CJ236" i="3"/>
  <c r="P240" i="47"/>
  <c r="FW235" i="3"/>
  <c r="BN237" i="47"/>
  <c r="FS235" i="3"/>
  <c r="BH237" i="47"/>
  <c r="FM235" i="3"/>
  <c r="AD237" i="47"/>
  <c r="FA235" i="3"/>
  <c r="L246" i="47"/>
  <c r="ES235" i="3"/>
  <c r="BY236" i="47"/>
  <c r="EH235" i="3"/>
  <c r="BA237" i="47"/>
  <c r="DT235" i="3"/>
  <c r="Q239" i="47"/>
  <c r="DK235" i="3"/>
  <c r="E236" i="47"/>
  <c r="CV235" i="3"/>
  <c r="AT236" i="47"/>
  <c r="CT235" i="3"/>
  <c r="AH241" i="47"/>
  <c r="FS234" i="3"/>
  <c r="BH236" i="47"/>
  <c r="FP234" i="3"/>
  <c r="AV235" i="47"/>
  <c r="FM234" i="3"/>
  <c r="AD236" i="47"/>
  <c r="ES234" i="3"/>
  <c r="BY235" i="47"/>
  <c r="EM234" i="3"/>
  <c r="BM236" i="47"/>
  <c r="EE234" i="3"/>
  <c r="AO238" i="47"/>
  <c r="DT234" i="3"/>
  <c r="Q238" i="47"/>
  <c r="DQ234" i="3"/>
  <c r="K245" i="47"/>
  <c r="CX234" i="3"/>
  <c r="AZ236" i="47"/>
  <c r="CU234" i="3"/>
  <c r="AN238" i="47"/>
  <c r="CG234" i="3"/>
  <c r="J245" i="47"/>
  <c r="FP233" i="3"/>
  <c r="AV234" i="47"/>
  <c r="FN233" i="3"/>
  <c r="AJ240" i="47"/>
  <c r="ES233" i="3"/>
  <c r="BY234" i="47"/>
  <c r="EH233" i="3"/>
  <c r="BA235" i="47"/>
  <c r="EE233" i="3"/>
  <c r="AO237" i="47"/>
  <c r="DF233" i="3"/>
  <c r="BR238" i="47"/>
  <c r="CJ233" i="3"/>
  <c r="P237" i="47"/>
  <c r="GC232" i="3"/>
  <c r="BZ233" i="47"/>
  <c r="EU232" i="3"/>
  <c r="F233" i="47"/>
  <c r="EM232" i="3"/>
  <c r="BM234" i="47"/>
  <c r="EC232" i="3"/>
  <c r="AC234" i="47"/>
  <c r="DT232" i="3"/>
  <c r="Q236" i="47"/>
  <c r="DQ232" i="3"/>
  <c r="K243" i="47"/>
  <c r="CX232" i="3"/>
  <c r="AZ234" i="47"/>
  <c r="CU232" i="3"/>
  <c r="AN18" i="47"/>
  <c r="F74" i="48" s="1"/>
  <c r="CG232" i="3"/>
  <c r="J243" i="47"/>
  <c r="FZ231" i="3"/>
  <c r="BT237" i="47"/>
  <c r="FP231" i="3"/>
  <c r="AV232" i="47"/>
  <c r="FG231" i="3"/>
  <c r="X237" i="47"/>
  <c r="ES231" i="3"/>
  <c r="BY232" i="47"/>
  <c r="EE231" i="3"/>
  <c r="AO236" i="47"/>
  <c r="DT231" i="3"/>
  <c r="Q235" i="47"/>
  <c r="CX231" i="3"/>
  <c r="AZ233" i="47"/>
  <c r="CJ231" i="3"/>
  <c r="P235" i="47"/>
  <c r="FS230" i="3"/>
  <c r="BH13" i="47"/>
  <c r="O88" i="48" s="1"/>
  <c r="FO230" i="3"/>
  <c r="AP235" i="47"/>
  <c r="FD230" i="3"/>
  <c r="R234" i="47"/>
  <c r="EU230" i="3"/>
  <c r="F231" i="47"/>
  <c r="EI230" i="3"/>
  <c r="BG13" i="47"/>
  <c r="N88" i="48" s="1"/>
  <c r="EC230" i="3"/>
  <c r="AC232" i="47"/>
  <c r="DW230" i="3"/>
  <c r="W236" i="47"/>
  <c r="DQ230" i="3"/>
  <c r="K242" i="47"/>
  <c r="CX230" i="3"/>
  <c r="AZ232" i="47"/>
  <c r="CU230" i="3"/>
  <c r="AN235" i="47"/>
  <c r="CG230" i="3"/>
  <c r="J242" i="47"/>
  <c r="FR229" i="3"/>
  <c r="BB231" i="47"/>
  <c r="FN229" i="3"/>
  <c r="AJ237" i="47"/>
  <c r="FG229" i="3"/>
  <c r="X235" i="47"/>
  <c r="EM229" i="3"/>
  <c r="BM231" i="47"/>
  <c r="EI229" i="3"/>
  <c r="BG232" i="47"/>
  <c r="EE229" i="3"/>
  <c r="AO234" i="47"/>
  <c r="DQ229" i="3"/>
  <c r="K241" i="47"/>
  <c r="DF229" i="3"/>
  <c r="BR235" i="47"/>
  <c r="CJ229" i="3"/>
  <c r="P233" i="47"/>
  <c r="FR228" i="3"/>
  <c r="BB230" i="47"/>
  <c r="FN228" i="3"/>
  <c r="AJ236" i="47"/>
  <c r="EU228" i="3"/>
  <c r="F229" i="47"/>
  <c r="EI228" i="3"/>
  <c r="BG231" i="47"/>
  <c r="EE228" i="3"/>
  <c r="AO233" i="47"/>
  <c r="EC228" i="3"/>
  <c r="AC230" i="47"/>
  <c r="DQ228" i="3"/>
  <c r="K240" i="47"/>
  <c r="CX228" i="3"/>
  <c r="AZ230" i="47"/>
  <c r="CJ228" i="3"/>
  <c r="P232" i="47"/>
  <c r="CG228" i="3"/>
  <c r="J240" i="47"/>
  <c r="FZ227" i="3"/>
  <c r="BT233" i="47"/>
  <c r="FP227" i="3"/>
  <c r="AV228" i="47"/>
  <c r="ES227" i="3"/>
  <c r="BY228" i="47"/>
  <c r="EM227" i="3"/>
  <c r="BM229" i="47"/>
  <c r="EE227" i="3"/>
  <c r="AO232" i="47"/>
  <c r="DT227" i="3"/>
  <c r="Q231" i="47"/>
  <c r="DQ227" i="3"/>
  <c r="K126" i="47"/>
  <c r="CX227" i="3"/>
  <c r="AZ229" i="47"/>
  <c r="CU227" i="3"/>
  <c r="AN232" i="47"/>
  <c r="CJ227" i="3"/>
  <c r="GC226" i="3"/>
  <c r="BZ227" i="47"/>
  <c r="EU226" i="3"/>
  <c r="F227" i="47"/>
  <c r="EH226" i="3"/>
  <c r="BA228" i="47"/>
  <c r="ED226" i="3"/>
  <c r="CX226" i="3"/>
  <c r="AZ228" i="47"/>
  <c r="FP225" i="3"/>
  <c r="AV226" i="47"/>
  <c r="FM225" i="3"/>
  <c r="AD227" i="47"/>
  <c r="FG225" i="3"/>
  <c r="X231" i="47"/>
  <c r="EI225" i="3"/>
  <c r="BG228" i="47"/>
  <c r="DT225" i="3"/>
  <c r="Q19" i="47"/>
  <c r="G39" i="48" s="1"/>
  <c r="CV225" i="3"/>
  <c r="AT226" i="47"/>
  <c r="CG225" i="3"/>
  <c r="J56" i="47"/>
  <c r="FZ224" i="3"/>
  <c r="BT230" i="47"/>
  <c r="FP224" i="3"/>
  <c r="AV225" i="47"/>
  <c r="FN224" i="3"/>
  <c r="AJ233" i="47"/>
  <c r="FG224" i="3"/>
  <c r="X24" i="47"/>
  <c r="EM224" i="3"/>
  <c r="BM226" i="47"/>
  <c r="EI224" i="3"/>
  <c r="BG227" i="47"/>
  <c r="EE224" i="3"/>
  <c r="AO229" i="47"/>
  <c r="DQ224" i="3"/>
  <c r="K239" i="47"/>
  <c r="DF224" i="3"/>
  <c r="BR230" i="47"/>
  <c r="CJ224" i="3"/>
  <c r="P229" i="47"/>
  <c r="CG224" i="3"/>
  <c r="J239" i="47"/>
  <c r="FP223" i="3"/>
  <c r="AV224" i="47"/>
  <c r="FN223" i="3"/>
  <c r="AJ232" i="47"/>
  <c r="EM223" i="3"/>
  <c r="BM225" i="47"/>
  <c r="EH223" i="3"/>
  <c r="BA225" i="47"/>
  <c r="EE223" i="3"/>
  <c r="AO228" i="47"/>
  <c r="DT223" i="3"/>
  <c r="Q228" i="47"/>
  <c r="DF223" i="3"/>
  <c r="BR33" i="47"/>
  <c r="CJ223" i="3"/>
  <c r="P228" i="47"/>
  <c r="FZ222" i="3"/>
  <c r="BT229" i="47"/>
  <c r="FN222" i="3"/>
  <c r="AJ231" i="47"/>
  <c r="FG222" i="3"/>
  <c r="X229" i="47"/>
  <c r="EM222" i="3"/>
  <c r="BM224" i="47"/>
  <c r="EE222" i="3"/>
  <c r="AO227" i="47"/>
  <c r="DK222" i="3"/>
  <c r="E223" i="47"/>
  <c r="CV222" i="3"/>
  <c r="AT223" i="47"/>
  <c r="CT222" i="3"/>
  <c r="AH231" i="47"/>
  <c r="FW221" i="3"/>
  <c r="BN223" i="47"/>
  <c r="FO221" i="3"/>
  <c r="AP226" i="47"/>
  <c r="FM221" i="3"/>
  <c r="AD223" i="47"/>
  <c r="FD221" i="3"/>
  <c r="R226" i="47"/>
  <c r="EP221" i="3"/>
  <c r="BS228" i="47"/>
  <c r="EI221" i="3"/>
  <c r="BG224" i="47"/>
  <c r="EC221" i="3"/>
  <c r="AC223" i="47"/>
  <c r="DT221" i="3"/>
  <c r="Q226" i="47"/>
  <c r="DK221" i="3"/>
  <c r="E222" i="47"/>
  <c r="DF221" i="3"/>
  <c r="BR228" i="47"/>
  <c r="CT221" i="3"/>
  <c r="AH230" i="47"/>
  <c r="FP220" i="3"/>
  <c r="AV221" i="47"/>
  <c r="FM220" i="3"/>
  <c r="AD222" i="47"/>
  <c r="FG220" i="3"/>
  <c r="X227" i="47"/>
  <c r="EM220" i="3"/>
  <c r="BM222" i="47"/>
  <c r="EH220" i="3"/>
  <c r="BA222" i="47"/>
  <c r="ED220" i="3"/>
  <c r="AI64" i="47"/>
  <c r="DI220" i="3"/>
  <c r="BX222" i="47"/>
  <c r="CU220" i="3"/>
  <c r="AN22" i="47"/>
  <c r="CS220" i="3"/>
  <c r="AB222" i="47"/>
  <c r="FW219" i="3"/>
  <c r="BN221" i="47"/>
  <c r="FO219" i="3"/>
  <c r="AP225" i="47"/>
  <c r="FM219" i="3"/>
  <c r="AD221" i="47"/>
  <c r="FD219" i="3"/>
  <c r="R224" i="47"/>
  <c r="EH219" i="3"/>
  <c r="BA221" i="47"/>
  <c r="ED219" i="3"/>
  <c r="AI229" i="47"/>
  <c r="DC219" i="3"/>
  <c r="BL221" i="47"/>
  <c r="CY219" i="3"/>
  <c r="BF222" i="47"/>
  <c r="CM219" i="3"/>
  <c r="V12" i="47"/>
  <c r="M31" i="48" s="1"/>
  <c r="FR218" i="3"/>
  <c r="BB220" i="47"/>
  <c r="FN218" i="3"/>
  <c r="AJ228" i="47"/>
  <c r="EU218" i="3"/>
  <c r="F219" i="47"/>
  <c r="EI218" i="3"/>
  <c r="BG221" i="47"/>
  <c r="EE218" i="3"/>
  <c r="AO224" i="47"/>
  <c r="EC218" i="3"/>
  <c r="AC220" i="47"/>
  <c r="DQ218" i="3"/>
  <c r="K122" i="47"/>
  <c r="CX218" i="3"/>
  <c r="AZ220" i="47"/>
  <c r="CJ218" i="3"/>
  <c r="P223" i="47"/>
  <c r="CG218" i="3"/>
  <c r="J122" i="47"/>
  <c r="FZ217" i="3"/>
  <c r="BT225" i="47"/>
  <c r="FP217" i="3"/>
  <c r="AV218" i="47"/>
  <c r="ES217" i="3"/>
  <c r="BY219" i="47"/>
  <c r="EM217" i="3"/>
  <c r="BM219" i="47"/>
  <c r="EE217" i="3"/>
  <c r="AO223" i="47"/>
  <c r="DT217" i="3"/>
  <c r="Q222" i="47"/>
  <c r="DQ217" i="3"/>
  <c r="K235" i="47"/>
  <c r="CX217" i="3"/>
  <c r="AZ219" i="47"/>
  <c r="CU217" i="3"/>
  <c r="AN223" i="47"/>
  <c r="CG217" i="3"/>
  <c r="J235" i="47"/>
  <c r="FZ216" i="3"/>
  <c r="BT224" i="47"/>
  <c r="FP216" i="3"/>
  <c r="AV217" i="47"/>
  <c r="FN216" i="3"/>
  <c r="AJ226" i="47"/>
  <c r="FG216" i="3"/>
  <c r="X225" i="47"/>
  <c r="ES216" i="3"/>
  <c r="BY218" i="47"/>
  <c r="EH216" i="3"/>
  <c r="BA218" i="47"/>
  <c r="EE216" i="3"/>
  <c r="AO222" i="47"/>
  <c r="DF216" i="3"/>
  <c r="BR224" i="47"/>
  <c r="CJ216" i="3"/>
  <c r="P221" i="47"/>
  <c r="FS215" i="3"/>
  <c r="BH218" i="47"/>
  <c r="FO215" i="3"/>
  <c r="AP221" i="47"/>
  <c r="FM215" i="3"/>
  <c r="AD217" i="47"/>
  <c r="FA215" i="3"/>
  <c r="L115" i="47"/>
  <c r="EH215" i="3"/>
  <c r="BA217" i="47"/>
  <c r="ED215" i="3"/>
  <c r="AI225" i="47"/>
  <c r="DK215" i="3"/>
  <c r="E216" i="47"/>
  <c r="DF215" i="3"/>
  <c r="BR223" i="47"/>
  <c r="CT215" i="3"/>
  <c r="AH225" i="47"/>
  <c r="FW214" i="3"/>
  <c r="BN216" i="47"/>
  <c r="FS214" i="3"/>
  <c r="BH217" i="47"/>
  <c r="FO214" i="3"/>
  <c r="AP220" i="47"/>
  <c r="FA214" i="3"/>
  <c r="L233" i="47"/>
  <c r="EP214" i="3"/>
  <c r="BS222" i="47"/>
  <c r="EF214" i="3"/>
  <c r="AU215" i="47"/>
  <c r="DI214" i="3"/>
  <c r="BX17" i="47"/>
  <c r="F128" i="48" s="1"/>
  <c r="DC214" i="3"/>
  <c r="BL216" i="47"/>
  <c r="CS214" i="3"/>
  <c r="AB216" i="47"/>
  <c r="CM214" i="3"/>
  <c r="V223" i="47"/>
  <c r="FR213" i="3"/>
  <c r="BB215" i="47"/>
  <c r="FN213" i="3"/>
  <c r="AJ56" i="47"/>
  <c r="EU213" i="3"/>
  <c r="F214" i="47"/>
  <c r="EI213" i="3"/>
  <c r="BG21" i="47"/>
  <c r="EE213" i="3"/>
  <c r="AO219" i="47"/>
  <c r="EC213" i="3"/>
  <c r="AC215" i="47"/>
  <c r="DQ213" i="3"/>
  <c r="K15" i="47"/>
  <c r="N18" i="48" s="1"/>
  <c r="CX213" i="3"/>
  <c r="AZ215" i="47"/>
  <c r="CJ213" i="3"/>
  <c r="P218" i="47"/>
  <c r="CG213" i="3"/>
  <c r="J15" i="47"/>
  <c r="M18" i="48" s="1"/>
  <c r="FR212" i="3"/>
  <c r="FO212" i="3"/>
  <c r="AP218" i="47"/>
  <c r="FA212" i="3"/>
  <c r="ES212" i="3"/>
  <c r="BY14" i="47"/>
  <c r="G125" i="48" s="1"/>
  <c r="EM212" i="3"/>
  <c r="BM214" i="47"/>
  <c r="EH212" i="3"/>
  <c r="DK212" i="3"/>
  <c r="E213" i="47"/>
  <c r="CT212" i="3"/>
  <c r="AH223" i="47"/>
  <c r="GC211" i="3"/>
  <c r="BZ215" i="47"/>
  <c r="FR211" i="3"/>
  <c r="BB213" i="47"/>
  <c r="EU211" i="3"/>
  <c r="F212" i="47"/>
  <c r="EP211" i="3"/>
  <c r="BS219" i="47"/>
  <c r="EF211" i="3"/>
  <c r="AU212" i="47"/>
  <c r="DW211" i="3"/>
  <c r="W220" i="47"/>
  <c r="DI211" i="3"/>
  <c r="BX215" i="47"/>
  <c r="CU211" i="3"/>
  <c r="AN217" i="47"/>
  <c r="CS211" i="3"/>
  <c r="AB213" i="47"/>
  <c r="FW210" i="3"/>
  <c r="BN212" i="47"/>
  <c r="FS210" i="3"/>
  <c r="BH214" i="47"/>
  <c r="FO210" i="3"/>
  <c r="AP216" i="47"/>
  <c r="FA210" i="3"/>
  <c r="L232" i="47"/>
  <c r="EP210" i="3"/>
  <c r="BS218" i="47"/>
  <c r="EF210" i="3"/>
  <c r="AU211" i="47"/>
  <c r="DI210" i="3"/>
  <c r="BX214" i="47"/>
  <c r="DC210" i="3"/>
  <c r="BL212" i="47"/>
  <c r="CS210" i="3"/>
  <c r="AB212" i="47"/>
  <c r="CM210" i="3"/>
  <c r="V219" i="47"/>
  <c r="GC209" i="3"/>
  <c r="BZ213" i="47"/>
  <c r="FO209" i="3"/>
  <c r="AP215" i="47"/>
  <c r="FD209" i="3"/>
  <c r="R48" i="47"/>
  <c r="EC209" i="3"/>
  <c r="AC211" i="47"/>
  <c r="DW209" i="3"/>
  <c r="W218" i="47"/>
  <c r="CX209" i="3"/>
  <c r="AZ211" i="47"/>
  <c r="FZ208" i="3"/>
  <c r="BT216" i="47"/>
  <c r="FP208" i="3"/>
  <c r="AV209" i="47"/>
  <c r="ES208" i="3"/>
  <c r="BY212" i="47"/>
  <c r="EM208" i="3"/>
  <c r="BM210" i="47"/>
  <c r="DK208" i="3"/>
  <c r="E209" i="47"/>
  <c r="CT208" i="3"/>
  <c r="AH220" i="47"/>
  <c r="GC207" i="3"/>
  <c r="BZ211" i="47"/>
  <c r="FO207" i="3"/>
  <c r="AP213" i="47"/>
  <c r="FD207" i="3"/>
  <c r="R213" i="47"/>
  <c r="FA207" i="3"/>
  <c r="L230" i="47"/>
  <c r="EH207" i="3"/>
  <c r="BA209" i="47"/>
  <c r="ED207" i="3"/>
  <c r="AI219" i="47"/>
  <c r="DK207" i="3"/>
  <c r="E208" i="47"/>
  <c r="DF207" i="3"/>
  <c r="BR215" i="47"/>
  <c r="FW206" i="3"/>
  <c r="BN20" i="47"/>
  <c r="FR206" i="3"/>
  <c r="BB208" i="47"/>
  <c r="FD206" i="3"/>
  <c r="R14" i="47"/>
  <c r="H34" i="48" s="1"/>
  <c r="EU206" i="3"/>
  <c r="F207" i="47"/>
  <c r="EP206" i="3"/>
  <c r="BS214" i="47"/>
  <c r="ED206" i="3"/>
  <c r="AI13" i="47"/>
  <c r="N52" i="48" s="1"/>
  <c r="DT206" i="3"/>
  <c r="Q14" i="47"/>
  <c r="G34" i="48" s="1"/>
  <c r="CV206" i="3"/>
  <c r="AT207" i="47"/>
  <c r="FZ205" i="3"/>
  <c r="BT213" i="47"/>
  <c r="FP205" i="3"/>
  <c r="AV206" i="47"/>
  <c r="ES205" i="3"/>
  <c r="BY209" i="47"/>
  <c r="EM205" i="3"/>
  <c r="BM208" i="47"/>
  <c r="EE205" i="3"/>
  <c r="AO211" i="47"/>
  <c r="EC205" i="3"/>
  <c r="AC207" i="47"/>
  <c r="DW205" i="3"/>
  <c r="W214" i="47"/>
  <c r="CX205" i="3"/>
  <c r="AZ207" i="47"/>
  <c r="FW204" i="3"/>
  <c r="BN207" i="47"/>
  <c r="FM204" i="3"/>
  <c r="AD206" i="47"/>
  <c r="FD204" i="3"/>
  <c r="R211" i="47"/>
  <c r="EH204" i="3"/>
  <c r="BA206" i="47"/>
  <c r="EE204" i="3"/>
  <c r="AO210" i="47"/>
  <c r="DQ204" i="3"/>
  <c r="K228" i="47"/>
  <c r="CU204" i="3"/>
  <c r="AN210" i="47"/>
  <c r="FW203" i="3"/>
  <c r="BN206" i="47"/>
  <c r="FR203" i="3"/>
  <c r="BB205" i="47"/>
  <c r="FO203" i="3"/>
  <c r="AP209" i="47"/>
  <c r="FM203" i="3"/>
  <c r="AD205" i="47"/>
  <c r="FD203" i="3"/>
  <c r="R210" i="47"/>
  <c r="EE203" i="3"/>
  <c r="AO209" i="47"/>
  <c r="EC203" i="3"/>
  <c r="AC205" i="47"/>
  <c r="DK203" i="3"/>
  <c r="E204" i="47"/>
  <c r="CT203" i="3"/>
  <c r="AH217" i="47"/>
  <c r="FZ202" i="3"/>
  <c r="BT210" i="47"/>
  <c r="FS202" i="3"/>
  <c r="BH206" i="47"/>
  <c r="FM202" i="3"/>
  <c r="AD204" i="47"/>
  <c r="FD202" i="3"/>
  <c r="R209" i="47"/>
  <c r="EH202" i="3"/>
  <c r="BA204" i="47"/>
  <c r="EE202" i="3"/>
  <c r="AO208" i="47"/>
  <c r="CJ202" i="3"/>
  <c r="P209" i="47"/>
  <c r="FS201" i="3"/>
  <c r="BH205" i="47"/>
  <c r="FO201" i="3"/>
  <c r="AP207" i="47"/>
  <c r="FA201" i="3"/>
  <c r="L225" i="47"/>
  <c r="EC201" i="3"/>
  <c r="AC203" i="47"/>
  <c r="DW201" i="3"/>
  <c r="W210" i="47"/>
  <c r="CX201" i="3"/>
  <c r="AZ203" i="47"/>
  <c r="FW200" i="3"/>
  <c r="BN203" i="47"/>
  <c r="FM200" i="3"/>
  <c r="AD202" i="47"/>
  <c r="FD200" i="3"/>
  <c r="R207" i="47"/>
  <c r="FA200" i="3"/>
  <c r="L224" i="47"/>
  <c r="ES200" i="3"/>
  <c r="BY204" i="47"/>
  <c r="DW200" i="3"/>
  <c r="W209" i="47"/>
  <c r="CV200" i="3"/>
  <c r="AT201" i="47"/>
  <c r="FZ199" i="3"/>
  <c r="BT207" i="47"/>
  <c r="FP199" i="3"/>
  <c r="AV200" i="47"/>
  <c r="ES199" i="3"/>
  <c r="BY203" i="47"/>
  <c r="EF199" i="3"/>
  <c r="AU200" i="47"/>
  <c r="ED199" i="3"/>
  <c r="AI213" i="47"/>
  <c r="DC199" i="3"/>
  <c r="BL202" i="47"/>
  <c r="CM199" i="3"/>
  <c r="V208" i="47"/>
  <c r="FW198" i="3"/>
  <c r="BN201" i="47"/>
  <c r="FM198" i="3"/>
  <c r="AD200" i="47"/>
  <c r="FD198" i="3"/>
  <c r="R205" i="47"/>
  <c r="EM198" i="3"/>
  <c r="BM201" i="47"/>
  <c r="EI198" i="3"/>
  <c r="BG202" i="47"/>
  <c r="DK198" i="3"/>
  <c r="E199" i="47"/>
  <c r="DF198" i="3"/>
  <c r="BR206" i="47"/>
  <c r="GC197" i="3"/>
  <c r="BZ201" i="47"/>
  <c r="EC197" i="3"/>
  <c r="AC199" i="47"/>
  <c r="DW197" i="3"/>
  <c r="W206" i="47"/>
  <c r="CY197" i="3"/>
  <c r="BF201" i="47"/>
  <c r="FR196" i="3"/>
  <c r="BB198" i="47"/>
  <c r="FO196" i="3"/>
  <c r="AP202" i="47"/>
  <c r="EP196" i="3"/>
  <c r="BS204" i="47"/>
  <c r="EE196" i="3"/>
  <c r="AO202" i="47"/>
  <c r="DK196" i="3"/>
  <c r="E197" i="47"/>
  <c r="CJ196" i="3"/>
  <c r="P203" i="47"/>
  <c r="FN195" i="3"/>
  <c r="AJ49" i="47"/>
  <c r="ES195" i="3"/>
  <c r="BY199" i="47"/>
  <c r="EF195" i="3"/>
  <c r="AU196" i="47"/>
  <c r="DT195" i="3"/>
  <c r="Q45" i="47"/>
  <c r="DQ195" i="3"/>
  <c r="K54" i="47"/>
  <c r="DC195" i="3"/>
  <c r="BL198" i="47"/>
  <c r="CM195" i="3"/>
  <c r="V205" i="47"/>
  <c r="FS194" i="3"/>
  <c r="BH198" i="47"/>
  <c r="FP194" i="3"/>
  <c r="AV195" i="47"/>
  <c r="FD194" i="3"/>
  <c r="R44" i="47"/>
  <c r="EH194" i="3"/>
  <c r="BA196" i="47"/>
  <c r="DW194" i="3"/>
  <c r="W204" i="47"/>
  <c r="DF194" i="3"/>
  <c r="BR203" i="47"/>
  <c r="GC193" i="3"/>
  <c r="BZ197" i="47"/>
  <c r="FW193" i="3"/>
  <c r="BN196" i="47"/>
  <c r="FS193" i="3"/>
  <c r="BH197" i="47"/>
  <c r="L69" i="48"/>
  <c r="FM193" i="3"/>
  <c r="AD195" i="47"/>
  <c r="FG193" i="3"/>
  <c r="X203" i="47"/>
  <c r="EM193" i="3"/>
  <c r="BM196" i="47"/>
  <c r="EI193" i="3"/>
  <c r="BG197" i="47"/>
  <c r="DI193" i="3"/>
  <c r="BX197" i="47"/>
  <c r="CS193" i="3"/>
  <c r="AB195" i="47"/>
  <c r="FP192" i="3"/>
  <c r="AV194" i="47"/>
  <c r="FN192" i="3"/>
  <c r="AJ209" i="47"/>
  <c r="FA192" i="3"/>
  <c r="L83" i="47"/>
  <c r="EP192" i="3"/>
  <c r="BS202" i="47"/>
  <c r="CV192" i="3"/>
  <c r="AT194" i="47"/>
  <c r="FZ191" i="3"/>
  <c r="BT201" i="47"/>
  <c r="FA191" i="3"/>
  <c r="L108" i="47"/>
  <c r="ES191" i="3"/>
  <c r="BY195" i="47"/>
  <c r="EC191" i="3"/>
  <c r="AC193" i="47"/>
  <c r="CX191" i="3"/>
  <c r="AZ193" i="47"/>
  <c r="CG191" i="3"/>
  <c r="J108" i="47"/>
  <c r="FM190" i="3"/>
  <c r="AD192" i="47"/>
  <c r="FG190" i="3"/>
  <c r="X200" i="47"/>
  <c r="EF190" i="3"/>
  <c r="AU192" i="47"/>
  <c r="ED190" i="3"/>
  <c r="AI208" i="47"/>
  <c r="DQ190" i="3"/>
  <c r="K219" i="47"/>
  <c r="CY190" i="3"/>
  <c r="BF194" i="47"/>
  <c r="FR189" i="3"/>
  <c r="BB191" i="47"/>
  <c r="FO189" i="3"/>
  <c r="AP196" i="47"/>
  <c r="EP189" i="3"/>
  <c r="BS199" i="47"/>
  <c r="DQ189" i="3"/>
  <c r="K26" i="47"/>
  <c r="DI189" i="3"/>
  <c r="BX193" i="47"/>
  <c r="CS189" i="3"/>
  <c r="AB191" i="47"/>
  <c r="FR188" i="3"/>
  <c r="BB190" i="47"/>
  <c r="FO188" i="3"/>
  <c r="AP195" i="47"/>
  <c r="EI188" i="3"/>
  <c r="BG192" i="47"/>
  <c r="EF188" i="3"/>
  <c r="AU190" i="47"/>
  <c r="DT188" i="3"/>
  <c r="Q50" i="47"/>
  <c r="DC188" i="3"/>
  <c r="BL192" i="47"/>
  <c r="CM188" i="3"/>
  <c r="V198" i="47"/>
  <c r="FZ187" i="3"/>
  <c r="BT197" i="47"/>
  <c r="FM187" i="3"/>
  <c r="AD189" i="47"/>
  <c r="EU187" i="3"/>
  <c r="F188" i="47"/>
  <c r="EP187" i="3"/>
  <c r="BS197" i="47"/>
  <c r="EI187" i="3"/>
  <c r="BG191" i="47"/>
  <c r="ED187" i="3"/>
  <c r="AI205" i="47"/>
  <c r="DF187" i="3"/>
  <c r="BR197" i="47"/>
  <c r="FS186" i="3"/>
  <c r="BH190" i="47"/>
  <c r="FP186" i="3"/>
  <c r="AV188" i="47"/>
  <c r="EP186" i="3"/>
  <c r="BS196" i="47"/>
  <c r="EH186" i="3"/>
  <c r="BA188" i="47"/>
  <c r="DT186" i="3"/>
  <c r="Q197" i="47"/>
  <c r="DQ186" i="3"/>
  <c r="K217" i="47"/>
  <c r="DC186" i="3"/>
  <c r="BL190" i="47"/>
  <c r="CM186" i="3"/>
  <c r="V196" i="47"/>
  <c r="FR185" i="3"/>
  <c r="BB187" i="47"/>
  <c r="EF185" i="3"/>
  <c r="AU187" i="47"/>
  <c r="ED185" i="3"/>
  <c r="AI25" i="47"/>
  <c r="DQ185" i="3"/>
  <c r="K216" i="47"/>
  <c r="CY185" i="3"/>
  <c r="BF189" i="47"/>
  <c r="FZ184" i="3"/>
  <c r="BT194" i="47"/>
  <c r="FD184" i="3"/>
  <c r="R195" i="47"/>
  <c r="FA184" i="3"/>
  <c r="L215" i="47"/>
  <c r="EI184" i="3"/>
  <c r="BG188" i="47"/>
  <c r="EE184" i="3"/>
  <c r="AO191" i="47"/>
  <c r="DI184" i="3"/>
  <c r="BX189" i="47"/>
  <c r="CS184" i="3"/>
  <c r="AB186" i="47"/>
  <c r="FZ183" i="3"/>
  <c r="BT193" i="47"/>
  <c r="FO183" i="3"/>
  <c r="AP190" i="47"/>
  <c r="FM183" i="3"/>
  <c r="AD185" i="47"/>
  <c r="EI183" i="3"/>
  <c r="BG187" i="47"/>
  <c r="CX183" i="3"/>
  <c r="AZ185" i="47"/>
  <c r="CG183" i="3"/>
  <c r="J214" i="47"/>
  <c r="FO182" i="3"/>
  <c r="AP189" i="47"/>
  <c r="FM182" i="3"/>
  <c r="AD184" i="47"/>
  <c r="EU182" i="3"/>
  <c r="F183" i="47"/>
  <c r="ED182" i="3"/>
  <c r="AI27" i="47"/>
  <c r="CY182" i="3"/>
  <c r="BF186" i="47"/>
  <c r="M30" i="48"/>
  <c r="FR181" i="3"/>
  <c r="BB183" i="47"/>
  <c r="FG181" i="3"/>
  <c r="X192" i="47"/>
  <c r="EM181" i="3"/>
  <c r="BM185" i="47"/>
  <c r="EI181" i="3"/>
  <c r="BG185" i="47"/>
  <c r="EF181" i="3"/>
  <c r="AU183" i="47"/>
  <c r="DW181" i="3"/>
  <c r="W192" i="47"/>
  <c r="DK181" i="3"/>
  <c r="E182" i="47"/>
  <c r="CX181" i="3"/>
  <c r="CU181" i="3"/>
  <c r="CJ181" i="3"/>
  <c r="P192" i="47"/>
  <c r="CG181" i="3"/>
  <c r="GC180" i="3"/>
  <c r="BZ185" i="47"/>
  <c r="FG180" i="3"/>
  <c r="X191" i="47"/>
  <c r="EU180" i="3"/>
  <c r="EP180" i="3"/>
  <c r="BS190" i="47"/>
  <c r="EH180" i="3"/>
  <c r="BA182" i="47"/>
  <c r="DT180" i="3"/>
  <c r="Q191" i="47"/>
  <c r="DQ180" i="3"/>
  <c r="K25" i="47"/>
  <c r="DC180" i="3"/>
  <c r="BL184" i="47"/>
  <c r="CY180" i="3"/>
  <c r="CV180" i="3"/>
  <c r="CM180" i="3"/>
  <c r="V191" i="47"/>
  <c r="FW179" i="3"/>
  <c r="FS179" i="3"/>
  <c r="FD179" i="3"/>
  <c r="R25" i="47"/>
  <c r="FA179" i="3"/>
  <c r="L213" i="47"/>
  <c r="EM179" i="3"/>
  <c r="BM183" i="47"/>
  <c r="EI179" i="3"/>
  <c r="BG183" i="47"/>
  <c r="EE179" i="3"/>
  <c r="EC179" i="3"/>
  <c r="DK179" i="3"/>
  <c r="E180" i="47"/>
  <c r="DF179" i="3"/>
  <c r="BR189" i="47"/>
  <c r="CX179" i="3"/>
  <c r="CU179" i="3"/>
  <c r="AN186" i="47"/>
  <c r="CS179" i="3"/>
  <c r="CM179" i="3"/>
  <c r="FM178" i="3"/>
  <c r="AD180" i="47"/>
  <c r="FD178" i="3"/>
  <c r="FA178" i="3"/>
  <c r="L21" i="47"/>
  <c r="EH178" i="3"/>
  <c r="DW178" i="3"/>
  <c r="W189" i="47"/>
  <c r="DQ178" i="3"/>
  <c r="DI178" i="3"/>
  <c r="BX183" i="47"/>
  <c r="DC178" i="3"/>
  <c r="CY178" i="3"/>
  <c r="CV178" i="3"/>
  <c r="AT180" i="47"/>
  <c r="CT178" i="3"/>
  <c r="GC177" i="3"/>
  <c r="BZ182" i="47"/>
  <c r="FS177" i="3"/>
  <c r="BH181" i="47"/>
  <c r="FP177" i="3"/>
  <c r="AV179" i="47"/>
  <c r="FM177" i="3"/>
  <c r="AD179" i="47"/>
  <c r="FA177" i="3"/>
  <c r="L212" i="47"/>
  <c r="EP177" i="3"/>
  <c r="BS188" i="47"/>
  <c r="EI177" i="3"/>
  <c r="EF177" i="3"/>
  <c r="AU179" i="47"/>
  <c r="EC177" i="3"/>
  <c r="AC179" i="47"/>
  <c r="DT177" i="3"/>
  <c r="Q190" i="47"/>
  <c r="DC177" i="3"/>
  <c r="BL181" i="47"/>
  <c r="CY177" i="3"/>
  <c r="CV177" i="3"/>
  <c r="CM177" i="3"/>
  <c r="V188" i="47"/>
  <c r="CG177" i="3"/>
  <c r="GC176" i="3"/>
  <c r="FW176" i="3"/>
  <c r="BN180" i="47"/>
  <c r="FR176" i="3"/>
  <c r="BB178" i="47"/>
  <c r="FD176" i="3"/>
  <c r="R189" i="47"/>
  <c r="EU176" i="3"/>
  <c r="F177" i="47"/>
  <c r="EP176" i="3"/>
  <c r="BS187" i="47"/>
  <c r="EH176" i="3"/>
  <c r="EE176" i="3"/>
  <c r="AO184" i="47"/>
  <c r="DK176" i="3"/>
  <c r="E177" i="47"/>
  <c r="CX176" i="3"/>
  <c r="CU176" i="3"/>
  <c r="CJ176" i="3"/>
  <c r="P189" i="47"/>
  <c r="FZ175" i="3"/>
  <c r="BT186" i="47"/>
  <c r="FS175" i="3"/>
  <c r="BH179" i="47"/>
  <c r="FO175" i="3"/>
  <c r="FM175" i="3"/>
  <c r="FG175" i="3"/>
  <c r="X186" i="47"/>
  <c r="FA175" i="3"/>
  <c r="L210" i="47"/>
  <c r="EI175" i="3"/>
  <c r="BG179" i="47"/>
  <c r="EF175" i="3"/>
  <c r="AU177" i="47"/>
  <c r="EC175" i="3"/>
  <c r="DW175" i="3"/>
  <c r="DF175" i="3"/>
  <c r="CV175" i="3"/>
  <c r="AT177" i="47"/>
  <c r="CT175" i="3"/>
  <c r="GC174" i="3"/>
  <c r="BZ179" i="47"/>
  <c r="EU174" i="3"/>
  <c r="F175" i="47"/>
  <c r="EP174" i="3"/>
  <c r="EH174" i="3"/>
  <c r="BA176" i="47"/>
  <c r="DW174" i="3"/>
  <c r="W185" i="47"/>
  <c r="DI174" i="3"/>
  <c r="DC174" i="3"/>
  <c r="CT174" i="3"/>
  <c r="CJ174" i="3"/>
  <c r="P187" i="47"/>
  <c r="CG174" i="3"/>
  <c r="J209" i="47"/>
  <c r="FZ173" i="3"/>
  <c r="BT32" i="47"/>
  <c r="FS173" i="3"/>
  <c r="FP173" i="3"/>
  <c r="AV175" i="47"/>
  <c r="FM173" i="3"/>
  <c r="AD175" i="47"/>
  <c r="FD173" i="3"/>
  <c r="R23" i="47"/>
  <c r="FA173" i="3"/>
  <c r="L208" i="47"/>
  <c r="EH173" i="3"/>
  <c r="BA175" i="47"/>
  <c r="ED173" i="3"/>
  <c r="AI58" i="47"/>
  <c r="DK173" i="3"/>
  <c r="E174" i="47"/>
  <c r="DC173" i="3"/>
  <c r="CY173" i="3"/>
  <c r="BF177" i="47"/>
  <c r="CV173" i="3"/>
  <c r="AT175" i="47"/>
  <c r="CM173" i="3"/>
  <c r="FZ172" i="3"/>
  <c r="BT184" i="47"/>
  <c r="FS172" i="3"/>
  <c r="BH176" i="47"/>
  <c r="FO172" i="3"/>
  <c r="AP180" i="47"/>
  <c r="FD172" i="3"/>
  <c r="R186" i="47"/>
  <c r="EU172" i="3"/>
  <c r="F173" i="47"/>
  <c r="EM172" i="3"/>
  <c r="EI172" i="3"/>
  <c r="BG176" i="47"/>
  <c r="EE172" i="3"/>
  <c r="AO180" i="47"/>
  <c r="EC172" i="3"/>
  <c r="AC174" i="47"/>
  <c r="DQ172" i="3"/>
  <c r="K207" i="47"/>
  <c r="DF172" i="3"/>
  <c r="CX172" i="3"/>
  <c r="AZ174" i="47"/>
  <c r="CJ172" i="3"/>
  <c r="P186" i="47"/>
  <c r="CG172" i="3"/>
  <c r="J207" i="47"/>
  <c r="FZ171" i="3"/>
  <c r="BT183" i="47"/>
  <c r="FS171" i="3"/>
  <c r="BH175" i="47"/>
  <c r="FO171" i="3"/>
  <c r="AP179" i="47"/>
  <c r="FM171" i="3"/>
  <c r="AD173" i="47"/>
  <c r="FD171" i="3"/>
  <c r="R185" i="47"/>
  <c r="EU171" i="3"/>
  <c r="F172" i="47"/>
  <c r="EI171" i="3"/>
  <c r="EF171" i="3"/>
  <c r="AU173" i="47"/>
  <c r="EC171" i="3"/>
  <c r="AC173" i="47"/>
  <c r="DW171" i="3"/>
  <c r="W182" i="47"/>
  <c r="DI171" i="3"/>
  <c r="DC171" i="3"/>
  <c r="BL176" i="47"/>
  <c r="CY171" i="3"/>
  <c r="BF175" i="47"/>
  <c r="CS171" i="3"/>
  <c r="CM171" i="3"/>
  <c r="V182" i="47"/>
  <c r="GC170" i="3"/>
  <c r="BZ176" i="47"/>
  <c r="FW170" i="3"/>
  <c r="BN175" i="47"/>
  <c r="FO170" i="3"/>
  <c r="AP178" i="47"/>
  <c r="EU170" i="3"/>
  <c r="F171" i="47"/>
  <c r="EM170" i="3"/>
  <c r="BM175" i="47"/>
  <c r="EI170" i="3"/>
  <c r="BG174" i="47"/>
  <c r="EC170" i="3"/>
  <c r="AC172" i="47"/>
  <c r="DT170" i="3"/>
  <c r="DQ170" i="3"/>
  <c r="K206" i="47"/>
  <c r="DI170" i="3"/>
  <c r="BX176" i="47"/>
  <c r="CX170" i="3"/>
  <c r="CU170" i="3"/>
  <c r="AN178" i="47"/>
  <c r="CS170" i="3"/>
  <c r="AB172" i="47"/>
  <c r="FW169" i="3"/>
  <c r="FS169" i="3"/>
  <c r="BH173" i="47"/>
  <c r="FO169" i="3"/>
  <c r="AP177" i="47"/>
  <c r="EU169" i="3"/>
  <c r="F170" i="47"/>
  <c r="EM169" i="3"/>
  <c r="BM174" i="47"/>
  <c r="EE169" i="3"/>
  <c r="EC169" i="3"/>
  <c r="AC171" i="47"/>
  <c r="DT169" i="3"/>
  <c r="Q183" i="47"/>
  <c r="DQ169" i="3"/>
  <c r="K205" i="47"/>
  <c r="CX169" i="3"/>
  <c r="AZ171" i="47"/>
  <c r="CU169" i="3"/>
  <c r="AN177" i="47"/>
  <c r="CJ169" i="3"/>
  <c r="GC168" i="3"/>
  <c r="FW168" i="3"/>
  <c r="FS168" i="3"/>
  <c r="BH172" i="47"/>
  <c r="FD168" i="3"/>
  <c r="R182" i="47"/>
  <c r="EU168" i="3"/>
  <c r="EP168" i="3"/>
  <c r="EC168" i="3"/>
  <c r="AC170" i="47"/>
  <c r="DW168" i="3"/>
  <c r="W179" i="47"/>
  <c r="DQ168" i="3"/>
  <c r="DI168" i="3"/>
  <c r="CX168" i="3"/>
  <c r="AZ170" i="47"/>
  <c r="CU168" i="3"/>
  <c r="CS168" i="3"/>
  <c r="CG168" i="3"/>
  <c r="J204" i="47"/>
  <c r="FZ167" i="3"/>
  <c r="FP167" i="3"/>
  <c r="AV169" i="47"/>
  <c r="FN167" i="3"/>
  <c r="AJ190" i="47"/>
  <c r="ES167" i="3"/>
  <c r="EM167" i="3"/>
  <c r="BM172" i="47"/>
  <c r="EI167" i="3"/>
  <c r="BG171" i="47"/>
  <c r="EE167" i="3"/>
  <c r="AO175" i="47"/>
  <c r="DT167" i="3"/>
  <c r="DQ167" i="3"/>
  <c r="K203" i="47"/>
  <c r="DF167" i="3"/>
  <c r="BR179" i="47"/>
  <c r="CT167" i="3"/>
  <c r="CJ167" i="3"/>
  <c r="P181" i="47"/>
  <c r="FZ166" i="3"/>
  <c r="BT178" i="47"/>
  <c r="FP166" i="3"/>
  <c r="FN166" i="3"/>
  <c r="AJ189" i="47"/>
  <c r="FG166" i="3"/>
  <c r="X31" i="47"/>
  <c r="EM166" i="3"/>
  <c r="EI166" i="3"/>
  <c r="BG170" i="47"/>
  <c r="EE166" i="3"/>
  <c r="AO174" i="47"/>
  <c r="EC166" i="3"/>
  <c r="AC168" i="47"/>
  <c r="DQ166" i="3"/>
  <c r="K55" i="47"/>
  <c r="DF166" i="3"/>
  <c r="CX166" i="3"/>
  <c r="AZ168" i="47"/>
  <c r="CJ166" i="3"/>
  <c r="P180" i="47"/>
  <c r="CG166" i="3"/>
  <c r="J55" i="47"/>
  <c r="FS165" i="3"/>
  <c r="BH169" i="47"/>
  <c r="FP165" i="3"/>
  <c r="AV167" i="47"/>
  <c r="FM165" i="3"/>
  <c r="FG165" i="3"/>
  <c r="EP165" i="3"/>
  <c r="EC165" i="3"/>
  <c r="AC15" i="47"/>
  <c r="G54" i="48" s="1"/>
  <c r="DW165" i="3"/>
  <c r="W38" i="47"/>
  <c r="DQ165" i="3"/>
  <c r="DI165" i="3"/>
  <c r="M102" i="48"/>
  <c r="CX165" i="3"/>
  <c r="AZ167" i="47"/>
  <c r="CU165" i="3"/>
  <c r="CS165" i="3"/>
  <c r="CG165" i="3"/>
  <c r="J34" i="47"/>
  <c r="FZ164" i="3"/>
  <c r="BT177" i="47"/>
  <c r="FS164" i="3"/>
  <c r="FP164" i="3"/>
  <c r="AV166" i="47"/>
  <c r="FN164" i="3"/>
  <c r="AJ34" i="47"/>
  <c r="FG164" i="3"/>
  <c r="X177" i="47"/>
  <c r="ES164" i="3"/>
  <c r="EM164" i="3"/>
  <c r="BM170" i="47"/>
  <c r="EI164" i="3"/>
  <c r="BG168" i="47"/>
  <c r="EE164" i="3"/>
  <c r="AO172" i="47"/>
  <c r="DT164" i="3"/>
  <c r="DQ164" i="3"/>
  <c r="K88" i="47"/>
  <c r="DF164" i="3"/>
  <c r="BR177" i="47"/>
  <c r="CT164" i="3"/>
  <c r="CJ164" i="3"/>
  <c r="P39" i="47"/>
  <c r="CG164" i="3"/>
  <c r="J88" i="47"/>
  <c r="FZ163" i="3"/>
  <c r="FP163" i="3"/>
  <c r="AV165" i="47"/>
  <c r="FN163" i="3"/>
  <c r="AJ188" i="47"/>
  <c r="ES163" i="3"/>
  <c r="EM163" i="3"/>
  <c r="BM169" i="47"/>
  <c r="EH163" i="3"/>
  <c r="BA165" i="47"/>
  <c r="ED163" i="3"/>
  <c r="AI188" i="47"/>
  <c r="DI163" i="3"/>
  <c r="BX169" i="47"/>
  <c r="CX163" i="3"/>
  <c r="CU163" i="3"/>
  <c r="AN171" i="47"/>
  <c r="CS163" i="3"/>
  <c r="AB166" i="47"/>
  <c r="FW162" i="3"/>
  <c r="FS162" i="3"/>
  <c r="BH166" i="47"/>
  <c r="FP162" i="3"/>
  <c r="AV10" i="47"/>
  <c r="FM162" i="3"/>
  <c r="AD165" i="47"/>
  <c r="FA162" i="3"/>
  <c r="ES162" i="3"/>
  <c r="BY168" i="47"/>
  <c r="EM162" i="3"/>
  <c r="BM168" i="47"/>
  <c r="EE162" i="3"/>
  <c r="AO170" i="47"/>
  <c r="DT162" i="3"/>
  <c r="Q178" i="47"/>
  <c r="DQ162" i="3"/>
  <c r="K201" i="47"/>
  <c r="CX162" i="3"/>
  <c r="AZ164" i="47"/>
  <c r="CU162" i="3"/>
  <c r="AN170" i="47"/>
  <c r="CJ162" i="3"/>
  <c r="CG162" i="3"/>
  <c r="J201" i="47"/>
  <c r="FZ161" i="3"/>
  <c r="FP161" i="3"/>
  <c r="AV164" i="47"/>
  <c r="FN161" i="3"/>
  <c r="AJ186" i="47"/>
  <c r="ES161" i="3"/>
  <c r="BY167" i="47"/>
  <c r="EH161" i="3"/>
  <c r="BA163" i="47"/>
  <c r="EE161" i="3"/>
  <c r="AO169" i="47"/>
  <c r="DK161" i="3"/>
  <c r="DF161" i="3"/>
  <c r="BR174" i="47"/>
  <c r="CT161" i="3"/>
  <c r="CJ161" i="3"/>
  <c r="P177" i="47"/>
  <c r="GC160" i="3"/>
  <c r="BZ166" i="47"/>
  <c r="FN160" i="3"/>
  <c r="EU160" i="3"/>
  <c r="F161" i="47"/>
  <c r="EM160" i="3"/>
  <c r="BM166" i="47"/>
  <c r="EE160" i="3"/>
  <c r="EC160" i="3"/>
  <c r="AC163" i="47"/>
  <c r="DT160" i="3"/>
  <c r="Q176" i="47"/>
  <c r="DQ160" i="3"/>
  <c r="K199" i="47"/>
  <c r="CX160" i="3"/>
  <c r="AZ162" i="47"/>
  <c r="CU160" i="3"/>
  <c r="AN168" i="47"/>
  <c r="CJ160" i="3"/>
  <c r="GC159" i="3"/>
  <c r="BZ165" i="47"/>
  <c r="FR159" i="3"/>
  <c r="FG159" i="3"/>
  <c r="X172" i="47"/>
  <c r="EU159" i="3"/>
  <c r="EP159" i="3"/>
  <c r="BS172" i="47"/>
  <c r="EH159" i="3"/>
  <c r="BA161" i="47"/>
  <c r="DT159" i="3"/>
  <c r="Q175" i="47"/>
  <c r="DQ159" i="3"/>
  <c r="K198" i="47"/>
  <c r="DC159" i="3"/>
  <c r="BL165" i="47"/>
  <c r="CY159" i="3"/>
  <c r="BF163" i="47"/>
  <c r="CS159" i="3"/>
  <c r="CM159" i="3"/>
  <c r="V172" i="47"/>
  <c r="FZ158" i="3"/>
  <c r="BT171" i="47"/>
  <c r="FP158" i="3"/>
  <c r="FN158" i="3"/>
  <c r="AJ21" i="47"/>
  <c r="FG158" i="3"/>
  <c r="X171" i="47"/>
  <c r="EM158" i="3"/>
  <c r="BM14" i="47"/>
  <c r="G106" i="48" s="1"/>
  <c r="EH158" i="3"/>
  <c r="EE158" i="3"/>
  <c r="AO166" i="47"/>
  <c r="DK158" i="3"/>
  <c r="E159" i="47"/>
  <c r="CY158" i="3"/>
  <c r="CV158" i="3"/>
  <c r="AT161" i="47"/>
  <c r="CT158" i="3"/>
  <c r="AH21" i="47"/>
  <c r="FZ157" i="3"/>
  <c r="BT170" i="47"/>
  <c r="FP157" i="3"/>
  <c r="FN157" i="3"/>
  <c r="FA157" i="3"/>
  <c r="L197" i="47"/>
  <c r="ES157" i="3"/>
  <c r="BY163" i="47"/>
  <c r="EE157" i="3"/>
  <c r="AO165" i="47"/>
  <c r="DT157" i="3"/>
  <c r="Q173" i="47"/>
  <c r="DQ157" i="3"/>
  <c r="K197" i="47"/>
  <c r="DC157" i="3"/>
  <c r="BL164" i="47"/>
  <c r="CY157" i="3"/>
  <c r="CV157" i="3"/>
  <c r="CM157" i="3"/>
  <c r="V170" i="47"/>
  <c r="CG157" i="3"/>
  <c r="GC156" i="3"/>
  <c r="FW156" i="3"/>
  <c r="BN163" i="47"/>
  <c r="FN156" i="3"/>
  <c r="AJ37" i="47"/>
  <c r="EU156" i="3"/>
  <c r="EH156" i="3"/>
  <c r="BA159" i="47"/>
  <c r="ED156" i="3"/>
  <c r="AI37" i="47"/>
  <c r="DT156" i="3"/>
  <c r="Q172" i="47"/>
  <c r="DK156" i="3"/>
  <c r="E157" i="47"/>
  <c r="CX156" i="3"/>
  <c r="CU156" i="3"/>
  <c r="CJ156" i="3"/>
  <c r="P172" i="47"/>
  <c r="CG156" i="3"/>
  <c r="GC155" i="3"/>
  <c r="FW155" i="3"/>
  <c r="FN155" i="3"/>
  <c r="AJ182" i="47"/>
  <c r="FD155" i="3"/>
  <c r="FA155" i="3"/>
  <c r="ES155" i="3"/>
  <c r="BY161" i="47"/>
  <c r="EM155" i="3"/>
  <c r="BM162" i="47"/>
  <c r="EH155" i="3"/>
  <c r="BA158" i="47"/>
  <c r="ED155" i="3"/>
  <c r="DT155" i="3"/>
  <c r="Q171" i="47"/>
  <c r="DK155" i="3"/>
  <c r="E156" i="47"/>
  <c r="DF155" i="3"/>
  <c r="CT155" i="3"/>
  <c r="AH182" i="47"/>
  <c r="CJ155" i="3"/>
  <c r="GC154" i="3"/>
  <c r="BZ160" i="47"/>
  <c r="FP154" i="3"/>
  <c r="AV157" i="47"/>
  <c r="FN154" i="3"/>
  <c r="AJ181" i="47"/>
  <c r="FG154" i="3"/>
  <c r="EP154" i="3"/>
  <c r="BS167" i="47"/>
  <c r="EI154" i="3"/>
  <c r="EF154" i="3"/>
  <c r="ED154" i="3"/>
  <c r="AI181" i="47"/>
  <c r="DW154" i="3"/>
  <c r="W168" i="47"/>
  <c r="DF154" i="3"/>
  <c r="BR167" i="47"/>
  <c r="CX154" i="3"/>
  <c r="CJ154" i="3"/>
  <c r="CG154" i="3"/>
  <c r="GC153" i="3"/>
  <c r="FP153" i="3"/>
  <c r="AV156" i="47"/>
  <c r="FN153" i="3"/>
  <c r="AJ180" i="47"/>
  <c r="FD153" i="3"/>
  <c r="FA153" i="3"/>
  <c r="L96" i="47"/>
  <c r="EP153" i="3"/>
  <c r="BS166" i="47"/>
  <c r="ED153" i="3"/>
  <c r="AI180" i="47"/>
  <c r="DW153" i="3"/>
  <c r="W167" i="47"/>
  <c r="DK153" i="3"/>
  <c r="E154" i="47"/>
  <c r="CX153" i="3"/>
  <c r="CU153" i="3"/>
  <c r="CJ153" i="3"/>
  <c r="P169" i="47"/>
  <c r="CG153" i="3"/>
  <c r="GC152" i="3"/>
  <c r="BZ158" i="47"/>
  <c r="FR152" i="3"/>
  <c r="FG152" i="3"/>
  <c r="X166" i="47"/>
  <c r="EU152" i="3"/>
  <c r="EP152" i="3"/>
  <c r="BS165" i="47"/>
  <c r="EH152" i="3"/>
  <c r="BA155" i="47"/>
  <c r="ED152" i="3"/>
  <c r="AI179" i="47"/>
  <c r="DW152" i="3"/>
  <c r="DK152" i="3"/>
  <c r="E153" i="47"/>
  <c r="DF152" i="3"/>
  <c r="CT152" i="3"/>
  <c r="AH179" i="47"/>
  <c r="CJ152" i="3"/>
  <c r="GC151" i="3"/>
  <c r="BZ157" i="47"/>
  <c r="FW151" i="3"/>
  <c r="FS151" i="3"/>
  <c r="FP151" i="3"/>
  <c r="AV154" i="47"/>
  <c r="FD151" i="3"/>
  <c r="R167" i="47"/>
  <c r="FA151" i="3"/>
  <c r="L193" i="47"/>
  <c r="EF151" i="3"/>
  <c r="AU154" i="47"/>
  <c r="ED151" i="3"/>
  <c r="AI178" i="47"/>
  <c r="DI151" i="3"/>
  <c r="DC151" i="3"/>
  <c r="CU151" i="3"/>
  <c r="AN159" i="47"/>
  <c r="CS151" i="3"/>
  <c r="CM151" i="3"/>
  <c r="FZ150" i="3"/>
  <c r="FM150" i="3"/>
  <c r="AD154" i="47"/>
  <c r="FG150" i="3"/>
  <c r="X164" i="47"/>
  <c r="EU150" i="3"/>
  <c r="EP150" i="3"/>
  <c r="BS163" i="47"/>
  <c r="EI150" i="3"/>
  <c r="BG155" i="47"/>
  <c r="DW150" i="3"/>
  <c r="W164" i="47"/>
  <c r="DQ150" i="3"/>
  <c r="K192" i="47"/>
  <c r="DI150" i="3"/>
  <c r="BX156" i="47"/>
  <c r="DC150" i="3"/>
  <c r="CY150" i="3"/>
  <c r="CS150" i="3"/>
  <c r="AB154" i="47"/>
  <c r="CM150" i="3"/>
  <c r="FZ149" i="3"/>
  <c r="BT162" i="47"/>
  <c r="FO149" i="3"/>
  <c r="AP157" i="47"/>
  <c r="FM149" i="3"/>
  <c r="AD153" i="47"/>
  <c r="FD149" i="3"/>
  <c r="FA149" i="3"/>
  <c r="EM149" i="3"/>
  <c r="BM156" i="47"/>
  <c r="EH149" i="3"/>
  <c r="EE149" i="3"/>
  <c r="EC149" i="3"/>
  <c r="AC153" i="47"/>
  <c r="DT149" i="3"/>
  <c r="Q165" i="47"/>
  <c r="DC149" i="3"/>
  <c r="BL156" i="47"/>
  <c r="CY149" i="3"/>
  <c r="CV149" i="3"/>
  <c r="CM149" i="3"/>
  <c r="V163" i="47"/>
  <c r="FS148" i="3"/>
  <c r="BH153" i="47"/>
  <c r="FP148" i="3"/>
  <c r="AV151" i="47"/>
  <c r="FN148" i="3"/>
  <c r="FD148" i="3"/>
  <c r="R164" i="47"/>
  <c r="EP148" i="3"/>
  <c r="EH148" i="3"/>
  <c r="BA151" i="47"/>
  <c r="ED148" i="3"/>
  <c r="AI175" i="47"/>
  <c r="DK148" i="3"/>
  <c r="E149" i="47"/>
  <c r="DF148" i="3"/>
  <c r="BR161" i="47"/>
  <c r="CX148" i="3"/>
  <c r="CJ148" i="3"/>
  <c r="CG148" i="3"/>
  <c r="GC147" i="3"/>
  <c r="BZ153" i="47"/>
  <c r="FW147" i="3"/>
  <c r="BN154" i="47"/>
  <c r="FS147" i="3"/>
  <c r="FP147" i="3"/>
  <c r="FN147" i="3"/>
  <c r="AJ32" i="47"/>
  <c r="FA147" i="3"/>
  <c r="L189" i="47"/>
  <c r="ES147" i="3"/>
  <c r="EM147" i="3"/>
  <c r="EI147" i="3"/>
  <c r="BG152" i="47"/>
  <c r="EE147" i="3"/>
  <c r="AO155" i="47"/>
  <c r="DQ147" i="3"/>
  <c r="K189" i="47"/>
  <c r="DF147" i="3"/>
  <c r="CV147" i="3"/>
  <c r="AT150" i="47"/>
  <c r="CT147" i="3"/>
  <c r="CG147" i="3"/>
  <c r="J189" i="47"/>
  <c r="FZ146" i="3"/>
  <c r="BT159" i="47"/>
  <c r="FP146" i="3"/>
  <c r="AV149" i="47"/>
  <c r="FM146" i="3"/>
  <c r="FG146" i="3"/>
  <c r="X160" i="47"/>
  <c r="ES146" i="3"/>
  <c r="BY152" i="47"/>
  <c r="ED146" i="3"/>
  <c r="AI174" i="47"/>
  <c r="DW146" i="3"/>
  <c r="W160" i="47"/>
  <c r="DQ146" i="3"/>
  <c r="DI146" i="3"/>
  <c r="BX152" i="47"/>
  <c r="DC146" i="3"/>
  <c r="BL153" i="47"/>
  <c r="CU146" i="3"/>
  <c r="CS146" i="3"/>
  <c r="AB150" i="47"/>
  <c r="CM146" i="3"/>
  <c r="V160" i="47"/>
  <c r="GC145" i="3"/>
  <c r="FW145" i="3"/>
  <c r="FN145" i="3"/>
  <c r="AJ173" i="47"/>
  <c r="FD145" i="3"/>
  <c r="FA145" i="3"/>
  <c r="ES145" i="3"/>
  <c r="BY151" i="47"/>
  <c r="EE145" i="3"/>
  <c r="AO153" i="47"/>
  <c r="DT145" i="3"/>
  <c r="Q161" i="47"/>
  <c r="DQ145" i="3"/>
  <c r="K188" i="47"/>
  <c r="DC145" i="3"/>
  <c r="BL152" i="47"/>
  <c r="CY145" i="3"/>
  <c r="CV145" i="3"/>
  <c r="CM145" i="3"/>
  <c r="V159" i="47"/>
  <c r="FS144" i="3"/>
  <c r="FP144" i="3"/>
  <c r="AV147" i="47"/>
  <c r="FM144" i="3"/>
  <c r="AD148" i="47"/>
  <c r="FG144" i="3"/>
  <c r="X158" i="47"/>
  <c r="ES144" i="3"/>
  <c r="BY150" i="47"/>
  <c r="EF144" i="3"/>
  <c r="ED144" i="3"/>
  <c r="AI50" i="47"/>
  <c r="DW144" i="3"/>
  <c r="W158" i="47"/>
  <c r="DQ144" i="3"/>
  <c r="K71" i="47"/>
  <c r="DI144" i="3"/>
  <c r="BX150" i="47"/>
  <c r="CX144" i="3"/>
  <c r="CU144" i="3"/>
  <c r="AN152" i="47"/>
  <c r="CS144" i="3"/>
  <c r="AB148" i="47"/>
  <c r="CG144" i="3"/>
  <c r="FZ143" i="3"/>
  <c r="BT156" i="47"/>
  <c r="FP143" i="3"/>
  <c r="AV146" i="47"/>
  <c r="FN143" i="3"/>
  <c r="AJ172" i="47"/>
  <c r="ES143" i="3"/>
  <c r="EM143" i="3"/>
  <c r="BM150" i="47"/>
  <c r="EH143" i="3"/>
  <c r="BA146" i="47"/>
  <c r="ED143" i="3"/>
  <c r="AI172" i="47"/>
  <c r="DI143" i="3"/>
  <c r="BX149" i="47"/>
  <c r="CX143" i="3"/>
  <c r="CU143" i="3"/>
  <c r="AN151" i="47"/>
  <c r="CS143" i="3"/>
  <c r="AB13" i="47"/>
  <c r="F52" i="48" s="1"/>
  <c r="CG143" i="3"/>
  <c r="GC142" i="3"/>
  <c r="FW142" i="3"/>
  <c r="BN149" i="47"/>
  <c r="FS142" i="3"/>
  <c r="BH147" i="47"/>
  <c r="FO142" i="3"/>
  <c r="AP150" i="47"/>
  <c r="FD142" i="3"/>
  <c r="FA142" i="3"/>
  <c r="L186" i="47"/>
  <c r="EP142" i="3"/>
  <c r="BS155" i="47"/>
  <c r="EI142" i="3"/>
  <c r="BG147" i="47"/>
  <c r="EE142" i="3"/>
  <c r="AO150" i="47"/>
  <c r="EC142" i="3"/>
  <c r="AC147" i="47"/>
  <c r="DT142" i="3"/>
  <c r="Q158" i="47"/>
  <c r="DK142" i="3"/>
  <c r="E143" i="47"/>
  <c r="CY142" i="3"/>
  <c r="CV142" i="3"/>
  <c r="AT145" i="47"/>
  <c r="CT142" i="3"/>
  <c r="AH171" i="47"/>
  <c r="FS141" i="3"/>
  <c r="BH146" i="47"/>
  <c r="FP141" i="3"/>
  <c r="AV144" i="47"/>
  <c r="FM141" i="3"/>
  <c r="FG141" i="3"/>
  <c r="EP141" i="3"/>
  <c r="BS154" i="47"/>
  <c r="EH141" i="3"/>
  <c r="BA144" i="47"/>
  <c r="ED141" i="3"/>
  <c r="AI170" i="47"/>
  <c r="DW141" i="3"/>
  <c r="DK141" i="3"/>
  <c r="E142" i="47"/>
  <c r="DF141" i="3"/>
  <c r="CT141" i="3"/>
  <c r="AH170" i="47"/>
  <c r="CJ141" i="3"/>
  <c r="GC140" i="3"/>
  <c r="BZ146" i="47"/>
  <c r="FW140" i="3"/>
  <c r="BN147" i="47"/>
  <c r="FR140" i="3"/>
  <c r="FO140" i="3"/>
  <c r="EU140" i="3"/>
  <c r="F141" i="47"/>
  <c r="EP140" i="3"/>
  <c r="BS153" i="47"/>
  <c r="EI140" i="3"/>
  <c r="BG145" i="47"/>
  <c r="EE140" i="3"/>
  <c r="EC140" i="3"/>
  <c r="DW140" i="3"/>
  <c r="W154" i="47"/>
  <c r="DQ140" i="3"/>
  <c r="K184" i="47"/>
  <c r="CY140" i="3"/>
  <c r="BF145" i="47"/>
  <c r="CV140" i="3"/>
  <c r="CT140" i="3"/>
  <c r="GC139" i="3"/>
  <c r="FW139" i="3"/>
  <c r="FS139" i="3"/>
  <c r="BH144" i="47"/>
  <c r="FD139" i="3"/>
  <c r="R155" i="47"/>
  <c r="EU139" i="3"/>
  <c r="EP139" i="3"/>
  <c r="BS152" i="47"/>
  <c r="EI139" i="3"/>
  <c r="BG144" i="47"/>
  <c r="EF139" i="3"/>
  <c r="AU142" i="47"/>
  <c r="ED139" i="3"/>
  <c r="AI168" i="47"/>
  <c r="DW139" i="3"/>
  <c r="W153" i="47"/>
  <c r="DQ139" i="3"/>
  <c r="DI139" i="3"/>
  <c r="CX139" i="3"/>
  <c r="AZ142" i="47"/>
  <c r="CU139" i="3"/>
  <c r="CS139" i="3"/>
  <c r="CG139" i="3"/>
  <c r="J183" i="47"/>
  <c r="FZ138" i="3"/>
  <c r="FP138" i="3"/>
  <c r="AV141" i="47"/>
  <c r="FN138" i="3"/>
  <c r="AJ167" i="47"/>
  <c r="ES138" i="3"/>
  <c r="BY144" i="47"/>
  <c r="EH138" i="3"/>
  <c r="BA141" i="47"/>
  <c r="AZ141" i="47"/>
  <c r="CX138" i="3"/>
  <c r="CJ138" i="3"/>
  <c r="P154" i="47"/>
  <c r="R153" i="47"/>
  <c r="FD137" i="3"/>
  <c r="EU137" i="3"/>
  <c r="F138" i="47"/>
  <c r="EI137" i="3"/>
  <c r="BG142" i="47"/>
  <c r="EE137" i="3"/>
  <c r="AO145" i="47"/>
  <c r="DT137" i="3"/>
  <c r="Q153" i="47"/>
  <c r="DK137" i="3"/>
  <c r="E138" i="47"/>
  <c r="DC137" i="3"/>
  <c r="BL22" i="47"/>
  <c r="CS137" i="3"/>
  <c r="AB142" i="47"/>
  <c r="AP144" i="47"/>
  <c r="FO136" i="3"/>
  <c r="FD136" i="3"/>
  <c r="R152" i="47"/>
  <c r="EU136" i="3"/>
  <c r="F137" i="47"/>
  <c r="EP136" i="3"/>
  <c r="BS149" i="47"/>
  <c r="EI136" i="3"/>
  <c r="BG141" i="47"/>
  <c r="EE136" i="3"/>
  <c r="AO144" i="47"/>
  <c r="DI136" i="3"/>
  <c r="BX18" i="47"/>
  <c r="F129" i="48" s="1"/>
  <c r="V151" i="47"/>
  <c r="CM136" i="3"/>
  <c r="FW135" i="3"/>
  <c r="BN143" i="47"/>
  <c r="EC135" i="3"/>
  <c r="AC140" i="47"/>
  <c r="DT135" i="3"/>
  <c r="Q151" i="47"/>
  <c r="DK135" i="3"/>
  <c r="E136" i="47"/>
  <c r="AD139" i="47"/>
  <c r="FM134" i="3"/>
  <c r="EM134" i="3"/>
  <c r="BM142" i="47"/>
  <c r="EH134" i="3"/>
  <c r="BA137" i="47"/>
  <c r="DT134" i="3"/>
  <c r="Q150" i="47"/>
  <c r="DK134" i="3"/>
  <c r="E135" i="47"/>
  <c r="AT137" i="47"/>
  <c r="CV134" i="3"/>
  <c r="FG133" i="3"/>
  <c r="X150" i="47"/>
  <c r="BM141" i="47"/>
  <c r="EM133" i="3"/>
  <c r="EH133" i="3"/>
  <c r="BA136" i="47"/>
  <c r="W150" i="47"/>
  <c r="DW133" i="3"/>
  <c r="DQ133" i="3"/>
  <c r="K181" i="47"/>
  <c r="H15" i="46"/>
  <c r="CS9" i="3"/>
  <c r="AB16" i="47"/>
  <c r="F55" i="48" s="1"/>
  <c r="CU9" i="3"/>
  <c r="AN21" i="47"/>
  <c r="DC9" i="3"/>
  <c r="BL29" i="47"/>
  <c r="EC9" i="3"/>
  <c r="W45" i="47"/>
  <c r="EF9" i="3"/>
  <c r="AI74" i="47"/>
  <c r="EI9" i="3"/>
  <c r="AU14" i="47"/>
  <c r="N70" i="48" s="1"/>
  <c r="FA9" i="3"/>
  <c r="BY22" i="47"/>
  <c r="FD9" i="3"/>
  <c r="L86" i="47"/>
  <c r="FM9" i="3"/>
  <c r="X45" i="47"/>
  <c r="FS9" i="3"/>
  <c r="AV14" i="47"/>
  <c r="O70" i="48" s="1"/>
  <c r="FZ254" i="3"/>
  <c r="BT255" i="47"/>
  <c r="FS254" i="3"/>
  <c r="BH255" i="47"/>
  <c r="FP254" i="3"/>
  <c r="AV255" i="47"/>
  <c r="FM254" i="3"/>
  <c r="AD255" i="47"/>
  <c r="FD254" i="3"/>
  <c r="R255" i="47"/>
  <c r="EP254" i="3"/>
  <c r="BS255" i="47"/>
  <c r="EI254" i="3"/>
  <c r="BG255" i="47"/>
  <c r="EC254" i="3"/>
  <c r="AC255" i="47"/>
  <c r="DT254" i="3"/>
  <c r="Q255" i="47"/>
  <c r="DK254" i="3"/>
  <c r="E255" i="47"/>
  <c r="DF254" i="3"/>
  <c r="BR255" i="47"/>
  <c r="CT254" i="3"/>
  <c r="AH255" i="47"/>
  <c r="FS253" i="3"/>
  <c r="BH254" i="47"/>
  <c r="FO253" i="3"/>
  <c r="AP254" i="47"/>
  <c r="FD253" i="3"/>
  <c r="R53" i="47"/>
  <c r="EU253" i="3"/>
  <c r="F254" i="47"/>
  <c r="EP253" i="3"/>
  <c r="BS254" i="47"/>
  <c r="EI253" i="3"/>
  <c r="BG254" i="47"/>
  <c r="EE253" i="3"/>
  <c r="AO254" i="47"/>
  <c r="DT253" i="3"/>
  <c r="Q53" i="47"/>
  <c r="DK253" i="3"/>
  <c r="E254" i="47"/>
  <c r="CY253" i="3"/>
  <c r="BF254" i="47"/>
  <c r="CV253" i="3"/>
  <c r="AT254" i="47"/>
  <c r="FW252" i="3"/>
  <c r="BN253" i="47"/>
  <c r="FS252" i="3"/>
  <c r="BH253" i="47"/>
  <c r="FO252" i="3"/>
  <c r="AP253" i="47"/>
  <c r="EU252" i="3"/>
  <c r="F253" i="47"/>
  <c r="EM252" i="3"/>
  <c r="BM253" i="47"/>
  <c r="EH252" i="3"/>
  <c r="BA253" i="47"/>
  <c r="DI252" i="3"/>
  <c r="BX253" i="47"/>
  <c r="DC252" i="3"/>
  <c r="BL253" i="47"/>
  <c r="CS252" i="3"/>
  <c r="AB253" i="47"/>
  <c r="CM252" i="3"/>
  <c r="V254" i="47"/>
  <c r="FW251" i="3"/>
  <c r="BN252" i="47"/>
  <c r="FR251" i="3"/>
  <c r="BB252" i="47"/>
  <c r="EM251" i="3"/>
  <c r="BM252" i="47"/>
  <c r="EH251" i="3"/>
  <c r="BA252" i="47"/>
  <c r="ED251" i="3"/>
  <c r="AI59" i="47"/>
  <c r="DI251" i="3"/>
  <c r="BX252" i="47"/>
  <c r="CU251" i="3"/>
  <c r="AN252" i="47"/>
  <c r="CS251" i="3"/>
  <c r="AB252" i="47"/>
  <c r="FW250" i="3"/>
  <c r="BN251" i="47"/>
  <c r="FR250" i="3"/>
  <c r="BB251" i="47"/>
  <c r="FN250" i="3"/>
  <c r="AJ63" i="47"/>
  <c r="ES250" i="3"/>
  <c r="BY251" i="47"/>
  <c r="EF250" i="3"/>
  <c r="AU251" i="47"/>
  <c r="DW250" i="3"/>
  <c r="W252" i="47"/>
  <c r="DQ250" i="3"/>
  <c r="K253" i="47"/>
  <c r="CX250" i="3"/>
  <c r="AZ251" i="47"/>
  <c r="CJ250" i="3"/>
  <c r="P252" i="47"/>
  <c r="CG250" i="3"/>
  <c r="J253" i="47"/>
  <c r="FZ249" i="3"/>
  <c r="BT251" i="47"/>
  <c r="FS249" i="3"/>
  <c r="BH250" i="47"/>
  <c r="FP249" i="3"/>
  <c r="AV250" i="47"/>
  <c r="FM249" i="3"/>
  <c r="AD250" i="47"/>
  <c r="FD249" i="3"/>
  <c r="R251" i="47"/>
  <c r="EF249" i="3"/>
  <c r="AU250" i="47"/>
  <c r="EC249" i="3"/>
  <c r="AC250" i="47"/>
  <c r="DW249" i="3"/>
  <c r="W251" i="47"/>
  <c r="DQ249" i="3"/>
  <c r="K252" i="47"/>
  <c r="CX249" i="3"/>
  <c r="AZ250" i="47"/>
  <c r="CU249" i="3"/>
  <c r="AN250" i="47"/>
  <c r="FW248" i="3"/>
  <c r="BN249" i="47"/>
  <c r="FS248" i="3"/>
  <c r="BH249" i="47"/>
  <c r="FO248" i="3"/>
  <c r="AP249" i="47"/>
  <c r="EU248" i="3"/>
  <c r="F249" i="47"/>
  <c r="EM248" i="3"/>
  <c r="BM249" i="47"/>
  <c r="EH248" i="3"/>
  <c r="BA249" i="47"/>
  <c r="DI248" i="3"/>
  <c r="BX249" i="47"/>
  <c r="DC248" i="3"/>
  <c r="BL249" i="47"/>
  <c r="CS248" i="3"/>
  <c r="AB249" i="47"/>
  <c r="CM248" i="3"/>
  <c r="V250" i="47"/>
  <c r="GC247" i="3"/>
  <c r="BZ248" i="47"/>
  <c r="FR247" i="3"/>
  <c r="BB248" i="47"/>
  <c r="FD247" i="3"/>
  <c r="R249" i="47"/>
  <c r="EU247" i="3"/>
  <c r="F248" i="47"/>
  <c r="EI247" i="3"/>
  <c r="BG248" i="47"/>
  <c r="EE247" i="3"/>
  <c r="AO248" i="47"/>
  <c r="DT247" i="3"/>
  <c r="Q249" i="47"/>
  <c r="DK247" i="3"/>
  <c r="E248" i="47"/>
  <c r="DF247" i="3"/>
  <c r="BR249" i="47"/>
  <c r="CT247" i="3"/>
  <c r="AH250" i="47"/>
  <c r="GC246" i="3"/>
  <c r="BZ247" i="47"/>
  <c r="FN246" i="3"/>
  <c r="AJ249" i="47"/>
  <c r="FG246" i="3"/>
  <c r="X20" i="47"/>
  <c r="FA246" i="3"/>
  <c r="L78" i="47"/>
  <c r="ES246" i="3"/>
  <c r="BY247" i="47"/>
  <c r="EF246" i="3"/>
  <c r="AU247" i="47"/>
  <c r="DW246" i="3"/>
  <c r="W20" i="47"/>
  <c r="DQ246" i="3"/>
  <c r="K78" i="47"/>
  <c r="CX246" i="3"/>
  <c r="AZ247" i="47"/>
  <c r="CJ246" i="3"/>
  <c r="P248" i="47"/>
  <c r="CG246" i="3"/>
  <c r="J78" i="47"/>
  <c r="FZ245" i="3"/>
  <c r="BT247" i="47"/>
  <c r="FP245" i="3"/>
  <c r="AV246" i="47"/>
  <c r="FM245" i="3"/>
  <c r="AD246" i="47"/>
  <c r="FA245" i="3"/>
  <c r="L112" i="47"/>
  <c r="EF245" i="3"/>
  <c r="AU246" i="47"/>
  <c r="EC245" i="3"/>
  <c r="AC246" i="47"/>
  <c r="DW245" i="3"/>
  <c r="W34" i="47"/>
  <c r="DQ245" i="3"/>
  <c r="K112" i="47"/>
  <c r="CX245" i="3"/>
  <c r="AZ246" i="47"/>
  <c r="CU245" i="3"/>
  <c r="AN246" i="47"/>
  <c r="GC244" i="3"/>
  <c r="BZ245" i="47"/>
  <c r="FW244" i="3"/>
  <c r="BN246" i="47"/>
  <c r="FO244" i="3"/>
  <c r="AP245" i="47"/>
  <c r="FD244" i="3"/>
  <c r="R246" i="47"/>
  <c r="FA244" i="3"/>
  <c r="L250" i="47"/>
  <c r="EF244" i="3"/>
  <c r="AU245" i="47"/>
  <c r="DW244" i="3"/>
  <c r="W248" i="47"/>
  <c r="DQ244" i="3"/>
  <c r="K250" i="47"/>
  <c r="DF244" i="3"/>
  <c r="BR246" i="47"/>
  <c r="CJ244" i="3"/>
  <c r="P246" i="47"/>
  <c r="GC243" i="3"/>
  <c r="BZ244" i="47"/>
  <c r="FN243" i="3"/>
  <c r="AJ246" i="47"/>
  <c r="FG243" i="3"/>
  <c r="X247" i="47"/>
  <c r="ES243" i="3"/>
  <c r="BY244" i="47"/>
  <c r="EM243" i="3"/>
  <c r="BM245" i="47"/>
  <c r="EH243" i="3"/>
  <c r="BA244" i="47"/>
  <c r="ED243" i="3"/>
  <c r="AI246" i="47"/>
  <c r="DC243" i="3"/>
  <c r="BL245" i="47"/>
  <c r="CY243" i="3"/>
  <c r="BF244" i="47"/>
  <c r="CM243" i="3"/>
  <c r="V247" i="47"/>
  <c r="GC242" i="3"/>
  <c r="BZ243" i="47"/>
  <c r="FP242" i="3"/>
  <c r="AV243" i="47"/>
  <c r="FN242" i="3"/>
  <c r="AJ245" i="47"/>
  <c r="FG242" i="3"/>
  <c r="X246" i="47"/>
  <c r="FA242" i="3"/>
  <c r="L249" i="47"/>
  <c r="EP242" i="3"/>
  <c r="BS244" i="47"/>
  <c r="EF242" i="3"/>
  <c r="AU243" i="47"/>
  <c r="EC242" i="3"/>
  <c r="AC243" i="47"/>
  <c r="DQ242" i="3"/>
  <c r="K249" i="47"/>
  <c r="DF242" i="3"/>
  <c r="BR244" i="47"/>
  <c r="CJ242" i="3"/>
  <c r="P244" i="47"/>
  <c r="FP241" i="3"/>
  <c r="AV242" i="47"/>
  <c r="FG241" i="3"/>
  <c r="X18" i="47"/>
  <c r="FA241" i="3"/>
  <c r="L52" i="47"/>
  <c r="EP241" i="3"/>
  <c r="BS17" i="47"/>
  <c r="N109" i="48" s="1"/>
  <c r="EF241" i="3"/>
  <c r="AU242" i="47"/>
  <c r="EC241" i="3"/>
  <c r="AC242" i="47"/>
  <c r="DQ241" i="3"/>
  <c r="K52" i="47"/>
  <c r="CX241" i="3"/>
  <c r="AZ11" i="47"/>
  <c r="F86" i="48" s="1"/>
  <c r="CJ241" i="3"/>
  <c r="P42" i="47"/>
  <c r="CG241" i="3"/>
  <c r="J52" i="47"/>
  <c r="FZ240" i="3"/>
  <c r="BT243" i="47"/>
  <c r="FP240" i="3"/>
  <c r="AV241" i="47"/>
  <c r="FM240" i="3"/>
  <c r="AD14" i="47"/>
  <c r="H53" i="48" s="1"/>
  <c r="FA240" i="3"/>
  <c r="L248" i="47"/>
  <c r="EP240" i="3"/>
  <c r="BS243" i="47"/>
  <c r="EF240" i="3"/>
  <c r="AU241" i="47"/>
  <c r="EC240" i="3"/>
  <c r="AC14" i="47"/>
  <c r="G53" i="48" s="1"/>
  <c r="DT240" i="3"/>
  <c r="Q243" i="47"/>
  <c r="DQ240" i="3"/>
  <c r="K248" i="47"/>
  <c r="CX240" i="3"/>
  <c r="AZ242" i="47"/>
  <c r="CU240" i="3"/>
  <c r="AN242" i="47"/>
  <c r="GC239" i="3"/>
  <c r="BZ240" i="47"/>
  <c r="FR239" i="3"/>
  <c r="BB241" i="47"/>
  <c r="FD239" i="3"/>
  <c r="R242" i="47"/>
  <c r="EU239" i="3"/>
  <c r="F240" i="47"/>
  <c r="EI239" i="3"/>
  <c r="BG241" i="47"/>
  <c r="EE239" i="3"/>
  <c r="AO28" i="47"/>
  <c r="DT239" i="3"/>
  <c r="Q242" i="47"/>
  <c r="DK239" i="3"/>
  <c r="E240" i="47"/>
  <c r="DF239" i="3"/>
  <c r="BR20" i="47"/>
  <c r="CT239" i="3"/>
  <c r="AH24" i="47"/>
  <c r="FP238" i="3"/>
  <c r="AV239" i="47"/>
  <c r="FM238" i="3"/>
  <c r="AD240" i="47"/>
  <c r="FG238" i="3"/>
  <c r="X243" i="47"/>
  <c r="ES238" i="3"/>
  <c r="BY239" i="47"/>
  <c r="EH238" i="3"/>
  <c r="BA240" i="47"/>
  <c r="ED238" i="3"/>
  <c r="AI243" i="47"/>
  <c r="DW238" i="3"/>
  <c r="W243" i="47"/>
  <c r="DI238" i="3"/>
  <c r="BX239" i="47"/>
  <c r="CU238" i="3"/>
  <c r="AN241" i="47"/>
  <c r="CS238" i="3"/>
  <c r="AB240" i="47"/>
  <c r="GC237" i="3"/>
  <c r="BZ238" i="47"/>
  <c r="FW237" i="3"/>
  <c r="BN239" i="47"/>
  <c r="FO237" i="3"/>
  <c r="AP17" i="47"/>
  <c r="H73" i="48" s="1"/>
  <c r="FD237" i="3"/>
  <c r="R34" i="47"/>
  <c r="FA237" i="3"/>
  <c r="L51" i="47"/>
  <c r="EH237" i="3"/>
  <c r="BA239" i="47"/>
  <c r="ED237" i="3"/>
  <c r="AI57" i="47"/>
  <c r="DK237" i="3"/>
  <c r="E238" i="47"/>
  <c r="CY237" i="3"/>
  <c r="BF239" i="47"/>
  <c r="CV237" i="3"/>
  <c r="AT238" i="47"/>
  <c r="FZ236" i="3"/>
  <c r="BT241" i="47"/>
  <c r="FS236" i="3"/>
  <c r="BH238" i="47"/>
  <c r="FG236" i="3"/>
  <c r="X241" i="47"/>
  <c r="FA236" i="3"/>
  <c r="L247" i="47"/>
  <c r="ES236" i="3"/>
  <c r="BY237" i="47"/>
  <c r="EH236" i="3"/>
  <c r="BA238" i="47"/>
  <c r="DT236" i="3"/>
  <c r="Q240" i="47"/>
  <c r="DK236" i="3"/>
  <c r="E237" i="47"/>
  <c r="CV236" i="3"/>
  <c r="AT237" i="47"/>
  <c r="CT236" i="3"/>
  <c r="AH242" i="47"/>
  <c r="GC235" i="3"/>
  <c r="BZ236" i="47"/>
  <c r="FR235" i="3"/>
  <c r="BB237" i="47"/>
  <c r="FO235" i="3"/>
  <c r="AP239" i="47"/>
  <c r="EP235" i="3"/>
  <c r="BS240" i="47"/>
  <c r="EF235" i="3"/>
  <c r="AU236" i="47"/>
  <c r="DI235" i="3"/>
  <c r="BX236" i="47"/>
  <c r="DC235" i="3"/>
  <c r="BL237" i="47"/>
  <c r="CS235" i="3"/>
  <c r="AB237" i="47"/>
  <c r="CM235" i="3"/>
  <c r="V240" i="47"/>
  <c r="GC234" i="3"/>
  <c r="BZ235" i="47"/>
  <c r="FO234" i="3"/>
  <c r="AP238" i="47"/>
  <c r="FD234" i="3"/>
  <c r="R238" i="47"/>
  <c r="EH234" i="3"/>
  <c r="BA236" i="47"/>
  <c r="ED234" i="3"/>
  <c r="AI72" i="47"/>
  <c r="DK234" i="3"/>
  <c r="E235" i="47"/>
  <c r="DF234" i="3"/>
  <c r="BR239" i="47"/>
  <c r="CT234" i="3"/>
  <c r="AH72" i="47"/>
  <c r="FS233" i="3"/>
  <c r="BH235" i="47"/>
  <c r="FM233" i="3"/>
  <c r="AD235" i="47"/>
  <c r="FG233" i="3"/>
  <c r="X238" i="47"/>
  <c r="FA233" i="3"/>
  <c r="L244" i="47"/>
  <c r="EP233" i="3"/>
  <c r="BS238" i="47"/>
  <c r="ED233" i="3"/>
  <c r="AI240" i="47"/>
  <c r="DW233" i="3"/>
  <c r="W238" i="47"/>
  <c r="CY233" i="3"/>
  <c r="BF235" i="47"/>
  <c r="CV233" i="3"/>
  <c r="AT234" i="47"/>
  <c r="CG233" i="3"/>
  <c r="J244" i="47"/>
  <c r="FZ232" i="3"/>
  <c r="BT22" i="47"/>
  <c r="FS232" i="3"/>
  <c r="BH234" i="47"/>
  <c r="FP232" i="3"/>
  <c r="AV233" i="47"/>
  <c r="FG232" i="3"/>
  <c r="X43" i="47"/>
  <c r="ES232" i="3"/>
  <c r="BY233" i="47"/>
  <c r="EH232" i="3"/>
  <c r="BA234" i="47"/>
  <c r="DK232" i="3"/>
  <c r="E233" i="47"/>
  <c r="DF232" i="3"/>
  <c r="BR22" i="47"/>
  <c r="CT232" i="3"/>
  <c r="AH54" i="47"/>
  <c r="FW231" i="3"/>
  <c r="BN233" i="47"/>
  <c r="FS231" i="3"/>
  <c r="BH233" i="47"/>
  <c r="FO231" i="3"/>
  <c r="AP236" i="47"/>
  <c r="FA231" i="3"/>
  <c r="L124" i="47"/>
  <c r="EP231" i="3"/>
  <c r="BS237" i="47"/>
  <c r="ED231" i="3"/>
  <c r="AI239" i="47"/>
  <c r="DK231" i="3"/>
  <c r="E232" i="47"/>
  <c r="CV231" i="3"/>
  <c r="AT232" i="47"/>
  <c r="CT231" i="3"/>
  <c r="AH239" i="47"/>
  <c r="GC230" i="3"/>
  <c r="BZ231" i="47"/>
  <c r="FR230" i="3"/>
  <c r="BB232" i="47"/>
  <c r="FN230" i="3"/>
  <c r="AJ238" i="47"/>
  <c r="ES230" i="3"/>
  <c r="BY231" i="47"/>
  <c r="EM230" i="3"/>
  <c r="BM232" i="47"/>
  <c r="EH230" i="3"/>
  <c r="BA232" i="47"/>
  <c r="DT230" i="3"/>
  <c r="Q234" i="47"/>
  <c r="DK230" i="3"/>
  <c r="E231" i="47"/>
  <c r="DF230" i="3"/>
  <c r="BR236" i="47"/>
  <c r="CT230" i="3"/>
  <c r="AH238" i="47"/>
  <c r="FP229" i="3"/>
  <c r="AV230" i="47"/>
  <c r="FM229" i="3"/>
  <c r="AD231" i="47"/>
  <c r="FD229" i="3"/>
  <c r="R233" i="47"/>
  <c r="FA229" i="3"/>
  <c r="L241" i="47"/>
  <c r="EH229" i="3"/>
  <c r="BA231" i="47"/>
  <c r="ED229" i="3"/>
  <c r="AI237" i="47"/>
  <c r="DK229" i="3"/>
  <c r="E230" i="47"/>
  <c r="CY229" i="3"/>
  <c r="BF232" i="47"/>
  <c r="CV229" i="3"/>
  <c r="AT230" i="47"/>
  <c r="FZ228" i="3"/>
  <c r="BT234" i="47"/>
  <c r="FP228" i="3"/>
  <c r="AV229" i="47"/>
  <c r="FG228" i="3"/>
  <c r="X234" i="47"/>
  <c r="ES228" i="3"/>
  <c r="BY229" i="47"/>
  <c r="EH228" i="3"/>
  <c r="BA230" i="47"/>
  <c r="DT228" i="3"/>
  <c r="Q232" i="47"/>
  <c r="DK228" i="3"/>
  <c r="E229" i="47"/>
  <c r="CV228" i="3"/>
  <c r="AT229" i="47"/>
  <c r="CT228" i="3"/>
  <c r="AH236" i="47"/>
  <c r="FS227" i="3"/>
  <c r="BH230" i="47"/>
  <c r="FO227" i="3"/>
  <c r="AP232" i="47"/>
  <c r="FM227" i="3"/>
  <c r="AD229" i="47"/>
  <c r="FA227" i="3"/>
  <c r="L126" i="47"/>
  <c r="EH227" i="3"/>
  <c r="BA229" i="47"/>
  <c r="ED227" i="3"/>
  <c r="AI235" i="47"/>
  <c r="DK227" i="3"/>
  <c r="E228" i="47"/>
  <c r="DF227" i="3"/>
  <c r="BR233" i="47"/>
  <c r="CT227" i="3"/>
  <c r="AH235" i="47"/>
  <c r="CG227" i="3"/>
  <c r="J126" i="47"/>
  <c r="FZ226" i="3"/>
  <c r="BT232" i="47"/>
  <c r="FS226" i="3"/>
  <c r="BH229" i="47"/>
  <c r="FP226" i="3"/>
  <c r="AV227" i="47"/>
  <c r="FG226" i="3"/>
  <c r="X232" i="47"/>
  <c r="ES226" i="3"/>
  <c r="BY227" i="47"/>
  <c r="EF226" i="3"/>
  <c r="AU227" i="47"/>
  <c r="DT226" i="3"/>
  <c r="Q230" i="47"/>
  <c r="DQ226" i="3"/>
  <c r="K18" i="47"/>
  <c r="N21" i="48" s="1"/>
  <c r="DC226" i="3"/>
  <c r="BL228" i="47"/>
  <c r="CM226" i="3"/>
  <c r="V232" i="47"/>
  <c r="GC225" i="3"/>
  <c r="BZ226" i="47"/>
  <c r="FW225" i="3"/>
  <c r="BN227" i="47"/>
  <c r="FS225" i="3"/>
  <c r="BH228" i="47"/>
  <c r="FO225" i="3"/>
  <c r="AP230" i="47"/>
  <c r="FA225" i="3"/>
  <c r="L56" i="47"/>
  <c r="EH225" i="3"/>
  <c r="BA227" i="47"/>
  <c r="EE225" i="3"/>
  <c r="AO230" i="47"/>
  <c r="CJ225" i="3"/>
  <c r="P19" i="47"/>
  <c r="F39" i="48" s="1"/>
  <c r="FW224" i="3"/>
  <c r="BN226" i="47"/>
  <c r="FM224" i="3"/>
  <c r="AD226" i="47"/>
  <c r="FD224" i="3"/>
  <c r="R229" i="47"/>
  <c r="FA224" i="3"/>
  <c r="L239" i="47"/>
  <c r="EH224" i="3"/>
  <c r="BA226" i="47"/>
  <c r="ED224" i="3"/>
  <c r="AI233" i="47"/>
  <c r="DK224" i="3"/>
  <c r="E225" i="47"/>
  <c r="CY224" i="3"/>
  <c r="BF227" i="47"/>
  <c r="CV224" i="3"/>
  <c r="AT225" i="47"/>
  <c r="FS223" i="3"/>
  <c r="BH226" i="47"/>
  <c r="FM223" i="3"/>
  <c r="AD225" i="47"/>
  <c r="FG223" i="3"/>
  <c r="X230" i="47"/>
  <c r="FA223" i="3"/>
  <c r="L61" i="47"/>
  <c r="ED223" i="3"/>
  <c r="AI232" i="47"/>
  <c r="CY223" i="3"/>
  <c r="BF226" i="47"/>
  <c r="CV223" i="3"/>
  <c r="AT224" i="47"/>
  <c r="FW222" i="3"/>
  <c r="BN224" i="47"/>
  <c r="FS222" i="3"/>
  <c r="BH225" i="47"/>
  <c r="FM222" i="3"/>
  <c r="AD224" i="47"/>
  <c r="FA222" i="3"/>
  <c r="L238" i="47"/>
  <c r="ES222" i="3"/>
  <c r="BY224" i="47"/>
  <c r="ED222" i="3"/>
  <c r="AI231" i="47"/>
  <c r="DW222" i="3"/>
  <c r="W229" i="47"/>
  <c r="DI222" i="3"/>
  <c r="BX224" i="47"/>
  <c r="DC222" i="3"/>
  <c r="BL224" i="47"/>
  <c r="CS222" i="3"/>
  <c r="AB224" i="47"/>
  <c r="CM222" i="3"/>
  <c r="V229" i="47"/>
  <c r="GC221" i="3"/>
  <c r="BZ223" i="47"/>
  <c r="EU221" i="3"/>
  <c r="F222" i="47"/>
  <c r="EM221" i="3"/>
  <c r="BM223" i="47"/>
  <c r="EH221" i="3"/>
  <c r="BA223" i="47"/>
  <c r="DC221" i="3"/>
  <c r="BL223" i="47"/>
  <c r="CY221" i="3"/>
  <c r="BF224" i="47"/>
  <c r="CM221" i="3"/>
  <c r="V228" i="47"/>
  <c r="GC220" i="3"/>
  <c r="BZ222" i="47"/>
  <c r="FW220" i="3"/>
  <c r="BN222" i="47"/>
  <c r="FO220" i="3"/>
  <c r="AP22" i="47"/>
  <c r="FD220" i="3"/>
  <c r="R225" i="47"/>
  <c r="FA220" i="3"/>
  <c r="L68" i="47"/>
  <c r="EF220" i="3"/>
  <c r="AU221" i="47"/>
  <c r="DW220" i="3"/>
  <c r="W227" i="47"/>
  <c r="DQ220" i="3"/>
  <c r="K68" i="47"/>
  <c r="DF220" i="3"/>
  <c r="BR34" i="47"/>
  <c r="CJ220" i="3"/>
  <c r="P225" i="47"/>
  <c r="GC219" i="3"/>
  <c r="BZ221" i="47"/>
  <c r="EU219" i="3"/>
  <c r="F220" i="47"/>
  <c r="EF219" i="3"/>
  <c r="AU220" i="47"/>
  <c r="EC219" i="3"/>
  <c r="AC221" i="47"/>
  <c r="DW219" i="3"/>
  <c r="W12" i="47"/>
  <c r="N32" i="48" s="1"/>
  <c r="DQ219" i="3"/>
  <c r="K236" i="47"/>
  <c r="CX219" i="3"/>
  <c r="AZ221" i="47"/>
  <c r="CU219" i="3"/>
  <c r="AN225" i="47"/>
  <c r="FZ218" i="3"/>
  <c r="BT226" i="47"/>
  <c r="FP218" i="3"/>
  <c r="AV219" i="47"/>
  <c r="FG218" i="3"/>
  <c r="X28" i="47"/>
  <c r="ES218" i="3"/>
  <c r="BY220" i="47"/>
  <c r="EH218" i="3"/>
  <c r="BA220" i="47"/>
  <c r="DT218" i="3"/>
  <c r="Q223" i="47"/>
  <c r="DK218" i="3"/>
  <c r="E219" i="47"/>
  <c r="CV218" i="3"/>
  <c r="AT219" i="47"/>
  <c r="CT218" i="3"/>
  <c r="AH228" i="47"/>
  <c r="FS217" i="3"/>
  <c r="BH220" i="47"/>
  <c r="FO217" i="3"/>
  <c r="AP223" i="47"/>
  <c r="FM217" i="3"/>
  <c r="AD219" i="47"/>
  <c r="FA217" i="3"/>
  <c r="L235" i="47"/>
  <c r="EH217" i="3"/>
  <c r="BA219" i="47"/>
  <c r="ED217" i="3"/>
  <c r="AI227" i="47"/>
  <c r="DK217" i="3"/>
  <c r="E218" i="47"/>
  <c r="DF217" i="3"/>
  <c r="BR225" i="47"/>
  <c r="CT217" i="3"/>
  <c r="AH227" i="47"/>
  <c r="FW216" i="3"/>
  <c r="BN218" i="47"/>
  <c r="FM216" i="3"/>
  <c r="AD218" i="47"/>
  <c r="FD216" i="3"/>
  <c r="R221" i="47"/>
  <c r="FA216" i="3"/>
  <c r="L234" i="47"/>
  <c r="EP216" i="3"/>
  <c r="BS224" i="47"/>
  <c r="ED216" i="3"/>
  <c r="AI226" i="47"/>
  <c r="DW216" i="3"/>
  <c r="W225" i="47"/>
  <c r="CY216" i="3"/>
  <c r="BF219" i="47"/>
  <c r="CV216" i="3"/>
  <c r="AT217" i="47"/>
  <c r="GC215" i="3"/>
  <c r="BZ217" i="47"/>
  <c r="FR215" i="3"/>
  <c r="BB217" i="47"/>
  <c r="FD215" i="3"/>
  <c r="R220" i="47"/>
  <c r="EU215" i="3"/>
  <c r="F216" i="47"/>
  <c r="EF215" i="3"/>
  <c r="AU216" i="47"/>
  <c r="EC215" i="3"/>
  <c r="AC217" i="47"/>
  <c r="DW215" i="3"/>
  <c r="W224" i="47"/>
  <c r="DC215" i="3"/>
  <c r="BL217" i="47"/>
  <c r="CY215" i="3"/>
  <c r="BF218" i="47"/>
  <c r="CM215" i="3"/>
  <c r="V224" i="47"/>
  <c r="FR214" i="3"/>
  <c r="BB216" i="47"/>
  <c r="FN214" i="3"/>
  <c r="AJ224" i="47"/>
  <c r="EU214" i="3"/>
  <c r="F215" i="47"/>
  <c r="EI214" i="3"/>
  <c r="BG217" i="47"/>
  <c r="EE214" i="3"/>
  <c r="AO220" i="47"/>
  <c r="EC214" i="3"/>
  <c r="AC216" i="47"/>
  <c r="DQ214" i="3"/>
  <c r="K233" i="47"/>
  <c r="CX214" i="3"/>
  <c r="AZ216" i="47"/>
  <c r="CJ214" i="3"/>
  <c r="P219" i="47"/>
  <c r="FZ213" i="3"/>
  <c r="BT221" i="47"/>
  <c r="FP213" i="3"/>
  <c r="AV214" i="47"/>
  <c r="FG213" i="3"/>
  <c r="X222" i="47"/>
  <c r="ES213" i="3"/>
  <c r="BY216" i="47"/>
  <c r="EH213" i="3"/>
  <c r="BA215" i="47"/>
  <c r="DT213" i="3"/>
  <c r="Q218" i="47"/>
  <c r="DK213" i="3"/>
  <c r="E214" i="47"/>
  <c r="CV213" i="3"/>
  <c r="AT214" i="47"/>
  <c r="CT213" i="3"/>
  <c r="AH56" i="47"/>
  <c r="FZ212" i="3"/>
  <c r="BT220" i="47"/>
  <c r="FN212" i="3"/>
  <c r="AJ223" i="47"/>
  <c r="FD212" i="3"/>
  <c r="R217" i="47"/>
  <c r="EC212" i="3"/>
  <c r="AC214" i="47"/>
  <c r="DW212" i="3"/>
  <c r="W221" i="47"/>
  <c r="CX212" i="3"/>
  <c r="AZ214" i="47"/>
  <c r="CG212" i="3"/>
  <c r="J19" i="47"/>
  <c r="M22" i="48" s="1"/>
  <c r="FZ211" i="3"/>
  <c r="BT219" i="47"/>
  <c r="FP211" i="3"/>
  <c r="AV212" i="47"/>
  <c r="FN211" i="3"/>
  <c r="AJ222" i="47"/>
  <c r="FG211" i="3"/>
  <c r="X220" i="47"/>
  <c r="EM211" i="3"/>
  <c r="BM213" i="47"/>
  <c r="EI211" i="3"/>
  <c r="BG215" i="47"/>
  <c r="EE211" i="3"/>
  <c r="AO217" i="47"/>
  <c r="DQ211" i="3"/>
  <c r="K76" i="47"/>
  <c r="DF211" i="3"/>
  <c r="BR219" i="47"/>
  <c r="CJ211" i="3"/>
  <c r="P216" i="47"/>
  <c r="FR210" i="3"/>
  <c r="BB212" i="47"/>
  <c r="FN210" i="3"/>
  <c r="AJ221" i="47"/>
  <c r="EU210" i="3"/>
  <c r="F211" i="47"/>
  <c r="EI210" i="3"/>
  <c r="BG214" i="47"/>
  <c r="EE210" i="3"/>
  <c r="AO216" i="47"/>
  <c r="EC210" i="3"/>
  <c r="AC212" i="47"/>
  <c r="DQ210" i="3"/>
  <c r="K232" i="47"/>
  <c r="CX210" i="3"/>
  <c r="AZ212" i="47"/>
  <c r="CJ210" i="3"/>
  <c r="P215" i="47"/>
  <c r="CG210" i="3"/>
  <c r="J232" i="47"/>
  <c r="FZ209" i="3"/>
  <c r="BT217" i="47"/>
  <c r="FN209" i="3"/>
  <c r="AJ65" i="47"/>
  <c r="EU209" i="3"/>
  <c r="F210" i="47"/>
  <c r="EI209" i="3"/>
  <c r="BG213" i="47"/>
  <c r="EF209" i="3"/>
  <c r="AU210" i="47"/>
  <c r="DT209" i="3"/>
  <c r="Q48" i="47"/>
  <c r="DC209" i="3"/>
  <c r="BL211" i="47"/>
  <c r="CM209" i="3"/>
  <c r="V218" i="47"/>
  <c r="FS208" i="3"/>
  <c r="BH212" i="47"/>
  <c r="FO208" i="3"/>
  <c r="AP214" i="47"/>
  <c r="FA208" i="3"/>
  <c r="L231" i="47"/>
  <c r="EC208" i="3"/>
  <c r="AC210" i="47"/>
  <c r="DW208" i="3"/>
  <c r="W217" i="47"/>
  <c r="CX208" i="3"/>
  <c r="AZ210" i="47"/>
  <c r="CG208" i="3"/>
  <c r="J231" i="47"/>
  <c r="FZ207" i="3"/>
  <c r="BT215" i="47"/>
  <c r="FR207" i="3"/>
  <c r="BB209" i="47"/>
  <c r="FN207" i="3"/>
  <c r="AJ219" i="47"/>
  <c r="EU207" i="3"/>
  <c r="F208" i="47"/>
  <c r="EF207" i="3"/>
  <c r="AU208" i="47"/>
  <c r="EC207" i="3"/>
  <c r="AC209" i="47"/>
  <c r="DW207" i="3"/>
  <c r="W216" i="47"/>
  <c r="CU207" i="3"/>
  <c r="AN213" i="47"/>
  <c r="FP206" i="3"/>
  <c r="AV207" i="47"/>
  <c r="FN206" i="3"/>
  <c r="AJ13" i="47"/>
  <c r="O52" i="48" s="1"/>
  <c r="EI206" i="3"/>
  <c r="BG210" i="47"/>
  <c r="EF206" i="3"/>
  <c r="AU207" i="47"/>
  <c r="DK206" i="3"/>
  <c r="E207" i="47"/>
  <c r="CJ206" i="3"/>
  <c r="P14" i="47"/>
  <c r="F34" i="48" s="1"/>
  <c r="FS205" i="3"/>
  <c r="BH209" i="47"/>
  <c r="FO205" i="3"/>
  <c r="AP211" i="47"/>
  <c r="FA205" i="3"/>
  <c r="L229" i="47"/>
  <c r="EH205" i="3"/>
  <c r="BA207" i="47"/>
  <c r="DT205" i="3"/>
  <c r="Q212" i="47"/>
  <c r="DQ205" i="3"/>
  <c r="K229" i="47"/>
  <c r="DC205" i="3"/>
  <c r="BL208" i="47"/>
  <c r="CM205" i="3"/>
  <c r="V214" i="47"/>
  <c r="GC204" i="3"/>
  <c r="BZ208" i="47"/>
  <c r="EU204" i="3"/>
  <c r="F205" i="47"/>
  <c r="ED204" i="3"/>
  <c r="AI218" i="47"/>
  <c r="CY204" i="3"/>
  <c r="BF208" i="47"/>
  <c r="GC203" i="3"/>
  <c r="BZ207" i="47"/>
  <c r="EH203" i="3"/>
  <c r="BA205" i="47"/>
  <c r="CX203" i="3"/>
  <c r="AZ205" i="47"/>
  <c r="FW202" i="3"/>
  <c r="BN205" i="47"/>
  <c r="FR202" i="3"/>
  <c r="BB204" i="47"/>
  <c r="FO202" i="3"/>
  <c r="AP208" i="47"/>
  <c r="EP202" i="3"/>
  <c r="BS210" i="47"/>
  <c r="DQ202" i="3"/>
  <c r="K226" i="47"/>
  <c r="DI202" i="3"/>
  <c r="BX206" i="47"/>
  <c r="CS202" i="3"/>
  <c r="AB204" i="47"/>
  <c r="FR201" i="3"/>
  <c r="BB203" i="47"/>
  <c r="FN201" i="3"/>
  <c r="AJ215" i="47"/>
  <c r="FD201" i="3"/>
  <c r="R208" i="47"/>
  <c r="EU201" i="3"/>
  <c r="F202" i="47"/>
  <c r="EI201" i="3"/>
  <c r="BG205" i="47"/>
  <c r="EF201" i="3"/>
  <c r="AU202" i="47"/>
  <c r="DT201" i="3"/>
  <c r="Q208" i="47"/>
  <c r="DC201" i="3"/>
  <c r="BL204" i="47"/>
  <c r="CM201" i="3"/>
  <c r="V210" i="47"/>
  <c r="GC200" i="3"/>
  <c r="BZ204" i="47"/>
  <c r="FR200" i="3"/>
  <c r="BB202" i="47"/>
  <c r="FO200" i="3"/>
  <c r="AP206" i="47"/>
  <c r="EP200" i="3"/>
  <c r="BS208" i="47"/>
  <c r="EE200" i="3"/>
  <c r="AO206" i="47"/>
  <c r="EC200" i="3"/>
  <c r="AC202" i="47"/>
  <c r="CJ200" i="3"/>
  <c r="P207" i="47"/>
  <c r="FS199" i="3"/>
  <c r="BH203" i="47"/>
  <c r="FO199" i="3"/>
  <c r="AP205" i="47"/>
  <c r="FA199" i="3"/>
  <c r="L223" i="47"/>
  <c r="EP199" i="3"/>
  <c r="BS207" i="47"/>
  <c r="EC199" i="3"/>
  <c r="AC201" i="47"/>
  <c r="DK199" i="3"/>
  <c r="E200" i="47"/>
  <c r="CT199" i="3"/>
  <c r="AH213" i="47"/>
  <c r="GC198" i="3"/>
  <c r="BZ202" i="47"/>
  <c r="EU198" i="3"/>
  <c r="F199" i="47"/>
  <c r="EH198" i="3"/>
  <c r="BA200" i="47"/>
  <c r="DW198" i="3"/>
  <c r="W207" i="47"/>
  <c r="CU198" i="3"/>
  <c r="AN204" i="47"/>
  <c r="CG198" i="3"/>
  <c r="J222" i="47"/>
  <c r="FZ197" i="3"/>
  <c r="BT205" i="47"/>
  <c r="FS197" i="3"/>
  <c r="BH201" i="47"/>
  <c r="FP197" i="3"/>
  <c r="AV198" i="47"/>
  <c r="FN197" i="3"/>
  <c r="AJ211" i="47"/>
  <c r="FG197" i="3"/>
  <c r="X206" i="47"/>
  <c r="EU197" i="3"/>
  <c r="F198" i="47"/>
  <c r="EH197" i="3"/>
  <c r="BA199" i="47"/>
  <c r="EE197" i="3"/>
  <c r="AO203" i="47"/>
  <c r="DF197" i="3"/>
  <c r="BR205" i="47"/>
  <c r="GC196" i="3"/>
  <c r="BZ200" i="47"/>
  <c r="FW196" i="3"/>
  <c r="BN199" i="47"/>
  <c r="FN196" i="3"/>
  <c r="AJ29" i="47"/>
  <c r="FA196" i="3"/>
  <c r="L99" i="47"/>
  <c r="ED196" i="3"/>
  <c r="AI29" i="47"/>
  <c r="DI196" i="3"/>
  <c r="BX200" i="47"/>
  <c r="CS196" i="3"/>
  <c r="AB198" i="47"/>
  <c r="FS195" i="3"/>
  <c r="BH199" i="47"/>
  <c r="FP195" i="3"/>
  <c r="AV196" i="47"/>
  <c r="EE195" i="3"/>
  <c r="AO27" i="47"/>
  <c r="EC195" i="3"/>
  <c r="AC197" i="47"/>
  <c r="DK195" i="3"/>
  <c r="E196" i="47"/>
  <c r="CT195" i="3"/>
  <c r="AH49" i="47"/>
  <c r="GC194" i="3"/>
  <c r="BZ198" i="47"/>
  <c r="FW194" i="3"/>
  <c r="BN197" i="47"/>
  <c r="EU194" i="3"/>
  <c r="F195" i="47"/>
  <c r="EP194" i="3"/>
  <c r="BS203" i="47"/>
  <c r="DT194" i="3"/>
  <c r="Q44" i="47"/>
  <c r="DQ194" i="3"/>
  <c r="K220" i="47"/>
  <c r="CU194" i="3"/>
  <c r="AN201" i="47"/>
  <c r="FR193" i="3"/>
  <c r="BB195" i="47"/>
  <c r="FO193" i="3"/>
  <c r="AP200" i="47"/>
  <c r="FA193" i="3"/>
  <c r="L11" i="47"/>
  <c r="O14" i="48" s="1"/>
  <c r="ES193" i="3"/>
  <c r="BY197" i="47"/>
  <c r="DW193" i="3"/>
  <c r="W203" i="47"/>
  <c r="CV193" i="3"/>
  <c r="AT13" i="47"/>
  <c r="M69" i="48" s="1"/>
  <c r="FW192" i="3"/>
  <c r="BN195" i="47"/>
  <c r="FS192" i="3"/>
  <c r="BH196" i="47"/>
  <c r="EU192" i="3"/>
  <c r="F193" i="47"/>
  <c r="EM192" i="3"/>
  <c r="BM195" i="47"/>
  <c r="EI192" i="3"/>
  <c r="BG196" i="47"/>
  <c r="EF192" i="3"/>
  <c r="AU194" i="47"/>
  <c r="DW192" i="3"/>
  <c r="W202" i="47"/>
  <c r="DK192" i="3"/>
  <c r="E193" i="47"/>
  <c r="CJ192" i="3"/>
  <c r="P201" i="47"/>
  <c r="FS191" i="3"/>
  <c r="BH195" i="47"/>
  <c r="FD191" i="3"/>
  <c r="R200" i="47"/>
  <c r="EP191" i="3"/>
  <c r="BS201" i="47"/>
  <c r="EH191" i="3"/>
  <c r="BA193" i="47"/>
  <c r="DT191" i="3"/>
  <c r="Q200" i="47"/>
  <c r="DQ191" i="3"/>
  <c r="K108" i="47"/>
  <c r="DC191" i="3"/>
  <c r="BL11" i="47"/>
  <c r="F103" i="48" s="1"/>
  <c r="CM191" i="3"/>
  <c r="V201" i="47"/>
  <c r="FS190" i="3"/>
  <c r="BH194" i="47"/>
  <c r="FP190" i="3"/>
  <c r="AV192" i="47"/>
  <c r="FD190" i="3"/>
  <c r="R199" i="47"/>
  <c r="EM190" i="3"/>
  <c r="BM194" i="47"/>
  <c r="EI190" i="3"/>
  <c r="BG194" i="47"/>
  <c r="DK190" i="3"/>
  <c r="E191" i="47"/>
  <c r="DF190" i="3"/>
  <c r="BR200" i="47"/>
  <c r="GC189" i="3"/>
  <c r="BZ193" i="47"/>
  <c r="FW189" i="3"/>
  <c r="BN193" i="47"/>
  <c r="FN189" i="3"/>
  <c r="AJ207" i="47"/>
  <c r="FA189" i="3"/>
  <c r="L26" i="47"/>
  <c r="EI189" i="3"/>
  <c r="BG193" i="47"/>
  <c r="DT189" i="3"/>
  <c r="Q198" i="47"/>
  <c r="CV189" i="3"/>
  <c r="AT191" i="47"/>
  <c r="FZ188" i="3"/>
  <c r="BT198" i="47"/>
  <c r="FA188" i="3"/>
  <c r="L30" i="47"/>
  <c r="ES188" i="3"/>
  <c r="BY192" i="47"/>
  <c r="EM188" i="3"/>
  <c r="BM192" i="47"/>
  <c r="DK188" i="3"/>
  <c r="E189" i="47"/>
  <c r="CT188" i="3"/>
  <c r="AH206" i="47"/>
  <c r="FD187" i="3"/>
  <c r="R12" i="47"/>
  <c r="H32" i="48" s="1"/>
  <c r="EM187" i="3"/>
  <c r="BM191" i="47"/>
  <c r="EH187" i="3"/>
  <c r="BA189" i="47"/>
  <c r="DW187" i="3"/>
  <c r="W197" i="47"/>
  <c r="DQ187" i="3"/>
  <c r="K218" i="47"/>
  <c r="CU187" i="3"/>
  <c r="AN194" i="47"/>
  <c r="FZ186" i="3"/>
  <c r="BT196" i="47"/>
  <c r="FO186" i="3"/>
  <c r="AP193" i="47"/>
  <c r="EU186" i="3"/>
  <c r="F187" i="47"/>
  <c r="EF186" i="3"/>
  <c r="AU188" i="47"/>
  <c r="ED186" i="3"/>
  <c r="AI204" i="47"/>
  <c r="DK186" i="3"/>
  <c r="E187" i="47"/>
  <c r="CT186" i="3"/>
  <c r="AH204" i="47"/>
  <c r="GC185" i="3"/>
  <c r="BZ190" i="47"/>
  <c r="FP185" i="3"/>
  <c r="AV187" i="47"/>
  <c r="FD185" i="3"/>
  <c r="R196" i="47"/>
  <c r="FA185" i="3"/>
  <c r="L216" i="47"/>
  <c r="EM185" i="3"/>
  <c r="BM189" i="47"/>
  <c r="EI185" i="3"/>
  <c r="BG189" i="47"/>
  <c r="DK185" i="3"/>
  <c r="E186" i="47"/>
  <c r="DF185" i="3"/>
  <c r="BR195" i="47"/>
  <c r="FW184" i="3"/>
  <c r="BN188" i="47"/>
  <c r="FN184" i="3"/>
  <c r="AJ203" i="47"/>
  <c r="EH184" i="3"/>
  <c r="BA186" i="47"/>
  <c r="DQ184" i="3"/>
  <c r="K215" i="47"/>
  <c r="CV184" i="3"/>
  <c r="AT186" i="47"/>
  <c r="FW183" i="3"/>
  <c r="BN187" i="47"/>
  <c r="FS183" i="3"/>
  <c r="BH187" i="47"/>
  <c r="ES183" i="3"/>
  <c r="BY188" i="47"/>
  <c r="EM183" i="3"/>
  <c r="BM187" i="47"/>
  <c r="EH183" i="3"/>
  <c r="BA185" i="47"/>
  <c r="EC183" i="3"/>
  <c r="AC185" i="47"/>
  <c r="DW183" i="3"/>
  <c r="W193" i="47"/>
  <c r="DQ183" i="3"/>
  <c r="K214" i="47"/>
  <c r="DC183" i="3"/>
  <c r="BL187" i="47"/>
  <c r="CM183" i="3"/>
  <c r="V193" i="47"/>
  <c r="FR182" i="3"/>
  <c r="BB184" i="47"/>
  <c r="O30" i="48"/>
  <c r="ES182" i="3"/>
  <c r="BY187" i="47"/>
  <c r="EM182" i="3"/>
  <c r="BM186" i="47"/>
  <c r="EI182" i="3"/>
  <c r="BG186" i="47"/>
  <c r="EC182" i="3"/>
  <c r="AC184" i="47"/>
  <c r="DW182" i="3"/>
  <c r="W11" i="47"/>
  <c r="DF182" i="3"/>
  <c r="BR192" i="47"/>
  <c r="FZ181" i="3"/>
  <c r="BT191" i="47"/>
  <c r="FD181" i="3"/>
  <c r="R192" i="47"/>
  <c r="FA181" i="3"/>
  <c r="L107" i="47"/>
  <c r="ES181" i="3"/>
  <c r="BY186" i="47"/>
  <c r="EE181" i="3"/>
  <c r="AO188" i="47"/>
  <c r="EC181" i="3"/>
  <c r="AC183" i="47"/>
  <c r="DI181" i="3"/>
  <c r="BX186" i="47"/>
  <c r="CS181" i="3"/>
  <c r="AB183" i="47"/>
  <c r="FZ180" i="3"/>
  <c r="BT190" i="47"/>
  <c r="FO180" i="3"/>
  <c r="AP187" i="47"/>
  <c r="FM180" i="3"/>
  <c r="AD182" i="47"/>
  <c r="EF180" i="3"/>
  <c r="AU182" i="47"/>
  <c r="ED180" i="3"/>
  <c r="AI201" i="47"/>
  <c r="DK180" i="3"/>
  <c r="E181" i="47"/>
  <c r="CT180" i="3"/>
  <c r="AH201" i="47"/>
  <c r="GC179" i="3"/>
  <c r="BZ184" i="47"/>
  <c r="FP179" i="3"/>
  <c r="AV181" i="47"/>
  <c r="FN179" i="3"/>
  <c r="AJ200" i="47"/>
  <c r="EU179" i="3"/>
  <c r="F180" i="47"/>
  <c r="EH179" i="3"/>
  <c r="BA181" i="47"/>
  <c r="DW179" i="3"/>
  <c r="W190" i="47"/>
  <c r="FZ178" i="3"/>
  <c r="BT29" i="47"/>
  <c r="FR178" i="3"/>
  <c r="BB180" i="47"/>
  <c r="FO178" i="3"/>
  <c r="AP29" i="47"/>
  <c r="EU178" i="3"/>
  <c r="F179" i="47"/>
  <c r="EP178" i="3"/>
  <c r="BS29" i="47"/>
  <c r="EE178" i="3"/>
  <c r="AO29" i="47"/>
  <c r="EC178" i="3"/>
  <c r="AC180" i="47"/>
  <c r="DT178" i="3"/>
  <c r="Q26" i="47"/>
  <c r="CJ178" i="3"/>
  <c r="P26" i="47"/>
  <c r="CG178" i="3"/>
  <c r="J21" i="47"/>
  <c r="FZ177" i="3"/>
  <c r="BT188" i="47"/>
  <c r="FO177" i="3"/>
  <c r="AP185" i="47"/>
  <c r="FD177" i="3"/>
  <c r="R190" i="47"/>
  <c r="EU177" i="3"/>
  <c r="F178" i="47"/>
  <c r="EM177" i="3"/>
  <c r="BM181" i="47"/>
  <c r="EE177" i="3"/>
  <c r="AO185" i="47"/>
  <c r="DK177" i="3"/>
  <c r="E178" i="47"/>
  <c r="CT177" i="3"/>
  <c r="AH199" i="47"/>
  <c r="FP176" i="3"/>
  <c r="AV178" i="47"/>
  <c r="FN176" i="3"/>
  <c r="AJ198" i="47"/>
  <c r="ED176" i="3"/>
  <c r="AI198" i="47"/>
  <c r="DI176" i="3"/>
  <c r="BX181" i="47"/>
  <c r="CS176" i="3"/>
  <c r="AB178" i="47"/>
  <c r="FW175" i="3"/>
  <c r="BN179" i="47"/>
  <c r="FR175" i="3"/>
  <c r="BB177" i="47"/>
  <c r="FD175" i="3"/>
  <c r="R188" i="47"/>
  <c r="EU175" i="3"/>
  <c r="F176" i="47"/>
  <c r="EP175" i="3"/>
  <c r="BS186" i="47"/>
  <c r="EE175" i="3"/>
  <c r="AO183" i="47"/>
  <c r="DK175" i="3"/>
  <c r="E176" i="47"/>
  <c r="CJ175" i="3"/>
  <c r="P188" i="47"/>
  <c r="FZ174" i="3"/>
  <c r="BT185" i="47"/>
  <c r="FS174" i="3"/>
  <c r="BH178" i="47"/>
  <c r="FP174" i="3"/>
  <c r="AV176" i="47"/>
  <c r="FN174" i="3"/>
  <c r="AJ196" i="47"/>
  <c r="FG174" i="3"/>
  <c r="X185" i="47"/>
  <c r="EF174" i="3"/>
  <c r="AU176" i="47"/>
  <c r="ED174" i="3"/>
  <c r="AI196" i="47"/>
  <c r="DQ174" i="3"/>
  <c r="K209" i="47"/>
  <c r="CY174" i="3"/>
  <c r="BF178" i="47"/>
  <c r="CV174" i="3"/>
  <c r="AT176" i="47"/>
  <c r="FW173" i="3"/>
  <c r="BN18" i="47"/>
  <c r="H110" i="48" s="1"/>
  <c r="FO173" i="3"/>
  <c r="AP181" i="47"/>
  <c r="EU173" i="3"/>
  <c r="F174" i="47"/>
  <c r="EP173" i="3"/>
  <c r="BS32" i="47"/>
  <c r="EF173" i="3"/>
  <c r="AU175" i="47"/>
  <c r="DW173" i="3"/>
  <c r="W184" i="47"/>
  <c r="DI173" i="3"/>
  <c r="BX21" i="47"/>
  <c r="CU173" i="3"/>
  <c r="AN181" i="47"/>
  <c r="CS173" i="3"/>
  <c r="AB175" i="47"/>
  <c r="FW172" i="3"/>
  <c r="BN177" i="47"/>
  <c r="FR172" i="3"/>
  <c r="BB174" i="47"/>
  <c r="FN172" i="3"/>
  <c r="AJ195" i="47"/>
  <c r="ES172" i="3"/>
  <c r="BY178" i="47"/>
  <c r="EH172" i="3"/>
  <c r="BA174" i="47"/>
  <c r="DT172" i="3"/>
  <c r="Q186" i="47"/>
  <c r="DK172" i="3"/>
  <c r="E173" i="47"/>
  <c r="CV172" i="3"/>
  <c r="AT174" i="47"/>
  <c r="CT172" i="3"/>
  <c r="AH195" i="47"/>
  <c r="FW171" i="3"/>
  <c r="BN176" i="47"/>
  <c r="FR171" i="3"/>
  <c r="BB173" i="47"/>
  <c r="ES171" i="3"/>
  <c r="BY177" i="47"/>
  <c r="EM171" i="3"/>
  <c r="BM176" i="47"/>
  <c r="EE171" i="3"/>
  <c r="AO179" i="47"/>
  <c r="DT171" i="3"/>
  <c r="Q185" i="47"/>
  <c r="DQ171" i="3"/>
  <c r="K118" i="47"/>
  <c r="CX171" i="3"/>
  <c r="AZ173" i="47"/>
  <c r="CU171" i="3"/>
  <c r="AN179" i="47"/>
  <c r="CG171" i="3"/>
  <c r="J118" i="47"/>
  <c r="FR170" i="3"/>
  <c r="BB172" i="47"/>
  <c r="FN170" i="3"/>
  <c r="AJ193" i="47"/>
  <c r="FG170" i="3"/>
  <c r="X181" i="47"/>
  <c r="ES170" i="3"/>
  <c r="BY176" i="47"/>
  <c r="EH170" i="3"/>
  <c r="BA172" i="47"/>
  <c r="EE170" i="3"/>
  <c r="AO178" i="47"/>
  <c r="DF170" i="3"/>
  <c r="BR182" i="47"/>
  <c r="CJ170" i="3"/>
  <c r="P184" i="47"/>
  <c r="GC169" i="3"/>
  <c r="BZ175" i="47"/>
  <c r="FR169" i="3"/>
  <c r="BB171" i="47"/>
  <c r="FN169" i="3"/>
  <c r="AJ192" i="47"/>
  <c r="FG169" i="3"/>
  <c r="X180" i="47"/>
  <c r="ES169" i="3"/>
  <c r="BY175" i="47"/>
  <c r="EH169" i="3"/>
  <c r="BA171" i="47"/>
  <c r="DK169" i="3"/>
  <c r="E170" i="47"/>
  <c r="DF169" i="3"/>
  <c r="BR181" i="47"/>
  <c r="CT169" i="3"/>
  <c r="AH192" i="47"/>
  <c r="CG169" i="3"/>
  <c r="J205" i="47"/>
  <c r="FR168" i="3"/>
  <c r="BB170" i="47"/>
  <c r="FO168" i="3"/>
  <c r="AP176" i="47"/>
  <c r="EI168" i="3"/>
  <c r="BG172" i="47"/>
  <c r="EF168" i="3"/>
  <c r="AU170" i="47"/>
  <c r="DT168" i="3"/>
  <c r="Q182" i="47"/>
  <c r="DC168" i="3"/>
  <c r="BL173" i="47"/>
  <c r="CM168" i="3"/>
  <c r="V179" i="47"/>
  <c r="FS167" i="3"/>
  <c r="BH171" i="47"/>
  <c r="FM167" i="3"/>
  <c r="AD169" i="47"/>
  <c r="FG167" i="3"/>
  <c r="X178" i="47"/>
  <c r="FA167" i="3"/>
  <c r="L203" i="47"/>
  <c r="EH167" i="3"/>
  <c r="BA169" i="47"/>
  <c r="ED167" i="3"/>
  <c r="AI190" i="47"/>
  <c r="DK167" i="3"/>
  <c r="E168" i="47"/>
  <c r="CY167" i="3"/>
  <c r="BF171" i="47"/>
  <c r="CV167" i="3"/>
  <c r="AT169" i="47"/>
  <c r="FW166" i="3"/>
  <c r="BN19" i="47"/>
  <c r="H111" i="48" s="1"/>
  <c r="FS166" i="3"/>
  <c r="BH170" i="47"/>
  <c r="FM166" i="3"/>
  <c r="AD168" i="47"/>
  <c r="FA166" i="3"/>
  <c r="L55" i="47"/>
  <c r="ES166" i="3"/>
  <c r="BY172" i="47"/>
  <c r="EH166" i="3"/>
  <c r="BA168" i="47"/>
  <c r="DT166" i="3"/>
  <c r="Q180" i="47"/>
  <c r="DK166" i="3"/>
  <c r="E167" i="47"/>
  <c r="CV166" i="3"/>
  <c r="AT168" i="47"/>
  <c r="CT166" i="3"/>
  <c r="AH189" i="47"/>
  <c r="FZ165" i="3"/>
  <c r="BT10" i="47"/>
  <c r="FO165" i="3"/>
  <c r="AP173" i="47"/>
  <c r="E54" i="48"/>
  <c r="EU165" i="3"/>
  <c r="F166" i="47"/>
  <c r="N102" i="48"/>
  <c r="EI165" i="3"/>
  <c r="BG169" i="47"/>
  <c r="EF165" i="3"/>
  <c r="AU167" i="47"/>
  <c r="DT165" i="3"/>
  <c r="Q22" i="47"/>
  <c r="DC165" i="3"/>
  <c r="BL171" i="47"/>
  <c r="CM165" i="3"/>
  <c r="V38" i="47"/>
  <c r="FW164" i="3"/>
  <c r="BN170" i="47"/>
  <c r="FM164" i="3"/>
  <c r="AD167" i="47"/>
  <c r="FD164" i="3"/>
  <c r="R39" i="47"/>
  <c r="FA164" i="3"/>
  <c r="L88" i="47"/>
  <c r="EH164" i="3"/>
  <c r="BA166" i="47"/>
  <c r="ED164" i="3"/>
  <c r="AI34" i="47"/>
  <c r="DK164" i="3"/>
  <c r="E165" i="47"/>
  <c r="CY164" i="3"/>
  <c r="BF168" i="47"/>
  <c r="CV164" i="3"/>
  <c r="AT166" i="47"/>
  <c r="FS163" i="3"/>
  <c r="BH167" i="47"/>
  <c r="FM163" i="3"/>
  <c r="AD166" i="47"/>
  <c r="FG163" i="3"/>
  <c r="X176" i="47"/>
  <c r="FA163" i="3"/>
  <c r="L202" i="47"/>
  <c r="EF163" i="3"/>
  <c r="AU165" i="47"/>
  <c r="DW163" i="3"/>
  <c r="W176" i="47"/>
  <c r="DQ163" i="3"/>
  <c r="K202" i="47"/>
  <c r="DF163" i="3"/>
  <c r="BR176" i="47"/>
  <c r="CJ163" i="3"/>
  <c r="P179" i="47"/>
  <c r="GC162" i="3"/>
  <c r="BZ168" i="47"/>
  <c r="FO162" i="3"/>
  <c r="AP170" i="47"/>
  <c r="FD162" i="3"/>
  <c r="R178" i="47"/>
  <c r="EH162" i="3"/>
  <c r="BA164" i="47"/>
  <c r="ED162" i="3"/>
  <c r="AI187" i="47"/>
  <c r="DK162" i="3"/>
  <c r="E163" i="47"/>
  <c r="DF162" i="3"/>
  <c r="BR175" i="47"/>
  <c r="CT162" i="3"/>
  <c r="AH187" i="47"/>
  <c r="FS161" i="3"/>
  <c r="BH165" i="47"/>
  <c r="FM161" i="3"/>
  <c r="AD164" i="47"/>
  <c r="FG161" i="3"/>
  <c r="X174" i="47"/>
  <c r="FA161" i="3"/>
  <c r="L200" i="47"/>
  <c r="EP161" i="3"/>
  <c r="BS174" i="47"/>
  <c r="ED161" i="3"/>
  <c r="AI186" i="47"/>
  <c r="DW161" i="3"/>
  <c r="W174" i="47"/>
  <c r="CY161" i="3"/>
  <c r="BF165" i="47"/>
  <c r="CV161" i="3"/>
  <c r="AT164" i="47"/>
  <c r="CG161" i="3"/>
  <c r="J200" i="47"/>
  <c r="FZ160" i="3"/>
  <c r="BT173" i="47"/>
  <c r="FS160" i="3"/>
  <c r="BH164" i="47"/>
  <c r="FP160" i="3"/>
  <c r="AV163" i="47"/>
  <c r="FG160" i="3"/>
  <c r="X173" i="47"/>
  <c r="ES160" i="3"/>
  <c r="BY166" i="47"/>
  <c r="EH160" i="3"/>
  <c r="BA162" i="47"/>
  <c r="DK160" i="3"/>
  <c r="E161" i="47"/>
  <c r="DF160" i="3"/>
  <c r="BR173" i="47"/>
  <c r="CT160" i="3"/>
  <c r="AH185" i="47"/>
  <c r="CG160" i="3"/>
  <c r="J199" i="47"/>
  <c r="FZ159" i="3"/>
  <c r="BT172" i="47"/>
  <c r="FO159" i="3"/>
  <c r="AP167" i="47"/>
  <c r="FM159" i="3"/>
  <c r="AD162" i="47"/>
  <c r="EF159" i="3"/>
  <c r="AU162" i="47"/>
  <c r="ED159" i="3"/>
  <c r="AI184" i="47"/>
  <c r="DK159" i="3"/>
  <c r="E160" i="47"/>
  <c r="CX159" i="3"/>
  <c r="AZ161" i="47"/>
  <c r="CU159" i="3"/>
  <c r="AN167" i="47"/>
  <c r="CG159" i="3"/>
  <c r="J198" i="47"/>
  <c r="FW158" i="3"/>
  <c r="BN14" i="47"/>
  <c r="H106" i="48" s="1"/>
  <c r="FS158" i="3"/>
  <c r="BH15" i="47"/>
  <c r="O90" i="48" s="1"/>
  <c r="FM158" i="3"/>
  <c r="AD10" i="47"/>
  <c r="FA158" i="3"/>
  <c r="L38" i="47"/>
  <c r="ES158" i="3"/>
  <c r="BY164" i="47"/>
  <c r="G85" i="48"/>
  <c r="ED158" i="3"/>
  <c r="AI21" i="47"/>
  <c r="DW158" i="3"/>
  <c r="W171" i="47"/>
  <c r="DI158" i="3"/>
  <c r="BX164" i="47"/>
  <c r="DC158" i="3"/>
  <c r="BL14" i="47"/>
  <c r="F106" i="48" s="1"/>
  <c r="CS158" i="3"/>
  <c r="AB10" i="47"/>
  <c r="CM158" i="3"/>
  <c r="V171" i="47"/>
  <c r="FS157" i="3"/>
  <c r="BH162" i="47"/>
  <c r="FD157" i="3"/>
  <c r="R173" i="47"/>
  <c r="EP157" i="3"/>
  <c r="BS170" i="47"/>
  <c r="EH157" i="3"/>
  <c r="BA160" i="47"/>
  <c r="ED157" i="3"/>
  <c r="AI183" i="47"/>
  <c r="DK157" i="3"/>
  <c r="E158" i="47"/>
  <c r="CT157" i="3"/>
  <c r="AH183" i="47"/>
  <c r="FR156" i="3"/>
  <c r="BB159" i="47"/>
  <c r="FG156" i="3"/>
  <c r="X169" i="47"/>
  <c r="EP156" i="3"/>
  <c r="BS169" i="47"/>
  <c r="EF156" i="3"/>
  <c r="AU159" i="47"/>
  <c r="DI156" i="3"/>
  <c r="BX162" i="47"/>
  <c r="CS156" i="3"/>
  <c r="AB160" i="47"/>
  <c r="FS155" i="3"/>
  <c r="BH160" i="47"/>
  <c r="FP155" i="3"/>
  <c r="AV158" i="47"/>
  <c r="EF155" i="3"/>
  <c r="AU158" i="47"/>
  <c r="CX155" i="3"/>
  <c r="AZ158" i="47"/>
  <c r="CG155" i="3"/>
  <c r="J59" i="47"/>
  <c r="FZ154" i="3"/>
  <c r="BT167" i="47"/>
  <c r="FM154" i="3"/>
  <c r="AD158" i="47"/>
  <c r="EU154" i="3"/>
  <c r="F155" i="47"/>
  <c r="EM154" i="3"/>
  <c r="BM161" i="47"/>
  <c r="EC154" i="3"/>
  <c r="AC158" i="47"/>
  <c r="DT154" i="3"/>
  <c r="Q170" i="47"/>
  <c r="DQ154" i="3"/>
  <c r="K195" i="47"/>
  <c r="CU154" i="3"/>
  <c r="AN162" i="47"/>
  <c r="FW153" i="3"/>
  <c r="BN160" i="47"/>
  <c r="FS153" i="3"/>
  <c r="BH158" i="47"/>
  <c r="EU153" i="3"/>
  <c r="F154" i="47"/>
  <c r="EM153" i="3"/>
  <c r="BM160" i="47"/>
  <c r="EI153" i="3"/>
  <c r="BG158" i="47"/>
  <c r="EF153" i="3"/>
  <c r="AU156" i="47"/>
  <c r="EC153" i="3"/>
  <c r="AC157" i="47"/>
  <c r="DI153" i="3"/>
  <c r="BX159" i="47"/>
  <c r="CS153" i="3"/>
  <c r="AB157" i="47"/>
  <c r="FZ152" i="3"/>
  <c r="BT165" i="47"/>
  <c r="FO152" i="3"/>
  <c r="AP160" i="47"/>
  <c r="FM152" i="3"/>
  <c r="AD156" i="47"/>
  <c r="EF152" i="3"/>
  <c r="AU155" i="47"/>
  <c r="EC152" i="3"/>
  <c r="AC156" i="47"/>
  <c r="CX152" i="3"/>
  <c r="AZ155" i="47"/>
  <c r="CG152" i="3"/>
  <c r="J194" i="47"/>
  <c r="FO151" i="3"/>
  <c r="AP159" i="47"/>
  <c r="FM151" i="3"/>
  <c r="AD155" i="47"/>
  <c r="EU151" i="3"/>
  <c r="F152" i="47"/>
  <c r="EP151" i="3"/>
  <c r="BS164" i="47"/>
  <c r="EI151" i="3"/>
  <c r="BG156" i="47"/>
  <c r="DW151" i="3"/>
  <c r="W165" i="47"/>
  <c r="DQ151" i="3"/>
  <c r="K193" i="47"/>
  <c r="CY151" i="3"/>
  <c r="BF156" i="47"/>
  <c r="FR150" i="3"/>
  <c r="BB153" i="47"/>
  <c r="FO150" i="3"/>
  <c r="AP158" i="47"/>
  <c r="EM150" i="3"/>
  <c r="BM157" i="47"/>
  <c r="EH150" i="3"/>
  <c r="BA153" i="47"/>
  <c r="EE150" i="3"/>
  <c r="AO158" i="47"/>
  <c r="EC150" i="3"/>
  <c r="AC154" i="47"/>
  <c r="DT150" i="3"/>
  <c r="Q166" i="47"/>
  <c r="CV150" i="3"/>
  <c r="AT153" i="47"/>
  <c r="FW149" i="3"/>
  <c r="BN156" i="47"/>
  <c r="FS149" i="3"/>
  <c r="BH154" i="47"/>
  <c r="ES149" i="3"/>
  <c r="BY155" i="47"/>
  <c r="DK149" i="3"/>
  <c r="E150" i="47"/>
  <c r="CT149" i="3"/>
  <c r="AH176" i="47"/>
  <c r="GC148" i="3"/>
  <c r="BZ154" i="47"/>
  <c r="FW148" i="3"/>
  <c r="BN155" i="47"/>
  <c r="EU148" i="3"/>
  <c r="F149" i="47"/>
  <c r="EF148" i="3"/>
  <c r="AU151" i="47"/>
  <c r="EC148" i="3"/>
  <c r="AC152" i="47"/>
  <c r="DW148" i="3"/>
  <c r="W162" i="47"/>
  <c r="CU148" i="3"/>
  <c r="AN156" i="47"/>
  <c r="FM147" i="3"/>
  <c r="AD151" i="47"/>
  <c r="FG147" i="3"/>
  <c r="X161" i="47"/>
  <c r="EH147" i="3"/>
  <c r="BA150" i="47"/>
  <c r="ED147" i="3"/>
  <c r="AI32" i="47"/>
  <c r="DT147" i="3"/>
  <c r="Q163" i="47"/>
  <c r="DK147" i="3"/>
  <c r="E148" i="47"/>
  <c r="CJ147" i="3"/>
  <c r="P163" i="47"/>
  <c r="FW146" i="3"/>
  <c r="BN153" i="47"/>
  <c r="FS146" i="3"/>
  <c r="BH151" i="47"/>
  <c r="FO146" i="3"/>
  <c r="AP154" i="47"/>
  <c r="FA146" i="3"/>
  <c r="L70" i="47"/>
  <c r="EP146" i="3"/>
  <c r="BS159" i="47"/>
  <c r="EI146" i="3"/>
  <c r="BG151" i="47"/>
  <c r="EF146" i="3"/>
  <c r="AU149" i="47"/>
  <c r="EC146" i="3"/>
  <c r="AC150" i="47"/>
  <c r="DT146" i="3"/>
  <c r="Q162" i="47"/>
  <c r="CX146" i="3"/>
  <c r="AZ149" i="47"/>
  <c r="CJ146" i="3"/>
  <c r="P162" i="47"/>
  <c r="CG146" i="3"/>
  <c r="J70" i="47"/>
  <c r="FS145" i="3"/>
  <c r="BH150" i="47"/>
  <c r="FP145" i="3"/>
  <c r="AV148" i="47"/>
  <c r="EP145" i="3"/>
  <c r="BS158" i="47"/>
  <c r="EH145" i="3"/>
  <c r="BA148" i="47"/>
  <c r="ED145" i="3"/>
  <c r="AI173" i="47"/>
  <c r="DK145" i="3"/>
  <c r="E146" i="47"/>
  <c r="CT145" i="3"/>
  <c r="AH173" i="47"/>
  <c r="GC144" i="3"/>
  <c r="BZ150" i="47"/>
  <c r="FW144" i="3"/>
  <c r="BN151" i="47"/>
  <c r="FO144" i="3"/>
  <c r="AP152" i="47"/>
  <c r="FD144" i="3"/>
  <c r="R160" i="47"/>
  <c r="FA144" i="3"/>
  <c r="L71" i="47"/>
  <c r="EP144" i="3"/>
  <c r="BS157" i="47"/>
  <c r="EI144" i="3"/>
  <c r="BG149" i="47"/>
  <c r="EC144" i="3"/>
  <c r="AC148" i="47"/>
  <c r="DT144" i="3"/>
  <c r="Q160" i="47"/>
  <c r="DF144" i="3"/>
  <c r="BR157" i="47"/>
  <c r="CJ144" i="3"/>
  <c r="P160" i="47"/>
  <c r="FS143" i="3"/>
  <c r="BH148" i="47"/>
  <c r="FM143" i="3"/>
  <c r="AD13" i="47"/>
  <c r="H52" i="48" s="1"/>
  <c r="FG143" i="3"/>
  <c r="X157" i="47"/>
  <c r="FA143" i="3"/>
  <c r="L187" i="47"/>
  <c r="EF143" i="3"/>
  <c r="AU146" i="47"/>
  <c r="DW143" i="3"/>
  <c r="W157" i="47"/>
  <c r="DQ143" i="3"/>
  <c r="K187" i="47"/>
  <c r="DF143" i="3"/>
  <c r="BR156" i="47"/>
  <c r="CJ143" i="3"/>
  <c r="P159" i="47"/>
  <c r="FR142" i="3"/>
  <c r="BB145" i="47"/>
  <c r="FN142" i="3"/>
  <c r="AJ171" i="47"/>
  <c r="EU142" i="3"/>
  <c r="F143" i="47"/>
  <c r="EM142" i="3"/>
  <c r="BM149" i="47"/>
  <c r="EH142" i="3"/>
  <c r="BA145" i="47"/>
  <c r="DI142" i="3"/>
  <c r="BX148" i="47"/>
  <c r="DC142" i="3"/>
  <c r="BL149" i="47"/>
  <c r="CS142" i="3"/>
  <c r="AB147" i="47"/>
  <c r="CM142" i="3"/>
  <c r="V156" i="47"/>
  <c r="FZ141" i="3"/>
  <c r="BT154" i="47"/>
  <c r="FO141" i="3"/>
  <c r="AP149" i="47"/>
  <c r="EU141" i="3"/>
  <c r="F142" i="47"/>
  <c r="EF141" i="3"/>
  <c r="AU144" i="47"/>
  <c r="EC141" i="3"/>
  <c r="AC146" i="47"/>
  <c r="CX141" i="3"/>
  <c r="AZ144" i="47"/>
  <c r="CG141" i="3"/>
  <c r="J185" i="47"/>
  <c r="FM140" i="3"/>
  <c r="AD145" i="47"/>
  <c r="FG140" i="3"/>
  <c r="X154" i="47"/>
  <c r="EM140" i="3"/>
  <c r="BM147" i="47"/>
  <c r="EH140" i="3"/>
  <c r="BA143" i="47"/>
  <c r="DT140" i="3"/>
  <c r="Q156" i="47"/>
  <c r="DK140" i="3"/>
  <c r="E141" i="47"/>
  <c r="DF140" i="3"/>
  <c r="BR153" i="47"/>
  <c r="FR139" i="3"/>
  <c r="BB142" i="47"/>
  <c r="FO139" i="3"/>
  <c r="AP147" i="47"/>
  <c r="EM139" i="3"/>
  <c r="BM146" i="47"/>
  <c r="EC139" i="3"/>
  <c r="AC144" i="47"/>
  <c r="DT139" i="3"/>
  <c r="Q155" i="47"/>
  <c r="DC139" i="3"/>
  <c r="BL146" i="47"/>
  <c r="CM139" i="3"/>
  <c r="V153" i="47"/>
  <c r="FS138" i="3"/>
  <c r="BH143" i="47"/>
  <c r="FM138" i="3"/>
  <c r="AD143" i="47"/>
  <c r="FG138" i="3"/>
  <c r="X152" i="47"/>
  <c r="FA138" i="3"/>
  <c r="L114" i="47"/>
  <c r="EP138" i="3"/>
  <c r="BS151" i="47"/>
  <c r="EF138" i="3"/>
  <c r="AU141" i="47"/>
  <c r="EC138" i="3"/>
  <c r="AC143" i="47"/>
  <c r="DQ138" i="3"/>
  <c r="K114" i="47"/>
  <c r="DF138" i="3"/>
  <c r="BR151" i="47"/>
  <c r="CV138" i="3"/>
  <c r="AT141" i="47"/>
  <c r="BZ143" i="47"/>
  <c r="GC137" i="3"/>
  <c r="FR137" i="3"/>
  <c r="BB140" i="47"/>
  <c r="FN137" i="3"/>
  <c r="AJ166" i="47"/>
  <c r="ES137" i="3"/>
  <c r="BY143" i="47"/>
  <c r="EH137" i="3"/>
  <c r="BA140" i="47"/>
  <c r="ED137" i="3"/>
  <c r="AI166" i="47"/>
  <c r="DI137" i="3"/>
  <c r="BX143" i="47"/>
  <c r="GC136" i="3"/>
  <c r="BZ18" i="47"/>
  <c r="H129" i="48" s="1"/>
  <c r="FW136" i="3"/>
  <c r="BN144" i="47"/>
  <c r="FR136" i="3"/>
  <c r="BB139" i="47"/>
  <c r="FN136" i="3"/>
  <c r="AJ165" i="47"/>
  <c r="EM136" i="3"/>
  <c r="BM144" i="47"/>
  <c r="EH136" i="3"/>
  <c r="BA139" i="47"/>
  <c r="ED136" i="3"/>
  <c r="AI165" i="47"/>
  <c r="CS136" i="3"/>
  <c r="AB141" i="47"/>
  <c r="AD140" i="47"/>
  <c r="FM135" i="3"/>
  <c r="FA135" i="3"/>
  <c r="L17" i="47"/>
  <c r="O20" i="48" s="1"/>
  <c r="EP135" i="3"/>
  <c r="BS148" i="47"/>
  <c r="EI135" i="3"/>
  <c r="BG140" i="47"/>
  <c r="EE135" i="3"/>
  <c r="AO143" i="47"/>
  <c r="CT135" i="3"/>
  <c r="AH67" i="47"/>
  <c r="ES134" i="3"/>
  <c r="BY20" i="47"/>
  <c r="BF139" i="47"/>
  <c r="CY134" i="3"/>
  <c r="AV136" i="47"/>
  <c r="FP133" i="3"/>
  <c r="FM133" i="3"/>
  <c r="AD138" i="47"/>
  <c r="BY141" i="47"/>
  <c r="ES133" i="3"/>
  <c r="EC133" i="3"/>
  <c r="AC138" i="47"/>
  <c r="CS133" i="3"/>
  <c r="AB138" i="47"/>
  <c r="FZ132" i="3"/>
  <c r="BT145" i="47"/>
  <c r="E89" i="48"/>
  <c r="FO132" i="3"/>
  <c r="AP140" i="47"/>
  <c r="FM132" i="3"/>
  <c r="AD137" i="47"/>
  <c r="EI132" i="3"/>
  <c r="BG137" i="47"/>
  <c r="EF132" i="3"/>
  <c r="AU135" i="47"/>
  <c r="DK132" i="3"/>
  <c r="E133" i="47"/>
  <c r="CS132" i="3"/>
  <c r="AB137" i="47"/>
  <c r="FZ131" i="3"/>
  <c r="BT28" i="47"/>
  <c r="FS131" i="3"/>
  <c r="BH136" i="47"/>
  <c r="FP131" i="3"/>
  <c r="AV134" i="47"/>
  <c r="FG131" i="3"/>
  <c r="X148" i="47"/>
  <c r="ES131" i="3"/>
  <c r="BY139" i="47"/>
  <c r="EH131" i="3"/>
  <c r="BA135" i="47"/>
  <c r="DK131" i="3"/>
  <c r="E132" i="47"/>
  <c r="DF131" i="3"/>
  <c r="BR28" i="47"/>
  <c r="CT131" i="3"/>
  <c r="AH44" i="47"/>
  <c r="FW130" i="3"/>
  <c r="BN138" i="47"/>
  <c r="FS130" i="3"/>
  <c r="BH135" i="47"/>
  <c r="FO130" i="3"/>
  <c r="AP139" i="47"/>
  <c r="FA130" i="3"/>
  <c r="L104" i="47"/>
  <c r="EP130" i="3"/>
  <c r="BS144" i="47"/>
  <c r="ED130" i="3"/>
  <c r="AI162" i="47"/>
  <c r="DK130" i="3"/>
  <c r="E131" i="47"/>
  <c r="CV130" i="3"/>
  <c r="AT133" i="47"/>
  <c r="CT130" i="3"/>
  <c r="AH162" i="47"/>
  <c r="FW129" i="3"/>
  <c r="BN10" i="47"/>
  <c r="FO129" i="3"/>
  <c r="AP138" i="47"/>
  <c r="FM129" i="3"/>
  <c r="AD134" i="47"/>
  <c r="FD129" i="3"/>
  <c r="R146" i="47"/>
  <c r="EP129" i="3"/>
  <c r="BS143" i="47"/>
  <c r="EF129" i="3"/>
  <c r="AU12" i="47"/>
  <c r="N68" i="48" s="1"/>
  <c r="ED129" i="3"/>
  <c r="AI161" i="47"/>
  <c r="DW129" i="3"/>
  <c r="W146" i="47"/>
  <c r="DC129" i="3"/>
  <c r="BL10" i="47"/>
  <c r="CY129" i="3"/>
  <c r="BF10" i="47"/>
  <c r="CM129" i="3"/>
  <c r="V146" i="47"/>
  <c r="GC128" i="3"/>
  <c r="BZ136" i="47"/>
  <c r="FR128" i="3"/>
  <c r="BB132" i="47"/>
  <c r="EU128" i="3"/>
  <c r="F129" i="47"/>
  <c r="EP128" i="3"/>
  <c r="BS142" i="47"/>
  <c r="EI128" i="3"/>
  <c r="BG134" i="47"/>
  <c r="DW128" i="3"/>
  <c r="W145" i="47"/>
  <c r="DQ128" i="3"/>
  <c r="K179" i="47"/>
  <c r="DI128" i="3"/>
  <c r="BX136" i="47"/>
  <c r="CU128" i="3"/>
  <c r="AN137" i="47"/>
  <c r="CS128" i="3"/>
  <c r="AB133" i="47"/>
  <c r="FZ127" i="3"/>
  <c r="BT141" i="47"/>
  <c r="FP127" i="3"/>
  <c r="AV131" i="47"/>
  <c r="ES127" i="3"/>
  <c r="BY135" i="47"/>
  <c r="EH127" i="3"/>
  <c r="BA131" i="47"/>
  <c r="DK127" i="3"/>
  <c r="E128" i="47"/>
  <c r="DF127" i="3"/>
  <c r="BR141" i="47"/>
  <c r="CT127" i="3"/>
  <c r="AH159" i="47"/>
  <c r="FS126" i="3"/>
  <c r="BH132" i="47"/>
  <c r="FM126" i="3"/>
  <c r="AD131" i="47"/>
  <c r="FG126" i="3"/>
  <c r="X143" i="47"/>
  <c r="EP126" i="3"/>
  <c r="BS140" i="47"/>
  <c r="EF126" i="3"/>
  <c r="AU130" i="47"/>
  <c r="DI126" i="3"/>
  <c r="BX134" i="47"/>
  <c r="DC126" i="3"/>
  <c r="BL135" i="47"/>
  <c r="CS126" i="3"/>
  <c r="AB131" i="47"/>
  <c r="CM126" i="3"/>
  <c r="V143" i="47"/>
  <c r="GC125" i="3"/>
  <c r="BZ133" i="47"/>
  <c r="FR125" i="3"/>
  <c r="BB129" i="47"/>
  <c r="FD125" i="3"/>
  <c r="R30" i="47"/>
  <c r="EU125" i="3"/>
  <c r="F126" i="47"/>
  <c r="EF125" i="3"/>
  <c r="AU129" i="47"/>
  <c r="EC125" i="3"/>
  <c r="AC130" i="47"/>
  <c r="DW125" i="3"/>
  <c r="W142" i="47"/>
  <c r="DC125" i="3"/>
  <c r="BL21" i="47"/>
  <c r="CY125" i="3"/>
  <c r="BF131" i="47"/>
  <c r="CM125" i="3"/>
  <c r="V142" i="47"/>
  <c r="FR124" i="3"/>
  <c r="BB128" i="47"/>
  <c r="FN124" i="3"/>
  <c r="AJ156" i="47"/>
  <c r="EU124" i="3"/>
  <c r="F125" i="47"/>
  <c r="EI124" i="3"/>
  <c r="BG130" i="47"/>
  <c r="EE124" i="3"/>
  <c r="AO133" i="47"/>
  <c r="EC124" i="3"/>
  <c r="AC129" i="47"/>
  <c r="DQ124" i="3"/>
  <c r="K40" i="47"/>
  <c r="CX124" i="3"/>
  <c r="AZ128" i="47"/>
  <c r="CJ124" i="3"/>
  <c r="P41" i="47"/>
  <c r="CG124" i="3"/>
  <c r="J40" i="47"/>
  <c r="FZ123" i="3"/>
  <c r="BT31" i="47"/>
  <c r="FP123" i="3"/>
  <c r="AV127" i="47"/>
  <c r="FM123" i="3"/>
  <c r="AD128" i="47"/>
  <c r="FA123" i="3"/>
  <c r="L22" i="47"/>
  <c r="EH123" i="3"/>
  <c r="BA127" i="47"/>
  <c r="ED123" i="3"/>
  <c r="AI10" i="47"/>
  <c r="DK123" i="3"/>
  <c r="E124" i="47"/>
  <c r="DF123" i="3"/>
  <c r="BR31" i="47"/>
  <c r="CT123" i="3"/>
  <c r="AH10" i="47"/>
  <c r="FP122" i="3"/>
  <c r="AV126" i="47"/>
  <c r="FM122" i="3"/>
  <c r="AD127" i="47"/>
  <c r="FG122" i="3"/>
  <c r="X41" i="47"/>
  <c r="FA122" i="3"/>
  <c r="L176" i="47"/>
  <c r="EP122" i="3"/>
  <c r="BS137" i="47"/>
  <c r="ED122" i="3"/>
  <c r="AI155" i="47"/>
  <c r="DW122" i="3"/>
  <c r="W41" i="47"/>
  <c r="CY122" i="3"/>
  <c r="BF128" i="47"/>
  <c r="CV122" i="3"/>
  <c r="AT126" i="47"/>
  <c r="GC121" i="3"/>
  <c r="BZ131" i="47"/>
  <c r="FO121" i="3"/>
  <c r="AP131" i="47"/>
  <c r="FD121" i="3"/>
  <c r="R141" i="47"/>
  <c r="DK121" i="3"/>
  <c r="E122" i="47"/>
  <c r="CV121" i="3"/>
  <c r="AT125" i="47"/>
  <c r="CJ121" i="3"/>
  <c r="P141" i="47"/>
  <c r="CG121" i="3"/>
  <c r="J74" i="47"/>
  <c r="FZ120" i="3"/>
  <c r="BT135" i="47"/>
  <c r="FP120" i="3"/>
  <c r="AV124" i="47"/>
  <c r="FG120" i="3"/>
  <c r="X139" i="47"/>
  <c r="EU120" i="3"/>
  <c r="F121" i="47"/>
  <c r="EM120" i="3"/>
  <c r="BM131" i="47"/>
  <c r="EE120" i="3"/>
  <c r="AO130" i="47"/>
  <c r="DT120" i="3"/>
  <c r="Q140" i="47"/>
  <c r="CX120" i="3"/>
  <c r="AZ124" i="47"/>
  <c r="CG120" i="3"/>
  <c r="J175" i="47"/>
  <c r="FZ119" i="3"/>
  <c r="BT134" i="47"/>
  <c r="EM119" i="3"/>
  <c r="BM130" i="47"/>
  <c r="EI119" i="3"/>
  <c r="BG125" i="47"/>
  <c r="DK119" i="3"/>
  <c r="E120" i="47"/>
  <c r="DF119" i="3"/>
  <c r="BR134" i="47"/>
  <c r="FR118" i="3"/>
  <c r="BB122" i="47"/>
  <c r="FA118" i="3"/>
  <c r="L31" i="47"/>
  <c r="EF118" i="3"/>
  <c r="AU122" i="47"/>
  <c r="DT118" i="3"/>
  <c r="Q18" i="47"/>
  <c r="G38" i="48" s="1"/>
  <c r="DK118" i="3"/>
  <c r="E119" i="47"/>
  <c r="CT118" i="3"/>
  <c r="AH15" i="47"/>
  <c r="M54" i="48" s="1"/>
  <c r="GC117" i="3"/>
  <c r="BZ127" i="47"/>
  <c r="FM117" i="3"/>
  <c r="AD122" i="47"/>
  <c r="FD117" i="3"/>
  <c r="R139" i="47"/>
  <c r="ES117" i="3"/>
  <c r="BY127" i="47"/>
  <c r="EM117" i="3"/>
  <c r="BM129" i="47"/>
  <c r="ED117" i="3"/>
  <c r="AI31" i="47"/>
  <c r="DQ117" i="3"/>
  <c r="K85" i="47"/>
  <c r="CU117" i="3"/>
  <c r="AN128" i="47"/>
  <c r="FM116" i="3"/>
  <c r="AD121" i="47"/>
  <c r="FG116" i="3"/>
  <c r="X136" i="47"/>
  <c r="EI116" i="3"/>
  <c r="BG122" i="47"/>
  <c r="EF116" i="3"/>
  <c r="AU121" i="47"/>
  <c r="CV116" i="3"/>
  <c r="AT121" i="47"/>
  <c r="GC115" i="3"/>
  <c r="BZ125" i="47"/>
  <c r="FP115" i="3"/>
  <c r="AV120" i="47"/>
  <c r="FD115" i="3"/>
  <c r="R137" i="47"/>
  <c r="FA115" i="3"/>
  <c r="L172" i="47"/>
  <c r="EM115" i="3"/>
  <c r="BM127" i="47"/>
  <c r="EI115" i="3"/>
  <c r="BG121" i="47"/>
  <c r="DK115" i="3"/>
  <c r="E116" i="47"/>
  <c r="DF115" i="3"/>
  <c r="BR131" i="47"/>
  <c r="FW114" i="3"/>
  <c r="BN126" i="47"/>
  <c r="FR114" i="3"/>
  <c r="BB118" i="47"/>
  <c r="FG114" i="3"/>
  <c r="X134" i="47"/>
  <c r="FA114" i="3"/>
  <c r="L121" i="47"/>
  <c r="EI114" i="3"/>
  <c r="BG120" i="47"/>
  <c r="EE114" i="3"/>
  <c r="AO125" i="47"/>
  <c r="DI114" i="3"/>
  <c r="BX124" i="47"/>
  <c r="CS114" i="3"/>
  <c r="AB119" i="47"/>
  <c r="FZ113" i="3"/>
  <c r="BT16" i="47"/>
  <c r="O108" i="48" s="1"/>
  <c r="FO113" i="3"/>
  <c r="AP124" i="47"/>
  <c r="FM113" i="3"/>
  <c r="AD118" i="47"/>
  <c r="EI113" i="3"/>
  <c r="BG119" i="47"/>
  <c r="EE113" i="3"/>
  <c r="AO124" i="47"/>
  <c r="EC113" i="3"/>
  <c r="AC118" i="47"/>
  <c r="DW113" i="3"/>
  <c r="W19" i="47"/>
  <c r="N38" i="48" s="1"/>
  <c r="DQ113" i="3"/>
  <c r="K66" i="47"/>
  <c r="DC113" i="3"/>
  <c r="BL23" i="47"/>
  <c r="CM113" i="3"/>
  <c r="V19" i="47"/>
  <c r="M38" i="48" s="1"/>
  <c r="FP112" i="3"/>
  <c r="AV117" i="47"/>
  <c r="FN112" i="3"/>
  <c r="AJ149" i="47"/>
  <c r="FA112" i="3"/>
  <c r="L32" i="47"/>
  <c r="EP112" i="3"/>
  <c r="BS129" i="47"/>
  <c r="EI112" i="3"/>
  <c r="BG118" i="47"/>
  <c r="DW112" i="3"/>
  <c r="W133" i="47"/>
  <c r="CJ112" i="3"/>
  <c r="P135" i="47"/>
  <c r="GC111" i="3"/>
  <c r="BZ121" i="47"/>
  <c r="FO111" i="3"/>
  <c r="AP122" i="47"/>
  <c r="FM111" i="3"/>
  <c r="AD116" i="47"/>
  <c r="FD111" i="3"/>
  <c r="R134" i="47"/>
  <c r="ES111" i="3"/>
  <c r="BY121" i="47"/>
  <c r="DK111" i="3"/>
  <c r="E112" i="47"/>
  <c r="CT111" i="3"/>
  <c r="AH148" i="47"/>
  <c r="GC110" i="3"/>
  <c r="BZ120" i="47"/>
  <c r="FW110" i="3"/>
  <c r="BN123" i="47"/>
  <c r="FR110" i="3"/>
  <c r="BB114" i="47"/>
  <c r="FM110" i="3"/>
  <c r="AD115" i="47"/>
  <c r="FG110" i="3"/>
  <c r="X131" i="47"/>
  <c r="FA110" i="3"/>
  <c r="L170" i="47"/>
  <c r="EM110" i="3"/>
  <c r="BM123" i="47"/>
  <c r="EI110" i="3"/>
  <c r="BG116" i="47"/>
  <c r="EE110" i="3"/>
  <c r="AO121" i="47"/>
  <c r="DW110" i="3"/>
  <c r="W131" i="47"/>
  <c r="CU110" i="3"/>
  <c r="AN121" i="47"/>
  <c r="FZ109" i="3"/>
  <c r="BT126" i="47"/>
  <c r="FP109" i="3"/>
  <c r="AV114" i="47"/>
  <c r="ES109" i="3"/>
  <c r="BY119" i="47"/>
  <c r="EM109" i="3"/>
  <c r="BM122" i="47"/>
  <c r="EH109" i="3"/>
  <c r="BA113" i="47"/>
  <c r="DT109" i="3"/>
  <c r="Q132" i="47"/>
  <c r="DK109" i="3"/>
  <c r="E110" i="47"/>
  <c r="FW108" i="3"/>
  <c r="BN121" i="47"/>
  <c r="FR108" i="3"/>
  <c r="BB112" i="47"/>
  <c r="FD108" i="3"/>
  <c r="R131" i="47"/>
  <c r="EU108" i="3"/>
  <c r="F109" i="47"/>
  <c r="EP108" i="3"/>
  <c r="BS125" i="47"/>
  <c r="EF108" i="3"/>
  <c r="AU113" i="47"/>
  <c r="DI108" i="3"/>
  <c r="BX118" i="47"/>
  <c r="CS108" i="3"/>
  <c r="AB113" i="47"/>
  <c r="FZ107" i="3"/>
  <c r="BT124" i="47"/>
  <c r="FO107" i="3"/>
  <c r="AP118" i="47"/>
  <c r="ES107" i="3"/>
  <c r="BY117" i="47"/>
  <c r="EM107" i="3"/>
  <c r="BM120" i="47"/>
  <c r="EH107" i="3"/>
  <c r="BA111" i="47"/>
  <c r="DT107" i="3"/>
  <c r="Q130" i="47"/>
  <c r="DK107" i="3"/>
  <c r="E108" i="47"/>
  <c r="CT107" i="3"/>
  <c r="AH144" i="47"/>
  <c r="FP106" i="3"/>
  <c r="AV111" i="47"/>
  <c r="FN106" i="3"/>
  <c r="AJ62" i="47"/>
  <c r="ES106" i="3"/>
  <c r="BY116" i="47"/>
  <c r="CJ106" i="3"/>
  <c r="P129" i="47"/>
  <c r="FS105" i="3"/>
  <c r="BH112" i="47"/>
  <c r="FO105" i="3"/>
  <c r="AP116" i="47"/>
  <c r="FA105" i="3"/>
  <c r="L73" i="47"/>
  <c r="EP105" i="3"/>
  <c r="BS122" i="47"/>
  <c r="EI105" i="3"/>
  <c r="BG112" i="47"/>
  <c r="EF105" i="3"/>
  <c r="AU110" i="47"/>
  <c r="ED105" i="3"/>
  <c r="AI23" i="47"/>
  <c r="DW105" i="3"/>
  <c r="W127" i="47"/>
  <c r="CX105" i="3"/>
  <c r="AZ109" i="47"/>
  <c r="CG105" i="3"/>
  <c r="J73" i="47"/>
  <c r="FZ104" i="3"/>
  <c r="BT19" i="47"/>
  <c r="O111" i="48" s="1"/>
  <c r="FR104" i="3"/>
  <c r="BB108" i="47"/>
  <c r="FN104" i="3"/>
  <c r="AJ33" i="47"/>
  <c r="FD104" i="3"/>
  <c r="R20" i="47"/>
  <c r="FA104" i="3"/>
  <c r="L82" i="47"/>
  <c r="EH104" i="3"/>
  <c r="BA108" i="47"/>
  <c r="ED104" i="3"/>
  <c r="AI33" i="47"/>
  <c r="DK104" i="3"/>
  <c r="E105" i="47"/>
  <c r="DF104" i="3"/>
  <c r="BR19" i="47"/>
  <c r="M111" i="48" s="1"/>
  <c r="FZ103" i="3"/>
  <c r="BT25" i="47"/>
  <c r="FS103" i="3"/>
  <c r="BH110" i="47"/>
  <c r="FG103" i="3"/>
  <c r="X17" i="47"/>
  <c r="O36" i="48" s="1"/>
  <c r="FA103" i="3"/>
  <c r="L168" i="47"/>
  <c r="ES103" i="3"/>
  <c r="BY114" i="47"/>
  <c r="EM103" i="3"/>
  <c r="BM116" i="47"/>
  <c r="EH103" i="3"/>
  <c r="BA107" i="47"/>
  <c r="DT103" i="3"/>
  <c r="Q31" i="47"/>
  <c r="DK103" i="3"/>
  <c r="E104" i="47"/>
  <c r="CT103" i="3"/>
  <c r="AH60" i="47"/>
  <c r="GC102" i="3"/>
  <c r="BZ113" i="47"/>
  <c r="FW102" i="3"/>
  <c r="BN115" i="47"/>
  <c r="FR102" i="3"/>
  <c r="BB106" i="47"/>
  <c r="FD102" i="3"/>
  <c r="R127" i="47"/>
  <c r="EU102" i="3"/>
  <c r="F103" i="47"/>
  <c r="EF102" i="3"/>
  <c r="AU107" i="47"/>
  <c r="EC102" i="3"/>
  <c r="AC107" i="47"/>
  <c r="DQ102" i="3"/>
  <c r="K43" i="47"/>
  <c r="DI102" i="3"/>
  <c r="BX113" i="47"/>
  <c r="CU102" i="3"/>
  <c r="AN114" i="47"/>
  <c r="CS102" i="3"/>
  <c r="AB107" i="47"/>
  <c r="FW101" i="3"/>
  <c r="BN114" i="47"/>
  <c r="FR101" i="3"/>
  <c r="BB105" i="47"/>
  <c r="FO101" i="3"/>
  <c r="AP113" i="47"/>
  <c r="FD101" i="3"/>
  <c r="R126" i="47"/>
  <c r="EP101" i="3"/>
  <c r="BS120" i="47"/>
  <c r="ED101" i="3"/>
  <c r="AI142" i="47"/>
  <c r="DK101" i="3"/>
  <c r="E102" i="47"/>
  <c r="CV101" i="3"/>
  <c r="AT106" i="47"/>
  <c r="CT101" i="3"/>
  <c r="AH142" i="47"/>
  <c r="GC100" i="3"/>
  <c r="BZ111" i="47"/>
  <c r="FR100" i="3"/>
  <c r="BB104" i="47"/>
  <c r="EU100" i="3"/>
  <c r="F101" i="47"/>
  <c r="EP100" i="3"/>
  <c r="BS15" i="47"/>
  <c r="N107" i="48" s="1"/>
  <c r="EF100" i="3"/>
  <c r="AU105" i="47"/>
  <c r="DW100" i="3"/>
  <c r="W124" i="47"/>
  <c r="DI100" i="3"/>
  <c r="BX111" i="47"/>
  <c r="CU100" i="3"/>
  <c r="AN24" i="47"/>
  <c r="CS100" i="3"/>
  <c r="AB105" i="47"/>
  <c r="FW99" i="3"/>
  <c r="BN112" i="47"/>
  <c r="FS99" i="3"/>
  <c r="BH106" i="47"/>
  <c r="FO99" i="3"/>
  <c r="AP112" i="47"/>
  <c r="FA99" i="3"/>
  <c r="L166" i="47"/>
  <c r="EP99" i="3"/>
  <c r="BS119" i="47"/>
  <c r="EF99" i="3"/>
  <c r="AU104" i="47"/>
  <c r="DI99" i="3"/>
  <c r="BX110" i="47"/>
  <c r="DC99" i="3"/>
  <c r="BL112" i="47"/>
  <c r="CS99" i="3"/>
  <c r="AB104" i="47"/>
  <c r="CM99" i="3"/>
  <c r="V123" i="47"/>
  <c r="GC98" i="3"/>
  <c r="BZ109" i="47"/>
  <c r="FR98" i="3"/>
  <c r="BB102" i="47"/>
  <c r="FN98" i="3"/>
  <c r="AJ141" i="47"/>
  <c r="ES98" i="3"/>
  <c r="BY109" i="47"/>
  <c r="EM98" i="3"/>
  <c r="BM111" i="47"/>
  <c r="EE98" i="3"/>
  <c r="AO111" i="47"/>
  <c r="DT98" i="3"/>
  <c r="Q123" i="47"/>
  <c r="DQ98" i="3"/>
  <c r="K165" i="47"/>
  <c r="CX98" i="3"/>
  <c r="AZ102" i="47"/>
  <c r="CU98" i="3"/>
  <c r="AN111" i="47"/>
  <c r="CG98" i="3"/>
  <c r="J165" i="47"/>
  <c r="FW97" i="3"/>
  <c r="BN110" i="47"/>
  <c r="FS97" i="3"/>
  <c r="BH104" i="47"/>
  <c r="FM97" i="3"/>
  <c r="AD102" i="47"/>
  <c r="FA97" i="3"/>
  <c r="L64" i="47"/>
  <c r="ES97" i="3"/>
  <c r="BY108" i="47"/>
  <c r="EH97" i="3"/>
  <c r="BA15" i="47"/>
  <c r="G90" i="48" s="1"/>
  <c r="DT97" i="3"/>
  <c r="Q51" i="47"/>
  <c r="DK97" i="3"/>
  <c r="E98" i="47"/>
  <c r="CV97" i="3"/>
  <c r="AT102" i="47"/>
  <c r="CT97" i="3"/>
  <c r="AH61" i="47"/>
  <c r="FZ96" i="3"/>
  <c r="BT117" i="47"/>
  <c r="FN96" i="3"/>
  <c r="AJ140" i="47"/>
  <c r="FD96" i="3"/>
  <c r="R122" i="47"/>
  <c r="DT96" i="3"/>
  <c r="Q122" i="47"/>
  <c r="DC96" i="3"/>
  <c r="BL109" i="47"/>
  <c r="FW95" i="3"/>
  <c r="BN108" i="47"/>
  <c r="FR95" i="3"/>
  <c r="BB100" i="47"/>
  <c r="FD95" i="3"/>
  <c r="R121" i="47"/>
  <c r="EU95" i="3"/>
  <c r="F96" i="47"/>
  <c r="EM95" i="3"/>
  <c r="BM108" i="47"/>
  <c r="EI95" i="3"/>
  <c r="BG102" i="47"/>
  <c r="EF95" i="3"/>
  <c r="AU100" i="47"/>
  <c r="EC95" i="3"/>
  <c r="AC100" i="47"/>
  <c r="DI95" i="3"/>
  <c r="BX106" i="47"/>
  <c r="CS95" i="3"/>
  <c r="AB100" i="47"/>
  <c r="FR94" i="3"/>
  <c r="BB99" i="47"/>
  <c r="FN94" i="3"/>
  <c r="AJ138" i="47"/>
  <c r="FD94" i="3"/>
  <c r="R120" i="47"/>
  <c r="FA94" i="3"/>
  <c r="L94" i="47"/>
  <c r="EH94" i="3"/>
  <c r="BA99" i="47"/>
  <c r="ED94" i="3"/>
  <c r="AI138" i="47"/>
  <c r="DK94" i="3"/>
  <c r="E95" i="47"/>
  <c r="DF94" i="3"/>
  <c r="BR115" i="47"/>
  <c r="FW93" i="3"/>
  <c r="BN107" i="47"/>
  <c r="FR93" i="3"/>
  <c r="BB98" i="47"/>
  <c r="FD93" i="3"/>
  <c r="R119" i="47"/>
  <c r="EU93" i="3"/>
  <c r="F94" i="47"/>
  <c r="EP93" i="3"/>
  <c r="BS114" i="47"/>
  <c r="EF93" i="3"/>
  <c r="AU98" i="47"/>
  <c r="DI93" i="3"/>
  <c r="BX104" i="47"/>
  <c r="CS93" i="3"/>
  <c r="AB98" i="47"/>
  <c r="FZ92" i="3"/>
  <c r="BT113" i="47"/>
  <c r="FO92" i="3"/>
  <c r="AP105" i="47"/>
  <c r="ES92" i="3"/>
  <c r="BY103" i="47"/>
  <c r="EM92" i="3"/>
  <c r="BM106" i="47"/>
  <c r="EH92" i="3"/>
  <c r="BA97" i="47"/>
  <c r="DT92" i="3"/>
  <c r="Q118" i="47"/>
  <c r="DK92" i="3"/>
  <c r="E93" i="47"/>
  <c r="CT92" i="3"/>
  <c r="AH136" i="47"/>
  <c r="FP91" i="3"/>
  <c r="AV96" i="47"/>
  <c r="FN91" i="3"/>
  <c r="AJ135" i="47"/>
  <c r="ES91" i="3"/>
  <c r="BY102" i="47"/>
  <c r="EH91" i="3"/>
  <c r="BA96" i="47"/>
  <c r="EE91" i="3"/>
  <c r="AO104" i="47"/>
  <c r="EC91" i="3"/>
  <c r="AC96" i="47"/>
  <c r="DQ91" i="3"/>
  <c r="K163" i="47"/>
  <c r="DI91" i="3"/>
  <c r="BX102" i="47"/>
  <c r="CS91" i="3"/>
  <c r="AB96" i="47"/>
  <c r="FZ90" i="3"/>
  <c r="BT111" i="47"/>
  <c r="FS90" i="3"/>
  <c r="BH98" i="47"/>
  <c r="FP90" i="3"/>
  <c r="AV95" i="47"/>
  <c r="FG90" i="3"/>
  <c r="X116" i="47"/>
  <c r="ES90" i="3"/>
  <c r="BY101" i="47"/>
  <c r="EM90" i="3"/>
  <c r="BM16" i="47"/>
  <c r="G108" i="48" s="1"/>
  <c r="EC90" i="3"/>
  <c r="AC11" i="47"/>
  <c r="G50" i="48" s="1"/>
  <c r="DW90" i="3"/>
  <c r="W116" i="47"/>
  <c r="CX90" i="3"/>
  <c r="AZ95" i="47"/>
  <c r="CG90" i="3"/>
  <c r="J162" i="47"/>
  <c r="FZ89" i="3"/>
  <c r="BT110" i="47"/>
  <c r="FP89" i="3"/>
  <c r="AV94" i="47"/>
  <c r="FN89" i="3"/>
  <c r="AJ133" i="47"/>
  <c r="FG89" i="3"/>
  <c r="X115" i="47"/>
  <c r="ES89" i="3"/>
  <c r="BY100" i="47"/>
  <c r="EM89" i="3"/>
  <c r="BM104" i="47"/>
  <c r="EI89" i="3"/>
  <c r="BG97" i="47"/>
  <c r="EE89" i="3"/>
  <c r="AO102" i="47"/>
  <c r="DQ89" i="3"/>
  <c r="K161" i="47"/>
  <c r="CY89" i="3"/>
  <c r="BF97" i="47"/>
  <c r="FS88" i="3"/>
  <c r="BH96" i="47"/>
  <c r="FO88" i="3"/>
  <c r="AP101" i="47"/>
  <c r="FA88" i="3"/>
  <c r="L119" i="47"/>
  <c r="EF88" i="3"/>
  <c r="AU93" i="47"/>
  <c r="CX88" i="3"/>
  <c r="AZ93" i="47"/>
  <c r="CG88" i="3"/>
  <c r="J119" i="47"/>
  <c r="FZ87" i="3"/>
  <c r="BT108" i="47"/>
  <c r="FR87" i="3"/>
  <c r="BB92" i="47"/>
  <c r="FN87" i="3"/>
  <c r="AJ131" i="47"/>
  <c r="FG87" i="3"/>
  <c r="X40" i="47"/>
  <c r="ES87" i="3"/>
  <c r="BY98" i="47"/>
  <c r="EE87" i="3"/>
  <c r="AO100" i="47"/>
  <c r="CV87" i="3"/>
  <c r="AT92" i="47"/>
  <c r="FZ86" i="3"/>
  <c r="BT107" i="47"/>
  <c r="FP86" i="3"/>
  <c r="AV91" i="47"/>
  <c r="FD86" i="3"/>
  <c r="R112" i="47"/>
  <c r="EU86" i="3"/>
  <c r="F87" i="47"/>
  <c r="EF86" i="3"/>
  <c r="AU91" i="47"/>
  <c r="EC86" i="3"/>
  <c r="AC92" i="47"/>
  <c r="CX86" i="3"/>
  <c r="AZ91" i="47"/>
  <c r="CG86" i="3"/>
  <c r="J160" i="47"/>
  <c r="FZ85" i="3"/>
  <c r="BT30" i="47"/>
  <c r="EH85" i="3"/>
  <c r="BA90" i="47"/>
  <c r="DQ85" i="3"/>
  <c r="K49" i="47"/>
  <c r="CY85" i="3"/>
  <c r="BF93" i="47"/>
  <c r="FN84" i="3"/>
  <c r="AJ129" i="47"/>
  <c r="ES84" i="3"/>
  <c r="BY96" i="47"/>
  <c r="EM84" i="3"/>
  <c r="BM99" i="47"/>
  <c r="EC84" i="3"/>
  <c r="AC90" i="47"/>
  <c r="DW84" i="3"/>
  <c r="W111" i="47"/>
  <c r="CX84" i="3"/>
  <c r="AZ89" i="47"/>
  <c r="CG84" i="3"/>
  <c r="J125" i="47"/>
  <c r="FP83" i="3"/>
  <c r="AV88" i="47"/>
  <c r="FN83" i="3"/>
  <c r="AJ128" i="47"/>
  <c r="ES83" i="3"/>
  <c r="BY95" i="47"/>
  <c r="EH83" i="3"/>
  <c r="BA88" i="47"/>
  <c r="ED83" i="3"/>
  <c r="AI128" i="47"/>
  <c r="DW83" i="3"/>
  <c r="W32" i="47"/>
  <c r="DI83" i="3"/>
  <c r="BX95" i="47"/>
  <c r="CU83" i="3"/>
  <c r="AN96" i="47"/>
  <c r="CS83" i="3"/>
  <c r="AB89" i="47"/>
  <c r="FW82" i="3"/>
  <c r="BN97" i="47"/>
  <c r="FS82" i="3"/>
  <c r="BH90" i="47"/>
  <c r="FO82" i="3"/>
  <c r="AP95" i="47"/>
  <c r="FA82" i="3"/>
  <c r="L158" i="47"/>
  <c r="EP82" i="3"/>
  <c r="BS104" i="47"/>
  <c r="EF82" i="3"/>
  <c r="AU87" i="47"/>
  <c r="EC82" i="3"/>
  <c r="AC88" i="47"/>
  <c r="DQ82" i="3"/>
  <c r="K158" i="47"/>
  <c r="CX82" i="3"/>
  <c r="AZ87" i="47"/>
  <c r="CJ82" i="3"/>
  <c r="P109" i="47"/>
  <c r="CG82" i="3"/>
  <c r="J158" i="47"/>
  <c r="FS81" i="3"/>
  <c r="BH89" i="47"/>
  <c r="FO81" i="3"/>
  <c r="AP94" i="47"/>
  <c r="FD81" i="3"/>
  <c r="R108" i="47"/>
  <c r="EU81" i="3"/>
  <c r="F82" i="47"/>
  <c r="EP81" i="3"/>
  <c r="BS103" i="47"/>
  <c r="EI81" i="3"/>
  <c r="BG89" i="47"/>
  <c r="EE81" i="3"/>
  <c r="AO94" i="47"/>
  <c r="DT81" i="3"/>
  <c r="Q108" i="47"/>
  <c r="DK81" i="3"/>
  <c r="E82" i="47"/>
  <c r="CY81" i="3"/>
  <c r="BF89" i="47"/>
  <c r="CV81" i="3"/>
  <c r="AT86" i="47"/>
  <c r="FW80" i="3"/>
  <c r="BN95" i="47"/>
  <c r="FS80" i="3"/>
  <c r="BH88" i="47"/>
  <c r="FO80" i="3"/>
  <c r="AP93" i="47"/>
  <c r="EU80" i="3"/>
  <c r="F81" i="47"/>
  <c r="EM80" i="3"/>
  <c r="BM95" i="47"/>
  <c r="EH80" i="3"/>
  <c r="BA85" i="47"/>
  <c r="DI80" i="3"/>
  <c r="BX92" i="47"/>
  <c r="DC80" i="3"/>
  <c r="BL95" i="47"/>
  <c r="CS80" i="3"/>
  <c r="AB86" i="47"/>
  <c r="CM80" i="3"/>
  <c r="V109" i="47"/>
  <c r="GC79" i="3"/>
  <c r="BZ91" i="47"/>
  <c r="FD79" i="3"/>
  <c r="R29" i="47"/>
  <c r="EU79" i="3"/>
  <c r="F80" i="47"/>
  <c r="EI79" i="3"/>
  <c r="BG87" i="47"/>
  <c r="EE79" i="3"/>
  <c r="AO92" i="47"/>
  <c r="DT79" i="3"/>
  <c r="Q29" i="47"/>
  <c r="DK79" i="3"/>
  <c r="E80" i="47"/>
  <c r="DF79" i="3"/>
  <c r="BR101" i="47"/>
  <c r="CT79" i="3"/>
  <c r="AH125" i="47"/>
  <c r="GC78" i="3"/>
  <c r="BZ90" i="47"/>
  <c r="FN78" i="3"/>
  <c r="AJ124" i="47"/>
  <c r="FG78" i="3"/>
  <c r="X107" i="47"/>
  <c r="FA78" i="3"/>
  <c r="L155" i="47"/>
  <c r="ES78" i="3"/>
  <c r="BY90" i="47"/>
  <c r="EF78" i="3"/>
  <c r="AU83" i="47"/>
  <c r="DW78" i="3"/>
  <c r="W107" i="47"/>
  <c r="DQ78" i="3"/>
  <c r="K155" i="47"/>
  <c r="CX78" i="3"/>
  <c r="AZ83" i="47"/>
  <c r="GC77" i="3"/>
  <c r="BZ89" i="47"/>
  <c r="FW77" i="3"/>
  <c r="BN92" i="47"/>
  <c r="FR77" i="3"/>
  <c r="BB82" i="47"/>
  <c r="FN77" i="3"/>
  <c r="AJ123" i="47"/>
  <c r="EM77" i="3"/>
  <c r="BM92" i="47"/>
  <c r="EH77" i="3"/>
  <c r="BA82" i="47"/>
  <c r="ED77" i="3"/>
  <c r="AI123" i="47"/>
  <c r="DI77" i="3"/>
  <c r="BX89" i="47"/>
  <c r="CU77" i="3"/>
  <c r="AN90" i="47"/>
  <c r="CS77" i="3"/>
  <c r="AB83" i="47"/>
  <c r="GC76" i="3"/>
  <c r="BZ88" i="47"/>
  <c r="FR76" i="3"/>
  <c r="BB81" i="47"/>
  <c r="FN76" i="3"/>
  <c r="AJ122" i="47"/>
  <c r="FG76" i="3"/>
  <c r="X106" i="47"/>
  <c r="ES76" i="3"/>
  <c r="BY88" i="47"/>
  <c r="DK76" i="3"/>
  <c r="E77" i="47"/>
  <c r="CV76" i="3"/>
  <c r="AT81" i="47"/>
  <c r="CT76" i="3"/>
  <c r="AH122" i="47"/>
  <c r="GC75" i="3"/>
  <c r="BZ87" i="47"/>
  <c r="FW75" i="3"/>
  <c r="BN90" i="47"/>
  <c r="FR75" i="3"/>
  <c r="BB80" i="47"/>
  <c r="FD75" i="3"/>
  <c r="R103" i="47"/>
  <c r="EU75" i="3"/>
  <c r="F76" i="47"/>
  <c r="EM75" i="3"/>
  <c r="BM90" i="47"/>
  <c r="EI75" i="3"/>
  <c r="BG84" i="47"/>
  <c r="EC75" i="3"/>
  <c r="AC81" i="47"/>
  <c r="DQ75" i="3"/>
  <c r="K111" i="47"/>
  <c r="DI75" i="3"/>
  <c r="BX87" i="47"/>
  <c r="CU75" i="3"/>
  <c r="AN88" i="47"/>
  <c r="CS75" i="3"/>
  <c r="AB81" i="47"/>
  <c r="GC74" i="3"/>
  <c r="BZ86" i="47"/>
  <c r="FR74" i="3"/>
  <c r="BB79" i="47"/>
  <c r="FO74" i="3"/>
  <c r="AP26" i="47"/>
  <c r="EP74" i="3"/>
  <c r="BS96" i="47"/>
  <c r="ED74" i="3"/>
  <c r="AI120" i="47"/>
  <c r="DK74" i="3"/>
  <c r="E75" i="47"/>
  <c r="CV74" i="3"/>
  <c r="AT79" i="47"/>
  <c r="CT74" i="3"/>
  <c r="AH120" i="47"/>
  <c r="CM74" i="3"/>
  <c r="V104" i="47"/>
  <c r="GC73" i="3"/>
  <c r="BZ85" i="47"/>
  <c r="FR73" i="3"/>
  <c r="BB78" i="47"/>
  <c r="EU73" i="3"/>
  <c r="F74" i="47"/>
  <c r="EP73" i="3"/>
  <c r="BS95" i="47"/>
  <c r="EF73" i="3"/>
  <c r="AU78" i="47"/>
  <c r="DW73" i="3"/>
  <c r="W103" i="47"/>
  <c r="DI73" i="3"/>
  <c r="BX85" i="47"/>
  <c r="CU73" i="3"/>
  <c r="AN87" i="47"/>
  <c r="CS73" i="3"/>
  <c r="AB79" i="47"/>
  <c r="FZ72" i="3"/>
  <c r="BT94" i="47"/>
  <c r="FP72" i="3"/>
  <c r="AV77" i="47"/>
  <c r="ES72" i="3"/>
  <c r="BY84" i="47"/>
  <c r="EM72" i="3"/>
  <c r="BM87" i="47"/>
  <c r="EH72" i="3"/>
  <c r="BA77" i="47"/>
  <c r="DT72" i="3"/>
  <c r="Q100" i="47"/>
  <c r="DK72" i="3"/>
  <c r="E73" i="47"/>
  <c r="DF72" i="3"/>
  <c r="BR94" i="47"/>
  <c r="CT72" i="3"/>
  <c r="AH118" i="47"/>
  <c r="FS71" i="3"/>
  <c r="BH80" i="47"/>
  <c r="FM71" i="3"/>
  <c r="AD77" i="47"/>
  <c r="FG71" i="3"/>
  <c r="X23" i="47"/>
  <c r="FA71" i="3"/>
  <c r="L152" i="47"/>
  <c r="EH71" i="3"/>
  <c r="BA76" i="47"/>
  <c r="ED71" i="3"/>
  <c r="AI70" i="47"/>
  <c r="DK71" i="3"/>
  <c r="E72" i="47"/>
  <c r="CY71" i="3"/>
  <c r="BF80" i="47"/>
  <c r="CV71" i="3"/>
  <c r="AT76" i="47"/>
  <c r="FW70" i="3"/>
  <c r="BN85" i="47"/>
  <c r="FS70" i="3"/>
  <c r="BH79" i="47"/>
  <c r="FM70" i="3"/>
  <c r="AD76" i="47"/>
  <c r="FA70" i="3"/>
  <c r="L33" i="47"/>
  <c r="ES70" i="3"/>
  <c r="BY82" i="47"/>
  <c r="EH70" i="3"/>
  <c r="BA75" i="47"/>
  <c r="ED70" i="3"/>
  <c r="AI117" i="47"/>
  <c r="DI70" i="3"/>
  <c r="BX82" i="47"/>
  <c r="DC70" i="3"/>
  <c r="BL85" i="47"/>
  <c r="CS70" i="3"/>
  <c r="AB76" i="47"/>
  <c r="CM70" i="3"/>
  <c r="V101" i="47"/>
  <c r="FR69" i="3"/>
  <c r="BB74" i="47"/>
  <c r="FN69" i="3"/>
  <c r="AJ116" i="47"/>
  <c r="EU69" i="3"/>
  <c r="F70" i="47"/>
  <c r="EP69" i="3"/>
  <c r="BS91" i="47"/>
  <c r="EI69" i="3"/>
  <c r="BG78" i="47"/>
  <c r="EE69" i="3"/>
  <c r="AO83" i="47"/>
  <c r="DT69" i="3"/>
  <c r="Q54" i="47"/>
  <c r="DF69" i="3"/>
  <c r="BR91" i="47"/>
  <c r="CJ69" i="3"/>
  <c r="P54" i="47"/>
  <c r="FR68" i="3"/>
  <c r="BB73" i="47"/>
  <c r="FN68" i="3"/>
  <c r="AJ36" i="47"/>
  <c r="EU68" i="3"/>
  <c r="F69" i="47"/>
  <c r="EM68" i="3"/>
  <c r="BM26" i="47"/>
  <c r="EH68" i="3"/>
  <c r="BA73" i="47"/>
  <c r="DK68" i="3"/>
  <c r="E69" i="47"/>
  <c r="CV68" i="3"/>
  <c r="AT73" i="47"/>
  <c r="CT68" i="3"/>
  <c r="AH36" i="47"/>
  <c r="FM67" i="3"/>
  <c r="AD73" i="47"/>
  <c r="FG67" i="3"/>
  <c r="X98" i="47"/>
  <c r="FA67" i="3"/>
  <c r="L151" i="47"/>
  <c r="EP67" i="3"/>
  <c r="BS90" i="47"/>
  <c r="ED67" i="3"/>
  <c r="AI14" i="47"/>
  <c r="N53" i="48" s="1"/>
  <c r="DW67" i="3"/>
  <c r="W98" i="47"/>
  <c r="CY67" i="3"/>
  <c r="BF76" i="47"/>
  <c r="CV67" i="3"/>
  <c r="AT72" i="47"/>
  <c r="GC66" i="3"/>
  <c r="BZ78" i="47"/>
  <c r="FO66" i="3"/>
  <c r="AP80" i="47"/>
  <c r="FD66" i="3"/>
  <c r="R97" i="47"/>
  <c r="EU66" i="3"/>
  <c r="F68" i="47"/>
  <c r="EH66" i="3"/>
  <c r="BA71" i="47"/>
  <c r="DK66" i="3"/>
  <c r="E68" i="47"/>
  <c r="CJ66" i="3"/>
  <c r="P97" i="47"/>
  <c r="GC65" i="3"/>
  <c r="BZ77" i="47"/>
  <c r="FG65" i="3"/>
  <c r="X96" i="47"/>
  <c r="EE65" i="3"/>
  <c r="AO79" i="47"/>
  <c r="EC65" i="3"/>
  <c r="AC71" i="47"/>
  <c r="DK65" i="3"/>
  <c r="E67" i="47"/>
  <c r="CT65" i="3"/>
  <c r="AH114" i="47"/>
  <c r="GC64" i="3"/>
  <c r="BZ76" i="47"/>
  <c r="FP64" i="3"/>
  <c r="AV69" i="47"/>
  <c r="FM64" i="3"/>
  <c r="AD70" i="47"/>
  <c r="EU64" i="3"/>
  <c r="F66" i="47"/>
  <c r="EP64" i="3"/>
  <c r="BS87" i="47"/>
  <c r="DT64" i="3"/>
  <c r="Q95" i="47"/>
  <c r="DQ64" i="3"/>
  <c r="K110" i="47"/>
  <c r="CU64" i="3"/>
  <c r="AN78" i="47"/>
  <c r="FP63" i="3"/>
  <c r="AV68" i="47"/>
  <c r="FN63" i="3"/>
  <c r="AJ112" i="47"/>
  <c r="ES63" i="3"/>
  <c r="BY75" i="47"/>
  <c r="DW63" i="3"/>
  <c r="W94" i="47"/>
  <c r="CX63" i="3"/>
  <c r="AZ68" i="47"/>
  <c r="CG63" i="3"/>
  <c r="J130" i="47"/>
  <c r="FP62" i="3"/>
  <c r="AV67" i="47"/>
  <c r="EU62" i="3"/>
  <c r="F11" i="47"/>
  <c r="H14" i="48" s="1"/>
  <c r="EM62" i="3"/>
  <c r="BM78" i="47"/>
  <c r="EI62" i="3"/>
  <c r="BG72" i="47"/>
  <c r="DI62" i="3"/>
  <c r="BX74" i="47"/>
  <c r="CS62" i="3"/>
  <c r="AB68" i="47"/>
  <c r="FZ61" i="3"/>
  <c r="BT85" i="47"/>
  <c r="FS61" i="3"/>
  <c r="BH12" i="47"/>
  <c r="O87" i="48" s="1"/>
  <c r="FG61" i="3"/>
  <c r="X92" i="47"/>
  <c r="FA61" i="3"/>
  <c r="L149" i="47"/>
  <c r="ES61" i="3"/>
  <c r="BY73" i="47"/>
  <c r="EF61" i="3"/>
  <c r="AU66" i="47"/>
  <c r="ED61" i="3"/>
  <c r="AI111" i="47"/>
  <c r="DC61" i="3"/>
  <c r="BL77" i="47"/>
  <c r="CM61" i="3"/>
  <c r="V92" i="47"/>
  <c r="FW60" i="3"/>
  <c r="BN76" i="47"/>
  <c r="FM60" i="3"/>
  <c r="AD66" i="47"/>
  <c r="FD60" i="3"/>
  <c r="R93" i="47"/>
  <c r="EM60" i="3"/>
  <c r="BM76" i="47"/>
  <c r="EI60" i="3"/>
  <c r="BG71" i="47"/>
  <c r="DK60" i="3"/>
  <c r="E63" i="47"/>
  <c r="DF60" i="3"/>
  <c r="BR84" i="47"/>
  <c r="FO59" i="3"/>
  <c r="AP74" i="47"/>
  <c r="EU59" i="3"/>
  <c r="F62" i="47"/>
  <c r="EI59" i="3"/>
  <c r="BG70" i="47"/>
  <c r="EF59" i="3"/>
  <c r="AU64" i="47"/>
  <c r="DT59" i="3"/>
  <c r="Q92" i="47"/>
  <c r="DC59" i="3"/>
  <c r="BL75" i="47"/>
  <c r="CM59" i="3"/>
  <c r="V91" i="47"/>
  <c r="FD58" i="3"/>
  <c r="R91" i="47"/>
  <c r="ES58" i="3"/>
  <c r="BY70" i="47"/>
  <c r="EM58" i="3"/>
  <c r="BM74" i="47"/>
  <c r="ED58" i="3"/>
  <c r="AI43" i="47"/>
  <c r="DQ58" i="3"/>
  <c r="K53" i="47"/>
  <c r="CU58" i="3"/>
  <c r="AN73" i="47"/>
  <c r="FM57" i="3"/>
  <c r="AD63" i="47"/>
  <c r="FG57" i="3"/>
  <c r="X89" i="47"/>
  <c r="EI57" i="3"/>
  <c r="BG68" i="47"/>
  <c r="EF57" i="3"/>
  <c r="AU62" i="47"/>
  <c r="CV57" i="3"/>
  <c r="AT62" i="47"/>
  <c r="CG57" i="3"/>
  <c r="J117" i="47"/>
  <c r="FR56" i="3"/>
  <c r="BB62" i="47"/>
  <c r="FG56" i="3"/>
  <c r="X15" i="47"/>
  <c r="O34" i="48" s="1"/>
  <c r="EI56" i="3"/>
  <c r="BG67" i="47"/>
  <c r="DT56" i="3"/>
  <c r="Q90" i="47"/>
  <c r="CV56" i="3"/>
  <c r="AT61" i="47"/>
  <c r="FW55" i="3"/>
  <c r="BN71" i="47"/>
  <c r="FS55" i="3"/>
  <c r="BH66" i="47"/>
  <c r="ES55" i="3"/>
  <c r="BY67" i="47"/>
  <c r="EM55" i="3"/>
  <c r="BM71" i="47"/>
  <c r="DK55" i="3"/>
  <c r="E58" i="47"/>
  <c r="CT55" i="3"/>
  <c r="AH108" i="47"/>
  <c r="GC54" i="3"/>
  <c r="BZ66" i="47"/>
  <c r="FW54" i="3"/>
  <c r="BN70" i="47"/>
  <c r="EU54" i="3"/>
  <c r="F57" i="47"/>
  <c r="EH54" i="3"/>
  <c r="BA60" i="47"/>
  <c r="EE54" i="3"/>
  <c r="AO70" i="47"/>
  <c r="DF54" i="3"/>
  <c r="BR78" i="47"/>
  <c r="FZ53" i="3"/>
  <c r="BT77" i="47"/>
  <c r="FO53" i="3"/>
  <c r="AP69" i="47"/>
  <c r="FM53" i="3"/>
  <c r="AD59" i="47"/>
  <c r="EH53" i="3"/>
  <c r="BA59" i="47"/>
  <c r="CX53" i="3"/>
  <c r="AZ59" i="47"/>
  <c r="CG53" i="3"/>
  <c r="J79" i="47"/>
  <c r="FO52" i="3"/>
  <c r="AP68" i="47"/>
  <c r="FM52" i="3"/>
  <c r="AD58" i="47"/>
  <c r="EU52" i="3"/>
  <c r="F55" i="47"/>
  <c r="EP52" i="3"/>
  <c r="BS76" i="47"/>
  <c r="DT52" i="3"/>
  <c r="Q87" i="47"/>
  <c r="DQ52" i="3"/>
  <c r="K145" i="47"/>
  <c r="CU52" i="3"/>
  <c r="AN68" i="47"/>
  <c r="FR51" i="3"/>
  <c r="BB57" i="47"/>
  <c r="FG51" i="3"/>
  <c r="X85" i="47"/>
  <c r="EF51" i="3"/>
  <c r="AU56" i="47"/>
  <c r="ED51" i="3"/>
  <c r="AI104" i="47"/>
  <c r="DC51" i="3"/>
  <c r="BL67" i="47"/>
  <c r="CM51" i="3"/>
  <c r="V85" i="47"/>
  <c r="GC50" i="3"/>
  <c r="BZ62" i="47"/>
  <c r="FW50" i="3"/>
  <c r="BN66" i="47"/>
  <c r="FN50" i="3"/>
  <c r="AJ103" i="47"/>
  <c r="FA50" i="3"/>
  <c r="L103" i="47"/>
  <c r="ED50" i="3"/>
  <c r="AI103" i="47"/>
  <c r="DI50" i="3"/>
  <c r="BX62" i="47"/>
  <c r="CS50" i="3"/>
  <c r="AB56" i="47"/>
  <c r="FS49" i="3"/>
  <c r="BH60" i="47"/>
  <c r="FP49" i="3"/>
  <c r="AV54" i="47"/>
  <c r="EE49" i="3"/>
  <c r="AO65" i="47"/>
  <c r="EC49" i="3"/>
  <c r="AC55" i="47"/>
  <c r="DK49" i="3"/>
  <c r="E52" i="47"/>
  <c r="CT49" i="3"/>
  <c r="AH102" i="47"/>
  <c r="GC48" i="3"/>
  <c r="BZ60" i="47"/>
  <c r="FW48" i="3"/>
  <c r="BN64" i="47"/>
  <c r="EU48" i="3"/>
  <c r="F51" i="47"/>
  <c r="EP48" i="3"/>
  <c r="BS72" i="47"/>
  <c r="DT48" i="3"/>
  <c r="Q84" i="47"/>
  <c r="DQ48" i="3"/>
  <c r="K116" i="47"/>
  <c r="CU48" i="3"/>
  <c r="AN64" i="47"/>
  <c r="FZ47" i="3"/>
  <c r="BT71" i="47"/>
  <c r="FO47" i="3"/>
  <c r="AP63" i="47"/>
  <c r="EU47" i="3"/>
  <c r="F50" i="47"/>
  <c r="DT47" i="3"/>
  <c r="Q83" i="47"/>
  <c r="CX47" i="3"/>
  <c r="AZ53" i="47"/>
  <c r="CG47" i="3"/>
  <c r="J14" i="47"/>
  <c r="M17" i="48" s="1"/>
  <c r="FM46" i="3"/>
  <c r="AD52" i="47"/>
  <c r="FG46" i="3"/>
  <c r="X80" i="47"/>
  <c r="EF46" i="3"/>
  <c r="AU51" i="47"/>
  <c r="ED46" i="3"/>
  <c r="AI100" i="47"/>
  <c r="DQ46" i="3"/>
  <c r="K143" i="47"/>
  <c r="CY46" i="3"/>
  <c r="BF57" i="47"/>
  <c r="FR45" i="3"/>
  <c r="BB51" i="47"/>
  <c r="FO45" i="3"/>
  <c r="AP61" i="47"/>
  <c r="EP45" i="3"/>
  <c r="BS69" i="47"/>
  <c r="EH45" i="3"/>
  <c r="BA51" i="47"/>
  <c r="DT45" i="3"/>
  <c r="Q21" i="47"/>
  <c r="DK45" i="3"/>
  <c r="E48" i="47"/>
  <c r="DF45" i="3"/>
  <c r="BR69" i="47"/>
  <c r="CX45" i="3"/>
  <c r="AZ51" i="47"/>
  <c r="CU45" i="3"/>
  <c r="AN61" i="47"/>
  <c r="CG45" i="3"/>
  <c r="J47" i="47"/>
  <c r="FW44" i="3"/>
  <c r="BN60" i="47"/>
  <c r="FS44" i="3"/>
  <c r="BH55" i="47"/>
  <c r="FM44" i="3"/>
  <c r="AD50" i="47"/>
  <c r="FA44" i="3"/>
  <c r="L142" i="47"/>
  <c r="ES44" i="3"/>
  <c r="BY56" i="47"/>
  <c r="EE44" i="3"/>
  <c r="AO60" i="47"/>
  <c r="DT44" i="3"/>
  <c r="Q81" i="47"/>
  <c r="CX44" i="3"/>
  <c r="AZ50" i="47"/>
  <c r="CJ44" i="3"/>
  <c r="P81" i="47"/>
  <c r="CG44" i="3"/>
  <c r="J142" i="47"/>
  <c r="FZ43" i="3"/>
  <c r="BT67" i="47"/>
  <c r="FP43" i="3"/>
  <c r="AV48" i="47"/>
  <c r="ES43" i="3"/>
  <c r="BY55" i="47"/>
  <c r="EF43" i="3"/>
  <c r="AU48" i="47"/>
  <c r="ED43" i="3"/>
  <c r="AI22" i="47"/>
  <c r="DW43" i="3"/>
  <c r="W77" i="47"/>
  <c r="DC43" i="3"/>
  <c r="BL59" i="47"/>
  <c r="CY43" i="3"/>
  <c r="BF54" i="47"/>
  <c r="CM43" i="3"/>
  <c r="V77" i="47"/>
  <c r="GC42" i="3"/>
  <c r="BZ54" i="47"/>
  <c r="FW42" i="3"/>
  <c r="BN58" i="47"/>
  <c r="FO42" i="3"/>
  <c r="AP58" i="47"/>
  <c r="FD42" i="3"/>
  <c r="R79" i="47"/>
  <c r="EU42" i="3"/>
  <c r="F45" i="47"/>
  <c r="EP42" i="3"/>
  <c r="BS66" i="47"/>
  <c r="EI42" i="3"/>
  <c r="BG53" i="47"/>
  <c r="DW42" i="3"/>
  <c r="W76" i="47"/>
  <c r="DQ42" i="3"/>
  <c r="K101" i="47"/>
  <c r="CV42" i="3"/>
  <c r="AT47" i="47"/>
  <c r="CT42" i="3"/>
  <c r="AH98" i="47"/>
  <c r="GC41" i="3"/>
  <c r="BZ53" i="47"/>
  <c r="FW41" i="3"/>
  <c r="BN57" i="47"/>
  <c r="FO41" i="3"/>
  <c r="AP57" i="47"/>
  <c r="FD41" i="3"/>
  <c r="R78" i="47"/>
  <c r="FA41" i="3"/>
  <c r="L46" i="47"/>
  <c r="EP41" i="3"/>
  <c r="BS65" i="47"/>
  <c r="EF41" i="3"/>
  <c r="AU46" i="47"/>
  <c r="DW41" i="3"/>
  <c r="W75" i="47"/>
  <c r="DI41" i="3"/>
  <c r="BX53" i="47"/>
  <c r="CU41" i="3"/>
  <c r="AN57" i="47"/>
  <c r="CS41" i="3"/>
  <c r="AB47" i="47"/>
  <c r="FW40" i="3"/>
  <c r="BN28" i="47"/>
  <c r="FS40" i="3"/>
  <c r="BH51" i="47"/>
  <c r="FO40" i="3"/>
  <c r="AP56" i="47"/>
  <c r="EU40" i="3"/>
  <c r="F43" i="47"/>
  <c r="EI40" i="3"/>
  <c r="BG51" i="47"/>
  <c r="EE40" i="3"/>
  <c r="AO56" i="47"/>
  <c r="DT40" i="3"/>
  <c r="Q77" i="47"/>
  <c r="DK40" i="3"/>
  <c r="E43" i="47"/>
  <c r="CV40" i="3"/>
  <c r="AT45" i="47"/>
  <c r="CT40" i="3"/>
  <c r="AH48" i="47"/>
  <c r="FS39" i="3"/>
  <c r="BH50" i="47"/>
  <c r="FP39" i="3"/>
  <c r="AV44" i="47"/>
  <c r="FM39" i="3"/>
  <c r="AD45" i="47"/>
  <c r="ES39" i="3"/>
  <c r="BY51" i="47"/>
  <c r="EM39" i="3"/>
  <c r="BM56" i="47"/>
  <c r="EE39" i="3"/>
  <c r="AO55" i="47"/>
  <c r="DT39" i="3"/>
  <c r="Q76" i="47"/>
  <c r="DQ39" i="3"/>
  <c r="K90" i="47"/>
  <c r="CX39" i="3"/>
  <c r="AZ45" i="47"/>
  <c r="CU39" i="3"/>
  <c r="AN55" i="47"/>
  <c r="CG39" i="3"/>
  <c r="J90" i="47"/>
  <c r="FP38" i="3"/>
  <c r="AV43" i="47"/>
  <c r="FM38" i="3"/>
  <c r="AD44" i="47"/>
  <c r="FG38" i="3"/>
  <c r="X72" i="47"/>
  <c r="EI38" i="3"/>
  <c r="BG49" i="47"/>
  <c r="EF38" i="3"/>
  <c r="AU43" i="47"/>
  <c r="DI38" i="3"/>
  <c r="BX50" i="47"/>
  <c r="CS38" i="3"/>
  <c r="AB44" i="47"/>
  <c r="FZ37" i="3"/>
  <c r="BT62" i="47"/>
  <c r="FO37" i="3"/>
  <c r="AP53" i="47"/>
  <c r="FM37" i="3"/>
  <c r="AD43" i="47"/>
  <c r="ES37" i="3"/>
  <c r="BY49" i="47"/>
  <c r="EM37" i="3"/>
  <c r="BM24" i="47"/>
  <c r="EH37" i="3"/>
  <c r="BA43" i="47"/>
  <c r="DT37" i="3"/>
  <c r="Q28" i="47"/>
  <c r="DK37" i="3"/>
  <c r="E40" i="47"/>
  <c r="CT37" i="3"/>
  <c r="AH55" i="47"/>
  <c r="GC36" i="3"/>
  <c r="BZ48" i="47"/>
  <c r="FM36" i="3"/>
  <c r="AD42" i="47"/>
  <c r="FG36" i="3"/>
  <c r="X70" i="47"/>
  <c r="ES36" i="3"/>
  <c r="BY48" i="47"/>
  <c r="EH36" i="3"/>
  <c r="BA42" i="47"/>
  <c r="EE36" i="3"/>
  <c r="AO52" i="47"/>
  <c r="CY36" i="3"/>
  <c r="BF47" i="47"/>
  <c r="FN35" i="3"/>
  <c r="AJ93" i="47"/>
  <c r="FD35" i="3"/>
  <c r="R73" i="47"/>
  <c r="EU35" i="3"/>
  <c r="F38" i="47"/>
  <c r="EF35" i="3"/>
  <c r="AU40" i="47"/>
  <c r="EC35" i="3"/>
  <c r="AC41" i="47"/>
  <c r="CX35" i="3"/>
  <c r="AZ41" i="47"/>
  <c r="CG35" i="3"/>
  <c r="J140" i="47"/>
  <c r="FR34" i="3"/>
  <c r="BB40" i="47"/>
  <c r="FN34" i="3"/>
  <c r="AJ92" i="47"/>
  <c r="ES34" i="3"/>
  <c r="BY46" i="47"/>
  <c r="EH34" i="3"/>
  <c r="BA40" i="47"/>
  <c r="ED34" i="3"/>
  <c r="AI92" i="47"/>
  <c r="DW34" i="3"/>
  <c r="W36" i="47"/>
  <c r="DI34" i="3"/>
  <c r="BX46" i="47"/>
  <c r="CU34" i="3"/>
  <c r="AN50" i="47"/>
  <c r="CS34" i="3"/>
  <c r="AB40" i="47"/>
  <c r="FW33" i="3"/>
  <c r="BN53" i="47"/>
  <c r="FS33" i="3"/>
  <c r="BH44" i="47"/>
  <c r="FO33" i="3"/>
  <c r="AP49" i="47"/>
  <c r="EM33" i="3"/>
  <c r="BM53" i="47"/>
  <c r="EE33" i="3"/>
  <c r="AO49" i="47"/>
  <c r="CS33" i="3"/>
  <c r="AB39" i="47"/>
  <c r="GC32" i="3"/>
  <c r="BZ12" i="47"/>
  <c r="H123" i="48" s="1"/>
  <c r="FP32" i="3"/>
  <c r="AV37" i="47"/>
  <c r="FD32" i="3"/>
  <c r="R47" i="47"/>
  <c r="FA32" i="3"/>
  <c r="L123" i="47"/>
  <c r="EP32" i="3"/>
  <c r="BS57" i="47"/>
  <c r="EF32" i="3"/>
  <c r="AU37" i="47"/>
  <c r="EC32" i="3"/>
  <c r="AC38" i="47"/>
  <c r="DW32" i="3"/>
  <c r="W67" i="47"/>
  <c r="CU32" i="3"/>
  <c r="AN48" i="47"/>
  <c r="FR31" i="3"/>
  <c r="BB37" i="47"/>
  <c r="FN31" i="3"/>
  <c r="AJ89" i="47"/>
  <c r="EU31" i="3"/>
  <c r="F34" i="47"/>
  <c r="EP31" i="3"/>
  <c r="BS56" i="47"/>
  <c r="EF31" i="3"/>
  <c r="AU36" i="47"/>
  <c r="EC31" i="3"/>
  <c r="AC37" i="47"/>
  <c r="CX31" i="3"/>
  <c r="AZ37" i="47"/>
  <c r="CG31" i="3"/>
  <c r="J139" i="47"/>
  <c r="FP30" i="3"/>
  <c r="AV35" i="47"/>
  <c r="FD30" i="3"/>
  <c r="R27" i="47"/>
  <c r="FA30" i="3"/>
  <c r="L28" i="47"/>
  <c r="EF30" i="3"/>
  <c r="AU35" i="47"/>
  <c r="ED30" i="3"/>
  <c r="AI88" i="47"/>
  <c r="CU30" i="3"/>
  <c r="AN46" i="47"/>
  <c r="FZ29" i="3"/>
  <c r="BT54" i="47"/>
  <c r="FP29" i="3"/>
  <c r="AV34" i="47"/>
  <c r="EP29" i="3"/>
  <c r="BS54" i="47"/>
  <c r="EI29" i="3"/>
  <c r="BG40" i="47"/>
  <c r="EF29" i="3"/>
  <c r="AU34" i="47"/>
  <c r="ED29" i="3"/>
  <c r="AI87" i="47"/>
  <c r="DW29" i="3"/>
  <c r="W64" i="47"/>
  <c r="CX29" i="3"/>
  <c r="AZ35" i="47"/>
  <c r="CM29" i="3"/>
  <c r="V64" i="47"/>
  <c r="GC28" i="3"/>
  <c r="BZ41" i="47"/>
  <c r="FR28" i="3"/>
  <c r="BB34" i="47"/>
  <c r="FN28" i="3"/>
  <c r="AJ86" i="47"/>
  <c r="EU28" i="3"/>
  <c r="F31" i="47"/>
  <c r="EP28" i="3"/>
  <c r="BS53" i="47"/>
  <c r="EI28" i="3"/>
  <c r="BG39" i="47"/>
  <c r="EE28" i="3"/>
  <c r="AO44" i="47"/>
  <c r="DT28" i="3"/>
  <c r="Q68" i="47"/>
  <c r="DK28" i="3"/>
  <c r="E31" i="47"/>
  <c r="CY28" i="3"/>
  <c r="BF39" i="47"/>
  <c r="CV28" i="3"/>
  <c r="AT33" i="47"/>
  <c r="FW27" i="3"/>
  <c r="BN47" i="47"/>
  <c r="FS27" i="3"/>
  <c r="BH38" i="47"/>
  <c r="FM27" i="3"/>
  <c r="AD33" i="47"/>
  <c r="FD27" i="3"/>
  <c r="R67" i="47"/>
  <c r="EP27" i="3"/>
  <c r="BS52" i="47"/>
  <c r="EI27" i="3"/>
  <c r="BG38" i="47"/>
  <c r="EE27" i="3"/>
  <c r="AO25" i="47"/>
  <c r="EC27" i="3"/>
  <c r="AC33" i="47"/>
  <c r="DT27" i="3"/>
  <c r="Q67" i="47"/>
  <c r="DK27" i="3"/>
  <c r="E30" i="47"/>
  <c r="CV27" i="3"/>
  <c r="AT32" i="47"/>
  <c r="CT27" i="3"/>
  <c r="AH68" i="47"/>
  <c r="GC26" i="3"/>
  <c r="BZ39" i="47"/>
  <c r="FR26" i="3"/>
  <c r="BB32" i="47"/>
  <c r="EU26" i="3"/>
  <c r="F29" i="47"/>
  <c r="EM26" i="3"/>
  <c r="BM46" i="47"/>
  <c r="EH26" i="3"/>
  <c r="BA32" i="47"/>
  <c r="EE26" i="3"/>
  <c r="AO43" i="47"/>
  <c r="CY26" i="3"/>
  <c r="BF37" i="47"/>
  <c r="CV26" i="3"/>
  <c r="AT31" i="47"/>
  <c r="FZ25" i="3"/>
  <c r="BT50" i="47"/>
  <c r="FS25" i="3"/>
  <c r="BH36" i="47"/>
  <c r="FO25" i="3"/>
  <c r="AP42" i="47"/>
  <c r="FD25" i="3"/>
  <c r="R66" i="47"/>
  <c r="EP25" i="3"/>
  <c r="BS50" i="47"/>
  <c r="EI25" i="3"/>
  <c r="BG36" i="47"/>
  <c r="EF25" i="3"/>
  <c r="AU30" i="47"/>
  <c r="EC25" i="3"/>
  <c r="AC31" i="47"/>
  <c r="DT25" i="3"/>
  <c r="Q66" i="47"/>
  <c r="CX25" i="3"/>
  <c r="AZ31" i="47"/>
  <c r="CJ25" i="3"/>
  <c r="P66" i="47"/>
  <c r="CG25" i="3"/>
  <c r="J136" i="47"/>
  <c r="FZ24" i="3"/>
  <c r="BT13" i="47"/>
  <c r="O105" i="48" s="1"/>
  <c r="FN24" i="3"/>
  <c r="AJ19" i="47"/>
  <c r="O58" i="48" s="1"/>
  <c r="FG24" i="3"/>
  <c r="X21" i="47"/>
  <c r="FA24" i="3"/>
  <c r="L10" i="47"/>
  <c r="EP24" i="3"/>
  <c r="BS13" i="47"/>
  <c r="N105" i="48" s="1"/>
  <c r="EI24" i="3"/>
  <c r="BG19" i="47"/>
  <c r="N94" i="48" s="1"/>
  <c r="EC24" i="3"/>
  <c r="AC30" i="47"/>
  <c r="DT24" i="3"/>
  <c r="Q38" i="47"/>
  <c r="DF24" i="3"/>
  <c r="BR13" i="47"/>
  <c r="M105" i="48" s="1"/>
  <c r="CJ24" i="3"/>
  <c r="P38" i="47"/>
  <c r="FS23" i="3"/>
  <c r="BH35" i="47"/>
  <c r="FO23" i="3"/>
  <c r="AP41" i="47"/>
  <c r="FM23" i="3"/>
  <c r="AD29" i="47"/>
  <c r="FA23" i="3"/>
  <c r="L135" i="47"/>
  <c r="EP23" i="3"/>
  <c r="BS49" i="47"/>
  <c r="EE23" i="3"/>
  <c r="AO41" i="47"/>
  <c r="DT23" i="3"/>
  <c r="Q65" i="47"/>
  <c r="DK23" i="3"/>
  <c r="E26" i="47"/>
  <c r="CY23" i="3"/>
  <c r="BF35" i="47"/>
  <c r="CV23" i="3"/>
  <c r="AT28" i="47"/>
  <c r="FZ22" i="3"/>
  <c r="BT48" i="47"/>
  <c r="FS22" i="3"/>
  <c r="BH34" i="47"/>
  <c r="FO22" i="3"/>
  <c r="AP40" i="47"/>
  <c r="FD22" i="3"/>
  <c r="R32" i="47"/>
  <c r="EP22" i="3"/>
  <c r="BS48" i="47"/>
  <c r="EI22" i="3"/>
  <c r="BG34" i="47"/>
  <c r="EE22" i="3"/>
  <c r="AO40" i="47"/>
  <c r="EC22" i="3"/>
  <c r="AC28" i="47"/>
  <c r="DT22" i="3"/>
  <c r="Q32" i="47"/>
  <c r="DK22" i="3"/>
  <c r="E25" i="47"/>
  <c r="CV22" i="3"/>
  <c r="AT27" i="47"/>
  <c r="CT22" i="3"/>
  <c r="AH82" i="47"/>
  <c r="FS21" i="3"/>
  <c r="BH33" i="47"/>
  <c r="FP21" i="3"/>
  <c r="AV26" i="47"/>
  <c r="FM21" i="3"/>
  <c r="AD27" i="47"/>
  <c r="ES21" i="3"/>
  <c r="BY34" i="47"/>
  <c r="EM21" i="3"/>
  <c r="BM41" i="47"/>
  <c r="EH21" i="3"/>
  <c r="BA27" i="47"/>
  <c r="ED21" i="3"/>
  <c r="AI81" i="47"/>
  <c r="DC21" i="3"/>
  <c r="BL41" i="47"/>
  <c r="CY21" i="3"/>
  <c r="BF33" i="47"/>
  <c r="CM21" i="3"/>
  <c r="V57" i="47"/>
  <c r="FR20" i="3"/>
  <c r="BB26" i="47"/>
  <c r="FN20" i="3"/>
  <c r="AJ53" i="47"/>
  <c r="FG20" i="3"/>
  <c r="X56" i="47"/>
  <c r="ES20" i="3"/>
  <c r="BY33" i="47"/>
  <c r="EF20" i="3"/>
  <c r="AU25" i="47"/>
  <c r="DW20" i="3"/>
  <c r="W56" i="47"/>
  <c r="DI20" i="3"/>
  <c r="BX33" i="47"/>
  <c r="CV20" i="3"/>
  <c r="AT25" i="47"/>
  <c r="CT20" i="3"/>
  <c r="AH53" i="47"/>
  <c r="CJ20" i="3"/>
  <c r="P63" i="47"/>
  <c r="CG20" i="3"/>
  <c r="J128" i="47"/>
  <c r="FZ19" i="3"/>
  <c r="BT45" i="47"/>
  <c r="FS19" i="3"/>
  <c r="BH31" i="47"/>
  <c r="FP19" i="3"/>
  <c r="AV24" i="47"/>
  <c r="FM19" i="3"/>
  <c r="AD25" i="47"/>
  <c r="EM19" i="3"/>
  <c r="BM39" i="47"/>
  <c r="EE19" i="3"/>
  <c r="AO37" i="47"/>
  <c r="EC19" i="3"/>
  <c r="AC25" i="47"/>
  <c r="DW19" i="3"/>
  <c r="W55" i="47"/>
  <c r="DQ19" i="3"/>
  <c r="K72" i="47"/>
  <c r="DC19" i="3"/>
  <c r="BL39" i="47"/>
  <c r="CY19" i="3"/>
  <c r="BF31" i="47"/>
  <c r="FS18" i="3"/>
  <c r="BH30" i="47"/>
  <c r="FO18" i="3"/>
  <c r="AP36" i="47"/>
  <c r="FD18" i="3"/>
  <c r="R62" i="47"/>
  <c r="EU18" i="3"/>
  <c r="F21" i="47"/>
  <c r="EP18" i="3"/>
  <c r="BS44" i="47"/>
  <c r="ED18" i="3"/>
  <c r="AI80" i="47"/>
  <c r="DW18" i="3"/>
  <c r="W54" i="47"/>
  <c r="DQ18" i="3"/>
  <c r="K102" i="47"/>
  <c r="DF18" i="3"/>
  <c r="BR44" i="47"/>
  <c r="CU18" i="3"/>
  <c r="AN36" i="47"/>
  <c r="CS18" i="3"/>
  <c r="AB24" i="47"/>
  <c r="FZ17" i="3"/>
  <c r="BT43" i="47"/>
  <c r="FS17" i="3"/>
  <c r="BH29" i="47"/>
  <c r="FP17" i="3"/>
  <c r="AV22" i="47"/>
  <c r="FD17" i="3"/>
  <c r="R61" i="47"/>
  <c r="EF17" i="3"/>
  <c r="AU22" i="47"/>
  <c r="ED17" i="3"/>
  <c r="AI79" i="47"/>
  <c r="DK17" i="3"/>
  <c r="E20" i="47"/>
  <c r="DF17" i="3"/>
  <c r="BR43" i="47"/>
  <c r="CX17" i="3"/>
  <c r="AZ23" i="47"/>
  <c r="CU17" i="3"/>
  <c r="AN35" i="47"/>
  <c r="GC16" i="3"/>
  <c r="BZ29" i="47"/>
  <c r="FW16" i="3"/>
  <c r="BN36" i="47"/>
  <c r="FP16" i="3"/>
  <c r="AV21" i="47"/>
  <c r="FN16" i="3"/>
  <c r="AJ66" i="47"/>
  <c r="EU16" i="3"/>
  <c r="F19" i="47"/>
  <c r="H22" i="48" s="1"/>
  <c r="EM16" i="3"/>
  <c r="BM36" i="47"/>
  <c r="EI16" i="3"/>
  <c r="BG14" i="47"/>
  <c r="N89" i="48" s="1"/>
  <c r="EE16" i="3"/>
  <c r="AO20" i="47"/>
  <c r="DQ16" i="3"/>
  <c r="K20" i="47"/>
  <c r="CY16" i="3"/>
  <c r="BF14" i="47"/>
  <c r="M89" i="48" s="1"/>
  <c r="FR15" i="3"/>
  <c r="BB21" i="47"/>
  <c r="E51" i="48"/>
  <c r="FG15" i="3"/>
  <c r="X51" i="47"/>
  <c r="EI15" i="3"/>
  <c r="BG18" i="47"/>
  <c r="N93" i="48" s="1"/>
  <c r="EE15" i="3"/>
  <c r="AO34" i="47"/>
  <c r="DQ15" i="3"/>
  <c r="K134" i="47"/>
  <c r="CT15" i="3"/>
  <c r="AH78" i="47"/>
  <c r="GC14" i="3"/>
  <c r="BZ27" i="47"/>
  <c r="FP14" i="3"/>
  <c r="AV19" i="47"/>
  <c r="O75" i="48" s="1"/>
  <c r="FN14" i="3"/>
  <c r="AJ77" i="47"/>
  <c r="E20" i="48"/>
  <c r="EP14" i="3"/>
  <c r="BS41" i="47"/>
  <c r="EF14" i="3"/>
  <c r="AU19" i="47"/>
  <c r="N75" i="48" s="1"/>
  <c r="DI14" i="3"/>
  <c r="BX27" i="47"/>
  <c r="CS14" i="3"/>
  <c r="AB21" i="47"/>
  <c r="FS13" i="3"/>
  <c r="BH27" i="47"/>
  <c r="FP13" i="3"/>
  <c r="AV18" i="47"/>
  <c r="O74" i="48" s="1"/>
  <c r="EU13" i="3"/>
  <c r="F16" i="47"/>
  <c r="H19" i="48" s="1"/>
  <c r="EF13" i="3"/>
  <c r="AU18" i="47"/>
  <c r="N74" i="48" s="1"/>
  <c r="EC13" i="3"/>
  <c r="AC20" i="47"/>
  <c r="DW13" i="3"/>
  <c r="W49" i="47"/>
  <c r="DI13" i="3"/>
  <c r="DC13" i="3"/>
  <c r="CU13" i="3"/>
  <c r="AN23" i="47"/>
  <c r="CS13" i="3"/>
  <c r="CM13" i="3"/>
  <c r="FZ12" i="3"/>
  <c r="BT40" i="47"/>
  <c r="FP12" i="3"/>
  <c r="FN12" i="3"/>
  <c r="E58" i="48"/>
  <c r="FA12" i="3"/>
  <c r="L39" i="47"/>
  <c r="ES12" i="3"/>
  <c r="BY25" i="47"/>
  <c r="EM12" i="3"/>
  <c r="BM32" i="47"/>
  <c r="EH12" i="3"/>
  <c r="BA18" i="47"/>
  <c r="G93" i="48" s="1"/>
  <c r="ED12" i="3"/>
  <c r="DT12" i="3"/>
  <c r="Q35" i="47"/>
  <c r="DK12" i="3"/>
  <c r="E15" i="47"/>
  <c r="G18" i="48" s="1"/>
  <c r="DF12" i="3"/>
  <c r="CT12" i="3"/>
  <c r="AH26" i="47"/>
  <c r="CJ12" i="3"/>
  <c r="GC11" i="3"/>
  <c r="BZ24" i="47"/>
  <c r="FW11" i="3"/>
  <c r="FS11" i="3"/>
  <c r="FP11" i="3"/>
  <c r="AV16" i="47"/>
  <c r="O72" i="48" s="1"/>
  <c r="FD11" i="3"/>
  <c r="R57" i="47"/>
  <c r="FA11" i="3"/>
  <c r="L132" i="47"/>
  <c r="EP11" i="3"/>
  <c r="BS39" i="47"/>
  <c r="EI11" i="3"/>
  <c r="EF11" i="3"/>
  <c r="ED11" i="3"/>
  <c r="AI76" i="47"/>
  <c r="DW11" i="3"/>
  <c r="W47" i="47"/>
  <c r="DF11" i="3"/>
  <c r="BR39" i="47"/>
  <c r="CX11" i="3"/>
  <c r="CJ11" i="3"/>
  <c r="CG11" i="3"/>
  <c r="GC10" i="3"/>
  <c r="FW10" i="3"/>
  <c r="BN30" i="47"/>
  <c r="L71" i="48"/>
  <c r="FN10" i="3"/>
  <c r="AJ75" i="47"/>
  <c r="EU10" i="3"/>
  <c r="EP10" i="3"/>
  <c r="BS14" i="47"/>
  <c r="N106" i="48" s="1"/>
  <c r="ED10" i="3"/>
  <c r="AI75" i="47"/>
  <c r="DW10" i="3"/>
  <c r="W46" i="47"/>
  <c r="DK10" i="3"/>
  <c r="E13" i="47"/>
  <c r="G16" i="48" s="1"/>
  <c r="CX10" i="3"/>
  <c r="CU10" i="3"/>
  <c r="CJ10" i="3"/>
  <c r="P56" i="47"/>
  <c r="CG10" i="3"/>
  <c r="ED138" i="3"/>
  <c r="AI167" i="47"/>
  <c r="DW138" i="3"/>
  <c r="W152" i="47"/>
  <c r="DI138" i="3"/>
  <c r="BX144" i="47"/>
  <c r="CU138" i="3"/>
  <c r="AN146" i="47"/>
  <c r="CS138" i="3"/>
  <c r="AB143" i="47"/>
  <c r="FW137" i="3"/>
  <c r="BN22" i="47"/>
  <c r="FS137" i="3"/>
  <c r="BH142" i="47"/>
  <c r="FO137" i="3"/>
  <c r="AP145" i="47"/>
  <c r="FA137" i="3"/>
  <c r="L95" i="47"/>
  <c r="EP137" i="3"/>
  <c r="BS150" i="47"/>
  <c r="EF137" i="3"/>
  <c r="AU140" i="47"/>
  <c r="EC137" i="3"/>
  <c r="AC142" i="47"/>
  <c r="DQ137" i="3"/>
  <c r="K95" i="47"/>
  <c r="CX137" i="3"/>
  <c r="AZ140" i="47"/>
  <c r="CJ137" i="3"/>
  <c r="P153" i="47"/>
  <c r="CG137" i="3"/>
  <c r="J95" i="47"/>
  <c r="FS136" i="3"/>
  <c r="BH141" i="47"/>
  <c r="FM136" i="3"/>
  <c r="AD141" i="47"/>
  <c r="FG136" i="3"/>
  <c r="X151" i="47"/>
  <c r="FA136" i="3"/>
  <c r="L23" i="47"/>
  <c r="EF136" i="3"/>
  <c r="AU139" i="47"/>
  <c r="DW136" i="3"/>
  <c r="W151" i="47"/>
  <c r="DQ136" i="3"/>
  <c r="K23" i="47"/>
  <c r="DF136" i="3"/>
  <c r="BR149" i="47"/>
  <c r="CT136" i="3"/>
  <c r="CJ136" i="3"/>
  <c r="P152" i="47"/>
  <c r="FR135" i="3"/>
  <c r="BB138" i="47"/>
  <c r="FN135" i="3"/>
  <c r="AJ67" i="47"/>
  <c r="EU135" i="3"/>
  <c r="F136" i="47"/>
  <c r="EM135" i="3"/>
  <c r="BM143" i="47"/>
  <c r="EH135" i="3"/>
  <c r="BA138" i="47"/>
  <c r="ED135" i="3"/>
  <c r="DI135" i="3"/>
  <c r="BX142" i="47"/>
  <c r="DC135" i="3"/>
  <c r="BL143" i="47"/>
  <c r="CU135" i="3"/>
  <c r="CS135" i="3"/>
  <c r="AB140" i="47"/>
  <c r="CM135" i="3"/>
  <c r="V44" i="47"/>
  <c r="GC134" i="3"/>
  <c r="FW134" i="3"/>
  <c r="FS134" i="3"/>
  <c r="BH139" i="47"/>
  <c r="FD134" i="3"/>
  <c r="R150" i="47"/>
  <c r="EU134" i="3"/>
  <c r="EP134" i="3"/>
  <c r="EF134" i="3"/>
  <c r="AU137" i="47"/>
  <c r="DI134" i="3"/>
  <c r="CX134" i="3"/>
  <c r="AZ137" i="47"/>
  <c r="CU134" i="3"/>
  <c r="CS134" i="3"/>
  <c r="CG134" i="3"/>
  <c r="J182" i="47"/>
  <c r="FR133" i="3"/>
  <c r="BB136" i="47"/>
  <c r="FO133" i="3"/>
  <c r="AP141" i="47"/>
  <c r="FD133" i="3"/>
  <c r="EP133" i="3"/>
  <c r="BS146" i="47"/>
  <c r="EF133" i="3"/>
  <c r="ED133" i="3"/>
  <c r="DT133" i="3"/>
  <c r="Q149" i="47"/>
  <c r="DK133" i="3"/>
  <c r="DF133" i="3"/>
  <c r="CV133" i="3"/>
  <c r="AT136" i="47"/>
  <c r="CT133" i="3"/>
  <c r="FW132" i="3"/>
  <c r="BN140" i="47"/>
  <c r="FS132" i="3"/>
  <c r="BH137" i="47"/>
  <c r="FP132" i="3"/>
  <c r="FN132" i="3"/>
  <c r="ES132" i="3"/>
  <c r="BY140" i="47"/>
  <c r="EM132" i="3"/>
  <c r="BM140" i="47"/>
  <c r="EH132" i="3"/>
  <c r="EE132" i="3"/>
  <c r="AO140" i="47"/>
  <c r="DQ132" i="3"/>
  <c r="DI132" i="3"/>
  <c r="BX140" i="47"/>
  <c r="DC132" i="3"/>
  <c r="CY132" i="3"/>
  <c r="FW131" i="3"/>
  <c r="BN139" i="47"/>
  <c r="FR131" i="3"/>
  <c r="FO131" i="3"/>
  <c r="AP15" i="47"/>
  <c r="H71" i="48" s="1"/>
  <c r="FM131" i="3"/>
  <c r="AD136" i="47"/>
  <c r="FD131" i="3"/>
  <c r="R24" i="47"/>
  <c r="EP131" i="3"/>
  <c r="BS28" i="47"/>
  <c r="EI131" i="3"/>
  <c r="EF131" i="3"/>
  <c r="AU134" i="47"/>
  <c r="ED131" i="3"/>
  <c r="AI44" i="47"/>
  <c r="DW131" i="3"/>
  <c r="W148" i="47"/>
  <c r="DI131" i="3"/>
  <c r="DC131" i="3"/>
  <c r="BL139" i="47"/>
  <c r="CY131" i="3"/>
  <c r="BF136" i="47"/>
  <c r="CS131" i="3"/>
  <c r="CM131" i="3"/>
  <c r="V148" i="47"/>
  <c r="FR130" i="3"/>
  <c r="BB134" i="47"/>
  <c r="FN130" i="3"/>
  <c r="AJ162" i="47"/>
  <c r="EU130" i="3"/>
  <c r="F131" i="47"/>
  <c r="EM130" i="3"/>
  <c r="EI130" i="3"/>
  <c r="BG135" i="47"/>
  <c r="EF130" i="3"/>
  <c r="AU133" i="47"/>
  <c r="EC130" i="3"/>
  <c r="AC135" i="47"/>
  <c r="DQ130" i="3"/>
  <c r="DI130" i="3"/>
  <c r="BX138" i="47"/>
  <c r="DC130" i="3"/>
  <c r="BL138" i="47"/>
  <c r="CU130" i="3"/>
  <c r="CS130" i="3"/>
  <c r="AB135" i="47"/>
  <c r="CM130" i="3"/>
  <c r="V147" i="47"/>
  <c r="GC129" i="3"/>
  <c r="BZ137" i="47"/>
  <c r="FN129" i="3"/>
  <c r="EU129" i="3"/>
  <c r="F130" i="47"/>
  <c r="EM129" i="3"/>
  <c r="BM10" i="47"/>
  <c r="N85" i="48"/>
  <c r="EE129" i="3"/>
  <c r="EC129" i="3"/>
  <c r="AC134" i="47"/>
  <c r="DT129" i="3"/>
  <c r="Q146" i="47"/>
  <c r="DQ129" i="3"/>
  <c r="K180" i="47"/>
  <c r="CX129" i="3"/>
  <c r="AZ133" i="47"/>
  <c r="CU129" i="3"/>
  <c r="AN138" i="47"/>
  <c r="CJ129" i="3"/>
  <c r="CG129" i="3"/>
  <c r="J180" i="47"/>
  <c r="FZ128" i="3"/>
  <c r="BT142" i="47"/>
  <c r="FS128" i="3"/>
  <c r="FP128" i="3"/>
  <c r="AV132" i="47"/>
  <c r="FN128" i="3"/>
  <c r="AJ160" i="47"/>
  <c r="FG128" i="3"/>
  <c r="X145" i="47"/>
  <c r="ES128" i="3"/>
  <c r="EM128" i="3"/>
  <c r="BM137" i="47"/>
  <c r="EH128" i="3"/>
  <c r="BA132" i="47"/>
  <c r="EE128" i="3"/>
  <c r="AO137" i="47"/>
  <c r="DT128" i="3"/>
  <c r="Q145" i="47"/>
  <c r="DK128" i="3"/>
  <c r="DF128" i="3"/>
  <c r="BR142" i="47"/>
  <c r="CT128" i="3"/>
  <c r="CJ128" i="3"/>
  <c r="P145" i="47"/>
  <c r="FW127" i="3"/>
  <c r="FS127" i="3"/>
  <c r="BH133" i="47"/>
  <c r="FO127" i="3"/>
  <c r="AP136" i="47"/>
  <c r="FM127" i="3"/>
  <c r="AD132" i="47"/>
  <c r="FA127" i="3"/>
  <c r="L178" i="47"/>
  <c r="EP127" i="3"/>
  <c r="BS141" i="47"/>
  <c r="EI127" i="3"/>
  <c r="EF127" i="3"/>
  <c r="AU131" i="47"/>
  <c r="ED127" i="3"/>
  <c r="AI159" i="47"/>
  <c r="DW127" i="3"/>
  <c r="W144" i="47"/>
  <c r="DI127" i="3"/>
  <c r="DC127" i="3"/>
  <c r="BL136" i="47"/>
  <c r="CY127" i="3"/>
  <c r="BF133" i="47"/>
  <c r="CS127" i="3"/>
  <c r="CM127" i="3"/>
  <c r="V144" i="47"/>
  <c r="GC126" i="3"/>
  <c r="BZ134" i="47"/>
  <c r="FW126" i="3"/>
  <c r="BN135" i="47"/>
  <c r="FR126" i="3"/>
  <c r="BB130" i="47"/>
  <c r="FD126" i="3"/>
  <c r="R143" i="47"/>
  <c r="EU126" i="3"/>
  <c r="F127" i="47"/>
  <c r="EM126" i="3"/>
  <c r="EI126" i="3"/>
  <c r="BG132" i="47"/>
  <c r="EE126" i="3"/>
  <c r="AO135" i="47"/>
  <c r="EC126" i="3"/>
  <c r="AC131" i="47"/>
  <c r="DQ126" i="3"/>
  <c r="K177" i="47"/>
  <c r="DF126" i="3"/>
  <c r="CX126" i="3"/>
  <c r="AZ130" i="47"/>
  <c r="CJ126" i="3"/>
  <c r="P143" i="47"/>
  <c r="CG126" i="3"/>
  <c r="J177" i="47"/>
  <c r="FZ125" i="3"/>
  <c r="BT139" i="47"/>
  <c r="FP125" i="3"/>
  <c r="AV129" i="47"/>
  <c r="FG125" i="3"/>
  <c r="ES125" i="3"/>
  <c r="BY133" i="47"/>
  <c r="EM125" i="3"/>
  <c r="BM21" i="47"/>
  <c r="EE125" i="3"/>
  <c r="AO134" i="47"/>
  <c r="DT125" i="3"/>
  <c r="Q30" i="47"/>
  <c r="DQ125" i="3"/>
  <c r="K12" i="47"/>
  <c r="N15" i="48" s="1"/>
  <c r="CX125" i="3"/>
  <c r="AZ129" i="47"/>
  <c r="CU125" i="3"/>
  <c r="AN134" i="47"/>
  <c r="CJ125" i="3"/>
  <c r="CG125" i="3"/>
  <c r="J12" i="47"/>
  <c r="M15" i="48" s="1"/>
  <c r="FZ124" i="3"/>
  <c r="BT138" i="47"/>
  <c r="FP124" i="3"/>
  <c r="AV128" i="47"/>
  <c r="FM124" i="3"/>
  <c r="FG124" i="3"/>
  <c r="X141" i="47"/>
  <c r="ES124" i="3"/>
  <c r="BY15" i="47"/>
  <c r="G126" i="48" s="1"/>
  <c r="EH124" i="3"/>
  <c r="BA128" i="47"/>
  <c r="ED124" i="3"/>
  <c r="DT124" i="3"/>
  <c r="Q41" i="47"/>
  <c r="DK124" i="3"/>
  <c r="E125" i="47"/>
  <c r="CY124" i="3"/>
  <c r="CV124" i="3"/>
  <c r="AT128" i="47"/>
  <c r="CT124" i="3"/>
  <c r="AH156" i="47"/>
  <c r="FW123" i="3"/>
  <c r="FS123" i="3"/>
  <c r="BH129" i="47"/>
  <c r="FO123" i="3"/>
  <c r="AP11" i="47"/>
  <c r="H67" i="48" s="1"/>
  <c r="FD123" i="3"/>
  <c r="R40" i="47"/>
  <c r="EU123" i="3"/>
  <c r="F124" i="47"/>
  <c r="EI123" i="3"/>
  <c r="EF123" i="3"/>
  <c r="AU127" i="47"/>
  <c r="EC123" i="3"/>
  <c r="AC128" i="47"/>
  <c r="DW123" i="3"/>
  <c r="W140" i="47"/>
  <c r="DI123" i="3"/>
  <c r="DC123" i="3"/>
  <c r="BL17" i="47"/>
  <c r="F109" i="48" s="1"/>
  <c r="CY123" i="3"/>
  <c r="BF129" i="47"/>
  <c r="CS123" i="3"/>
  <c r="CM123" i="3"/>
  <c r="V140" i="47"/>
  <c r="GC122" i="3"/>
  <c r="BZ132" i="47"/>
  <c r="FW122" i="3"/>
  <c r="BN133" i="47"/>
  <c r="FO122" i="3"/>
  <c r="AP132" i="47"/>
  <c r="FD122" i="3"/>
  <c r="R142" i="47"/>
  <c r="EU122" i="3"/>
  <c r="F123" i="47"/>
  <c r="EM122" i="3"/>
  <c r="BM133" i="47"/>
  <c r="EI122" i="3"/>
  <c r="BG128" i="47"/>
  <c r="EC122" i="3"/>
  <c r="AC127" i="47"/>
  <c r="DT122" i="3"/>
  <c r="DQ122" i="3"/>
  <c r="K176" i="47"/>
  <c r="DI122" i="3"/>
  <c r="BX132" i="47"/>
  <c r="CX122" i="3"/>
  <c r="CU122" i="3"/>
  <c r="AN132" i="47"/>
  <c r="CS122" i="3"/>
  <c r="AB127" i="47"/>
  <c r="CG122" i="3"/>
  <c r="FZ121" i="3"/>
  <c r="BT136" i="47"/>
  <c r="FN121" i="3"/>
  <c r="AJ154" i="47"/>
  <c r="FG121" i="3"/>
  <c r="EU121" i="3"/>
  <c r="F122" i="47"/>
  <c r="EI121" i="3"/>
  <c r="BG127" i="47"/>
  <c r="DW121" i="3"/>
  <c r="W33" i="47"/>
  <c r="DQ121" i="3"/>
  <c r="DI121" i="3"/>
  <c r="BX131" i="47"/>
  <c r="DC121" i="3"/>
  <c r="BL132" i="47"/>
  <c r="CU121" i="3"/>
  <c r="FW120" i="3"/>
  <c r="FS120" i="3"/>
  <c r="BH126" i="47"/>
  <c r="FO120" i="3"/>
  <c r="AP130" i="47"/>
  <c r="FM120" i="3"/>
  <c r="AD125" i="47"/>
  <c r="FD120" i="3"/>
  <c r="FA120" i="3"/>
  <c r="ES120" i="3"/>
  <c r="BY130" i="47"/>
  <c r="EH120" i="3"/>
  <c r="BA124" i="47"/>
  <c r="ED120" i="3"/>
  <c r="AI153" i="47"/>
  <c r="DC120" i="3"/>
  <c r="BL131" i="47"/>
  <c r="CY120" i="3"/>
  <c r="CV120" i="3"/>
  <c r="CM120" i="3"/>
  <c r="V139" i="47"/>
  <c r="FW119" i="3"/>
  <c r="BN130" i="47"/>
  <c r="FP119" i="3"/>
  <c r="AV123" i="47"/>
  <c r="FN119" i="3"/>
  <c r="AJ152" i="47"/>
  <c r="FG119" i="3"/>
  <c r="X138" i="47"/>
  <c r="EU119" i="3"/>
  <c r="F120" i="47"/>
  <c r="EP119" i="3"/>
  <c r="EH119" i="3"/>
  <c r="BA123" i="47"/>
  <c r="DW119" i="3"/>
  <c r="W138" i="47"/>
  <c r="DI119" i="3"/>
  <c r="DC119" i="3"/>
  <c r="CU119" i="3"/>
  <c r="AN129" i="47"/>
  <c r="CS119" i="3"/>
  <c r="CM119" i="3"/>
  <c r="FZ118" i="3"/>
  <c r="BT18" i="47"/>
  <c r="O110" i="48" s="1"/>
  <c r="FP118" i="3"/>
  <c r="AV122" i="47"/>
  <c r="FD118" i="3"/>
  <c r="R18" i="47"/>
  <c r="H38" i="48" s="1"/>
  <c r="EU118" i="3"/>
  <c r="F119" i="47"/>
  <c r="EI118" i="3"/>
  <c r="BG124" i="47"/>
  <c r="EE118" i="3"/>
  <c r="DI118" i="3"/>
  <c r="CX118" i="3"/>
  <c r="AZ122" i="47"/>
  <c r="CU118" i="3"/>
  <c r="CS118" i="3"/>
  <c r="CG118" i="3"/>
  <c r="J31" i="47"/>
  <c r="FZ117" i="3"/>
  <c r="BT133" i="47"/>
  <c r="FS117" i="3"/>
  <c r="EP117" i="3"/>
  <c r="EC117" i="3"/>
  <c r="AC122" i="47"/>
  <c r="DW117" i="3"/>
  <c r="W137" i="47"/>
  <c r="DK117" i="3"/>
  <c r="CY117" i="3"/>
  <c r="BF123" i="47"/>
  <c r="CV117" i="3"/>
  <c r="CT117" i="3"/>
  <c r="FR116" i="3"/>
  <c r="BB120" i="47"/>
  <c r="FO116" i="3"/>
  <c r="AP127" i="47"/>
  <c r="FD116" i="3"/>
  <c r="EP116" i="3"/>
  <c r="BS132" i="47"/>
  <c r="EH116" i="3"/>
  <c r="EE116" i="3"/>
  <c r="AO127" i="47"/>
  <c r="DK116" i="3"/>
  <c r="E117" i="47"/>
  <c r="CX116" i="3"/>
  <c r="CU116" i="3"/>
  <c r="CJ116" i="3"/>
  <c r="P138" i="47"/>
  <c r="CG116" i="3"/>
  <c r="FZ115" i="3"/>
  <c r="FO115" i="3"/>
  <c r="AP126" i="47"/>
  <c r="FM115" i="3"/>
  <c r="AD120" i="47"/>
  <c r="FG115" i="3"/>
  <c r="EU115" i="3"/>
  <c r="F116" i="47"/>
  <c r="EP115" i="3"/>
  <c r="EH115" i="3"/>
  <c r="BA119" i="47"/>
  <c r="DW115" i="3"/>
  <c r="W135" i="47"/>
  <c r="DI115" i="3"/>
  <c r="DC115" i="3"/>
  <c r="CU115" i="3"/>
  <c r="AN126" i="47"/>
  <c r="CS115" i="3"/>
  <c r="CM115" i="3"/>
  <c r="FP114" i="3"/>
  <c r="FD114" i="3"/>
  <c r="R136" i="47"/>
  <c r="EU114" i="3"/>
  <c r="EH114" i="3"/>
  <c r="BA118" i="47"/>
  <c r="ED114" i="3"/>
  <c r="DQ114" i="3"/>
  <c r="K121" i="47"/>
  <c r="DF114" i="3"/>
  <c r="CV114" i="3"/>
  <c r="AT119" i="47"/>
  <c r="CT114" i="3"/>
  <c r="FW113" i="3"/>
  <c r="BN23" i="47"/>
  <c r="FS113" i="3"/>
  <c r="BH119" i="47"/>
  <c r="FP113" i="3"/>
  <c r="FN113" i="3"/>
  <c r="ES113" i="3"/>
  <c r="BY123" i="47"/>
  <c r="EM113" i="3"/>
  <c r="BM23" i="47"/>
  <c r="EH113" i="3"/>
  <c r="BA117" i="47"/>
  <c r="ED113" i="3"/>
  <c r="DT113" i="3"/>
  <c r="Q33" i="47"/>
  <c r="DK113" i="3"/>
  <c r="E114" i="47"/>
  <c r="DF113" i="3"/>
  <c r="CT113" i="3"/>
  <c r="AH12" i="47"/>
  <c r="M51" i="48" s="1"/>
  <c r="CJ113" i="3"/>
  <c r="FW112" i="3"/>
  <c r="BN125" i="47"/>
  <c r="FS112" i="3"/>
  <c r="BH118" i="47"/>
  <c r="FO112" i="3"/>
  <c r="FM112" i="3"/>
  <c r="EU112" i="3"/>
  <c r="F113" i="47"/>
  <c r="EM112" i="3"/>
  <c r="BM125" i="47"/>
  <c r="EH112" i="3"/>
  <c r="BA116" i="47"/>
  <c r="EE112" i="3"/>
  <c r="AO123" i="47"/>
  <c r="EC112" i="3"/>
  <c r="AC117" i="47"/>
  <c r="DT112" i="3"/>
  <c r="Q135" i="47"/>
  <c r="DI112" i="3"/>
  <c r="BX122" i="47"/>
  <c r="DC112" i="3"/>
  <c r="CY112" i="3"/>
  <c r="CS112" i="3"/>
  <c r="AB117" i="47"/>
  <c r="CM112" i="3"/>
  <c r="FZ111" i="3"/>
  <c r="BT128" i="47"/>
  <c r="FS111" i="3"/>
  <c r="BH117" i="47"/>
  <c r="FP111" i="3"/>
  <c r="FN111" i="3"/>
  <c r="EU111" i="3"/>
  <c r="EP111" i="3"/>
  <c r="BS128" i="47"/>
  <c r="EI111" i="3"/>
  <c r="BG117" i="47"/>
  <c r="EF111" i="3"/>
  <c r="AU116" i="47"/>
  <c r="ED111" i="3"/>
  <c r="AI148" i="47"/>
  <c r="DW111" i="3"/>
  <c r="W132" i="47"/>
  <c r="DQ111" i="3"/>
  <c r="DI111" i="3"/>
  <c r="CX111" i="3"/>
  <c r="AZ115" i="47"/>
  <c r="CU111" i="3"/>
  <c r="CS111" i="3"/>
  <c r="CG111" i="3"/>
  <c r="J171" i="47"/>
  <c r="FZ110" i="3"/>
  <c r="FP110" i="3"/>
  <c r="AV115" i="47"/>
  <c r="FN110" i="3"/>
  <c r="FD110" i="3"/>
  <c r="R133" i="47"/>
  <c r="EU110" i="3"/>
  <c r="F111" i="47"/>
  <c r="EP110" i="3"/>
  <c r="EH110" i="3"/>
  <c r="BA114" i="47"/>
  <c r="ED110" i="3"/>
  <c r="AI147" i="47"/>
  <c r="DT110" i="3"/>
  <c r="DQ110" i="3"/>
  <c r="K170" i="47"/>
  <c r="CY110" i="3"/>
  <c r="BF116" i="47"/>
  <c r="CV110" i="3"/>
  <c r="CT110" i="3"/>
  <c r="GC109" i="3"/>
  <c r="FW109" i="3"/>
  <c r="FS109" i="3"/>
  <c r="BH20" i="47"/>
  <c r="FO109" i="3"/>
  <c r="AP120" i="47"/>
  <c r="FA109" i="3"/>
  <c r="L131" i="47"/>
  <c r="EP109" i="3"/>
  <c r="EF109" i="3"/>
  <c r="AU114" i="47"/>
  <c r="DI109" i="3"/>
  <c r="CX109" i="3"/>
  <c r="AZ113" i="47"/>
  <c r="CS109" i="3"/>
  <c r="CM109" i="3"/>
  <c r="FP108" i="3"/>
  <c r="AV113" i="47"/>
  <c r="FN108" i="3"/>
  <c r="AJ145" i="47"/>
  <c r="ES108" i="3"/>
  <c r="EM108" i="3"/>
  <c r="EI108" i="3"/>
  <c r="BG115" i="47"/>
  <c r="EE108" i="3"/>
  <c r="AO119" i="47"/>
  <c r="DQ108" i="3"/>
  <c r="K81" i="47"/>
  <c r="DF108" i="3"/>
  <c r="CV108" i="3"/>
  <c r="AT113" i="47"/>
  <c r="CT108" i="3"/>
  <c r="FW107" i="3"/>
  <c r="FN107" i="3"/>
  <c r="AJ144" i="47"/>
  <c r="FG107" i="3"/>
  <c r="EP107" i="3"/>
  <c r="EF107" i="3"/>
  <c r="AU112" i="47"/>
  <c r="DI107" i="3"/>
  <c r="CX107" i="3"/>
  <c r="AZ111" i="47"/>
  <c r="CU107" i="3"/>
  <c r="CS107" i="3"/>
  <c r="CG107" i="3"/>
  <c r="J169" i="47"/>
  <c r="FZ106" i="3"/>
  <c r="BT123" i="47"/>
  <c r="FS106" i="3"/>
  <c r="BH113" i="47"/>
  <c r="FO106" i="3"/>
  <c r="FM106" i="3"/>
  <c r="FG106" i="3"/>
  <c r="X128" i="47"/>
  <c r="FA106" i="3"/>
  <c r="L50" i="47"/>
  <c r="EP106" i="3"/>
  <c r="BS123" i="47"/>
  <c r="EI106" i="3"/>
  <c r="BG113" i="47"/>
  <c r="DW106" i="3"/>
  <c r="W128" i="47"/>
  <c r="DQ106" i="3"/>
  <c r="K50" i="47"/>
  <c r="DI106" i="3"/>
  <c r="BX116" i="47"/>
  <c r="DC106" i="3"/>
  <c r="CY106" i="3"/>
  <c r="CS106" i="3"/>
  <c r="AB111" i="47"/>
  <c r="CM106" i="3"/>
  <c r="FR105" i="3"/>
  <c r="BB109" i="47"/>
  <c r="FN105" i="3"/>
  <c r="AJ23" i="47"/>
  <c r="FD105" i="3"/>
  <c r="R128" i="47"/>
  <c r="EU105" i="3"/>
  <c r="F106" i="47"/>
  <c r="EM105" i="3"/>
  <c r="BM118" i="47"/>
  <c r="EH105" i="3"/>
  <c r="EE105" i="3"/>
  <c r="EC105" i="3"/>
  <c r="AC110" i="47"/>
  <c r="DT105" i="3"/>
  <c r="Q128" i="47"/>
  <c r="DC105" i="3"/>
  <c r="BL118" i="47"/>
  <c r="CY105" i="3"/>
  <c r="CV105" i="3"/>
  <c r="CM105" i="3"/>
  <c r="V127" i="47"/>
  <c r="FW104" i="3"/>
  <c r="FS104" i="3"/>
  <c r="FP104" i="3"/>
  <c r="AV109" i="47"/>
  <c r="FM104" i="3"/>
  <c r="AD109" i="47"/>
  <c r="FG104" i="3"/>
  <c r="EU104" i="3"/>
  <c r="F105" i="47"/>
  <c r="EF104" i="3"/>
  <c r="AU109" i="47"/>
  <c r="EC104" i="3"/>
  <c r="AC109" i="47"/>
  <c r="DW104" i="3"/>
  <c r="W14" i="47"/>
  <c r="N33" i="48" s="1"/>
  <c r="DI104" i="3"/>
  <c r="DC104" i="3"/>
  <c r="CU104" i="3"/>
  <c r="AN14" i="47"/>
  <c r="F70" i="48" s="1"/>
  <c r="CS104" i="3"/>
  <c r="CM104" i="3"/>
  <c r="FW103" i="3"/>
  <c r="BN116" i="47"/>
  <c r="FR103" i="3"/>
  <c r="BB107" i="47"/>
  <c r="FO103" i="3"/>
  <c r="AP115" i="47"/>
  <c r="FM103" i="3"/>
  <c r="AD108" i="47"/>
  <c r="FD103" i="3"/>
  <c r="R31" i="47"/>
  <c r="EU103" i="3"/>
  <c r="EP103" i="3"/>
  <c r="EF103" i="3"/>
  <c r="AU108" i="47"/>
  <c r="DI103" i="3"/>
  <c r="CX103" i="3"/>
  <c r="AZ107" i="47"/>
  <c r="CU103" i="3"/>
  <c r="CS103" i="3"/>
  <c r="CG103" i="3"/>
  <c r="J168" i="47"/>
  <c r="FZ102" i="3"/>
  <c r="FP102" i="3"/>
  <c r="AV107" i="47"/>
  <c r="ES102" i="3"/>
  <c r="BY113" i="47"/>
  <c r="EM102" i="3"/>
  <c r="BM115" i="47"/>
  <c r="EI102" i="3"/>
  <c r="BG109" i="47"/>
  <c r="EE102" i="3"/>
  <c r="AO114" i="47"/>
  <c r="DK102" i="3"/>
  <c r="DF102" i="3"/>
  <c r="BR121" i="47"/>
  <c r="CT102" i="3"/>
  <c r="CJ102" i="3"/>
  <c r="P127" i="47"/>
  <c r="FP101" i="3"/>
  <c r="FN101" i="3"/>
  <c r="AJ142" i="47"/>
  <c r="EM101" i="3"/>
  <c r="EI101" i="3"/>
  <c r="BG108" i="47"/>
  <c r="EF101" i="3"/>
  <c r="AU106" i="47"/>
  <c r="EC101" i="3"/>
  <c r="AC106" i="47"/>
  <c r="DQ101" i="3"/>
  <c r="DI101" i="3"/>
  <c r="BX112" i="47"/>
  <c r="DC101" i="3"/>
  <c r="BL114" i="47"/>
  <c r="CU101" i="3"/>
  <c r="CS101" i="3"/>
  <c r="AB106" i="47"/>
  <c r="CM101" i="3"/>
  <c r="V125" i="47"/>
  <c r="FZ100" i="3"/>
  <c r="BT15" i="47"/>
  <c r="O107" i="48" s="1"/>
  <c r="FS100" i="3"/>
  <c r="FP100" i="3"/>
  <c r="AV105" i="47"/>
  <c r="FN100" i="3"/>
  <c r="AJ18" i="47"/>
  <c r="O57" i="48" s="1"/>
  <c r="FG100" i="3"/>
  <c r="X124" i="47"/>
  <c r="ES100" i="3"/>
  <c r="EM100" i="3"/>
  <c r="BM113" i="47"/>
  <c r="EI100" i="3"/>
  <c r="BG107" i="47"/>
  <c r="EE100" i="3"/>
  <c r="AO24" i="47"/>
  <c r="DT100" i="3"/>
  <c r="DQ100" i="3"/>
  <c r="K27" i="47"/>
  <c r="DF100" i="3"/>
  <c r="BR15" i="47"/>
  <c r="M107" i="48" s="1"/>
  <c r="CT100" i="3"/>
  <c r="CJ100" i="3"/>
  <c r="P125" i="47"/>
  <c r="FR99" i="3"/>
  <c r="BB103" i="47"/>
  <c r="FN99" i="3"/>
  <c r="AJ38" i="47"/>
  <c r="EU99" i="3"/>
  <c r="F100" i="47"/>
  <c r="EM99" i="3"/>
  <c r="EI99" i="3"/>
  <c r="BG106" i="47"/>
  <c r="EE99" i="3"/>
  <c r="AO112" i="47"/>
  <c r="EC99" i="3"/>
  <c r="AC104" i="47"/>
  <c r="DQ99" i="3"/>
  <c r="K166" i="47"/>
  <c r="DF99" i="3"/>
  <c r="CX99" i="3"/>
  <c r="AZ103" i="47"/>
  <c r="CJ99" i="3"/>
  <c r="P124" i="47"/>
  <c r="CG99" i="3"/>
  <c r="J166" i="47"/>
  <c r="FZ98" i="3"/>
  <c r="BT118" i="47"/>
  <c r="FP98" i="3"/>
  <c r="AV103" i="47"/>
  <c r="FM98" i="3"/>
  <c r="AD103" i="47"/>
  <c r="FA98" i="3"/>
  <c r="L165" i="47"/>
  <c r="EP98" i="3"/>
  <c r="EH98" i="3"/>
  <c r="BA102" i="47"/>
  <c r="ED98" i="3"/>
  <c r="AI141" i="47"/>
  <c r="DK98" i="3"/>
  <c r="E99" i="47"/>
  <c r="DF98" i="3"/>
  <c r="BR118" i="47"/>
  <c r="CV98" i="3"/>
  <c r="CT98" i="3"/>
  <c r="AH141" i="47"/>
  <c r="GC97" i="3"/>
  <c r="BZ108" i="47"/>
  <c r="FR97" i="3"/>
  <c r="BB15" i="47"/>
  <c r="H90" i="48" s="1"/>
  <c r="FO97" i="3"/>
  <c r="AP110" i="47"/>
  <c r="EU97" i="3"/>
  <c r="EP97" i="3"/>
  <c r="BS37" i="47"/>
  <c r="EF97" i="3"/>
  <c r="AU102" i="47"/>
  <c r="DW97" i="3"/>
  <c r="DI97" i="3"/>
  <c r="BX108" i="47"/>
  <c r="DC97" i="3"/>
  <c r="BL110" i="47"/>
  <c r="CU97" i="3"/>
  <c r="CS97" i="3"/>
  <c r="AB102" i="47"/>
  <c r="CM97" i="3"/>
  <c r="V13" i="47"/>
  <c r="M32" i="48" s="1"/>
  <c r="GC96" i="3"/>
  <c r="FW96" i="3"/>
  <c r="FS96" i="3"/>
  <c r="BH103" i="47"/>
  <c r="FP96" i="3"/>
  <c r="AV101" i="47"/>
  <c r="FM96" i="3"/>
  <c r="FG96" i="3"/>
  <c r="EU96" i="3"/>
  <c r="F97" i="47"/>
  <c r="EI96" i="3"/>
  <c r="BG103" i="47"/>
  <c r="EF96" i="3"/>
  <c r="AU101" i="47"/>
  <c r="ED96" i="3"/>
  <c r="AI140" i="47"/>
  <c r="DK96" i="3"/>
  <c r="E97" i="47"/>
  <c r="DF96" i="3"/>
  <c r="CT96" i="3"/>
  <c r="AH140" i="47"/>
  <c r="CM96" i="3"/>
  <c r="FP95" i="3"/>
  <c r="AV100" i="47"/>
  <c r="FN95" i="3"/>
  <c r="AJ139" i="47"/>
  <c r="ES95" i="3"/>
  <c r="BY106" i="47"/>
  <c r="EH95" i="3"/>
  <c r="EE95" i="3"/>
  <c r="AO108" i="47"/>
  <c r="DF95" i="3"/>
  <c r="CV95" i="3"/>
  <c r="AT100" i="47"/>
  <c r="CT95" i="3"/>
  <c r="GC94" i="3"/>
  <c r="BZ105" i="47"/>
  <c r="FW94" i="3"/>
  <c r="FS94" i="3"/>
  <c r="FP94" i="3"/>
  <c r="AV99" i="47"/>
  <c r="FM94" i="3"/>
  <c r="AD99" i="47"/>
  <c r="FG94" i="3"/>
  <c r="EU94" i="3"/>
  <c r="F95" i="47"/>
  <c r="EF94" i="3"/>
  <c r="AU99" i="47"/>
  <c r="EC94" i="3"/>
  <c r="AC99" i="47"/>
  <c r="DW94" i="3"/>
  <c r="W120" i="47"/>
  <c r="DI94" i="3"/>
  <c r="DC94" i="3"/>
  <c r="CU94" i="3"/>
  <c r="AN107" i="47"/>
  <c r="CS94" i="3"/>
  <c r="CM94" i="3"/>
  <c r="FP93" i="3"/>
  <c r="AV98" i="47"/>
  <c r="FN93" i="3"/>
  <c r="AJ137" i="47"/>
  <c r="ES93" i="3"/>
  <c r="EM93" i="3"/>
  <c r="EI93" i="3"/>
  <c r="BG17" i="47"/>
  <c r="N92" i="48" s="1"/>
  <c r="EE93" i="3"/>
  <c r="AO106" i="47"/>
  <c r="DQ93" i="3"/>
  <c r="K113" i="47"/>
  <c r="DF93" i="3"/>
  <c r="CV93" i="3"/>
  <c r="AT98" i="47"/>
  <c r="CT93" i="3"/>
  <c r="FW92" i="3"/>
  <c r="FN92" i="3"/>
  <c r="AJ136" i="47"/>
  <c r="FG92" i="3"/>
  <c r="EP92" i="3"/>
  <c r="EF92" i="3"/>
  <c r="AU97" i="47"/>
  <c r="DI92" i="3"/>
  <c r="CX92" i="3"/>
  <c r="AZ97" i="47"/>
  <c r="CU92" i="3"/>
  <c r="CS92" i="3"/>
  <c r="CG92" i="3"/>
  <c r="J164" i="47"/>
  <c r="FZ91" i="3"/>
  <c r="BT112" i="47"/>
  <c r="FS91" i="3"/>
  <c r="BH99" i="47"/>
  <c r="FO91" i="3"/>
  <c r="FM91" i="3"/>
  <c r="FG91" i="3"/>
  <c r="X117" i="47"/>
  <c r="FA91" i="3"/>
  <c r="L163" i="47"/>
  <c r="EP91" i="3"/>
  <c r="BS112" i="47"/>
  <c r="EF91" i="3"/>
  <c r="ED91" i="3"/>
  <c r="DT91" i="3"/>
  <c r="Q117" i="47"/>
  <c r="DK91" i="3"/>
  <c r="DF91" i="3"/>
  <c r="CV91" i="3"/>
  <c r="AT96" i="47"/>
  <c r="CT91" i="3"/>
  <c r="FW90" i="3"/>
  <c r="BN16" i="47"/>
  <c r="H108" i="48" s="1"/>
  <c r="FR90" i="3"/>
  <c r="FO90" i="3"/>
  <c r="AP103" i="47"/>
  <c r="FM90" i="3"/>
  <c r="AD11" i="47"/>
  <c r="H50" i="48" s="1"/>
  <c r="FD90" i="3"/>
  <c r="R116" i="47"/>
  <c r="EP90" i="3"/>
  <c r="DT90" i="3"/>
  <c r="Q116" i="47"/>
  <c r="DC90" i="3"/>
  <c r="BL16" i="47"/>
  <c r="F108" i="48" s="1"/>
  <c r="CY90" i="3"/>
  <c r="CV90" i="3"/>
  <c r="CM90" i="3"/>
  <c r="V116" i="47"/>
  <c r="FW89" i="3"/>
  <c r="BN104" i="47"/>
  <c r="FO89" i="3"/>
  <c r="FM89" i="3"/>
  <c r="AD95" i="47"/>
  <c r="FD89" i="3"/>
  <c r="R115" i="47"/>
  <c r="FA89" i="3"/>
  <c r="L161" i="47"/>
  <c r="EP89" i="3"/>
  <c r="EH89" i="3"/>
  <c r="BA94" i="47"/>
  <c r="ED89" i="3"/>
  <c r="AI133" i="47"/>
  <c r="DK89" i="3"/>
  <c r="E90" i="47"/>
  <c r="DF89" i="3"/>
  <c r="BR110" i="47"/>
  <c r="CX89" i="3"/>
  <c r="CJ89" i="3"/>
  <c r="CG89" i="3"/>
  <c r="FR88" i="3"/>
  <c r="BB93" i="47"/>
  <c r="FN88" i="3"/>
  <c r="AJ132" i="47"/>
  <c r="FD88" i="3"/>
  <c r="R114" i="47"/>
  <c r="EU88" i="3"/>
  <c r="F89" i="47"/>
  <c r="EI88" i="3"/>
  <c r="BG96" i="47"/>
  <c r="EE88" i="3"/>
  <c r="AO101" i="47"/>
  <c r="EC88" i="3"/>
  <c r="AC94" i="47"/>
  <c r="DW88" i="3"/>
  <c r="W114" i="47"/>
  <c r="DQ88" i="3"/>
  <c r="K119" i="47"/>
  <c r="DC88" i="3"/>
  <c r="BL103" i="47"/>
  <c r="CY88" i="3"/>
  <c r="CV88" i="3"/>
  <c r="CM88" i="3"/>
  <c r="V114" i="47"/>
  <c r="FW87" i="3"/>
  <c r="FS87" i="3"/>
  <c r="FP87" i="3"/>
  <c r="AV92" i="47"/>
  <c r="FM87" i="3"/>
  <c r="AD93" i="47"/>
  <c r="FD87" i="3"/>
  <c r="FA87" i="3"/>
  <c r="L87" i="47"/>
  <c r="EP87" i="3"/>
  <c r="BS108" i="47"/>
  <c r="ED87" i="3"/>
  <c r="AI131" i="47"/>
  <c r="DW87" i="3"/>
  <c r="W40" i="47"/>
  <c r="DK87" i="3"/>
  <c r="E88" i="47"/>
  <c r="CX87" i="3"/>
  <c r="CU87" i="3"/>
  <c r="CJ87" i="3"/>
  <c r="P113" i="47"/>
  <c r="CG87" i="3"/>
  <c r="GC86" i="3"/>
  <c r="FW86" i="3"/>
  <c r="FS86" i="3"/>
  <c r="BH94" i="47"/>
  <c r="FO86" i="3"/>
  <c r="AP99" i="47"/>
  <c r="FM86" i="3"/>
  <c r="FG86" i="3"/>
  <c r="ES86" i="3"/>
  <c r="BY97" i="47"/>
  <c r="EE86" i="3"/>
  <c r="AO99" i="47"/>
  <c r="DT86" i="3"/>
  <c r="Q112" i="47"/>
  <c r="DQ86" i="3"/>
  <c r="K160" i="47"/>
  <c r="DC86" i="3"/>
  <c r="BL101" i="47"/>
  <c r="CY86" i="3"/>
  <c r="CV86" i="3"/>
  <c r="CM86" i="3"/>
  <c r="V113" i="47"/>
  <c r="FW85" i="3"/>
  <c r="BN100" i="47"/>
  <c r="FP85" i="3"/>
  <c r="AV90" i="47"/>
  <c r="FN85" i="3"/>
  <c r="AJ52" i="47"/>
  <c r="FG85" i="3"/>
  <c r="X112" i="47"/>
  <c r="EU85" i="3"/>
  <c r="F86" i="47"/>
  <c r="EP85" i="3"/>
  <c r="BS30" i="47"/>
  <c r="EF85" i="3"/>
  <c r="AU90" i="47"/>
  <c r="ED85" i="3"/>
  <c r="AI52" i="47"/>
  <c r="DK85" i="3"/>
  <c r="E86" i="47"/>
  <c r="DF85" i="3"/>
  <c r="BR30" i="47"/>
  <c r="CX85" i="3"/>
  <c r="CJ85" i="3"/>
  <c r="CG85" i="3"/>
  <c r="FS84" i="3"/>
  <c r="BH92" i="47"/>
  <c r="FP84" i="3"/>
  <c r="AV89" i="47"/>
  <c r="FM84" i="3"/>
  <c r="FG84" i="3"/>
  <c r="EP84" i="3"/>
  <c r="DT84" i="3"/>
  <c r="Q111" i="47"/>
  <c r="DC84" i="3"/>
  <c r="BL99" i="47"/>
  <c r="CY84" i="3"/>
  <c r="CV84" i="3"/>
  <c r="CM84" i="3"/>
  <c r="V111" i="47"/>
  <c r="FS83" i="3"/>
  <c r="BH91" i="47"/>
  <c r="FO83" i="3"/>
  <c r="FM83" i="3"/>
  <c r="AD89" i="47"/>
  <c r="FG83" i="3"/>
  <c r="X32" i="47"/>
  <c r="FA83" i="3"/>
  <c r="L159" i="47"/>
  <c r="EP83" i="3"/>
  <c r="BS105" i="47"/>
  <c r="EF83" i="3"/>
  <c r="AU88" i="47"/>
  <c r="EC83" i="3"/>
  <c r="AC89" i="47"/>
  <c r="DT83" i="3"/>
  <c r="DQ83" i="3"/>
  <c r="K159" i="47"/>
  <c r="DF83" i="3"/>
  <c r="BR105" i="47"/>
  <c r="CT83" i="3"/>
  <c r="CJ83" i="3"/>
  <c r="P110" i="47"/>
  <c r="FR82" i="3"/>
  <c r="BB87" i="47"/>
  <c r="FN82" i="3"/>
  <c r="AJ47" i="47"/>
  <c r="EU82" i="3"/>
  <c r="F83" i="47"/>
  <c r="EM82" i="3"/>
  <c r="EI82" i="3"/>
  <c r="BG90" i="47"/>
  <c r="EE82" i="3"/>
  <c r="AO95" i="47"/>
  <c r="DT82" i="3"/>
  <c r="Q109" i="47"/>
  <c r="DK82" i="3"/>
  <c r="E83" i="47"/>
  <c r="CY82" i="3"/>
  <c r="CV82" i="3"/>
  <c r="AT87" i="47"/>
  <c r="CT82" i="3"/>
  <c r="AH47" i="47"/>
  <c r="GC81" i="3"/>
  <c r="BZ93" i="47"/>
  <c r="FW81" i="3"/>
  <c r="BN96" i="47"/>
  <c r="FR81" i="3"/>
  <c r="BB86" i="47"/>
  <c r="FN81" i="3"/>
  <c r="AJ127" i="47"/>
  <c r="ES81" i="3"/>
  <c r="EM81" i="3"/>
  <c r="BM96" i="47"/>
  <c r="EH81" i="3"/>
  <c r="BA86" i="47"/>
  <c r="ED81" i="3"/>
  <c r="AI127" i="47"/>
  <c r="DI81" i="3"/>
  <c r="BX93" i="47"/>
  <c r="CX81" i="3"/>
  <c r="CU81" i="3"/>
  <c r="AN94" i="47"/>
  <c r="CS81" i="3"/>
  <c r="AB87" i="47"/>
  <c r="CG81" i="3"/>
  <c r="GC80" i="3"/>
  <c r="BZ92" i="47"/>
  <c r="FR80" i="3"/>
  <c r="BB85" i="47"/>
  <c r="FN80" i="3"/>
  <c r="AJ126" i="47"/>
  <c r="FG80" i="3"/>
  <c r="X109" i="47"/>
  <c r="ES80" i="3"/>
  <c r="BY92" i="47"/>
  <c r="EF80" i="3"/>
  <c r="AU85" i="47"/>
  <c r="DW80" i="3"/>
  <c r="W109" i="47"/>
  <c r="DQ80" i="3"/>
  <c r="K157" i="47"/>
  <c r="DF80" i="3"/>
  <c r="CX80" i="3"/>
  <c r="AZ85" i="47"/>
  <c r="CJ80" i="3"/>
  <c r="P107" i="47"/>
  <c r="CG80" i="3"/>
  <c r="J157" i="47"/>
  <c r="FZ79" i="3"/>
  <c r="BT101" i="47"/>
  <c r="FS79" i="3"/>
  <c r="BH87" i="47"/>
  <c r="FG79" i="3"/>
  <c r="ES79" i="3"/>
  <c r="BY91" i="47"/>
  <c r="EM79" i="3"/>
  <c r="BM94" i="47"/>
  <c r="EH79" i="3"/>
  <c r="BA84" i="47"/>
  <c r="ED79" i="3"/>
  <c r="AI125" i="47"/>
  <c r="DI79" i="3"/>
  <c r="DC79" i="3"/>
  <c r="BL94" i="47"/>
  <c r="CY79" i="3"/>
  <c r="BF87" i="47"/>
  <c r="CS79" i="3"/>
  <c r="CM79" i="3"/>
  <c r="V108" i="47"/>
  <c r="FZ78" i="3"/>
  <c r="BT100" i="47"/>
  <c r="FS78" i="3"/>
  <c r="BH86" i="47"/>
  <c r="FM78" i="3"/>
  <c r="AD84" i="47"/>
  <c r="FD78" i="3"/>
  <c r="R106" i="47"/>
  <c r="EU78" i="3"/>
  <c r="EP78" i="3"/>
  <c r="BS100" i="47"/>
  <c r="EI78" i="3"/>
  <c r="BG86" i="47"/>
  <c r="EE78" i="3"/>
  <c r="AO91" i="47"/>
  <c r="EC78" i="3"/>
  <c r="AC84" i="47"/>
  <c r="DT78" i="3"/>
  <c r="Q106" i="47"/>
  <c r="DK78" i="3"/>
  <c r="E79" i="47"/>
  <c r="CY78" i="3"/>
  <c r="CV78" i="3"/>
  <c r="AT83" i="47"/>
  <c r="CT78" i="3"/>
  <c r="AH124" i="47"/>
  <c r="CG78" i="3"/>
  <c r="J155" i="47"/>
  <c r="FZ77" i="3"/>
  <c r="FP77" i="3"/>
  <c r="AV82" i="47"/>
  <c r="FM77" i="3"/>
  <c r="AD83" i="47"/>
  <c r="FG77" i="3"/>
  <c r="X39" i="47"/>
  <c r="FA77" i="3"/>
  <c r="L69" i="47"/>
  <c r="EF77" i="3"/>
  <c r="AU82" i="47"/>
  <c r="EC77" i="3"/>
  <c r="DW77" i="3"/>
  <c r="W39" i="47"/>
  <c r="DQ77" i="3"/>
  <c r="K69" i="47"/>
  <c r="DF77" i="3"/>
  <c r="BR99" i="47"/>
  <c r="CT77" i="3"/>
  <c r="CJ77" i="3"/>
  <c r="P105" i="47"/>
  <c r="FZ76" i="3"/>
  <c r="BT98" i="47"/>
  <c r="FP76" i="3"/>
  <c r="AV81" i="47"/>
  <c r="FM76" i="3"/>
  <c r="AD82" i="47"/>
  <c r="FD76" i="3"/>
  <c r="FA76" i="3"/>
  <c r="L58" i="47"/>
  <c r="EP76" i="3"/>
  <c r="BS98" i="47"/>
  <c r="EI76" i="3"/>
  <c r="BG85" i="47"/>
  <c r="EF76" i="3"/>
  <c r="AU81" i="47"/>
  <c r="DW76" i="3"/>
  <c r="W106" i="47"/>
  <c r="DQ76" i="3"/>
  <c r="DI76" i="3"/>
  <c r="BX88" i="47"/>
  <c r="DC76" i="3"/>
  <c r="BL91" i="47"/>
  <c r="CU76" i="3"/>
  <c r="CS76" i="3"/>
  <c r="AB82" i="47"/>
  <c r="CM76" i="3"/>
  <c r="V106" i="47"/>
  <c r="FZ75" i="3"/>
  <c r="FP75" i="3"/>
  <c r="AV80" i="47"/>
  <c r="FN75" i="3"/>
  <c r="AJ121" i="47"/>
  <c r="ES75" i="3"/>
  <c r="BY87" i="47"/>
  <c r="EH75" i="3"/>
  <c r="BA80" i="47"/>
  <c r="EE75" i="3"/>
  <c r="AO88" i="47"/>
  <c r="DK75" i="3"/>
  <c r="DF75" i="3"/>
  <c r="BR97" i="47"/>
  <c r="CT75" i="3"/>
  <c r="CJ75" i="3"/>
  <c r="P103" i="47"/>
  <c r="FZ74" i="3"/>
  <c r="BT96" i="47"/>
  <c r="FP74" i="3"/>
  <c r="FN74" i="3"/>
  <c r="AJ120" i="47"/>
  <c r="FG74" i="3"/>
  <c r="X104" i="47"/>
  <c r="EM74" i="3"/>
  <c r="EI74" i="3"/>
  <c r="BG83" i="47"/>
  <c r="EF74" i="3"/>
  <c r="AU79" i="47"/>
  <c r="EC74" i="3"/>
  <c r="AC80" i="47"/>
  <c r="DQ74" i="3"/>
  <c r="DI74" i="3"/>
  <c r="BX86" i="47"/>
  <c r="DC74" i="3"/>
  <c r="BL89" i="47"/>
  <c r="CU74" i="3"/>
  <c r="CS74" i="3"/>
  <c r="AB80" i="47"/>
  <c r="CJ74" i="3"/>
  <c r="CG74" i="3"/>
  <c r="J63" i="47"/>
  <c r="FZ73" i="3"/>
  <c r="BT95" i="47"/>
  <c r="FS73" i="3"/>
  <c r="FP73" i="3"/>
  <c r="AV78" i="47"/>
  <c r="FN73" i="3"/>
  <c r="AJ119" i="47"/>
  <c r="FG73" i="3"/>
  <c r="X103" i="47"/>
  <c r="ES73" i="3"/>
  <c r="EM73" i="3"/>
  <c r="BM88" i="47"/>
  <c r="EI73" i="3"/>
  <c r="BG82" i="47"/>
  <c r="EE73" i="3"/>
  <c r="AO87" i="47"/>
  <c r="DT73" i="3"/>
  <c r="DQ73" i="3"/>
  <c r="K154" i="47"/>
  <c r="DF73" i="3"/>
  <c r="BR95" i="47"/>
  <c r="CT73" i="3"/>
  <c r="CJ73" i="3"/>
  <c r="P101" i="47"/>
  <c r="FW72" i="3"/>
  <c r="FS72" i="3"/>
  <c r="BH81" i="47"/>
  <c r="FO72" i="3"/>
  <c r="AP86" i="47"/>
  <c r="FM72" i="3"/>
  <c r="AD78" i="47"/>
  <c r="FA72" i="3"/>
  <c r="L153" i="47"/>
  <c r="EP72" i="3"/>
  <c r="EF72" i="3"/>
  <c r="AU77" i="47"/>
  <c r="ED72" i="3"/>
  <c r="AI118" i="47"/>
  <c r="DI72" i="3"/>
  <c r="DC72" i="3"/>
  <c r="BL87" i="47"/>
  <c r="CY72" i="3"/>
  <c r="BF81" i="47"/>
  <c r="CS72" i="3"/>
  <c r="CM72" i="3"/>
  <c r="V102" i="47"/>
  <c r="GC71" i="3"/>
  <c r="BZ83" i="47"/>
  <c r="FW71" i="3"/>
  <c r="BN86" i="47"/>
  <c r="FR71" i="3"/>
  <c r="BB76" i="47"/>
  <c r="FD71" i="3"/>
  <c r="R99" i="47"/>
  <c r="EU71" i="3"/>
  <c r="F72" i="47"/>
  <c r="EP71" i="3"/>
  <c r="BS93" i="47"/>
  <c r="EF71" i="3"/>
  <c r="AU76" i="47"/>
  <c r="EC71" i="3"/>
  <c r="DW71" i="3"/>
  <c r="W23" i="47"/>
  <c r="DI71" i="3"/>
  <c r="BX83" i="47"/>
  <c r="CX71" i="3"/>
  <c r="CU71" i="3"/>
  <c r="AN85" i="47"/>
  <c r="CS71" i="3"/>
  <c r="AB77" i="47"/>
  <c r="CG71" i="3"/>
  <c r="GC70" i="3"/>
  <c r="BZ82" i="47"/>
  <c r="FR70" i="3"/>
  <c r="BB75" i="47"/>
  <c r="FO70" i="3"/>
  <c r="AP84" i="47"/>
  <c r="EU70" i="3"/>
  <c r="EP70" i="3"/>
  <c r="BS92" i="47"/>
  <c r="EF70" i="3"/>
  <c r="AU75" i="47"/>
  <c r="EC70" i="3"/>
  <c r="AC76" i="47"/>
  <c r="DQ70" i="3"/>
  <c r="K33" i="47"/>
  <c r="DF70" i="3"/>
  <c r="CX70" i="3"/>
  <c r="AZ75" i="47"/>
  <c r="CJ70" i="3"/>
  <c r="P98" i="47"/>
  <c r="CG70" i="3"/>
  <c r="J33" i="47"/>
  <c r="FS69" i="3"/>
  <c r="FP69" i="3"/>
  <c r="AV74" i="47"/>
  <c r="FM69" i="3"/>
  <c r="AD75" i="47"/>
  <c r="FG69" i="3"/>
  <c r="X100" i="47"/>
  <c r="ES69" i="3"/>
  <c r="EM69" i="3"/>
  <c r="BM84" i="47"/>
  <c r="EH69" i="3"/>
  <c r="BA74" i="47"/>
  <c r="ED69" i="3"/>
  <c r="AI116" i="47"/>
  <c r="DC69" i="3"/>
  <c r="CY69" i="3"/>
  <c r="BF78" i="47"/>
  <c r="CV69" i="3"/>
  <c r="AT74" i="47"/>
  <c r="CM69" i="3"/>
  <c r="FZ68" i="3"/>
  <c r="BT27" i="47"/>
  <c r="FP68" i="3"/>
  <c r="AV73" i="47"/>
  <c r="FM68" i="3"/>
  <c r="FG68" i="3"/>
  <c r="X99" i="47"/>
  <c r="ES68" i="3"/>
  <c r="BY80" i="47"/>
  <c r="EF68" i="3"/>
  <c r="AU73" i="47"/>
  <c r="DW68" i="3"/>
  <c r="W99" i="47"/>
  <c r="DQ68" i="3"/>
  <c r="DI68" i="3"/>
  <c r="BX80" i="47"/>
  <c r="DC68" i="3"/>
  <c r="BL26" i="47"/>
  <c r="CU68" i="3"/>
  <c r="CS68" i="3"/>
  <c r="AB74" i="47"/>
  <c r="CM68" i="3"/>
  <c r="V99" i="47"/>
  <c r="GC67" i="3"/>
  <c r="BZ79" i="47"/>
  <c r="FR67" i="3"/>
  <c r="BB72" i="47"/>
  <c r="FD67" i="3"/>
  <c r="R13" i="47"/>
  <c r="H33" i="48" s="1"/>
  <c r="EU67" i="3"/>
  <c r="F10" i="47"/>
  <c r="H13" i="48" s="1"/>
  <c r="EM67" i="3"/>
  <c r="BM83" i="47"/>
  <c r="EI67" i="3"/>
  <c r="BG76" i="47"/>
  <c r="EC67" i="3"/>
  <c r="AC73" i="47"/>
  <c r="DT67" i="3"/>
  <c r="DQ67" i="3"/>
  <c r="K151" i="47"/>
  <c r="DI67" i="3"/>
  <c r="BX79" i="47"/>
  <c r="CX67" i="3"/>
  <c r="CU67" i="3"/>
  <c r="AN81" i="47"/>
  <c r="CS67" i="3"/>
  <c r="AB73" i="47"/>
  <c r="CM67" i="3"/>
  <c r="V98" i="47"/>
  <c r="FZ66" i="3"/>
  <c r="BT89" i="47"/>
  <c r="FR66" i="3"/>
  <c r="BB71" i="47"/>
  <c r="FN66" i="3"/>
  <c r="AJ115" i="47"/>
  <c r="ES66" i="3"/>
  <c r="EF66" i="3"/>
  <c r="AU71" i="47"/>
  <c r="ED66" i="3"/>
  <c r="AI115" i="47"/>
  <c r="DT66" i="3"/>
  <c r="DQ66" i="3"/>
  <c r="DI66" i="3"/>
  <c r="BX78" i="47"/>
  <c r="DC66" i="3"/>
  <c r="CY66" i="3"/>
  <c r="CS66" i="3"/>
  <c r="AB72" i="47"/>
  <c r="CM66" i="3"/>
  <c r="FZ65" i="3"/>
  <c r="BT88" i="47"/>
  <c r="FO65" i="3"/>
  <c r="AP79" i="47"/>
  <c r="FM65" i="3"/>
  <c r="AD71" i="47"/>
  <c r="FD65" i="3"/>
  <c r="FA65" i="3"/>
  <c r="EH65" i="3"/>
  <c r="BA70" i="47"/>
  <c r="ED65" i="3"/>
  <c r="DI65" i="3"/>
  <c r="CX65" i="3"/>
  <c r="AZ70" i="47"/>
  <c r="CU65" i="3"/>
  <c r="CS65" i="3"/>
  <c r="CG65" i="3"/>
  <c r="J36" i="47"/>
  <c r="FZ64" i="3"/>
  <c r="FO64" i="3"/>
  <c r="AP78" i="47"/>
  <c r="ES64" i="3"/>
  <c r="EM64" i="3"/>
  <c r="BM80" i="47"/>
  <c r="ED64" i="3"/>
  <c r="AI113" i="47"/>
  <c r="DK64" i="3"/>
  <c r="CY64" i="3"/>
  <c r="BF74" i="47"/>
  <c r="CV64" i="3"/>
  <c r="CT64" i="3"/>
  <c r="FZ63" i="3"/>
  <c r="BT86" i="47"/>
  <c r="FS63" i="3"/>
  <c r="BH73" i="47"/>
  <c r="FO63" i="3"/>
  <c r="FM63" i="3"/>
  <c r="FG63" i="3"/>
  <c r="X94" i="47"/>
  <c r="FA63" i="3"/>
  <c r="L130" i="47"/>
  <c r="EP63" i="3"/>
  <c r="BS86" i="47"/>
  <c r="EE63" i="3"/>
  <c r="AO77" i="47"/>
  <c r="EC63" i="3"/>
  <c r="AC69" i="47"/>
  <c r="DT63" i="3"/>
  <c r="Q94" i="47"/>
  <c r="DC63" i="3"/>
  <c r="BL79" i="47"/>
  <c r="CY63" i="3"/>
  <c r="CV63" i="3"/>
  <c r="CM63" i="3"/>
  <c r="V94" i="47"/>
  <c r="GC62" i="3"/>
  <c r="BZ74" i="47"/>
  <c r="FW62" i="3"/>
  <c r="BN78" i="47"/>
  <c r="FS62" i="3"/>
  <c r="BH72" i="47"/>
  <c r="FO62" i="3"/>
  <c r="AP16" i="47"/>
  <c r="H72" i="48" s="1"/>
  <c r="FG62" i="3"/>
  <c r="X93" i="47"/>
  <c r="ES62" i="3"/>
  <c r="BY74" i="47"/>
  <c r="EH62" i="3"/>
  <c r="DW62" i="3"/>
  <c r="W93" i="47"/>
  <c r="DK62" i="3"/>
  <c r="DF62" i="3"/>
  <c r="CV62" i="3"/>
  <c r="AT67" i="47"/>
  <c r="CT62" i="3"/>
  <c r="FW61" i="3"/>
  <c r="BN77" i="47"/>
  <c r="FR61" i="3"/>
  <c r="BB66" i="47"/>
  <c r="FO61" i="3"/>
  <c r="AP76" i="47"/>
  <c r="FM61" i="3"/>
  <c r="AD67" i="47"/>
  <c r="FD61" i="3"/>
  <c r="R11" i="47"/>
  <c r="H31" i="48" s="1"/>
  <c r="EU61" i="3"/>
  <c r="EP61" i="3"/>
  <c r="BS85" i="47"/>
  <c r="EH61" i="3"/>
  <c r="EE61" i="3"/>
  <c r="EC61" i="3"/>
  <c r="AC67" i="47"/>
  <c r="DK61" i="3"/>
  <c r="E64" i="47"/>
  <c r="DF61" i="3"/>
  <c r="CT61" i="3"/>
  <c r="AH111" i="47"/>
  <c r="CJ61" i="3"/>
  <c r="GC60" i="3"/>
  <c r="BZ72" i="47"/>
  <c r="E88" i="48"/>
  <c r="EU60" i="3"/>
  <c r="F63" i="47"/>
  <c r="EP60" i="3"/>
  <c r="EH60" i="3"/>
  <c r="BA13" i="47"/>
  <c r="G88" i="48" s="1"/>
  <c r="DW60" i="3"/>
  <c r="W26" i="47"/>
  <c r="DI60" i="3"/>
  <c r="DC60" i="3"/>
  <c r="CU60" i="3"/>
  <c r="AN75" i="47"/>
  <c r="CS60" i="3"/>
  <c r="CM60" i="3"/>
  <c r="FZ59" i="3"/>
  <c r="BT83" i="47"/>
  <c r="FN59" i="3"/>
  <c r="AJ109" i="47"/>
  <c r="FD59" i="3"/>
  <c r="FA59" i="3"/>
  <c r="ES59" i="3"/>
  <c r="BY71" i="47"/>
  <c r="EM59" i="3"/>
  <c r="BM75" i="47"/>
  <c r="EH59" i="3"/>
  <c r="EE59" i="3"/>
  <c r="DK59" i="3"/>
  <c r="E62" i="47"/>
  <c r="DF59" i="3"/>
  <c r="CT59" i="3"/>
  <c r="AH109" i="47"/>
  <c r="CJ59" i="3"/>
  <c r="GC58" i="3"/>
  <c r="BZ70" i="47"/>
  <c r="FP58" i="3"/>
  <c r="AV63" i="47"/>
  <c r="FN58" i="3"/>
  <c r="AJ43" i="47"/>
  <c r="FG58" i="3"/>
  <c r="EP58" i="3"/>
  <c r="EC58" i="3"/>
  <c r="AC64" i="47"/>
  <c r="DW58" i="3"/>
  <c r="W90" i="47"/>
  <c r="DK58" i="3"/>
  <c r="CY58" i="3"/>
  <c r="BF69" i="47"/>
  <c r="CV58" i="3"/>
  <c r="CT58" i="3"/>
  <c r="FR57" i="3"/>
  <c r="BB63" i="47"/>
  <c r="FO57" i="3"/>
  <c r="AP72" i="47"/>
  <c r="FD57" i="3"/>
  <c r="EP57" i="3"/>
  <c r="BS81" i="47"/>
  <c r="EH57" i="3"/>
  <c r="EE57" i="3"/>
  <c r="AO72" i="47"/>
  <c r="DK57" i="3"/>
  <c r="E60" i="47"/>
  <c r="CX57" i="3"/>
  <c r="CM57" i="3"/>
  <c r="V89" i="47"/>
  <c r="GC56" i="3"/>
  <c r="FP56" i="3"/>
  <c r="AV61" i="47"/>
  <c r="FN56" i="3"/>
  <c r="AJ17" i="47"/>
  <c r="O56" i="48" s="1"/>
  <c r="FD56" i="3"/>
  <c r="FA56" i="3"/>
  <c r="L98" i="47"/>
  <c r="EH56" i="3"/>
  <c r="BA62" i="47"/>
  <c r="EE56" i="3"/>
  <c r="AO19" i="47"/>
  <c r="G75" i="48" s="1"/>
  <c r="EC56" i="3"/>
  <c r="DW56" i="3"/>
  <c r="CX56" i="3"/>
  <c r="CU56" i="3"/>
  <c r="CJ56" i="3"/>
  <c r="P90" i="47"/>
  <c r="CG56" i="3"/>
  <c r="GC55" i="3"/>
  <c r="BZ67" i="47"/>
  <c r="FR55" i="3"/>
  <c r="FG55" i="3"/>
  <c r="X88" i="47"/>
  <c r="EU55" i="3"/>
  <c r="EP55" i="3"/>
  <c r="EC55" i="3"/>
  <c r="AC61" i="47"/>
  <c r="DW55" i="3"/>
  <c r="W88" i="47"/>
  <c r="DQ55" i="3"/>
  <c r="DI55" i="3"/>
  <c r="CX55" i="3"/>
  <c r="AZ61" i="47"/>
  <c r="CU55" i="3"/>
  <c r="CS55" i="3"/>
  <c r="CG55" i="3"/>
  <c r="J147" i="47"/>
  <c r="FZ54" i="3"/>
  <c r="FM54" i="3"/>
  <c r="AD60" i="47"/>
  <c r="FG54" i="3"/>
  <c r="X87" i="47"/>
  <c r="FA54" i="3"/>
  <c r="ES54" i="3"/>
  <c r="BY66" i="47"/>
  <c r="EM54" i="3"/>
  <c r="BM70" i="47"/>
  <c r="EI54" i="3"/>
  <c r="EF54" i="3"/>
  <c r="ED54" i="3"/>
  <c r="AI107" i="47"/>
  <c r="DQ54" i="3"/>
  <c r="K146" i="47"/>
  <c r="DI54" i="3"/>
  <c r="DC54" i="3"/>
  <c r="CU54" i="3"/>
  <c r="AN70" i="47"/>
  <c r="CS54" i="3"/>
  <c r="CM54" i="3"/>
  <c r="FW53" i="3"/>
  <c r="BN69" i="47"/>
  <c r="FS53" i="3"/>
  <c r="BH64" i="47"/>
  <c r="FP53" i="3"/>
  <c r="FN53" i="3"/>
  <c r="ES53" i="3"/>
  <c r="BY65" i="47"/>
  <c r="EM53" i="3"/>
  <c r="EI53" i="3"/>
  <c r="EF53" i="3"/>
  <c r="AU58" i="47"/>
  <c r="DT53" i="3"/>
  <c r="Q88" i="47"/>
  <c r="DQ53" i="3"/>
  <c r="K79" i="47"/>
  <c r="DC53" i="3"/>
  <c r="BL69" i="47"/>
  <c r="CY53" i="3"/>
  <c r="CV53" i="3"/>
  <c r="CM53" i="3"/>
  <c r="V86" i="47"/>
  <c r="FR52" i="3"/>
  <c r="BB58" i="47"/>
  <c r="FN52" i="3"/>
  <c r="ES52" i="3"/>
  <c r="EM52" i="3"/>
  <c r="BM68" i="47"/>
  <c r="ED52" i="3"/>
  <c r="AI105" i="47"/>
  <c r="DK52" i="3"/>
  <c r="CY52" i="3"/>
  <c r="BF63" i="47"/>
  <c r="CV52" i="3"/>
  <c r="CT52" i="3"/>
  <c r="FZ51" i="3"/>
  <c r="BT75" i="47"/>
  <c r="FS51" i="3"/>
  <c r="FP51" i="3"/>
  <c r="FD51" i="3"/>
  <c r="R86" i="47"/>
  <c r="FA51" i="3"/>
  <c r="L144" i="47"/>
  <c r="ES51" i="3"/>
  <c r="BY63" i="47"/>
  <c r="EH51" i="3"/>
  <c r="EE51" i="3"/>
  <c r="EC51" i="3"/>
  <c r="AC57" i="47"/>
  <c r="DK51" i="3"/>
  <c r="E54" i="47"/>
  <c r="DF51" i="3"/>
  <c r="CT51" i="3"/>
  <c r="AH104" i="47"/>
  <c r="CJ51" i="3"/>
  <c r="FZ50" i="3"/>
  <c r="FM50" i="3"/>
  <c r="AD56" i="47"/>
  <c r="FG50" i="3"/>
  <c r="X84" i="47"/>
  <c r="EU50" i="3"/>
  <c r="EI50" i="3"/>
  <c r="BG61" i="47"/>
  <c r="EF50" i="3"/>
  <c r="AU55" i="47"/>
  <c r="EC50" i="3"/>
  <c r="DW50" i="3"/>
  <c r="G30" i="48"/>
  <c r="DF50" i="3"/>
  <c r="CV50" i="3"/>
  <c r="AT55" i="47"/>
  <c r="CT50" i="3"/>
  <c r="FZ49" i="3"/>
  <c r="BT73" i="47"/>
  <c r="FR49" i="3"/>
  <c r="FO49" i="3"/>
  <c r="AP65" i="47"/>
  <c r="EU49" i="3"/>
  <c r="F52" i="47"/>
  <c r="EH49" i="3"/>
  <c r="BA55" i="47"/>
  <c r="ED49" i="3"/>
  <c r="DI49" i="3"/>
  <c r="CX49" i="3"/>
  <c r="AZ55" i="47"/>
  <c r="CU49" i="3"/>
  <c r="CS49" i="3"/>
  <c r="CG49" i="3"/>
  <c r="J129" i="47"/>
  <c r="FZ48" i="3"/>
  <c r="FM48" i="3"/>
  <c r="AD54" i="47"/>
  <c r="FG48" i="3"/>
  <c r="X82" i="47"/>
  <c r="FA48" i="3"/>
  <c r="ES48" i="3"/>
  <c r="EM48" i="3"/>
  <c r="BM64" i="47"/>
  <c r="ED48" i="3"/>
  <c r="AI101" i="47"/>
  <c r="DK48" i="3"/>
  <c r="CY48" i="3"/>
  <c r="BF59" i="47"/>
  <c r="CV48" i="3"/>
  <c r="CT48" i="3"/>
  <c r="GC47" i="3"/>
  <c r="FW47" i="3"/>
  <c r="FN47" i="3"/>
  <c r="AJ20" i="47"/>
  <c r="FD47" i="3"/>
  <c r="FA47" i="3"/>
  <c r="ES47" i="3"/>
  <c r="BY59" i="47"/>
  <c r="EF47" i="3"/>
  <c r="AU52" i="47"/>
  <c r="ED47" i="3"/>
  <c r="AI20" i="47"/>
  <c r="DW47" i="3"/>
  <c r="DC47" i="3"/>
  <c r="BL63" i="47"/>
  <c r="CY47" i="3"/>
  <c r="CV47" i="3"/>
  <c r="CM47" i="3"/>
  <c r="V81" i="47"/>
  <c r="FS46" i="3"/>
  <c r="BH57" i="47"/>
  <c r="FP46" i="3"/>
  <c r="AV51" i="47"/>
  <c r="FN46" i="3"/>
  <c r="FD46" i="3"/>
  <c r="R82" i="47"/>
  <c r="EM46" i="3"/>
  <c r="BM62" i="47"/>
  <c r="EI46" i="3"/>
  <c r="BG57" i="47"/>
  <c r="EE46" i="3"/>
  <c r="EC46" i="3"/>
  <c r="DK46" i="3"/>
  <c r="E49" i="47"/>
  <c r="DF46" i="3"/>
  <c r="BR70" i="47"/>
  <c r="CX46" i="3"/>
  <c r="CJ46" i="3"/>
  <c r="CG46" i="3"/>
  <c r="GC45" i="3"/>
  <c r="BZ57" i="47"/>
  <c r="FW45" i="3"/>
  <c r="BN61" i="47"/>
  <c r="FS45" i="3"/>
  <c r="FP45" i="3"/>
  <c r="FN45" i="3"/>
  <c r="AJ45" i="47"/>
  <c r="FA45" i="3"/>
  <c r="L47" i="47"/>
  <c r="ES45" i="3"/>
  <c r="EM45" i="3"/>
  <c r="EI45" i="3"/>
  <c r="EF45" i="3"/>
  <c r="AU50" i="47"/>
  <c r="ED45" i="3"/>
  <c r="AI45" i="47"/>
  <c r="DW45" i="3"/>
  <c r="DI45" i="3"/>
  <c r="DC45" i="3"/>
  <c r="BL61" i="47"/>
  <c r="CY45" i="3"/>
  <c r="CV45" i="3"/>
  <c r="CT45" i="3"/>
  <c r="AH45" i="47"/>
  <c r="GC44" i="3"/>
  <c r="BZ56" i="47"/>
  <c r="FR44" i="3"/>
  <c r="BB50" i="47"/>
  <c r="FO44" i="3"/>
  <c r="AP60" i="47"/>
  <c r="EU44" i="3"/>
  <c r="EP44" i="3"/>
  <c r="BS68" i="47"/>
  <c r="ED44" i="3"/>
  <c r="AI99" i="47"/>
  <c r="DW44" i="3"/>
  <c r="DK44" i="3"/>
  <c r="E47" i="47"/>
  <c r="CY44" i="3"/>
  <c r="CV44" i="3"/>
  <c r="AT49" i="47"/>
  <c r="CT44" i="3"/>
  <c r="AH99" i="47"/>
  <c r="FW43" i="3"/>
  <c r="FS43" i="3"/>
  <c r="BH54" i="47"/>
  <c r="FO43" i="3"/>
  <c r="AP59" i="47"/>
  <c r="FM43" i="3"/>
  <c r="AD49" i="47"/>
  <c r="FA43" i="3"/>
  <c r="L120" i="47"/>
  <c r="EP43" i="3"/>
  <c r="BS67" i="47"/>
  <c r="EI43" i="3"/>
  <c r="BG54" i="47"/>
  <c r="EE43" i="3"/>
  <c r="EC43" i="3"/>
  <c r="AC49" i="47"/>
  <c r="DT43" i="3"/>
  <c r="Q80" i="47"/>
  <c r="DQ43" i="3"/>
  <c r="K120" i="47"/>
  <c r="CX43" i="3"/>
  <c r="AZ49" i="47"/>
  <c r="CU43" i="3"/>
  <c r="AN59" i="47"/>
  <c r="CJ43" i="3"/>
  <c r="CG43" i="3"/>
  <c r="J120" i="47"/>
  <c r="FZ42" i="3"/>
  <c r="FR42" i="3"/>
  <c r="BB48" i="47"/>
  <c r="FN42" i="3"/>
  <c r="AJ98" i="47"/>
  <c r="ES42" i="3"/>
  <c r="EM42" i="3"/>
  <c r="BM58" i="47"/>
  <c r="EH42" i="3"/>
  <c r="BA48" i="47"/>
  <c r="EE42" i="3"/>
  <c r="AO58" i="47"/>
  <c r="DT42" i="3"/>
  <c r="Q79" i="47"/>
  <c r="DK42" i="3"/>
  <c r="E45" i="47"/>
  <c r="DC42" i="3"/>
  <c r="BL58" i="47"/>
  <c r="CU42" i="3"/>
  <c r="CS42" i="3"/>
  <c r="AB48" i="47"/>
  <c r="CM42" i="3"/>
  <c r="V76" i="47"/>
  <c r="FZ41" i="3"/>
  <c r="FR41" i="3"/>
  <c r="BB47" i="47"/>
  <c r="FN41" i="3"/>
  <c r="AJ97" i="47"/>
  <c r="EU41" i="3"/>
  <c r="F44" i="47"/>
  <c r="EM41" i="3"/>
  <c r="BM57" i="47"/>
  <c r="EI41" i="3"/>
  <c r="BG52" i="47"/>
  <c r="EE41" i="3"/>
  <c r="AO57" i="47"/>
  <c r="DT41" i="3"/>
  <c r="DQ41" i="3"/>
  <c r="K46" i="47"/>
  <c r="DF41" i="3"/>
  <c r="BR65" i="47"/>
  <c r="CT41" i="3"/>
  <c r="CJ41" i="3"/>
  <c r="P78" i="47"/>
  <c r="FR40" i="3"/>
  <c r="BB46" i="47"/>
  <c r="FN40" i="3"/>
  <c r="AJ48" i="47"/>
  <c r="FG40" i="3"/>
  <c r="X74" i="47"/>
  <c r="ES40" i="3"/>
  <c r="BY52" i="47"/>
  <c r="EH40" i="3"/>
  <c r="BA46" i="47"/>
  <c r="ED40" i="3"/>
  <c r="AI48" i="47"/>
  <c r="DW40" i="3"/>
  <c r="DI40" i="3"/>
  <c r="BX52" i="47"/>
  <c r="DC40" i="3"/>
  <c r="BL28" i="47"/>
  <c r="CU40" i="3"/>
  <c r="CS40" i="3"/>
  <c r="AB46" i="47"/>
  <c r="CM40" i="3"/>
  <c r="V74" i="47"/>
  <c r="GC39" i="3"/>
  <c r="BZ51" i="47"/>
  <c r="FR39" i="3"/>
  <c r="FO39" i="3"/>
  <c r="AP55" i="47"/>
  <c r="FD39" i="3"/>
  <c r="R76" i="47"/>
  <c r="EP39" i="3"/>
  <c r="EH39" i="3"/>
  <c r="BA45" i="47"/>
  <c r="ED39" i="3"/>
  <c r="AI96" i="47"/>
  <c r="DK39" i="3"/>
  <c r="E42" i="47"/>
  <c r="DF39" i="3"/>
  <c r="BR64" i="47"/>
  <c r="CV39" i="3"/>
  <c r="CT39" i="3"/>
  <c r="AH96" i="47"/>
  <c r="GC38" i="3"/>
  <c r="BZ50" i="47"/>
  <c r="FW38" i="3"/>
  <c r="BN55" i="47"/>
  <c r="FS38" i="3"/>
  <c r="BH49" i="47"/>
  <c r="FO38" i="3"/>
  <c r="AP54" i="47"/>
  <c r="FD38" i="3"/>
  <c r="EP38" i="3"/>
  <c r="BS63" i="47"/>
  <c r="EH38" i="3"/>
  <c r="EE38" i="3"/>
  <c r="AO54" i="47"/>
  <c r="DQ38" i="3"/>
  <c r="K80" i="47"/>
  <c r="DF38" i="3"/>
  <c r="CV38" i="3"/>
  <c r="AT43" i="47"/>
  <c r="CT38" i="3"/>
  <c r="FW37" i="3"/>
  <c r="BN24" i="47"/>
  <c r="FS37" i="3"/>
  <c r="BH48" i="47"/>
  <c r="FP37" i="3"/>
  <c r="FN37" i="3"/>
  <c r="EP37" i="3"/>
  <c r="EF37" i="3"/>
  <c r="AU42" i="47"/>
  <c r="DI37" i="3"/>
  <c r="CX37" i="3"/>
  <c r="AZ43" i="47"/>
  <c r="CU37" i="3"/>
  <c r="CS37" i="3"/>
  <c r="CG37" i="3"/>
  <c r="J45" i="47"/>
  <c r="FZ36" i="3"/>
  <c r="BT61" i="47"/>
  <c r="FS36" i="3"/>
  <c r="BH47" i="47"/>
  <c r="FP36" i="3"/>
  <c r="AV41" i="47"/>
  <c r="FN36" i="3"/>
  <c r="FD36" i="3"/>
  <c r="R74" i="47"/>
  <c r="EP36" i="3"/>
  <c r="BS61" i="47"/>
  <c r="EI36" i="3"/>
  <c r="EF36" i="3"/>
  <c r="ED36" i="3"/>
  <c r="AI94" i="47"/>
  <c r="DW36" i="3"/>
  <c r="W70" i="47"/>
  <c r="DF36" i="3"/>
  <c r="BR61" i="47"/>
  <c r="CX36" i="3"/>
  <c r="CJ36" i="3"/>
  <c r="CG36" i="3"/>
  <c r="FS35" i="3"/>
  <c r="BH46" i="47"/>
  <c r="FP35" i="3"/>
  <c r="AV40" i="47"/>
  <c r="FM35" i="3"/>
  <c r="FG35" i="3"/>
  <c r="ES35" i="3"/>
  <c r="BY47" i="47"/>
  <c r="EE35" i="3"/>
  <c r="AO51" i="47"/>
  <c r="DT35" i="3"/>
  <c r="Q73" i="47"/>
  <c r="DQ35" i="3"/>
  <c r="K140" i="47"/>
  <c r="DC35" i="3"/>
  <c r="BL54" i="47"/>
  <c r="CY35" i="3"/>
  <c r="CV35" i="3"/>
  <c r="CM35" i="3"/>
  <c r="V69" i="47"/>
  <c r="FS34" i="3"/>
  <c r="FP34" i="3"/>
  <c r="AV39" i="47"/>
  <c r="FM34" i="3"/>
  <c r="AD40" i="47"/>
  <c r="FG34" i="3"/>
  <c r="X36" i="47"/>
  <c r="FA34" i="3"/>
  <c r="L65" i="47"/>
  <c r="EP34" i="3"/>
  <c r="BS59" i="47"/>
  <c r="EF34" i="3"/>
  <c r="AU39" i="47"/>
  <c r="EC34" i="3"/>
  <c r="AC40" i="47"/>
  <c r="DT34" i="3"/>
  <c r="DQ34" i="3"/>
  <c r="K65" i="47"/>
  <c r="DF34" i="3"/>
  <c r="BR59" i="47"/>
  <c r="CT34" i="3"/>
  <c r="CJ34" i="3"/>
  <c r="P72" i="47"/>
  <c r="FR33" i="3"/>
  <c r="BB39" i="47"/>
  <c r="FN33" i="3"/>
  <c r="AJ91" i="47"/>
  <c r="FA33" i="3"/>
  <c r="L127" i="47"/>
  <c r="ES33" i="3"/>
  <c r="BY45" i="47"/>
  <c r="ED33" i="3"/>
  <c r="AI91" i="47"/>
  <c r="DW33" i="3"/>
  <c r="W68" i="47"/>
  <c r="DQ33" i="3"/>
  <c r="K127" i="47"/>
  <c r="DI33" i="3"/>
  <c r="BX45" i="47"/>
  <c r="DC33" i="3"/>
  <c r="CY33" i="3"/>
  <c r="FZ32" i="3"/>
  <c r="BT57" i="47"/>
  <c r="FS32" i="3"/>
  <c r="BH43" i="47"/>
  <c r="FO32" i="3"/>
  <c r="AP48" i="47"/>
  <c r="FM32" i="3"/>
  <c r="AD38" i="47"/>
  <c r="FG32" i="3"/>
  <c r="EU32" i="3"/>
  <c r="F35" i="47"/>
  <c r="EM32" i="3"/>
  <c r="BM52" i="47"/>
  <c r="EI32" i="3"/>
  <c r="BG43" i="47"/>
  <c r="EE32" i="3"/>
  <c r="AO48" i="47"/>
  <c r="DT32" i="3"/>
  <c r="DQ32" i="3"/>
  <c r="K123" i="47"/>
  <c r="CY32" i="3"/>
  <c r="BF43" i="47"/>
  <c r="CV32" i="3"/>
  <c r="CT32" i="3"/>
  <c r="FP31" i="3"/>
  <c r="AV36" i="47"/>
  <c r="FM31" i="3"/>
  <c r="AD37" i="47"/>
  <c r="FG31" i="3"/>
  <c r="X66" i="47"/>
  <c r="ES31" i="3"/>
  <c r="EM31" i="3"/>
  <c r="EE31" i="3"/>
  <c r="AO47" i="47"/>
  <c r="DT31" i="3"/>
  <c r="Q70" i="47"/>
  <c r="DQ31" i="3"/>
  <c r="K139" i="47"/>
  <c r="DC31" i="3"/>
  <c r="BL51" i="47"/>
  <c r="CY31" i="3"/>
  <c r="CV31" i="3"/>
  <c r="CM31" i="3"/>
  <c r="V66" i="47"/>
  <c r="FS30" i="3"/>
  <c r="BH41" i="47"/>
  <c r="FO30" i="3"/>
  <c r="AP46" i="47"/>
  <c r="FM30" i="3"/>
  <c r="AD36" i="47"/>
  <c r="FG30" i="3"/>
  <c r="EU30" i="3"/>
  <c r="F33" i="47"/>
  <c r="EP30" i="3"/>
  <c r="BS55" i="47"/>
  <c r="EI30" i="3"/>
  <c r="BG41" i="47"/>
  <c r="EE30" i="3"/>
  <c r="EC30" i="3"/>
  <c r="DW30" i="3"/>
  <c r="W65" i="47"/>
  <c r="DQ30" i="3"/>
  <c r="K28" i="47"/>
  <c r="CY30" i="3"/>
  <c r="BF41" i="47"/>
  <c r="CV30" i="3"/>
  <c r="CT30" i="3"/>
  <c r="GC29" i="3"/>
  <c r="FW29" i="3"/>
  <c r="FS29" i="3"/>
  <c r="BH40" i="47"/>
  <c r="FO29" i="3"/>
  <c r="AP45" i="47"/>
  <c r="EU29" i="3"/>
  <c r="F32" i="47"/>
  <c r="EM29" i="3"/>
  <c r="BM49" i="47"/>
  <c r="EH29" i="3"/>
  <c r="EE29" i="3"/>
  <c r="EC29" i="3"/>
  <c r="AC35" i="47"/>
  <c r="DT29" i="3"/>
  <c r="Q69" i="47"/>
  <c r="DC29" i="3"/>
  <c r="BL49" i="47"/>
  <c r="CY29" i="3"/>
  <c r="CV29" i="3"/>
  <c r="CJ29" i="3"/>
  <c r="CG29" i="3"/>
  <c r="J138" i="47"/>
  <c r="FZ28" i="3"/>
  <c r="BT53" i="47"/>
  <c r="FS28" i="3"/>
  <c r="FP28" i="3"/>
  <c r="AV33" i="47"/>
  <c r="FM28" i="3"/>
  <c r="AD34" i="47"/>
  <c r="FG28" i="3"/>
  <c r="X63" i="47"/>
  <c r="ES28" i="3"/>
  <c r="EM28" i="3"/>
  <c r="BM48" i="47"/>
  <c r="EH28" i="3"/>
  <c r="BA34" i="47"/>
  <c r="ED28" i="3"/>
  <c r="AI86" i="47"/>
  <c r="DI28" i="3"/>
  <c r="BX41" i="47"/>
  <c r="CX28" i="3"/>
  <c r="CU28" i="3"/>
  <c r="AN44" i="47"/>
  <c r="CS28" i="3"/>
  <c r="AB34" i="47"/>
  <c r="CG28" i="3"/>
  <c r="GC27" i="3"/>
  <c r="BZ40" i="47"/>
  <c r="FR27" i="3"/>
  <c r="BB33" i="47"/>
  <c r="FO27" i="3"/>
  <c r="AP25" i="47"/>
  <c r="EM27" i="3"/>
  <c r="BM47" i="47"/>
  <c r="EH27" i="3"/>
  <c r="BA33" i="47"/>
  <c r="ED27" i="3"/>
  <c r="DI27" i="3"/>
  <c r="BX40" i="47"/>
  <c r="DC27" i="3"/>
  <c r="BL47" i="47"/>
  <c r="CU27" i="3"/>
  <c r="CS27" i="3"/>
  <c r="AB33" i="47"/>
  <c r="CM27" i="3"/>
  <c r="V62" i="47"/>
  <c r="FZ26" i="3"/>
  <c r="BT51" i="47"/>
  <c r="FS26" i="3"/>
  <c r="FP26" i="3"/>
  <c r="AV31" i="47"/>
  <c r="FN26" i="3"/>
  <c r="AJ85" i="47"/>
  <c r="FG26" i="3"/>
  <c r="X61" i="47"/>
  <c r="ES26" i="3"/>
  <c r="BY39" i="47"/>
  <c r="EF26" i="3"/>
  <c r="ED26" i="3"/>
  <c r="AI85" i="47"/>
  <c r="DW26" i="3"/>
  <c r="W61" i="47"/>
  <c r="DQ26" i="3"/>
  <c r="K16" i="47"/>
  <c r="N19" i="48" s="1"/>
  <c r="DI26" i="3"/>
  <c r="BX39" i="47"/>
  <c r="CX26" i="3"/>
  <c r="CU26" i="3"/>
  <c r="AN43" i="47"/>
  <c r="CS26" i="3"/>
  <c r="AB32" i="47"/>
  <c r="CG26" i="3"/>
  <c r="GC25" i="3"/>
  <c r="FW25" i="3"/>
  <c r="BN45" i="47"/>
  <c r="FR25" i="3"/>
  <c r="BB31" i="47"/>
  <c r="FN25" i="3"/>
  <c r="AJ84" i="47"/>
  <c r="EM25" i="3"/>
  <c r="BM45" i="47"/>
  <c r="EH25" i="3"/>
  <c r="EE25" i="3"/>
  <c r="AO42" i="47"/>
  <c r="DK25" i="3"/>
  <c r="E28" i="47"/>
  <c r="CY25" i="3"/>
  <c r="CV25" i="3"/>
  <c r="AT30" i="47"/>
  <c r="CT25" i="3"/>
  <c r="AH84" i="47"/>
  <c r="FW24" i="3"/>
  <c r="BN44" i="47"/>
  <c r="FS24" i="3"/>
  <c r="BH19" i="47"/>
  <c r="O94" i="48" s="1"/>
  <c r="FP24" i="3"/>
  <c r="AV29" i="47"/>
  <c r="FM24" i="3"/>
  <c r="AD30" i="47"/>
  <c r="FD24" i="3"/>
  <c r="R38" i="47"/>
  <c r="EU24" i="3"/>
  <c r="F27" i="47"/>
  <c r="EM24" i="3"/>
  <c r="BM44" i="47"/>
  <c r="EH24" i="3"/>
  <c r="BA30" i="47"/>
  <c r="EE24" i="3"/>
  <c r="AO12" i="47"/>
  <c r="G68" i="48" s="1"/>
  <c r="DC24" i="3"/>
  <c r="CY24" i="3"/>
  <c r="BF19" i="47"/>
  <c r="M94" i="48" s="1"/>
  <c r="CV24" i="3"/>
  <c r="AT29" i="47"/>
  <c r="CM24" i="3"/>
  <c r="GC23" i="3"/>
  <c r="BZ36" i="47"/>
  <c r="FR23" i="3"/>
  <c r="BB29" i="47"/>
  <c r="FN23" i="3"/>
  <c r="FD23" i="3"/>
  <c r="R65" i="47"/>
  <c r="EU23" i="3"/>
  <c r="F26" i="47"/>
  <c r="EM23" i="3"/>
  <c r="BM43" i="47"/>
  <c r="EH23" i="3"/>
  <c r="BA29" i="47"/>
  <c r="ED23" i="3"/>
  <c r="AI83" i="47"/>
  <c r="DI23" i="3"/>
  <c r="BX36" i="47"/>
  <c r="CX23" i="3"/>
  <c r="CU23" i="3"/>
  <c r="AN41" i="47"/>
  <c r="CS23" i="3"/>
  <c r="AB29" i="47"/>
  <c r="CG23" i="3"/>
  <c r="GC22" i="3"/>
  <c r="FW22" i="3"/>
  <c r="BN42" i="47"/>
  <c r="FR22" i="3"/>
  <c r="BB28" i="47"/>
  <c r="FN22" i="3"/>
  <c r="AJ82" i="47"/>
  <c r="EM22" i="3"/>
  <c r="BM42" i="47"/>
  <c r="EH22" i="3"/>
  <c r="BA28" i="47"/>
  <c r="ED22" i="3"/>
  <c r="DI22" i="3"/>
  <c r="BX35" i="47"/>
  <c r="DC22" i="3"/>
  <c r="BL42" i="47"/>
  <c r="CU22" i="3"/>
  <c r="CS22" i="3"/>
  <c r="AB28" i="47"/>
  <c r="CM22" i="3"/>
  <c r="V58" i="47"/>
  <c r="GC21" i="3"/>
  <c r="BZ34" i="47"/>
  <c r="FR21" i="3"/>
  <c r="FO21" i="3"/>
  <c r="AP39" i="47"/>
  <c r="FD21" i="3"/>
  <c r="R64" i="47"/>
  <c r="EP21" i="3"/>
  <c r="EF21" i="3"/>
  <c r="AU26" i="47"/>
  <c r="EC21" i="3"/>
  <c r="AC27" i="47"/>
  <c r="DW21" i="3"/>
  <c r="W57" i="47"/>
  <c r="DQ21" i="3"/>
  <c r="K84" i="47"/>
  <c r="CX21" i="3"/>
  <c r="AZ27" i="47"/>
  <c r="CU21" i="3"/>
  <c r="AN39" i="47"/>
  <c r="CJ21" i="3"/>
  <c r="CG21" i="3"/>
  <c r="J84" i="47"/>
  <c r="FZ20" i="3"/>
  <c r="BT46" i="47"/>
  <c r="FP20" i="3"/>
  <c r="AV25" i="47"/>
  <c r="FM20" i="3"/>
  <c r="AD26" i="47"/>
  <c r="FD20" i="3"/>
  <c r="FA20" i="3"/>
  <c r="L128" i="47"/>
  <c r="EP20" i="3"/>
  <c r="BS46" i="47"/>
  <c r="EI20" i="3"/>
  <c r="BG32" i="47"/>
  <c r="EE20" i="3"/>
  <c r="AO38" i="47"/>
  <c r="EC20" i="3"/>
  <c r="AC26" i="47"/>
  <c r="DT20" i="3"/>
  <c r="Q63" i="47"/>
  <c r="DF20" i="3"/>
  <c r="CU20" i="3"/>
  <c r="CS20" i="3"/>
  <c r="AB26" i="47"/>
  <c r="CM20" i="3"/>
  <c r="FW19" i="3"/>
  <c r="BN39" i="47"/>
  <c r="FR19" i="3"/>
  <c r="FO19" i="3"/>
  <c r="AP37" i="47"/>
  <c r="FD19" i="3"/>
  <c r="R46" i="47"/>
  <c r="ES19" i="3"/>
  <c r="BY32" i="47"/>
  <c r="EH19" i="3"/>
  <c r="BA25" i="47"/>
  <c r="ED19" i="3"/>
  <c r="DT19" i="3"/>
  <c r="Q46" i="47"/>
  <c r="DK19" i="3"/>
  <c r="E22" i="47"/>
  <c r="DF19" i="3"/>
  <c r="CX19" i="3"/>
  <c r="AZ25" i="47"/>
  <c r="CU19" i="3"/>
  <c r="AN37" i="47"/>
  <c r="CM19" i="3"/>
  <c r="V55" i="47"/>
  <c r="GC18" i="3"/>
  <c r="BZ31" i="47"/>
  <c r="FW18" i="3"/>
  <c r="BN38" i="47"/>
  <c r="FR18" i="3"/>
  <c r="BB24" i="47"/>
  <c r="FN18" i="3"/>
  <c r="AJ80" i="47"/>
  <c r="ES18" i="3"/>
  <c r="EM18" i="3"/>
  <c r="BM38" i="47"/>
  <c r="EC18" i="3"/>
  <c r="AC24" i="47"/>
  <c r="DT18" i="3"/>
  <c r="Q62" i="47"/>
  <c r="DK18" i="3"/>
  <c r="E21" i="47"/>
  <c r="DC18" i="3"/>
  <c r="CY18" i="3"/>
  <c r="BF30" i="47"/>
  <c r="CV18" i="3"/>
  <c r="CT18" i="3"/>
  <c r="CJ18" i="3"/>
  <c r="P62" i="47"/>
  <c r="FW17" i="3"/>
  <c r="BN37" i="47"/>
  <c r="FR17" i="3"/>
  <c r="FO17" i="3"/>
  <c r="AP35" i="47"/>
  <c r="FM17" i="3"/>
  <c r="FG17" i="3"/>
  <c r="EU17" i="3"/>
  <c r="F20" i="47"/>
  <c r="EI17" i="3"/>
  <c r="BG29" i="47"/>
  <c r="EE17" i="3"/>
  <c r="EC17" i="3"/>
  <c r="AC23" i="47"/>
  <c r="DI17" i="3"/>
  <c r="DC17" i="3"/>
  <c r="BL37" i="47"/>
  <c r="CY17" i="3"/>
  <c r="CV17" i="3"/>
  <c r="CT17" i="3"/>
  <c r="AH79" i="47"/>
  <c r="CG17" i="3"/>
  <c r="J97" i="47"/>
  <c r="FZ16" i="3"/>
  <c r="FR16" i="3"/>
  <c r="FO16" i="3"/>
  <c r="FM16" i="3"/>
  <c r="AD22" i="47"/>
  <c r="FG16" i="3"/>
  <c r="X52" i="47"/>
  <c r="FA16" i="3"/>
  <c r="ES16" i="3"/>
  <c r="BY29" i="47"/>
  <c r="EH16" i="3"/>
  <c r="BA22" i="47"/>
  <c r="ED16" i="3"/>
  <c r="AI66" i="47"/>
  <c r="DK16" i="3"/>
  <c r="E19" i="47"/>
  <c r="G22" i="48" s="1"/>
  <c r="DF16" i="3"/>
  <c r="BR23" i="47"/>
  <c r="CX16" i="3"/>
  <c r="CJ16" i="3"/>
  <c r="CG16" i="3"/>
  <c r="GC15" i="3"/>
  <c r="FP15" i="3"/>
  <c r="AV20" i="47"/>
  <c r="FN15" i="3"/>
  <c r="AJ78" i="47"/>
  <c r="FD15" i="3"/>
  <c r="FA15" i="3"/>
  <c r="L134" i="47"/>
  <c r="EH15" i="3"/>
  <c r="BA21" i="47"/>
  <c r="ED15" i="3"/>
  <c r="AI78" i="47"/>
  <c r="DT15" i="3"/>
  <c r="Q59" i="47"/>
  <c r="DK15" i="3"/>
  <c r="E18" i="47"/>
  <c r="G21" i="48" s="1"/>
  <c r="CX15" i="3"/>
  <c r="AZ21" i="47"/>
  <c r="CU15" i="3"/>
  <c r="CS15" i="3"/>
  <c r="CG15" i="3"/>
  <c r="J134" i="47"/>
  <c r="FZ14" i="3"/>
  <c r="BT41" i="47"/>
  <c r="FR14" i="3"/>
  <c r="FO14" i="3"/>
  <c r="FM14" i="3"/>
  <c r="AD21" i="47"/>
  <c r="FD14" i="3"/>
  <c r="R58" i="47"/>
  <c r="FA14" i="3"/>
  <c r="L133" i="47"/>
  <c r="ES14" i="3"/>
  <c r="EM14" i="3"/>
  <c r="EI14" i="3"/>
  <c r="BG28" i="47"/>
  <c r="EE14" i="3"/>
  <c r="AO33" i="47"/>
  <c r="DQ14" i="3"/>
  <c r="K133" i="47"/>
  <c r="DF14" i="3"/>
  <c r="CV14" i="3"/>
  <c r="AT19" i="47"/>
  <c r="M75" i="48" s="1"/>
  <c r="CT14" i="3"/>
  <c r="FZ13" i="3"/>
  <c r="BT11" i="47"/>
  <c r="O103" i="48" s="1"/>
  <c r="FR13" i="3"/>
  <c r="FO13" i="3"/>
  <c r="AP23" i="47"/>
  <c r="FD13" i="3"/>
  <c r="R16" i="47"/>
  <c r="H36" i="48" s="1"/>
  <c r="FA13" i="3"/>
  <c r="ES13" i="3"/>
  <c r="BY26" i="47"/>
  <c r="EM13" i="3"/>
  <c r="BM33" i="47"/>
  <c r="EI13" i="3"/>
  <c r="BG27" i="47"/>
  <c r="EE13" i="3"/>
  <c r="AO23" i="47"/>
  <c r="DT13" i="3"/>
  <c r="DQ13" i="3"/>
  <c r="K29" i="47"/>
  <c r="CY13" i="3"/>
  <c r="BF27" i="47"/>
  <c r="CV13" i="3"/>
  <c r="CT13" i="3"/>
  <c r="GC12" i="3"/>
  <c r="FW12" i="3"/>
  <c r="FS12" i="3"/>
  <c r="BH26" i="47"/>
  <c r="L73" i="48"/>
  <c r="FD12" i="3"/>
  <c r="R35" i="47"/>
  <c r="EU12" i="3"/>
  <c r="EP12" i="3"/>
  <c r="EF12" i="3"/>
  <c r="AU17" i="47"/>
  <c r="N73" i="48" s="1"/>
  <c r="DI12" i="3"/>
  <c r="CX12" i="3"/>
  <c r="AZ18" i="47"/>
  <c r="F93" i="48" s="1"/>
  <c r="CU12" i="3"/>
  <c r="CS12" i="3"/>
  <c r="CG12" i="3"/>
  <c r="J39" i="47"/>
  <c r="FZ11" i="3"/>
  <c r="FO11" i="3"/>
  <c r="AP31" i="47"/>
  <c r="FM11" i="3"/>
  <c r="AD18" i="47"/>
  <c r="H57" i="48" s="1"/>
  <c r="FG11" i="3"/>
  <c r="EU11" i="3"/>
  <c r="F14" i="47"/>
  <c r="H17" i="48" s="1"/>
  <c r="EM11" i="3"/>
  <c r="BM31" i="47"/>
  <c r="EC11" i="3"/>
  <c r="AC18" i="47"/>
  <c r="G57" i="48" s="1"/>
  <c r="DT11" i="3"/>
  <c r="Q57" i="47"/>
  <c r="DQ11" i="3"/>
  <c r="K132" i="47"/>
  <c r="DI11" i="3"/>
  <c r="DC11" i="3"/>
  <c r="CU11" i="3"/>
  <c r="AN31" i="47"/>
  <c r="CS11" i="3"/>
  <c r="CM11" i="3"/>
  <c r="FR10" i="3"/>
  <c r="BB16" i="47"/>
  <c r="H91" i="48" s="1"/>
  <c r="FO10" i="3"/>
  <c r="FM10" i="3"/>
  <c r="FG10" i="3"/>
  <c r="X46" i="47"/>
  <c r="E16" i="48"/>
  <c r="EM10" i="3"/>
  <c r="BM30" i="47"/>
  <c r="EI10" i="3"/>
  <c r="BG24" i="47"/>
  <c r="EF10" i="3"/>
  <c r="AU15" i="47"/>
  <c r="N71" i="48" s="1"/>
  <c r="EC10" i="3"/>
  <c r="AC17" i="47"/>
  <c r="G56" i="48" s="1"/>
  <c r="DT10" i="3"/>
  <c r="DQ10" i="3"/>
  <c r="DI10" i="3"/>
  <c r="BX23" i="47"/>
  <c r="DC10" i="3"/>
  <c r="CY10" i="3"/>
  <c r="CS10" i="3"/>
  <c r="AB17" i="47"/>
  <c r="F56" i="48" s="1"/>
  <c r="CM10" i="3"/>
  <c r="F12" i="48"/>
  <c r="DK136" i="3"/>
  <c r="E137" i="47"/>
  <c r="CY136" i="3"/>
  <c r="BF141" i="47"/>
  <c r="CV136" i="3"/>
  <c r="AT139" i="47"/>
  <c r="FZ135" i="3"/>
  <c r="BT148" i="47"/>
  <c r="FP135" i="3"/>
  <c r="AV138" i="47"/>
  <c r="FG135" i="3"/>
  <c r="X44" i="47"/>
  <c r="ES135" i="3"/>
  <c r="BY142" i="47"/>
  <c r="EF135" i="3"/>
  <c r="AU138" i="47"/>
  <c r="DW135" i="3"/>
  <c r="W44" i="47"/>
  <c r="DQ135" i="3"/>
  <c r="K17" i="47"/>
  <c r="N20" i="48" s="1"/>
  <c r="CX135" i="3"/>
  <c r="AZ138" i="47"/>
  <c r="CJ135" i="3"/>
  <c r="P151" i="47"/>
  <c r="CG135" i="3"/>
  <c r="J17" i="47"/>
  <c r="M20" i="48" s="1"/>
  <c r="FR134" i="3"/>
  <c r="BB137" i="47"/>
  <c r="FO134" i="3"/>
  <c r="AP142" i="47"/>
  <c r="EI134" i="3"/>
  <c r="BG139" i="47"/>
  <c r="EE134" i="3"/>
  <c r="AO142" i="47"/>
  <c r="EC134" i="3"/>
  <c r="AC139" i="47"/>
  <c r="DW134" i="3"/>
  <c r="W42" i="47"/>
  <c r="DQ134" i="3"/>
  <c r="K182" i="47"/>
  <c r="DC134" i="3"/>
  <c r="BL142" i="47"/>
  <c r="CM134" i="3"/>
  <c r="V42" i="47"/>
  <c r="GC133" i="3"/>
  <c r="BZ141" i="47"/>
  <c r="FW133" i="3"/>
  <c r="BN141" i="47"/>
  <c r="FN133" i="3"/>
  <c r="AJ163" i="47"/>
  <c r="FA133" i="3"/>
  <c r="L181" i="47"/>
  <c r="EI133" i="3"/>
  <c r="BG138" i="47"/>
  <c r="CX133" i="3"/>
  <c r="CU133" i="3"/>
  <c r="CJ133" i="3"/>
  <c r="P149" i="47"/>
  <c r="CG133" i="3"/>
  <c r="GC132" i="3"/>
  <c r="BZ140" i="47"/>
  <c r="FR132" i="3"/>
  <c r="FG132" i="3"/>
  <c r="X149" i="47"/>
  <c r="EU132" i="3"/>
  <c r="EP132" i="3"/>
  <c r="ED132" i="3"/>
  <c r="AI39" i="47"/>
  <c r="DT132" i="3"/>
  <c r="Q148" i="47"/>
  <c r="DF132" i="3"/>
  <c r="CV132" i="3"/>
  <c r="AT135" i="47"/>
  <c r="CT132" i="3"/>
  <c r="AH39" i="47"/>
  <c r="CJ132" i="3"/>
  <c r="P148" i="47"/>
  <c r="CG132" i="3"/>
  <c r="GC131" i="3"/>
  <c r="BZ139" i="47"/>
  <c r="FN131" i="3"/>
  <c r="EU131" i="3"/>
  <c r="F132" i="47"/>
  <c r="EM131" i="3"/>
  <c r="BM139" i="47"/>
  <c r="EE131" i="3"/>
  <c r="EC131" i="3"/>
  <c r="AC136" i="47"/>
  <c r="DT131" i="3"/>
  <c r="Q24" i="47"/>
  <c r="DQ131" i="3"/>
  <c r="K41" i="47"/>
  <c r="CX131" i="3"/>
  <c r="AZ135" i="47"/>
  <c r="CU131" i="3"/>
  <c r="AN15" i="47"/>
  <c r="F71" i="48" s="1"/>
  <c r="CJ131" i="3"/>
  <c r="CG131" i="3"/>
  <c r="J41" i="47"/>
  <c r="FZ130" i="3"/>
  <c r="BT144" i="47"/>
  <c r="FP130" i="3"/>
  <c r="AV133" i="47"/>
  <c r="FM130" i="3"/>
  <c r="FG130" i="3"/>
  <c r="X147" i="47"/>
  <c r="ES130" i="3"/>
  <c r="BY138" i="47"/>
  <c r="EH130" i="3"/>
  <c r="EE130" i="3"/>
  <c r="AO139" i="47"/>
  <c r="DT130" i="3"/>
  <c r="Q147" i="47"/>
  <c r="DF130" i="3"/>
  <c r="CX130" i="3"/>
  <c r="AZ134" i="47"/>
  <c r="CJ130" i="3"/>
  <c r="P147" i="47"/>
  <c r="CG130" i="3"/>
  <c r="J104" i="47"/>
  <c r="FZ129" i="3"/>
  <c r="BT143" i="47"/>
  <c r="FS129" i="3"/>
  <c r="BH10" i="47"/>
  <c r="FP129" i="3"/>
  <c r="AV12" i="47"/>
  <c r="O68" i="48" s="1"/>
  <c r="FG129" i="3"/>
  <c r="X146" i="47"/>
  <c r="FA129" i="3"/>
  <c r="ES129" i="3"/>
  <c r="BY137" i="47"/>
  <c r="EH129" i="3"/>
  <c r="BA133" i="47"/>
  <c r="DK129" i="3"/>
  <c r="E130" i="47"/>
  <c r="DF129" i="3"/>
  <c r="BR143" i="47"/>
  <c r="CV129" i="3"/>
  <c r="CT129" i="3"/>
  <c r="AH161" i="47"/>
  <c r="FW128" i="3"/>
  <c r="BN137" i="47"/>
  <c r="FO128" i="3"/>
  <c r="FM128" i="3"/>
  <c r="AD133" i="47"/>
  <c r="FD128" i="3"/>
  <c r="R145" i="47"/>
  <c r="FA128" i="3"/>
  <c r="L179" i="47"/>
  <c r="EF128" i="3"/>
  <c r="ED128" i="3"/>
  <c r="AI160" i="47"/>
  <c r="DC128" i="3"/>
  <c r="CY128" i="3"/>
  <c r="BF134" i="47"/>
  <c r="CV128" i="3"/>
  <c r="AT132" i="47"/>
  <c r="CM128" i="3"/>
  <c r="GC127" i="3"/>
  <c r="BZ135" i="47"/>
  <c r="FR127" i="3"/>
  <c r="BB131" i="47"/>
  <c r="FN127" i="3"/>
  <c r="FD127" i="3"/>
  <c r="R144" i="47"/>
  <c r="EU127" i="3"/>
  <c r="F128" i="47"/>
  <c r="EM127" i="3"/>
  <c r="BM136" i="47"/>
  <c r="EE127" i="3"/>
  <c r="EC127" i="3"/>
  <c r="AC132" i="47"/>
  <c r="DT127" i="3"/>
  <c r="Q144" i="47"/>
  <c r="DQ127" i="3"/>
  <c r="K178" i="47"/>
  <c r="CX127" i="3"/>
  <c r="AZ131" i="47"/>
  <c r="CU127" i="3"/>
  <c r="AN136" i="47"/>
  <c r="CJ127" i="3"/>
  <c r="CG127" i="3"/>
  <c r="J178" i="47"/>
  <c r="FZ126" i="3"/>
  <c r="FP126" i="3"/>
  <c r="AV130" i="47"/>
  <c r="FN126" i="3"/>
  <c r="AJ158" i="47"/>
  <c r="ES126" i="3"/>
  <c r="BY134" i="47"/>
  <c r="EH126" i="3"/>
  <c r="BA130" i="47"/>
  <c r="ED126" i="3"/>
  <c r="DT126" i="3"/>
  <c r="Q143" i="47"/>
  <c r="DK126" i="3"/>
  <c r="E127" i="47"/>
  <c r="CY126" i="3"/>
  <c r="CV126" i="3"/>
  <c r="AT130" i="47"/>
  <c r="CT126" i="3"/>
  <c r="AH158" i="47"/>
  <c r="FW125" i="3"/>
  <c r="FS125" i="3"/>
  <c r="BH131" i="47"/>
  <c r="FO125" i="3"/>
  <c r="AP134" i="47"/>
  <c r="FM125" i="3"/>
  <c r="AD130" i="47"/>
  <c r="FA125" i="3"/>
  <c r="L12" i="47"/>
  <c r="O15" i="48" s="1"/>
  <c r="EP125" i="3"/>
  <c r="EH125" i="3"/>
  <c r="BA129" i="47"/>
  <c r="ED125" i="3"/>
  <c r="AI157" i="47"/>
  <c r="DK125" i="3"/>
  <c r="E126" i="47"/>
  <c r="DF125" i="3"/>
  <c r="BR139" i="47"/>
  <c r="CV125" i="3"/>
  <c r="CT125" i="3"/>
  <c r="AH157" i="47"/>
  <c r="GC124" i="3"/>
  <c r="FW124" i="3"/>
  <c r="BN134" i="47"/>
  <c r="FS124" i="3"/>
  <c r="BH130" i="47"/>
  <c r="FO124" i="3"/>
  <c r="AP133" i="47"/>
  <c r="FD124" i="3"/>
  <c r="FA124" i="3"/>
  <c r="L40" i="47"/>
  <c r="EP124" i="3"/>
  <c r="BS138" i="47"/>
  <c r="EF124" i="3"/>
  <c r="AU128" i="47"/>
  <c r="DW124" i="3"/>
  <c r="DI124" i="3"/>
  <c r="BX15" i="47"/>
  <c r="F126" i="48" s="1"/>
  <c r="DC124" i="3"/>
  <c r="BL134" i="47"/>
  <c r="CU124" i="3"/>
  <c r="CS124" i="3"/>
  <c r="AB129" i="47"/>
  <c r="CM124" i="3"/>
  <c r="V141" i="47"/>
  <c r="GC123" i="3"/>
  <c r="BZ11" i="47"/>
  <c r="H122" i="48" s="1"/>
  <c r="FR123" i="3"/>
  <c r="BB127" i="47"/>
  <c r="FN123" i="3"/>
  <c r="AJ10" i="47"/>
  <c r="FG123" i="3"/>
  <c r="ES123" i="3"/>
  <c r="BY11" i="47"/>
  <c r="G122" i="48" s="1"/>
  <c r="EM123" i="3"/>
  <c r="BM17" i="47"/>
  <c r="G109" i="48" s="1"/>
  <c r="EE123" i="3"/>
  <c r="AO11" i="47"/>
  <c r="G67" i="48" s="1"/>
  <c r="DT123" i="3"/>
  <c r="Q40" i="47"/>
  <c r="DQ123" i="3"/>
  <c r="K22" i="47"/>
  <c r="CX123" i="3"/>
  <c r="AZ127" i="47"/>
  <c r="CU123" i="3"/>
  <c r="AN11" i="47"/>
  <c r="F67" i="48" s="1"/>
  <c r="CJ123" i="3"/>
  <c r="CG123" i="3"/>
  <c r="J22" i="47"/>
  <c r="FZ122" i="3"/>
  <c r="FR122" i="3"/>
  <c r="BB126" i="47"/>
  <c r="FN122" i="3"/>
  <c r="AJ155" i="47"/>
  <c r="ES122" i="3"/>
  <c r="BY132" i="47"/>
  <c r="EH122" i="3"/>
  <c r="BA126" i="47"/>
  <c r="EE122" i="3"/>
  <c r="AO132" i="47"/>
  <c r="DK122" i="3"/>
  <c r="DF122" i="3"/>
  <c r="BR137" i="47"/>
  <c r="CT122" i="3"/>
  <c r="CJ122" i="3"/>
  <c r="P142" i="47"/>
  <c r="FW121" i="3"/>
  <c r="FS121" i="3"/>
  <c r="BH127" i="47"/>
  <c r="FP121" i="3"/>
  <c r="AV125" i="47"/>
  <c r="FM121" i="3"/>
  <c r="AD126" i="47"/>
  <c r="FA121" i="3"/>
  <c r="ES121" i="3"/>
  <c r="BY131" i="47"/>
  <c r="EM121" i="3"/>
  <c r="BM132" i="47"/>
  <c r="EH121" i="3"/>
  <c r="BA125" i="47"/>
  <c r="EE121" i="3"/>
  <c r="AO131" i="47"/>
  <c r="EC121" i="3"/>
  <c r="AC126" i="47"/>
  <c r="DT121" i="3"/>
  <c r="Q141" i="47"/>
  <c r="DF121" i="3"/>
  <c r="CX121" i="3"/>
  <c r="AZ125" i="47"/>
  <c r="CS121" i="3"/>
  <c r="AB126" i="47"/>
  <c r="CM121" i="3"/>
  <c r="V33" i="47"/>
  <c r="GC120" i="3"/>
  <c r="BZ130" i="47"/>
  <c r="FR120" i="3"/>
  <c r="BB124" i="47"/>
  <c r="FN120" i="3"/>
  <c r="EP120" i="3"/>
  <c r="BS135" i="47"/>
  <c r="EI120" i="3"/>
  <c r="EF120" i="3"/>
  <c r="AU124" i="47"/>
  <c r="EC120" i="3"/>
  <c r="AC125" i="47"/>
  <c r="DW120" i="3"/>
  <c r="W139" i="47"/>
  <c r="DK120" i="3"/>
  <c r="E121" i="47"/>
  <c r="DF120" i="3"/>
  <c r="CT120" i="3"/>
  <c r="AH153" i="47"/>
  <c r="CJ120" i="3"/>
  <c r="GC119" i="3"/>
  <c r="BZ129" i="47"/>
  <c r="FR119" i="3"/>
  <c r="FO119" i="3"/>
  <c r="FM119" i="3"/>
  <c r="AD124" i="47"/>
  <c r="FD119" i="3"/>
  <c r="R15" i="47"/>
  <c r="H35" i="48" s="1"/>
  <c r="FA119" i="3"/>
  <c r="ES119" i="3"/>
  <c r="EF119" i="3"/>
  <c r="AU123" i="47"/>
  <c r="ED119" i="3"/>
  <c r="AI152" i="47"/>
  <c r="DT119" i="3"/>
  <c r="DQ119" i="3"/>
  <c r="K174" i="47"/>
  <c r="CY119" i="3"/>
  <c r="BF125" i="47"/>
  <c r="CV119" i="3"/>
  <c r="CT119" i="3"/>
  <c r="GC118" i="3"/>
  <c r="FW118" i="3"/>
  <c r="FS118" i="3"/>
  <c r="BH124" i="47"/>
  <c r="FO118" i="3"/>
  <c r="AP10" i="47"/>
  <c r="FM118" i="3"/>
  <c r="FG118" i="3"/>
  <c r="ES118" i="3"/>
  <c r="BY128" i="47"/>
  <c r="EM118" i="3"/>
  <c r="BM12" i="47"/>
  <c r="G104" i="48" s="1"/>
  <c r="EH118" i="3"/>
  <c r="BA122" i="47"/>
  <c r="G66" i="48"/>
  <c r="EC118" i="3"/>
  <c r="AC123" i="47"/>
  <c r="DW118" i="3"/>
  <c r="W16" i="47"/>
  <c r="N35" i="48" s="1"/>
  <c r="DQ118" i="3"/>
  <c r="K31" i="47"/>
  <c r="DC118" i="3"/>
  <c r="BL12" i="47"/>
  <c r="F104" i="48" s="1"/>
  <c r="CY118" i="3"/>
  <c r="CV118" i="3"/>
  <c r="F66" i="48"/>
  <c r="CM118" i="3"/>
  <c r="V16" i="47"/>
  <c r="M35" i="48" s="1"/>
  <c r="FW117" i="3"/>
  <c r="BN129" i="47"/>
  <c r="FP117" i="3"/>
  <c r="AV11" i="47"/>
  <c r="O67" i="48" s="1"/>
  <c r="FN117" i="3"/>
  <c r="AJ31" i="47"/>
  <c r="FG117" i="3"/>
  <c r="X137" i="47"/>
  <c r="EU117" i="3"/>
  <c r="F118" i="47"/>
  <c r="EH117" i="3"/>
  <c r="BA121" i="47"/>
  <c r="EE117" i="3"/>
  <c r="AO128" i="47"/>
  <c r="DT117" i="3"/>
  <c r="DF117" i="3"/>
  <c r="BR133" i="47"/>
  <c r="CX117" i="3"/>
  <c r="CJ117" i="3"/>
  <c r="CG117" i="3"/>
  <c r="GC116" i="3"/>
  <c r="BZ126" i="47"/>
  <c r="FW116" i="3"/>
  <c r="BN128" i="47"/>
  <c r="FS116" i="3"/>
  <c r="FP116" i="3"/>
  <c r="FN116" i="3"/>
  <c r="AJ30" i="47"/>
  <c r="FA116" i="3"/>
  <c r="L173" i="47"/>
  <c r="ES116" i="3"/>
  <c r="EM116" i="3"/>
  <c r="ED116" i="3"/>
  <c r="AI30" i="47"/>
  <c r="DT116" i="3"/>
  <c r="DQ116" i="3"/>
  <c r="DI116" i="3"/>
  <c r="BX126" i="47"/>
  <c r="DC116" i="3"/>
  <c r="CY116" i="3"/>
  <c r="CS116" i="3"/>
  <c r="AB121" i="47"/>
  <c r="CM116" i="3"/>
  <c r="FR115" i="3"/>
  <c r="BB119" i="47"/>
  <c r="FN115" i="3"/>
  <c r="ES115" i="3"/>
  <c r="EF115" i="3"/>
  <c r="AU120" i="47"/>
  <c r="ED115" i="3"/>
  <c r="AI151" i="47"/>
  <c r="DT115" i="3"/>
  <c r="DQ115" i="3"/>
  <c r="K172" i="47"/>
  <c r="CY115" i="3"/>
  <c r="BF121" i="47"/>
  <c r="CV115" i="3"/>
  <c r="CT115" i="3"/>
  <c r="FZ114" i="3"/>
  <c r="BT130" i="47"/>
  <c r="FS114" i="3"/>
  <c r="BH120" i="47"/>
  <c r="FN114" i="3"/>
  <c r="AJ150" i="47"/>
  <c r="EP114" i="3"/>
  <c r="BS130" i="47"/>
  <c r="EF114" i="3"/>
  <c r="AU119" i="47"/>
  <c r="DT114" i="3"/>
  <c r="Q136" i="47"/>
  <c r="DK114" i="3"/>
  <c r="E115" i="47"/>
  <c r="CX114" i="3"/>
  <c r="CU114" i="3"/>
  <c r="CJ114" i="3"/>
  <c r="P136" i="47"/>
  <c r="CG114" i="3"/>
  <c r="GC113" i="3"/>
  <c r="BZ123" i="47"/>
  <c r="FR113" i="3"/>
  <c r="FG113" i="3"/>
  <c r="X19" i="47"/>
  <c r="O38" i="48" s="1"/>
  <c r="EU113" i="3"/>
  <c r="EP113" i="3"/>
  <c r="EF113" i="3"/>
  <c r="AU118" i="47"/>
  <c r="DI113" i="3"/>
  <c r="CX113" i="3"/>
  <c r="AZ117" i="47"/>
  <c r="CU113" i="3"/>
  <c r="CS113" i="3"/>
  <c r="CG113" i="3"/>
  <c r="J66" i="47"/>
  <c r="FZ112" i="3"/>
  <c r="FR112" i="3"/>
  <c r="BB116" i="47"/>
  <c r="FG112" i="3"/>
  <c r="X133" i="47"/>
  <c r="ES112" i="3"/>
  <c r="BY122" i="47"/>
  <c r="EF112" i="3"/>
  <c r="ED112" i="3"/>
  <c r="DK112" i="3"/>
  <c r="DF112" i="3"/>
  <c r="CV112" i="3"/>
  <c r="AT117" i="47"/>
  <c r="CT112" i="3"/>
  <c r="FW111" i="3"/>
  <c r="BN124" i="47"/>
  <c r="FR111" i="3"/>
  <c r="FG111" i="3"/>
  <c r="X132" i="47"/>
  <c r="FA111" i="3"/>
  <c r="EM111" i="3"/>
  <c r="BM124" i="47"/>
  <c r="EH111" i="3"/>
  <c r="EE111" i="3"/>
  <c r="EC111" i="3"/>
  <c r="AC116" i="47"/>
  <c r="DT111" i="3"/>
  <c r="Q134" i="47"/>
  <c r="DC111" i="3"/>
  <c r="BL124" i="47"/>
  <c r="CY111" i="3"/>
  <c r="CV111" i="3"/>
  <c r="CM111" i="3"/>
  <c r="V132" i="47"/>
  <c r="FS110" i="3"/>
  <c r="BH116" i="47"/>
  <c r="FO110" i="3"/>
  <c r="ES110" i="3"/>
  <c r="EF110" i="3"/>
  <c r="AU115" i="47"/>
  <c r="EC110" i="3"/>
  <c r="DK110" i="3"/>
  <c r="E111" i="47"/>
  <c r="DF110" i="3"/>
  <c r="BR127" i="47"/>
  <c r="CX110" i="3"/>
  <c r="CJ110" i="3"/>
  <c r="CG110" i="3"/>
  <c r="FR109" i="3"/>
  <c r="BB113" i="47"/>
  <c r="FN109" i="3"/>
  <c r="AJ146" i="47"/>
  <c r="FD109" i="3"/>
  <c r="R132" i="47"/>
  <c r="EU109" i="3"/>
  <c r="F110" i="47"/>
  <c r="EI109" i="3"/>
  <c r="BG20" i="47"/>
  <c r="EE109" i="3"/>
  <c r="AO120" i="47"/>
  <c r="EC109" i="3"/>
  <c r="AC114" i="47"/>
  <c r="DW109" i="3"/>
  <c r="W130" i="47"/>
  <c r="DQ109" i="3"/>
  <c r="K131" i="47"/>
  <c r="DC109" i="3"/>
  <c r="BL122" i="47"/>
  <c r="CY109" i="3"/>
  <c r="CV109" i="3"/>
  <c r="CT109" i="3"/>
  <c r="FZ108" i="3"/>
  <c r="BT125" i="47"/>
  <c r="FS108" i="3"/>
  <c r="BH115" i="47"/>
  <c r="FO108" i="3"/>
  <c r="FM108" i="3"/>
  <c r="FG108" i="3"/>
  <c r="X37" i="47"/>
  <c r="FA108" i="3"/>
  <c r="L81" i="47"/>
  <c r="EH108" i="3"/>
  <c r="BA112" i="47"/>
  <c r="ED108" i="3"/>
  <c r="AI145" i="47"/>
  <c r="DT108" i="3"/>
  <c r="Q131" i="47"/>
  <c r="DK108" i="3"/>
  <c r="E109" i="47"/>
  <c r="CX108" i="3"/>
  <c r="CU108" i="3"/>
  <c r="CJ108" i="3"/>
  <c r="P131" i="47"/>
  <c r="CG108" i="3"/>
  <c r="GC107" i="3"/>
  <c r="BZ117" i="47"/>
  <c r="FS107" i="3"/>
  <c r="BH114" i="47"/>
  <c r="FP107" i="3"/>
  <c r="AV112" i="47"/>
  <c r="FM107" i="3"/>
  <c r="AD112" i="47"/>
  <c r="EU107" i="3"/>
  <c r="F108" i="47"/>
  <c r="EI107" i="3"/>
  <c r="BG114" i="47"/>
  <c r="EE107" i="3"/>
  <c r="AO118" i="47"/>
  <c r="EC107" i="3"/>
  <c r="AC112" i="47"/>
  <c r="DW107" i="3"/>
  <c r="W129" i="47"/>
  <c r="DQ107" i="3"/>
  <c r="K169" i="47"/>
  <c r="DC107" i="3"/>
  <c r="BL120" i="47"/>
  <c r="CY107" i="3"/>
  <c r="CV107" i="3"/>
  <c r="CM107" i="3"/>
  <c r="V129" i="47"/>
  <c r="GC106" i="3"/>
  <c r="FW106" i="3"/>
  <c r="BN119" i="47"/>
  <c r="FR106" i="3"/>
  <c r="BB110" i="47"/>
  <c r="FD106" i="3"/>
  <c r="R129" i="47"/>
  <c r="EU106" i="3"/>
  <c r="F107" i="47"/>
  <c r="EM106" i="3"/>
  <c r="BM119" i="47"/>
  <c r="EH106" i="3"/>
  <c r="BA110" i="47"/>
  <c r="EE106" i="3"/>
  <c r="AO117" i="47"/>
  <c r="EC106" i="3"/>
  <c r="AC111" i="47"/>
  <c r="DT106" i="3"/>
  <c r="Q129" i="47"/>
  <c r="DK106" i="3"/>
  <c r="DF106" i="3"/>
  <c r="CV106" i="3"/>
  <c r="AT111" i="47"/>
  <c r="CT106" i="3"/>
  <c r="FZ105" i="3"/>
  <c r="BT122" i="47"/>
  <c r="FP105" i="3"/>
  <c r="AV110" i="47"/>
  <c r="FM105" i="3"/>
  <c r="FG105" i="3"/>
  <c r="ES105" i="3"/>
  <c r="BY115" i="47"/>
  <c r="DK105" i="3"/>
  <c r="E106" i="47"/>
  <c r="DF105" i="3"/>
  <c r="CT105" i="3"/>
  <c r="AH23" i="47"/>
  <c r="CJ105" i="3"/>
  <c r="GC104" i="3"/>
  <c r="BZ19" i="47"/>
  <c r="H130" i="48" s="1"/>
  <c r="FO104" i="3"/>
  <c r="AP14" i="47"/>
  <c r="H70" i="48" s="1"/>
  <c r="ES104" i="3"/>
  <c r="BY19" i="47"/>
  <c r="G130" i="48" s="1"/>
  <c r="EM104" i="3"/>
  <c r="BM117" i="47"/>
  <c r="EI104" i="3"/>
  <c r="BG111" i="47"/>
  <c r="EE104" i="3"/>
  <c r="AO14" i="47"/>
  <c r="G70" i="48" s="1"/>
  <c r="DT104" i="3"/>
  <c r="DQ104" i="3"/>
  <c r="K82" i="47"/>
  <c r="CY104" i="3"/>
  <c r="BF111" i="47"/>
  <c r="CV104" i="3"/>
  <c r="CT104" i="3"/>
  <c r="GC103" i="3"/>
  <c r="BZ114" i="47"/>
  <c r="FP103" i="3"/>
  <c r="FN103" i="3"/>
  <c r="EI103" i="3"/>
  <c r="BG110" i="47"/>
  <c r="EE103" i="3"/>
  <c r="AO115" i="47"/>
  <c r="EC103" i="3"/>
  <c r="AC108" i="47"/>
  <c r="DW103" i="3"/>
  <c r="W17" i="47"/>
  <c r="N36" i="48" s="1"/>
  <c r="DQ103" i="3"/>
  <c r="K168" i="47"/>
  <c r="DC103" i="3"/>
  <c r="BL116" i="47"/>
  <c r="CY103" i="3"/>
  <c r="CV103" i="3"/>
  <c r="CM103" i="3"/>
  <c r="V17" i="47"/>
  <c r="M36" i="48" s="1"/>
  <c r="FS102" i="3"/>
  <c r="BH109" i="47"/>
  <c r="FO102" i="3"/>
  <c r="AP114" i="47"/>
  <c r="FM102" i="3"/>
  <c r="AD107" i="47"/>
  <c r="FG102" i="3"/>
  <c r="X126" i="47"/>
  <c r="FA102" i="3"/>
  <c r="L43" i="47"/>
  <c r="EP102" i="3"/>
  <c r="EH102" i="3"/>
  <c r="BA106" i="47"/>
  <c r="ED102" i="3"/>
  <c r="AI143" i="47"/>
  <c r="DW102" i="3"/>
  <c r="W126" i="47"/>
  <c r="DC102" i="3"/>
  <c r="CY102" i="3"/>
  <c r="BF109" i="47"/>
  <c r="CV102" i="3"/>
  <c r="AT107" i="47"/>
  <c r="CM102" i="3"/>
  <c r="FZ101" i="3"/>
  <c r="BT120" i="47"/>
  <c r="FS101" i="3"/>
  <c r="BH108" i="47"/>
  <c r="FM101" i="3"/>
  <c r="FG101" i="3"/>
  <c r="X125" i="47"/>
  <c r="FA101" i="3"/>
  <c r="L167" i="47"/>
  <c r="ES101" i="3"/>
  <c r="BY112" i="47"/>
  <c r="EH101" i="3"/>
  <c r="EE101" i="3"/>
  <c r="AO113" i="47"/>
  <c r="DT101" i="3"/>
  <c r="Q126" i="47"/>
  <c r="DF101" i="3"/>
  <c r="CX101" i="3"/>
  <c r="AZ105" i="47"/>
  <c r="CJ101" i="3"/>
  <c r="P126" i="47"/>
  <c r="CG101" i="3"/>
  <c r="J167" i="47"/>
  <c r="FW100" i="3"/>
  <c r="BN113" i="47"/>
  <c r="FO100" i="3"/>
  <c r="FM100" i="3"/>
  <c r="AD105" i="47"/>
  <c r="FD100" i="3"/>
  <c r="R125" i="47"/>
  <c r="FA100" i="3"/>
  <c r="L27" i="47"/>
  <c r="EH100" i="3"/>
  <c r="BA104" i="47"/>
  <c r="ED100" i="3"/>
  <c r="AI18" i="47"/>
  <c r="N57" i="48" s="1"/>
  <c r="DK100" i="3"/>
  <c r="E101" i="47"/>
  <c r="DC100" i="3"/>
  <c r="CY100" i="3"/>
  <c r="BF107" i="47"/>
  <c r="CV100" i="3"/>
  <c r="AT105" i="47"/>
  <c r="CM100" i="3"/>
  <c r="FZ99" i="3"/>
  <c r="BT119" i="47"/>
  <c r="FP99" i="3"/>
  <c r="AV104" i="47"/>
  <c r="FM99" i="3"/>
  <c r="FG99" i="3"/>
  <c r="X123" i="47"/>
  <c r="ES99" i="3"/>
  <c r="BY110" i="47"/>
  <c r="EH99" i="3"/>
  <c r="BA103" i="47"/>
  <c r="ED99" i="3"/>
  <c r="DT99" i="3"/>
  <c r="Q124" i="47"/>
  <c r="DK99" i="3"/>
  <c r="E100" i="47"/>
  <c r="CY99" i="3"/>
  <c r="CV99" i="3"/>
  <c r="AT104" i="47"/>
  <c r="CT99" i="3"/>
  <c r="AH38" i="47"/>
  <c r="FW98" i="3"/>
  <c r="FS98" i="3"/>
  <c r="BH105" i="47"/>
  <c r="FO98" i="3"/>
  <c r="AP111" i="47"/>
  <c r="FD98" i="3"/>
  <c r="R123" i="47"/>
  <c r="EU98" i="3"/>
  <c r="F99" i="47"/>
  <c r="EI98" i="3"/>
  <c r="EF98" i="3"/>
  <c r="AU103" i="47"/>
  <c r="EC98" i="3"/>
  <c r="AC103" i="47"/>
  <c r="DW98" i="3"/>
  <c r="W122" i="47"/>
  <c r="DI98" i="3"/>
  <c r="DC98" i="3"/>
  <c r="BL111" i="47"/>
  <c r="CY98" i="3"/>
  <c r="BF105" i="47"/>
  <c r="CS98" i="3"/>
  <c r="CM98" i="3"/>
  <c r="V122" i="47"/>
  <c r="FZ97" i="3"/>
  <c r="BT37" i="47"/>
  <c r="FP97" i="3"/>
  <c r="FN97" i="3"/>
  <c r="AJ61" i="47"/>
  <c r="FG97" i="3"/>
  <c r="X13" i="47"/>
  <c r="O32" i="48" s="1"/>
  <c r="EM97" i="3"/>
  <c r="EI97" i="3"/>
  <c r="BG104" i="47"/>
  <c r="EE97" i="3"/>
  <c r="AO110" i="47"/>
  <c r="EC97" i="3"/>
  <c r="AC102" i="47"/>
  <c r="DQ97" i="3"/>
  <c r="K64" i="47"/>
  <c r="DF97" i="3"/>
  <c r="CX97" i="3"/>
  <c r="AZ15" i="47"/>
  <c r="F90" i="48" s="1"/>
  <c r="CJ97" i="3"/>
  <c r="P51" i="47"/>
  <c r="CG97" i="3"/>
  <c r="J64" i="47"/>
  <c r="FR96" i="3"/>
  <c r="FO96" i="3"/>
  <c r="AP109" i="47"/>
  <c r="FA96" i="3"/>
  <c r="ES96" i="3"/>
  <c r="BY107" i="47"/>
  <c r="EM96" i="3"/>
  <c r="BM109" i="47"/>
  <c r="EH96" i="3"/>
  <c r="EE96" i="3"/>
  <c r="EC96" i="3"/>
  <c r="AC101" i="47"/>
  <c r="DW96" i="3"/>
  <c r="W121" i="47"/>
  <c r="DQ96" i="3"/>
  <c r="DI96" i="3"/>
  <c r="CX96" i="3"/>
  <c r="AZ101" i="47"/>
  <c r="CU96" i="3"/>
  <c r="FZ95" i="3"/>
  <c r="BT116" i="47"/>
  <c r="FS95" i="3"/>
  <c r="BH102" i="47"/>
  <c r="FO95" i="3"/>
  <c r="FM95" i="3"/>
  <c r="FG95" i="3"/>
  <c r="X29" i="47"/>
  <c r="FA95" i="3"/>
  <c r="L77" i="47"/>
  <c r="EP95" i="3"/>
  <c r="BS116" i="47"/>
  <c r="ED95" i="3"/>
  <c r="AI139" i="47"/>
  <c r="DW95" i="3"/>
  <c r="W29" i="47"/>
  <c r="DK95" i="3"/>
  <c r="E96" i="47"/>
  <c r="CX95" i="3"/>
  <c r="CU95" i="3"/>
  <c r="CJ95" i="3"/>
  <c r="P121" i="47"/>
  <c r="CG95" i="3"/>
  <c r="FZ94" i="3"/>
  <c r="FO94" i="3"/>
  <c r="AP107" i="47"/>
  <c r="ES94" i="3"/>
  <c r="BY105" i="47"/>
  <c r="EM94" i="3"/>
  <c r="BM25" i="47"/>
  <c r="EI94" i="3"/>
  <c r="BG101" i="47"/>
  <c r="EE94" i="3"/>
  <c r="AO107" i="47"/>
  <c r="DT94" i="3"/>
  <c r="DQ94" i="3"/>
  <c r="K94" i="47"/>
  <c r="CY94" i="3"/>
  <c r="BF101" i="47"/>
  <c r="CV94" i="3"/>
  <c r="CT94" i="3"/>
  <c r="FZ93" i="3"/>
  <c r="BT114" i="47"/>
  <c r="FS93" i="3"/>
  <c r="BH17" i="47"/>
  <c r="O92" i="48" s="1"/>
  <c r="FO93" i="3"/>
  <c r="FM93" i="3"/>
  <c r="FG93" i="3"/>
  <c r="X119" i="47"/>
  <c r="FA93" i="3"/>
  <c r="L113" i="47"/>
  <c r="EH93" i="3"/>
  <c r="BA98" i="47"/>
  <c r="ED93" i="3"/>
  <c r="AI137" i="47"/>
  <c r="DT93" i="3"/>
  <c r="Q119" i="47"/>
  <c r="DK93" i="3"/>
  <c r="E94" i="47"/>
  <c r="CX93" i="3"/>
  <c r="CU93" i="3"/>
  <c r="CJ93" i="3"/>
  <c r="P119" i="47"/>
  <c r="CG93" i="3"/>
  <c r="GC92" i="3"/>
  <c r="BZ103" i="47"/>
  <c r="FS92" i="3"/>
  <c r="BH100" i="47"/>
  <c r="FP92" i="3"/>
  <c r="AV97" i="47"/>
  <c r="FM92" i="3"/>
  <c r="AD97" i="47"/>
  <c r="EU92" i="3"/>
  <c r="F93" i="47"/>
  <c r="EI92" i="3"/>
  <c r="BG100" i="47"/>
  <c r="EE92" i="3"/>
  <c r="AO105" i="47"/>
  <c r="EC92" i="3"/>
  <c r="AC97" i="47"/>
  <c r="DW92" i="3"/>
  <c r="W118" i="47"/>
  <c r="DQ92" i="3"/>
  <c r="K164" i="47"/>
  <c r="DC92" i="3"/>
  <c r="BL106" i="47"/>
  <c r="CY92" i="3"/>
  <c r="CV92" i="3"/>
  <c r="CM92" i="3"/>
  <c r="V118" i="47"/>
  <c r="GC91" i="3"/>
  <c r="FW91" i="3"/>
  <c r="BN105" i="47"/>
  <c r="FR91" i="3"/>
  <c r="BB96" i="47"/>
  <c r="FD91" i="3"/>
  <c r="R117" i="47"/>
  <c r="EU91" i="3"/>
  <c r="F92" i="47"/>
  <c r="EM91" i="3"/>
  <c r="EI91" i="3"/>
  <c r="BG99" i="47"/>
  <c r="DW91" i="3"/>
  <c r="CX91" i="3"/>
  <c r="CU91" i="3"/>
  <c r="CJ91" i="3"/>
  <c r="P117" i="47"/>
  <c r="CG91" i="3"/>
  <c r="GC90" i="3"/>
  <c r="BZ101" i="47"/>
  <c r="FN90" i="3"/>
  <c r="EU90" i="3"/>
  <c r="F91" i="47"/>
  <c r="EI90" i="3"/>
  <c r="BG98" i="47"/>
  <c r="EF90" i="3"/>
  <c r="AU95" i="47"/>
  <c r="ED90" i="3"/>
  <c r="AI134" i="47"/>
  <c r="DK90" i="3"/>
  <c r="E91" i="47"/>
  <c r="DF90" i="3"/>
  <c r="CT90" i="3"/>
  <c r="AH134" i="47"/>
  <c r="CJ90" i="3"/>
  <c r="GC89" i="3"/>
  <c r="BZ100" i="47"/>
  <c r="FR89" i="3"/>
  <c r="BB94" i="47"/>
  <c r="EU89" i="3"/>
  <c r="F90" i="47"/>
  <c r="EF89" i="3"/>
  <c r="AU94" i="47"/>
  <c r="EC89" i="3"/>
  <c r="AC95" i="47"/>
  <c r="DW89" i="3"/>
  <c r="W115" i="47"/>
  <c r="DI89" i="3"/>
  <c r="DC89" i="3"/>
  <c r="CU89" i="3"/>
  <c r="AN102" i="47"/>
  <c r="CS89" i="3"/>
  <c r="CM89" i="3"/>
  <c r="FZ88" i="3"/>
  <c r="BT109" i="47"/>
  <c r="FP88" i="3"/>
  <c r="AV93" i="47"/>
  <c r="FM88" i="3"/>
  <c r="FG88" i="3"/>
  <c r="ES88" i="3"/>
  <c r="BY99" i="47"/>
  <c r="EM88" i="3"/>
  <c r="BM103" i="47"/>
  <c r="EH88" i="3"/>
  <c r="BA93" i="47"/>
  <c r="ED88" i="3"/>
  <c r="DT88" i="3"/>
  <c r="Q114" i="47"/>
  <c r="DK88" i="3"/>
  <c r="E89" i="47"/>
  <c r="DF88" i="3"/>
  <c r="CT88" i="3"/>
  <c r="AH132" i="47"/>
  <c r="CJ88" i="3"/>
  <c r="GC87" i="3"/>
  <c r="BZ98" i="47"/>
  <c r="FO87" i="3"/>
  <c r="AP100" i="47"/>
  <c r="EU87" i="3"/>
  <c r="F88" i="47"/>
  <c r="EM87" i="3"/>
  <c r="BM102" i="47"/>
  <c r="EI87" i="3"/>
  <c r="BG95" i="47"/>
  <c r="EF87" i="3"/>
  <c r="AU92" i="47"/>
  <c r="EC87" i="3"/>
  <c r="AC93" i="47"/>
  <c r="DT87" i="3"/>
  <c r="DQ87" i="3"/>
  <c r="DI87" i="3"/>
  <c r="BX98" i="47"/>
  <c r="DC87" i="3"/>
  <c r="CY87" i="3"/>
  <c r="CS87" i="3"/>
  <c r="AB93" i="47"/>
  <c r="CM87" i="3"/>
  <c r="FR86" i="3"/>
  <c r="BB91" i="47"/>
  <c r="FN86" i="3"/>
  <c r="FA86" i="3"/>
  <c r="L160" i="47"/>
  <c r="EP86" i="3"/>
  <c r="BS107" i="47"/>
  <c r="EH86" i="3"/>
  <c r="BA91" i="47"/>
  <c r="ED86" i="3"/>
  <c r="AI130" i="47"/>
  <c r="DW86" i="3"/>
  <c r="DK86" i="3"/>
  <c r="E87" i="47"/>
  <c r="DF86" i="3"/>
  <c r="CT86" i="3"/>
  <c r="AH130" i="47"/>
  <c r="CJ86" i="3"/>
  <c r="GC85" i="3"/>
  <c r="BZ16" i="47"/>
  <c r="H127" i="48" s="1"/>
  <c r="FR85" i="3"/>
  <c r="FO85" i="3"/>
  <c r="FM85" i="3"/>
  <c r="AD91" i="47"/>
  <c r="FD85" i="3"/>
  <c r="R36" i="47"/>
  <c r="FA85" i="3"/>
  <c r="ES85" i="3"/>
  <c r="EM85" i="3"/>
  <c r="BM100" i="47"/>
  <c r="EI85" i="3"/>
  <c r="BG93" i="47"/>
  <c r="EE85" i="3"/>
  <c r="EC85" i="3"/>
  <c r="DW85" i="3"/>
  <c r="W112" i="47"/>
  <c r="DI85" i="3"/>
  <c r="DC85" i="3"/>
  <c r="CU85" i="3"/>
  <c r="AN98" i="47"/>
  <c r="CS85" i="3"/>
  <c r="CM85" i="3"/>
  <c r="FZ84" i="3"/>
  <c r="BT106" i="47"/>
  <c r="FR84" i="3"/>
  <c r="FO84" i="3"/>
  <c r="AP97" i="47"/>
  <c r="EU84" i="3"/>
  <c r="F85" i="47"/>
  <c r="EI84" i="3"/>
  <c r="BG92" i="47"/>
  <c r="EF84" i="3"/>
  <c r="AU89" i="47"/>
  <c r="ED84" i="3"/>
  <c r="AI129" i="47"/>
  <c r="DK84" i="3"/>
  <c r="E85" i="47"/>
  <c r="DF84" i="3"/>
  <c r="CT84" i="3"/>
  <c r="AH129" i="47"/>
  <c r="CJ84" i="3"/>
  <c r="GC83" i="3"/>
  <c r="BZ95" i="47"/>
  <c r="FW83" i="3"/>
  <c r="BN98" i="47"/>
  <c r="FR83" i="3"/>
  <c r="BB88" i="47"/>
  <c r="FD83" i="3"/>
  <c r="R110" i="47"/>
  <c r="EU83" i="3"/>
  <c r="F84" i="47"/>
  <c r="EM83" i="3"/>
  <c r="BM98" i="47"/>
  <c r="EI83" i="3"/>
  <c r="BG91" i="47"/>
  <c r="EE83" i="3"/>
  <c r="AO96" i="47"/>
  <c r="DK83" i="3"/>
  <c r="E84" i="47"/>
  <c r="DC83" i="3"/>
  <c r="CY83" i="3"/>
  <c r="BF91" i="47"/>
  <c r="CV83" i="3"/>
  <c r="AT88" i="47"/>
  <c r="CM83" i="3"/>
  <c r="FZ82" i="3"/>
  <c r="BT104" i="47"/>
  <c r="FP82" i="3"/>
  <c r="AV87" i="47"/>
  <c r="FM82" i="3"/>
  <c r="FG82" i="3"/>
  <c r="X110" i="47"/>
  <c r="ES82" i="3"/>
  <c r="BY94" i="47"/>
  <c r="EH82" i="3"/>
  <c r="BA87" i="47"/>
  <c r="ED82" i="3"/>
  <c r="AI47" i="47"/>
  <c r="DW82" i="3"/>
  <c r="DI82" i="3"/>
  <c r="BX94" i="47"/>
  <c r="DC82" i="3"/>
  <c r="BL97" i="47"/>
  <c r="CU82" i="3"/>
  <c r="CS82" i="3"/>
  <c r="AB88" i="47"/>
  <c r="CM82" i="3"/>
  <c r="V110" i="47"/>
  <c r="FZ81" i="3"/>
  <c r="FP81" i="3"/>
  <c r="AV86" i="47"/>
  <c r="FM81" i="3"/>
  <c r="AD87" i="47"/>
  <c r="FG81" i="3"/>
  <c r="X27" i="47"/>
  <c r="FA81" i="3"/>
  <c r="L93" i="47"/>
  <c r="EF81" i="3"/>
  <c r="AU86" i="47"/>
  <c r="EC81" i="3"/>
  <c r="DW81" i="3"/>
  <c r="W27" i="47"/>
  <c r="DQ81" i="3"/>
  <c r="K93" i="47"/>
  <c r="DF81" i="3"/>
  <c r="BR103" i="47"/>
  <c r="CT81" i="3"/>
  <c r="CJ81" i="3"/>
  <c r="P108" i="47"/>
  <c r="FZ80" i="3"/>
  <c r="BT102" i="47"/>
  <c r="FP80" i="3"/>
  <c r="AV85" i="47"/>
  <c r="FM80" i="3"/>
  <c r="AD86" i="47"/>
  <c r="FD80" i="3"/>
  <c r="FA80" i="3"/>
  <c r="L157" i="47"/>
  <c r="EP80" i="3"/>
  <c r="BS102" i="47"/>
  <c r="EI80" i="3"/>
  <c r="BG88" i="47"/>
  <c r="EE80" i="3"/>
  <c r="AO93" i="47"/>
  <c r="EC80" i="3"/>
  <c r="AC86" i="47"/>
  <c r="DT80" i="3"/>
  <c r="Q107" i="47"/>
  <c r="DK80" i="3"/>
  <c r="E81" i="47"/>
  <c r="CY80" i="3"/>
  <c r="CV80" i="3"/>
  <c r="AT85" i="47"/>
  <c r="CT80" i="3"/>
  <c r="AH126" i="47"/>
  <c r="FW79" i="3"/>
  <c r="BN94" i="47"/>
  <c r="FR79" i="3"/>
  <c r="BB84" i="47"/>
  <c r="FO79" i="3"/>
  <c r="AP92" i="47"/>
  <c r="FM79" i="3"/>
  <c r="AD85" i="47"/>
  <c r="FA79" i="3"/>
  <c r="L156" i="47"/>
  <c r="EP79" i="3"/>
  <c r="EF79" i="3"/>
  <c r="AU84" i="47"/>
  <c r="EC79" i="3"/>
  <c r="AC85" i="47"/>
  <c r="DW79" i="3"/>
  <c r="W108" i="47"/>
  <c r="DQ79" i="3"/>
  <c r="K156" i="47"/>
  <c r="CX79" i="3"/>
  <c r="AZ84" i="47"/>
  <c r="CU79" i="3"/>
  <c r="AN92" i="47"/>
  <c r="CJ79" i="3"/>
  <c r="CG79" i="3"/>
  <c r="J156" i="47"/>
  <c r="FW78" i="3"/>
  <c r="BN93" i="47"/>
  <c r="FR78" i="3"/>
  <c r="BB83" i="47"/>
  <c r="FO78" i="3"/>
  <c r="AP91" i="47"/>
  <c r="EM78" i="3"/>
  <c r="BM93" i="47"/>
  <c r="EH78" i="3"/>
  <c r="BA83" i="47"/>
  <c r="ED78" i="3"/>
  <c r="DI78" i="3"/>
  <c r="BX90" i="47"/>
  <c r="DC78" i="3"/>
  <c r="BL93" i="47"/>
  <c r="CU78" i="3"/>
  <c r="CS78" i="3"/>
  <c r="AB84" i="47"/>
  <c r="CM78" i="3"/>
  <c r="V107" i="47"/>
  <c r="FS77" i="3"/>
  <c r="BH22" i="47"/>
  <c r="FO77" i="3"/>
  <c r="AP90" i="47"/>
  <c r="FD77" i="3"/>
  <c r="R105" i="47"/>
  <c r="EU77" i="3"/>
  <c r="F78" i="47"/>
  <c r="EP77" i="3"/>
  <c r="BS99" i="47"/>
  <c r="EI77" i="3"/>
  <c r="BG22" i="47"/>
  <c r="EE77" i="3"/>
  <c r="AO90" i="47"/>
  <c r="DT77" i="3"/>
  <c r="Q105" i="47"/>
  <c r="DK77" i="3"/>
  <c r="E78" i="47"/>
  <c r="DC77" i="3"/>
  <c r="CY77" i="3"/>
  <c r="BF22" i="47"/>
  <c r="CV77" i="3"/>
  <c r="AT82" i="47"/>
  <c r="CM77" i="3"/>
  <c r="FW76" i="3"/>
  <c r="BN91" i="47"/>
  <c r="FS76" i="3"/>
  <c r="BH85" i="47"/>
  <c r="FO76" i="3"/>
  <c r="AP89" i="47"/>
  <c r="EU76" i="3"/>
  <c r="F77" i="47"/>
  <c r="EM76" i="3"/>
  <c r="BM91" i="47"/>
  <c r="EH76" i="3"/>
  <c r="EE76" i="3"/>
  <c r="AO89" i="47"/>
  <c r="EC76" i="3"/>
  <c r="AC82" i="47"/>
  <c r="DT76" i="3"/>
  <c r="Q104" i="47"/>
  <c r="DF76" i="3"/>
  <c r="CX76" i="3"/>
  <c r="AZ81" i="47"/>
  <c r="CJ76" i="3"/>
  <c r="P104" i="47"/>
  <c r="CG76" i="3"/>
  <c r="J58" i="47"/>
  <c r="FS75" i="3"/>
  <c r="BH84" i="47"/>
  <c r="FO75" i="3"/>
  <c r="FM75" i="3"/>
  <c r="AD81" i="47"/>
  <c r="FG75" i="3"/>
  <c r="X105" i="47"/>
  <c r="FA75" i="3"/>
  <c r="L111" i="47"/>
  <c r="EP75" i="3"/>
  <c r="BS97" i="47"/>
  <c r="EF75" i="3"/>
  <c r="ED75" i="3"/>
  <c r="AI121" i="47"/>
  <c r="DW75" i="3"/>
  <c r="W105" i="47"/>
  <c r="DC75" i="3"/>
  <c r="CY75" i="3"/>
  <c r="BF84" i="47"/>
  <c r="CV75" i="3"/>
  <c r="AT80" i="47"/>
  <c r="CM75" i="3"/>
  <c r="FW74" i="3"/>
  <c r="BN89" i="47"/>
  <c r="FS74" i="3"/>
  <c r="BH83" i="47"/>
  <c r="FM74" i="3"/>
  <c r="AD80" i="47"/>
  <c r="FD74" i="3"/>
  <c r="FA74" i="3"/>
  <c r="L63" i="47"/>
  <c r="ES74" i="3"/>
  <c r="BY86" i="47"/>
  <c r="EH74" i="3"/>
  <c r="EE74" i="3"/>
  <c r="AO26" i="47"/>
  <c r="DT74" i="3"/>
  <c r="Q102" i="47"/>
  <c r="DF74" i="3"/>
  <c r="CX74" i="3"/>
  <c r="AZ79" i="47"/>
  <c r="FW73" i="3"/>
  <c r="BN88" i="47"/>
  <c r="FO73" i="3"/>
  <c r="FM73" i="3"/>
  <c r="AD79" i="47"/>
  <c r="FD73" i="3"/>
  <c r="R101" i="47"/>
  <c r="FA73" i="3"/>
  <c r="L154" i="47"/>
  <c r="EH73" i="3"/>
  <c r="BA78" i="47"/>
  <c r="ED73" i="3"/>
  <c r="AI119" i="47"/>
  <c r="DK73" i="3"/>
  <c r="E74" i="47"/>
  <c r="DC73" i="3"/>
  <c r="CY73" i="3"/>
  <c r="BF82" i="47"/>
  <c r="CV73" i="3"/>
  <c r="AT78" i="47"/>
  <c r="CM73" i="3"/>
  <c r="GC72" i="3"/>
  <c r="BZ84" i="47"/>
  <c r="FR72" i="3"/>
  <c r="BB77" i="47"/>
  <c r="FN72" i="3"/>
  <c r="FD72" i="3"/>
  <c r="R100" i="47"/>
  <c r="EU72" i="3"/>
  <c r="F73" i="47"/>
  <c r="EI72" i="3"/>
  <c r="BG81" i="47"/>
  <c r="EE72" i="3"/>
  <c r="EC72" i="3"/>
  <c r="AC78" i="47"/>
  <c r="DW72" i="3"/>
  <c r="W102" i="47"/>
  <c r="DQ72" i="3"/>
  <c r="K153" i="47"/>
  <c r="CX72" i="3"/>
  <c r="AZ77" i="47"/>
  <c r="CU72" i="3"/>
  <c r="AN86" i="47"/>
  <c r="CJ72" i="3"/>
  <c r="CG72" i="3"/>
  <c r="J153" i="47"/>
  <c r="FZ71" i="3"/>
  <c r="FP71" i="3"/>
  <c r="AV76" i="47"/>
  <c r="FN71" i="3"/>
  <c r="AJ70" i="47"/>
  <c r="ES71" i="3"/>
  <c r="EM71" i="3"/>
  <c r="BM86" i="47"/>
  <c r="EI71" i="3"/>
  <c r="BG80" i="47"/>
  <c r="EE71" i="3"/>
  <c r="AO85" i="47"/>
  <c r="DT71" i="3"/>
  <c r="DQ71" i="3"/>
  <c r="K152" i="47"/>
  <c r="DF71" i="3"/>
  <c r="BR93" i="47"/>
  <c r="CT71" i="3"/>
  <c r="CJ71" i="3"/>
  <c r="P99" i="47"/>
  <c r="FZ70" i="3"/>
  <c r="BT92" i="47"/>
  <c r="FP70" i="3"/>
  <c r="FN70" i="3"/>
  <c r="AJ117" i="47"/>
  <c r="FG70" i="3"/>
  <c r="X101" i="47"/>
  <c r="EM70" i="3"/>
  <c r="EI70" i="3"/>
  <c r="BG79" i="47"/>
  <c r="EE70" i="3"/>
  <c r="AO84" i="47"/>
  <c r="DT70" i="3"/>
  <c r="Q98" i="47"/>
  <c r="DK70" i="3"/>
  <c r="E71" i="47"/>
  <c r="CY70" i="3"/>
  <c r="CV70" i="3"/>
  <c r="AT75" i="47"/>
  <c r="CT70" i="3"/>
  <c r="AH117" i="47"/>
  <c r="GC69" i="3"/>
  <c r="BZ81" i="47"/>
  <c r="FW69" i="3"/>
  <c r="BN84" i="47"/>
  <c r="FO69" i="3"/>
  <c r="AP83" i="47"/>
  <c r="FD69" i="3"/>
  <c r="R54" i="47"/>
  <c r="FA69" i="3"/>
  <c r="L60" i="47"/>
  <c r="EF69" i="3"/>
  <c r="AU74" i="47"/>
  <c r="EC69" i="3"/>
  <c r="DW69" i="3"/>
  <c r="W100" i="47"/>
  <c r="DQ69" i="3"/>
  <c r="K60" i="47"/>
  <c r="DI69" i="3"/>
  <c r="BX81" i="47"/>
  <c r="CX69" i="3"/>
  <c r="CU69" i="3"/>
  <c r="AN83" i="47"/>
  <c r="CS69" i="3"/>
  <c r="AB75" i="47"/>
  <c r="CG69" i="3"/>
  <c r="GC68" i="3"/>
  <c r="FW68" i="3"/>
  <c r="BN26" i="47"/>
  <c r="FS68" i="3"/>
  <c r="BH77" i="47"/>
  <c r="FO68" i="3"/>
  <c r="AP82" i="47"/>
  <c r="FD68" i="3"/>
  <c r="FA68" i="3"/>
  <c r="L48" i="47"/>
  <c r="EP68" i="3"/>
  <c r="BS27" i="47"/>
  <c r="EI68" i="3"/>
  <c r="BG77" i="47"/>
  <c r="EE68" i="3"/>
  <c r="AO82" i="47"/>
  <c r="EC68" i="3"/>
  <c r="AC74" i="47"/>
  <c r="DT68" i="3"/>
  <c r="Q37" i="47"/>
  <c r="DF68" i="3"/>
  <c r="CX68" i="3"/>
  <c r="AZ73" i="47"/>
  <c r="CJ68" i="3"/>
  <c r="P37" i="47"/>
  <c r="CG68" i="3"/>
  <c r="J48" i="47"/>
  <c r="FZ67" i="3"/>
  <c r="BT90" i="47"/>
  <c r="FP67" i="3"/>
  <c r="AV72" i="47"/>
  <c r="FN67" i="3"/>
  <c r="AJ14" i="47"/>
  <c r="O53" i="48" s="1"/>
  <c r="ES67" i="3"/>
  <c r="BY79" i="47"/>
  <c r="EH67" i="3"/>
  <c r="BA72" i="47"/>
  <c r="EE67" i="3"/>
  <c r="AO81" i="47"/>
  <c r="DK67" i="3"/>
  <c r="DF67" i="3"/>
  <c r="BR90" i="47"/>
  <c r="CT67" i="3"/>
  <c r="CJ67" i="3"/>
  <c r="P13" i="47"/>
  <c r="F33" i="48" s="1"/>
  <c r="CG67" i="3"/>
  <c r="J151" i="47"/>
  <c r="FW66" i="3"/>
  <c r="FS66" i="3"/>
  <c r="FP66" i="3"/>
  <c r="AV71" i="47"/>
  <c r="FM66" i="3"/>
  <c r="AD72" i="47"/>
  <c r="FG66" i="3"/>
  <c r="X97" i="47"/>
  <c r="FA66" i="3"/>
  <c r="L150" i="47"/>
  <c r="EM66" i="3"/>
  <c r="BM82" i="47"/>
  <c r="EI66" i="3"/>
  <c r="BG75" i="47"/>
  <c r="EE66" i="3"/>
  <c r="EC66" i="3"/>
  <c r="DW66" i="3"/>
  <c r="DF66" i="3"/>
  <c r="CV66" i="3"/>
  <c r="AT71" i="47"/>
  <c r="CT66" i="3"/>
  <c r="FW65" i="3"/>
  <c r="BN81" i="47"/>
  <c r="FS65" i="3"/>
  <c r="BH11" i="47"/>
  <c r="O86" i="48" s="1"/>
  <c r="FP65" i="3"/>
  <c r="FN65" i="3"/>
  <c r="ES65" i="3"/>
  <c r="BY77" i="47"/>
  <c r="EM65" i="3"/>
  <c r="EI65" i="3"/>
  <c r="EF65" i="3"/>
  <c r="AU70" i="47"/>
  <c r="DT65" i="3"/>
  <c r="Q96" i="47"/>
  <c r="DQ65" i="3"/>
  <c r="K36" i="47"/>
  <c r="DC65" i="3"/>
  <c r="BL81" i="47"/>
  <c r="CY65" i="3"/>
  <c r="CV65" i="3"/>
  <c r="CM65" i="3"/>
  <c r="V96" i="47"/>
  <c r="FR64" i="3"/>
  <c r="BB69" i="47"/>
  <c r="FN64" i="3"/>
  <c r="AJ113" i="47"/>
  <c r="FD64" i="3"/>
  <c r="R95" i="47"/>
  <c r="FA64" i="3"/>
  <c r="L110" i="47"/>
  <c r="EH64" i="3"/>
  <c r="BA69" i="47"/>
  <c r="EE64" i="3"/>
  <c r="EC64" i="3"/>
  <c r="DW64" i="3"/>
  <c r="W95" i="47"/>
  <c r="DF64" i="3"/>
  <c r="BR87" i="47"/>
  <c r="CX64" i="3"/>
  <c r="CJ64" i="3"/>
  <c r="CG64" i="3"/>
  <c r="GC63" i="3"/>
  <c r="FW63" i="3"/>
  <c r="BN79" i="47"/>
  <c r="FR63" i="3"/>
  <c r="BB68" i="47"/>
  <c r="FD63" i="3"/>
  <c r="R94" i="47"/>
  <c r="EU63" i="3"/>
  <c r="F65" i="47"/>
  <c r="EM63" i="3"/>
  <c r="BM79" i="47"/>
  <c r="EI63" i="3"/>
  <c r="BG73" i="47"/>
  <c r="EF63" i="3"/>
  <c r="ED63" i="3"/>
  <c r="DK63" i="3"/>
  <c r="E65" i="47"/>
  <c r="DF63" i="3"/>
  <c r="CT63" i="3"/>
  <c r="AH112" i="47"/>
  <c r="CJ63" i="3"/>
  <c r="FZ62" i="3"/>
  <c r="FR62" i="3"/>
  <c r="BB67" i="47"/>
  <c r="FN62" i="3"/>
  <c r="AJ35" i="47"/>
  <c r="FD62" i="3"/>
  <c r="FA62" i="3"/>
  <c r="L24" i="47"/>
  <c r="EP62" i="3"/>
  <c r="BS21" i="47"/>
  <c r="EE62" i="3"/>
  <c r="AO16" i="47"/>
  <c r="G72" i="48" s="1"/>
  <c r="EC62" i="3"/>
  <c r="AC68" i="47"/>
  <c r="DT62" i="3"/>
  <c r="DQ62" i="3"/>
  <c r="CX62" i="3"/>
  <c r="CU62" i="3"/>
  <c r="CJ62" i="3"/>
  <c r="P43" i="47"/>
  <c r="CG62" i="3"/>
  <c r="GC61" i="3"/>
  <c r="BZ73" i="47"/>
  <c r="FP61" i="3"/>
  <c r="FN61" i="3"/>
  <c r="EM61" i="3"/>
  <c r="EI61" i="3"/>
  <c r="DT61" i="3"/>
  <c r="Q11" i="47"/>
  <c r="G31" i="48" s="1"/>
  <c r="DQ61" i="3"/>
  <c r="DI61" i="3"/>
  <c r="CX61" i="3"/>
  <c r="AZ66" i="47"/>
  <c r="CU61" i="3"/>
  <c r="CS61" i="3"/>
  <c r="CG61" i="3"/>
  <c r="J149" i="47"/>
  <c r="FZ60" i="3"/>
  <c r="BT84" i="47"/>
  <c r="FS60" i="3"/>
  <c r="BH71" i="47"/>
  <c r="FP60" i="3"/>
  <c r="AV65" i="47"/>
  <c r="FN60" i="3"/>
  <c r="AJ110" i="47"/>
  <c r="FG60" i="3"/>
  <c r="X26" i="47"/>
  <c r="FA60" i="3"/>
  <c r="ES60" i="3"/>
  <c r="EF60" i="3"/>
  <c r="AU65" i="47"/>
  <c r="ED60" i="3"/>
  <c r="AI110" i="47"/>
  <c r="DT60" i="3"/>
  <c r="DQ60" i="3"/>
  <c r="K92" i="47"/>
  <c r="CY60" i="3"/>
  <c r="BF71" i="47"/>
  <c r="CV60" i="3"/>
  <c r="CT60" i="3"/>
  <c r="GC59" i="3"/>
  <c r="FW59" i="3"/>
  <c r="FS59" i="3"/>
  <c r="BH70" i="47"/>
  <c r="FP59" i="3"/>
  <c r="AV64" i="47"/>
  <c r="FM59" i="3"/>
  <c r="FG59" i="3"/>
  <c r="EP59" i="3"/>
  <c r="EC59" i="3"/>
  <c r="AC65" i="47"/>
  <c r="DW59" i="3"/>
  <c r="W91" i="47"/>
  <c r="DQ59" i="3"/>
  <c r="DI59" i="3"/>
  <c r="CX59" i="3"/>
  <c r="AZ65" i="47"/>
  <c r="CU59" i="3"/>
  <c r="CS59" i="3"/>
  <c r="CG59" i="3"/>
  <c r="J148" i="47"/>
  <c r="FZ58" i="3"/>
  <c r="BT82" i="47"/>
  <c r="FR58" i="3"/>
  <c r="FO58" i="3"/>
  <c r="FM58" i="3"/>
  <c r="AD64" i="47"/>
  <c r="EU58" i="3"/>
  <c r="F61" i="47"/>
  <c r="EH58" i="3"/>
  <c r="BA64" i="47"/>
  <c r="EE58" i="3"/>
  <c r="AO73" i="47"/>
  <c r="DT58" i="3"/>
  <c r="DF58" i="3"/>
  <c r="BR82" i="47"/>
  <c r="CX58" i="3"/>
  <c r="CJ58" i="3"/>
  <c r="CG58" i="3"/>
  <c r="GC57" i="3"/>
  <c r="BZ69" i="47"/>
  <c r="FW57" i="3"/>
  <c r="BN73" i="47"/>
  <c r="FS57" i="3"/>
  <c r="FP57" i="3"/>
  <c r="FN57" i="3"/>
  <c r="AJ69" i="47"/>
  <c r="FA57" i="3"/>
  <c r="L117" i="47"/>
  <c r="ES57" i="3"/>
  <c r="EM57" i="3"/>
  <c r="ED57" i="3"/>
  <c r="AI69" i="47"/>
  <c r="DT57" i="3"/>
  <c r="DQ57" i="3"/>
  <c r="DI57" i="3"/>
  <c r="BX69" i="47"/>
  <c r="DC57" i="3"/>
  <c r="CT57" i="3"/>
  <c r="AH69" i="47"/>
  <c r="FW56" i="3"/>
  <c r="BN72" i="47"/>
  <c r="FS56" i="3"/>
  <c r="BH67" i="47"/>
  <c r="EU56" i="3"/>
  <c r="F59" i="47"/>
  <c r="EP56" i="3"/>
  <c r="BS80" i="47"/>
  <c r="DQ56" i="3"/>
  <c r="K98" i="47"/>
  <c r="DI56" i="3"/>
  <c r="BX68" i="47"/>
  <c r="CS56" i="3"/>
  <c r="AB62" i="47"/>
  <c r="FZ55" i="3"/>
  <c r="BT79" i="47"/>
  <c r="FO55" i="3"/>
  <c r="AP71" i="47"/>
  <c r="FM55" i="3"/>
  <c r="AD61" i="47"/>
  <c r="FD55" i="3"/>
  <c r="EI55" i="3"/>
  <c r="BG66" i="47"/>
  <c r="EF55" i="3"/>
  <c r="AU60" i="47"/>
  <c r="ED55" i="3"/>
  <c r="DT55" i="3"/>
  <c r="Q49" i="47"/>
  <c r="DC55" i="3"/>
  <c r="BL71" i="47"/>
  <c r="CY55" i="3"/>
  <c r="CV55" i="3"/>
  <c r="CM55" i="3"/>
  <c r="V88" i="47"/>
  <c r="FS54" i="3"/>
  <c r="BH65" i="47"/>
  <c r="FP54" i="3"/>
  <c r="AV59" i="47"/>
  <c r="FN54" i="3"/>
  <c r="FD54" i="3"/>
  <c r="R89" i="47"/>
  <c r="EP54" i="3"/>
  <c r="EC54" i="3"/>
  <c r="AC60" i="47"/>
  <c r="DW54" i="3"/>
  <c r="W87" i="47"/>
  <c r="DK54" i="3"/>
  <c r="CY54" i="3"/>
  <c r="BF65" i="47"/>
  <c r="CV54" i="3"/>
  <c r="CT54" i="3"/>
  <c r="GC53" i="3"/>
  <c r="BZ65" i="47"/>
  <c r="FR53" i="3"/>
  <c r="FG53" i="3"/>
  <c r="X86" i="47"/>
  <c r="EU53" i="3"/>
  <c r="EP53" i="3"/>
  <c r="EE53" i="3"/>
  <c r="AO69" i="47"/>
  <c r="EC53" i="3"/>
  <c r="AC59" i="47"/>
  <c r="DW53" i="3"/>
  <c r="DK53" i="3"/>
  <c r="E56" i="47"/>
  <c r="DF53" i="3"/>
  <c r="CT53" i="3"/>
  <c r="AH106" i="47"/>
  <c r="CJ53" i="3"/>
  <c r="GC52" i="3"/>
  <c r="BZ64" i="47"/>
  <c r="FW52" i="3"/>
  <c r="FS52" i="3"/>
  <c r="FP52" i="3"/>
  <c r="AV57" i="47"/>
  <c r="FD52" i="3"/>
  <c r="R87" i="47"/>
  <c r="FA52" i="3"/>
  <c r="L145" i="47"/>
  <c r="EH52" i="3"/>
  <c r="BA58" i="47"/>
  <c r="EE52" i="3"/>
  <c r="EC52" i="3"/>
  <c r="DW52" i="3"/>
  <c r="W22" i="47"/>
  <c r="DF52" i="3"/>
  <c r="BR76" i="47"/>
  <c r="CX52" i="3"/>
  <c r="CJ52" i="3"/>
  <c r="CG52" i="3"/>
  <c r="GC51" i="3"/>
  <c r="FW51" i="3"/>
  <c r="BN67" i="47"/>
  <c r="FN51" i="3"/>
  <c r="AJ104" i="47"/>
  <c r="EU51" i="3"/>
  <c r="EP51" i="3"/>
  <c r="BS75" i="47"/>
  <c r="DT51" i="3"/>
  <c r="Q86" i="47"/>
  <c r="DQ51" i="3"/>
  <c r="CX51" i="3"/>
  <c r="AZ57" i="47"/>
  <c r="CU51" i="3"/>
  <c r="CG51" i="3"/>
  <c r="J144" i="47"/>
  <c r="FR50" i="3"/>
  <c r="BB56" i="47"/>
  <c r="FO50" i="3"/>
  <c r="AP66" i="47"/>
  <c r="FD50" i="3"/>
  <c r="EP50" i="3"/>
  <c r="BS74" i="47"/>
  <c r="EH50" i="3"/>
  <c r="EE50" i="3"/>
  <c r="AO66" i="47"/>
  <c r="DK50" i="3"/>
  <c r="E53" i="47"/>
  <c r="CX50" i="3"/>
  <c r="CU50" i="3"/>
  <c r="CJ50" i="3"/>
  <c r="P10" i="47"/>
  <c r="CG50" i="3"/>
  <c r="GC49" i="3"/>
  <c r="FW49" i="3"/>
  <c r="FN49" i="3"/>
  <c r="AJ102" i="47"/>
  <c r="FD49" i="3"/>
  <c r="ES49" i="3"/>
  <c r="BY61" i="47"/>
  <c r="EF49" i="3"/>
  <c r="AU54" i="47"/>
  <c r="DT49" i="3"/>
  <c r="Q85" i="47"/>
  <c r="DQ49" i="3"/>
  <c r="K129" i="47"/>
  <c r="DC49" i="3"/>
  <c r="BL65" i="47"/>
  <c r="CY49" i="3"/>
  <c r="CM49" i="3"/>
  <c r="V83" i="47"/>
  <c r="FS48" i="3"/>
  <c r="BH59" i="47"/>
  <c r="FP48" i="3"/>
  <c r="AV53" i="47"/>
  <c r="FN48" i="3"/>
  <c r="FD48" i="3"/>
  <c r="R84" i="47"/>
  <c r="EH48" i="3"/>
  <c r="BA54" i="47"/>
  <c r="EE48" i="3"/>
  <c r="EC48" i="3"/>
  <c r="DW48" i="3"/>
  <c r="W82" i="47"/>
  <c r="DF48" i="3"/>
  <c r="BR72" i="47"/>
  <c r="CX48" i="3"/>
  <c r="CJ48" i="3"/>
  <c r="CG48" i="3"/>
  <c r="FS47" i="3"/>
  <c r="BH58" i="47"/>
  <c r="FP47" i="3"/>
  <c r="AV52" i="47"/>
  <c r="FM47" i="3"/>
  <c r="FG47" i="3"/>
  <c r="EP47" i="3"/>
  <c r="BS71" i="47"/>
  <c r="EH47" i="3"/>
  <c r="EE47" i="3"/>
  <c r="EC47" i="3"/>
  <c r="AC53" i="47"/>
  <c r="DK47" i="3"/>
  <c r="E50" i="47"/>
  <c r="DF47" i="3"/>
  <c r="CT47" i="3"/>
  <c r="AH20" i="47"/>
  <c r="CJ47" i="3"/>
  <c r="GC46" i="3"/>
  <c r="BZ58" i="47"/>
  <c r="FW46" i="3"/>
  <c r="BN62" i="47"/>
  <c r="FR46" i="3"/>
  <c r="EU46" i="3"/>
  <c r="F49" i="47"/>
  <c r="EP46" i="3"/>
  <c r="EH46" i="3"/>
  <c r="BA52" i="47"/>
  <c r="DW46" i="3"/>
  <c r="W80" i="47"/>
  <c r="DI46" i="3"/>
  <c r="CU46" i="3"/>
  <c r="AN62" i="47"/>
  <c r="CS46" i="3"/>
  <c r="FM45" i="3"/>
  <c r="AD51" i="47"/>
  <c r="FG45" i="3"/>
  <c r="X79" i="47"/>
  <c r="EU45" i="3"/>
  <c r="EE45" i="3"/>
  <c r="EC45" i="3"/>
  <c r="AC51" i="47"/>
  <c r="DQ45" i="3"/>
  <c r="K47" i="47"/>
  <c r="CS45" i="3"/>
  <c r="CM45" i="3"/>
  <c r="V79" i="47"/>
  <c r="FZ44" i="3"/>
  <c r="BT68" i="47"/>
  <c r="FP44" i="3"/>
  <c r="FN44" i="3"/>
  <c r="AJ99" i="47"/>
  <c r="FG44" i="3"/>
  <c r="X78" i="47"/>
  <c r="EM44" i="3"/>
  <c r="EI44" i="3"/>
  <c r="BG55" i="47"/>
  <c r="EF44" i="3"/>
  <c r="AU49" i="47"/>
  <c r="EC44" i="3"/>
  <c r="AC50" i="47"/>
  <c r="DQ44" i="3"/>
  <c r="DI44" i="3"/>
  <c r="BX56" i="47"/>
  <c r="DC44" i="3"/>
  <c r="BL60" i="47"/>
  <c r="CU44" i="3"/>
  <c r="CS44" i="3"/>
  <c r="AB50" i="47"/>
  <c r="CM44" i="3"/>
  <c r="V78" i="47"/>
  <c r="GC43" i="3"/>
  <c r="BZ55" i="47"/>
  <c r="FR43" i="3"/>
  <c r="BB49" i="47"/>
  <c r="FN43" i="3"/>
  <c r="FD43" i="3"/>
  <c r="R80" i="47"/>
  <c r="EU43" i="3"/>
  <c r="F46" i="47"/>
  <c r="EM43" i="3"/>
  <c r="BM59" i="47"/>
  <c r="EH43" i="3"/>
  <c r="BA49" i="47"/>
  <c r="DK43" i="3"/>
  <c r="E46" i="47"/>
  <c r="DF43" i="3"/>
  <c r="BR67" i="47"/>
  <c r="CV43" i="3"/>
  <c r="CT43" i="3"/>
  <c r="AH22" i="47"/>
  <c r="FS42" i="3"/>
  <c r="FP42" i="3"/>
  <c r="AV47" i="47"/>
  <c r="FM42" i="3"/>
  <c r="AD48" i="47"/>
  <c r="FG42" i="3"/>
  <c r="X76" i="47"/>
  <c r="FA42" i="3"/>
  <c r="L101" i="47"/>
  <c r="EF42" i="3"/>
  <c r="ED42" i="3"/>
  <c r="AI98" i="47"/>
  <c r="DI42" i="3"/>
  <c r="BX54" i="47"/>
  <c r="CX42" i="3"/>
  <c r="AZ48" i="47"/>
  <c r="CJ42" i="3"/>
  <c r="P79" i="47"/>
  <c r="CG42" i="3"/>
  <c r="J101" i="47"/>
  <c r="FS41" i="3"/>
  <c r="FP41" i="3"/>
  <c r="AV46" i="47"/>
  <c r="FM41" i="3"/>
  <c r="AD47" i="47"/>
  <c r="FG41" i="3"/>
  <c r="X75" i="47"/>
  <c r="ES41" i="3"/>
  <c r="BY53" i="47"/>
  <c r="EH41" i="3"/>
  <c r="BA47" i="47"/>
  <c r="ED41" i="3"/>
  <c r="AI97" i="47"/>
  <c r="DK41" i="3"/>
  <c r="E44" i="47"/>
  <c r="DC41" i="3"/>
  <c r="CY41" i="3"/>
  <c r="BF52" i="47"/>
  <c r="CV41" i="3"/>
  <c r="AT46" i="47"/>
  <c r="CM41" i="3"/>
  <c r="FZ40" i="3"/>
  <c r="BT24" i="47"/>
  <c r="FP40" i="3"/>
  <c r="AV45" i="47"/>
  <c r="FM40" i="3"/>
  <c r="AD46" i="47"/>
  <c r="FD40" i="3"/>
  <c r="FA40" i="3"/>
  <c r="L141" i="47"/>
  <c r="EP40" i="3"/>
  <c r="BS24" i="47"/>
  <c r="EF40" i="3"/>
  <c r="AU45" i="47"/>
  <c r="EC40" i="3"/>
  <c r="AC46" i="47"/>
  <c r="DQ40" i="3"/>
  <c r="K141" i="47"/>
  <c r="DF40" i="3"/>
  <c r="CX40" i="3"/>
  <c r="AZ46" i="47"/>
  <c r="CJ40" i="3"/>
  <c r="P77" i="47"/>
  <c r="CG40" i="3"/>
  <c r="J141" i="47"/>
  <c r="FZ39" i="3"/>
  <c r="BT64" i="47"/>
  <c r="FN39" i="3"/>
  <c r="AJ96" i="47"/>
  <c r="FG39" i="3"/>
  <c r="EU39" i="3"/>
  <c r="F42" i="47"/>
  <c r="EI39" i="3"/>
  <c r="EF39" i="3"/>
  <c r="AU44" i="47"/>
  <c r="EC39" i="3"/>
  <c r="AC45" i="47"/>
  <c r="DW39" i="3"/>
  <c r="W73" i="47"/>
  <c r="DI39" i="3"/>
  <c r="DC39" i="3"/>
  <c r="BL56" i="47"/>
  <c r="CY39" i="3"/>
  <c r="BF50" i="47"/>
  <c r="CS39" i="3"/>
  <c r="CM39" i="3"/>
  <c r="V73" i="47"/>
  <c r="FZ38" i="3"/>
  <c r="FR38" i="3"/>
  <c r="BB44" i="47"/>
  <c r="FN38" i="3"/>
  <c r="AJ95" i="47"/>
  <c r="FA38" i="3"/>
  <c r="L80" i="47"/>
  <c r="ES38" i="3"/>
  <c r="EM38" i="3"/>
  <c r="ED38" i="3"/>
  <c r="AI95" i="47"/>
  <c r="DT38" i="3"/>
  <c r="Q75" i="47"/>
  <c r="DK38" i="3"/>
  <c r="E41" i="47"/>
  <c r="CX38" i="3"/>
  <c r="CU38" i="3"/>
  <c r="CJ38" i="3"/>
  <c r="P75" i="47"/>
  <c r="CG38" i="3"/>
  <c r="GC37" i="3"/>
  <c r="BZ49" i="47"/>
  <c r="FR37" i="3"/>
  <c r="FG37" i="3"/>
  <c r="X71" i="47"/>
  <c r="EU37" i="3"/>
  <c r="F40" i="47"/>
  <c r="EI37" i="3"/>
  <c r="BG48" i="47"/>
  <c r="EE37" i="3"/>
  <c r="AO53" i="47"/>
  <c r="EC37" i="3"/>
  <c r="AC43" i="47"/>
  <c r="DW37" i="3"/>
  <c r="W71" i="47"/>
  <c r="DQ37" i="3"/>
  <c r="K45" i="47"/>
  <c r="DC37" i="3"/>
  <c r="BL24" i="47"/>
  <c r="CY37" i="3"/>
  <c r="CV37" i="3"/>
  <c r="CM37" i="3"/>
  <c r="V71" i="47"/>
  <c r="FW36" i="3"/>
  <c r="BN13" i="47"/>
  <c r="H105" i="48" s="1"/>
  <c r="FR36" i="3"/>
  <c r="FO36" i="3"/>
  <c r="EU36" i="3"/>
  <c r="F39" i="47"/>
  <c r="EM36" i="3"/>
  <c r="BM13" i="47"/>
  <c r="G105" i="48" s="1"/>
  <c r="EC36" i="3"/>
  <c r="AC42" i="47"/>
  <c r="DT36" i="3"/>
  <c r="Q74" i="47"/>
  <c r="DQ36" i="3"/>
  <c r="K91" i="47"/>
  <c r="DI36" i="3"/>
  <c r="DC36" i="3"/>
  <c r="CU36" i="3"/>
  <c r="AN52" i="47"/>
  <c r="CS36" i="3"/>
  <c r="CM36" i="3"/>
  <c r="FZ35" i="3"/>
  <c r="BT60" i="47"/>
  <c r="FR35" i="3"/>
  <c r="FO35" i="3"/>
  <c r="AP51" i="47"/>
  <c r="FA35" i="3"/>
  <c r="L140" i="47"/>
  <c r="EP35" i="3"/>
  <c r="BS60" i="47"/>
  <c r="EH35" i="3"/>
  <c r="BA41" i="47"/>
  <c r="ED35" i="3"/>
  <c r="AI93" i="47"/>
  <c r="DW35" i="3"/>
  <c r="DK35" i="3"/>
  <c r="E38" i="47"/>
  <c r="DF35" i="3"/>
  <c r="CT35" i="3"/>
  <c r="AH93" i="47"/>
  <c r="CJ35" i="3"/>
  <c r="GC34" i="3"/>
  <c r="BZ46" i="47"/>
  <c r="FW34" i="3"/>
  <c r="BN27" i="47"/>
  <c r="FO34" i="3"/>
  <c r="AP50" i="47"/>
  <c r="FD34" i="3"/>
  <c r="R72" i="47"/>
  <c r="EU34" i="3"/>
  <c r="F37" i="47"/>
  <c r="EM34" i="3"/>
  <c r="BM27" i="47"/>
  <c r="EI34" i="3"/>
  <c r="BG45" i="47"/>
  <c r="EE34" i="3"/>
  <c r="AO50" i="47"/>
  <c r="DK34" i="3"/>
  <c r="E37" i="47"/>
  <c r="DC34" i="3"/>
  <c r="CY34" i="3"/>
  <c r="BF45" i="47"/>
  <c r="CV34" i="3"/>
  <c r="AT39" i="47"/>
  <c r="CM34" i="3"/>
  <c r="FZ33" i="3"/>
  <c r="BT58" i="47"/>
  <c r="FP33" i="3"/>
  <c r="AV38" i="47"/>
  <c r="FM33" i="3"/>
  <c r="FG33" i="3"/>
  <c r="X68" i="47"/>
  <c r="EU33" i="3"/>
  <c r="EP33" i="3"/>
  <c r="BS58" i="47"/>
  <c r="EI33" i="3"/>
  <c r="BG44" i="47"/>
  <c r="EF33" i="3"/>
  <c r="AU38" i="47"/>
  <c r="EC33" i="3"/>
  <c r="AC39" i="47"/>
  <c r="DT33" i="3"/>
  <c r="Q71" i="47"/>
  <c r="DK33" i="3"/>
  <c r="DF33" i="3"/>
  <c r="CV33" i="3"/>
  <c r="AT38" i="47"/>
  <c r="CT33" i="3"/>
  <c r="AH91" i="47"/>
  <c r="CJ33" i="3"/>
  <c r="P71" i="47"/>
  <c r="CG33" i="3"/>
  <c r="J127" i="47"/>
  <c r="FW32" i="3"/>
  <c r="BN52" i="47"/>
  <c r="FR32" i="3"/>
  <c r="BB38" i="47"/>
  <c r="FN32" i="3"/>
  <c r="ES32" i="3"/>
  <c r="BY12" i="47"/>
  <c r="G123" i="48" s="1"/>
  <c r="EH32" i="3"/>
  <c r="BA38" i="47"/>
  <c r="ED32" i="3"/>
  <c r="AI90" i="47"/>
  <c r="DK32" i="3"/>
  <c r="E35" i="47"/>
  <c r="DF32" i="3"/>
  <c r="BR57" i="47"/>
  <c r="CX32" i="3"/>
  <c r="CJ32" i="3"/>
  <c r="CG32" i="3"/>
  <c r="GC31" i="3"/>
  <c r="BZ44" i="47"/>
  <c r="FW31" i="3"/>
  <c r="BN51" i="47"/>
  <c r="FS31" i="3"/>
  <c r="BH42" i="47"/>
  <c r="FO31" i="3"/>
  <c r="AP47" i="47"/>
  <c r="FD31" i="3"/>
  <c r="FA31" i="3"/>
  <c r="L139" i="47"/>
  <c r="EH31" i="3"/>
  <c r="BA37" i="47"/>
  <c r="ED31" i="3"/>
  <c r="AI89" i="47"/>
  <c r="DW31" i="3"/>
  <c r="DK31" i="3"/>
  <c r="E34" i="47"/>
  <c r="DF31" i="3"/>
  <c r="CT31" i="3"/>
  <c r="AH89" i="47"/>
  <c r="CJ31" i="3"/>
  <c r="GC30" i="3"/>
  <c r="BZ43" i="47"/>
  <c r="FW30" i="3"/>
  <c r="BN50" i="47"/>
  <c r="FR30" i="3"/>
  <c r="BB36" i="47"/>
  <c r="FN30" i="3"/>
  <c r="ES30" i="3"/>
  <c r="EM30" i="3"/>
  <c r="BM50" i="47"/>
  <c r="EH30" i="3"/>
  <c r="BA36" i="47"/>
  <c r="DT30" i="3"/>
  <c r="Q27" i="47"/>
  <c r="DK30" i="3"/>
  <c r="E33" i="47"/>
  <c r="DF30" i="3"/>
  <c r="BR55" i="47"/>
  <c r="CX30" i="3"/>
  <c r="CJ30" i="3"/>
  <c r="CG30" i="3"/>
  <c r="FR29" i="3"/>
  <c r="BB35" i="47"/>
  <c r="FN29" i="3"/>
  <c r="AJ87" i="47"/>
  <c r="FD29" i="3"/>
  <c r="FA29" i="3"/>
  <c r="ES29" i="3"/>
  <c r="BY42" i="47"/>
  <c r="DK29" i="3"/>
  <c r="E32" i="47"/>
  <c r="DF29" i="3"/>
  <c r="CT29" i="3"/>
  <c r="AH87" i="47"/>
  <c r="FW28" i="3"/>
  <c r="BN48" i="47"/>
  <c r="FO28" i="3"/>
  <c r="AP44" i="47"/>
  <c r="FD28" i="3"/>
  <c r="R68" i="47"/>
  <c r="FA28" i="3"/>
  <c r="L137" i="47"/>
  <c r="EF28" i="3"/>
  <c r="AU33" i="47"/>
  <c r="EC28" i="3"/>
  <c r="DW28" i="3"/>
  <c r="W63" i="47"/>
  <c r="DQ28" i="3"/>
  <c r="K137" i="47"/>
  <c r="DF28" i="3"/>
  <c r="BR53" i="47"/>
  <c r="CT28" i="3"/>
  <c r="CJ28" i="3"/>
  <c r="P68" i="47"/>
  <c r="FZ27" i="3"/>
  <c r="BT52" i="47"/>
  <c r="FP27" i="3"/>
  <c r="FN27" i="3"/>
  <c r="AJ68" i="47"/>
  <c r="FG27" i="3"/>
  <c r="X62" i="47"/>
  <c r="FA27" i="3"/>
  <c r="L109" i="47"/>
  <c r="ES27" i="3"/>
  <c r="BY40" i="47"/>
  <c r="EF27" i="3"/>
  <c r="AU32" i="47"/>
  <c r="DW27" i="3"/>
  <c r="W62" i="47"/>
  <c r="DQ27" i="3"/>
  <c r="K109" i="47"/>
  <c r="DF27" i="3"/>
  <c r="CX27" i="3"/>
  <c r="AZ33" i="47"/>
  <c r="CJ27" i="3"/>
  <c r="P67" i="47"/>
  <c r="CG27" i="3"/>
  <c r="J109" i="47"/>
  <c r="FW26" i="3"/>
  <c r="BN46" i="47"/>
  <c r="FO26" i="3"/>
  <c r="FM26" i="3"/>
  <c r="AD32" i="47"/>
  <c r="FD26" i="3"/>
  <c r="R17" i="47"/>
  <c r="H37" i="48" s="1"/>
  <c r="FA26" i="3"/>
  <c r="L16" i="47"/>
  <c r="O19" i="48" s="1"/>
  <c r="EP26" i="3"/>
  <c r="BS51" i="47"/>
  <c r="EI26" i="3"/>
  <c r="BG37" i="47"/>
  <c r="EC26" i="3"/>
  <c r="AC32" i="47"/>
  <c r="DT26" i="3"/>
  <c r="Q17" i="47"/>
  <c r="G37" i="48" s="1"/>
  <c r="DK26" i="3"/>
  <c r="DF26" i="3"/>
  <c r="BR51" i="47"/>
  <c r="CT26" i="3"/>
  <c r="CJ26" i="3"/>
  <c r="P17" i="47"/>
  <c r="F37" i="48" s="1"/>
  <c r="FP25" i="3"/>
  <c r="AV30" i="47"/>
  <c r="FM25" i="3"/>
  <c r="FG25" i="3"/>
  <c r="X60" i="47"/>
  <c r="FA25" i="3"/>
  <c r="L136" i="47"/>
  <c r="ES25" i="3"/>
  <c r="BY38" i="47"/>
  <c r="ED25" i="3"/>
  <c r="AI84" i="47"/>
  <c r="DW25" i="3"/>
  <c r="W60" i="47"/>
  <c r="DQ25" i="3"/>
  <c r="DI25" i="3"/>
  <c r="BX38" i="47"/>
  <c r="DC25" i="3"/>
  <c r="BL45" i="47"/>
  <c r="CU25" i="3"/>
  <c r="CS25" i="3"/>
  <c r="AB31" i="47"/>
  <c r="CM25" i="3"/>
  <c r="V60" i="47"/>
  <c r="GC24" i="3"/>
  <c r="BZ37" i="47"/>
  <c r="FR24" i="3"/>
  <c r="FO24" i="3"/>
  <c r="AP12" i="47"/>
  <c r="H68" i="48" s="1"/>
  <c r="ES24" i="3"/>
  <c r="BY37" i="47"/>
  <c r="EF24" i="3"/>
  <c r="ED24" i="3"/>
  <c r="AI19" i="47"/>
  <c r="N58" i="48" s="1"/>
  <c r="DW24" i="3"/>
  <c r="W21" i="47"/>
  <c r="DQ24" i="3"/>
  <c r="K10" i="47"/>
  <c r="N13" i="48" s="1"/>
  <c r="DI24" i="3"/>
  <c r="BX37" i="47"/>
  <c r="CX24" i="3"/>
  <c r="CU24" i="3"/>
  <c r="AN12" i="47"/>
  <c r="F68" i="48" s="1"/>
  <c r="CS24" i="3"/>
  <c r="AB30" i="47"/>
  <c r="CG24" i="3"/>
  <c r="FZ23" i="3"/>
  <c r="BT49" i="47"/>
  <c r="FP23" i="3"/>
  <c r="AV28" i="47"/>
  <c r="FG23" i="3"/>
  <c r="ES23" i="3"/>
  <c r="BY36" i="47"/>
  <c r="EF23" i="3"/>
  <c r="AU28" i="47"/>
  <c r="EC23" i="3"/>
  <c r="DW23" i="3"/>
  <c r="W59" i="47"/>
  <c r="DQ23" i="3"/>
  <c r="K135" i="47"/>
  <c r="DF23" i="3"/>
  <c r="BR49" i="47"/>
  <c r="CT23" i="3"/>
  <c r="CJ23" i="3"/>
  <c r="P65" i="47"/>
  <c r="FP22" i="3"/>
  <c r="AV27" i="47"/>
  <c r="FM22" i="3"/>
  <c r="FG22" i="3"/>
  <c r="X58" i="47"/>
  <c r="FA22" i="3"/>
  <c r="L37" i="47"/>
  <c r="ES22" i="3"/>
  <c r="BY35" i="47"/>
  <c r="EF22" i="3"/>
  <c r="AU27" i="47"/>
  <c r="DW22" i="3"/>
  <c r="W58" i="47"/>
  <c r="DQ22" i="3"/>
  <c r="K37" i="47"/>
  <c r="DF22" i="3"/>
  <c r="CX22" i="3"/>
  <c r="AZ28" i="47"/>
  <c r="CJ22" i="3"/>
  <c r="P32" i="47"/>
  <c r="CG22" i="3"/>
  <c r="J37" i="47"/>
  <c r="FZ21" i="3"/>
  <c r="BT47" i="47"/>
  <c r="FN21" i="3"/>
  <c r="AJ81" i="47"/>
  <c r="FG21" i="3"/>
  <c r="EU21" i="3"/>
  <c r="F24" i="47"/>
  <c r="EI21" i="3"/>
  <c r="BG33" i="47"/>
  <c r="EE21" i="3"/>
  <c r="AO39" i="47"/>
  <c r="DT21" i="3"/>
  <c r="Q64" i="47"/>
  <c r="DK21" i="3"/>
  <c r="E24" i="47"/>
  <c r="DF21" i="3"/>
  <c r="BR47" i="47"/>
  <c r="CV21" i="3"/>
  <c r="CT21" i="3"/>
  <c r="AH81" i="47"/>
  <c r="GC20" i="3"/>
  <c r="FW20" i="3"/>
  <c r="BN40" i="47"/>
  <c r="FS20" i="3"/>
  <c r="BH32" i="47"/>
  <c r="FO20" i="3"/>
  <c r="AP38" i="47"/>
  <c r="EU20" i="3"/>
  <c r="F23" i="47"/>
  <c r="EM20" i="3"/>
  <c r="BM40" i="47"/>
  <c r="EH20" i="3"/>
  <c r="BA26" i="47"/>
  <c r="ED20" i="3"/>
  <c r="DK20" i="3"/>
  <c r="E23" i="47"/>
  <c r="CX20" i="3"/>
  <c r="AZ26" i="47"/>
  <c r="GC19" i="3"/>
  <c r="BZ32" i="47"/>
  <c r="FN19" i="3"/>
  <c r="AJ73" i="47"/>
  <c r="FG19" i="3"/>
  <c r="EU19" i="3"/>
  <c r="EP19" i="3"/>
  <c r="BS45" i="47"/>
  <c r="EI19" i="3"/>
  <c r="EF19" i="3"/>
  <c r="AU24" i="47"/>
  <c r="DI19" i="3"/>
  <c r="CV19" i="3"/>
  <c r="CT19" i="3"/>
  <c r="AH73" i="47"/>
  <c r="CJ19" i="3"/>
  <c r="CG19" i="3"/>
  <c r="J72" i="47"/>
  <c r="FZ18" i="3"/>
  <c r="FP18" i="3"/>
  <c r="AV23" i="47"/>
  <c r="FM18" i="3"/>
  <c r="AD24" i="47"/>
  <c r="FG18" i="3"/>
  <c r="X54" i="47"/>
  <c r="FA18" i="3"/>
  <c r="L102" i="47"/>
  <c r="EH18" i="3"/>
  <c r="BA24" i="47"/>
  <c r="EE18" i="3"/>
  <c r="AO36" i="47"/>
  <c r="DI18" i="3"/>
  <c r="BX31" i="47"/>
  <c r="CX18" i="3"/>
  <c r="CM18" i="3"/>
  <c r="GC17" i="3"/>
  <c r="BZ30" i="47"/>
  <c r="FN17" i="3"/>
  <c r="FA17" i="3"/>
  <c r="ES17" i="3"/>
  <c r="BY30" i="47"/>
  <c r="EM17" i="3"/>
  <c r="BM37" i="47"/>
  <c r="EH17" i="3"/>
  <c r="BA23" i="47"/>
  <c r="DT17" i="3"/>
  <c r="Q61" i="47"/>
  <c r="DQ17" i="3"/>
  <c r="K97" i="47"/>
  <c r="CS17" i="3"/>
  <c r="CM17" i="3"/>
  <c r="V53" i="47"/>
  <c r="FS16" i="3"/>
  <c r="FD16" i="3"/>
  <c r="R60" i="47"/>
  <c r="EP16" i="3"/>
  <c r="BS23" i="47"/>
  <c r="EF16" i="3"/>
  <c r="AU21" i="47"/>
  <c r="EC16" i="3"/>
  <c r="AC22" i="47"/>
  <c r="DW16" i="3"/>
  <c r="W52" i="47"/>
  <c r="DI16" i="3"/>
  <c r="DC16" i="3"/>
  <c r="CU16" i="3"/>
  <c r="AN20" i="47"/>
  <c r="CS16" i="3"/>
  <c r="CM16" i="3"/>
  <c r="FW15" i="3"/>
  <c r="BN35" i="47"/>
  <c r="FS15" i="3"/>
  <c r="BH18" i="47"/>
  <c r="O93" i="48" s="1"/>
  <c r="FO15" i="3"/>
  <c r="FM15" i="3"/>
  <c r="EU15" i="3"/>
  <c r="F18" i="47"/>
  <c r="H21" i="48" s="1"/>
  <c r="EP15" i="3"/>
  <c r="BS42" i="47"/>
  <c r="EF15" i="3"/>
  <c r="AU20" i="47"/>
  <c r="EC15" i="3"/>
  <c r="DW15" i="3"/>
  <c r="DI15" i="3"/>
  <c r="BX28" i="47"/>
  <c r="DC15" i="3"/>
  <c r="CY15" i="3"/>
  <c r="CM15" i="3"/>
  <c r="V51" i="47"/>
  <c r="EH14" i="3"/>
  <c r="BA20" i="47"/>
  <c r="ED14" i="3"/>
  <c r="AI77" i="47"/>
  <c r="DT14" i="3"/>
  <c r="Q58" i="47"/>
  <c r="DK14" i="3"/>
  <c r="E17" i="47"/>
  <c r="G20" i="48" s="1"/>
  <c r="CJ14" i="3"/>
  <c r="P58" i="47"/>
  <c r="E94" i="48"/>
  <c r="FN13" i="3"/>
  <c r="AJ11" i="47"/>
  <c r="O50" i="48" s="1"/>
  <c r="EH13" i="3"/>
  <c r="BA19" i="47"/>
  <c r="G94" i="48" s="1"/>
  <c r="ED13" i="3"/>
  <c r="AI11" i="47"/>
  <c r="N50" i="48" s="1"/>
  <c r="DK13" i="3"/>
  <c r="E16" i="47"/>
  <c r="G19" i="48" s="1"/>
  <c r="DF13" i="3"/>
  <c r="BR11" i="47"/>
  <c r="M103" i="48" s="1"/>
  <c r="FR12" i="3"/>
  <c r="BB18" i="47"/>
  <c r="H93" i="48" s="1"/>
  <c r="FO12" i="3"/>
  <c r="AP32" i="47"/>
  <c r="E18" i="48"/>
  <c r="EI12" i="3"/>
  <c r="BG26" i="47"/>
  <c r="EE12" i="3"/>
  <c r="AO32" i="47"/>
  <c r="EC12" i="3"/>
  <c r="AC19" i="47"/>
  <c r="G58" i="48" s="1"/>
  <c r="DW12" i="3"/>
  <c r="W48" i="47"/>
  <c r="DQ12" i="3"/>
  <c r="K39" i="47"/>
  <c r="DC12" i="3"/>
  <c r="BL32" i="47"/>
  <c r="CM12" i="3"/>
  <c r="V48" i="47"/>
  <c r="FR11" i="3"/>
  <c r="BB17" i="47"/>
  <c r="H92" i="48" s="1"/>
  <c r="ES11" i="3"/>
  <c r="BY24" i="47"/>
  <c r="EH11" i="3"/>
  <c r="BA17" i="47"/>
  <c r="G92" i="48" s="1"/>
  <c r="EE11" i="3"/>
  <c r="AO31" i="47"/>
  <c r="CY11" i="3"/>
  <c r="BF25" i="47"/>
  <c r="FZ10" i="3"/>
  <c r="BT14" i="47"/>
  <c r="O106" i="48" s="1"/>
  <c r="E56" i="48"/>
  <c r="FD10" i="3"/>
  <c r="R56" i="47"/>
  <c r="FA10" i="3"/>
  <c r="L62" i="47"/>
  <c r="ES10" i="3"/>
  <c r="BY23" i="47"/>
  <c r="EE10" i="3"/>
  <c r="AO30" i="47"/>
  <c r="CV10" i="3"/>
  <c r="AT15" i="47"/>
  <c r="M71" i="48" s="1"/>
  <c r="AT262" i="3"/>
  <c r="AT509" i="3" s="1"/>
  <c r="G33" i="46" s="1"/>
  <c r="H33" i="46" s="1"/>
  <c r="D256" i="47"/>
  <c r="Z509" i="3"/>
  <c r="F28" i="46" s="1"/>
  <c r="H28" i="46" s="1"/>
  <c r="AA509" i="3"/>
  <c r="F30" i="46" s="1"/>
  <c r="EH8" i="3"/>
  <c r="U509" i="3"/>
  <c r="F14" i="46" s="1"/>
  <c r="W509" i="3"/>
  <c r="F22" i="46" s="1"/>
  <c r="EI8" i="3"/>
  <c r="AF509" i="3"/>
  <c r="F36" i="46" s="1"/>
  <c r="ED8" i="3"/>
  <c r="AB509" i="3"/>
  <c r="F31" i="46" s="1"/>
  <c r="H31" i="46" s="1"/>
  <c r="N509" i="3"/>
  <c r="E33" i="46" s="1"/>
  <c r="CV8" i="3"/>
  <c r="BM213" i="3"/>
  <c r="BM148" i="3"/>
  <c r="BM134" i="3"/>
  <c r="BM166" i="3"/>
  <c r="BM33" i="3"/>
  <c r="BM126" i="3"/>
  <c r="BM89" i="3"/>
  <c r="BM136" i="3"/>
  <c r="BM97" i="3"/>
  <c r="BM40" i="3"/>
  <c r="BM21" i="3"/>
  <c r="BM16" i="3"/>
  <c r="DI9" i="3"/>
  <c r="T262" i="3"/>
  <c r="BM203" i="3"/>
  <c r="FZ8" i="3"/>
  <c r="AY509" i="3"/>
  <c r="G42" i="46" s="1"/>
  <c r="H42" i="46" s="1"/>
  <c r="EJ8" i="3"/>
  <c r="AG509" i="3"/>
  <c r="CI8" i="3"/>
  <c r="G509" i="3"/>
  <c r="E22" i="46" s="1"/>
  <c r="BM120" i="3"/>
  <c r="BM146" i="3"/>
  <c r="BM57" i="3"/>
  <c r="BM103" i="3"/>
  <c r="BM235" i="3"/>
  <c r="BM60" i="3"/>
  <c r="BM221" i="3"/>
  <c r="BM153" i="3"/>
  <c r="BM151" i="3"/>
  <c r="BM150" i="3"/>
  <c r="BM133" i="3"/>
  <c r="BT245" i="3" s="1"/>
  <c r="M130" i="41" s="1"/>
  <c r="BM128" i="3"/>
  <c r="BM82" i="3"/>
  <c r="BM52" i="3"/>
  <c r="BM41" i="3"/>
  <c r="BM199" i="3"/>
  <c r="AO509" i="3"/>
  <c r="G26" i="46" s="1"/>
  <c r="AJ509" i="3"/>
  <c r="F45" i="46" s="1"/>
  <c r="H45" i="46" s="1"/>
  <c r="FA8" i="3"/>
  <c r="AL509" i="3"/>
  <c r="G20" i="46" s="1"/>
  <c r="DT8" i="3"/>
  <c r="X509" i="3"/>
  <c r="F23" i="46" s="1"/>
  <c r="H23" i="46" s="1"/>
  <c r="DW8" i="3"/>
  <c r="Y509" i="3"/>
  <c r="F26" i="46" s="1"/>
  <c r="AS509" i="3"/>
  <c r="G32" i="46" s="1"/>
  <c r="FO8" i="3"/>
  <c r="CU8" i="3"/>
  <c r="M509" i="3"/>
  <c r="E32" i="46" s="1"/>
  <c r="FR8" i="3"/>
  <c r="AU509" i="3"/>
  <c r="G35" i="46" s="1"/>
  <c r="H35" i="46" s="1"/>
  <c r="EE8" i="3"/>
  <c r="AC509" i="3"/>
  <c r="F32" i="46" s="1"/>
  <c r="FM8" i="3"/>
  <c r="AQ509" i="3"/>
  <c r="G30" i="46" s="1"/>
  <c r="CJ8" i="3"/>
  <c r="H509" i="3"/>
  <c r="E23" i="46" s="1"/>
  <c r="BM141" i="3"/>
  <c r="BM65" i="3"/>
  <c r="BM254" i="3"/>
  <c r="BT254" i="3"/>
  <c r="H135" i="41" s="1"/>
  <c r="BM14" i="3"/>
  <c r="BM75" i="3"/>
  <c r="BM110" i="3"/>
  <c r="BM86" i="3"/>
  <c r="BM77" i="3"/>
  <c r="BM158" i="3"/>
  <c r="BM37" i="3"/>
  <c r="BM230" i="3"/>
  <c r="BM172" i="3"/>
  <c r="BM139" i="3"/>
  <c r="BM59" i="3"/>
  <c r="BM48" i="3"/>
  <c r="AM509" i="3"/>
  <c r="G22" i="46" s="1"/>
  <c r="AX509" i="3"/>
  <c r="G39" i="46" s="1"/>
  <c r="H39" i="46" s="1"/>
  <c r="AK509" i="3"/>
  <c r="G14" i="46" s="1"/>
  <c r="AS255" i="3"/>
  <c r="G17" i="46" s="1"/>
  <c r="H17" i="46" s="1"/>
  <c r="BI255" i="3"/>
  <c r="G44" i="46" s="1"/>
  <c r="H38" i="46"/>
  <c r="AU255" i="3"/>
  <c r="G19" i="46" s="1"/>
  <c r="DU8" i="3"/>
  <c r="AD255" i="3"/>
  <c r="F24" i="46" s="1"/>
  <c r="H24" i="46" s="1"/>
  <c r="AE255" i="3"/>
  <c r="F25" i="46" s="1"/>
  <c r="H25" i="46" s="1"/>
  <c r="H21" i="46"/>
  <c r="H29" i="46"/>
  <c r="H40" i="46"/>
  <c r="AH255" i="3"/>
  <c r="EN8" i="3"/>
  <c r="AP255" i="3"/>
  <c r="F44" i="46" s="1"/>
  <c r="H37" i="46"/>
  <c r="H43" i="46"/>
  <c r="H19" i="46"/>
  <c r="BM185" i="3"/>
  <c r="BM239" i="3"/>
  <c r="BM36" i="3"/>
  <c r="BM74" i="3"/>
  <c r="BM171" i="3"/>
  <c r="BM210" i="3"/>
  <c r="BM167" i="3"/>
  <c r="BM181" i="3"/>
  <c r="BM253" i="3"/>
  <c r="BT253" i="3"/>
  <c r="M134" i="41" s="1"/>
  <c r="BM202" i="3"/>
  <c r="BM190" i="3"/>
  <c r="BM116" i="3"/>
  <c r="BM73" i="3"/>
  <c r="BM27" i="3"/>
  <c r="BM240" i="3"/>
  <c r="BM209" i="3"/>
  <c r="BM188" i="3"/>
  <c r="BM105" i="3"/>
  <c r="BM207" i="3"/>
  <c r="BM124" i="3"/>
  <c r="BM204" i="3"/>
  <c r="BM137" i="3"/>
  <c r="BM223" i="3"/>
  <c r="BM218" i="3"/>
  <c r="BM67" i="3"/>
  <c r="BM232" i="3"/>
  <c r="BM222" i="3"/>
  <c r="BM241" i="3"/>
  <c r="BM216" i="3"/>
  <c r="BM192" i="3"/>
  <c r="BM42" i="3"/>
  <c r="BM183" i="3"/>
  <c r="BM234" i="3"/>
  <c r="BM178" i="3"/>
  <c r="BM143" i="3"/>
  <c r="BM122" i="3"/>
  <c r="BM100" i="3"/>
  <c r="BM214" i="3"/>
  <c r="BM193" i="3"/>
  <c r="BM8" i="3"/>
  <c r="BM130" i="3"/>
  <c r="BM211" i="3"/>
  <c r="BM159" i="3"/>
  <c r="BM30" i="3"/>
  <c r="BM15" i="3"/>
  <c r="BT251" i="3"/>
  <c r="M133" i="41" s="1"/>
  <c r="BM250" i="3"/>
  <c r="BT250" i="3"/>
  <c r="H133" i="41" s="1"/>
  <c r="BM87" i="3"/>
  <c r="BM79" i="3"/>
  <c r="BM102" i="3"/>
  <c r="BM196" i="3"/>
  <c r="BM95" i="3"/>
  <c r="BM92" i="3"/>
  <c r="BM248" i="3"/>
  <c r="BT248" i="3"/>
  <c r="H132" i="41" s="1"/>
  <c r="BT249" i="3"/>
  <c r="M132" i="41" s="1"/>
  <c r="BM184" i="3"/>
  <c r="BM84" i="3"/>
  <c r="BM246" i="3"/>
  <c r="BM195" i="3"/>
  <c r="BT97" i="3" s="1"/>
  <c r="M56" i="41" s="1"/>
  <c r="BM149" i="3"/>
  <c r="BM129" i="3"/>
  <c r="BM113" i="3"/>
  <c r="BM88" i="3"/>
  <c r="BT89" i="3"/>
  <c r="M52" i="41" s="1"/>
  <c r="BM20" i="3"/>
  <c r="H18" i="46"/>
  <c r="BM238" i="3"/>
  <c r="BM164" i="3"/>
  <c r="BM251" i="3"/>
  <c r="BT149" i="3" s="1"/>
  <c r="M82" i="41" s="1"/>
  <c r="BT252" i="3"/>
  <c r="H134" i="41" s="1"/>
  <c r="J255" i="3"/>
  <c r="E21" i="46" s="1"/>
  <c r="AN255" i="3"/>
  <c r="F41" i="46" s="1"/>
  <c r="T255" i="3"/>
  <c r="E40" i="46" s="1"/>
  <c r="Y255" i="3"/>
  <c r="F16" i="46" s="1"/>
  <c r="H16" i="46" s="1"/>
  <c r="FV8" i="3"/>
  <c r="FH8" i="3"/>
  <c r="BG255" i="3"/>
  <c r="G41" i="46" s="1"/>
  <c r="AJ255" i="3"/>
  <c r="F34" i="46" s="1"/>
  <c r="H34" i="46" s="1"/>
  <c r="H8" i="3"/>
  <c r="CE8" i="3" s="1"/>
  <c r="H20" i="46" l="1"/>
  <c r="BO9" i="3"/>
  <c r="BW9" i="3"/>
  <c r="BT19" i="3"/>
  <c r="M17" i="41" s="1"/>
  <c r="BW126" i="3"/>
  <c r="G71" i="41" s="1"/>
  <c r="BT83" i="3"/>
  <c r="M49" i="41" s="1"/>
  <c r="BV8" i="3"/>
  <c r="F12" i="41" s="1"/>
  <c r="BT88" i="3"/>
  <c r="H52" i="41" s="1"/>
  <c r="BT212" i="3"/>
  <c r="H114" i="41" s="1"/>
  <c r="BT215" i="3"/>
  <c r="M115" i="41" s="1"/>
  <c r="BT100" i="3"/>
  <c r="H58" i="41" s="1"/>
  <c r="BT123" i="3"/>
  <c r="M69" i="41" s="1"/>
  <c r="BT179" i="3"/>
  <c r="M97" i="41" s="1"/>
  <c r="BT235" i="3"/>
  <c r="M125" i="41" s="1"/>
  <c r="BT221" i="3"/>
  <c r="M118" i="41" s="1"/>
  <c r="BT232" i="3"/>
  <c r="H124" i="41" s="1"/>
  <c r="BT219" i="3"/>
  <c r="M117" i="41" s="1"/>
  <c r="BT224" i="3"/>
  <c r="H120" i="41" s="1"/>
  <c r="BT206" i="3"/>
  <c r="H111" i="41" s="1"/>
  <c r="BT189" i="3"/>
  <c r="M102" i="41" s="1"/>
  <c r="BT228" i="3"/>
  <c r="H122" i="41" s="1"/>
  <c r="BT241" i="3"/>
  <c r="M128" i="41" s="1"/>
  <c r="BT72" i="3"/>
  <c r="H44" i="41" s="1"/>
  <c r="BT203" i="3"/>
  <c r="M109" i="41" s="1"/>
  <c r="BT75" i="3"/>
  <c r="M45" i="41" s="1"/>
  <c r="BT240" i="3"/>
  <c r="H128" i="41" s="1"/>
  <c r="BT101" i="3"/>
  <c r="M58" i="41" s="1"/>
  <c r="BT173" i="3"/>
  <c r="M94" i="41" s="1"/>
  <c r="BT175" i="3"/>
  <c r="M95" i="41" s="1"/>
  <c r="BT184" i="3"/>
  <c r="H100" i="41" s="1"/>
  <c r="BT157" i="3"/>
  <c r="M86" i="41" s="1"/>
  <c r="BT109" i="3"/>
  <c r="M62" i="41" s="1"/>
  <c r="BT142" i="3"/>
  <c r="H79" i="41" s="1"/>
  <c r="BT208" i="3"/>
  <c r="H112" i="41" s="1"/>
  <c r="BT180" i="3"/>
  <c r="H98" i="41" s="1"/>
  <c r="BT128" i="3"/>
  <c r="H72" i="41" s="1"/>
  <c r="BT134" i="3"/>
  <c r="H75" i="41" s="1"/>
  <c r="BT151" i="3"/>
  <c r="M83" i="41" s="1"/>
  <c r="BT220" i="3"/>
  <c r="H118" i="41" s="1"/>
  <c r="BT236" i="3"/>
  <c r="H126" i="41" s="1"/>
  <c r="BT147" i="3"/>
  <c r="M81" i="41" s="1"/>
  <c r="BT196" i="3"/>
  <c r="H106" i="41" s="1"/>
  <c r="BT121" i="3"/>
  <c r="M68" i="41" s="1"/>
  <c r="BT201" i="3"/>
  <c r="M108" i="41" s="1"/>
  <c r="BT70" i="3"/>
  <c r="H43" i="41" s="1"/>
  <c r="BT95" i="3"/>
  <c r="M55" i="41" s="1"/>
  <c r="BT98" i="3"/>
  <c r="H57" i="41" s="1"/>
  <c r="BT137" i="3"/>
  <c r="M76" i="41" s="1"/>
  <c r="BT148" i="3"/>
  <c r="H82" i="41" s="1"/>
  <c r="BT108" i="3"/>
  <c r="H62" i="41" s="1"/>
  <c r="BT210" i="3"/>
  <c r="H113" i="41" s="1"/>
  <c r="BT177" i="3"/>
  <c r="M96" i="41" s="1"/>
  <c r="BT76" i="3"/>
  <c r="H46" i="41" s="1"/>
  <c r="BT161" i="3"/>
  <c r="M88" i="41" s="1"/>
  <c r="BT146" i="3"/>
  <c r="H81" i="41" s="1"/>
  <c r="BT163" i="3"/>
  <c r="M89" i="41" s="1"/>
  <c r="BT122" i="3"/>
  <c r="H69" i="41" s="1"/>
  <c r="BT79" i="3"/>
  <c r="M47" i="41" s="1"/>
  <c r="BT91" i="3"/>
  <c r="M53" i="41" s="1"/>
  <c r="BT115" i="3"/>
  <c r="M65" i="41" s="1"/>
  <c r="BT113" i="3"/>
  <c r="M64" i="41" s="1"/>
  <c r="BT237" i="3"/>
  <c r="M126" i="41" s="1"/>
  <c r="BT222" i="3"/>
  <c r="H119" i="41" s="1"/>
  <c r="BT238" i="3"/>
  <c r="H127" i="41" s="1"/>
  <c r="BT165" i="3"/>
  <c r="M90" i="41" s="1"/>
  <c r="BT239" i="3"/>
  <c r="M127" i="41" s="1"/>
  <c r="BT130" i="3"/>
  <c r="H73" i="41" s="1"/>
  <c r="BT185" i="3"/>
  <c r="M100" i="41" s="1"/>
  <c r="BT114" i="3"/>
  <c r="H65" i="41" s="1"/>
  <c r="BT195" i="3"/>
  <c r="M105" i="41" s="1"/>
  <c r="BT247" i="3"/>
  <c r="M131" i="41" s="1"/>
  <c r="BT96" i="3"/>
  <c r="H56" i="41" s="1"/>
  <c r="BT197" i="3"/>
  <c r="M106" i="41" s="1"/>
  <c r="BT77" i="3"/>
  <c r="M46" i="41" s="1"/>
  <c r="BT160" i="3"/>
  <c r="H88" i="41" s="1"/>
  <c r="BT194" i="3"/>
  <c r="H105" i="41" s="1"/>
  <c r="BT213" i="3"/>
  <c r="M114" i="41" s="1"/>
  <c r="BT216" i="3"/>
  <c r="H116" i="41" s="1"/>
  <c r="BT242" i="3"/>
  <c r="H129" i="41" s="1"/>
  <c r="BT231" i="3"/>
  <c r="M123" i="41" s="1"/>
  <c r="BT218" i="3"/>
  <c r="H117" i="41" s="1"/>
  <c r="BT205" i="3"/>
  <c r="M110" i="41" s="1"/>
  <c r="BT125" i="3"/>
  <c r="M70" i="41" s="1"/>
  <c r="BT106" i="3"/>
  <c r="H61" i="41" s="1"/>
  <c r="BT209" i="3"/>
  <c r="M112" i="41" s="1"/>
  <c r="BT227" i="3"/>
  <c r="M121" i="41" s="1"/>
  <c r="BT190" i="3"/>
  <c r="H103" i="41" s="1"/>
  <c r="BT202" i="3"/>
  <c r="H109" i="41" s="1"/>
  <c r="BT182" i="3"/>
  <c r="H99" i="41" s="1"/>
  <c r="BT192" i="3"/>
  <c r="H104" i="41" s="1"/>
  <c r="BT172" i="3"/>
  <c r="H94" i="41" s="1"/>
  <c r="BT200" i="3"/>
  <c r="H108" i="41" s="1"/>
  <c r="BT229" i="3"/>
  <c r="M122" i="41" s="1"/>
  <c r="BT140" i="3"/>
  <c r="H78" i="41" s="1"/>
  <c r="BT171" i="3"/>
  <c r="M93" i="41" s="1"/>
  <c r="BT176" i="3"/>
  <c r="H96" i="41" s="1"/>
  <c r="BT217" i="3"/>
  <c r="M116" i="41" s="1"/>
  <c r="BT86" i="3"/>
  <c r="H51" i="41" s="1"/>
  <c r="BT198" i="3"/>
  <c r="H107" i="41" s="1"/>
  <c r="BT112" i="3"/>
  <c r="H64" i="41" s="1"/>
  <c r="BT81" i="3"/>
  <c r="M48" i="41" s="1"/>
  <c r="BT154" i="3"/>
  <c r="H85" i="41" s="1"/>
  <c r="BT174" i="3"/>
  <c r="H95" i="41" s="1"/>
  <c r="BT124" i="3"/>
  <c r="H70" i="41" s="1"/>
  <c r="BT118" i="3"/>
  <c r="H67" i="41" s="1"/>
  <c r="BT94" i="3"/>
  <c r="H55" i="41" s="1"/>
  <c r="BT126" i="3"/>
  <c r="H71" i="41" s="1"/>
  <c r="BT136" i="3"/>
  <c r="H76" i="41" s="1"/>
  <c r="BT127" i="3"/>
  <c r="M71" i="41" s="1"/>
  <c r="BT167" i="3"/>
  <c r="M91" i="41" s="1"/>
  <c r="BT135" i="3"/>
  <c r="M75" i="41" s="1"/>
  <c r="BT187" i="3"/>
  <c r="M101" i="41" s="1"/>
  <c r="BT87" i="3"/>
  <c r="M51" i="41" s="1"/>
  <c r="BT85" i="3"/>
  <c r="M50" i="41" s="1"/>
  <c r="BT162" i="3"/>
  <c r="H89" i="41" s="1"/>
  <c r="BT164" i="3"/>
  <c r="H90" i="41" s="1"/>
  <c r="BT129" i="3"/>
  <c r="M72" i="41" s="1"/>
  <c r="BT99" i="3"/>
  <c r="M57" i="41" s="1"/>
  <c r="BT80" i="3"/>
  <c r="H48" i="41" s="1"/>
  <c r="BT105" i="3"/>
  <c r="M60" i="41" s="1"/>
  <c r="BT120" i="3"/>
  <c r="H68" i="41" s="1"/>
  <c r="BT143" i="3"/>
  <c r="M79" i="41" s="1"/>
  <c r="BT244" i="3"/>
  <c r="H130" i="41" s="1"/>
  <c r="BT84" i="3"/>
  <c r="H50" i="41" s="1"/>
  <c r="BT243" i="3"/>
  <c r="M129" i="41" s="1"/>
  <c r="BT93" i="3"/>
  <c r="M54" i="41" s="1"/>
  <c r="BT103" i="3"/>
  <c r="M59" i="41" s="1"/>
  <c r="BT131" i="3"/>
  <c r="M73" i="41" s="1"/>
  <c r="BT144" i="3"/>
  <c r="H80" i="41" s="1"/>
  <c r="BT234" i="3"/>
  <c r="H125" i="41" s="1"/>
  <c r="BT183" i="3"/>
  <c r="M99" i="41" s="1"/>
  <c r="BT193" i="3"/>
  <c r="M104" i="41" s="1"/>
  <c r="BT233" i="3"/>
  <c r="M124" i="41" s="1"/>
  <c r="BT138" i="3"/>
  <c r="H77" i="41" s="1"/>
  <c r="BT204" i="3"/>
  <c r="H110" i="41" s="1"/>
  <c r="BT207" i="3"/>
  <c r="M111" i="41" s="1"/>
  <c r="BT188" i="3"/>
  <c r="H102" i="41" s="1"/>
  <c r="BT226" i="3"/>
  <c r="H121" i="41" s="1"/>
  <c r="BT74" i="3"/>
  <c r="H45" i="41" s="1"/>
  <c r="BT117" i="3"/>
  <c r="M66" i="41" s="1"/>
  <c r="BT191" i="3"/>
  <c r="M103" i="41" s="1"/>
  <c r="BT168" i="3"/>
  <c r="H92" i="41" s="1"/>
  <c r="BT211" i="3"/>
  <c r="M113" i="41" s="1"/>
  <c r="BT186" i="3"/>
  <c r="H101" i="41" s="1"/>
  <c r="BT223" i="3"/>
  <c r="M119" i="41" s="1"/>
  <c r="BT159" i="3"/>
  <c r="M87" i="41" s="1"/>
  <c r="BT69" i="3"/>
  <c r="M42" i="41" s="1"/>
  <c r="BT178" i="3"/>
  <c r="H97" i="41" s="1"/>
  <c r="BT230" i="3"/>
  <c r="H123" i="41" s="1"/>
  <c r="BT158" i="3"/>
  <c r="H87" i="41" s="1"/>
  <c r="BT78" i="3"/>
  <c r="H47" i="41" s="1"/>
  <c r="BT73" i="3"/>
  <c r="M44" i="41" s="1"/>
  <c r="BT141" i="3"/>
  <c r="M78" i="41" s="1"/>
  <c r="BT145" i="3"/>
  <c r="M80" i="41" s="1"/>
  <c r="BT139" i="3"/>
  <c r="M77" i="41" s="1"/>
  <c r="BT133" i="3"/>
  <c r="M74" i="41" s="1"/>
  <c r="BT150" i="3"/>
  <c r="H83" i="41" s="1"/>
  <c r="BT152" i="3"/>
  <c r="H84" i="41" s="1"/>
  <c r="BT102" i="3"/>
  <c r="H59" i="41" s="1"/>
  <c r="BT199" i="3"/>
  <c r="M107" i="41" s="1"/>
  <c r="BT119" i="3"/>
  <c r="M67" i="41" s="1"/>
  <c r="BT225" i="3"/>
  <c r="M120" i="41" s="1"/>
  <c r="BT71" i="3"/>
  <c r="M43" i="41" s="1"/>
  <c r="BT92" i="3"/>
  <c r="H54" i="41" s="1"/>
  <c r="BT90" i="3"/>
  <c r="H53" i="41" s="1"/>
  <c r="BT166" i="3"/>
  <c r="H91" i="41" s="1"/>
  <c r="BT214" i="3"/>
  <c r="H115" i="41" s="1"/>
  <c r="BT132" i="3"/>
  <c r="H74" i="41" s="1"/>
  <c r="BT181" i="3"/>
  <c r="M98" i="41" s="1"/>
  <c r="BT111" i="3"/>
  <c r="M63" i="41" s="1"/>
  <c r="BT170" i="3"/>
  <c r="H93" i="41" s="1"/>
  <c r="BT156" i="3"/>
  <c r="H86" i="41" s="1"/>
  <c r="BT155" i="3"/>
  <c r="M85" i="41" s="1"/>
  <c r="BT153" i="3"/>
  <c r="M84" i="41" s="1"/>
  <c r="BT116" i="3"/>
  <c r="H66" i="41" s="1"/>
  <c r="BT169" i="3"/>
  <c r="M92" i="41" s="1"/>
  <c r="BT104" i="3"/>
  <c r="H60" i="41" s="1"/>
  <c r="BT82" i="3"/>
  <c r="H49" i="41" s="1"/>
  <c r="BT107" i="3"/>
  <c r="M61" i="41" s="1"/>
  <c r="BT110" i="3"/>
  <c r="H63" i="41" s="1"/>
  <c r="BT246" i="3"/>
  <c r="H131" i="41" s="1"/>
  <c r="BU21" i="3"/>
  <c r="J18" i="41" s="1"/>
  <c r="BW151" i="3"/>
  <c r="L83" i="41" s="1"/>
  <c r="BS20" i="3"/>
  <c r="D18" i="41" s="1"/>
  <c r="BU158" i="3"/>
  <c r="E87" i="41" s="1"/>
  <c r="BS76" i="3"/>
  <c r="D46" i="41" s="1"/>
  <c r="BW75" i="3"/>
  <c r="L45" i="41" s="1"/>
  <c r="BW111" i="3"/>
  <c r="L63" i="41" s="1"/>
  <c r="BU241" i="3"/>
  <c r="J128" i="41" s="1"/>
  <c r="BW230" i="3"/>
  <c r="G123" i="41" s="1"/>
  <c r="BV132" i="3"/>
  <c r="F74" i="41" s="1"/>
  <c r="BV216" i="3"/>
  <c r="F116" i="41" s="1"/>
  <c r="BS65" i="3"/>
  <c r="I40" i="41" s="1"/>
  <c r="BS86" i="3"/>
  <c r="D51" i="41" s="1"/>
  <c r="BS208" i="3"/>
  <c r="D112" i="41" s="1"/>
  <c r="BS19" i="3"/>
  <c r="I17" i="41" s="1"/>
  <c r="BS225" i="3"/>
  <c r="I120" i="41" s="1"/>
  <c r="BV79" i="3"/>
  <c r="K47" i="41" s="1"/>
  <c r="BW223" i="3"/>
  <c r="L119" i="41" s="1"/>
  <c r="BW188" i="3"/>
  <c r="G102" i="41" s="1"/>
  <c r="BS199" i="3"/>
  <c r="I107" i="41" s="1"/>
  <c r="BW197" i="3"/>
  <c r="L106" i="41" s="1"/>
  <c r="BS226" i="3"/>
  <c r="D121" i="41" s="1"/>
  <c r="BW209" i="3"/>
  <c r="L112" i="41" s="1"/>
  <c r="BU57" i="3"/>
  <c r="J36" i="41" s="1"/>
  <c r="BU89" i="3"/>
  <c r="J52" i="41" s="1"/>
  <c r="BU254" i="3"/>
  <c r="E135" i="41" s="1"/>
  <c r="BW220" i="3"/>
  <c r="G118" i="41" s="1"/>
  <c r="BS246" i="3"/>
  <c r="D131" i="41" s="1"/>
  <c r="BU218" i="3"/>
  <c r="E117" i="41" s="1"/>
  <c r="BV212" i="3"/>
  <c r="F114" i="41" s="1"/>
  <c r="BV50" i="3"/>
  <c r="F33" i="41" s="1"/>
  <c r="BW57" i="3"/>
  <c r="L36" i="41" s="1"/>
  <c r="BT16" i="3"/>
  <c r="H16" i="41" s="1"/>
  <c r="BU212" i="3"/>
  <c r="E114" i="41" s="1"/>
  <c r="BU175" i="3"/>
  <c r="J95" i="41" s="1"/>
  <c r="BS196" i="3"/>
  <c r="D106" i="41" s="1"/>
  <c r="BS154" i="3"/>
  <c r="D85" i="41" s="1"/>
  <c r="BU79" i="3"/>
  <c r="J47" i="41" s="1"/>
  <c r="BW235" i="3"/>
  <c r="L125" i="41" s="1"/>
  <c r="BS232" i="3"/>
  <c r="D124" i="41" s="1"/>
  <c r="BS212" i="3"/>
  <c r="D114" i="41" s="1"/>
  <c r="BU167" i="3"/>
  <c r="J91" i="41" s="1"/>
  <c r="BV162" i="3"/>
  <c r="F89" i="41" s="1"/>
  <c r="BS238" i="3"/>
  <c r="D127" i="41" s="1"/>
  <c r="BS157" i="3"/>
  <c r="I86" i="41" s="1"/>
  <c r="BW252" i="3"/>
  <c r="G134" i="41" s="1"/>
  <c r="BU74" i="3"/>
  <c r="E45" i="41" s="1"/>
  <c r="BU193" i="3"/>
  <c r="J104" i="41" s="1"/>
  <c r="BS210" i="3"/>
  <c r="D113" i="41" s="1"/>
  <c r="BU216" i="3"/>
  <c r="E116" i="41" s="1"/>
  <c r="BU142" i="3"/>
  <c r="E79" i="41" s="1"/>
  <c r="BV86" i="3"/>
  <c r="F51" i="41" s="1"/>
  <c r="BU191" i="3"/>
  <c r="J103" i="41" s="1"/>
  <c r="BW198" i="3"/>
  <c r="G107" i="41" s="1"/>
  <c r="BU18" i="3"/>
  <c r="E17" i="41" s="1"/>
  <c r="BV39" i="3"/>
  <c r="K27" i="41" s="1"/>
  <c r="BW54" i="3"/>
  <c r="G35" i="41" s="1"/>
  <c r="BS169" i="3"/>
  <c r="I92" i="41" s="1"/>
  <c r="BV217" i="3"/>
  <c r="K116" i="41" s="1"/>
  <c r="BU45" i="3"/>
  <c r="J30" i="41" s="1"/>
  <c r="BW187" i="3"/>
  <c r="L101" i="41" s="1"/>
  <c r="BW46" i="3"/>
  <c r="G31" i="41" s="1"/>
  <c r="BU145" i="3"/>
  <c r="J80" i="41" s="1"/>
  <c r="BW40" i="3"/>
  <c r="G28" i="41" s="1"/>
  <c r="BS31" i="3"/>
  <c r="I23" i="41" s="1"/>
  <c r="BS37" i="3"/>
  <c r="I26" i="41" s="1"/>
  <c r="BS173" i="3"/>
  <c r="I94" i="41" s="1"/>
  <c r="BV91" i="3"/>
  <c r="K53" i="41" s="1"/>
  <c r="BS160" i="3"/>
  <c r="D88" i="41" s="1"/>
  <c r="BW146" i="3"/>
  <c r="G81" i="41" s="1"/>
  <c r="BW25" i="3"/>
  <c r="L20" i="41" s="1"/>
  <c r="BU183" i="3"/>
  <c r="J99" i="41" s="1"/>
  <c r="BV135" i="3"/>
  <c r="K75" i="41" s="1"/>
  <c r="BU12" i="3"/>
  <c r="E14" i="41" s="1"/>
  <c r="BV41" i="3"/>
  <c r="K28" i="41" s="1"/>
  <c r="BV70" i="3"/>
  <c r="F43" i="41" s="1"/>
  <c r="BU33" i="3"/>
  <c r="J24" i="41" s="1"/>
  <c r="BV99" i="3"/>
  <c r="K57" i="41" s="1"/>
  <c r="BS186" i="3"/>
  <c r="D101" i="41" s="1"/>
  <c r="BW226" i="3"/>
  <c r="G121" i="41" s="1"/>
  <c r="BU80" i="3"/>
  <c r="E48" i="41" s="1"/>
  <c r="BU122" i="3"/>
  <c r="E69" i="41" s="1"/>
  <c r="BV57" i="3"/>
  <c r="K36" i="41" s="1"/>
  <c r="BU130" i="3"/>
  <c r="E73" i="41" s="1"/>
  <c r="BV92" i="3"/>
  <c r="F54" i="41" s="1"/>
  <c r="BV210" i="3"/>
  <c r="F113" i="41" s="1"/>
  <c r="BW64" i="3"/>
  <c r="G40" i="41" s="1"/>
  <c r="BS103" i="3"/>
  <c r="I59" i="41" s="1"/>
  <c r="BS183" i="3"/>
  <c r="I99" i="41" s="1"/>
  <c r="BW68" i="3"/>
  <c r="G42" i="41" s="1"/>
  <c r="BW149" i="3"/>
  <c r="L82" i="41" s="1"/>
  <c r="BU187" i="3"/>
  <c r="J101" i="41" s="1"/>
  <c r="BU160" i="3"/>
  <c r="E88" i="41" s="1"/>
  <c r="BV11" i="3"/>
  <c r="K13" i="41" s="1"/>
  <c r="BW56" i="3"/>
  <c r="G36" i="41" s="1"/>
  <c r="BV202" i="3"/>
  <c r="F109" i="41" s="1"/>
  <c r="BW81" i="3"/>
  <c r="L48" i="41" s="1"/>
  <c r="BU37" i="3"/>
  <c r="J26" i="41" s="1"/>
  <c r="BV227" i="3"/>
  <c r="K121" i="41" s="1"/>
  <c r="BU195" i="3"/>
  <c r="J105" i="41" s="1"/>
  <c r="BV53" i="3"/>
  <c r="K34" i="41" s="1"/>
  <c r="BV224" i="3"/>
  <c r="F120" i="41" s="1"/>
  <c r="BS207" i="3"/>
  <c r="I111" i="41" s="1"/>
  <c r="BV66" i="3"/>
  <c r="F41" i="41" s="1"/>
  <c r="BU201" i="3"/>
  <c r="J108" i="41" s="1"/>
  <c r="BV73" i="3"/>
  <c r="K44" i="41" s="1"/>
  <c r="BV78" i="3"/>
  <c r="F47" i="41" s="1"/>
  <c r="BS145" i="3"/>
  <c r="I80" i="41" s="1"/>
  <c r="BW137" i="3"/>
  <c r="L76" i="41" s="1"/>
  <c r="BU252" i="3"/>
  <c r="E134" i="41" s="1"/>
  <c r="BW191" i="3"/>
  <c r="L103" i="41" s="1"/>
  <c r="BV128" i="3"/>
  <c r="F72" i="41" s="1"/>
  <c r="BS153" i="3"/>
  <c r="I84" i="41" s="1"/>
  <c r="BW232" i="3"/>
  <c r="G124" i="41" s="1"/>
  <c r="BS122" i="3"/>
  <c r="D69" i="41" s="1"/>
  <c r="BS79" i="3"/>
  <c r="I47" i="41" s="1"/>
  <c r="BU111" i="3"/>
  <c r="J63" i="41" s="1"/>
  <c r="BW206" i="3"/>
  <c r="G111" i="41" s="1"/>
  <c r="BT8" i="3"/>
  <c r="H12" i="41" s="1"/>
  <c r="BU8" i="3"/>
  <c r="E12" i="41" s="1"/>
  <c r="G12" i="41"/>
  <c r="BT14" i="3"/>
  <c r="H15" i="41" s="1"/>
  <c r="BT31" i="3"/>
  <c r="M23" i="41" s="1"/>
  <c r="BS30" i="3"/>
  <c r="D23" i="41" s="1"/>
  <c r="BU56" i="3"/>
  <c r="E36" i="41" s="1"/>
  <c r="BS56" i="3"/>
  <c r="D36" i="41" s="1"/>
  <c r="BW77" i="3"/>
  <c r="L46" i="41" s="1"/>
  <c r="BV119" i="3"/>
  <c r="K67" i="41" s="1"/>
  <c r="BU133" i="3"/>
  <c r="J74" i="41" s="1"/>
  <c r="BS159" i="3"/>
  <c r="I87" i="41" s="1"/>
  <c r="BV47" i="3"/>
  <c r="K31" i="41" s="1"/>
  <c r="BW17" i="3"/>
  <c r="L16" i="41" s="1"/>
  <c r="BV230" i="3"/>
  <c r="F123" i="41" s="1"/>
  <c r="BV55" i="3"/>
  <c r="K35" i="41" s="1"/>
  <c r="BW12" i="3"/>
  <c r="G14" i="41" s="1"/>
  <c r="BS150" i="3"/>
  <c r="D83" i="41" s="1"/>
  <c r="BV120" i="3"/>
  <c r="F68" i="41" s="1"/>
  <c r="BV156" i="3"/>
  <c r="F86" i="41" s="1"/>
  <c r="BU231" i="3"/>
  <c r="J123" i="41" s="1"/>
  <c r="BS148" i="3"/>
  <c r="D82" i="41" s="1"/>
  <c r="BW71" i="3"/>
  <c r="L43" i="41" s="1"/>
  <c r="BW32" i="3"/>
  <c r="G24" i="41" s="1"/>
  <c r="BW53" i="3"/>
  <c r="L34" i="41" s="1"/>
  <c r="BU99" i="3"/>
  <c r="J57" i="41" s="1"/>
  <c r="BS10" i="3"/>
  <c r="D13" i="41" s="1"/>
  <c r="BW169" i="3"/>
  <c r="L92" i="41" s="1"/>
  <c r="BV247" i="3"/>
  <c r="K131" i="41" s="1"/>
  <c r="BV59" i="3"/>
  <c r="K37" i="41" s="1"/>
  <c r="BW106" i="3"/>
  <c r="G61" i="41" s="1"/>
  <c r="BV15" i="3"/>
  <c r="K15" i="41" s="1"/>
  <c r="BU147" i="3"/>
  <c r="J81" i="41" s="1"/>
  <c r="BW95" i="3"/>
  <c r="L55" i="41" s="1"/>
  <c r="BV13" i="3"/>
  <c r="K14" i="41" s="1"/>
  <c r="BW142" i="3"/>
  <c r="G79" i="41" s="1"/>
  <c r="BT41" i="3"/>
  <c r="M28" i="41" s="1"/>
  <c r="BW118" i="3"/>
  <c r="G67" i="41" s="1"/>
  <c r="BT66" i="3"/>
  <c r="H41" i="41" s="1"/>
  <c r="BT24" i="3"/>
  <c r="H20" i="41" s="1"/>
  <c r="BT34" i="3"/>
  <c r="H25" i="41" s="1"/>
  <c r="BT48" i="3"/>
  <c r="H32" i="41" s="1"/>
  <c r="BT27" i="3"/>
  <c r="M21" i="41" s="1"/>
  <c r="BT37" i="3"/>
  <c r="M26" i="41" s="1"/>
  <c r="BT13" i="3"/>
  <c r="M14" i="41" s="1"/>
  <c r="BV249" i="3"/>
  <c r="K132" i="41" s="1"/>
  <c r="BU238" i="3"/>
  <c r="E127" i="41" s="1"/>
  <c r="BW205" i="3"/>
  <c r="L110" i="41" s="1"/>
  <c r="BS12" i="3"/>
  <c r="D14" i="41" s="1"/>
  <c r="BV82" i="3"/>
  <c r="F49" i="41" s="1"/>
  <c r="BS130" i="3"/>
  <c r="D73" i="41" s="1"/>
  <c r="BS151" i="3"/>
  <c r="I83" i="41" s="1"/>
  <c r="BU71" i="3"/>
  <c r="J43" i="41" s="1"/>
  <c r="BV138" i="3"/>
  <c r="F77" i="41" s="1"/>
  <c r="BV196" i="3"/>
  <c r="F106" i="41" s="1"/>
  <c r="BU215" i="3"/>
  <c r="J115" i="41" s="1"/>
  <c r="BU164" i="3"/>
  <c r="E90" i="41" s="1"/>
  <c r="BU31" i="3"/>
  <c r="J23" i="41" s="1"/>
  <c r="BS249" i="3"/>
  <c r="I132" i="41" s="1"/>
  <c r="BW55" i="3"/>
  <c r="L35" i="41" s="1"/>
  <c r="BS72" i="3"/>
  <c r="D44" i="41" s="1"/>
  <c r="BS40" i="3"/>
  <c r="D28" i="41" s="1"/>
  <c r="BW10" i="3"/>
  <c r="G13" i="41" s="1"/>
  <c r="BV32" i="3"/>
  <c r="F24" i="41" s="1"/>
  <c r="BV94" i="3"/>
  <c r="F55" i="41" s="1"/>
  <c r="BV106" i="3"/>
  <c r="F61" i="41" s="1"/>
  <c r="BV20" i="3"/>
  <c r="F18" i="41" s="1"/>
  <c r="BU38" i="3"/>
  <c r="E27" i="41" s="1"/>
  <c r="BS252" i="3"/>
  <c r="D134" i="41" s="1"/>
  <c r="BU94" i="3"/>
  <c r="E55" i="41" s="1"/>
  <c r="BU19" i="3"/>
  <c r="J17" i="41" s="1"/>
  <c r="BV72" i="3"/>
  <c r="F44" i="41" s="1"/>
  <c r="BU192" i="3"/>
  <c r="E104" i="41" s="1"/>
  <c r="BW65" i="3"/>
  <c r="L40" i="41" s="1"/>
  <c r="BV115" i="3"/>
  <c r="K65" i="41" s="1"/>
  <c r="BS26" i="3"/>
  <c r="D21" i="41" s="1"/>
  <c r="BV104" i="3"/>
  <c r="F60" i="41" s="1"/>
  <c r="BU14" i="3"/>
  <c r="E15" i="41" s="1"/>
  <c r="BV182" i="3"/>
  <c r="F99" i="41" s="1"/>
  <c r="BU200" i="3"/>
  <c r="E108" i="41" s="1"/>
  <c r="BS174" i="3"/>
  <c r="D95" i="41" s="1"/>
  <c r="BV163" i="3"/>
  <c r="K89" i="41" s="1"/>
  <c r="BU52" i="3"/>
  <c r="E34" i="41" s="1"/>
  <c r="BU179" i="3"/>
  <c r="J97" i="41" s="1"/>
  <c r="BU154" i="3"/>
  <c r="E85" i="41" s="1"/>
  <c r="BU44" i="3"/>
  <c r="E30" i="41" s="1"/>
  <c r="BW21" i="3"/>
  <c r="L18" i="41" s="1"/>
  <c r="BU181" i="3"/>
  <c r="J98" i="41" s="1"/>
  <c r="BS9" i="3"/>
  <c r="I12" i="41" s="1"/>
  <c r="BV58" i="3"/>
  <c r="F37" i="41" s="1"/>
  <c r="BS144" i="3"/>
  <c r="D80" i="41" s="1"/>
  <c r="BW96" i="3"/>
  <c r="G56" i="41" s="1"/>
  <c r="BS82" i="3"/>
  <c r="D49" i="41" s="1"/>
  <c r="BS241" i="3"/>
  <c r="I128" i="41" s="1"/>
  <c r="BS127" i="3"/>
  <c r="I71" i="41" s="1"/>
  <c r="BW89" i="3"/>
  <c r="L52" i="41" s="1"/>
  <c r="BU39" i="3"/>
  <c r="J27" i="41" s="1"/>
  <c r="BV158" i="3"/>
  <c r="F87" i="41" s="1"/>
  <c r="BU117" i="3"/>
  <c r="J66" i="41" s="1"/>
  <c r="BW241" i="3"/>
  <c r="L128" i="41" s="1"/>
  <c r="BS47" i="3"/>
  <c r="I31" i="41" s="1"/>
  <c r="BV251" i="3"/>
  <c r="K133" i="41" s="1"/>
  <c r="BU23" i="3"/>
  <c r="J19" i="41" s="1"/>
  <c r="BU156" i="3"/>
  <c r="E86" i="41" s="1"/>
  <c r="BS204" i="3"/>
  <c r="D110" i="41" s="1"/>
  <c r="BV195" i="3"/>
  <c r="K105" i="41" s="1"/>
  <c r="BW171" i="3"/>
  <c r="L93" i="41" s="1"/>
  <c r="BV36" i="3"/>
  <c r="F26" i="41" s="1"/>
  <c r="BW249" i="3"/>
  <c r="L132" i="41" s="1"/>
  <c r="BU67" i="3"/>
  <c r="J41" i="41" s="1"/>
  <c r="BW246" i="3"/>
  <c r="G131" i="41" s="1"/>
  <c r="BU186" i="3"/>
  <c r="E101" i="41" s="1"/>
  <c r="BS52" i="3"/>
  <c r="D34" i="41" s="1"/>
  <c r="BW112" i="3"/>
  <c r="G64" i="41" s="1"/>
  <c r="BS46" i="3"/>
  <c r="D31" i="41" s="1"/>
  <c r="BS193" i="3"/>
  <c r="I104" i="41" s="1"/>
  <c r="BV250" i="3"/>
  <c r="F133" i="41" s="1"/>
  <c r="BW76" i="3"/>
  <c r="G46" i="41" s="1"/>
  <c r="BW138" i="3"/>
  <c r="G77" i="41" s="1"/>
  <c r="BS32" i="3"/>
  <c r="D24" i="41" s="1"/>
  <c r="BV185" i="3"/>
  <c r="K100" i="41" s="1"/>
  <c r="BV225" i="3"/>
  <c r="K120" i="41" s="1"/>
  <c r="BU242" i="3"/>
  <c r="E129" i="41" s="1"/>
  <c r="BV74" i="3"/>
  <c r="F45" i="41" s="1"/>
  <c r="BW203" i="3"/>
  <c r="L109" i="41" s="1"/>
  <c r="BW208" i="3"/>
  <c r="G112" i="41" s="1"/>
  <c r="BU96" i="3"/>
  <c r="E56" i="41" s="1"/>
  <c r="BS233" i="3"/>
  <c r="I124" i="41" s="1"/>
  <c r="BU211" i="3"/>
  <c r="J113" i="41" s="1"/>
  <c r="BW51" i="3"/>
  <c r="L33" i="41" s="1"/>
  <c r="BV95" i="3"/>
  <c r="K55" i="41" s="1"/>
  <c r="BW48" i="3"/>
  <c r="G32" i="41" s="1"/>
  <c r="BV121" i="3"/>
  <c r="K68" i="41" s="1"/>
  <c r="BV40" i="3"/>
  <c r="F28" i="41" s="1"/>
  <c r="BW69" i="3"/>
  <c r="L42" i="41" s="1"/>
  <c r="BS141" i="3"/>
  <c r="I78" i="41" s="1"/>
  <c r="BW195" i="3"/>
  <c r="L105" i="41" s="1"/>
  <c r="BU171" i="3"/>
  <c r="J93" i="41" s="1"/>
  <c r="BU246" i="3"/>
  <c r="E131" i="41" s="1"/>
  <c r="BS91" i="3"/>
  <c r="I53" i="41" s="1"/>
  <c r="BS112" i="3"/>
  <c r="D64" i="41" s="1"/>
  <c r="BV131" i="3"/>
  <c r="K73" i="41" s="1"/>
  <c r="BS70" i="3"/>
  <c r="D43" i="41" s="1"/>
  <c r="BW194" i="3"/>
  <c r="G105" i="41" s="1"/>
  <c r="BU131" i="3"/>
  <c r="J73" i="41" s="1"/>
  <c r="BS83" i="3"/>
  <c r="I49" i="41" s="1"/>
  <c r="BU54" i="3"/>
  <c r="E35" i="41" s="1"/>
  <c r="BS236" i="3"/>
  <c r="D126" i="41" s="1"/>
  <c r="BV110" i="3"/>
  <c r="F63" i="41" s="1"/>
  <c r="BV84" i="3"/>
  <c r="F50" i="41" s="1"/>
  <c r="BW39" i="3"/>
  <c r="L27" i="41" s="1"/>
  <c r="BU58" i="3"/>
  <c r="E37" i="41" s="1"/>
  <c r="BS181" i="3"/>
  <c r="I98" i="41" s="1"/>
  <c r="BV239" i="3"/>
  <c r="K127" i="41" s="1"/>
  <c r="BW207" i="3"/>
  <c r="L111" i="41" s="1"/>
  <c r="BS119" i="3"/>
  <c r="I67" i="41" s="1"/>
  <c r="BS245" i="3"/>
  <c r="I130" i="41" s="1"/>
  <c r="BS118" i="3"/>
  <c r="D67" i="41" s="1"/>
  <c r="BW201" i="3"/>
  <c r="L108" i="41" s="1"/>
  <c r="BV223" i="3"/>
  <c r="K119" i="41" s="1"/>
  <c r="BV190" i="3"/>
  <c r="F103" i="41" s="1"/>
  <c r="L12" i="41"/>
  <c r="BU227" i="3"/>
  <c r="J121" i="41" s="1"/>
  <c r="BU91" i="3"/>
  <c r="J53" i="41" s="1"/>
  <c r="BU66" i="3"/>
  <c r="E41" i="41" s="1"/>
  <c r="BU141" i="3"/>
  <c r="J78" i="41" s="1"/>
  <c r="BW148" i="3"/>
  <c r="G82" i="41" s="1"/>
  <c r="BV232" i="3"/>
  <c r="F124" i="41" s="1"/>
  <c r="BW113" i="3"/>
  <c r="L64" i="41" s="1"/>
  <c r="BW78" i="3"/>
  <c r="G47" i="41" s="1"/>
  <c r="BW29" i="3"/>
  <c r="L22" i="41" s="1"/>
  <c r="BS100" i="3"/>
  <c r="D58" i="41" s="1"/>
  <c r="BU46" i="3"/>
  <c r="E31" i="41" s="1"/>
  <c r="BV241" i="3"/>
  <c r="K128" i="41" s="1"/>
  <c r="BW161" i="3"/>
  <c r="L88" i="41" s="1"/>
  <c r="BV167" i="3"/>
  <c r="K91" i="41" s="1"/>
  <c r="BU60" i="3"/>
  <c r="E38" i="41" s="1"/>
  <c r="BV199" i="3"/>
  <c r="K107" i="41" s="1"/>
  <c r="BU47" i="3"/>
  <c r="J31" i="41" s="1"/>
  <c r="BU162" i="3"/>
  <c r="E89" i="41" s="1"/>
  <c r="BV198" i="3"/>
  <c r="F107" i="41" s="1"/>
  <c r="BS217" i="3"/>
  <c r="I116" i="41" s="1"/>
  <c r="BW88" i="3"/>
  <c r="G52" i="41" s="1"/>
  <c r="BW170" i="3"/>
  <c r="G93" i="41" s="1"/>
  <c r="BV81" i="3"/>
  <c r="K48" i="41" s="1"/>
  <c r="BS209" i="3"/>
  <c r="I112" i="41" s="1"/>
  <c r="BS134" i="3"/>
  <c r="D75" i="41" s="1"/>
  <c r="BT44" i="3"/>
  <c r="H30" i="41" s="1"/>
  <c r="BT60" i="3"/>
  <c r="H38" i="41" s="1"/>
  <c r="BT26" i="3"/>
  <c r="H21" i="41" s="1"/>
  <c r="BT36" i="3"/>
  <c r="H26" i="41" s="1"/>
  <c r="BT10" i="3"/>
  <c r="H13" i="41" s="1"/>
  <c r="BU149" i="3"/>
  <c r="J82" i="41" s="1"/>
  <c r="BW233" i="3"/>
  <c r="L124" i="41" s="1"/>
  <c r="BW211" i="3"/>
  <c r="L113" i="41" s="1"/>
  <c r="BS213" i="3"/>
  <c r="I114" i="41" s="1"/>
  <c r="BS117" i="3"/>
  <c r="I66" i="41" s="1"/>
  <c r="BS38" i="3"/>
  <c r="D27" i="41" s="1"/>
  <c r="BS14" i="3"/>
  <c r="D15" i="41" s="1"/>
  <c r="BS99" i="3"/>
  <c r="I57" i="41" s="1"/>
  <c r="BW219" i="3"/>
  <c r="L117" i="41" s="1"/>
  <c r="BU161" i="3"/>
  <c r="J88" i="41" s="1"/>
  <c r="BV17" i="3"/>
  <c r="K16" i="41" s="1"/>
  <c r="BV64" i="3"/>
  <c r="F40" i="41" s="1"/>
  <c r="BS89" i="3"/>
  <c r="I52" i="41" s="1"/>
  <c r="BU72" i="3"/>
  <c r="E44" i="41" s="1"/>
  <c r="BW199" i="3"/>
  <c r="L107" i="41" s="1"/>
  <c r="BW19" i="3"/>
  <c r="L17" i="41" s="1"/>
  <c r="BS143" i="3"/>
  <c r="I79" i="41" s="1"/>
  <c r="BU221" i="3"/>
  <c r="J118" i="41" s="1"/>
  <c r="BS68" i="3"/>
  <c r="D42" i="41" s="1"/>
  <c r="BU228" i="3"/>
  <c r="E122" i="41" s="1"/>
  <c r="BW90" i="3"/>
  <c r="G53" i="41" s="1"/>
  <c r="BW130" i="3"/>
  <c r="G73" i="41" s="1"/>
  <c r="BU178" i="3"/>
  <c r="E97" i="41" s="1"/>
  <c r="BW177" i="3"/>
  <c r="L96" i="41" s="1"/>
  <c r="BS107" i="3"/>
  <c r="I61" i="41" s="1"/>
  <c r="BV150" i="3"/>
  <c r="F83" i="41" s="1"/>
  <c r="BS108" i="3"/>
  <c r="D62" i="41" s="1"/>
  <c r="BS155" i="3"/>
  <c r="I85" i="41" s="1"/>
  <c r="BU207" i="3"/>
  <c r="J111" i="41" s="1"/>
  <c r="BV154" i="3"/>
  <c r="F85" i="41" s="1"/>
  <c r="BV188" i="3"/>
  <c r="F102" i="41" s="1"/>
  <c r="BU26" i="3"/>
  <c r="E21" i="41" s="1"/>
  <c r="BS125" i="3"/>
  <c r="I70" i="41" s="1"/>
  <c r="BS111" i="3"/>
  <c r="I63" i="41" s="1"/>
  <c r="BS71" i="3"/>
  <c r="I43" i="41" s="1"/>
  <c r="BU213" i="3"/>
  <c r="J114" i="41" s="1"/>
  <c r="BU190" i="3"/>
  <c r="E103" i="41" s="1"/>
  <c r="BW70" i="3"/>
  <c r="G43" i="41" s="1"/>
  <c r="BS88" i="3"/>
  <c r="D52" i="41" s="1"/>
  <c r="BU250" i="3"/>
  <c r="E133" i="41" s="1"/>
  <c r="BS147" i="3"/>
  <c r="I81" i="41" s="1"/>
  <c r="BS203" i="3"/>
  <c r="I109" i="41" s="1"/>
  <c r="BW94" i="3"/>
  <c r="G55" i="41" s="1"/>
  <c r="BW125" i="3"/>
  <c r="L70" i="41" s="1"/>
  <c r="BW117" i="3"/>
  <c r="L66" i="41" s="1"/>
  <c r="BV218" i="3"/>
  <c r="F117" i="41" s="1"/>
  <c r="BS57" i="3"/>
  <c r="I36" i="41" s="1"/>
  <c r="BS197" i="3"/>
  <c r="I106" i="41" s="1"/>
  <c r="BS63" i="3"/>
  <c r="I39" i="41" s="1"/>
  <c r="BW105" i="3"/>
  <c r="L60" i="41" s="1"/>
  <c r="BS29" i="3"/>
  <c r="I22" i="41" s="1"/>
  <c r="BW16" i="3"/>
  <c r="G16" i="41" s="1"/>
  <c r="BV88" i="3"/>
  <c r="F52" i="41" s="1"/>
  <c r="BU189" i="3"/>
  <c r="J102" i="41" s="1"/>
  <c r="BS211" i="3"/>
  <c r="I113" i="41" s="1"/>
  <c r="BS80" i="3"/>
  <c r="D48" i="41" s="1"/>
  <c r="BU180" i="3"/>
  <c r="E98" i="41" s="1"/>
  <c r="BV97" i="3"/>
  <c r="K56" i="41" s="1"/>
  <c r="BW185" i="3"/>
  <c r="L100" i="41" s="1"/>
  <c r="BS244" i="3"/>
  <c r="D130" i="41" s="1"/>
  <c r="BS36" i="3"/>
  <c r="D26" i="41" s="1"/>
  <c r="BW155" i="3"/>
  <c r="L85" i="41" s="1"/>
  <c r="BU48" i="3"/>
  <c r="E32" i="41" s="1"/>
  <c r="BS242" i="3"/>
  <c r="D129" i="41" s="1"/>
  <c r="BV89" i="3"/>
  <c r="K52" i="41" s="1"/>
  <c r="BW28" i="3"/>
  <c r="G22" i="41" s="1"/>
  <c r="BU247" i="3"/>
  <c r="J131" i="41" s="1"/>
  <c r="BU157" i="3"/>
  <c r="J86" i="41" s="1"/>
  <c r="BS222" i="3"/>
  <c r="D119" i="41" s="1"/>
  <c r="BU137" i="3"/>
  <c r="J76" i="41" s="1"/>
  <c r="BU225" i="3"/>
  <c r="J120" i="41" s="1"/>
  <c r="BS240" i="3"/>
  <c r="D128" i="41" s="1"/>
  <c r="BS126" i="3"/>
  <c r="D71" i="41" s="1"/>
  <c r="BV173" i="3"/>
  <c r="K94" i="41" s="1"/>
  <c r="BW136" i="3"/>
  <c r="G76" i="41" s="1"/>
  <c r="BS189" i="3"/>
  <c r="I102" i="41" s="1"/>
  <c r="BS128" i="3"/>
  <c r="D72" i="41" s="1"/>
  <c r="BS102" i="3"/>
  <c r="D59" i="41" s="1"/>
  <c r="BS135" i="3"/>
  <c r="I75" i="41" s="1"/>
  <c r="BS218" i="3"/>
  <c r="D117" i="41" s="1"/>
  <c r="BU121" i="3"/>
  <c r="J68" i="41" s="1"/>
  <c r="BV146" i="3"/>
  <c r="F81" i="41" s="1"/>
  <c r="BU126" i="3"/>
  <c r="E71" i="41" s="1"/>
  <c r="BU196" i="3"/>
  <c r="E106" i="41" s="1"/>
  <c r="BU139" i="3"/>
  <c r="J77" i="41" s="1"/>
  <c r="BV24" i="3"/>
  <c r="F20" i="41" s="1"/>
  <c r="BV231" i="3"/>
  <c r="K123" i="41" s="1"/>
  <c r="BU68" i="3"/>
  <c r="E42" i="41" s="1"/>
  <c r="BU35" i="3"/>
  <c r="J25" i="41" s="1"/>
  <c r="BU165" i="3"/>
  <c r="J90" i="41" s="1"/>
  <c r="BS179" i="3"/>
  <c r="I97" i="41" s="1"/>
  <c r="BW189" i="3"/>
  <c r="L102" i="41" s="1"/>
  <c r="BS85" i="3"/>
  <c r="I50" i="41" s="1"/>
  <c r="BW154" i="3"/>
  <c r="G85" i="41" s="1"/>
  <c r="BV226" i="3"/>
  <c r="F121" i="41" s="1"/>
  <c r="BS11" i="3"/>
  <c r="I13" i="41" s="1"/>
  <c r="BU15" i="3"/>
  <c r="J15" i="41" s="1"/>
  <c r="BU222" i="3"/>
  <c r="E119" i="41" s="1"/>
  <c r="BS254" i="3"/>
  <c r="D135" i="41" s="1"/>
  <c r="BV109" i="3"/>
  <c r="K62" i="41" s="1"/>
  <c r="BS129" i="3"/>
  <c r="I72" i="41" s="1"/>
  <c r="BS39" i="3"/>
  <c r="I27" i="41" s="1"/>
  <c r="BS34" i="3"/>
  <c r="D25" i="41" s="1"/>
  <c r="BU198" i="3"/>
  <c r="E107" i="41" s="1"/>
  <c r="BW67" i="3"/>
  <c r="L41" i="41" s="1"/>
  <c r="BV183" i="3"/>
  <c r="K99" i="41" s="1"/>
  <c r="BW172" i="3"/>
  <c r="G94" i="41" s="1"/>
  <c r="BV242" i="3"/>
  <c r="F129" i="41" s="1"/>
  <c r="BW99" i="3"/>
  <c r="L57" i="41" s="1"/>
  <c r="BV192" i="3"/>
  <c r="F104" i="41" s="1"/>
  <c r="BU219" i="3"/>
  <c r="J117" i="41" s="1"/>
  <c r="BW87" i="3"/>
  <c r="L51" i="41" s="1"/>
  <c r="BV179" i="3"/>
  <c r="K97" i="41" s="1"/>
  <c r="BS27" i="3"/>
  <c r="I21" i="41" s="1"/>
  <c r="BV222" i="3"/>
  <c r="F119" i="41" s="1"/>
  <c r="BV170" i="3"/>
  <c r="F93" i="41" s="1"/>
  <c r="BV54" i="3"/>
  <c r="F35" i="41" s="1"/>
  <c r="BV108" i="3"/>
  <c r="F62" i="41" s="1"/>
  <c r="BU84" i="3"/>
  <c r="E50" i="41" s="1"/>
  <c r="BV169" i="3"/>
  <c r="K92" i="41" s="1"/>
  <c r="BS221" i="3"/>
  <c r="I118" i="41" s="1"/>
  <c r="BV126" i="3"/>
  <c r="F71" i="41" s="1"/>
  <c r="BV149" i="3"/>
  <c r="K82" i="41" s="1"/>
  <c r="BV134" i="3"/>
  <c r="F75" i="41" s="1"/>
  <c r="BU155" i="3"/>
  <c r="J85" i="41" s="1"/>
  <c r="BV234" i="3"/>
  <c r="F125" i="41" s="1"/>
  <c r="BU202" i="3"/>
  <c r="E109" i="41" s="1"/>
  <c r="BV18" i="3"/>
  <c r="F17" i="41" s="1"/>
  <c r="BV65" i="3"/>
  <c r="K40" i="41" s="1"/>
  <c r="BU27" i="3"/>
  <c r="J21" i="41" s="1"/>
  <c r="BV184" i="3"/>
  <c r="F100" i="41" s="1"/>
  <c r="BW49" i="3"/>
  <c r="L32" i="41" s="1"/>
  <c r="BU78" i="3"/>
  <c r="E47" i="41" s="1"/>
  <c r="BV34" i="3"/>
  <c r="F25" i="41" s="1"/>
  <c r="BU138" i="3"/>
  <c r="E77" i="41" s="1"/>
  <c r="BW135" i="3"/>
  <c r="L75" i="41" s="1"/>
  <c r="BS215" i="3"/>
  <c r="I115" i="41" s="1"/>
  <c r="BV219" i="3"/>
  <c r="K117" i="41" s="1"/>
  <c r="BV38" i="3"/>
  <c r="F27" i="41" s="1"/>
  <c r="BV76" i="3"/>
  <c r="F46" i="41" s="1"/>
  <c r="BU115" i="3"/>
  <c r="J65" i="41" s="1"/>
  <c r="BU168" i="3"/>
  <c r="E92" i="41" s="1"/>
  <c r="BV172" i="3"/>
  <c r="F94" i="41" s="1"/>
  <c r="BS62" i="3"/>
  <c r="D39" i="41" s="1"/>
  <c r="BV200" i="3"/>
  <c r="F108" i="41" s="1"/>
  <c r="BV174" i="3"/>
  <c r="F95" i="41" s="1"/>
  <c r="BW82" i="3"/>
  <c r="G49" i="41" s="1"/>
  <c r="BV29" i="3"/>
  <c r="K22" i="41" s="1"/>
  <c r="BS248" i="3"/>
  <c r="D132" i="41" s="1"/>
  <c r="BW190" i="3"/>
  <c r="G103" i="41" s="1"/>
  <c r="BV211" i="3"/>
  <c r="K113" i="41" s="1"/>
  <c r="BU24" i="3"/>
  <c r="E20" i="41" s="1"/>
  <c r="BW63" i="3"/>
  <c r="L39" i="41" s="1"/>
  <c r="BS247" i="3"/>
  <c r="I131" i="41" s="1"/>
  <c r="BS18" i="3"/>
  <c r="D17" i="41" s="1"/>
  <c r="BW74" i="3"/>
  <c r="G45" i="41" s="1"/>
  <c r="BW13" i="3"/>
  <c r="L14" i="41" s="1"/>
  <c r="BU194" i="3"/>
  <c r="E105" i="41" s="1"/>
  <c r="BV176" i="3"/>
  <c r="F96" i="41" s="1"/>
  <c r="BW83" i="3"/>
  <c r="L49" i="41" s="1"/>
  <c r="BU100" i="3"/>
  <c r="E58" i="41" s="1"/>
  <c r="BW178" i="3"/>
  <c r="G97" i="41" s="1"/>
  <c r="BV233" i="3"/>
  <c r="K124" i="41" s="1"/>
  <c r="BU113" i="3"/>
  <c r="J64" i="41" s="1"/>
  <c r="BW216" i="3"/>
  <c r="G116" i="41" s="1"/>
  <c r="BU152" i="3"/>
  <c r="E84" i="41" s="1"/>
  <c r="BV75" i="3"/>
  <c r="K45" i="41" s="1"/>
  <c r="BU32" i="3"/>
  <c r="E24" i="41" s="1"/>
  <c r="BV85" i="3"/>
  <c r="K50" i="41" s="1"/>
  <c r="BV213" i="3"/>
  <c r="K114" i="41" s="1"/>
  <c r="BS15" i="3"/>
  <c r="I15" i="41" s="1"/>
  <c r="BT53" i="3"/>
  <c r="M34" i="41" s="1"/>
  <c r="BT42" i="3"/>
  <c r="H29" i="41" s="1"/>
  <c r="BU127" i="3"/>
  <c r="J71" i="41" s="1"/>
  <c r="BW238" i="3"/>
  <c r="G127" i="41" s="1"/>
  <c r="BU134" i="3"/>
  <c r="E75" i="41" s="1"/>
  <c r="BU124" i="3"/>
  <c r="E70" i="41" s="1"/>
  <c r="BU209" i="3"/>
  <c r="J112" i="41" s="1"/>
  <c r="BU239" i="3"/>
  <c r="J127" i="41" s="1"/>
  <c r="BW229" i="3"/>
  <c r="L122" i="41" s="1"/>
  <c r="BU188" i="3"/>
  <c r="E102" i="41" s="1"/>
  <c r="BV96" i="3"/>
  <c r="F56" i="41" s="1"/>
  <c r="BT29" i="3"/>
  <c r="M22" i="41" s="1"/>
  <c r="BW225" i="3"/>
  <c r="L120" i="41" s="1"/>
  <c r="BS60" i="3"/>
  <c r="D38" i="41" s="1"/>
  <c r="BT55" i="3"/>
  <c r="M35" i="41" s="1"/>
  <c r="BU93" i="3"/>
  <c r="J54" i="41" s="1"/>
  <c r="BS162" i="3"/>
  <c r="D89" i="41" s="1"/>
  <c r="BS43" i="3"/>
  <c r="I29" i="41" s="1"/>
  <c r="BS109" i="3"/>
  <c r="I62" i="41" s="1"/>
  <c r="BU148" i="3"/>
  <c r="E82" i="41" s="1"/>
  <c r="BU20" i="3"/>
  <c r="E18" i="41" s="1"/>
  <c r="BU143" i="3"/>
  <c r="J79" i="41" s="1"/>
  <c r="BU169" i="3"/>
  <c r="J92" i="41" s="1"/>
  <c r="BW22" i="3"/>
  <c r="G19" i="41" s="1"/>
  <c r="BU123" i="3"/>
  <c r="J69" i="41" s="1"/>
  <c r="BV103" i="3"/>
  <c r="K59" i="41" s="1"/>
  <c r="BW168" i="3"/>
  <c r="G92" i="41" s="1"/>
  <c r="BU64" i="3"/>
  <c r="E40" i="41" s="1"/>
  <c r="BW98" i="3"/>
  <c r="G57" i="41" s="1"/>
  <c r="BV181" i="3"/>
  <c r="K98" i="41" s="1"/>
  <c r="BV31" i="3"/>
  <c r="K23" i="41" s="1"/>
  <c r="BS101" i="3"/>
  <c r="I58" i="41" s="1"/>
  <c r="BT52" i="3"/>
  <c r="H34" i="41" s="1"/>
  <c r="BV30" i="3"/>
  <c r="F23" i="41" s="1"/>
  <c r="BS106" i="3"/>
  <c r="D61" i="41" s="1"/>
  <c r="BV12" i="3"/>
  <c r="F14" i="41" s="1"/>
  <c r="BU65" i="3"/>
  <c r="J40" i="41" s="1"/>
  <c r="BW14" i="3"/>
  <c r="G15" i="41" s="1"/>
  <c r="BU22" i="3"/>
  <c r="E19" i="41" s="1"/>
  <c r="BS140" i="3"/>
  <c r="D78" i="41" s="1"/>
  <c r="BS234" i="3"/>
  <c r="D125" i="41" s="1"/>
  <c r="BS171" i="3"/>
  <c r="I93" i="41" s="1"/>
  <c r="BU170" i="3"/>
  <c r="E93" i="41" s="1"/>
  <c r="BU51" i="3"/>
  <c r="J33" i="41" s="1"/>
  <c r="BV166" i="3"/>
  <c r="F91" i="41" s="1"/>
  <c r="BV16" i="3"/>
  <c r="F16" i="41" s="1"/>
  <c r="BV90" i="3"/>
  <c r="F53" i="41" s="1"/>
  <c r="BV144" i="3"/>
  <c r="F80" i="41" s="1"/>
  <c r="BW60" i="3"/>
  <c r="G38" i="41" s="1"/>
  <c r="BU88" i="3"/>
  <c r="E52" i="41" s="1"/>
  <c r="BV245" i="3"/>
  <c r="K130" i="41" s="1"/>
  <c r="BW152" i="3"/>
  <c r="G84" i="41" s="1"/>
  <c r="BS201" i="3"/>
  <c r="I108" i="41" s="1"/>
  <c r="BW245" i="3"/>
  <c r="L130" i="41" s="1"/>
  <c r="BS95" i="3"/>
  <c r="I55" i="41" s="1"/>
  <c r="BW127" i="3"/>
  <c r="L71" i="41" s="1"/>
  <c r="BS75" i="3"/>
  <c r="I45" i="41" s="1"/>
  <c r="BW124" i="3"/>
  <c r="G70" i="41" s="1"/>
  <c r="BU90" i="3"/>
  <c r="E53" i="41" s="1"/>
  <c r="BU182" i="3"/>
  <c r="E99" i="41" s="1"/>
  <c r="BV127" i="3"/>
  <c r="K71" i="41" s="1"/>
  <c r="BW240" i="3"/>
  <c r="G128" i="41" s="1"/>
  <c r="BW35" i="3"/>
  <c r="L25" i="41" s="1"/>
  <c r="BV201" i="3"/>
  <c r="K108" i="41" s="1"/>
  <c r="BS200" i="3"/>
  <c r="D108" i="41" s="1"/>
  <c r="BV238" i="3"/>
  <c r="F127" i="41" s="1"/>
  <c r="BT35" i="3"/>
  <c r="M25" i="41" s="1"/>
  <c r="BT49" i="3"/>
  <c r="M32" i="41" s="1"/>
  <c r="BT45" i="3"/>
  <c r="M30" i="41" s="1"/>
  <c r="BT59" i="3"/>
  <c r="M37" i="41" s="1"/>
  <c r="BT25" i="3"/>
  <c r="M20" i="41" s="1"/>
  <c r="BT38" i="3"/>
  <c r="H27" i="41" s="1"/>
  <c r="BT65" i="3"/>
  <c r="M40" i="41" s="1"/>
  <c r="BW202" i="3"/>
  <c r="G109" i="41" s="1"/>
  <c r="BU210" i="3"/>
  <c r="E113" i="41" s="1"/>
  <c r="BS54" i="3"/>
  <c r="D35" i="41" s="1"/>
  <c r="BS64" i="3"/>
  <c r="D40" i="41" s="1"/>
  <c r="BV133" i="3"/>
  <c r="K74" i="41" s="1"/>
  <c r="BS74" i="3"/>
  <c r="D45" i="41" s="1"/>
  <c r="BW217" i="3"/>
  <c r="L116" i="41" s="1"/>
  <c r="BU236" i="3"/>
  <c r="E126" i="41" s="1"/>
  <c r="BW160" i="3"/>
  <c r="G88" i="41" s="1"/>
  <c r="BU16" i="3"/>
  <c r="E16" i="41" s="1"/>
  <c r="BS51" i="3"/>
  <c r="I33" i="41" s="1"/>
  <c r="BW243" i="3"/>
  <c r="L129" i="41" s="1"/>
  <c r="BW141" i="3"/>
  <c r="L78" i="41" s="1"/>
  <c r="BW114" i="3"/>
  <c r="G65" i="41" s="1"/>
  <c r="BW222" i="3"/>
  <c r="G119" i="41" s="1"/>
  <c r="BU120" i="3"/>
  <c r="E68" i="41" s="1"/>
  <c r="BS220" i="3"/>
  <c r="D118" i="41" s="1"/>
  <c r="BU232" i="3"/>
  <c r="E124" i="41" s="1"/>
  <c r="BS113" i="3"/>
  <c r="I64" i="41" s="1"/>
  <c r="BV207" i="3"/>
  <c r="K111" i="41" s="1"/>
  <c r="BS184" i="3"/>
  <c r="D100" i="41" s="1"/>
  <c r="BU118" i="3"/>
  <c r="E67" i="41" s="1"/>
  <c r="BS239" i="3"/>
  <c r="I127" i="41" s="1"/>
  <c r="BW162" i="3"/>
  <c r="G89" i="41" s="1"/>
  <c r="BS177" i="3"/>
  <c r="I96" i="41" s="1"/>
  <c r="BV164" i="3"/>
  <c r="F90" i="41" s="1"/>
  <c r="BW52" i="3"/>
  <c r="G34" i="41" s="1"/>
  <c r="BW163" i="3"/>
  <c r="L89" i="41" s="1"/>
  <c r="BS78" i="3"/>
  <c r="D47" i="41" s="1"/>
  <c r="BS206" i="3"/>
  <c r="D111" i="41" s="1"/>
  <c r="BU163" i="3"/>
  <c r="J89" i="41" s="1"/>
  <c r="BV248" i="3"/>
  <c r="F132" i="41" s="1"/>
  <c r="BV87" i="3"/>
  <c r="K51" i="41" s="1"/>
  <c r="BW134" i="3"/>
  <c r="G75" i="41" s="1"/>
  <c r="BW115" i="3"/>
  <c r="L65" i="41" s="1"/>
  <c r="BW231" i="3"/>
  <c r="L123" i="41" s="1"/>
  <c r="BS158" i="3"/>
  <c r="D87" i="41" s="1"/>
  <c r="BU109" i="3"/>
  <c r="J62" i="41" s="1"/>
  <c r="BV111" i="3"/>
  <c r="K63" i="41" s="1"/>
  <c r="BU53" i="3"/>
  <c r="J34" i="41" s="1"/>
  <c r="BS185" i="3"/>
  <c r="I100" i="41" s="1"/>
  <c r="BS48" i="3"/>
  <c r="D32" i="41" s="1"/>
  <c r="BW254" i="3"/>
  <c r="G135" i="41" s="1"/>
  <c r="BS97" i="3"/>
  <c r="I56" i="41" s="1"/>
  <c r="BU13" i="3"/>
  <c r="J14" i="41" s="1"/>
  <c r="BW47" i="3"/>
  <c r="L31" i="41" s="1"/>
  <c r="BW58" i="3"/>
  <c r="G37" i="41" s="1"/>
  <c r="BS33" i="3"/>
  <c r="I24" i="41" s="1"/>
  <c r="BW31" i="3"/>
  <c r="L23" i="41" s="1"/>
  <c r="BV229" i="3"/>
  <c r="K122" i="41" s="1"/>
  <c r="BS25" i="3"/>
  <c r="I20" i="41" s="1"/>
  <c r="BV19" i="3"/>
  <c r="K17" i="41" s="1"/>
  <c r="BS53" i="3"/>
  <c r="I34" i="41" s="1"/>
  <c r="BS22" i="3"/>
  <c r="D19" i="41" s="1"/>
  <c r="BV237" i="3"/>
  <c r="K126" i="41" s="1"/>
  <c r="BS182" i="3"/>
  <c r="D99" i="41" s="1"/>
  <c r="BS94" i="3"/>
  <c r="D55" i="41" s="1"/>
  <c r="BV140" i="3"/>
  <c r="F78" i="41" s="1"/>
  <c r="BS167" i="3"/>
  <c r="I91" i="41" s="1"/>
  <c r="BV60" i="3"/>
  <c r="F38" i="41" s="1"/>
  <c r="BW100" i="3"/>
  <c r="G58" i="41" s="1"/>
  <c r="BS42" i="3"/>
  <c r="D29" i="41" s="1"/>
  <c r="BV77" i="3"/>
  <c r="K46" i="41" s="1"/>
  <c r="BV206" i="3"/>
  <c r="F111" i="41" s="1"/>
  <c r="BS237" i="3"/>
  <c r="I126" i="41" s="1"/>
  <c r="BW102" i="3"/>
  <c r="G59" i="41" s="1"/>
  <c r="BW184" i="3"/>
  <c r="G100" i="41" s="1"/>
  <c r="BV175" i="3"/>
  <c r="K95" i="41" s="1"/>
  <c r="BV125" i="3"/>
  <c r="K70" i="41" s="1"/>
  <c r="BU29" i="3"/>
  <c r="J22" i="41" s="1"/>
  <c r="BW157" i="3"/>
  <c r="L86" i="41" s="1"/>
  <c r="BV235" i="3"/>
  <c r="K125" i="41" s="1"/>
  <c r="BS187" i="3"/>
  <c r="I101" i="41" s="1"/>
  <c r="BW239" i="3"/>
  <c r="L127" i="41" s="1"/>
  <c r="BU82" i="3"/>
  <c r="E49" i="41" s="1"/>
  <c r="BV44" i="3"/>
  <c r="F30" i="41" s="1"/>
  <c r="BW101" i="3"/>
  <c r="L58" i="41" s="1"/>
  <c r="BS172" i="3"/>
  <c r="D94" i="41" s="1"/>
  <c r="BV240" i="3"/>
  <c r="F128" i="41" s="1"/>
  <c r="BS41" i="3"/>
  <c r="I28" i="41" s="1"/>
  <c r="BW144" i="3"/>
  <c r="G80" i="41" s="1"/>
  <c r="BW212" i="3"/>
  <c r="G114" i="41" s="1"/>
  <c r="BW204" i="3"/>
  <c r="G110" i="41" s="1"/>
  <c r="BU83" i="3"/>
  <c r="J49" i="41" s="1"/>
  <c r="BU208" i="3"/>
  <c r="E112" i="41" s="1"/>
  <c r="BS243" i="3"/>
  <c r="I129" i="41" s="1"/>
  <c r="BV68" i="3"/>
  <c r="F42" i="41" s="1"/>
  <c r="BU166" i="3"/>
  <c r="E91" i="41" s="1"/>
  <c r="BW193" i="3"/>
  <c r="L104" i="41" s="1"/>
  <c r="BS114" i="3"/>
  <c r="D65" i="41" s="1"/>
  <c r="BV33" i="3"/>
  <c r="K24" i="41" s="1"/>
  <c r="BS93" i="3"/>
  <c r="I54" i="41" s="1"/>
  <c r="BS216" i="3"/>
  <c r="D116" i="41" s="1"/>
  <c r="BW228" i="3"/>
  <c r="G122" i="41" s="1"/>
  <c r="BS250" i="3"/>
  <c r="D133" i="41" s="1"/>
  <c r="BS176" i="3"/>
  <c r="D96" i="41" s="1"/>
  <c r="BS84" i="3"/>
  <c r="D50" i="41" s="1"/>
  <c r="BU159" i="3"/>
  <c r="J87" i="41" s="1"/>
  <c r="BV137" i="3"/>
  <c r="K76" i="41" s="1"/>
  <c r="BU75" i="3"/>
  <c r="J45" i="41" s="1"/>
  <c r="BS219" i="3"/>
  <c r="I117" i="41" s="1"/>
  <c r="BS24" i="3"/>
  <c r="D20" i="41" s="1"/>
  <c r="BW123" i="3"/>
  <c r="L69" i="41" s="1"/>
  <c r="BU185" i="3"/>
  <c r="J100" i="41" s="1"/>
  <c r="BW214" i="3"/>
  <c r="G115" i="41" s="1"/>
  <c r="BW72" i="3"/>
  <c r="G44" i="41" s="1"/>
  <c r="BU176" i="3"/>
  <c r="E96" i="41" s="1"/>
  <c r="BW253" i="3"/>
  <c r="L134" i="41" s="1"/>
  <c r="BU11" i="3"/>
  <c r="J13" i="41" s="1"/>
  <c r="BW45" i="3"/>
  <c r="L30" i="41" s="1"/>
  <c r="BW186" i="3"/>
  <c r="G101" i="41" s="1"/>
  <c r="BU234" i="3"/>
  <c r="E125" i="41" s="1"/>
  <c r="BU128" i="3"/>
  <c r="E72" i="41" s="1"/>
  <c r="BW200" i="3"/>
  <c r="G108" i="41" s="1"/>
  <c r="BS44" i="3"/>
  <c r="D30" i="41" s="1"/>
  <c r="BW176" i="3"/>
  <c r="G96" i="41" s="1"/>
  <c r="BU62" i="3"/>
  <c r="E39" i="41" s="1"/>
  <c r="BV246" i="3"/>
  <c r="F131" i="41" s="1"/>
  <c r="BV9" i="3"/>
  <c r="K12" i="41" s="1"/>
  <c r="BW132" i="3"/>
  <c r="G74" i="41" s="1"/>
  <c r="BU217" i="3"/>
  <c r="J116" i="41" s="1"/>
  <c r="BU81" i="3"/>
  <c r="J48" i="41" s="1"/>
  <c r="BW107" i="3"/>
  <c r="L61" i="41" s="1"/>
  <c r="BS156" i="3"/>
  <c r="D86" i="41" s="1"/>
  <c r="BV112" i="3"/>
  <c r="F64" i="41" s="1"/>
  <c r="BW164" i="3"/>
  <c r="G90" i="41" s="1"/>
  <c r="BW50" i="3"/>
  <c r="G33" i="41" s="1"/>
  <c r="BV209" i="3"/>
  <c r="K112" i="41" s="1"/>
  <c r="BV83" i="3"/>
  <c r="K49" i="41" s="1"/>
  <c r="BV26" i="3"/>
  <c r="F21" i="41" s="1"/>
  <c r="BW26" i="3"/>
  <c r="G21" i="41" s="1"/>
  <c r="BV143" i="3"/>
  <c r="K79" i="41" s="1"/>
  <c r="BU172" i="3"/>
  <c r="E94" i="41" s="1"/>
  <c r="BV136" i="3"/>
  <c r="F76" i="41" s="1"/>
  <c r="BW139" i="3"/>
  <c r="L77" i="41" s="1"/>
  <c r="BW242" i="3"/>
  <c r="G129" i="41" s="1"/>
  <c r="BU34" i="3"/>
  <c r="E25" i="41" s="1"/>
  <c r="BV189" i="3"/>
  <c r="K102" i="41" s="1"/>
  <c r="BU87" i="3"/>
  <c r="J51" i="41" s="1"/>
  <c r="BV155" i="3"/>
  <c r="K85" i="41" s="1"/>
  <c r="BW180" i="3"/>
  <c r="G98" i="41" s="1"/>
  <c r="BS50" i="3"/>
  <c r="D33" i="41" s="1"/>
  <c r="BW27" i="3"/>
  <c r="L21" i="41" s="1"/>
  <c r="BS8" i="3"/>
  <c r="D12" i="41" s="1"/>
  <c r="BT63" i="3"/>
  <c r="M39" i="41" s="1"/>
  <c r="BU102" i="3"/>
  <c r="E59" i="41" s="1"/>
  <c r="BS13" i="3"/>
  <c r="I14" i="41" s="1"/>
  <c r="BV28" i="3"/>
  <c r="F22" i="41" s="1"/>
  <c r="BW62" i="3"/>
  <c r="G39" i="41" s="1"/>
  <c r="BV168" i="3"/>
  <c r="F92" i="41" s="1"/>
  <c r="BS67" i="3"/>
  <c r="I41" i="41" s="1"/>
  <c r="BT23" i="3"/>
  <c r="M19" i="41" s="1"/>
  <c r="BU76" i="3"/>
  <c r="E46" i="41" s="1"/>
  <c r="BU235" i="3"/>
  <c r="J125" i="41" s="1"/>
  <c r="BU233" i="3"/>
  <c r="J124" i="41" s="1"/>
  <c r="BU98" i="3"/>
  <c r="E57" i="41" s="1"/>
  <c r="BS90" i="3"/>
  <c r="D53" i="41" s="1"/>
  <c r="BW36" i="3"/>
  <c r="G26" i="41" s="1"/>
  <c r="BW221" i="3"/>
  <c r="L118" i="41" s="1"/>
  <c r="BU237" i="3"/>
  <c r="J126" i="41" s="1"/>
  <c r="BS116" i="3"/>
  <c r="D66" i="41" s="1"/>
  <c r="BV253" i="3"/>
  <c r="K134" i="41" s="1"/>
  <c r="BW59" i="3"/>
  <c r="L37" i="41" s="1"/>
  <c r="BV49" i="3"/>
  <c r="K32" i="41" s="1"/>
  <c r="BU55" i="3"/>
  <c r="J35" i="41" s="1"/>
  <c r="BS104" i="3"/>
  <c r="D60" i="41" s="1"/>
  <c r="BV171" i="3"/>
  <c r="K93" i="41" s="1"/>
  <c r="BS92" i="3"/>
  <c r="D54" i="41" s="1"/>
  <c r="BW218" i="3"/>
  <c r="G117" i="41" s="1"/>
  <c r="BU41" i="3"/>
  <c r="J28" i="41" s="1"/>
  <c r="BU206" i="3"/>
  <c r="E111" i="41" s="1"/>
  <c r="BV180" i="3"/>
  <c r="F98" i="41" s="1"/>
  <c r="BS81" i="3"/>
  <c r="I48" i="41" s="1"/>
  <c r="BW110" i="3"/>
  <c r="G63" i="41" s="1"/>
  <c r="BV252" i="3"/>
  <c r="F134" i="41" s="1"/>
  <c r="BV67" i="3"/>
  <c r="K41" i="41" s="1"/>
  <c r="BW15" i="3"/>
  <c r="L15" i="41" s="1"/>
  <c r="BU140" i="3"/>
  <c r="E78" i="41" s="1"/>
  <c r="BU61" i="3"/>
  <c r="J38" i="41" s="1"/>
  <c r="BU28" i="3"/>
  <c r="E22" i="41" s="1"/>
  <c r="BV228" i="3"/>
  <c r="F122" i="41" s="1"/>
  <c r="BU97" i="3"/>
  <c r="J56" i="41" s="1"/>
  <c r="BW173" i="3"/>
  <c r="L94" i="41" s="1"/>
  <c r="BS231" i="3"/>
  <c r="I123" i="41" s="1"/>
  <c r="BW11" i="3"/>
  <c r="L13" i="41" s="1"/>
  <c r="BS121" i="3"/>
  <c r="I68" i="41" s="1"/>
  <c r="BW133" i="3"/>
  <c r="L74" i="41" s="1"/>
  <c r="BS132" i="3"/>
  <c r="D74" i="41" s="1"/>
  <c r="BW143" i="3"/>
  <c r="L79" i="41" s="1"/>
  <c r="BU144" i="3"/>
  <c r="E80" i="41" s="1"/>
  <c r="BW80" i="3"/>
  <c r="G48" i="41" s="1"/>
  <c r="BU69" i="3"/>
  <c r="J42" i="41" s="1"/>
  <c r="BS59" i="3"/>
  <c r="I37" i="41" s="1"/>
  <c r="BS230" i="3"/>
  <c r="D123" i="41" s="1"/>
  <c r="BW167" i="3"/>
  <c r="L91" i="41" s="1"/>
  <c r="BW153" i="3"/>
  <c r="L84" i="41" s="1"/>
  <c r="BV63" i="3"/>
  <c r="K39" i="41" s="1"/>
  <c r="BV100" i="3"/>
  <c r="F58" i="41" s="1"/>
  <c r="BW30" i="3"/>
  <c r="G23" i="41" s="1"/>
  <c r="BS170" i="3"/>
  <c r="D93" i="41" s="1"/>
  <c r="BU70" i="3"/>
  <c r="E43" i="41" s="1"/>
  <c r="BS188" i="3"/>
  <c r="D102" i="41" s="1"/>
  <c r="BU205" i="3"/>
  <c r="J110" i="41" s="1"/>
  <c r="BU42" i="3"/>
  <c r="E29" i="41" s="1"/>
  <c r="BS133" i="3"/>
  <c r="I74" i="41" s="1"/>
  <c r="BS227" i="3"/>
  <c r="I121" i="41" s="1"/>
  <c r="BV116" i="3"/>
  <c r="F66" i="41" s="1"/>
  <c r="BW150" i="3"/>
  <c r="G83" i="41" s="1"/>
  <c r="BS235" i="3"/>
  <c r="I125" i="41" s="1"/>
  <c r="BS146" i="3"/>
  <c r="D81" i="41" s="1"/>
  <c r="BS223" i="3"/>
  <c r="I119" i="41" s="1"/>
  <c r="BS35" i="3"/>
  <c r="I25" i="41" s="1"/>
  <c r="BU214" i="3"/>
  <c r="E115" i="41" s="1"/>
  <c r="BV102" i="3"/>
  <c r="F59" i="41" s="1"/>
  <c r="BW120" i="3"/>
  <c r="G68" i="41" s="1"/>
  <c r="BW236" i="3"/>
  <c r="G126" i="41" s="1"/>
  <c r="BW210" i="3"/>
  <c r="G113" i="41" s="1"/>
  <c r="BT51" i="3"/>
  <c r="M33" i="41" s="1"/>
  <c r="BT32" i="3"/>
  <c r="H24" i="41" s="1"/>
  <c r="BS110" i="3"/>
  <c r="D63" i="41" s="1"/>
  <c r="BV80" i="3"/>
  <c r="F48" i="41" s="1"/>
  <c r="BS73" i="3"/>
  <c r="I44" i="41" s="1"/>
  <c r="BU184" i="3"/>
  <c r="E100" i="41" s="1"/>
  <c r="BW44" i="3"/>
  <c r="G30" i="41" s="1"/>
  <c r="BS66" i="3"/>
  <c r="D41" i="41" s="1"/>
  <c r="BV114" i="3"/>
  <c r="F65" i="41" s="1"/>
  <c r="BV221" i="3"/>
  <c r="K118" i="41" s="1"/>
  <c r="BU105" i="3"/>
  <c r="J60" i="41" s="1"/>
  <c r="BU73" i="3"/>
  <c r="J44" i="41" s="1"/>
  <c r="BW79" i="3"/>
  <c r="L47" i="41" s="1"/>
  <c r="BU177" i="3"/>
  <c r="J96" i="41" s="1"/>
  <c r="BW248" i="3"/>
  <c r="G132" i="41" s="1"/>
  <c r="BU136" i="3"/>
  <c r="E76" i="41" s="1"/>
  <c r="BS192" i="3"/>
  <c r="D104" i="41" s="1"/>
  <c r="BV145" i="3"/>
  <c r="K80" i="41" s="1"/>
  <c r="BV204" i="3"/>
  <c r="F110" i="41" s="1"/>
  <c r="BV52" i="3"/>
  <c r="F34" i="41" s="1"/>
  <c r="BV27" i="3"/>
  <c r="K21" i="41" s="1"/>
  <c r="BW33" i="3"/>
  <c r="L24" i="41" s="1"/>
  <c r="BV152" i="3"/>
  <c r="F84" i="41" s="1"/>
  <c r="BS166" i="3"/>
  <c r="D91" i="41" s="1"/>
  <c r="BS98" i="3"/>
  <c r="D57" i="41" s="1"/>
  <c r="BW119" i="3"/>
  <c r="L67" i="41" s="1"/>
  <c r="BU132" i="3"/>
  <c r="E74" i="41" s="1"/>
  <c r="BV124" i="3"/>
  <c r="F70" i="41" s="1"/>
  <c r="BW250" i="3"/>
  <c r="G133" i="41" s="1"/>
  <c r="BT62" i="3"/>
  <c r="H39" i="41" s="1"/>
  <c r="BV113" i="3"/>
  <c r="K64" i="41" s="1"/>
  <c r="BV42" i="3"/>
  <c r="F29" i="41" s="1"/>
  <c r="BV161" i="3"/>
  <c r="K88" i="41" s="1"/>
  <c r="BU107" i="3"/>
  <c r="J61" i="41" s="1"/>
  <c r="BU223" i="3"/>
  <c r="J119" i="41" s="1"/>
  <c r="BW85" i="3"/>
  <c r="L50" i="41" s="1"/>
  <c r="BU220" i="3"/>
  <c r="E118" i="41" s="1"/>
  <c r="BW61" i="3"/>
  <c r="L38" i="41" s="1"/>
  <c r="BV193" i="3"/>
  <c r="K104" i="41" s="1"/>
  <c r="BW196" i="3"/>
  <c r="G106" i="41" s="1"/>
  <c r="BS55" i="3"/>
  <c r="I35" i="41" s="1"/>
  <c r="BV22" i="3"/>
  <c r="F19" i="41" s="1"/>
  <c r="BU230" i="3"/>
  <c r="E123" i="41" s="1"/>
  <c r="BW183" i="3"/>
  <c r="L99" i="41" s="1"/>
  <c r="BW165" i="3"/>
  <c r="L90" i="41" s="1"/>
  <c r="BU197" i="3"/>
  <c r="J106" i="41" s="1"/>
  <c r="BS49" i="3"/>
  <c r="I32" i="41" s="1"/>
  <c r="BU106" i="3"/>
  <c r="E61" i="41" s="1"/>
  <c r="BW73" i="3"/>
  <c r="L44" i="41" s="1"/>
  <c r="BV148" i="3"/>
  <c r="F82" i="41" s="1"/>
  <c r="BV62" i="3"/>
  <c r="F39" i="41" s="1"/>
  <c r="BU9" i="3"/>
  <c r="J12" i="41" s="1"/>
  <c r="BU95" i="3"/>
  <c r="J55" i="41" s="1"/>
  <c r="BS253" i="3"/>
  <c r="I134" i="41" s="1"/>
  <c r="BW66" i="3"/>
  <c r="G41" i="41" s="1"/>
  <c r="BW91" i="3"/>
  <c r="L53" i="41" s="1"/>
  <c r="BS124" i="3"/>
  <c r="D70" i="41" s="1"/>
  <c r="BS23" i="3"/>
  <c r="I19" i="41" s="1"/>
  <c r="BW121" i="3"/>
  <c r="L68" i="41" s="1"/>
  <c r="BU85" i="3"/>
  <c r="J50" i="41" s="1"/>
  <c r="BW109" i="3"/>
  <c r="L62" i="41" s="1"/>
  <c r="BV21" i="3"/>
  <c r="K18" i="41" s="1"/>
  <c r="BV35" i="3"/>
  <c r="K25" i="41" s="1"/>
  <c r="BW159" i="3"/>
  <c r="L87" i="41" s="1"/>
  <c r="BW34" i="3"/>
  <c r="G25" i="41" s="1"/>
  <c r="BV46" i="3"/>
  <c r="F31" i="41" s="1"/>
  <c r="BW104" i="3"/>
  <c r="G60" i="41" s="1"/>
  <c r="BV48" i="3"/>
  <c r="F32" i="41" s="1"/>
  <c r="BS28" i="3"/>
  <c r="D22" i="41" s="1"/>
  <c r="BW23" i="3"/>
  <c r="L19" i="41" s="1"/>
  <c r="BS202" i="3"/>
  <c r="D109" i="41" s="1"/>
  <c r="BW140" i="3"/>
  <c r="G78" i="41" s="1"/>
  <c r="BU153" i="3"/>
  <c r="J84" i="41" s="1"/>
  <c r="BS45" i="3"/>
  <c r="I30" i="41" s="1"/>
  <c r="BW227" i="3"/>
  <c r="L121" i="41" s="1"/>
  <c r="BV203" i="3"/>
  <c r="K109" i="41" s="1"/>
  <c r="BW175" i="3"/>
  <c r="L95" i="41" s="1"/>
  <c r="BV165" i="3"/>
  <c r="K90" i="41" s="1"/>
  <c r="BW247" i="3"/>
  <c r="L131" i="41" s="1"/>
  <c r="BU204" i="3"/>
  <c r="E110" i="41" s="1"/>
  <c r="BS214" i="3"/>
  <c r="D115" i="41" s="1"/>
  <c r="BW38" i="3"/>
  <c r="G27" i="41" s="1"/>
  <c r="BU199" i="3"/>
  <c r="J107" i="41" s="1"/>
  <c r="BU245" i="3"/>
  <c r="J130" i="41" s="1"/>
  <c r="BS139" i="3"/>
  <c r="I77" i="41" s="1"/>
  <c r="BV37" i="3"/>
  <c r="K26" i="41" s="1"/>
  <c r="BW42" i="3"/>
  <c r="G29" i="41" s="1"/>
  <c r="BW20" i="3"/>
  <c r="G18" i="41" s="1"/>
  <c r="BW237" i="3"/>
  <c r="L126" i="41" s="1"/>
  <c r="BV178" i="3"/>
  <c r="F97" i="41" s="1"/>
  <c r="BU224" i="3"/>
  <c r="E120" i="41" s="1"/>
  <c r="BU40" i="3"/>
  <c r="E28" i="41" s="1"/>
  <c r="BS142" i="3"/>
  <c r="D79" i="41" s="1"/>
  <c r="BW43" i="3"/>
  <c r="L29" i="41" s="1"/>
  <c r="BW158" i="3"/>
  <c r="G87" i="41" s="1"/>
  <c r="BS96" i="3"/>
  <c r="D56" i="41" s="1"/>
  <c r="BU116" i="3"/>
  <c r="E66" i="41" s="1"/>
  <c r="BS138" i="3"/>
  <c r="D77" i="41" s="1"/>
  <c r="BT50" i="3"/>
  <c r="H33" i="41" s="1"/>
  <c r="BT47" i="3"/>
  <c r="M31" i="41" s="1"/>
  <c r="BT64" i="3"/>
  <c r="H40" i="41" s="1"/>
  <c r="BT30" i="3"/>
  <c r="H23" i="41" s="1"/>
  <c r="BT11" i="3"/>
  <c r="M13" i="41" s="1"/>
  <c r="BW37" i="3"/>
  <c r="L26" i="41" s="1"/>
  <c r="BS161" i="3"/>
  <c r="I88" i="41" s="1"/>
  <c r="BV123" i="3"/>
  <c r="K69" i="41" s="1"/>
  <c r="BS69" i="3"/>
  <c r="I42" i="41" s="1"/>
  <c r="BV160" i="3"/>
  <c r="F88" i="41" s="1"/>
  <c r="BT58" i="3"/>
  <c r="H37" i="41" s="1"/>
  <c r="BT40" i="3"/>
  <c r="H28" i="41" s="1"/>
  <c r="BT33" i="3"/>
  <c r="M24" i="41" s="1"/>
  <c r="BT54" i="3"/>
  <c r="H35" i="41" s="1"/>
  <c r="BW234" i="3"/>
  <c r="G125" i="41" s="1"/>
  <c r="BV61" i="3"/>
  <c r="K38" i="41" s="1"/>
  <c r="BV177" i="3"/>
  <c r="K96" i="41" s="1"/>
  <c r="BU103" i="3"/>
  <c r="J59" i="41" s="1"/>
  <c r="BV129" i="3"/>
  <c r="K72" i="41" s="1"/>
  <c r="BU129" i="3"/>
  <c r="J72" i="41" s="1"/>
  <c r="BS105" i="3"/>
  <c r="I60" i="41" s="1"/>
  <c r="BV197" i="3"/>
  <c r="K106" i="41" s="1"/>
  <c r="BW131" i="3"/>
  <c r="L73" i="41" s="1"/>
  <c r="BW166" i="3"/>
  <c r="G91" i="41" s="1"/>
  <c r="BU110" i="3"/>
  <c r="E63" i="41" s="1"/>
  <c r="BU226" i="3"/>
  <c r="E121" i="41" s="1"/>
  <c r="BW129" i="3"/>
  <c r="L72" i="41" s="1"/>
  <c r="BW244" i="3"/>
  <c r="G130" i="41" s="1"/>
  <c r="BU77" i="3"/>
  <c r="J46" i="41" s="1"/>
  <c r="BS21" i="3"/>
  <c r="I18" i="41" s="1"/>
  <c r="BU229" i="3"/>
  <c r="J122" i="41" s="1"/>
  <c r="BW181" i="3"/>
  <c r="L98" i="41" s="1"/>
  <c r="BS175" i="3"/>
  <c r="I95" i="41" s="1"/>
  <c r="BU173" i="3"/>
  <c r="J94" i="41" s="1"/>
  <c r="BV208" i="3"/>
  <c r="F112" i="41" s="1"/>
  <c r="BU251" i="3"/>
  <c r="J133" i="41" s="1"/>
  <c r="BV157" i="3"/>
  <c r="K86" i="41" s="1"/>
  <c r="BV142" i="3"/>
  <c r="F79" i="41" s="1"/>
  <c r="BV191" i="3"/>
  <c r="K103" i="41" s="1"/>
  <c r="BV220" i="3"/>
  <c r="F118" i="41" s="1"/>
  <c r="BW103" i="3"/>
  <c r="L59" i="41" s="1"/>
  <c r="BV147" i="3"/>
  <c r="K81" i="41" s="1"/>
  <c r="BW97" i="3"/>
  <c r="L56" i="41" s="1"/>
  <c r="BU119" i="3"/>
  <c r="J67" i="41" s="1"/>
  <c r="BU49" i="3"/>
  <c r="J32" i="41" s="1"/>
  <c r="BT28" i="3"/>
  <c r="H22" i="41" s="1"/>
  <c r="BT12" i="3"/>
  <c r="H14" i="41" s="1"/>
  <c r="BT20" i="3"/>
  <c r="H18" i="41" s="1"/>
  <c r="BU243" i="3"/>
  <c r="J129" i="41" s="1"/>
  <c r="BV23" i="3"/>
  <c r="K19" i="41" s="1"/>
  <c r="BV186" i="3"/>
  <c r="F101" i="41" s="1"/>
  <c r="BS152" i="3"/>
  <c r="D84" i="41" s="1"/>
  <c r="BW179" i="3"/>
  <c r="L97" i="41" s="1"/>
  <c r="BW213" i="3"/>
  <c r="L114" i="41" s="1"/>
  <c r="BV205" i="3"/>
  <c r="K110" i="41" s="1"/>
  <c r="BS136" i="3"/>
  <c r="D76" i="41" s="1"/>
  <c r="BT9" i="3"/>
  <c r="M12" i="41" s="1"/>
  <c r="BU92" i="3"/>
  <c r="E54" i="41" s="1"/>
  <c r="BU151" i="3"/>
  <c r="J83" i="41" s="1"/>
  <c r="BU114" i="3"/>
  <c r="E65" i="41" s="1"/>
  <c r="BU150" i="3"/>
  <c r="E83" i="41" s="1"/>
  <c r="BW24" i="3"/>
  <c r="G20" i="41" s="1"/>
  <c r="BS61" i="3"/>
  <c r="I38" i="41" s="1"/>
  <c r="BW156" i="3"/>
  <c r="G86" i="41" s="1"/>
  <c r="BW174" i="3"/>
  <c r="G95" i="41" s="1"/>
  <c r="BW92" i="3"/>
  <c r="G54" i="41" s="1"/>
  <c r="BS131" i="3"/>
  <c r="I73" i="41" s="1"/>
  <c r="BT61" i="3"/>
  <c r="M38" i="41" s="1"/>
  <c r="BT21" i="3"/>
  <c r="M18" i="41" s="1"/>
  <c r="BT43" i="3"/>
  <c r="M29" i="41" s="1"/>
  <c r="BU43" i="3"/>
  <c r="J29" i="41" s="1"/>
  <c r="BV243" i="3"/>
  <c r="K129" i="41" s="1"/>
  <c r="BU253" i="3"/>
  <c r="J134" i="41" s="1"/>
  <c r="BW215" i="3"/>
  <c r="L115" i="41" s="1"/>
  <c r="BS224" i="3"/>
  <c r="D120" i="41" s="1"/>
  <c r="BS228" i="3"/>
  <c r="D122" i="41" s="1"/>
  <c r="BU249" i="3"/>
  <c r="J132" i="41" s="1"/>
  <c r="BW84" i="3"/>
  <c r="G50" i="41" s="1"/>
  <c r="BV244" i="3"/>
  <c r="F130" i="41" s="1"/>
  <c r="BU36" i="3"/>
  <c r="E26" i="41" s="1"/>
  <c r="BU50" i="3"/>
  <c r="E33" i="41" s="1"/>
  <c r="BS178" i="3"/>
  <c r="D97" i="41" s="1"/>
  <c r="BV105" i="3"/>
  <c r="K60" i="41" s="1"/>
  <c r="BS149" i="3"/>
  <c r="I82" i="41" s="1"/>
  <c r="BW108" i="3"/>
  <c r="G62" i="41" s="1"/>
  <c r="BT22" i="3"/>
  <c r="H19" i="41" s="1"/>
  <c r="BS163" i="3"/>
  <c r="I89" i="41" s="1"/>
  <c r="BV14" i="3"/>
  <c r="F15" i="41" s="1"/>
  <c r="BV130" i="3"/>
  <c r="F73" i="41" s="1"/>
  <c r="BV254" i="3"/>
  <c r="F135" i="41" s="1"/>
  <c r="BV25" i="3"/>
  <c r="K20" i="41" s="1"/>
  <c r="BV69" i="3"/>
  <c r="K42" i="41" s="1"/>
  <c r="BV214" i="3"/>
  <c r="F115" i="41" s="1"/>
  <c r="BV118" i="3"/>
  <c r="F67" i="41" s="1"/>
  <c r="BS165" i="3"/>
  <c r="I90" i="41" s="1"/>
  <c r="BW128" i="3"/>
  <c r="G72" i="41" s="1"/>
  <c r="BT15" i="3"/>
  <c r="M15" i="41" s="1"/>
  <c r="BS198" i="3"/>
  <c r="D107" i="41" s="1"/>
  <c r="BS58" i="3"/>
  <c r="D37" i="41" s="1"/>
  <c r="BU101" i="3"/>
  <c r="J58" i="41" s="1"/>
  <c r="BT67" i="3"/>
  <c r="M41" i="41" s="1"/>
  <c r="BU135" i="3"/>
  <c r="J75" i="41" s="1"/>
  <c r="BS77" i="3"/>
  <c r="I46" i="41" s="1"/>
  <c r="BW116" i="3"/>
  <c r="G66" i="41" s="1"/>
  <c r="BU203" i="3"/>
  <c r="J109" i="41" s="1"/>
  <c r="BS190" i="3"/>
  <c r="D103" i="41" s="1"/>
  <c r="BS137" i="3"/>
  <c r="I76" i="41" s="1"/>
  <c r="BS16" i="3"/>
  <c r="D16" i="41" s="1"/>
  <c r="BV98" i="3"/>
  <c r="F57" i="41" s="1"/>
  <c r="BU146" i="3"/>
  <c r="E81" i="41" s="1"/>
  <c r="BU108" i="3"/>
  <c r="E62" i="41" s="1"/>
  <c r="BU125" i="3"/>
  <c r="J70" i="41" s="1"/>
  <c r="BV10" i="3"/>
  <c r="F13" i="41" s="1"/>
  <c r="BV45" i="3"/>
  <c r="K30" i="41" s="1"/>
  <c r="BW18" i="3"/>
  <c r="G17" i="41" s="1"/>
  <c r="BU10" i="3"/>
  <c r="E13" i="41" s="1"/>
  <c r="BV141" i="3"/>
  <c r="K78" i="41" s="1"/>
  <c r="BU248" i="3"/>
  <c r="E132" i="41" s="1"/>
  <c r="BS191" i="3"/>
  <c r="I103" i="41" s="1"/>
  <c r="BW147" i="3"/>
  <c r="L81" i="41" s="1"/>
  <c r="BT57" i="3"/>
  <c r="M36" i="41" s="1"/>
  <c r="BT68" i="3"/>
  <c r="H42" i="41" s="1"/>
  <c r="BT17" i="3"/>
  <c r="M16" i="41" s="1"/>
  <c r="BT18" i="3"/>
  <c r="H17" i="41" s="1"/>
  <c r="BT39" i="3"/>
  <c r="M27" i="41" s="1"/>
  <c r="BU25" i="3"/>
  <c r="J20" i="41" s="1"/>
  <c r="BW224" i="3"/>
  <c r="G120" i="41" s="1"/>
  <c r="BU112" i="3"/>
  <c r="E64" i="41" s="1"/>
  <c r="BS87" i="3"/>
  <c r="I51" i="41" s="1"/>
  <c r="BU17" i="3"/>
  <c r="J16" i="41" s="1"/>
  <c r="BW86" i="3"/>
  <c r="G51" i="41" s="1"/>
  <c r="BS251" i="3"/>
  <c r="I133" i="41" s="1"/>
  <c r="BW251" i="3"/>
  <c r="L133" i="41" s="1"/>
  <c r="BW192" i="3"/>
  <c r="G104" i="41" s="1"/>
  <c r="BU63" i="3"/>
  <c r="J39" i="41" s="1"/>
  <c r="BV56" i="3"/>
  <c r="F36" i="41" s="1"/>
  <c r="BW145" i="3"/>
  <c r="L80" i="41" s="1"/>
  <c r="BU244" i="3"/>
  <c r="E130" i="41" s="1"/>
  <c r="BS168" i="3"/>
  <c r="D92" i="41" s="1"/>
  <c r="BU240" i="3"/>
  <c r="E128" i="41" s="1"/>
  <c r="BS194" i="3"/>
  <c r="D105" i="41" s="1"/>
  <c r="BS195" i="3"/>
  <c r="I105" i="41" s="1"/>
  <c r="BU30" i="3"/>
  <c r="E23" i="41" s="1"/>
  <c r="BV159" i="3"/>
  <c r="K87" i="41" s="1"/>
  <c r="BV187" i="3"/>
  <c r="K101" i="41" s="1"/>
  <c r="BW182" i="3"/>
  <c r="G99" i="41" s="1"/>
  <c r="BS123" i="3"/>
  <c r="I69" i="41" s="1"/>
  <c r="BS164" i="3"/>
  <c r="D90" i="41" s="1"/>
  <c r="BW122" i="3"/>
  <c r="G69" i="41" s="1"/>
  <c r="BS17" i="3"/>
  <c r="I16" i="41" s="1"/>
  <c r="BV153" i="3"/>
  <c r="K84" i="41" s="1"/>
  <c r="BV107" i="3"/>
  <c r="K61" i="41" s="1"/>
  <c r="BV194" i="3"/>
  <c r="F105" i="41" s="1"/>
  <c r="BS229" i="3"/>
  <c r="I122" i="41" s="1"/>
  <c r="BV236" i="3"/>
  <c r="F126" i="41" s="1"/>
  <c r="BV139" i="3"/>
  <c r="K77" i="41" s="1"/>
  <c r="BV122" i="3"/>
  <c r="F69" i="41" s="1"/>
  <c r="BT56" i="3"/>
  <c r="H36" i="41" s="1"/>
  <c r="BT46" i="3"/>
  <c r="H31" i="41" s="1"/>
  <c r="BU104" i="3"/>
  <c r="E60" i="41" s="1"/>
  <c r="BU174" i="3"/>
  <c r="E95" i="41" s="1"/>
  <c r="BS180" i="3"/>
  <c r="D98" i="41" s="1"/>
  <c r="BV215" i="3"/>
  <c r="K115" i="41" s="1"/>
  <c r="BS120" i="3"/>
  <c r="D68" i="41" s="1"/>
  <c r="BV51" i="3"/>
  <c r="K33" i="41" s="1"/>
  <c r="BW93" i="3"/>
  <c r="L54" i="41" s="1"/>
  <c r="BS115" i="3"/>
  <c r="I65" i="41" s="1"/>
  <c r="BV43" i="3"/>
  <c r="K29" i="41" s="1"/>
  <c r="BV117" i="3"/>
  <c r="K66" i="41" s="1"/>
  <c r="BV71" i="3"/>
  <c r="K43" i="41" s="1"/>
  <c r="BV101" i="3"/>
  <c r="K58" i="41" s="1"/>
  <c r="BS205" i="3"/>
  <c r="I110" i="41" s="1"/>
  <c r="BW41" i="3"/>
  <c r="L28" i="41" s="1"/>
  <c r="BU59" i="3"/>
  <c r="J37" i="41" s="1"/>
  <c r="BV151" i="3"/>
  <c r="K83" i="41" s="1"/>
  <c r="BU86" i="3"/>
  <c r="E51" i="41" s="1"/>
  <c r="BV93" i="3"/>
  <c r="K54" i="41" s="1"/>
  <c r="O37" i="48"/>
  <c r="O39" i="48"/>
  <c r="M37" i="48"/>
  <c r="N34" i="48"/>
  <c r="N39" i="48"/>
  <c r="M33" i="48"/>
  <c r="O35" i="48"/>
  <c r="N31" i="48"/>
  <c r="M39" i="48"/>
  <c r="N37" i="48"/>
  <c r="O33" i="48"/>
  <c r="F256" i="47"/>
  <c r="FP8" i="3"/>
  <c r="H30" i="46"/>
  <c r="H22" i="46"/>
  <c r="H14" i="46"/>
  <c r="R256" i="47"/>
  <c r="BH256" i="47"/>
  <c r="AD256" i="47"/>
  <c r="N8" i="47"/>
  <c r="E40" i="48" s="1"/>
  <c r="L256" i="47"/>
  <c r="K256" i="47"/>
  <c r="E256" i="47"/>
  <c r="N12" i="48"/>
  <c r="G12" i="48"/>
  <c r="M12" i="48"/>
  <c r="H29" i="48"/>
  <c r="E93" i="48"/>
  <c r="E21" i="48"/>
  <c r="F30" i="48"/>
  <c r="F29" i="48" s="1"/>
  <c r="P256" i="47"/>
  <c r="AN256" i="47"/>
  <c r="AO256" i="47"/>
  <c r="H66" i="48"/>
  <c r="AL8" i="47"/>
  <c r="E76" i="48" s="1"/>
  <c r="L68" i="48"/>
  <c r="F23" i="48"/>
  <c r="F24" i="48" s="1"/>
  <c r="E91" i="48"/>
  <c r="G29" i="48"/>
  <c r="E90" i="48"/>
  <c r="BG256" i="47"/>
  <c r="L74" i="48"/>
  <c r="M49" i="48"/>
  <c r="M48" i="48" s="1"/>
  <c r="AH256" i="47"/>
  <c r="AI256" i="47"/>
  <c r="N49" i="48"/>
  <c r="N48" i="48" s="1"/>
  <c r="AB256" i="47"/>
  <c r="F49" i="48"/>
  <c r="F48" i="48" s="1"/>
  <c r="O102" i="48"/>
  <c r="BP8" i="47"/>
  <c r="L112" i="48" s="1"/>
  <c r="O29" i="48"/>
  <c r="X256" i="47"/>
  <c r="J256" i="47"/>
  <c r="M23" i="48" s="1"/>
  <c r="M24" i="48" s="1"/>
  <c r="M29" i="48"/>
  <c r="BN256" i="47"/>
  <c r="AP256" i="47"/>
  <c r="G49" i="48"/>
  <c r="G48" i="48" s="1"/>
  <c r="AC256" i="47"/>
  <c r="AU256" i="47"/>
  <c r="N66" i="48"/>
  <c r="N65" i="48" s="1"/>
  <c r="N77" i="48" s="1"/>
  <c r="H44" i="46"/>
  <c r="B8" i="47"/>
  <c r="E92" i="48"/>
  <c r="O49" i="48"/>
  <c r="AF8" i="47"/>
  <c r="L59" i="48" s="1"/>
  <c r="AJ256" i="47"/>
  <c r="E17" i="48"/>
  <c r="E57" i="48"/>
  <c r="Q256" i="47"/>
  <c r="G40" i="48" s="1"/>
  <c r="G41" i="48" s="1"/>
  <c r="N84" i="48"/>
  <c r="E19" i="48"/>
  <c r="L75" i="48"/>
  <c r="F102" i="48"/>
  <c r="F101" i="48" s="1"/>
  <c r="BL256" i="47"/>
  <c r="G84" i="48"/>
  <c r="G96" i="48" s="1"/>
  <c r="Z8" i="47"/>
  <c r="H49" i="48"/>
  <c r="N101" i="48"/>
  <c r="T8" i="47"/>
  <c r="L40" i="48" s="1"/>
  <c r="E53" i="48"/>
  <c r="L70" i="48"/>
  <c r="BR256" i="47"/>
  <c r="V256" i="47"/>
  <c r="E15" i="48"/>
  <c r="AZ256" i="47"/>
  <c r="F85" i="48"/>
  <c r="F84" i="48" s="1"/>
  <c r="F96" i="48" s="1"/>
  <c r="M65" i="48"/>
  <c r="M77" i="48" s="1"/>
  <c r="F120" i="48"/>
  <c r="G120" i="48"/>
  <c r="L67" i="48"/>
  <c r="F65" i="48"/>
  <c r="G65" i="48"/>
  <c r="G76" i="48" s="1"/>
  <c r="G77" i="48" s="1"/>
  <c r="BD8" i="47"/>
  <c r="L95" i="48" s="1"/>
  <c r="O85" i="48"/>
  <c r="H12" i="48"/>
  <c r="BM256" i="47"/>
  <c r="G102" i="48"/>
  <c r="G101" i="48" s="1"/>
  <c r="L72" i="48"/>
  <c r="E22" i="48"/>
  <c r="O13" i="48"/>
  <c r="H8" i="47"/>
  <c r="L23" i="48" s="1"/>
  <c r="E14" i="48"/>
  <c r="BF256" i="47"/>
  <c r="M85" i="48"/>
  <c r="M84" i="48" s="1"/>
  <c r="H102" i="48"/>
  <c r="BJ8" i="47"/>
  <c r="E112" i="48" s="1"/>
  <c r="E52" i="48"/>
  <c r="BA256" i="47"/>
  <c r="BS256" i="47"/>
  <c r="W256" i="47"/>
  <c r="N30" i="48"/>
  <c r="N29" i="48" s="1"/>
  <c r="BT256" i="47"/>
  <c r="O66" i="48"/>
  <c r="AR8" i="47"/>
  <c r="L76" i="48" s="1"/>
  <c r="AV256" i="47"/>
  <c r="M101" i="48"/>
  <c r="FS8" i="3"/>
  <c r="AV509" i="3"/>
  <c r="G36" i="46" s="1"/>
  <c r="H36" i="46" s="1"/>
  <c r="E55" i="48"/>
  <c r="H85" i="48"/>
  <c r="BB256" i="47"/>
  <c r="AX8" i="47"/>
  <c r="AT256" i="47"/>
  <c r="BX256" i="47"/>
  <c r="BY256" i="47"/>
  <c r="H121" i="48"/>
  <c r="BZ256" i="47"/>
  <c r="BV8" i="47"/>
  <c r="E131" i="48" s="1"/>
  <c r="T509" i="3"/>
  <c r="E45" i="46" s="1"/>
  <c r="DI8" i="3"/>
  <c r="H26" i="46"/>
  <c r="H32" i="46"/>
  <c r="H41" i="46"/>
  <c r="H255" i="3"/>
  <c r="E18" i="46" s="1"/>
  <c r="D10" i="41" l="1"/>
  <c r="H40" i="48"/>
  <c r="N23" i="48"/>
  <c r="N24" i="48" s="1"/>
  <c r="N95" i="48"/>
  <c r="N96" i="48" s="1"/>
  <c r="G23" i="48"/>
  <c r="G24" i="48" s="1"/>
  <c r="N112" i="48"/>
  <c r="F131" i="48"/>
  <c r="G59" i="48"/>
  <c r="G60" i="48" s="1"/>
  <c r="F40" i="48"/>
  <c r="G112" i="48"/>
  <c r="G113" i="48" s="1"/>
  <c r="M95" i="48"/>
  <c r="M96" i="48" s="1"/>
  <c r="H41" i="48"/>
  <c r="I40" i="48" s="1"/>
  <c r="F132" i="48"/>
  <c r="F112" i="48"/>
  <c r="F113" i="48" s="1"/>
  <c r="M40" i="48"/>
  <c r="M41" i="48" s="1"/>
  <c r="F59" i="48"/>
  <c r="F60" i="48" s="1"/>
  <c r="F76" i="48"/>
  <c r="F77" i="48" s="1"/>
  <c r="N113" i="48"/>
  <c r="O40" i="48"/>
  <c r="O101" i="48"/>
  <c r="O112" i="48" s="1"/>
  <c r="N59" i="48"/>
  <c r="N60" i="48" s="1"/>
  <c r="M59" i="48"/>
  <c r="M60" i="48" s="1"/>
  <c r="H65" i="48"/>
  <c r="H120" i="48"/>
  <c r="H84" i="48"/>
  <c r="O65" i="48"/>
  <c r="N40" i="48"/>
  <c r="N41" i="48" s="1"/>
  <c r="H101" i="48"/>
  <c r="O12" i="48"/>
  <c r="O84" i="48"/>
  <c r="H23" i="48"/>
  <c r="G131" i="48"/>
  <c r="G132" i="48" s="1"/>
  <c r="M112" i="48"/>
  <c r="M113" i="48" s="1"/>
  <c r="H48" i="48"/>
  <c r="O48" i="48"/>
  <c r="O59" i="48" s="1"/>
  <c r="F41" i="48"/>
  <c r="O95" i="48" l="1"/>
  <c r="O96" i="48" s="1"/>
  <c r="O77" i="48"/>
  <c r="P65" i="48" s="1"/>
  <c r="O113" i="48"/>
  <c r="P112" i="48" s="1"/>
  <c r="O41" i="48"/>
  <c r="P40" i="48" s="1"/>
  <c r="O60" i="48"/>
  <c r="P48" i="48" s="1"/>
  <c r="H24" i="48"/>
  <c r="I23" i="48" s="1"/>
  <c r="H59" i="48"/>
  <c r="H60" i="48" s="1"/>
  <c r="O23" i="48"/>
  <c r="H112" i="48"/>
  <c r="H96" i="48"/>
  <c r="I120" i="48" s="1"/>
  <c r="H131" i="48"/>
  <c r="H76" i="48"/>
  <c r="I41" i="48"/>
  <c r="I39" i="48"/>
  <c r="I30" i="48"/>
  <c r="I34" i="48"/>
  <c r="I37" i="48"/>
  <c r="I32" i="48"/>
  <c r="I29" i="48"/>
  <c r="I33" i="48"/>
  <c r="I36" i="48"/>
  <c r="I38" i="48"/>
  <c r="I35" i="48"/>
  <c r="I31" i="48"/>
  <c r="I60" i="48" l="1"/>
  <c r="I54" i="48"/>
  <c r="I58" i="48"/>
  <c r="I56" i="48"/>
  <c r="I51" i="48"/>
  <c r="I57" i="48"/>
  <c r="I53" i="48"/>
  <c r="I52" i="48"/>
  <c r="I55" i="48"/>
  <c r="I50" i="48"/>
  <c r="I49" i="48"/>
  <c r="I48" i="48"/>
  <c r="P96" i="48"/>
  <c r="P89" i="48"/>
  <c r="P94" i="48"/>
  <c r="P90" i="48"/>
  <c r="P88" i="48"/>
  <c r="P87" i="48"/>
  <c r="P86" i="48"/>
  <c r="P93" i="48"/>
  <c r="P92" i="48"/>
  <c r="P91" i="48"/>
  <c r="P85" i="48"/>
  <c r="P84" i="48"/>
  <c r="I84" i="48"/>
  <c r="H113" i="48"/>
  <c r="I112" i="48" s="1"/>
  <c r="P41" i="48"/>
  <c r="P35" i="48"/>
  <c r="P33" i="48"/>
  <c r="P36" i="48"/>
  <c r="P37" i="48"/>
  <c r="P39" i="48"/>
  <c r="P32" i="48"/>
  <c r="P38" i="48"/>
  <c r="P31" i="48"/>
  <c r="P34" i="48"/>
  <c r="P30" i="48"/>
  <c r="P29" i="48"/>
  <c r="I96" i="48"/>
  <c r="I95" i="48"/>
  <c r="I89" i="48"/>
  <c r="I88" i="48"/>
  <c r="I94" i="48"/>
  <c r="I92" i="48"/>
  <c r="I90" i="48"/>
  <c r="I86" i="48"/>
  <c r="I93" i="48"/>
  <c r="I91" i="48"/>
  <c r="I87" i="48"/>
  <c r="I85" i="48"/>
  <c r="I59" i="48"/>
  <c r="P101" i="48"/>
  <c r="P60" i="48"/>
  <c r="P55" i="48"/>
  <c r="P54" i="48"/>
  <c r="P51" i="48"/>
  <c r="P53" i="48"/>
  <c r="P56" i="48"/>
  <c r="P58" i="48"/>
  <c r="P50" i="48"/>
  <c r="P52" i="48"/>
  <c r="P57" i="48"/>
  <c r="P49" i="48"/>
  <c r="P76" i="48"/>
  <c r="P77" i="48"/>
  <c r="P71" i="48"/>
  <c r="P73" i="48"/>
  <c r="P69" i="48"/>
  <c r="P74" i="48"/>
  <c r="P72" i="48"/>
  <c r="P67" i="48"/>
  <c r="P68" i="48"/>
  <c r="P75" i="48"/>
  <c r="P70" i="48"/>
  <c r="P66" i="48"/>
  <c r="P95" i="48"/>
  <c r="H77" i="48"/>
  <c r="I76" i="48" s="1"/>
  <c r="I101" i="48"/>
  <c r="O24" i="48"/>
  <c r="P23" i="48" s="1"/>
  <c r="H132" i="48"/>
  <c r="I131" i="48" s="1"/>
  <c r="I24" i="48"/>
  <c r="I18" i="48"/>
  <c r="I20" i="48"/>
  <c r="I16" i="48"/>
  <c r="I19" i="48"/>
  <c r="I14" i="48"/>
  <c r="I21" i="48"/>
  <c r="I17" i="48"/>
  <c r="I15" i="48"/>
  <c r="I13" i="48"/>
  <c r="I22" i="48"/>
  <c r="I12" i="48"/>
  <c r="P113" i="48"/>
  <c r="P104" i="48"/>
  <c r="P106" i="48"/>
  <c r="P110" i="48"/>
  <c r="P111" i="48"/>
  <c r="P107" i="48"/>
  <c r="P109" i="48"/>
  <c r="P103" i="48"/>
  <c r="P108" i="48"/>
  <c r="P105" i="48"/>
  <c r="P102" i="48"/>
  <c r="P59" i="48"/>
  <c r="P24" i="48" l="1"/>
  <c r="P21" i="48"/>
  <c r="P17" i="48"/>
  <c r="P22" i="48"/>
  <c r="P14" i="48"/>
  <c r="P19" i="48"/>
  <c r="P15" i="48"/>
  <c r="P20" i="48"/>
  <c r="P16" i="48"/>
  <c r="P18" i="48"/>
  <c r="P13" i="48"/>
  <c r="P12" i="48"/>
  <c r="I132" i="48"/>
  <c r="I126" i="48"/>
  <c r="I125" i="48"/>
  <c r="I128" i="48"/>
  <c r="I122" i="48"/>
  <c r="I129" i="48"/>
  <c r="I130" i="48"/>
  <c r="I123" i="48"/>
  <c r="I127" i="48"/>
  <c r="I124" i="48"/>
  <c r="I121" i="48"/>
  <c r="I77" i="48"/>
  <c r="I75" i="48"/>
  <c r="I67" i="48"/>
  <c r="I74" i="48"/>
  <c r="I68" i="48"/>
  <c r="I69" i="48"/>
  <c r="I71" i="48"/>
  <c r="I72" i="48"/>
  <c r="I70" i="48"/>
  <c r="I73" i="48"/>
  <c r="I66" i="48"/>
  <c r="I65" i="48"/>
  <c r="I113" i="48"/>
  <c r="I103" i="48"/>
  <c r="I107" i="48"/>
  <c r="I104" i="48"/>
  <c r="I109" i="48"/>
  <c r="I110" i="48"/>
  <c r="I111" i="48"/>
  <c r="I105" i="48"/>
  <c r="I108" i="48"/>
  <c r="I106" i="48"/>
  <c r="I102" i="48"/>
</calcChain>
</file>

<file path=xl/sharedStrings.xml><?xml version="1.0" encoding="utf-8"?>
<sst xmlns="http://schemas.openxmlformats.org/spreadsheetml/2006/main" count="27146" uniqueCount="627">
  <si>
    <t>Abacaxi</t>
  </si>
  <si>
    <t>Mandioca</t>
  </si>
  <si>
    <t>Arroz (em casca)</t>
  </si>
  <si>
    <t>Milho (em grão)</t>
  </si>
  <si>
    <t>Soja (em grão)</t>
  </si>
  <si>
    <t>Tomate</t>
  </si>
  <si>
    <t>Trigo (em grão)</t>
  </si>
  <si>
    <t>-</t>
  </si>
  <si>
    <t>Selecione a cultura</t>
  </si>
  <si>
    <t>Município</t>
  </si>
  <si>
    <t>Chapadão do Céu - GO</t>
  </si>
  <si>
    <t>Jataí - GO</t>
  </si>
  <si>
    <t>Montividiu - GO</t>
  </si>
  <si>
    <t>Jaraguá</t>
  </si>
  <si>
    <t>Chapadão do Céu</t>
  </si>
  <si>
    <t>Mineiros</t>
  </si>
  <si>
    <t>Flores de Goiás</t>
  </si>
  <si>
    <t>Rio Verde</t>
  </si>
  <si>
    <t>Itaberaí</t>
  </si>
  <si>
    <t>Cristalina</t>
  </si>
  <si>
    <t>Luziânia</t>
  </si>
  <si>
    <t>Jataí</t>
  </si>
  <si>
    <t>Morrinhos</t>
  </si>
  <si>
    <t>Catalão</t>
  </si>
  <si>
    <t>Produção</t>
  </si>
  <si>
    <t>Abacaxi (Mil frutos)</t>
  </si>
  <si>
    <t>Cana-de-açúcar (Toneladas)</t>
  </si>
  <si>
    <t>Mandioca (Toneladas)</t>
  </si>
  <si>
    <t>Tomate (Toneladas)</t>
  </si>
  <si>
    <t>Nota:</t>
  </si>
  <si>
    <t>Catalão - GO</t>
  </si>
  <si>
    <t>Cristalina - GO</t>
  </si>
  <si>
    <t>Flores de Goiás - GO</t>
  </si>
  <si>
    <t>Hidrolina - GO</t>
  </si>
  <si>
    <t>Itaberaí - GO</t>
  </si>
  <si>
    <t>Jaraguá - GO</t>
  </si>
  <si>
    <t>Luziânia - GO</t>
  </si>
  <si>
    <t>Mineiros - GO</t>
  </si>
  <si>
    <t>Morrinhos - GO</t>
  </si>
  <si>
    <t>Piracanjuba - GO</t>
  </si>
  <si>
    <t>Quirinópolis - GO</t>
  </si>
  <si>
    <t>Rio Verde - GO</t>
  </si>
  <si>
    <t>Santa Helena de Goiás - GO</t>
  </si>
  <si>
    <t>Piracanjuba</t>
  </si>
  <si>
    <t>Quirinópolis</t>
  </si>
  <si>
    <t>Goiás</t>
  </si>
  <si>
    <t>Bela Vista de Goiás - GO</t>
  </si>
  <si>
    <t>Gouvelândia - GO</t>
  </si>
  <si>
    <t>Inhumas - GO</t>
  </si>
  <si>
    <t>Itapaci - GO</t>
  </si>
  <si>
    <t>Padre Bernardo - GO</t>
  </si>
  <si>
    <t>Itapaci</t>
  </si>
  <si>
    <t>Gouvelândia</t>
  </si>
  <si>
    <t>Inhumas</t>
  </si>
  <si>
    <t>Padre Bernardo</t>
  </si>
  <si>
    <t>Abadia de Goiás - GO</t>
  </si>
  <si>
    <t>Cana-de-açúcar</t>
  </si>
  <si>
    <t>Feijão (em grão)</t>
  </si>
  <si>
    <t>Girassol (em grão)</t>
  </si>
  <si>
    <t>Sorgo (em grão)</t>
  </si>
  <si>
    <t>Arroz (em casca) (Toneladas)</t>
  </si>
  <si>
    <t>Feijão (em grão) (Toneladas)</t>
  </si>
  <si>
    <t>Abadiânia - GO</t>
  </si>
  <si>
    <t>Acreúna - GO</t>
  </si>
  <si>
    <t>Adelândia - GO</t>
  </si>
  <si>
    <t>Água Fria de Goiás - GO</t>
  </si>
  <si>
    <t>Água Limpa - GO</t>
  </si>
  <si>
    <t>Alexânia - GO</t>
  </si>
  <si>
    <t>Aloândia - GO</t>
  </si>
  <si>
    <t>Alto Horizonte - GO</t>
  </si>
  <si>
    <t>Alto Paraíso de Goiás - GO</t>
  </si>
  <si>
    <t>Alvorada do Norte - GO</t>
  </si>
  <si>
    <t>Amaralina - GO</t>
  </si>
  <si>
    <t>Americano do Brasil - GO</t>
  </si>
  <si>
    <t>Amorinópolis - GO</t>
  </si>
  <si>
    <t>Anápolis - GO</t>
  </si>
  <si>
    <t>Anhanguera - GO</t>
  </si>
  <si>
    <t>Anicuns - GO</t>
  </si>
  <si>
    <t>Aparecida de Goiânia - GO</t>
  </si>
  <si>
    <t>Aparecida do Rio Doce - GO</t>
  </si>
  <si>
    <t>Aporé - GO</t>
  </si>
  <si>
    <t>Araçu - GO</t>
  </si>
  <si>
    <t>Aragarças - GO</t>
  </si>
  <si>
    <t>Aragoiânia - GO</t>
  </si>
  <si>
    <t>Araguapaz - GO</t>
  </si>
  <si>
    <t>Arenópolis - GO</t>
  </si>
  <si>
    <t>Aruanã - GO</t>
  </si>
  <si>
    <t>Aurilândia - GO</t>
  </si>
  <si>
    <t>Avelinópolis - GO</t>
  </si>
  <si>
    <t>Baliza - GO</t>
  </si>
  <si>
    <t>Barro Alto - GO</t>
  </si>
  <si>
    <t>Bom Jardim de Goiás - GO</t>
  </si>
  <si>
    <t>Bom Jesus de Goiás - GO</t>
  </si>
  <si>
    <t>Bonfinópolis - GO</t>
  </si>
  <si>
    <t>Bonópolis - GO</t>
  </si>
  <si>
    <t>Brazabrantes - GO</t>
  </si>
  <si>
    <t>Britânia - GO</t>
  </si>
  <si>
    <t>Buriti Alegre - GO</t>
  </si>
  <si>
    <t>Buriti de Goiás - GO</t>
  </si>
  <si>
    <t>Buritinópolis - GO</t>
  </si>
  <si>
    <t>Cabeceiras - GO</t>
  </si>
  <si>
    <t>Cachoeira Alta - GO</t>
  </si>
  <si>
    <t>Cachoeira de Goiás - GO</t>
  </si>
  <si>
    <t>Cachoeira Dourada - GO</t>
  </si>
  <si>
    <t>Caçu - GO</t>
  </si>
  <si>
    <t>Caiapônia - GO</t>
  </si>
  <si>
    <t>Caldas Novas - GO</t>
  </si>
  <si>
    <t>Caldazinha - GO</t>
  </si>
  <si>
    <t>Campestre de Goiás - GO</t>
  </si>
  <si>
    <t>Campinaçu - GO</t>
  </si>
  <si>
    <t>Campinorte - GO</t>
  </si>
  <si>
    <t>Campo Alegre de Goiás - GO</t>
  </si>
  <si>
    <t>Campo Limpo de Goiás - GO</t>
  </si>
  <si>
    <t>Campos Belos - GO</t>
  </si>
  <si>
    <t>Campos Verdes - GO</t>
  </si>
  <si>
    <t>Carmo do Rio Verde - GO</t>
  </si>
  <si>
    <t>Castelândia - GO</t>
  </si>
  <si>
    <t>Caturaí - GO</t>
  </si>
  <si>
    <t>Cavalcante - GO</t>
  </si>
  <si>
    <t>Ceres - GO</t>
  </si>
  <si>
    <t>Cezarina - GO</t>
  </si>
  <si>
    <t>Cidade Ocidental - GO</t>
  </si>
  <si>
    <t>Cocalzinho de Goiás - GO</t>
  </si>
  <si>
    <t>Colinas do Sul - GO</t>
  </si>
  <si>
    <t>Córrego do Ouro - GO</t>
  </si>
  <si>
    <t>Corumbá de Goiás - GO</t>
  </si>
  <si>
    <t>Corumbaíba - GO</t>
  </si>
  <si>
    <t>Cristianópolis - GO</t>
  </si>
  <si>
    <t>Crixás - GO</t>
  </si>
  <si>
    <t>Cromínia - GO</t>
  </si>
  <si>
    <t>Cumari - GO</t>
  </si>
  <si>
    <t>Damianópolis - GO</t>
  </si>
  <si>
    <t>Damolândia - GO</t>
  </si>
  <si>
    <t>Davinópolis - GO</t>
  </si>
  <si>
    <t>Diorama - GO</t>
  </si>
  <si>
    <t>Doverlândia - GO</t>
  </si>
  <si>
    <t>Edealina - GO</t>
  </si>
  <si>
    <t>Edéia - GO</t>
  </si>
  <si>
    <t>Estrela do Norte - GO</t>
  </si>
  <si>
    <t>Faina - GO</t>
  </si>
  <si>
    <t>Fazenda Nova - GO</t>
  </si>
  <si>
    <t>Firminópolis - GO</t>
  </si>
  <si>
    <t>Formosa - GO</t>
  </si>
  <si>
    <t>Formoso - GO</t>
  </si>
  <si>
    <t>Gameleira de Goiás - GO</t>
  </si>
  <si>
    <t>Divinópolis de Goiás - GO</t>
  </si>
  <si>
    <t>Goianápolis - GO</t>
  </si>
  <si>
    <t>Goiandira - GO</t>
  </si>
  <si>
    <t>Goianésia - GO</t>
  </si>
  <si>
    <t>Goiânia - GO</t>
  </si>
  <si>
    <t>Goianira - GO</t>
  </si>
  <si>
    <t>Goiás - GO</t>
  </si>
  <si>
    <t>Goiatuba - GO</t>
  </si>
  <si>
    <t>Guapó - GO</t>
  </si>
  <si>
    <t>Guaraíta - GO</t>
  </si>
  <si>
    <t>Guarani de Goiás - GO</t>
  </si>
  <si>
    <t>Guarinos - GO</t>
  </si>
  <si>
    <t>Heitoraí - GO</t>
  </si>
  <si>
    <t>Hidrolândia - GO</t>
  </si>
  <si>
    <t>Iaciara - GO</t>
  </si>
  <si>
    <t>Inaciolândia - GO</t>
  </si>
  <si>
    <t>Indiara - GO</t>
  </si>
  <si>
    <t>Ipameri - GO</t>
  </si>
  <si>
    <t>Ipiranga de Goiás - GO</t>
  </si>
  <si>
    <t>Iporá - GO</t>
  </si>
  <si>
    <t>Israelândia - GO</t>
  </si>
  <si>
    <t>Itaguari - GO</t>
  </si>
  <si>
    <t>Itaguaru - GO</t>
  </si>
  <si>
    <t>Itajá - GO</t>
  </si>
  <si>
    <t>Itapirapuã - GO</t>
  </si>
  <si>
    <t>Itapuranga - GO</t>
  </si>
  <si>
    <t>Itarumã - GO</t>
  </si>
  <si>
    <t>Itauçu - GO</t>
  </si>
  <si>
    <t>Itumbiara - GO</t>
  </si>
  <si>
    <t>Ivolândia - GO</t>
  </si>
  <si>
    <t>Jandaia - GO</t>
  </si>
  <si>
    <t>Jaupaci - GO</t>
  </si>
  <si>
    <t>Jesúpolis - GO</t>
  </si>
  <si>
    <t>Joviânia - GO</t>
  </si>
  <si>
    <t>Jussara - GO</t>
  </si>
  <si>
    <t>Lagoa Santa - GO</t>
  </si>
  <si>
    <t>Leopoldo de Bulhões - GO</t>
  </si>
  <si>
    <t>Mairipotaba - GO</t>
  </si>
  <si>
    <t>Mambaí - GO</t>
  </si>
  <si>
    <t>Mara Rosa - GO</t>
  </si>
  <si>
    <t>Marzagão - GO</t>
  </si>
  <si>
    <t>Matrinchã - GO</t>
  </si>
  <si>
    <t>Maurilândia - GO</t>
  </si>
  <si>
    <t>Mimoso de Goiás - GO</t>
  </si>
  <si>
    <t>Minaçu - GO</t>
  </si>
  <si>
    <t>Moiporá - GO</t>
  </si>
  <si>
    <t>Monte Alegre de Goiás - GO</t>
  </si>
  <si>
    <t>Montes Claros de Goiás - GO</t>
  </si>
  <si>
    <t>Montividiu do Norte - GO</t>
  </si>
  <si>
    <t>Morro Agudo de Goiás - GO</t>
  </si>
  <si>
    <t>Mossâmedes - GO</t>
  </si>
  <si>
    <t>Mozarlândia - GO</t>
  </si>
  <si>
    <t>Mundo Novo - GO</t>
  </si>
  <si>
    <t>Mutunópolis - GO</t>
  </si>
  <si>
    <t>Nazário - GO</t>
  </si>
  <si>
    <t>Nerópolis - GO</t>
  </si>
  <si>
    <t>Niquelândia - GO</t>
  </si>
  <si>
    <t>Nova América - GO</t>
  </si>
  <si>
    <t>Nova Aurora - GO</t>
  </si>
  <si>
    <t>Nova Crixás - GO</t>
  </si>
  <si>
    <t>Nova Glória - GO</t>
  </si>
  <si>
    <t>Nova Iguaçu de Goiás - GO</t>
  </si>
  <si>
    <t>Nova Roma - GO</t>
  </si>
  <si>
    <t>Nova Veneza - GO</t>
  </si>
  <si>
    <t>Novo Brasil - GO</t>
  </si>
  <si>
    <t>Novo Gama - GO</t>
  </si>
  <si>
    <t>Novo Planalto - GO</t>
  </si>
  <si>
    <t>Orizona - GO</t>
  </si>
  <si>
    <t>Ouro Verde de Goiás - GO</t>
  </si>
  <si>
    <t>Ouvidor - GO</t>
  </si>
  <si>
    <t>Palestina de Goiás - GO</t>
  </si>
  <si>
    <t>Palmeiras de Goiás - GO</t>
  </si>
  <si>
    <t>Palmelo - GO</t>
  </si>
  <si>
    <t>Palminópolis - GO</t>
  </si>
  <si>
    <t>Panamá - GO</t>
  </si>
  <si>
    <t>Paranaiguara - GO</t>
  </si>
  <si>
    <t>Paraúna - GO</t>
  </si>
  <si>
    <t>Perolândia - GO</t>
  </si>
  <si>
    <t>Petrolina de Goiás - GO</t>
  </si>
  <si>
    <t>Pilar de Goiás - GO</t>
  </si>
  <si>
    <t>Piranhas - GO</t>
  </si>
  <si>
    <t>Pirenópolis - GO</t>
  </si>
  <si>
    <t>Pires do Rio - GO</t>
  </si>
  <si>
    <t>Planaltina - GO</t>
  </si>
  <si>
    <t>Pontalina - GO</t>
  </si>
  <si>
    <t>Porangatu - GO</t>
  </si>
  <si>
    <t>Porteirão - GO</t>
  </si>
  <si>
    <t>Portelândia - GO</t>
  </si>
  <si>
    <t>Posse - GO</t>
  </si>
  <si>
    <t>Professor Jamil - GO</t>
  </si>
  <si>
    <t>Rialma - GO</t>
  </si>
  <si>
    <t>Rianápolis - GO</t>
  </si>
  <si>
    <t>Rio Quente - GO</t>
  </si>
  <si>
    <t>Rubiataba - GO</t>
  </si>
  <si>
    <t>Sanclerlândia - GO</t>
  </si>
  <si>
    <t>Santa Bárbara de Goiás - GO</t>
  </si>
  <si>
    <t>Santa Cruz de Goiás - GO</t>
  </si>
  <si>
    <t>Santa Fé de Goiás - GO</t>
  </si>
  <si>
    <t>Santa Isabel - GO</t>
  </si>
  <si>
    <t>Santa Rita do Araguaia - GO</t>
  </si>
  <si>
    <t>Santa Rita do Novo Destino - GO</t>
  </si>
  <si>
    <t>Santa Rosa de Goiás - GO</t>
  </si>
  <si>
    <t>Santa Tereza de Goiás - GO</t>
  </si>
  <si>
    <t>Santa Terezinha de Goiás - GO</t>
  </si>
  <si>
    <t>Santo Antônio da Barra - GO</t>
  </si>
  <si>
    <t>Santo Antônio de Goiás - GO</t>
  </si>
  <si>
    <t>Santo Antônio do Descoberto - GO</t>
  </si>
  <si>
    <t>São Domingos - GO</t>
  </si>
  <si>
    <t>São Francisco de Goiás - GO</t>
  </si>
  <si>
    <t>São João d'Aliança - GO</t>
  </si>
  <si>
    <t>São João da Paraúna - GO</t>
  </si>
  <si>
    <t>São Luís de Montes Belos - GO</t>
  </si>
  <si>
    <t>São Luíz do Norte - GO</t>
  </si>
  <si>
    <t>São Miguel do Araguaia - GO</t>
  </si>
  <si>
    <t>São Miguel do Passa Quatro - GO</t>
  </si>
  <si>
    <t>São Patrício - GO</t>
  </si>
  <si>
    <t>São Simão - GO</t>
  </si>
  <si>
    <t>Senador Canedo - GO</t>
  </si>
  <si>
    <t>Serranópolis - GO</t>
  </si>
  <si>
    <t>Silvânia - GO</t>
  </si>
  <si>
    <t>Simolândia - GO</t>
  </si>
  <si>
    <t>Sítio d'Abadia - GO</t>
  </si>
  <si>
    <t>Taquaral de Goiás - GO</t>
  </si>
  <si>
    <t>Teresina de Goiás - GO</t>
  </si>
  <si>
    <t>Terezópolis de Goiás - GO</t>
  </si>
  <si>
    <t>Três Ranchos - GO</t>
  </si>
  <si>
    <t>Trindade - GO</t>
  </si>
  <si>
    <t>Trombas - GO</t>
  </si>
  <si>
    <t>Turvânia - GO</t>
  </si>
  <si>
    <t>Turvelândia - GO</t>
  </si>
  <si>
    <t>Uirapuru - GO</t>
  </si>
  <si>
    <t>Uruaçu - GO</t>
  </si>
  <si>
    <t>Uruana - GO</t>
  </si>
  <si>
    <t>Urutaí - GO</t>
  </si>
  <si>
    <t>Valparaíso de Goiás - GO</t>
  </si>
  <si>
    <t>Varjão - GO</t>
  </si>
  <si>
    <t>Vianópolis - GO</t>
  </si>
  <si>
    <t>Vicentinópolis - GO</t>
  </si>
  <si>
    <t>Vila Boa - GO</t>
  </si>
  <si>
    <t>Vila Propício - GO</t>
  </si>
  <si>
    <t>Abadia de Goiás</t>
  </si>
  <si>
    <t>Abadiânia</t>
  </si>
  <si>
    <t>Acreúna</t>
  </si>
  <si>
    <t>Adelândia</t>
  </si>
  <si>
    <t>Água Fria de Goiás</t>
  </si>
  <si>
    <t>Água Limpa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</si>
  <si>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</si>
  <si>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</si>
  <si>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</si>
  <si>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</si>
  <si>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</si>
  <si>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</si>
  <si>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</si>
  <si>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</si>
  <si>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</si>
  <si>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</si>
  <si>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</si>
  <si>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</si>
  <si>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</si>
  <si>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</si>
  <si>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</si>
  <si>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</si>
  <si>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</si>
  <si>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</si>
  <si>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</si>
  <si>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</si>
  <si>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</si>
  <si>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</si>
  <si>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</si>
  <si>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Barro Alto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</si>
  <si>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</si>
  <si>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</si>
  <si>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</si>
  <si>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</si>
  <si>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</si>
  <si>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</si>
  <si>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</si>
  <si>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</si>
  <si>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</si>
  <si>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</si>
  <si>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</si>
  <si>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</si>
  <si>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</si>
  <si>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</si>
  <si>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</si>
  <si>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</si>
  <si>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</si>
  <si>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</si>
  <si>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</si>
  <si>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</si>
  <si>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</si>
  <si>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</si>
  <si>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</si>
  <si>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</si>
  <si>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</si>
  <si>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</si>
  <si>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</si>
  <si>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Caturaí</t>
  </si>
  <si>
    <t>Cavalcante</t>
  </si>
  <si>
    <t>Ceres</t>
  </si>
  <si>
    <t>Cezarina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</si>
  <si>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</si>
  <si>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</si>
  <si>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</si>
  <si>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</si>
  <si>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</si>
  <si>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</si>
  <si>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</si>
  <si>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</si>
  <si>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</si>
  <si>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</si>
  <si>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</si>
  <si>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</si>
  <si>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</si>
  <si>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</si>
  <si>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</si>
  <si>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</si>
  <si>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</si>
  <si>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</si>
  <si>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</si>
  <si>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</si>
  <si>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</si>
  <si>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</si>
  <si>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</si>
  <si>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</si>
  <si>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</si>
  <si>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</si>
  <si>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</si>
  <si>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</si>
  <si>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</si>
  <si>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</si>
  <si>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</si>
  <si>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Guapó</t>
  </si>
  <si>
    <t>Guaraíta</t>
  </si>
  <si>
    <t>Guarani de Goiás</t>
  </si>
  <si>
    <t>Guarinos</t>
  </si>
  <si>
    <t>Heitoraí</t>
  </si>
  <si>
    <t>Hidrolândia</t>
  </si>
  <si>
    <t>Hidrolina</t>
  </si>
  <si>
    <t>Iaciara</t>
  </si>
  <si>
    <t>Inaciolândia</t>
  </si>
  <si>
    <t>Indiara</t>
  </si>
  <si>
    <t>Ipameri</t>
  </si>
  <si>
    <t>Ipiranga de Goiás</t>
  </si>
  <si>
    <t>Iporá</t>
  </si>
  <si>
    <t>Israelândia</t>
  </si>
  <si>
    <t>Itaguari</t>
  </si>
  <si>
    <t>Itaguaru</t>
  </si>
  <si>
    <t>Itajá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</si>
  <si>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</si>
  <si>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</si>
  <si>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</si>
  <si>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</si>
  <si>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</si>
  <si>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</si>
  <si>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</si>
  <si>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Jaupaci</t>
  </si>
  <si>
    <t>Jesúpolis</t>
  </si>
  <si>
    <t>Joviânia</t>
  </si>
  <si>
    <t>Jussara</t>
  </si>
  <si>
    <t>Lagoa Santa</t>
  </si>
  <si>
    <t>Leopoldo de Bulhões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</si>
  <si>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</si>
  <si>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</si>
  <si>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</si>
  <si>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</si>
  <si>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</si>
  <si>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</si>
  <si>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</si>
  <si>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</si>
  <si>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</si>
  <si>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</si>
  <si>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</si>
  <si>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</si>
  <si>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</si>
  <si>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</si>
  <si>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</si>
  <si>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</si>
  <si>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Mundo Novo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</si>
  <si>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</si>
  <si>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</si>
  <si>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</si>
  <si>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</si>
  <si>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</si>
  <si>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</si>
  <si>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</si>
  <si>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</si>
  <si>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</si>
  <si>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</si>
  <si>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</si>
  <si>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</si>
  <si>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</si>
  <si>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</si>
  <si>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</si>
  <si>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</si>
  <si>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</si>
  <si>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</si>
  <si>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</si>
  <si>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</si>
  <si>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</si>
  <si>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</si>
  <si>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</si>
  <si>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</si>
  <si>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</si>
  <si>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</si>
  <si>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</si>
  <si>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Piranhas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</si>
  <si>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</si>
  <si>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</si>
  <si>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</si>
  <si>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</si>
  <si>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</si>
  <si>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</si>
  <si>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</si>
  <si>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</si>
  <si>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</si>
  <si>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Rialma</t>
  </si>
  <si>
    <t>Rianápolis</t>
  </si>
  <si>
    <t>Rio Quente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</si>
  <si>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</si>
  <si>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</si>
  <si>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</si>
  <si>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</si>
  <si>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</si>
  <si>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</si>
  <si>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</si>
  <si>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</si>
  <si>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</si>
  <si>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</si>
  <si>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</si>
  <si>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</si>
  <si>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</si>
  <si>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</si>
  <si>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</si>
  <si>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Domingos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</si>
  <si>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</si>
  <si>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</si>
  <si>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</si>
  <si>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</si>
  <si>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</si>
  <si>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</si>
  <si>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</si>
  <si>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</si>
  <si>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</si>
  <si>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</si>
  <si>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</si>
  <si>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</si>
  <si>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</si>
  <si>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</si>
  <si>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</si>
  <si>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</si>
  <si>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</si>
  <si>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</si>
  <si>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</si>
  <si>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</si>
  <si>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</si>
  <si>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</si>
  <si>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</si>
  <si>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</si>
  <si>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</si>
  <si>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</si>
  <si>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</si>
  <si>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</si>
  <si>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</si>
  <si>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</si>
  <si>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</si>
  <si>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</si>
  <si>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Algodão herbáceo (em caroço)</t>
  </si>
  <si>
    <t>Alho</t>
  </si>
  <si>
    <t>Batata-inglesa</t>
  </si>
  <si>
    <t>Cebola</t>
  </si>
  <si>
    <t>Ervilha (em grão)</t>
  </si>
  <si>
    <t>Algodão herbáceo (em caroço) (Toneladas)</t>
  </si>
  <si>
    <t>Alho (Toneladas)</t>
  </si>
  <si>
    <t>Batata-inglesa (Toneladas)</t>
  </si>
  <si>
    <t>Cebola (Toneladas)</t>
  </si>
  <si>
    <t>Ervilha (em grão) (Toneladas)</t>
  </si>
  <si>
    <t>Melancia</t>
  </si>
  <si>
    <t>Quadro 1 - LAVOURA TEMPORÁRIA</t>
  </si>
  <si>
    <t>Abacate</t>
  </si>
  <si>
    <t>Banana (cacho)</t>
  </si>
  <si>
    <t>Café (em grão)</t>
  </si>
  <si>
    <t>Coco-da-baía</t>
  </si>
  <si>
    <t>Goiaba</t>
  </si>
  <si>
    <t>Laranja</t>
  </si>
  <si>
    <t>Limão</t>
  </si>
  <si>
    <t>Mamão</t>
  </si>
  <si>
    <t>Manga</t>
  </si>
  <si>
    <t>Maracujá</t>
  </si>
  <si>
    <t>Tangerina</t>
  </si>
  <si>
    <t>Uva</t>
  </si>
  <si>
    <t>Abacate (Toneladas)</t>
  </si>
  <si>
    <t>Banana (cacho) (Toneladas)</t>
  </si>
  <si>
    <t>Café (em grão) (Toneladas)</t>
  </si>
  <si>
    <t>Coco-da-baía (Mil frutos)</t>
  </si>
  <si>
    <t>Goiaba (Toneladas)</t>
  </si>
  <si>
    <t>Laranja (Toneladas)</t>
  </si>
  <si>
    <t>Limão (Toneladas)</t>
  </si>
  <si>
    <t>Mamão (Toneladas)</t>
  </si>
  <si>
    <t>Manga (Toneladas)</t>
  </si>
  <si>
    <t>Maracujá (Toneladas)</t>
  </si>
  <si>
    <t>Tangerina (Toneladas)</t>
  </si>
  <si>
    <t>Uva (Toneladas)</t>
  </si>
  <si>
    <t>Quadro 1 - LAVOURA PERMANENTE</t>
  </si>
  <si>
    <t>Área Colhida (ha)</t>
  </si>
  <si>
    <t>Selecione o município</t>
  </si>
  <si>
    <t>ANO:</t>
  </si>
  <si>
    <t>Tabela 1612 - Área plantada, área colhida, quantidade produzida e valor da produção da lavoura temporária</t>
  </si>
  <si>
    <t>Amendoim (em casca)</t>
  </si>
  <si>
    <t>Fumo (em folha)</t>
  </si>
  <si>
    <t>Variável = Área plantada (Hectares)</t>
  </si>
  <si>
    <t>Variável = Área colhida (Hectares)</t>
  </si>
  <si>
    <t>Variável = Quantidade produzida</t>
  </si>
  <si>
    <t>Amendoim (em casca) (Toneladas)</t>
  </si>
  <si>
    <t>Fumo (em folha) (Toneladas)</t>
  </si>
  <si>
    <t>Girassol (em grão) (Toneladas)</t>
  </si>
  <si>
    <t>Melancia (Toneladas)</t>
  </si>
  <si>
    <t>Milho (em grão) (Toneladas)</t>
  </si>
  <si>
    <t>Soja (em grão) (Toneladas)</t>
  </si>
  <si>
    <t>Sorgo (em grão) (Toneladas)</t>
  </si>
  <si>
    <t>Trigo (em grão) (Toneladas)</t>
  </si>
  <si>
    <t>Tabela 1613 - Área plantada, área colhida, quantidade produzida e valor da produção da lavoura permanente</t>
  </si>
  <si>
    <t>Borracha (látex coagulado)</t>
  </si>
  <si>
    <t>Figo</t>
  </si>
  <si>
    <t>Marmelo</t>
  </si>
  <si>
    <t>Palmito</t>
  </si>
  <si>
    <t>Borracha (látex coagulado) (Toneladas)</t>
  </si>
  <si>
    <t>Figo (Toneladas)</t>
  </si>
  <si>
    <t>Marmelo (Toneladas)</t>
  </si>
  <si>
    <t>Palmito (Toneladas)</t>
  </si>
  <si>
    <t>Águas Lindas de Goiás - GO</t>
  </si>
  <si>
    <t>Águas Lindas de Goiás</t>
  </si>
  <si>
    <t xml:space="preserve">PRODUÇÃO AGRÍCOLA E PECUÁRIA DOS MUNICÍPIOS - ANUAL </t>
  </si>
  <si>
    <t>Ano =</t>
  </si>
  <si>
    <t>Ord</t>
  </si>
  <si>
    <t>xx</t>
  </si>
  <si>
    <t>Produtividade</t>
  </si>
  <si>
    <t>Área plantada (ha)</t>
  </si>
  <si>
    <t>Área colhidada (ha)</t>
  </si>
  <si>
    <t>A. Planta</t>
  </si>
  <si>
    <t>A. colhida</t>
  </si>
  <si>
    <t>Área colhida</t>
  </si>
  <si>
    <t>Área plantada</t>
  </si>
  <si>
    <t>AGRICULTURA MUNICIPAL</t>
  </si>
  <si>
    <t>1. Abacate</t>
  </si>
  <si>
    <t>16. Uva</t>
  </si>
  <si>
    <t>Coco-da-baía (mil frutos)</t>
  </si>
  <si>
    <t>Abacaxi (mil frutos)</t>
  </si>
  <si>
    <t>Produto *</t>
  </si>
  <si>
    <t>Rendimento médio           (kg/ha)</t>
  </si>
  <si>
    <t>Quantidade produzida                     (t)</t>
  </si>
  <si>
    <t>Atualizado em:</t>
  </si>
  <si>
    <t>Total dos municípios</t>
  </si>
  <si>
    <t>PRODUÇÃO AGRÍCOLA MUNICIPAL, POR CULTURA</t>
  </si>
  <si>
    <t>* Informações representadas por traço ( - ) =&gt; município sem informação ou não produz.</t>
  </si>
  <si>
    <t>Variável = Área destinada à colheita (Hectares)</t>
  </si>
  <si>
    <t>Área Plantada / Destinada à colheita (ha)</t>
  </si>
  <si>
    <t>MINICÍPIO (nº) : 237</t>
  </si>
  <si>
    <t>Preenchimento obrigatório:</t>
  </si>
  <si>
    <t>Ano:</t>
  </si>
  <si>
    <t>Mês:</t>
  </si>
  <si>
    <t>Dezembro</t>
  </si>
  <si>
    <t>Clas</t>
  </si>
  <si>
    <t>Total</t>
  </si>
  <si>
    <t>Produção (t)</t>
  </si>
  <si>
    <t>% Prod</t>
  </si>
  <si>
    <t>Total – 10 primeiros</t>
  </si>
  <si>
    <t>TOTAL</t>
  </si>
  <si>
    <t>Produto: Abacate</t>
  </si>
  <si>
    <t>Produto: Banana (cacho)</t>
  </si>
  <si>
    <t>Produto: Café (em grão)</t>
  </si>
  <si>
    <t>Produção (Mil frutos)</t>
  </si>
  <si>
    <t>Produto: Laranja</t>
  </si>
  <si>
    <t>Produto: Coco-da-baía</t>
  </si>
  <si>
    <t>Produto: Goiaba</t>
  </si>
  <si>
    <t>Produto: Limão</t>
  </si>
  <si>
    <t>Produto: Mamão</t>
  </si>
  <si>
    <t>Produto: Manga</t>
  </si>
  <si>
    <t>Produto: Maracujá</t>
  </si>
  <si>
    <t>Produto: Palmito</t>
  </si>
  <si>
    <t>Produto: Tangerina</t>
  </si>
  <si>
    <t>Produto: Uva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</si>
</sst>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&quot;Data / hora: &quot;d/m/yyyy\ &quot;-&quot;\ hh&quot;h&quot;mm&quot;min&quot;"/>
    <numFmt numFmtId="166" formatCode="mmmm\ /\ yyyy"/>
  </numFmts>
  <fonts count="47" x14ac:knownFonts="1">
    <font>
      <sz val="10"/>
      <name val="Arial"/>
    </font>
    <font>
      <sz val="8"/>
      <name val="Courier New"/>
      <family val="3"/>
    </font>
    <font>
      <sz val="8"/>
      <name val="Arial"/>
      <family val="2"/>
    </font>
    <font>
      <b/>
      <sz val="14"/>
      <name val="Courier New"/>
      <family val="3"/>
    </font>
    <font>
      <b/>
      <sz val="8"/>
      <name val="Arial"/>
      <family val="2"/>
    </font>
    <font>
      <sz val="8"/>
      <name val="Arial"/>
      <family val="2"/>
    </font>
    <font>
      <b/>
      <sz val="8"/>
      <name val="Courier New"/>
      <family val="3"/>
    </font>
    <font>
      <b/>
      <sz val="7"/>
      <color indexed="8"/>
      <name val="Verdana"/>
      <family val="2"/>
    </font>
    <font>
      <sz val="7"/>
      <name val="Arial"/>
      <family val="2"/>
    </font>
    <font>
      <b/>
      <i/>
      <sz val="11"/>
      <color indexed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9"/>
      <name val="Arial"/>
      <family val="2"/>
    </font>
    <font>
      <b/>
      <sz val="14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8"/>
      <color indexed="8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9"/>
      <color indexed="9"/>
      <name val="Tahoma"/>
      <family val="2"/>
    </font>
    <font>
      <sz val="9"/>
      <name val="Tahoma"/>
      <family val="2"/>
    </font>
    <font>
      <b/>
      <sz val="8"/>
      <color indexed="9"/>
      <name val="Tahoma"/>
      <family val="2"/>
    </font>
    <font>
      <b/>
      <sz val="10"/>
      <color indexed="8"/>
      <name val="Arial"/>
      <family val="2"/>
    </font>
    <font>
      <b/>
      <sz val="11"/>
      <color indexed="8"/>
      <name val="Verdana"/>
      <family val="2"/>
    </font>
    <font>
      <b/>
      <i/>
      <sz val="11"/>
      <name val="Arial"/>
      <family val="2"/>
    </font>
    <font>
      <b/>
      <i/>
      <sz val="14"/>
      <name val="Arial"/>
      <family val="2"/>
    </font>
    <font>
      <sz val="10"/>
      <name val="Calibri"/>
      <family val="2"/>
    </font>
    <font>
      <b/>
      <sz val="12"/>
      <color rgb="FFFF0000"/>
      <name val="Arial"/>
      <family val="2"/>
    </font>
    <font>
      <b/>
      <sz val="28"/>
      <color rgb="FF00B0F0"/>
      <name val="Arial"/>
      <family val="2"/>
    </font>
    <font>
      <b/>
      <sz val="14"/>
      <color rgb="FFFF0000"/>
      <name val="Arial"/>
      <family val="2"/>
    </font>
    <font>
      <b/>
      <sz val="12"/>
      <color rgb="FF0000FF"/>
      <name val="Arial"/>
      <family val="2"/>
    </font>
    <font>
      <b/>
      <sz val="14"/>
      <color rgb="FF0000FF"/>
      <name val="Arial"/>
      <family val="2"/>
    </font>
    <font>
      <b/>
      <sz val="10"/>
      <color rgb="FF0000FF"/>
      <name val="Arial"/>
      <family val="2"/>
    </font>
    <font>
      <b/>
      <i/>
      <sz val="8"/>
      <color rgb="FF5E98C4"/>
      <name val="Arial"/>
      <family val="2"/>
    </font>
    <font>
      <b/>
      <sz val="8"/>
      <color rgb="FF5E98C4"/>
      <name val="Arial"/>
      <family val="2"/>
    </font>
    <font>
      <b/>
      <i/>
      <sz val="10"/>
      <color rgb="FF5E98C4"/>
      <name val="Arial"/>
      <family val="2"/>
    </font>
    <font>
      <b/>
      <i/>
      <sz val="14"/>
      <color rgb="FF0000FF"/>
      <name val="Arial"/>
      <family val="2"/>
    </font>
    <font>
      <b/>
      <i/>
      <sz val="10"/>
      <name val="Arial"/>
      <family val="2"/>
    </font>
    <font>
      <b/>
      <i/>
      <sz val="10"/>
      <color theme="4" tint="-0.249977111117893"/>
      <name val="Arial"/>
      <family val="2"/>
    </font>
    <font>
      <b/>
      <i/>
      <sz val="10"/>
      <color rgb="FFFF0000"/>
      <name val="Arial"/>
      <family val="2"/>
    </font>
    <font>
      <sz val="10"/>
      <name val="Courier"/>
      <family val="3"/>
    </font>
    <font>
      <b/>
      <i/>
      <sz val="9"/>
      <name val="Arial"/>
      <family val="2"/>
    </font>
    <font>
      <b/>
      <i/>
      <sz val="11"/>
      <color rgb="FFFFFFFF"/>
      <name val="Arial"/>
      <family val="2"/>
    </font>
    <font>
      <i/>
      <sz val="10"/>
      <name val="Arial"/>
      <family val="2"/>
    </font>
    <font>
      <b/>
      <i/>
      <sz val="10"/>
      <color rgb="FFFFFFFF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53"/>
        <bgColor indexed="52"/>
      </patternFill>
    </fill>
    <fill>
      <patternFill patternType="solid">
        <fgColor indexed="41"/>
        <bgColor indexed="31"/>
      </patternFill>
    </fill>
    <fill>
      <patternFill patternType="solid">
        <fgColor indexed="19"/>
        <bgColor indexed="23"/>
      </patternFill>
    </fill>
    <fill>
      <patternFill patternType="solid">
        <fgColor indexed="41"/>
        <bgColor indexed="26"/>
      </patternFill>
    </fill>
    <fill>
      <patternFill patternType="solid">
        <fgColor indexed="42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9FF"/>
        <bgColor indexed="64"/>
      </patternFill>
    </fill>
    <fill>
      <patternFill patternType="solid">
        <fgColor rgb="FF5E98C4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79998168889431442"/>
        <bgColor indexed="64"/>
      </patternFill>
    </fill>
  </fills>
  <borders count="5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52"/>
      </right>
      <top/>
      <bottom/>
      <diagonal/>
    </border>
    <border>
      <left style="thick">
        <color indexed="52"/>
      </left>
      <right/>
      <top/>
      <bottom/>
      <diagonal/>
    </border>
    <border>
      <left style="thick">
        <color indexed="52"/>
      </left>
      <right/>
      <top/>
      <bottom style="thick">
        <color indexed="52"/>
      </bottom>
      <diagonal/>
    </border>
    <border>
      <left/>
      <right/>
      <top/>
      <bottom style="thick">
        <color indexed="52"/>
      </bottom>
      <diagonal/>
    </border>
    <border>
      <left/>
      <right style="thick">
        <color indexed="52"/>
      </right>
      <top/>
      <bottom style="thick">
        <color indexed="52"/>
      </bottom>
      <diagonal/>
    </border>
    <border>
      <left style="thick">
        <color indexed="52"/>
      </left>
      <right/>
      <top style="thick">
        <color indexed="52"/>
      </top>
      <bottom/>
      <diagonal/>
    </border>
    <border>
      <left/>
      <right/>
      <top style="thick">
        <color indexed="52"/>
      </top>
      <bottom/>
      <diagonal/>
    </border>
    <border>
      <left/>
      <right style="thick">
        <color indexed="52"/>
      </right>
      <top style="thick">
        <color indexed="5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5E98C4"/>
      </left>
      <right/>
      <top style="thin">
        <color rgb="FF5E98C4"/>
      </top>
      <bottom style="thin">
        <color rgb="FF5E98C4"/>
      </bottom>
      <diagonal/>
    </border>
    <border>
      <left/>
      <right/>
      <top style="thin">
        <color rgb="FF5E98C4"/>
      </top>
      <bottom style="thin">
        <color rgb="FF5E98C4"/>
      </bottom>
      <diagonal/>
    </border>
    <border>
      <left/>
      <right style="thin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rgb="FF5E98C4"/>
      </left>
      <right style="thin">
        <color rgb="FF5E98C4"/>
      </right>
      <top style="thin">
        <color rgb="FF5E98C4"/>
      </top>
      <bottom style="thin">
        <color rgb="FF5E98C4"/>
      </bottom>
      <diagonal/>
    </border>
    <border>
      <left/>
      <right style="thin">
        <color rgb="FF5E98C4"/>
      </right>
      <top/>
      <bottom style="thin">
        <color rgb="FF5E98C4"/>
      </bottom>
      <diagonal/>
    </border>
    <border>
      <left style="thin">
        <color rgb="FF5E98C4"/>
      </left>
      <right style="thin">
        <color rgb="FF5E98C4"/>
      </right>
      <top/>
      <bottom style="thin">
        <color rgb="FF5E98C4"/>
      </bottom>
      <diagonal/>
    </border>
    <border>
      <left style="thin">
        <color rgb="FF5E98C4"/>
      </left>
      <right/>
      <top/>
      <bottom/>
      <diagonal/>
    </border>
    <border>
      <left style="thin">
        <color rgb="FF5E98C4"/>
      </left>
      <right style="thin">
        <color rgb="FF5E98C4"/>
      </right>
      <top style="thin">
        <color rgb="FF5E98C4"/>
      </top>
      <bottom style="medium">
        <color indexed="64"/>
      </bottom>
      <diagonal/>
    </border>
    <border>
      <left style="thin">
        <color rgb="FF5E98C4"/>
      </left>
      <right style="thin">
        <color rgb="FF5E98C4"/>
      </right>
      <top style="thin">
        <color rgb="FF5E98C4"/>
      </top>
      <bottom/>
      <diagonal/>
    </border>
    <border>
      <left/>
      <right style="double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rgb="FF5E98C4"/>
      </left>
      <right style="double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rgb="FF5E98C4"/>
      </left>
      <right style="double">
        <color rgb="FF5E98C4"/>
      </right>
      <top style="thin">
        <color rgb="FF5E98C4"/>
      </top>
      <bottom style="medium">
        <color indexed="64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hair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/>
      <bottom style="hair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hair">
        <color theme="8" tint="-0.24994659260841701"/>
      </top>
      <bottom style="medium">
        <color theme="8" tint="-0.24994659260841701"/>
      </bottom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/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hair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</borders>
  <cellStyleXfs count="1">
    <xf numFmtId="0" fontId="0" fillId="0" borderId="0"/>
  </cellStyleXfs>
  <cellXfs count="317">
    <xf numFmtId="0" fontId="0" fillId="0" borderId="0" xfId="0"/>
    <xf numFmtId="0" fontId="7" fillId="0" borderId="0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shrinkToFit="1"/>
    </xf>
    <xf numFmtId="0" fontId="2" fillId="0" borderId="0" xfId="0" applyFont="1" applyAlignment="1">
      <alignment shrinkToFit="1"/>
    </xf>
    <xf numFmtId="0" fontId="8" fillId="0" borderId="0" xfId="0" applyFont="1" applyAlignment="1">
      <alignment shrinkToFit="1"/>
    </xf>
    <xf numFmtId="0" fontId="8" fillId="0" borderId="0" xfId="0" applyFont="1" applyFill="1" applyAlignment="1"/>
    <xf numFmtId="0" fontId="8" fillId="0" borderId="0" xfId="0" applyFont="1" applyAlignment="1"/>
    <xf numFmtId="0" fontId="6" fillId="2" borderId="1" xfId="0" applyFont="1" applyFill="1" applyBorder="1" applyAlignment="1" applyProtection="1">
      <alignment horizontal="center"/>
      <protection locked="0" hidden="1"/>
    </xf>
    <xf numFmtId="0" fontId="0" fillId="0" borderId="0" xfId="0" applyFill="1" applyProtection="1">
      <protection hidden="1"/>
    </xf>
    <xf numFmtId="0" fontId="0" fillId="3" borderId="0" xfId="0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2" xfId="0" applyFont="1" applyFill="1" applyBorder="1" applyAlignment="1" applyProtection="1">
      <alignment horizontal="left" vertical="center" wrapText="1" shrinkToFit="1"/>
      <protection hidden="1"/>
    </xf>
    <xf numFmtId="0" fontId="2" fillId="0" borderId="0" xfId="0" applyFont="1" applyFill="1" applyAlignment="1" applyProtection="1">
      <alignment horizontal="left" vertical="center" wrapText="1" shrinkToFit="1"/>
      <protection hidden="1"/>
    </xf>
    <xf numFmtId="0" fontId="2" fillId="3" borderId="0" xfId="0" applyFont="1" applyFill="1" applyAlignment="1" applyProtection="1">
      <alignment horizontal="left" vertical="center" wrapText="1" shrinkToFit="1"/>
      <protection hidden="1"/>
    </xf>
    <xf numFmtId="0" fontId="0" fillId="0" borderId="3" xfId="0" applyFill="1" applyBorder="1" applyProtection="1">
      <protection hidden="1"/>
    </xf>
    <xf numFmtId="0" fontId="0" fillId="0" borderId="2" xfId="0" applyFill="1" applyBorder="1" applyProtection="1">
      <protection hidden="1"/>
    </xf>
    <xf numFmtId="0" fontId="5" fillId="0" borderId="2" xfId="0" applyFont="1" applyFill="1" applyBorder="1" applyProtection="1">
      <protection hidden="1"/>
    </xf>
    <xf numFmtId="0" fontId="5" fillId="0" borderId="3" xfId="0" applyFont="1" applyFill="1" applyBorder="1" applyProtection="1">
      <protection hidden="1"/>
    </xf>
    <xf numFmtId="0" fontId="5" fillId="0" borderId="4" xfId="0" applyFont="1" applyFill="1" applyBorder="1" applyProtection="1">
      <protection hidden="1"/>
    </xf>
    <xf numFmtId="0" fontId="5" fillId="0" borderId="5" xfId="0" applyFont="1" applyFill="1" applyBorder="1" applyProtection="1">
      <protection hidden="1"/>
    </xf>
    <xf numFmtId="0" fontId="5" fillId="0" borderId="6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0" fontId="0" fillId="0" borderId="7" xfId="0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3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left" vertical="center" wrapText="1" shrinkToFit="1"/>
      <protection hidden="1"/>
    </xf>
    <xf numFmtId="0" fontId="0" fillId="0" borderId="0" xfId="0" applyFill="1" applyBorder="1" applyProtection="1">
      <protection hidden="1"/>
    </xf>
    <xf numFmtId="0" fontId="12" fillId="0" borderId="0" xfId="0" applyFont="1"/>
    <xf numFmtId="0" fontId="11" fillId="0" borderId="0" xfId="0" applyFont="1" applyAlignment="1">
      <alignment horizontal="left" indent="1"/>
    </xf>
    <xf numFmtId="0" fontId="11" fillId="11" borderId="23" xfId="0" applyFont="1" applyFill="1" applyBorder="1" applyAlignment="1">
      <alignment vertical="center"/>
    </xf>
    <xf numFmtId="0" fontId="11" fillId="11" borderId="24" xfId="0" applyFont="1" applyFill="1" applyBorder="1" applyAlignment="1">
      <alignment vertical="center"/>
    </xf>
    <xf numFmtId="0" fontId="11" fillId="11" borderId="25" xfId="0" applyFont="1" applyFill="1" applyBorder="1" applyAlignment="1">
      <alignment vertical="center"/>
    </xf>
    <xf numFmtId="0" fontId="11" fillId="12" borderId="26" xfId="0" applyFont="1" applyFill="1" applyBorder="1" applyAlignment="1">
      <alignment horizontal="center" vertical="center" wrapText="1"/>
    </xf>
    <xf numFmtId="0" fontId="10" fillId="11" borderId="23" xfId="0" applyFont="1" applyFill="1" applyBorder="1" applyAlignment="1">
      <alignment vertical="center"/>
    </xf>
    <xf numFmtId="0" fontId="10" fillId="11" borderId="24" xfId="0" applyFont="1" applyFill="1" applyBorder="1" applyAlignment="1">
      <alignment vertical="center"/>
    </xf>
    <xf numFmtId="0" fontId="10" fillId="11" borderId="25" xfId="0" applyFont="1" applyFill="1" applyBorder="1" applyAlignment="1">
      <alignment vertical="center"/>
    </xf>
    <xf numFmtId="0" fontId="19" fillId="0" borderId="0" xfId="0" applyFont="1"/>
    <xf numFmtId="0" fontId="29" fillId="11" borderId="24" xfId="0" applyFont="1" applyFill="1" applyBorder="1" applyAlignment="1">
      <alignment vertical="center"/>
    </xf>
    <xf numFmtId="0" fontId="29" fillId="11" borderId="23" xfId="0" applyFont="1" applyFill="1" applyBorder="1" applyAlignment="1">
      <alignment vertical="center"/>
    </xf>
    <xf numFmtId="3" fontId="1" fillId="11" borderId="26" xfId="0" applyNumberFormat="1" applyFont="1" applyFill="1" applyBorder="1" applyAlignment="1">
      <alignment horizontal="right" wrapText="1"/>
    </xf>
    <xf numFmtId="3" fontId="1" fillId="0" borderId="27" xfId="0" applyNumberFormat="1" applyFont="1" applyFill="1" applyBorder="1" applyAlignment="1">
      <alignment horizontal="right" vertical="center" wrapText="1"/>
    </xf>
    <xf numFmtId="0" fontId="6" fillId="2" borderId="10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>
      <alignment vertical="center"/>
    </xf>
    <xf numFmtId="0" fontId="11" fillId="13" borderId="28" xfId="0" applyFont="1" applyFill="1" applyBorder="1" applyAlignment="1">
      <alignment vertical="center" wrapText="1"/>
    </xf>
    <xf numFmtId="0" fontId="11" fillId="13" borderId="28" xfId="0" applyFont="1" applyFill="1" applyBorder="1" applyAlignment="1">
      <alignment vertical="center"/>
    </xf>
    <xf numFmtId="0" fontId="31" fillId="11" borderId="23" xfId="0" applyFont="1" applyFill="1" applyBorder="1" applyAlignment="1">
      <alignment vertical="center"/>
    </xf>
    <xf numFmtId="0" fontId="31" fillId="11" borderId="24" xfId="0" applyFont="1" applyFill="1" applyBorder="1" applyAlignment="1">
      <alignment horizontal="right" vertical="center"/>
    </xf>
    <xf numFmtId="0" fontId="14" fillId="11" borderId="24" xfId="0" applyFont="1" applyFill="1" applyBorder="1" applyAlignment="1">
      <alignment vertical="center"/>
    </xf>
    <xf numFmtId="0" fontId="14" fillId="0" borderId="0" xfId="0" applyFont="1"/>
    <xf numFmtId="0" fontId="32" fillId="11" borderId="23" xfId="0" applyFont="1" applyFill="1" applyBorder="1" applyAlignment="1">
      <alignment vertical="center"/>
    </xf>
    <xf numFmtId="0" fontId="32" fillId="11" borderId="24" xfId="0" applyFont="1" applyFill="1" applyBorder="1" applyAlignment="1">
      <alignment vertical="center"/>
    </xf>
    <xf numFmtId="0" fontId="32" fillId="11" borderId="25" xfId="0" applyFont="1" applyFill="1" applyBorder="1" applyAlignment="1">
      <alignment vertical="center"/>
    </xf>
    <xf numFmtId="0" fontId="19" fillId="0" borderId="0" xfId="0" applyFont="1" applyAlignment="1">
      <alignment shrinkToFit="1"/>
    </xf>
    <xf numFmtId="0" fontId="32" fillId="11" borderId="24" xfId="0" applyFont="1" applyFill="1" applyBorder="1" applyAlignment="1">
      <alignment vertical="center" wrapText="1"/>
    </xf>
    <xf numFmtId="3" fontId="1" fillId="0" borderId="29" xfId="0" applyNumberFormat="1" applyFont="1" applyFill="1" applyBorder="1" applyAlignment="1">
      <alignment horizontal="left" vertical="center" wrapText="1"/>
    </xf>
    <xf numFmtId="0" fontId="4" fillId="13" borderId="28" xfId="0" applyFont="1" applyFill="1" applyBorder="1" applyAlignment="1">
      <alignment vertical="center" wrapText="1"/>
    </xf>
    <xf numFmtId="0" fontId="4" fillId="12" borderId="26" xfId="0" applyFont="1" applyFill="1" applyBorder="1" applyAlignment="1">
      <alignment horizontal="center" vertical="center" wrapText="1"/>
    </xf>
    <xf numFmtId="0" fontId="4" fillId="13" borderId="28" xfId="0" applyFont="1" applyFill="1" applyBorder="1" applyAlignment="1">
      <alignment vertical="center"/>
    </xf>
    <xf numFmtId="0" fontId="8" fillId="0" borderId="0" xfId="0" applyFont="1" applyFill="1" applyBorder="1" applyAlignment="1">
      <alignment shrinkToFit="1"/>
    </xf>
    <xf numFmtId="0" fontId="11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shrinkToFit="1"/>
    </xf>
    <xf numFmtId="0" fontId="2" fillId="0" borderId="0" xfId="0" applyFont="1" applyFill="1" applyBorder="1" applyAlignment="1">
      <alignment shrinkToFit="1"/>
    </xf>
    <xf numFmtId="0" fontId="2" fillId="0" borderId="3" xfId="0" applyFont="1" applyFill="1" applyBorder="1" applyProtection="1">
      <protection hidden="1"/>
    </xf>
    <xf numFmtId="0" fontId="2" fillId="0" borderId="2" xfId="0" applyFont="1" applyFill="1" applyBorder="1" applyProtection="1">
      <protection hidden="1"/>
    </xf>
    <xf numFmtId="0" fontId="2" fillId="0" borderId="0" xfId="0" applyFont="1" applyFill="1" applyProtection="1">
      <protection hidden="1"/>
    </xf>
    <xf numFmtId="0" fontId="33" fillId="11" borderId="23" xfId="0" applyFont="1" applyFill="1" applyBorder="1" applyAlignment="1">
      <alignment vertical="center"/>
    </xf>
    <xf numFmtId="0" fontId="33" fillId="11" borderId="24" xfId="0" applyFont="1" applyFill="1" applyBorder="1" applyAlignment="1">
      <alignment vertical="center"/>
    </xf>
    <xf numFmtId="0" fontId="33" fillId="11" borderId="25" xfId="0" applyFont="1" applyFill="1" applyBorder="1" applyAlignment="1">
      <alignment vertical="center"/>
    </xf>
    <xf numFmtId="0" fontId="20" fillId="0" borderId="0" xfId="0" applyFont="1"/>
    <xf numFmtId="0" fontId="14" fillId="0" borderId="0" xfId="0" applyFont="1" applyAlignment="1"/>
    <xf numFmtId="0" fontId="29" fillId="11" borderId="24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29" fillId="11" borderId="24" xfId="0" applyFont="1" applyFill="1" applyBorder="1" applyAlignment="1">
      <alignment horizontal="right" vertical="center"/>
    </xf>
    <xf numFmtId="0" fontId="13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protection hidden="1"/>
    </xf>
    <xf numFmtId="0" fontId="21" fillId="4" borderId="11" xfId="0" applyFont="1" applyFill="1" applyBorder="1" applyAlignment="1" applyProtection="1">
      <alignment horizontal="center" vertical="center"/>
      <protection hidden="1"/>
    </xf>
    <xf numFmtId="0" fontId="21" fillId="4" borderId="12" xfId="0" applyFont="1" applyFill="1" applyBorder="1" applyAlignment="1" applyProtection="1">
      <alignment horizontal="center" vertical="center"/>
      <protection hidden="1"/>
    </xf>
    <xf numFmtId="0" fontId="22" fillId="5" borderId="13" xfId="0" applyNumberFormat="1" applyFont="1" applyFill="1" applyBorder="1" applyAlignment="1" applyProtection="1">
      <alignment horizontal="center"/>
      <protection hidden="1"/>
    </xf>
    <xf numFmtId="0" fontId="22" fillId="6" borderId="13" xfId="0" applyNumberFormat="1" applyFont="1" applyFill="1" applyBorder="1" applyAlignment="1" applyProtection="1">
      <alignment horizontal="center"/>
      <protection hidden="1"/>
    </xf>
    <xf numFmtId="0" fontId="22" fillId="5" borderId="14" xfId="0" applyNumberFormat="1" applyFont="1" applyFill="1" applyBorder="1" applyAlignment="1" applyProtection="1">
      <alignment horizontal="center"/>
      <protection hidden="1"/>
    </xf>
    <xf numFmtId="0" fontId="22" fillId="6" borderId="14" xfId="0" applyNumberFormat="1" applyFont="1" applyFill="1" applyBorder="1" applyAlignment="1" applyProtection="1">
      <alignment horizontal="center"/>
      <protection hidden="1"/>
    </xf>
    <xf numFmtId="0" fontId="1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7" borderId="14" xfId="0" applyFont="1" applyFill="1" applyBorder="1" applyAlignment="1" applyProtection="1">
      <protection hidden="1"/>
    </xf>
    <xf numFmtId="3" fontId="22" fillId="6" borderId="13" xfId="0" applyNumberFormat="1" applyFont="1" applyFill="1" applyBorder="1" applyAlignment="1" applyProtection="1">
      <alignment horizontal="left" indent="1"/>
      <protection hidden="1"/>
    </xf>
    <xf numFmtId="3" fontId="22" fillId="6" borderId="14" xfId="0" applyNumberFormat="1" applyFont="1" applyFill="1" applyBorder="1" applyAlignment="1" applyProtection="1">
      <alignment horizontal="left" indent="1"/>
      <protection hidden="1"/>
    </xf>
    <xf numFmtId="0" fontId="4" fillId="14" borderId="0" xfId="0" applyFont="1" applyFill="1" applyAlignment="1">
      <alignment horizontal="center" shrinkToFit="1"/>
    </xf>
    <xf numFmtId="0" fontId="15" fillId="15" borderId="0" xfId="0" applyFont="1" applyFill="1" applyAlignment="1">
      <alignment horizontal="center" shrinkToFit="1"/>
    </xf>
    <xf numFmtId="0" fontId="15" fillId="14" borderId="0" xfId="0" applyFont="1" applyFill="1" applyAlignment="1">
      <alignment horizontal="center" shrinkToFit="1"/>
    </xf>
    <xf numFmtId="0" fontId="2" fillId="8" borderId="14" xfId="0" applyFont="1" applyFill="1" applyBorder="1" applyAlignment="1" applyProtection="1">
      <alignment horizontal="center"/>
      <protection hidden="1"/>
    </xf>
    <xf numFmtId="0" fontId="15" fillId="0" borderId="0" xfId="0" applyFont="1" applyAlignment="1">
      <alignment horizontal="center" shrinkToFit="1"/>
    </xf>
    <xf numFmtId="1" fontId="2" fillId="7" borderId="13" xfId="0" applyNumberFormat="1" applyFont="1" applyFill="1" applyBorder="1" applyAlignment="1" applyProtection="1">
      <alignment horizontal="center"/>
      <protection hidden="1"/>
    </xf>
    <xf numFmtId="1" fontId="2" fillId="7" borderId="14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Alignment="1">
      <alignment horizontal="left"/>
    </xf>
    <xf numFmtId="2" fontId="2" fillId="8" borderId="13" xfId="0" applyNumberFormat="1" applyFont="1" applyFill="1" applyBorder="1" applyAlignment="1" applyProtection="1">
      <alignment horizontal="center"/>
      <protection hidden="1"/>
    </xf>
    <xf numFmtId="2" fontId="2" fillId="8" borderId="14" xfId="0" applyNumberFormat="1" applyFont="1" applyFill="1" applyBorder="1" applyAlignment="1" applyProtection="1">
      <alignment horizontal="center"/>
      <protection hidden="1"/>
    </xf>
    <xf numFmtId="0" fontId="8" fillId="0" borderId="0" xfId="0" applyFont="1" applyAlignment="1">
      <alignment horizontal="center" shrinkToFit="1"/>
    </xf>
    <xf numFmtId="0" fontId="15" fillId="0" borderId="0" xfId="0" applyFont="1" applyFill="1" applyAlignment="1">
      <alignment shrinkToFit="1"/>
    </xf>
    <xf numFmtId="0" fontId="15" fillId="0" borderId="0" xfId="0" applyFont="1" applyAlignment="1">
      <alignment shrinkToFit="1"/>
    </xf>
    <xf numFmtId="0" fontId="4" fillId="0" borderId="0" xfId="0" applyFont="1" applyAlignment="1">
      <alignment shrinkToFit="1"/>
    </xf>
    <xf numFmtId="0" fontId="11" fillId="0" borderId="0" xfId="0" applyFont="1" applyAlignment="1">
      <alignment horizontal="left" vertical="center" wrapText="1" shrinkToFit="1"/>
    </xf>
    <xf numFmtId="0" fontId="10" fillId="0" borderId="0" xfId="0" applyFont="1" applyAlignment="1">
      <alignment shrinkToFit="1"/>
    </xf>
    <xf numFmtId="0" fontId="11" fillId="0" borderId="0" xfId="0" applyFont="1" applyFill="1" applyAlignment="1">
      <alignment horizontal="left" indent="1"/>
    </xf>
    <xf numFmtId="0" fontId="15" fillId="16" borderId="0" xfId="0" applyFont="1" applyFill="1" applyAlignment="1">
      <alignment horizontal="center" shrinkToFit="1"/>
    </xf>
    <xf numFmtId="0" fontId="11" fillId="0" borderId="0" xfId="0" applyFont="1" applyAlignment="1">
      <alignment shrinkToFit="1"/>
    </xf>
    <xf numFmtId="0" fontId="11" fillId="0" borderId="0" xfId="0" applyFont="1" applyAlignment="1"/>
    <xf numFmtId="0" fontId="23" fillId="4" borderId="15" xfId="0" applyFont="1" applyFill="1" applyBorder="1" applyAlignment="1" applyProtection="1">
      <alignment horizontal="center" vertical="center" wrapText="1"/>
      <protection hidden="1"/>
    </xf>
    <xf numFmtId="0" fontId="23" fillId="4" borderId="16" xfId="0" applyFont="1" applyFill="1" applyBorder="1" applyAlignment="1" applyProtection="1">
      <alignment horizontal="center" vertical="center"/>
      <protection hidden="1"/>
    </xf>
    <xf numFmtId="0" fontId="23" fillId="4" borderId="17" xfId="0" applyFont="1" applyFill="1" applyBorder="1" applyAlignment="1" applyProtection="1">
      <alignment horizontal="center" vertical="center" wrapText="1"/>
      <protection hidden="1"/>
    </xf>
    <xf numFmtId="0" fontId="23" fillId="4" borderId="18" xfId="0" applyFont="1" applyFill="1" applyBorder="1" applyAlignment="1" applyProtection="1">
      <alignment horizontal="center" vertical="center"/>
      <protection hidden="1"/>
    </xf>
    <xf numFmtId="0" fontId="23" fillId="4" borderId="16" xfId="0" applyFont="1" applyFill="1" applyBorder="1" applyAlignment="1" applyProtection="1">
      <alignment horizontal="center" vertical="center" wrapText="1"/>
      <protection hidden="1"/>
    </xf>
    <xf numFmtId="0" fontId="23" fillId="4" borderId="19" xfId="0" applyFont="1" applyFill="1" applyBorder="1" applyAlignment="1" applyProtection="1">
      <alignment horizontal="center" vertical="center" wrapText="1"/>
      <protection hidden="1"/>
    </xf>
    <xf numFmtId="3" fontId="4" fillId="0" borderId="0" xfId="0" applyNumberFormat="1" applyFont="1" applyAlignment="1">
      <alignment horizontal="center" vertical="center" wrapText="1" shrinkToFit="1"/>
    </xf>
    <xf numFmtId="3" fontId="2" fillId="8" borderId="20" xfId="0" applyNumberFormat="1" applyFont="1" applyFill="1" applyBorder="1" applyAlignment="1" applyProtection="1">
      <alignment horizontal="center"/>
      <protection hidden="1"/>
    </xf>
    <xf numFmtId="3" fontId="2" fillId="7" borderId="13" xfId="0" applyNumberFormat="1" applyFont="1" applyFill="1" applyBorder="1" applyAlignment="1" applyProtection="1">
      <alignment horizontal="center"/>
      <protection hidden="1"/>
    </xf>
    <xf numFmtId="3" fontId="2" fillId="8" borderId="14" xfId="0" applyNumberFormat="1" applyFont="1" applyFill="1" applyBorder="1" applyAlignment="1" applyProtection="1">
      <alignment horizontal="center"/>
      <protection hidden="1"/>
    </xf>
    <xf numFmtId="3" fontId="2" fillId="7" borderId="14" xfId="0" applyNumberFormat="1" applyFont="1" applyFill="1" applyBorder="1" applyAlignment="1" applyProtection="1">
      <alignment horizontal="center"/>
      <protection hidden="1"/>
    </xf>
    <xf numFmtId="0" fontId="6" fillId="2" borderId="21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left" vertical="center"/>
    </xf>
    <xf numFmtId="3" fontId="1" fillId="17" borderId="28" xfId="0" applyNumberFormat="1" applyFont="1" applyFill="1" applyBorder="1" applyAlignment="1">
      <alignment horizontal="left" vertical="center" wrapText="1"/>
    </xf>
    <xf numFmtId="3" fontId="1" fillId="17" borderId="26" xfId="0" applyNumberFormat="1" applyFont="1" applyFill="1" applyBorder="1" applyAlignment="1">
      <alignment horizontal="left" vertical="center" wrapText="1"/>
    </xf>
    <xf numFmtId="0" fontId="26" fillId="0" borderId="0" xfId="0" applyFont="1" applyFill="1" applyBorder="1" applyAlignment="1" applyProtection="1">
      <alignment horizontal="left"/>
      <protection hidden="1"/>
    </xf>
    <xf numFmtId="0" fontId="16" fillId="0" borderId="0" xfId="0" applyFont="1" applyFill="1" applyBorder="1" applyAlignment="1">
      <alignment horizontal="center" vertical="center" wrapText="1"/>
    </xf>
    <xf numFmtId="3" fontId="1" fillId="0" borderId="26" xfId="0" applyNumberFormat="1" applyFont="1" applyFill="1" applyBorder="1" applyAlignment="1">
      <alignment horizontal="right" vertical="center"/>
    </xf>
    <xf numFmtId="3" fontId="1" fillId="0" borderId="28" xfId="0" applyNumberFormat="1" applyFont="1" applyFill="1" applyBorder="1" applyAlignment="1">
      <alignment horizontal="left" vertical="center"/>
    </xf>
    <xf numFmtId="3" fontId="1" fillId="0" borderId="26" xfId="0" applyNumberFormat="1" applyFont="1" applyFill="1" applyBorder="1" applyAlignment="1">
      <alignment horizontal="left" vertical="center"/>
    </xf>
    <xf numFmtId="3" fontId="1" fillId="0" borderId="3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34" fillId="11" borderId="23" xfId="0" applyFont="1" applyFill="1" applyBorder="1" applyAlignment="1">
      <alignment vertical="center"/>
    </xf>
    <xf numFmtId="0" fontId="34" fillId="11" borderId="24" xfId="0" applyFont="1" applyFill="1" applyBorder="1" applyAlignment="1">
      <alignment vertical="center"/>
    </xf>
    <xf numFmtId="0" fontId="34" fillId="11" borderId="25" xfId="0" applyFont="1" applyFill="1" applyBorder="1" applyAlignment="1">
      <alignment vertical="center"/>
    </xf>
    <xf numFmtId="0" fontId="15" fillId="0" borderId="0" xfId="0" applyFont="1" applyAlignment="1">
      <alignment horizontal="right"/>
    </xf>
    <xf numFmtId="0" fontId="11" fillId="0" borderId="0" xfId="0" applyFont="1" applyAlignment="1">
      <alignment horizontal="center" vertical="center" wrapText="1" shrinkToFit="1"/>
    </xf>
    <xf numFmtId="3" fontId="1" fillId="9" borderId="22" xfId="0" applyNumberFormat="1" applyFont="1" applyFill="1" applyBorder="1" applyAlignment="1" applyProtection="1">
      <alignment horizontal="left" shrinkToFit="1"/>
    </xf>
    <xf numFmtId="3" fontId="1" fillId="9" borderId="22" xfId="0" applyNumberFormat="1" applyFont="1" applyFill="1" applyBorder="1" applyAlignment="1" applyProtection="1">
      <alignment horizontal="right" shrinkToFit="1"/>
    </xf>
    <xf numFmtId="3" fontId="1" fillId="0" borderId="28" xfId="0" applyNumberFormat="1" applyFont="1" applyFill="1" applyBorder="1" applyAlignment="1">
      <alignment horizontal="right" vertical="center"/>
    </xf>
    <xf numFmtId="3" fontId="1" fillId="0" borderId="31" xfId="0" applyNumberFormat="1" applyFont="1" applyFill="1" applyBorder="1" applyAlignment="1">
      <alignment horizontal="right" vertical="center"/>
    </xf>
    <xf numFmtId="0" fontId="6" fillId="2" borderId="12" xfId="0" applyFont="1" applyFill="1" applyBorder="1" applyAlignment="1" applyProtection="1">
      <alignment horizontal="center"/>
      <protection locked="0" hidden="1"/>
    </xf>
    <xf numFmtId="0" fontId="9" fillId="0" borderId="0" xfId="0" applyFont="1" applyFill="1" applyAlignment="1">
      <alignment vertical="center"/>
    </xf>
    <xf numFmtId="0" fontId="4" fillId="12" borderId="25" xfId="0" applyFont="1" applyFill="1" applyBorder="1" applyAlignment="1">
      <alignment horizontal="center" vertical="center" wrapText="1"/>
    </xf>
    <xf numFmtId="3" fontId="1" fillId="11" borderId="25" xfId="0" applyNumberFormat="1" applyFont="1" applyFill="1" applyBorder="1" applyAlignment="1">
      <alignment horizontal="right" wrapText="1"/>
    </xf>
    <xf numFmtId="0" fontId="34" fillId="11" borderId="32" xfId="0" applyFont="1" applyFill="1" applyBorder="1" applyAlignment="1">
      <alignment vertical="center"/>
    </xf>
    <xf numFmtId="0" fontId="4" fillId="12" borderId="33" xfId="0" applyFont="1" applyFill="1" applyBorder="1" applyAlignment="1">
      <alignment horizontal="center" vertical="center" wrapText="1"/>
    </xf>
    <xf numFmtId="3" fontId="1" fillId="11" borderId="33" xfId="0" applyNumberFormat="1" applyFont="1" applyFill="1" applyBorder="1" applyAlignment="1">
      <alignment horizontal="right" wrapText="1"/>
    </xf>
    <xf numFmtId="3" fontId="1" fillId="11" borderId="34" xfId="0" applyNumberFormat="1" applyFont="1" applyFill="1" applyBorder="1" applyAlignment="1">
      <alignment horizontal="right" wrapText="1"/>
    </xf>
    <xf numFmtId="0" fontId="32" fillId="11" borderId="32" xfId="0" applyFont="1" applyFill="1" applyBorder="1" applyAlignment="1">
      <alignment vertical="center" wrapText="1"/>
    </xf>
    <xf numFmtId="0" fontId="32" fillId="11" borderId="24" xfId="0" applyFont="1" applyFill="1" applyBorder="1" applyAlignment="1">
      <alignment horizontal="left" vertical="center"/>
    </xf>
    <xf numFmtId="0" fontId="32" fillId="11" borderId="32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vertical="top"/>
      <protection hidden="1"/>
    </xf>
    <xf numFmtId="3" fontId="2" fillId="0" borderId="35" xfId="0" applyNumberFormat="1" applyFont="1" applyFill="1" applyBorder="1" applyAlignment="1"/>
    <xf numFmtId="0" fontId="2" fillId="0" borderId="35" xfId="0" applyFont="1" applyFill="1" applyBorder="1" applyAlignment="1">
      <alignment vertical="center"/>
    </xf>
    <xf numFmtId="3" fontId="2" fillId="10" borderId="35" xfId="0" applyNumberFormat="1" applyFont="1" applyFill="1" applyBorder="1" applyAlignment="1"/>
    <xf numFmtId="0" fontId="2" fillId="10" borderId="35" xfId="0" applyFont="1" applyFill="1" applyBorder="1" applyAlignment="1">
      <alignment vertical="center"/>
    </xf>
    <xf numFmtId="3" fontId="2" fillId="10" borderId="36" xfId="0" applyNumberFormat="1" applyFont="1" applyFill="1" applyBorder="1" applyAlignment="1"/>
    <xf numFmtId="0" fontId="2" fillId="10" borderId="36" xfId="0" applyFont="1" applyFill="1" applyBorder="1" applyAlignment="1">
      <alignment vertical="center"/>
    </xf>
    <xf numFmtId="0" fontId="35" fillId="18" borderId="37" xfId="0" applyFont="1" applyFill="1" applyBorder="1" applyAlignment="1" applyProtection="1">
      <alignment horizontal="center" vertical="center" shrinkToFit="1"/>
    </xf>
    <xf numFmtId="0" fontId="36" fillId="18" borderId="38" xfId="0" applyFont="1" applyFill="1" applyBorder="1" applyAlignment="1" applyProtection="1">
      <alignment horizontal="center" vertical="center" wrapText="1" shrinkToFit="1"/>
    </xf>
    <xf numFmtId="0" fontId="35" fillId="18" borderId="38" xfId="0" applyFont="1" applyFill="1" applyBorder="1" applyAlignment="1" applyProtection="1">
      <alignment horizontal="center" vertical="center" shrinkToFit="1"/>
    </xf>
    <xf numFmtId="0" fontId="36" fillId="18" borderId="39" xfId="0" applyFont="1" applyFill="1" applyBorder="1" applyAlignment="1" applyProtection="1">
      <alignment horizontal="center" vertical="center" wrapText="1" shrinkToFit="1"/>
    </xf>
    <xf numFmtId="0" fontId="2" fillId="10" borderId="40" xfId="0" applyFont="1" applyFill="1" applyBorder="1" applyAlignment="1">
      <alignment vertical="center"/>
    </xf>
    <xf numFmtId="0" fontId="2" fillId="0" borderId="41" xfId="0" applyFont="1" applyFill="1" applyBorder="1" applyAlignment="1">
      <alignment vertical="center"/>
    </xf>
    <xf numFmtId="0" fontId="2" fillId="10" borderId="41" xfId="0" applyFont="1" applyFill="1" applyBorder="1" applyAlignment="1">
      <alignment vertical="center"/>
    </xf>
    <xf numFmtId="0" fontId="2" fillId="0" borderId="42" xfId="0" applyFont="1" applyFill="1" applyBorder="1" applyAlignment="1">
      <alignment vertical="center"/>
    </xf>
    <xf numFmtId="3" fontId="2" fillId="0" borderId="43" xfId="0" applyNumberFormat="1" applyFont="1" applyFill="1" applyBorder="1" applyAlignment="1"/>
    <xf numFmtId="0" fontId="2" fillId="0" borderId="43" xfId="0" applyFont="1" applyFill="1" applyBorder="1" applyAlignment="1">
      <alignment vertical="center"/>
    </xf>
    <xf numFmtId="0" fontId="16" fillId="0" borderId="41" xfId="0" applyFont="1" applyFill="1" applyBorder="1" applyAlignment="1">
      <alignment horizontal="left" vertical="center" indent="1"/>
    </xf>
    <xf numFmtId="0" fontId="16" fillId="10" borderId="41" xfId="0" applyFont="1" applyFill="1" applyBorder="1" applyAlignment="1">
      <alignment horizontal="left" vertical="center" indent="1"/>
    </xf>
    <xf numFmtId="0" fontId="16" fillId="0" borderId="41" xfId="0" applyNumberFormat="1" applyFont="1" applyFill="1" applyBorder="1" applyAlignment="1" applyProtection="1">
      <alignment horizontal="left" indent="1" shrinkToFit="1"/>
      <protection hidden="1"/>
    </xf>
    <xf numFmtId="0" fontId="37" fillId="18" borderId="37" xfId="0" applyFont="1" applyFill="1" applyBorder="1" applyAlignment="1" applyProtection="1">
      <alignment horizontal="center" vertical="center" shrinkToFit="1"/>
    </xf>
    <xf numFmtId="0" fontId="37" fillId="18" borderId="38" xfId="0" applyFont="1" applyFill="1" applyBorder="1" applyAlignment="1" applyProtection="1">
      <alignment horizontal="center" vertical="center" wrapText="1" shrinkToFit="1"/>
    </xf>
    <xf numFmtId="0" fontId="37" fillId="18" borderId="39" xfId="0" applyFont="1" applyFill="1" applyBorder="1" applyAlignment="1" applyProtection="1">
      <alignment horizontal="center" vertical="center" wrapText="1" shrinkToFit="1"/>
    </xf>
    <xf numFmtId="0" fontId="27" fillId="11" borderId="24" xfId="0" applyFont="1" applyFill="1" applyBorder="1" applyAlignment="1">
      <alignment horizontal="right" vertical="center"/>
    </xf>
    <xf numFmtId="0" fontId="17" fillId="11" borderId="24" xfId="0" applyFont="1" applyFill="1" applyBorder="1" applyAlignment="1">
      <alignment horizontal="right" vertical="center"/>
    </xf>
    <xf numFmtId="3" fontId="16" fillId="0" borderId="35" xfId="0" applyNumberFormat="1" applyFont="1" applyFill="1" applyBorder="1" applyAlignment="1">
      <alignment horizontal="right" vertical="center" indent="1"/>
    </xf>
    <xf numFmtId="3" fontId="16" fillId="0" borderId="44" xfId="0" applyNumberFormat="1" applyFont="1" applyFill="1" applyBorder="1" applyAlignment="1">
      <alignment horizontal="right" vertical="center" indent="1"/>
    </xf>
    <xf numFmtId="3" fontId="16" fillId="10" borderId="35" xfId="0" applyNumberFormat="1" applyFont="1" applyFill="1" applyBorder="1" applyAlignment="1">
      <alignment horizontal="right" vertical="center" indent="1"/>
    </xf>
    <xf numFmtId="3" fontId="16" fillId="10" borderId="44" xfId="0" applyNumberFormat="1" applyFont="1" applyFill="1" applyBorder="1" applyAlignment="1">
      <alignment horizontal="right" vertical="center" indent="1"/>
    </xf>
    <xf numFmtId="3" fontId="16" fillId="0" borderId="35" xfId="0" applyNumberFormat="1" applyFont="1" applyFill="1" applyBorder="1" applyAlignment="1" applyProtection="1">
      <alignment horizontal="right" indent="1" shrinkToFit="1"/>
      <protection hidden="1"/>
    </xf>
    <xf numFmtId="3" fontId="16" fillId="0" borderId="44" xfId="0" applyNumberFormat="1" applyFont="1" applyFill="1" applyBorder="1" applyAlignment="1" applyProtection="1">
      <alignment horizontal="right" indent="1" shrinkToFit="1"/>
      <protection hidden="1"/>
    </xf>
    <xf numFmtId="0" fontId="28" fillId="0" borderId="0" xfId="0" applyFont="1" applyFill="1" applyProtection="1">
      <protection hidden="1"/>
    </xf>
    <xf numFmtId="3" fontId="2" fillId="10" borderId="36" xfId="0" applyNumberFormat="1" applyFont="1" applyFill="1" applyBorder="1" applyAlignment="1">
      <alignment horizontal="right" vertical="center" indent="1"/>
    </xf>
    <xf numFmtId="3" fontId="2" fillId="0" borderId="35" xfId="0" applyNumberFormat="1" applyFont="1" applyFill="1" applyBorder="1" applyAlignment="1">
      <alignment horizontal="right" vertical="center" indent="1"/>
    </xf>
    <xf numFmtId="3" fontId="2" fillId="10" borderId="35" xfId="0" applyNumberFormat="1" applyFont="1" applyFill="1" applyBorder="1" applyAlignment="1">
      <alignment horizontal="right" vertical="center" indent="1"/>
    </xf>
    <xf numFmtId="3" fontId="2" fillId="0" borderId="43" xfId="0" applyNumberFormat="1" applyFont="1" applyFill="1" applyBorder="1" applyAlignment="1">
      <alignment horizontal="right" vertical="center" indent="1"/>
    </xf>
    <xf numFmtId="3" fontId="2" fillId="10" borderId="45" xfId="0" applyNumberFormat="1" applyFont="1" applyFill="1" applyBorder="1" applyAlignment="1">
      <alignment horizontal="right" vertical="center" indent="1"/>
    </xf>
    <xf numFmtId="3" fontId="2" fillId="0" borderId="44" xfId="0" applyNumberFormat="1" applyFont="1" applyFill="1" applyBorder="1" applyAlignment="1">
      <alignment horizontal="right" vertical="center" indent="1"/>
    </xf>
    <xf numFmtId="3" fontId="2" fillId="10" borderId="44" xfId="0" applyNumberFormat="1" applyFont="1" applyFill="1" applyBorder="1" applyAlignment="1">
      <alignment horizontal="right" vertical="center" indent="1"/>
    </xf>
    <xf numFmtId="3" fontId="2" fillId="0" borderId="46" xfId="0" applyNumberFormat="1" applyFont="1" applyFill="1" applyBorder="1" applyAlignment="1">
      <alignment horizontal="right" vertical="center" indent="1"/>
    </xf>
    <xf numFmtId="0" fontId="38" fillId="11" borderId="23" xfId="0" applyFont="1" applyFill="1" applyBorder="1" applyAlignment="1">
      <alignment vertical="center"/>
    </xf>
    <xf numFmtId="0" fontId="16" fillId="0" borderId="42" xfId="0" applyFont="1" applyFill="1" applyBorder="1" applyAlignment="1">
      <alignment horizontal="left" vertical="center" indent="1"/>
    </xf>
    <xf numFmtId="3" fontId="16" fillId="0" borderId="43" xfId="0" applyNumberFormat="1" applyFont="1" applyFill="1" applyBorder="1" applyAlignment="1">
      <alignment horizontal="right" vertical="center" indent="1"/>
    </xf>
    <xf numFmtId="3" fontId="16" fillId="0" borderId="46" xfId="0" applyNumberFormat="1" applyFont="1" applyFill="1" applyBorder="1" applyAlignment="1">
      <alignment horizontal="right" vertical="center" indent="1"/>
    </xf>
    <xf numFmtId="0" fontId="11" fillId="11" borderId="26" xfId="0" applyFont="1" applyFill="1" applyBorder="1" applyAlignment="1">
      <alignment horizontal="left" vertical="center" wrapText="1"/>
    </xf>
    <xf numFmtId="0" fontId="16" fillId="11" borderId="26" xfId="0" applyFont="1" applyFill="1" applyBorder="1" applyAlignment="1">
      <alignment horizontal="right" vertical="center" wrapText="1"/>
    </xf>
    <xf numFmtId="3" fontId="16" fillId="11" borderId="26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right"/>
    </xf>
    <xf numFmtId="0" fontId="39" fillId="0" borderId="0" xfId="0" applyFont="1" applyAlignment="1"/>
    <xf numFmtId="0" fontId="40" fillId="0" borderId="0" xfId="0" applyFont="1" applyAlignment="1">
      <alignment horizontal="right"/>
    </xf>
    <xf numFmtId="0" fontId="41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17" fillId="0" borderId="0" xfId="0" applyFont="1"/>
    <xf numFmtId="0" fontId="0" fillId="0" borderId="0" xfId="0" applyAlignment="1"/>
    <xf numFmtId="0" fontId="34" fillId="0" borderId="0" xfId="0" applyFont="1" applyAlignment="1">
      <alignment horizontal="center"/>
    </xf>
    <xf numFmtId="0" fontId="11" fillId="11" borderId="26" xfId="0" applyFont="1" applyFill="1" applyBorder="1" applyAlignment="1">
      <alignment horizontal="center" vertical="center" wrapText="1"/>
    </xf>
    <xf numFmtId="0" fontId="11" fillId="11" borderId="26" xfId="0" applyFont="1" applyFill="1" applyBorder="1" applyAlignment="1">
      <alignment horizontal="center" vertical="center"/>
    </xf>
    <xf numFmtId="3" fontId="16" fillId="11" borderId="26" xfId="0" applyNumberFormat="1" applyFont="1" applyFill="1" applyBorder="1" applyAlignment="1">
      <alignment horizontal="center" wrapText="1"/>
    </xf>
    <xf numFmtId="0" fontId="42" fillId="11" borderId="26" xfId="0" applyFont="1" applyFill="1" applyBorder="1" applyAlignment="1">
      <alignment horizontal="left" vertical="center"/>
    </xf>
    <xf numFmtId="3" fontId="16" fillId="17" borderId="26" xfId="0" applyNumberFormat="1" applyFont="1" applyFill="1" applyBorder="1" applyAlignment="1">
      <alignment horizontal="right"/>
    </xf>
    <xf numFmtId="3" fontId="0" fillId="0" borderId="0" xfId="0" applyNumberFormat="1" applyAlignment="1"/>
    <xf numFmtId="0" fontId="11" fillId="11" borderId="26" xfId="0" applyFont="1" applyFill="1" applyBorder="1" applyAlignment="1">
      <alignment horizontal="left" vertical="center"/>
    </xf>
    <xf numFmtId="3" fontId="11" fillId="11" borderId="26" xfId="0" applyNumberFormat="1" applyFont="1" applyFill="1" applyBorder="1" applyAlignment="1">
      <alignment horizontal="right"/>
    </xf>
    <xf numFmtId="3" fontId="16" fillId="11" borderId="26" xfId="0" applyNumberFormat="1" applyFont="1" applyFill="1" applyBorder="1" applyAlignment="1">
      <alignment horizontal="center"/>
    </xf>
    <xf numFmtId="0" fontId="16" fillId="0" borderId="0" xfId="0" applyFont="1"/>
    <xf numFmtId="0" fontId="10" fillId="0" borderId="0" xfId="0" applyFont="1" applyAlignment="1">
      <alignment vertical="center"/>
    </xf>
    <xf numFmtId="3" fontId="16" fillId="0" borderId="26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47" xfId="0" applyFill="1" applyBorder="1" applyProtection="1">
      <protection hidden="1"/>
    </xf>
    <xf numFmtId="0" fontId="0" fillId="0" borderId="48" xfId="0" applyBorder="1" applyAlignment="1">
      <alignment wrapText="1"/>
    </xf>
    <xf numFmtId="0" fontId="0" fillId="0" borderId="49" xfId="0" applyBorder="1" applyAlignment="1">
      <alignment wrapText="1"/>
    </xf>
    <xf numFmtId="0" fontId="0" fillId="0" borderId="50" xfId="0" applyBorder="1"/>
    <xf numFmtId="0" fontId="0" fillId="0" borderId="0" xfId="0" applyBorder="1"/>
    <xf numFmtId="0" fontId="0" fillId="0" borderId="51" xfId="0" applyBorder="1"/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26" fillId="0" borderId="0" xfId="0" applyFont="1" applyBorder="1" applyAlignment="1">
      <alignment wrapText="1"/>
    </xf>
    <xf numFmtId="0" fontId="26" fillId="0" borderId="0" xfId="0" applyFont="1" applyBorder="1"/>
    <xf numFmtId="0" fontId="37" fillId="18" borderId="53" xfId="0" applyFont="1" applyFill="1" applyBorder="1" applyAlignment="1" applyProtection="1">
      <alignment horizontal="center" vertical="center" shrinkToFit="1"/>
    </xf>
    <xf numFmtId="0" fontId="37" fillId="18" borderId="53" xfId="0" applyFont="1" applyFill="1" applyBorder="1" applyAlignment="1" applyProtection="1">
      <alignment horizontal="center" vertical="center" wrapText="1"/>
    </xf>
    <xf numFmtId="0" fontId="16" fillId="0" borderId="0" xfId="0" applyFont="1" applyBorder="1"/>
    <xf numFmtId="0" fontId="11" fillId="20" borderId="53" xfId="0" applyFont="1" applyFill="1" applyBorder="1" applyAlignment="1">
      <alignment horizontal="right" vertical="center"/>
    </xf>
    <xf numFmtId="0" fontId="11" fillId="20" borderId="53" xfId="0" applyFont="1" applyFill="1" applyBorder="1" applyAlignment="1">
      <alignment horizontal="left" vertical="center"/>
    </xf>
    <xf numFmtId="3" fontId="11" fillId="20" borderId="53" xfId="0" applyNumberFormat="1" applyFont="1" applyFill="1" applyBorder="1" applyAlignment="1">
      <alignment vertical="center"/>
    </xf>
    <xf numFmtId="4" fontId="11" fillId="20" borderId="53" xfId="0" applyNumberFormat="1" applyFont="1" applyFill="1" applyBorder="1" applyAlignment="1">
      <alignment vertical="center"/>
    </xf>
    <xf numFmtId="164" fontId="11" fillId="20" borderId="53" xfId="0" applyNumberFormat="1" applyFont="1" applyFill="1" applyBorder="1" applyAlignment="1">
      <alignment vertical="center"/>
    </xf>
    <xf numFmtId="0" fontId="11" fillId="10" borderId="36" xfId="0" applyFont="1" applyFill="1" applyBorder="1" applyAlignment="1">
      <alignment horizontal="right" vertical="center"/>
    </xf>
    <xf numFmtId="0" fontId="16" fillId="10" borderId="36" xfId="0" applyFont="1" applyFill="1" applyBorder="1" applyAlignment="1">
      <alignment horizontal="left" vertical="center"/>
    </xf>
    <xf numFmtId="3" fontId="16" fillId="10" borderId="36" xfId="0" applyNumberFormat="1" applyFont="1" applyFill="1" applyBorder="1" applyAlignment="1">
      <alignment vertical="center"/>
    </xf>
    <xf numFmtId="164" fontId="16" fillId="10" borderId="36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right" vertical="center"/>
    </xf>
    <xf numFmtId="0" fontId="16" fillId="0" borderId="35" xfId="0" applyFont="1" applyFill="1" applyBorder="1" applyAlignment="1">
      <alignment horizontal="left" vertical="center"/>
    </xf>
    <xf numFmtId="3" fontId="16" fillId="20" borderId="35" xfId="0" applyNumberFormat="1" applyFont="1" applyFill="1" applyBorder="1" applyAlignment="1">
      <alignment vertical="center"/>
    </xf>
    <xf numFmtId="164" fontId="16" fillId="20" borderId="35" xfId="0" applyNumberFormat="1" applyFont="1" applyFill="1" applyBorder="1" applyAlignment="1">
      <alignment vertical="center"/>
    </xf>
    <xf numFmtId="0" fontId="11" fillId="10" borderId="35" xfId="0" applyFont="1" applyFill="1" applyBorder="1" applyAlignment="1">
      <alignment horizontal="right" vertical="center"/>
    </xf>
    <xf numFmtId="0" fontId="16" fillId="10" borderId="35" xfId="0" applyFont="1" applyFill="1" applyBorder="1" applyAlignment="1">
      <alignment horizontal="left" vertical="center"/>
    </xf>
    <xf numFmtId="3" fontId="16" fillId="10" borderId="35" xfId="0" applyNumberFormat="1" applyFont="1" applyFill="1" applyBorder="1" applyAlignment="1">
      <alignment vertical="center"/>
    </xf>
    <xf numFmtId="164" fontId="16" fillId="10" borderId="35" xfId="0" applyNumberFormat="1" applyFont="1" applyFill="1" applyBorder="1" applyAlignment="1">
      <alignment vertical="center"/>
    </xf>
    <xf numFmtId="0" fontId="11" fillId="10" borderId="54" xfId="0" applyFont="1" applyFill="1" applyBorder="1" applyAlignment="1">
      <alignment horizontal="left" vertical="center"/>
    </xf>
    <xf numFmtId="3" fontId="11" fillId="10" borderId="54" xfId="0" applyNumberFormat="1" applyFont="1" applyFill="1" applyBorder="1" applyAlignment="1">
      <alignment horizontal="right" vertical="center"/>
    </xf>
    <xf numFmtId="164" fontId="11" fillId="10" borderId="54" xfId="0" applyNumberFormat="1" applyFont="1" applyFill="1" applyBorder="1" applyAlignment="1">
      <alignment horizontal="right" vertical="center"/>
    </xf>
    <xf numFmtId="0" fontId="11" fillId="0" borderId="55" xfId="0" applyFont="1" applyFill="1" applyBorder="1" applyAlignment="1">
      <alignment horizontal="right" vertical="center"/>
    </xf>
    <xf numFmtId="0" fontId="11" fillId="0" borderId="55" xfId="0" applyFont="1" applyFill="1" applyBorder="1" applyAlignment="1">
      <alignment horizontal="left" vertical="center"/>
    </xf>
    <xf numFmtId="3" fontId="11" fillId="0" borderId="55" xfId="0" applyNumberFormat="1" applyFont="1" applyFill="1" applyBorder="1" applyAlignment="1">
      <alignment horizontal="right" vertical="center"/>
    </xf>
    <xf numFmtId="4" fontId="11" fillId="0" borderId="55" xfId="0" applyNumberFormat="1" applyFont="1" applyFill="1" applyBorder="1" applyAlignment="1">
      <alignment horizontal="right" vertical="center"/>
    </xf>
    <xf numFmtId="0" fontId="11" fillId="0" borderId="53" xfId="0" applyFont="1" applyFill="1" applyBorder="1" applyAlignment="1">
      <alignment horizontal="right" vertical="center"/>
    </xf>
    <xf numFmtId="0" fontId="11" fillId="0" borderId="53" xfId="0" applyFont="1" applyFill="1" applyBorder="1" applyAlignment="1">
      <alignment horizontal="left" vertical="center"/>
    </xf>
    <xf numFmtId="164" fontId="11" fillId="0" borderId="53" xfId="0" applyNumberFormat="1" applyFont="1" applyFill="1" applyBorder="1" applyAlignment="1">
      <alignment horizontal="right" vertical="center"/>
    </xf>
    <xf numFmtId="164" fontId="11" fillId="0" borderId="55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left" vertical="center"/>
    </xf>
    <xf numFmtId="3" fontId="11" fillId="0" borderId="0" xfId="0" applyNumberFormat="1" applyFont="1" applyFill="1" applyBorder="1" applyAlignment="1">
      <alignment horizontal="right" vertical="center"/>
    </xf>
    <xf numFmtId="164" fontId="11" fillId="0" borderId="0" xfId="0" applyNumberFormat="1" applyFont="1" applyFill="1" applyBorder="1" applyAlignment="1">
      <alignment horizontal="right" vertical="center"/>
    </xf>
    <xf numFmtId="0" fontId="45" fillId="0" borderId="0" xfId="0" applyFont="1" applyBorder="1" applyAlignment="1"/>
    <xf numFmtId="0" fontId="46" fillId="19" borderId="0" xfId="0" applyFont="1" applyFill="1" applyBorder="1" applyAlignment="1" applyProtection="1">
      <alignment horizontal="center" vertical="center"/>
    </xf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16" fillId="0" borderId="0" xfId="0" applyFont="1" applyFill="1" applyBorder="1" applyAlignment="1">
      <alignment horizontal="left" vertical="center"/>
    </xf>
    <xf numFmtId="0" fontId="26" fillId="0" borderId="0" xfId="0" applyFont="1" applyFill="1" applyBorder="1"/>
    <xf numFmtId="0" fontId="0" fillId="0" borderId="0" xfId="0" applyFill="1" applyBorder="1"/>
    <xf numFmtId="0" fontId="37" fillId="0" borderId="0" xfId="0" applyFont="1" applyFill="1" applyBorder="1" applyAlignment="1" applyProtection="1">
      <alignment horizontal="center" vertical="center" shrinkToFit="1"/>
    </xf>
    <xf numFmtId="0" fontId="37" fillId="0" borderId="0" xfId="0" applyFont="1" applyFill="1" applyBorder="1" applyAlignment="1" applyProtection="1">
      <alignment horizontal="center" vertical="center" wrapText="1"/>
    </xf>
    <xf numFmtId="3" fontId="11" fillId="0" borderId="0" xfId="0" applyNumberFormat="1" applyFont="1" applyFill="1" applyBorder="1" applyAlignment="1">
      <alignment vertical="center"/>
    </xf>
    <xf numFmtId="164" fontId="11" fillId="0" borderId="0" xfId="0" applyNumberFormat="1" applyFont="1" applyFill="1" applyBorder="1" applyAlignment="1">
      <alignment vertical="center"/>
    </xf>
    <xf numFmtId="0" fontId="16" fillId="0" borderId="0" xfId="0" applyFont="1" applyFill="1" applyBorder="1"/>
    <xf numFmtId="3" fontId="16" fillId="0" borderId="0" xfId="0" applyNumberFormat="1" applyFont="1" applyFill="1" applyBorder="1" applyAlignment="1">
      <alignment vertical="center"/>
    </xf>
    <xf numFmtId="164" fontId="16" fillId="0" borderId="0" xfId="0" applyNumberFormat="1" applyFont="1" applyFill="1" applyBorder="1" applyAlignment="1">
      <alignment vertical="center"/>
    </xf>
    <xf numFmtId="0" fontId="39" fillId="0" borderId="0" xfId="0" applyFont="1" applyFill="1" applyBorder="1" applyAlignment="1" applyProtection="1">
      <alignment horizontal="center" vertical="center" shrinkToFit="1"/>
    </xf>
    <xf numFmtId="0" fontId="39" fillId="0" borderId="0" xfId="0" applyFont="1" applyFill="1" applyBorder="1" applyAlignment="1" applyProtection="1">
      <alignment horizontal="center" vertical="center" wrapText="1"/>
    </xf>
    <xf numFmtId="0" fontId="0" fillId="0" borderId="48" xfId="0" applyFill="1" applyBorder="1" applyProtection="1">
      <protection hidden="1"/>
    </xf>
    <xf numFmtId="0" fontId="0" fillId="21" borderId="0" xfId="0" applyFill="1" applyProtection="1">
      <protection hidden="1"/>
    </xf>
    <xf numFmtId="0" fontId="2" fillId="21" borderId="0" xfId="0" applyFont="1" applyFill="1" applyAlignment="1" applyProtection="1">
      <alignment horizontal="left" vertical="center" wrapText="1" shrinkToFit="1"/>
      <protection hidden="1"/>
    </xf>
    <xf numFmtId="0" fontId="5" fillId="22" borderId="0" xfId="0" applyFont="1" applyFill="1" applyProtection="1">
      <protection hidden="1"/>
    </xf>
    <xf numFmtId="0" fontId="2" fillId="22" borderId="0" xfId="0" applyFont="1" applyFill="1" applyProtection="1">
      <protection hidden="1"/>
    </xf>
    <xf numFmtId="0" fontId="5" fillId="21" borderId="0" xfId="0" applyFont="1" applyFill="1" applyProtection="1"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31" fillId="11" borderId="24" xfId="0" applyFont="1" applyFill="1" applyBorder="1" applyAlignment="1">
      <alignment horizontal="left" vertical="center" indent="1"/>
    </xf>
    <xf numFmtId="0" fontId="31" fillId="11" borderId="24" xfId="0" applyFont="1" applyFill="1" applyBorder="1" applyAlignment="1" applyProtection="1">
      <alignment horizontal="left" vertical="center" indent="1"/>
      <protection locked="0"/>
    </xf>
    <xf numFmtId="166" fontId="31" fillId="11" borderId="24" xfId="0" applyNumberFormat="1" applyFont="1" applyFill="1" applyBorder="1" applyAlignment="1" applyProtection="1">
      <alignment horizontal="left" vertical="center" indent="1"/>
      <protection locked="0"/>
    </xf>
    <xf numFmtId="0" fontId="29" fillId="11" borderId="24" xfId="0" applyFont="1" applyFill="1" applyBorder="1" applyAlignment="1">
      <alignment horizontal="left" vertical="center"/>
    </xf>
    <xf numFmtId="0" fontId="17" fillId="17" borderId="23" xfId="0" applyFont="1" applyFill="1" applyBorder="1" applyAlignment="1">
      <alignment horizontal="left" vertical="center"/>
    </xf>
    <xf numFmtId="0" fontId="17" fillId="17" borderId="24" xfId="0" applyFont="1" applyFill="1" applyBorder="1" applyAlignment="1">
      <alignment horizontal="left" vertical="center"/>
    </xf>
    <xf numFmtId="0" fontId="17" fillId="17" borderId="25" xfId="0" applyFont="1" applyFill="1" applyBorder="1" applyAlignment="1">
      <alignment horizontal="left" vertical="center"/>
    </xf>
    <xf numFmtId="0" fontId="11" fillId="11" borderId="31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0" borderId="28" xfId="0" applyBorder="1" applyAlignment="1">
      <alignment wrapText="1"/>
    </xf>
    <xf numFmtId="0" fontId="11" fillId="17" borderId="31" xfId="0" applyFont="1" applyFill="1" applyBorder="1" applyAlignment="1">
      <alignment horizontal="center" vertical="center" wrapText="1"/>
    </xf>
    <xf numFmtId="0" fontId="11" fillId="17" borderId="28" xfId="0" applyFont="1" applyFill="1" applyBorder="1" applyAlignment="1">
      <alignment horizontal="center" vertical="center" wrapText="1"/>
    </xf>
    <xf numFmtId="0" fontId="46" fillId="19" borderId="29" xfId="0" applyFont="1" applyFill="1" applyBorder="1" applyAlignment="1" applyProtection="1">
      <alignment horizontal="center" vertical="center"/>
    </xf>
    <xf numFmtId="0" fontId="46" fillId="19" borderId="0" xfId="0" applyFont="1" applyFill="1" applyBorder="1" applyAlignment="1" applyProtection="1">
      <alignment horizontal="center" vertical="center"/>
    </xf>
    <xf numFmtId="165" fontId="43" fillId="0" borderId="0" xfId="0" applyNumberFormat="1" applyFont="1" applyBorder="1" applyAlignment="1">
      <alignment horizontal="right"/>
    </xf>
    <xf numFmtId="0" fontId="44" fillId="19" borderId="29" xfId="0" applyFont="1" applyFill="1" applyBorder="1" applyAlignment="1" applyProtection="1">
      <alignment horizontal="center" vertical="center"/>
    </xf>
    <xf numFmtId="0" fontId="44" fillId="19" borderId="0" xfId="0" applyFont="1" applyFill="1" applyBorder="1" applyAlignment="1" applyProtection="1">
      <alignment horizontal="center" vertical="center"/>
    </xf>
    <xf numFmtId="0" fontId="17" fillId="0" borderId="0" xfId="0" applyFont="1" applyBorder="1" applyAlignment="1">
      <alignment horizontal="center"/>
    </xf>
    <xf numFmtId="0" fontId="26" fillId="0" borderId="52" xfId="0" applyFont="1" applyBorder="1" applyAlignment="1">
      <alignment horizontal="left" wrapText="1"/>
    </xf>
    <xf numFmtId="0" fontId="0" fillId="22" borderId="0" xfId="0" applyFill="1" applyProtection="1">
      <protection hidden="1"/>
    </xf>
    <xf numFmtId="0" fontId="2" fillId="22" borderId="0" xfId="0" applyFont="1" applyFill="1" applyAlignment="1" applyProtection="1">
      <alignment horizontal="left" vertical="center" wrapText="1" shrinkToFit="1"/>
      <protection hidden="1"/>
    </xf>
    <xf numFmtId="0" fontId="16" fillId="22" borderId="0" xfId="0" applyFont="1" applyFill="1" applyProtection="1">
      <protection hidden="1"/>
    </xf>
    <xf numFmtId="37" fontId="0" fillId="22" borderId="0" xfId="0" applyNumberFormat="1" applyFill="1" applyProtection="1">
      <protection hidden="1"/>
    </xf>
    <xf numFmtId="3" fontId="0" fillId="22" borderId="0" xfId="0" applyNumberFormat="1" applyFill="1" applyProtection="1"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DC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4" dropStyle="combo" dx="16" fmlaLink="Tab_Dados!$B$255" fmlaRange="Tab_Dados!$C$8:$C$254" val="0"/>
</file>

<file path=xl/ctrlProps/ctrlProp10.xml><?xml version="1.0" encoding="utf-8"?>
<formControlPr xmlns="http://schemas.microsoft.com/office/spreadsheetml/2009/9/main" objectType="Drop" dropLines="4" dropStyle="combo" dx="16" fmlaLink="$B$255" fmlaRange="$C$8:$C$254" val="0"/>
</file>

<file path=xl/ctrlProps/ctrlProp2.xml><?xml version="1.0" encoding="utf-8"?>
<formControlPr xmlns="http://schemas.microsoft.com/office/spreadsheetml/2009/9/main" objectType="Drop" dropLines="6" dropStyle="combo" dx="16" fmlaLink="Tab_Dados!$BP$6" fmlaRange="Tab_Dados!$BY$8:$BY$44" val="0"/>
</file>

<file path=xl/ctrlProps/ctrlProp3.xml><?xml version="1.0" encoding="utf-8"?>
<formControlPr xmlns="http://schemas.microsoft.com/office/spreadsheetml/2009/9/main" objectType="Drop" dropLines="6" dropStyle="combo" dx="16" fmlaLink="Tab_Dados!$BP$6" fmlaRange="Tab_Dados!$BY$8:$BY$44" val="27"/>
</file>

<file path=xl/ctrlProps/ctrlProp4.xml><?xml version="1.0" encoding="utf-8"?>
<formControlPr xmlns="http://schemas.microsoft.com/office/spreadsheetml/2009/9/main" objectType="Drop" dropLines="4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4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4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4" dropStyle="combo" dx="16" fmlaLink="$B$255" fmlaRange="$C$8:$C$254" val="0"/>
</file>

<file path=xl/ctrlProps/ctrlProp8.xml><?xml version="1.0" encoding="utf-8"?>
<formControlPr xmlns="http://schemas.microsoft.com/office/spreadsheetml/2009/9/main" objectType="Drop" dropLines="4" dropStyle="combo" dx="16" fmlaLink="$B$255" fmlaRange="$C$8:$C$254" val="243"/>
</file>

<file path=xl/ctrlProps/ctrlProp9.xml><?xml version="1.0" encoding="utf-8"?>
<formControlPr xmlns="http://schemas.microsoft.com/office/spreadsheetml/2009/9/main" objectType="Drop" dropLines="6" dropStyle="combo" dx="16" fmlaLink="$BP$6" fmlaRange="$BY$8:$BY$44" val="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P&#225;g.2!A1"/><Relationship Id="rId6" Type="http://schemas.openxmlformats.org/officeDocument/2006/relationships/image" Target="../media/image4.jpeg"/><Relationship Id="rId5" Type="http://schemas.openxmlformats.org/officeDocument/2006/relationships/hyperlink" Target="#P&#225;g.2_Cultura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4.jpeg"/><Relationship Id="rId2" Type="http://schemas.openxmlformats.org/officeDocument/2006/relationships/hyperlink" Target="#P&#225;g.1!A1"/><Relationship Id="rId1" Type="http://schemas.openxmlformats.org/officeDocument/2006/relationships/hyperlink" Target="#Pecuaria!A4"/><Relationship Id="rId6" Type="http://schemas.openxmlformats.org/officeDocument/2006/relationships/hyperlink" Target="#P&#225;g.1_Municipio!A1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342899</xdr:colOff>
      <xdr:row>1</xdr:row>
      <xdr:rowOff>19050</xdr:rowOff>
    </xdr:from>
    <xdr:to>
      <xdr:col>12</xdr:col>
      <xdr:colOff>619124</xdr:colOff>
      <xdr:row>26</xdr:row>
      <xdr:rowOff>76203</xdr:rowOff>
    </xdr:to>
    <xdr:grpSp>
      <xdr:nvGrpSpPr>
        <xdr:cNvPr id="540254" name="Grupo 10"/>
        <xdr:cNvGrpSpPr>
          <a:grpSpLocks/>
        </xdr:cNvGrpSpPr>
      </xdr:nvGrpSpPr>
      <xdr:grpSpPr bwMode="auto">
        <a:xfrm>
          <a:off x="6962774" y="133350"/>
          <a:ext cx="3686175" cy="5238753"/>
          <a:chOff x="6010279" y="123825"/>
          <a:chExt cx="3686171" cy="5180317"/>
        </a:xfrm>
      </xdr:grpSpPr>
      <xdr:sp macro="" textlink="">
        <xdr:nvSpPr>
          <xdr:cNvPr id="4" name="Rectangle 10">
            <a:hlinkClick xmlns:r="http://schemas.openxmlformats.org/officeDocument/2006/relationships" r:id="rId1"/>
          </xdr:cNvPr>
          <xdr:cNvSpPr>
            <a:spLocks noChangeArrowheads="1"/>
          </xdr:cNvSpPr>
        </xdr:nvSpPr>
        <xdr:spPr bwMode="auto">
          <a:xfrm>
            <a:off x="7429503" y="123825"/>
            <a:ext cx="2266947" cy="2043871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</a:t>
            </a:r>
            <a:r>
              <a:rPr lang="pt-BR" sz="1000" b="1" i="1">
                <a:latin typeface="+mn-lt"/>
                <a:ea typeface="+mn-ea"/>
                <a:cs typeface="+mn-cs"/>
              </a:rPr>
              <a:t>INFORMAÇÕES</a:t>
            </a: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:</a:t>
            </a:r>
          </a:p>
          <a:p>
            <a:pPr algn="l" rtl="0">
              <a:defRPr sz="1000"/>
            </a:pPr>
            <a:endParaRPr lang="pt-BR" sz="10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Aqui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você  tem a produção agrícola dos municípios produtores do Estado de Goiás.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Utilizando a seta ao lado você poderá selecionar um município específico obtendo sua produção.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Ir para planilha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pt-BR" sz="1000" b="1" i="1" strike="noStrike" baseline="0">
                <a:solidFill>
                  <a:srgbClr val="0000FF"/>
                </a:solidFill>
                <a:latin typeface="Arial"/>
                <a:cs typeface="Arial"/>
              </a:rPr>
              <a:t>Produção Agrícola, por  culltura</a:t>
            </a:r>
            <a:endParaRPr lang="pt-BR" sz="1000" b="1" i="1" strike="noStrike">
              <a:solidFill>
                <a:srgbClr val="0000FF"/>
              </a:solidFill>
              <a:latin typeface="Arial"/>
              <a:cs typeface="Arial"/>
            </a:endParaRPr>
          </a:p>
        </xdr:txBody>
      </xdr:sp>
      <xdr:sp macro="" textlink="">
        <xdr:nvSpPr>
          <xdr:cNvPr id="7" name="Rectangle 10"/>
          <xdr:cNvSpPr>
            <a:spLocks noChangeArrowheads="1"/>
          </xdr:cNvSpPr>
        </xdr:nvSpPr>
        <xdr:spPr bwMode="auto">
          <a:xfrm>
            <a:off x="7448553" y="3128408"/>
            <a:ext cx="1704973" cy="2175734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ATUALIZAÇÃO: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Anualmente,</a:t>
            </a: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depois de disponibilizados pelo IBGE</a:t>
            </a:r>
          </a:p>
          <a:p>
            <a:pPr algn="l" rtl="0">
              <a:defRPr sz="1000"/>
            </a:pPr>
            <a:endParaRPr lang="pt-BR" sz="11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Dúvidas, sugestões ou outras informações: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SED/Agricultura</a:t>
            </a: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(62) 3201-8922</a:t>
            </a:r>
          </a:p>
        </xdr:txBody>
      </xdr:sp>
      <xdr:cxnSp macro="">
        <xdr:nvCxnSpPr>
          <xdr:cNvPr id="8" name="Conector de seta reta 7"/>
          <xdr:cNvCxnSpPr/>
        </xdr:nvCxnSpPr>
        <xdr:spPr bwMode="auto">
          <a:xfrm flipH="1">
            <a:off x="6010279" y="1470708"/>
            <a:ext cx="1171574" cy="197793"/>
          </a:xfrm>
          <a:prstGeom prst="straightConnector1">
            <a:avLst/>
          </a:prstGeom>
          <a:ln>
            <a:headEnd type="none" w="med" len="med"/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933450</xdr:colOff>
          <xdr:row>9</xdr:row>
          <xdr:rowOff>9525</xdr:rowOff>
        </xdr:from>
        <xdr:to>
          <xdr:col>7</xdr:col>
          <xdr:colOff>152400</xdr:colOff>
          <xdr:row>10</xdr:row>
          <xdr:rowOff>0</xdr:rowOff>
        </xdr:to>
        <xdr:sp macro="" textlink="">
          <xdr:nvSpPr>
            <xdr:cNvPr id="539649" name="Drop Down 1" hidden="1">
              <a:extLst>
                <a:ext uri="{63B3BB69-23CF-44E3-9099-C40C66FF867C}">
                  <a14:compatExt spid="_x0000_s539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3</xdr:col>
      <xdr:colOff>57150</xdr:colOff>
      <xdr:row>3</xdr:row>
      <xdr:rowOff>0</xdr:rowOff>
    </xdr:from>
    <xdr:to>
      <xdr:col>7</xdr:col>
      <xdr:colOff>1009650</xdr:colOff>
      <xdr:row>4</xdr:row>
      <xdr:rowOff>200025</xdr:rowOff>
    </xdr:to>
    <xdr:grpSp>
      <xdr:nvGrpSpPr>
        <xdr:cNvPr id="540255" name="Grupo 1"/>
        <xdr:cNvGrpSpPr>
          <a:grpSpLocks/>
        </xdr:cNvGrpSpPr>
      </xdr:nvGrpSpPr>
      <xdr:grpSpPr bwMode="auto">
        <a:xfrm>
          <a:off x="1485900" y="342900"/>
          <a:ext cx="6143625" cy="438150"/>
          <a:chOff x="876300" y="342900"/>
          <a:chExt cx="6143625" cy="438150"/>
        </a:xfrm>
      </xdr:grpSpPr>
      <xdr:pic>
        <xdr:nvPicPr>
          <xdr:cNvPr id="540257" name="Imagem 14"/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5730336" y="342900"/>
            <a:ext cx="1289589" cy="426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0258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876300" y="353090"/>
            <a:ext cx="1729293" cy="4272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0259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3200274" y="354783"/>
            <a:ext cx="1721544" cy="426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11</xdr:col>
      <xdr:colOff>304800</xdr:colOff>
      <xdr:row>12</xdr:row>
      <xdr:rowOff>161927</xdr:rowOff>
    </xdr:from>
    <xdr:to>
      <xdr:col>11</xdr:col>
      <xdr:colOff>885825</xdr:colOff>
      <xdr:row>13</xdr:row>
      <xdr:rowOff>9527</xdr:rowOff>
    </xdr:to>
    <xdr:pic>
      <xdr:nvPicPr>
        <xdr:cNvPr id="540256" name="Imagem 9" descr="http://www.pousadapordosol.tur.br/images/k11669354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80000">
          <a:off x="9172575" y="2381252"/>
          <a:ext cx="5810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31</xdr:row>
      <xdr:rowOff>0</xdr:rowOff>
    </xdr:from>
    <xdr:to>
      <xdr:col>9</xdr:col>
      <xdr:colOff>333375</xdr:colOff>
      <xdr:row>31</xdr:row>
      <xdr:rowOff>0</xdr:rowOff>
    </xdr:to>
    <xdr:sp macro="" textlink="">
      <xdr:nvSpPr>
        <xdr:cNvPr id="2" name="Rectangl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467350" y="6191250"/>
          <a:ext cx="1495425" cy="0"/>
        </a:xfrm>
        <a:prstGeom prst="rect">
          <a:avLst/>
        </a:prstGeom>
        <a:solidFill>
          <a:srgbClr val="CC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900" b="1" i="1" strike="noStrike">
              <a:solidFill>
                <a:srgbClr val="0000FF"/>
              </a:solidFill>
              <a:latin typeface="Arial"/>
              <a:cs typeface="Arial"/>
            </a:rPr>
            <a:t>Estatística   da    Pecuária</a:t>
          </a:r>
        </a:p>
      </xdr:txBody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333375</xdr:colOff>
      <xdr:row>48</xdr:row>
      <xdr:rowOff>0</xdr:rowOff>
    </xdr:to>
    <xdr:sp macro="" textlink="">
      <xdr:nvSpPr>
        <xdr:cNvPr id="3" name="Rectangl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467350" y="9267825"/>
          <a:ext cx="1495425" cy="0"/>
        </a:xfrm>
        <a:prstGeom prst="rect">
          <a:avLst/>
        </a:prstGeom>
        <a:solidFill>
          <a:srgbClr val="CC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900" b="1" i="1" strike="noStrike">
              <a:solidFill>
                <a:srgbClr val="0000FF"/>
              </a:solidFill>
              <a:latin typeface="Arial"/>
              <a:cs typeface="Arial"/>
            </a:rPr>
            <a:t>Estatística   da    Pecuária</a:t>
          </a:r>
        </a:p>
      </xdr:txBody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333375</xdr:colOff>
      <xdr:row>48</xdr:row>
      <xdr:rowOff>0</xdr:rowOff>
    </xdr:to>
    <xdr:sp macro="" textlink="">
      <xdr:nvSpPr>
        <xdr:cNvPr id="4" name="Rectangle 8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5467350" y="9267825"/>
          <a:ext cx="1495425" cy="0"/>
        </a:xfrm>
        <a:prstGeom prst="rect">
          <a:avLst/>
        </a:prstGeom>
        <a:solidFill>
          <a:srgbClr val="CC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900" b="1" i="1" strike="noStrike">
              <a:solidFill>
                <a:srgbClr val="0000FF"/>
              </a:solidFill>
              <a:latin typeface="Arial"/>
              <a:cs typeface="Arial"/>
            </a:rPr>
            <a:t>Estatística   da    Pecuária</a:t>
          </a:r>
        </a:p>
      </xdr:txBody>
    </xdr:sp>
    <xdr:clientData/>
  </xdr:twoCellAnchor>
  <xdr:twoCellAnchor>
    <xdr:from>
      <xdr:col>10</xdr:col>
      <xdr:colOff>85725</xdr:colOff>
      <xdr:row>2</xdr:row>
      <xdr:rowOff>0</xdr:rowOff>
    </xdr:from>
    <xdr:to>
      <xdr:col>17</xdr:col>
      <xdr:colOff>752475</xdr:colOff>
      <xdr:row>34</xdr:row>
      <xdr:rowOff>76200</xdr:rowOff>
    </xdr:to>
    <xdr:grpSp>
      <xdr:nvGrpSpPr>
        <xdr:cNvPr id="542826" name="Grupo 17"/>
        <xdr:cNvGrpSpPr>
          <a:grpSpLocks/>
        </xdr:cNvGrpSpPr>
      </xdr:nvGrpSpPr>
      <xdr:grpSpPr bwMode="auto">
        <a:xfrm>
          <a:off x="6772275" y="228600"/>
          <a:ext cx="4552950" cy="5486400"/>
          <a:chOff x="5945707" y="247650"/>
          <a:chExt cx="4512743" cy="5486400"/>
        </a:xfrm>
      </xdr:grpSpPr>
      <xdr:sp macro="" textlink="">
        <xdr:nvSpPr>
          <xdr:cNvPr id="11" name="Rectangle 10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8117110" y="247650"/>
            <a:ext cx="2341340" cy="2505075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INFORMAÇÕES:</a:t>
            </a:r>
          </a:p>
          <a:p>
            <a:pPr algn="l" rtl="0">
              <a:defRPr sz="1000"/>
            </a:pPr>
            <a:endParaRPr lang="pt-BR" sz="10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Aqui</a:t>
            </a: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você  tem a produção agrícola dos municípios produtores do Estado de Goiás.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Utilizando a seta ao lado você poderá selecionar uma cultura específica obtendo sua produção nos municípios.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0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Ir para planilha</a:t>
            </a:r>
          </a:p>
          <a:p>
            <a:pPr algn="l" rtl="0">
              <a:defRPr sz="1000"/>
            </a:pPr>
            <a:endParaRPr lang="pt-BR" sz="10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r>
              <a:rPr lang="pt-BR" sz="1000" b="1" i="1" strike="noStrike" baseline="0">
                <a:solidFill>
                  <a:srgbClr val="0000FF"/>
                </a:solidFill>
                <a:latin typeface="Arial"/>
                <a:cs typeface="Arial"/>
              </a:rPr>
              <a:t>Produção Agrícola, por Município</a:t>
            </a:r>
            <a:endParaRPr lang="pt-BR" sz="1000" b="1" i="1" strike="noStrike">
              <a:solidFill>
                <a:srgbClr val="0000FF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3" name="Rectangle 10"/>
          <xdr:cNvSpPr>
            <a:spLocks noChangeArrowheads="1"/>
          </xdr:cNvSpPr>
        </xdr:nvSpPr>
        <xdr:spPr bwMode="auto">
          <a:xfrm>
            <a:off x="8211519" y="3562350"/>
            <a:ext cx="1737123" cy="2171700"/>
          </a:xfrm>
          <a:prstGeom prst="rect">
            <a:avLst/>
          </a:prstGeom>
          <a:noFill/>
          <a:ln w="9525">
            <a:solidFill>
              <a:schemeClr val="accent1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 ATUALIZAÇÃO: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 Anualmente,</a:t>
            </a:r>
          </a:p>
          <a:p>
            <a:pPr algn="l" rtl="0">
              <a:defRPr sz="1000"/>
            </a:pPr>
            <a:r>
              <a:rPr lang="pt-BR" sz="1100" b="1" i="1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depois de disponibilizados pelo IBGE</a:t>
            </a:r>
          </a:p>
          <a:p>
            <a:pPr algn="l" rtl="0">
              <a:defRPr sz="1000"/>
            </a:pPr>
            <a:endParaRPr lang="pt-BR" sz="1100" b="1" i="1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Dúvidas, sugestões ou outras informações:</a:t>
            </a:r>
          </a:p>
          <a:p>
            <a:pPr algn="l" rtl="0">
              <a:defRPr sz="1000"/>
            </a:pPr>
            <a:endParaRPr lang="pt-BR" sz="1100" b="1" i="1" strike="noStrike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SED/Agricultura</a:t>
            </a:r>
          </a:p>
          <a:p>
            <a:pPr algn="l" rtl="0">
              <a:defRPr sz="1000"/>
            </a:pPr>
            <a:r>
              <a:rPr lang="pt-BR" sz="1100" b="1" i="1" strike="noStrike">
                <a:solidFill>
                  <a:sysClr val="windowText" lastClr="000000"/>
                </a:solidFill>
                <a:latin typeface="Arial"/>
                <a:cs typeface="Arial"/>
              </a:rPr>
              <a:t>(62) 3201-8922</a:t>
            </a:r>
          </a:p>
        </xdr:txBody>
      </xdr:sp>
      <xdr:cxnSp macro="">
        <xdr:nvCxnSpPr>
          <xdr:cNvPr id="15" name="Conector de seta reta 14"/>
          <xdr:cNvCxnSpPr/>
        </xdr:nvCxnSpPr>
        <xdr:spPr bwMode="auto">
          <a:xfrm flipH="1">
            <a:off x="5945707" y="1447800"/>
            <a:ext cx="1812651" cy="0"/>
          </a:xfrm>
          <a:prstGeom prst="straightConnector1">
            <a:avLst/>
          </a:prstGeom>
          <a:ln>
            <a:headEnd type="none" w="med" len="med"/>
            <a:tailEnd type="arrow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8</xdr:row>
          <xdr:rowOff>0</xdr:rowOff>
        </xdr:from>
        <xdr:to>
          <xdr:col>9</xdr:col>
          <xdr:colOff>485775</xdr:colOff>
          <xdr:row>8</xdr:row>
          <xdr:rowOff>171450</xdr:rowOff>
        </xdr:to>
        <xdr:sp macro="" textlink="">
          <xdr:nvSpPr>
            <xdr:cNvPr id="210296" name="Drop Down 376" hidden="1">
              <a:extLst>
                <a:ext uri="{63B3BB69-23CF-44E3-9099-C40C66FF867C}">
                  <a14:compatExt spid="_x0000_s21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138</xdr:row>
          <xdr:rowOff>76200</xdr:rowOff>
        </xdr:from>
        <xdr:to>
          <xdr:col>9</xdr:col>
          <xdr:colOff>447675</xdr:colOff>
          <xdr:row>140</xdr:row>
          <xdr:rowOff>57150</xdr:rowOff>
        </xdr:to>
        <xdr:sp macro="" textlink="">
          <xdr:nvSpPr>
            <xdr:cNvPr id="538968" name="Drop Down 1368" hidden="1">
              <a:extLst>
                <a:ext uri="{63B3BB69-23CF-44E3-9099-C40C66FF867C}">
                  <a14:compatExt spid="_x0000_s538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3</xdr:col>
      <xdr:colOff>47625</xdr:colOff>
      <xdr:row>3</xdr:row>
      <xdr:rowOff>0</xdr:rowOff>
    </xdr:from>
    <xdr:to>
      <xdr:col>12</xdr:col>
      <xdr:colOff>514350</xdr:colOff>
      <xdr:row>5</xdr:row>
      <xdr:rowOff>28575</xdr:rowOff>
    </xdr:to>
    <xdr:grpSp>
      <xdr:nvGrpSpPr>
        <xdr:cNvPr id="542827" name="Grupo 4"/>
        <xdr:cNvGrpSpPr>
          <a:grpSpLocks/>
        </xdr:cNvGrpSpPr>
      </xdr:nvGrpSpPr>
      <xdr:grpSpPr bwMode="auto">
        <a:xfrm>
          <a:off x="1485900" y="390525"/>
          <a:ext cx="6867525" cy="438150"/>
          <a:chOff x="876300" y="390525"/>
          <a:chExt cx="6867525" cy="438150"/>
        </a:xfrm>
      </xdr:grpSpPr>
      <xdr:pic>
        <xdr:nvPicPr>
          <xdr:cNvPr id="542829" name="Imagem 14"/>
          <xdr:cNvPicPr>
            <a:picLocks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6454236" y="390525"/>
            <a:ext cx="1289589" cy="426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2830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876300" y="400715"/>
            <a:ext cx="1729293" cy="4272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42831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3600324" y="402408"/>
            <a:ext cx="1721544" cy="426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123826</xdr:colOff>
      <xdr:row>16</xdr:row>
      <xdr:rowOff>19048</xdr:rowOff>
    </xdr:from>
    <xdr:to>
      <xdr:col>16</xdr:col>
      <xdr:colOff>704851</xdr:colOff>
      <xdr:row>19</xdr:row>
      <xdr:rowOff>9523</xdr:rowOff>
    </xdr:to>
    <xdr:pic>
      <xdr:nvPicPr>
        <xdr:cNvPr id="542828" name="Imagem 9" descr="http://www.pousadapordosol.tur.br/images/k11669354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80000">
          <a:off x="9848851" y="2914648"/>
          <a:ext cx="5810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1295400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45065" name="Drop Down 9" hidden="1">
              <a:extLst>
                <a:ext uri="{63B3BB69-23CF-44E3-9099-C40C66FF867C}">
                  <a14:compatExt spid="_x0000_s45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38100</xdr:colOff>
          <xdr:row>0</xdr:row>
          <xdr:rowOff>0</xdr:rowOff>
        </xdr:from>
        <xdr:to>
          <xdr:col>34</xdr:col>
          <xdr:colOff>0</xdr:colOff>
          <xdr:row>0</xdr:row>
          <xdr:rowOff>0</xdr:rowOff>
        </xdr:to>
        <xdr:sp macro="" textlink="">
          <xdr:nvSpPr>
            <xdr:cNvPr id="45180" name="Drop Down 124" hidden="1">
              <a:extLst>
                <a:ext uri="{63B3BB69-23CF-44E3-9099-C40C66FF867C}">
                  <a14:compatExt spid="_x0000_s4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38100</xdr:colOff>
          <xdr:row>0</xdr:row>
          <xdr:rowOff>0</xdr:rowOff>
        </xdr:from>
        <xdr:to>
          <xdr:col>34</xdr:col>
          <xdr:colOff>0</xdr:colOff>
          <xdr:row>0</xdr:row>
          <xdr:rowOff>0</xdr:rowOff>
        </xdr:to>
        <xdr:sp macro="" textlink="">
          <xdr:nvSpPr>
            <xdr:cNvPr id="45182" name="Drop Down 126" hidden="1">
              <a:extLst>
                <a:ext uri="{63B3BB69-23CF-44E3-9099-C40C66FF867C}">
                  <a14:compatExt spid="_x0000_s4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285750</xdr:colOff>
          <xdr:row>1</xdr:row>
          <xdr:rowOff>57150</xdr:rowOff>
        </xdr:from>
        <xdr:to>
          <xdr:col>3</xdr:col>
          <xdr:colOff>1990725</xdr:colOff>
          <xdr:row>2</xdr:row>
          <xdr:rowOff>95250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509</xdr:row>
          <xdr:rowOff>28575</xdr:rowOff>
        </xdr:from>
        <xdr:to>
          <xdr:col>3</xdr:col>
          <xdr:colOff>1438275</xdr:colOff>
          <xdr:row>510</xdr:row>
          <xdr:rowOff>66675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</xdr:col>
          <xdr:colOff>304800</xdr:colOff>
          <xdr:row>3</xdr:row>
          <xdr:rowOff>152400</xdr:rowOff>
        </xdr:from>
        <xdr:to>
          <xdr:col>81</xdr:col>
          <xdr:colOff>342900</xdr:colOff>
          <xdr:row>4</xdr:row>
          <xdr:rowOff>152400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258</xdr:row>
          <xdr:rowOff>104775</xdr:rowOff>
        </xdr:from>
        <xdr:to>
          <xdr:col>3</xdr:col>
          <xdr:colOff>1914525</xdr:colOff>
          <xdr:row>259</xdr:row>
          <xdr:rowOff>57150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28575</xdr:rowOff>
    </xdr:from>
    <xdr:to>
      <xdr:col>1</xdr:col>
      <xdr:colOff>409575</xdr:colOff>
      <xdr:row>7</xdr:row>
      <xdr:rowOff>21176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500"/>
          <a:ext cx="619125" cy="1030826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2</xdr:row>
      <xdr:rowOff>47625</xdr:rowOff>
    </xdr:from>
    <xdr:to>
      <xdr:col>2</xdr:col>
      <xdr:colOff>1400175</xdr:colOff>
      <xdr:row>5</xdr:row>
      <xdr:rowOff>85725</xdr:rowOff>
    </xdr:to>
    <xdr:grpSp>
      <xdr:nvGrpSpPr>
        <xdr:cNvPr id="5" name="Grupo 6"/>
        <xdr:cNvGrpSpPr>
          <a:grpSpLocks/>
        </xdr:cNvGrpSpPr>
      </xdr:nvGrpSpPr>
      <xdr:grpSpPr bwMode="auto">
        <a:xfrm>
          <a:off x="790575" y="371475"/>
          <a:ext cx="1314450" cy="561975"/>
          <a:chOff x="7534275" y="1019175"/>
          <a:chExt cx="1314450" cy="561975"/>
        </a:xfrm>
      </xdr:grpSpPr>
      <xdr:pic>
        <xdr:nvPicPr>
          <xdr:cNvPr id="6" name="Imagem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34275" y="1019175"/>
            <a:ext cx="561975" cy="561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[0]!Classificar" textlink="">
        <xdr:nvSpPr>
          <xdr:cNvPr id="7" name="Fluxograma: Processo alternativo 6"/>
          <xdr:cNvSpPr/>
        </xdr:nvSpPr>
        <xdr:spPr bwMode="auto">
          <a:xfrm>
            <a:off x="7810500" y="1019175"/>
            <a:ext cx="1038225" cy="523875"/>
          </a:xfrm>
          <a:prstGeom prst="flowChartAlternateProcess">
            <a:avLst/>
          </a:prstGeom>
          <a:solidFill>
            <a:schemeClr val="accent1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ctr" upright="1"/>
          <a:lstStyle/>
          <a:p>
            <a:pPr algn="ctr"/>
            <a:r>
              <a:rPr lang="pt-BR" sz="1100">
                <a:latin typeface="Arial Black" pitchFamily="34" charset="0"/>
              </a:rPr>
              <a:t>Classificar</a:t>
            </a:r>
          </a:p>
          <a:p>
            <a:pPr algn="ctr"/>
            <a:r>
              <a:rPr lang="pt-BR" sz="1100">
                <a:latin typeface="Arial Black" pitchFamily="34" charset="0"/>
              </a:rPr>
              <a:t>Produção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2</xdr:row>
      <xdr:rowOff>95250</xdr:rowOff>
    </xdr:from>
    <xdr:to>
      <xdr:col>15</xdr:col>
      <xdr:colOff>390525</xdr:colOff>
      <xdr:row>4</xdr:row>
      <xdr:rowOff>104775</xdr:rowOff>
    </xdr:to>
    <xdr:grpSp>
      <xdr:nvGrpSpPr>
        <xdr:cNvPr id="2" name="Grupo 2"/>
        <xdr:cNvGrpSpPr>
          <a:grpSpLocks/>
        </xdr:cNvGrpSpPr>
      </xdr:nvGrpSpPr>
      <xdr:grpSpPr bwMode="auto">
        <a:xfrm>
          <a:off x="590550" y="381000"/>
          <a:ext cx="9667875" cy="333375"/>
          <a:chOff x="250638" y="247650"/>
          <a:chExt cx="11364513" cy="409575"/>
        </a:xfrm>
      </xdr:grpSpPr>
      <xdr:pic>
        <xdr:nvPicPr>
          <xdr:cNvPr id="3" name="Imagem 14"/>
          <xdr:cNvPicPr>
            <a:picLocks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070" t="55118" r="49994" b="38770"/>
          <a:stretch>
            <a:fillRect/>
          </a:stretch>
        </xdr:blipFill>
        <xdr:spPr bwMode="auto">
          <a:xfrm>
            <a:off x="10597996" y="247650"/>
            <a:ext cx="1017155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m 15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043" t="89751" r="3915" b="4578"/>
          <a:stretch>
            <a:fillRect/>
          </a:stretch>
        </xdr:blipFill>
        <xdr:spPr bwMode="auto">
          <a:xfrm>
            <a:off x="250638" y="257175"/>
            <a:ext cx="1363970" cy="3994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m 16" descr="papel timbrado Sup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94" t="3192" r="65305" b="89127"/>
          <a:stretch>
            <a:fillRect/>
          </a:stretch>
        </xdr:blipFill>
        <xdr:spPr bwMode="auto">
          <a:xfrm>
            <a:off x="5250455" y="258758"/>
            <a:ext cx="1357856" cy="3984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3">
    <tabColor rgb="FF0000FF"/>
  </sheetPr>
  <dimension ref="A1:FL225"/>
  <sheetViews>
    <sheetView showGridLines="0" showRowColHeaders="0" showZeros="0" tabSelected="1" showOutlineSymbols="0" zoomScaleNormal="100" workbookViewId="0"/>
  </sheetViews>
  <sheetFormatPr defaultColWidth="0" defaultRowHeight="12.75" zeroHeight="1" x14ac:dyDescent="0.2"/>
  <cols>
    <col min="1" max="1" width="9.140625" style="281" customWidth="1"/>
    <col min="2" max="2" width="9.7109375" style="8" customWidth="1"/>
    <col min="3" max="3" width="2.5703125" style="8" customWidth="1"/>
    <col min="4" max="4" width="30.7109375" style="9" customWidth="1"/>
    <col min="5" max="8" width="15.7109375" style="9" customWidth="1"/>
    <col min="9" max="9" width="2.7109375" style="8" customWidth="1"/>
    <col min="10" max="10" width="2.5703125" style="8" customWidth="1"/>
    <col min="11" max="11" width="12.7109375" style="312" customWidth="1"/>
    <col min="12" max="12" width="17.42578125" style="312" customWidth="1"/>
    <col min="13" max="13" width="12.7109375" style="312" customWidth="1"/>
    <col min="14" max="168" width="0" style="8" hidden="1" customWidth="1"/>
    <col min="169" max="16384" width="9.140625" style="9" hidden="1"/>
  </cols>
  <sheetData>
    <row r="1" spans="1:168" ht="9" customHeight="1" thickBot="1" x14ac:dyDescent="0.25">
      <c r="D1" s="8"/>
      <c r="E1" s="8"/>
      <c r="F1" s="8"/>
      <c r="G1" s="8"/>
      <c r="H1" s="8"/>
    </row>
    <row r="2" spans="1:168" ht="5.25" customHeight="1" thickTop="1" x14ac:dyDescent="0.2">
      <c r="C2" s="22"/>
      <c r="D2" s="23"/>
      <c r="E2" s="23"/>
      <c r="F2" s="23"/>
      <c r="G2" s="23"/>
      <c r="H2" s="23"/>
      <c r="I2" s="24"/>
    </row>
    <row r="3" spans="1:168" s="13" customFormat="1" ht="12.75" customHeight="1" x14ac:dyDescent="0.2">
      <c r="A3" s="282"/>
      <c r="B3" s="12"/>
      <c r="C3" s="17"/>
      <c r="D3" s="25"/>
      <c r="E3" s="25"/>
      <c r="F3" s="25"/>
      <c r="G3" s="25"/>
      <c r="H3" s="25"/>
      <c r="I3" s="11"/>
      <c r="J3" s="12"/>
      <c r="K3" s="313"/>
      <c r="L3" s="313"/>
      <c r="M3" s="3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</row>
    <row r="4" spans="1:168" ht="18.75" customHeight="1" x14ac:dyDescent="0.2">
      <c r="C4" s="14"/>
      <c r="D4" s="27"/>
      <c r="E4" s="27"/>
      <c r="F4" s="27"/>
      <c r="G4" s="27"/>
      <c r="H4" s="27"/>
      <c r="I4" s="15"/>
    </row>
    <row r="5" spans="1:168" ht="18.75" customHeight="1" x14ac:dyDescent="0.2">
      <c r="C5" s="14"/>
      <c r="D5" s="27"/>
      <c r="E5" s="27"/>
      <c r="F5" s="27"/>
      <c r="G5" s="27"/>
      <c r="H5" s="27"/>
      <c r="I5" s="15"/>
    </row>
    <row r="6" spans="1:168" x14ac:dyDescent="0.2">
      <c r="C6" s="14"/>
      <c r="D6" s="27"/>
      <c r="E6" s="27"/>
      <c r="F6" s="27"/>
      <c r="G6" s="27"/>
      <c r="H6" s="27"/>
      <c r="I6" s="15"/>
    </row>
    <row r="7" spans="1:168" ht="14.25" customHeight="1" x14ac:dyDescent="0.2">
      <c r="C7" s="14"/>
      <c r="D7" s="288"/>
      <c r="E7" s="288"/>
      <c r="F7" s="288"/>
      <c r="G7" s="288"/>
      <c r="H7" s="288"/>
      <c r="I7" s="15"/>
    </row>
    <row r="8" spans="1:168" ht="14.25" customHeight="1" x14ac:dyDescent="0.2">
      <c r="C8" s="14"/>
      <c r="D8" s="288"/>
      <c r="E8" s="288"/>
      <c r="F8" s="288"/>
      <c r="G8" s="288"/>
      <c r="H8" s="288"/>
      <c r="I8" s="15"/>
    </row>
    <row r="9" spans="1:168" ht="19.5" customHeight="1" x14ac:dyDescent="0.2">
      <c r="C9" s="14"/>
      <c r="D9" s="289"/>
      <c r="E9" s="289"/>
      <c r="F9" s="289"/>
      <c r="G9" s="289"/>
      <c r="H9" s="289"/>
      <c r="I9" s="15"/>
    </row>
    <row r="10" spans="1:168" ht="19.5" customHeight="1" x14ac:dyDescent="0.2">
      <c r="C10" s="14"/>
      <c r="D10" s="290" t="str">
        <f>CONCATENATE("Município: ",Tab_Dados!D255)</f>
        <v>Município: Total dos municípios</v>
      </c>
      <c r="E10" s="290"/>
      <c r="F10" s="290"/>
      <c r="G10" s="290"/>
      <c r="H10" s="290"/>
      <c r="I10" s="15"/>
    </row>
    <row r="11" spans="1:168" ht="15" customHeight="1" x14ac:dyDescent="0.2">
      <c r="C11" s="14"/>
      <c r="D11" s="72"/>
      <c r="E11" s="72"/>
      <c r="F11" s="72"/>
      <c r="G11" s="72"/>
      <c r="H11" s="72"/>
      <c r="I11" s="15"/>
    </row>
    <row r="12" spans="1:168" ht="15" customHeight="1" thickBot="1" x14ac:dyDescent="0.25">
      <c r="C12" s="14"/>
      <c r="D12" s="122" t="str">
        <f>CONCATENATE("Área, quantidade produzida e rendimento médio - Ano de ",Entrada_Dados_Ano_2012!G3)</f>
        <v>Área, quantidade produzida e rendimento médio - Ano de 2014</v>
      </c>
      <c r="E12" s="72"/>
      <c r="F12" s="72"/>
      <c r="G12" s="72"/>
      <c r="H12" s="72"/>
      <c r="I12" s="15"/>
    </row>
    <row r="13" spans="1:168" ht="47.25" customHeight="1" x14ac:dyDescent="0.2">
      <c r="C13" s="14"/>
      <c r="D13" s="170" t="s">
        <v>593</v>
      </c>
      <c r="E13" s="171" t="s">
        <v>601</v>
      </c>
      <c r="F13" s="171" t="s">
        <v>549</v>
      </c>
      <c r="G13" s="171" t="s">
        <v>595</v>
      </c>
      <c r="H13" s="172" t="s">
        <v>594</v>
      </c>
      <c r="I13" s="15"/>
      <c r="L13" s="8"/>
    </row>
    <row r="14" spans="1:168" ht="15" customHeight="1" x14ac:dyDescent="0.2">
      <c r="C14" s="14"/>
      <c r="D14" s="168" t="s">
        <v>524</v>
      </c>
      <c r="E14" s="177">
        <f>IF(Tab_Dados!E509=0,"-",Tab_Dados!E509)</f>
        <v>26</v>
      </c>
      <c r="F14" s="177">
        <f>IF(Tab_Dados!U509=0,"-",Tab_Dados!U509)</f>
        <v>26</v>
      </c>
      <c r="G14" s="177">
        <f>Tab_Dados!AK509</f>
        <v>243</v>
      </c>
      <c r="H14" s="178">
        <f t="shared" ref="H14:H45" si="0">IF(G14&gt;0,(G14/F14)*1000,"-")</f>
        <v>9346.1538461538476</v>
      </c>
      <c r="I14" s="15"/>
      <c r="L14" s="8"/>
      <c r="M14" s="316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</row>
    <row r="15" spans="1:168" ht="15" customHeight="1" x14ac:dyDescent="0.2">
      <c r="C15" s="14"/>
      <c r="D15" s="167" t="s">
        <v>592</v>
      </c>
      <c r="E15" s="175">
        <f>IF(Tab_Dados!E255=0,"-",Tab_Dados!E255)</f>
        <v>2693</v>
      </c>
      <c r="F15" s="175">
        <f>IF(Tab_Dados!X255=0,"-",Tab_Dados!X255)</f>
        <v>2693</v>
      </c>
      <c r="G15" s="175">
        <f>Tab_Dados!AQ255</f>
        <v>58994</v>
      </c>
      <c r="H15" s="176">
        <f t="shared" si="0"/>
        <v>21906.424062383958</v>
      </c>
      <c r="I15" s="15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</row>
    <row r="16" spans="1:168" ht="15" customHeight="1" x14ac:dyDescent="0.2">
      <c r="C16" s="14"/>
      <c r="D16" s="168" t="s">
        <v>512</v>
      </c>
      <c r="E16" s="177">
        <f>IF(Tab_Dados!F255=0,"-",Tab_Dados!F255)</f>
        <v>68129</v>
      </c>
      <c r="F16" s="177">
        <f>IF(Tab_Dados!Y255=0,"-",Tab_Dados!Y255)</f>
        <v>68129</v>
      </c>
      <c r="G16" s="177">
        <f>Tab_Dados!AR255</f>
        <v>267179</v>
      </c>
      <c r="H16" s="178">
        <f t="shared" si="0"/>
        <v>3921.663315181494</v>
      </c>
      <c r="I16" s="15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</row>
    <row r="17" spans="1:168" ht="15" customHeight="1" x14ac:dyDescent="0.2">
      <c r="C17" s="14"/>
      <c r="D17" s="167" t="s">
        <v>513</v>
      </c>
      <c r="E17" s="175">
        <f>IF(Tab_Dados!G255=0,"-",Tab_Dados!G255)</f>
        <v>2268</v>
      </c>
      <c r="F17" s="175">
        <f>IF(Tab_Dados!Z255=0,"-",Tab_Dados!Z255)</f>
        <v>2268</v>
      </c>
      <c r="G17" s="175">
        <f>Tab_Dados!AS255</f>
        <v>21050</v>
      </c>
      <c r="H17" s="176">
        <f t="shared" si="0"/>
        <v>9281.3051146384478</v>
      </c>
      <c r="I17" s="15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</row>
    <row r="18" spans="1:168" ht="15" customHeight="1" x14ac:dyDescent="0.2">
      <c r="C18" s="14"/>
      <c r="D18" s="168" t="s">
        <v>553</v>
      </c>
      <c r="E18" s="177" t="str">
        <f ca="1">IF(Tab_Dados!H255=0,"-",Tab_Dados!H255)</f>
        <v>-</v>
      </c>
      <c r="F18" s="177" t="str">
        <f>IF(Tab_Dados!AA255=0,"-",Tab_Dados!AA255)</f>
        <v>-</v>
      </c>
      <c r="G18" s="177">
        <f>Tab_Dados!AT255</f>
        <v>0</v>
      </c>
      <c r="H18" s="178" t="str">
        <f t="shared" si="0"/>
        <v>-</v>
      </c>
      <c r="I18" s="15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</row>
    <row r="19" spans="1:168" ht="15" customHeight="1" x14ac:dyDescent="0.2">
      <c r="C19" s="14"/>
      <c r="D19" s="167" t="s">
        <v>2</v>
      </c>
      <c r="E19" s="175">
        <f>IF(Tab_Dados!I255=0,"-",Tab_Dados!I255)</f>
        <v>32046</v>
      </c>
      <c r="F19" s="175">
        <f>IF(Tab_Dados!AB255=0,"-",Tab_Dados!AB255)</f>
        <v>32216</v>
      </c>
      <c r="G19" s="175">
        <f>Tab_Dados!AU255</f>
        <v>126941</v>
      </c>
      <c r="H19" s="176">
        <f t="shared" si="0"/>
        <v>3940.3091631487459</v>
      </c>
      <c r="I19" s="15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</row>
    <row r="20" spans="1:168" ht="15" customHeight="1" x14ac:dyDescent="0.2">
      <c r="C20" s="14"/>
      <c r="D20" s="168" t="s">
        <v>525</v>
      </c>
      <c r="E20" s="177">
        <f>IF(Tab_Dados!F509=0,"-",Tab_Dados!F509)</f>
        <v>12380</v>
      </c>
      <c r="F20" s="177">
        <f>IF(Tab_Dados!V509=0,"-",Tab_Dados!V509)</f>
        <v>12380</v>
      </c>
      <c r="G20" s="177">
        <f>Tab_Dados!AL509</f>
        <v>196701</v>
      </c>
      <c r="H20" s="178">
        <f t="shared" si="0"/>
        <v>15888.610662358642</v>
      </c>
      <c r="I20" s="15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</row>
    <row r="21" spans="1:168" ht="15" customHeight="1" x14ac:dyDescent="0.2">
      <c r="C21" s="14"/>
      <c r="D21" s="169" t="s">
        <v>514</v>
      </c>
      <c r="E21" s="179">
        <f>IF(Tab_Dados!J255=0,"-",Tab_Dados!J255)</f>
        <v>7952</v>
      </c>
      <c r="F21" s="179">
        <f>IF(Tab_Dados!AC255=0,"-",Tab_Dados!AC255)</f>
        <v>7952</v>
      </c>
      <c r="G21" s="179">
        <f>Tab_Dados!AV255</f>
        <v>181430</v>
      </c>
      <c r="H21" s="180">
        <f t="shared" si="0"/>
        <v>22815.643863179073</v>
      </c>
      <c r="I21" s="15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</row>
    <row r="22" spans="1:168" ht="15" customHeight="1" x14ac:dyDescent="0.2">
      <c r="C22" s="14"/>
      <c r="D22" s="168" t="s">
        <v>567</v>
      </c>
      <c r="E22" s="177">
        <f>IF(Tab_Dados!G509=0,"-",Tab_Dados!G509)</f>
        <v>5905</v>
      </c>
      <c r="F22" s="177">
        <f>IF(Tab_Dados!W509=0,"-",Tab_Dados!W509)</f>
        <v>5905</v>
      </c>
      <c r="G22" s="177">
        <f>Tab_Dados!AM509</f>
        <v>15066</v>
      </c>
      <c r="H22" s="178">
        <f t="shared" si="0"/>
        <v>2551.3971210838272</v>
      </c>
      <c r="I22" s="15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</row>
    <row r="23" spans="1:168" ht="15" customHeight="1" x14ac:dyDescent="0.2">
      <c r="C23" s="14"/>
      <c r="D23" s="169" t="s">
        <v>526</v>
      </c>
      <c r="E23" s="179">
        <f>IF(Tab_Dados!H509=0,"-",Tab_Dados!H509)</f>
        <v>5599</v>
      </c>
      <c r="F23" s="179">
        <f>IF(Tab_Dados!X509=0,"-",Tab_Dados!X509)</f>
        <v>5599</v>
      </c>
      <c r="G23" s="179">
        <f>Tab_Dados!AN509</f>
        <v>14670</v>
      </c>
      <c r="H23" s="180">
        <f t="shared" si="0"/>
        <v>2620.1107340596536</v>
      </c>
      <c r="I23" s="15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</row>
    <row r="24" spans="1:168" ht="15" customHeight="1" x14ac:dyDescent="0.2">
      <c r="C24" s="14"/>
      <c r="D24" s="168" t="s">
        <v>56</v>
      </c>
      <c r="E24" s="177">
        <f>IF(Tab_Dados!K255=0,"-",Tab_Dados!K255)</f>
        <v>882216</v>
      </c>
      <c r="F24" s="177">
        <f>IF(Tab_Dados!AD255=0,"-",Tab_Dados!AD255)</f>
        <v>882216</v>
      </c>
      <c r="G24" s="177">
        <f>Tab_Dados!AW255</f>
        <v>69377930</v>
      </c>
      <c r="H24" s="178">
        <f t="shared" si="0"/>
        <v>78640.525676251622</v>
      </c>
      <c r="I24" s="15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</row>
    <row r="25" spans="1:168" ht="15" customHeight="1" x14ac:dyDescent="0.2">
      <c r="C25" s="14"/>
      <c r="D25" s="169" t="s">
        <v>515</v>
      </c>
      <c r="E25" s="179">
        <f>IF(Tab_Dados!L255=0,"-",Tab_Dados!L255)</f>
        <v>2400</v>
      </c>
      <c r="F25" s="179">
        <f>IF(Tab_Dados!AE255=0,"-",Tab_Dados!AE255)</f>
        <v>2400</v>
      </c>
      <c r="G25" s="179">
        <f>Tab_Dados!AX255</f>
        <v>85280</v>
      </c>
      <c r="H25" s="180">
        <f t="shared" si="0"/>
        <v>35533.333333333328</v>
      </c>
      <c r="I25" s="15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</row>
    <row r="26" spans="1:168" ht="15" customHeight="1" x14ac:dyDescent="0.2">
      <c r="C26" s="14"/>
      <c r="D26" s="168" t="s">
        <v>591</v>
      </c>
      <c r="E26" s="177">
        <f>IF(Tab_Dados!I509=0,"-",Tab_Dados!I509)</f>
        <v>999</v>
      </c>
      <c r="F26" s="177">
        <f>IF(Tab_Dados!Y509=0,"-",Tab_Dados!Y509)</f>
        <v>999</v>
      </c>
      <c r="G26" s="177">
        <f>Tab_Dados!AO509</f>
        <v>13513</v>
      </c>
      <c r="H26" s="178">
        <f t="shared" si="0"/>
        <v>13526.526526526526</v>
      </c>
      <c r="I26" s="15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</row>
    <row r="27" spans="1:168" ht="15" customHeight="1" x14ac:dyDescent="0.2">
      <c r="C27" s="14"/>
      <c r="D27" s="169" t="s">
        <v>57</v>
      </c>
      <c r="E27" s="179">
        <f>IF(Tab_Dados!N255=0,"-",Tab_Dados!N255)</f>
        <v>129491</v>
      </c>
      <c r="F27" s="179">
        <f>IF(Tab_Dados!AG255=0,"-",Tab_Dados!AG255)</f>
        <v>129371</v>
      </c>
      <c r="G27" s="179">
        <f>Tab_Dados!AZ255</f>
        <v>316287</v>
      </c>
      <c r="H27" s="180">
        <f t="shared" si="0"/>
        <v>2444.8060229881503</v>
      </c>
      <c r="I27" s="15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</row>
    <row r="28" spans="1:168" ht="15" customHeight="1" x14ac:dyDescent="0.2">
      <c r="C28" s="14"/>
      <c r="D28" s="168" t="s">
        <v>568</v>
      </c>
      <c r="E28" s="177">
        <f>IF(Tab_Dados!J509=0,"-",Tab_Dados!J509)</f>
        <v>10</v>
      </c>
      <c r="F28" s="177">
        <f>IF(Tab_Dados!Z509=0,"-",Tab_Dados!Z509)</f>
        <v>10</v>
      </c>
      <c r="G28" s="177">
        <f>Tab_Dados!AP509</f>
        <v>10</v>
      </c>
      <c r="H28" s="178">
        <f t="shared" si="0"/>
        <v>1000</v>
      </c>
      <c r="I28" s="15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</row>
    <row r="29" spans="1:168" ht="15" customHeight="1" x14ac:dyDescent="0.2">
      <c r="C29" s="14"/>
      <c r="D29" s="169" t="s">
        <v>58</v>
      </c>
      <c r="E29" s="179">
        <f>IF(Tab_Dados!P255=0,"-",Tab_Dados!P255)</f>
        <v>4770</v>
      </c>
      <c r="F29" s="179">
        <f>IF(Tab_Dados!AI255=0,"-",Tab_Dados!AI255)</f>
        <v>4770</v>
      </c>
      <c r="G29" s="179">
        <f>Tab_Dados!BB255</f>
        <v>8228</v>
      </c>
      <c r="H29" s="180">
        <f t="shared" si="0"/>
        <v>1724.9475890985325</v>
      </c>
      <c r="I29" s="15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</row>
    <row r="30" spans="1:168" ht="15" customHeight="1" x14ac:dyDescent="0.2">
      <c r="C30" s="14"/>
      <c r="D30" s="168" t="s">
        <v>528</v>
      </c>
      <c r="E30" s="177">
        <f>IF(Tab_Dados!K509=0,"-",Tab_Dados!K509)</f>
        <v>184</v>
      </c>
      <c r="F30" s="177">
        <f>IF(Tab_Dados!AA509=0,"-",Tab_Dados!AA509)</f>
        <v>184</v>
      </c>
      <c r="G30" s="177">
        <f>Tab_Dados!AQ509</f>
        <v>6307</v>
      </c>
      <c r="H30" s="178">
        <f t="shared" si="0"/>
        <v>34277.17391304348</v>
      </c>
      <c r="I30" s="15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</row>
    <row r="31" spans="1:168" s="10" customFormat="1" ht="15" customHeight="1" x14ac:dyDescent="0.2">
      <c r="A31" s="283"/>
      <c r="C31" s="17"/>
      <c r="D31" s="169" t="s">
        <v>529</v>
      </c>
      <c r="E31" s="179">
        <f>IF(Tab_Dados!L509=0,"-",Tab_Dados!L509)</f>
        <v>7155</v>
      </c>
      <c r="F31" s="179">
        <f>IF(Tab_Dados!AB509=0,"-",Tab_Dados!AB509)</f>
        <v>7149</v>
      </c>
      <c r="G31" s="179">
        <f>Tab_Dados!AR509</f>
        <v>139628</v>
      </c>
      <c r="H31" s="180">
        <f t="shared" si="0"/>
        <v>19531.123234018742</v>
      </c>
      <c r="I31" s="16"/>
      <c r="K31" s="283"/>
      <c r="L31" s="283"/>
      <c r="M31" s="283"/>
    </row>
    <row r="32" spans="1:168" s="10" customFormat="1" ht="15" customHeight="1" x14ac:dyDescent="0.2">
      <c r="A32" s="283"/>
      <c r="C32" s="17"/>
      <c r="D32" s="168" t="s">
        <v>530</v>
      </c>
      <c r="E32" s="177">
        <f>IF(Tab_Dados!M509=0,"-",Tab_Dados!M509)</f>
        <v>504</v>
      </c>
      <c r="F32" s="177">
        <f>IF(Tab_Dados!AC509=0,"-",Tab_Dados!AC509)</f>
        <v>504</v>
      </c>
      <c r="G32" s="177">
        <f>Tab_Dados!AS509</f>
        <v>6185</v>
      </c>
      <c r="H32" s="178">
        <f t="shared" si="0"/>
        <v>12271.825396825398</v>
      </c>
      <c r="I32" s="16"/>
      <c r="K32" s="283"/>
      <c r="L32" s="283"/>
      <c r="M32" s="283"/>
    </row>
    <row r="33" spans="1:13" s="10" customFormat="1" ht="15" customHeight="1" x14ac:dyDescent="0.2">
      <c r="A33" s="283"/>
      <c r="C33" s="17"/>
      <c r="D33" s="169" t="s">
        <v>531</v>
      </c>
      <c r="E33" s="179">
        <f>IF(Tab_Dados!N509=0,"-",Tab_Dados!N509)</f>
        <v>137</v>
      </c>
      <c r="F33" s="179">
        <f>IF(Tab_Dados!AD509=0,"-",Tab_Dados!AD509)</f>
        <v>137</v>
      </c>
      <c r="G33" s="179">
        <f>Tab_Dados!AT509</f>
        <v>2926</v>
      </c>
      <c r="H33" s="180">
        <f t="shared" si="0"/>
        <v>21357.664233576641</v>
      </c>
      <c r="I33" s="16"/>
      <c r="K33" s="283"/>
      <c r="L33" s="283"/>
      <c r="M33" s="283"/>
    </row>
    <row r="34" spans="1:13" s="10" customFormat="1" ht="15" customHeight="1" x14ac:dyDescent="0.2">
      <c r="A34" s="283"/>
      <c r="C34" s="17"/>
      <c r="D34" s="168" t="s">
        <v>1</v>
      </c>
      <c r="E34" s="177">
        <f>IF(Tab_Dados!Q255=0,"-",Tab_Dados!Q255)</f>
        <v>12106</v>
      </c>
      <c r="F34" s="177">
        <f>IF(Tab_Dados!AJ255=0,"-",Tab_Dados!AJ255)</f>
        <v>12106</v>
      </c>
      <c r="G34" s="177">
        <f>Tab_Dados!BC255</f>
        <v>200361</v>
      </c>
      <c r="H34" s="178">
        <f t="shared" si="0"/>
        <v>16550.553444572939</v>
      </c>
      <c r="I34" s="16"/>
      <c r="K34" s="283"/>
      <c r="L34" s="283"/>
      <c r="M34" s="283"/>
    </row>
    <row r="35" spans="1:13" s="10" customFormat="1" ht="15" customHeight="1" x14ac:dyDescent="0.2">
      <c r="A35" s="283"/>
      <c r="C35" s="17"/>
      <c r="D35" s="169" t="s">
        <v>532</v>
      </c>
      <c r="E35" s="179">
        <f>IF(Tab_Dados!O509=0,"-",Tab_Dados!O509)</f>
        <v>64</v>
      </c>
      <c r="F35" s="179">
        <f>IF(Tab_Dados!AE509=0,"-",Tab_Dados!AE509)</f>
        <v>64</v>
      </c>
      <c r="G35" s="179">
        <f>Tab_Dados!AU509</f>
        <v>626</v>
      </c>
      <c r="H35" s="180">
        <f t="shared" si="0"/>
        <v>9781.25</v>
      </c>
      <c r="I35" s="16"/>
      <c r="K35" s="283"/>
      <c r="L35" s="283"/>
      <c r="M35" s="283"/>
    </row>
    <row r="36" spans="1:13" s="10" customFormat="1" ht="15" customHeight="1" x14ac:dyDescent="0.2">
      <c r="A36" s="283"/>
      <c r="C36" s="17"/>
      <c r="D36" s="168" t="s">
        <v>533</v>
      </c>
      <c r="E36" s="177">
        <f>IF(Tab_Dados!P509=0,"-",Tab_Dados!P509)</f>
        <v>362</v>
      </c>
      <c r="F36" s="177">
        <f>IF(Tab_Dados!AF509=0,"-",Tab_Dados!AF509)</f>
        <v>362</v>
      </c>
      <c r="G36" s="177">
        <f>Tab_Dados!AV509</f>
        <v>5338</v>
      </c>
      <c r="H36" s="178">
        <f t="shared" si="0"/>
        <v>14745.85635359116</v>
      </c>
      <c r="I36" s="16"/>
      <c r="K36" s="283"/>
      <c r="L36" s="283"/>
      <c r="M36" s="283"/>
    </row>
    <row r="37" spans="1:13" s="10" customFormat="1" ht="15" customHeight="1" x14ac:dyDescent="0.2">
      <c r="A37" s="283"/>
      <c r="C37" s="17"/>
      <c r="D37" s="169" t="s">
        <v>522</v>
      </c>
      <c r="E37" s="179">
        <f>IF(Tab_Dados!R255=0,"-",Tab_Dados!R255)</f>
        <v>6122</v>
      </c>
      <c r="F37" s="179">
        <f>IF(Tab_Dados!AK255=0,"-",Tab_Dados!AK255)</f>
        <v>6122</v>
      </c>
      <c r="G37" s="179">
        <f>Tab_Dados!BD255</f>
        <v>237719</v>
      </c>
      <c r="H37" s="180">
        <f t="shared" si="0"/>
        <v>38830.284220842863</v>
      </c>
      <c r="I37" s="16"/>
      <c r="K37" s="283"/>
      <c r="L37" s="283"/>
      <c r="M37" s="283"/>
    </row>
    <row r="38" spans="1:13" s="10" customFormat="1" ht="15" customHeight="1" x14ac:dyDescent="0.2">
      <c r="A38" s="283"/>
      <c r="C38" s="17"/>
      <c r="D38" s="168" t="s">
        <v>3</v>
      </c>
      <c r="E38" s="177">
        <f>IF(Tab_Dados!S255=0,"-",Tab_Dados!S255)</f>
        <v>1404928</v>
      </c>
      <c r="F38" s="177">
        <f>IF(Tab_Dados!AL255=0,"-",Tab_Dados!AL255)</f>
        <v>1404928</v>
      </c>
      <c r="G38" s="177">
        <f>Tab_Dados!BE255</f>
        <v>9088029</v>
      </c>
      <c r="H38" s="178">
        <f t="shared" si="0"/>
        <v>6468.6795337554668</v>
      </c>
      <c r="I38" s="16"/>
      <c r="K38" s="283"/>
      <c r="L38" s="283"/>
      <c r="M38" s="283"/>
    </row>
    <row r="39" spans="1:13" s="10" customFormat="1" ht="15" customHeight="1" x14ac:dyDescent="0.2">
      <c r="A39" s="283"/>
      <c r="C39" s="17"/>
      <c r="D39" s="169" t="s">
        <v>570</v>
      </c>
      <c r="E39" s="179">
        <f>IF(Tab_Dados!R509=0,"-",Tab_Dados!R509)</f>
        <v>787</v>
      </c>
      <c r="F39" s="179">
        <f>IF(Tab_Dados!AH509=0,"-",Tab_Dados!AH509)</f>
        <v>787</v>
      </c>
      <c r="G39" s="179">
        <f>Tab_Dados!AX509</f>
        <v>13944</v>
      </c>
      <c r="H39" s="180">
        <f t="shared" si="0"/>
        <v>17717.91613722999</v>
      </c>
      <c r="I39" s="16"/>
      <c r="K39" s="283"/>
      <c r="L39" s="283"/>
      <c r="M39" s="283"/>
    </row>
    <row r="40" spans="1:13" s="10" customFormat="1" ht="15" customHeight="1" x14ac:dyDescent="0.2">
      <c r="A40" s="283"/>
      <c r="C40" s="17"/>
      <c r="D40" s="168" t="s">
        <v>4</v>
      </c>
      <c r="E40" s="177">
        <f>IF(Tab_Dados!T255=0,"-",Tab_Dados!T255)</f>
        <v>3176995</v>
      </c>
      <c r="F40" s="177">
        <f>IF(Tab_Dados!AM255=0,"-",Tab_Dados!AM255)</f>
        <v>3176995</v>
      </c>
      <c r="G40" s="177">
        <f>Tab_Dados!BF255</f>
        <v>8938560</v>
      </c>
      <c r="H40" s="178">
        <f t="shared" si="0"/>
        <v>2813.5266187073003</v>
      </c>
      <c r="I40" s="16"/>
      <c r="K40" s="283"/>
      <c r="L40" s="283"/>
      <c r="M40" s="283"/>
    </row>
    <row r="41" spans="1:13" s="10" customFormat="1" ht="15" customHeight="1" x14ac:dyDescent="0.2">
      <c r="A41" s="283"/>
      <c r="C41" s="17"/>
      <c r="D41" s="169" t="s">
        <v>59</v>
      </c>
      <c r="E41" s="179">
        <f>IF(Tab_Dados!U255=0,"-",Tab_Dados!U255)</f>
        <v>335070</v>
      </c>
      <c r="F41" s="179">
        <f>IF(Tab_Dados!AN255=0,"-",Tab_Dados!AN255)</f>
        <v>335070</v>
      </c>
      <c r="G41" s="179">
        <f>Tab_Dados!BG255</f>
        <v>1058051</v>
      </c>
      <c r="H41" s="180">
        <f t="shared" si="0"/>
        <v>3157.7013758319158</v>
      </c>
      <c r="I41" s="16"/>
      <c r="K41" s="283"/>
      <c r="L41" s="283"/>
      <c r="M41" s="283"/>
    </row>
    <row r="42" spans="1:13" s="10" customFormat="1" ht="15" customHeight="1" x14ac:dyDescent="0.2">
      <c r="A42" s="283"/>
      <c r="C42" s="17"/>
      <c r="D42" s="168" t="s">
        <v>534</v>
      </c>
      <c r="E42" s="177">
        <f>IF(Tab_Dados!S509=0,"-",Tab_Dados!S509)</f>
        <v>921</v>
      </c>
      <c r="F42" s="177">
        <f>IF(Tab_Dados!AI509=0,"-",Tab_Dados!AI509)</f>
        <v>921</v>
      </c>
      <c r="G42" s="177">
        <f>Tab_Dados!AY509</f>
        <v>20074</v>
      </c>
      <c r="H42" s="178">
        <f t="shared" si="0"/>
        <v>21795.874049945713</v>
      </c>
      <c r="I42" s="16"/>
      <c r="K42" s="283"/>
      <c r="L42" s="283"/>
      <c r="M42" s="283"/>
    </row>
    <row r="43" spans="1:13" s="10" customFormat="1" ht="15" customHeight="1" x14ac:dyDescent="0.2">
      <c r="A43" s="283"/>
      <c r="C43" s="17"/>
      <c r="D43" s="169" t="s">
        <v>5</v>
      </c>
      <c r="E43" s="179">
        <f>IF(Tab_Dados!V255=0,"-",Tab_Dados!V255)</f>
        <v>11755</v>
      </c>
      <c r="F43" s="179">
        <f>IF(Tab_Dados!AO255=0,"-",Tab_Dados!AO255)</f>
        <v>11720</v>
      </c>
      <c r="G43" s="179">
        <f>Tab_Dados!BH255</f>
        <v>1055337</v>
      </c>
      <c r="H43" s="180">
        <f t="shared" si="0"/>
        <v>90045.819112627985</v>
      </c>
      <c r="I43" s="16"/>
      <c r="K43" s="283"/>
      <c r="L43" s="283"/>
      <c r="M43" s="283"/>
    </row>
    <row r="44" spans="1:13" s="10" customFormat="1" ht="15" customHeight="1" x14ac:dyDescent="0.2">
      <c r="A44" s="283"/>
      <c r="C44" s="17"/>
      <c r="D44" s="168" t="s">
        <v>6</v>
      </c>
      <c r="E44" s="177">
        <f>IF(Tab_Dados!W255=0,"-",Tab_Dados!W255)</f>
        <v>8091</v>
      </c>
      <c r="F44" s="177">
        <f>IF(Tab_Dados!AP255=0,"-",Tab_Dados!AP255)</f>
        <v>8091</v>
      </c>
      <c r="G44" s="177">
        <f>Tab_Dados!BI255</f>
        <v>43428</v>
      </c>
      <c r="H44" s="178">
        <f t="shared" si="0"/>
        <v>5367.445309603263</v>
      </c>
      <c r="I44" s="16"/>
      <c r="K44" s="283"/>
      <c r="L44" s="283"/>
      <c r="M44" s="283"/>
    </row>
    <row r="45" spans="1:13" s="10" customFormat="1" ht="15" customHeight="1" thickBot="1" x14ac:dyDescent="0.25">
      <c r="A45" s="283"/>
      <c r="C45" s="17"/>
      <c r="D45" s="191" t="s">
        <v>535</v>
      </c>
      <c r="E45" s="192">
        <f>IF(Tab_Dados!T509=0,"-",Tab_Dados!T509)</f>
        <v>138</v>
      </c>
      <c r="F45" s="192">
        <f>IF(Tab_Dados!AJ509=0,"-",Tab_Dados!AJ509)</f>
        <v>138</v>
      </c>
      <c r="G45" s="192">
        <f>Tab_Dados!AZ509</f>
        <v>3230</v>
      </c>
      <c r="H45" s="193">
        <f t="shared" si="0"/>
        <v>23405.797101449272</v>
      </c>
      <c r="I45" s="16"/>
      <c r="K45" s="283"/>
      <c r="L45" s="283"/>
      <c r="M45" s="283"/>
    </row>
    <row r="46" spans="1:13" s="65" customFormat="1" ht="12.75" customHeight="1" x14ac:dyDescent="0.2">
      <c r="A46" s="284"/>
      <c r="C46" s="63"/>
      <c r="D46" s="150" t="s">
        <v>599</v>
      </c>
      <c r="E46" s="150"/>
      <c r="F46" s="150"/>
      <c r="G46" s="150"/>
      <c r="H46" s="150"/>
      <c r="I46" s="64"/>
      <c r="K46" s="284"/>
      <c r="L46" s="284"/>
      <c r="M46" s="284"/>
    </row>
    <row r="47" spans="1:13" s="65" customFormat="1" ht="12.75" customHeight="1" x14ac:dyDescent="0.2">
      <c r="A47" s="284"/>
      <c r="C47" s="63"/>
      <c r="D47" s="286"/>
      <c r="E47" s="286"/>
      <c r="F47" s="286"/>
      <c r="G47" s="286"/>
      <c r="H47" s="286"/>
      <c r="I47" s="64"/>
      <c r="K47" s="284"/>
      <c r="L47" s="284"/>
      <c r="M47" s="284"/>
    </row>
    <row r="48" spans="1:13" s="65" customFormat="1" ht="15.75" customHeight="1" x14ac:dyDescent="0.2">
      <c r="A48" s="284"/>
      <c r="C48" s="63"/>
      <c r="D48" s="287" t="str">
        <f>CONCATENATE("FONTE: IBGE / Produção Agrícola Municipal. Adaptado pela SED/SupexAgricultura/CEMEAS - ",PROPER(TEXT(Entrada_Dados_Ano_2012!K3,"mmmm / aaaa")))</f>
        <v>FONTE: IBGE / Produção Agrícola Municipal. Adaptado pela SED/SupexAgricultura/CEMEAS - Dezembro / 2015</v>
      </c>
      <c r="E48" s="287"/>
      <c r="F48" s="287"/>
      <c r="G48" s="287"/>
      <c r="H48" s="287"/>
      <c r="I48" s="64"/>
      <c r="K48" s="284"/>
      <c r="L48" s="284"/>
      <c r="M48" s="284"/>
    </row>
    <row r="49" spans="1:13" s="10" customFormat="1" ht="5.25" customHeight="1" thickBot="1" x14ac:dyDescent="0.25">
      <c r="A49" s="283"/>
      <c r="C49" s="18"/>
      <c r="D49" s="19"/>
      <c r="E49" s="19"/>
      <c r="F49" s="19"/>
      <c r="G49" s="19"/>
      <c r="H49" s="19"/>
      <c r="I49" s="20"/>
      <c r="K49" s="283"/>
      <c r="L49" s="283"/>
      <c r="M49" s="283"/>
    </row>
    <row r="50" spans="1:13" s="10" customFormat="1" ht="12" thickTop="1" x14ac:dyDescent="0.2">
      <c r="A50" s="283"/>
      <c r="K50" s="283"/>
      <c r="L50" s="283"/>
      <c r="M50" s="283"/>
    </row>
    <row r="51" spans="1:13" s="10" customFormat="1" ht="11.25" hidden="1" x14ac:dyDescent="0.2">
      <c r="A51" s="283"/>
      <c r="K51" s="283"/>
      <c r="L51" s="283"/>
      <c r="M51" s="283"/>
    </row>
    <row r="52" spans="1:13" s="10" customFormat="1" ht="11.25" hidden="1" x14ac:dyDescent="0.2">
      <c r="A52" s="283"/>
      <c r="D52" s="65"/>
      <c r="K52" s="283"/>
      <c r="L52" s="283"/>
      <c r="M52" s="283"/>
    </row>
    <row r="53" spans="1:13" s="10" customFormat="1" ht="11.25" hidden="1" x14ac:dyDescent="0.2">
      <c r="A53" s="283"/>
      <c r="K53" s="283"/>
      <c r="L53" s="283"/>
      <c r="M53" s="283"/>
    </row>
    <row r="54" spans="1:13" s="10" customFormat="1" ht="11.25" hidden="1" x14ac:dyDescent="0.2">
      <c r="A54" s="283"/>
      <c r="K54" s="283"/>
      <c r="L54" s="283"/>
      <c r="M54" s="283"/>
    </row>
    <row r="55" spans="1:13" s="10" customFormat="1" ht="11.25" hidden="1" x14ac:dyDescent="0.2">
      <c r="A55" s="283"/>
      <c r="D55" s="65"/>
      <c r="K55" s="283"/>
      <c r="L55" s="283"/>
      <c r="M55" s="283"/>
    </row>
    <row r="56" spans="1:13" s="10" customFormat="1" ht="11.25" hidden="1" x14ac:dyDescent="0.2">
      <c r="A56" s="283"/>
      <c r="K56" s="283"/>
      <c r="L56" s="283"/>
      <c r="M56" s="283"/>
    </row>
    <row r="57" spans="1:13" s="10" customFormat="1" ht="11.25" hidden="1" x14ac:dyDescent="0.2">
      <c r="A57" s="283"/>
      <c r="K57" s="283"/>
      <c r="L57" s="283"/>
      <c r="M57" s="283"/>
    </row>
    <row r="58" spans="1:13" s="10" customFormat="1" ht="11.25" hidden="1" x14ac:dyDescent="0.2">
      <c r="A58" s="283"/>
      <c r="K58" s="283"/>
      <c r="L58" s="283"/>
      <c r="M58" s="283"/>
    </row>
    <row r="59" spans="1:13" s="10" customFormat="1" ht="11.25" hidden="1" x14ac:dyDescent="0.2">
      <c r="A59" s="283"/>
      <c r="K59" s="283"/>
      <c r="L59" s="283"/>
      <c r="M59" s="283"/>
    </row>
    <row r="60" spans="1:13" s="10" customFormat="1" ht="11.25" hidden="1" x14ac:dyDescent="0.2">
      <c r="A60" s="283"/>
      <c r="K60" s="283"/>
      <c r="L60" s="283"/>
      <c r="M60" s="283"/>
    </row>
    <row r="61" spans="1:13" s="10" customFormat="1" ht="11.25" hidden="1" x14ac:dyDescent="0.2">
      <c r="A61" s="283"/>
      <c r="K61" s="283"/>
      <c r="L61" s="283"/>
      <c r="M61" s="283"/>
    </row>
    <row r="62" spans="1:13" s="10" customFormat="1" ht="11.25" hidden="1" x14ac:dyDescent="0.2">
      <c r="A62" s="283"/>
      <c r="K62" s="283"/>
      <c r="L62" s="283"/>
      <c r="M62" s="283"/>
    </row>
    <row r="63" spans="1:13" s="10" customFormat="1" ht="11.25" hidden="1" x14ac:dyDescent="0.2">
      <c r="A63" s="283"/>
      <c r="K63" s="283"/>
      <c r="L63" s="283"/>
      <c r="M63" s="283"/>
    </row>
    <row r="64" spans="1:13" s="10" customFormat="1" ht="11.25" hidden="1" x14ac:dyDescent="0.2">
      <c r="A64" s="283"/>
      <c r="K64" s="283"/>
      <c r="L64" s="283"/>
      <c r="M64" s="283"/>
    </row>
    <row r="65" spans="1:13" s="10" customFormat="1" ht="11.25" hidden="1" x14ac:dyDescent="0.2">
      <c r="A65" s="283"/>
      <c r="K65" s="283"/>
      <c r="L65" s="283"/>
      <c r="M65" s="283"/>
    </row>
    <row r="66" spans="1:13" s="10" customFormat="1" ht="11.25" hidden="1" x14ac:dyDescent="0.2">
      <c r="A66" s="283"/>
      <c r="K66" s="283"/>
      <c r="L66" s="283"/>
      <c r="M66" s="283"/>
    </row>
    <row r="67" spans="1:13" s="10" customFormat="1" ht="11.25" hidden="1" x14ac:dyDescent="0.2">
      <c r="A67" s="283"/>
      <c r="K67" s="283"/>
      <c r="L67" s="283"/>
      <c r="M67" s="283"/>
    </row>
    <row r="68" spans="1:13" s="10" customFormat="1" ht="11.25" hidden="1" x14ac:dyDescent="0.2">
      <c r="A68" s="283"/>
      <c r="K68" s="283"/>
      <c r="L68" s="283"/>
      <c r="M68" s="283"/>
    </row>
    <row r="69" spans="1:13" s="10" customFormat="1" ht="11.25" hidden="1" x14ac:dyDescent="0.2">
      <c r="A69" s="283"/>
      <c r="K69" s="283"/>
      <c r="L69" s="283"/>
      <c r="M69" s="283"/>
    </row>
    <row r="70" spans="1:13" s="10" customFormat="1" ht="11.25" hidden="1" x14ac:dyDescent="0.2">
      <c r="A70" s="283"/>
      <c r="K70" s="283"/>
      <c r="L70" s="283"/>
      <c r="M70" s="283"/>
    </row>
    <row r="71" spans="1:13" s="10" customFormat="1" ht="11.25" hidden="1" x14ac:dyDescent="0.2">
      <c r="A71" s="283"/>
      <c r="K71" s="283"/>
      <c r="L71" s="283"/>
      <c r="M71" s="283"/>
    </row>
    <row r="72" spans="1:13" s="10" customFormat="1" ht="11.25" hidden="1" x14ac:dyDescent="0.2">
      <c r="A72" s="283"/>
      <c r="K72" s="283"/>
      <c r="L72" s="283"/>
      <c r="M72" s="283"/>
    </row>
    <row r="73" spans="1:13" s="10" customFormat="1" ht="11.25" hidden="1" x14ac:dyDescent="0.2">
      <c r="A73" s="283"/>
      <c r="K73" s="283"/>
      <c r="L73" s="283"/>
      <c r="M73" s="283"/>
    </row>
    <row r="74" spans="1:13" s="10" customFormat="1" ht="11.25" hidden="1" x14ac:dyDescent="0.2">
      <c r="A74" s="283"/>
      <c r="K74" s="283"/>
      <c r="L74" s="283"/>
      <c r="M74" s="283"/>
    </row>
    <row r="75" spans="1:13" s="10" customFormat="1" ht="11.25" hidden="1" x14ac:dyDescent="0.2">
      <c r="A75" s="283"/>
      <c r="K75" s="283"/>
      <c r="L75" s="283"/>
      <c r="M75" s="283"/>
    </row>
    <row r="76" spans="1:13" s="10" customFormat="1" ht="11.25" hidden="1" x14ac:dyDescent="0.2">
      <c r="A76" s="283"/>
      <c r="K76" s="283"/>
      <c r="L76" s="283"/>
      <c r="M76" s="283"/>
    </row>
    <row r="77" spans="1:13" s="10" customFormat="1" ht="11.25" hidden="1" x14ac:dyDescent="0.2">
      <c r="A77" s="283"/>
      <c r="K77" s="283"/>
      <c r="L77" s="283"/>
      <c r="M77" s="283"/>
    </row>
    <row r="78" spans="1:13" s="10" customFormat="1" ht="11.25" hidden="1" x14ac:dyDescent="0.2">
      <c r="A78" s="283"/>
      <c r="K78" s="283"/>
      <c r="L78" s="283"/>
      <c r="M78" s="283"/>
    </row>
    <row r="79" spans="1:13" s="10" customFormat="1" ht="11.25" hidden="1" x14ac:dyDescent="0.2">
      <c r="A79" s="283"/>
      <c r="K79" s="283"/>
      <c r="L79" s="283"/>
      <c r="M79" s="283"/>
    </row>
    <row r="80" spans="1:13" s="10" customFormat="1" ht="11.25" hidden="1" x14ac:dyDescent="0.2">
      <c r="A80" s="283"/>
      <c r="K80" s="283"/>
      <c r="L80" s="283"/>
      <c r="M80" s="283"/>
    </row>
    <row r="81" spans="1:13" s="10" customFormat="1" ht="11.25" hidden="1" x14ac:dyDescent="0.2">
      <c r="A81" s="283"/>
      <c r="K81" s="283"/>
      <c r="L81" s="283"/>
      <c r="M81" s="283"/>
    </row>
    <row r="82" spans="1:13" s="10" customFormat="1" ht="11.25" hidden="1" x14ac:dyDescent="0.2">
      <c r="A82" s="283"/>
      <c r="K82" s="283"/>
      <c r="L82" s="283"/>
      <c r="M82" s="283"/>
    </row>
    <row r="83" spans="1:13" s="10" customFormat="1" ht="11.25" hidden="1" x14ac:dyDescent="0.2">
      <c r="A83" s="283"/>
      <c r="K83" s="283"/>
      <c r="L83" s="283"/>
      <c r="M83" s="283"/>
    </row>
    <row r="84" spans="1:13" s="10" customFormat="1" ht="11.25" hidden="1" x14ac:dyDescent="0.2">
      <c r="A84" s="283"/>
      <c r="K84" s="283"/>
      <c r="L84" s="283"/>
      <c r="M84" s="283"/>
    </row>
    <row r="85" spans="1:13" s="10" customFormat="1" ht="11.25" hidden="1" x14ac:dyDescent="0.2">
      <c r="A85" s="283"/>
      <c r="K85" s="283"/>
      <c r="L85" s="283"/>
      <c r="M85" s="283"/>
    </row>
    <row r="86" spans="1:13" s="10" customFormat="1" ht="11.25" hidden="1" x14ac:dyDescent="0.2">
      <c r="A86" s="283"/>
      <c r="K86" s="283"/>
      <c r="L86" s="283"/>
      <c r="M86" s="283"/>
    </row>
    <row r="87" spans="1:13" s="10" customFormat="1" ht="11.25" hidden="1" x14ac:dyDescent="0.2">
      <c r="A87" s="283"/>
      <c r="K87" s="283"/>
      <c r="L87" s="283"/>
      <c r="M87" s="283"/>
    </row>
    <row r="88" spans="1:13" s="10" customFormat="1" ht="11.25" hidden="1" x14ac:dyDescent="0.2">
      <c r="A88" s="283"/>
      <c r="K88" s="283"/>
      <c r="L88" s="283"/>
      <c r="M88" s="283"/>
    </row>
    <row r="89" spans="1:13" s="10" customFormat="1" ht="11.25" hidden="1" x14ac:dyDescent="0.2">
      <c r="A89" s="283"/>
      <c r="K89" s="283"/>
      <c r="L89" s="283"/>
      <c r="M89" s="283"/>
    </row>
    <row r="90" spans="1:13" s="10" customFormat="1" ht="11.25" hidden="1" x14ac:dyDescent="0.2">
      <c r="A90" s="283"/>
      <c r="K90" s="283"/>
      <c r="L90" s="283"/>
      <c r="M90" s="283"/>
    </row>
    <row r="91" spans="1:13" s="10" customFormat="1" ht="11.25" hidden="1" x14ac:dyDescent="0.2">
      <c r="A91" s="283"/>
      <c r="K91" s="283"/>
      <c r="L91" s="283"/>
      <c r="M91" s="283"/>
    </row>
    <row r="92" spans="1:13" s="10" customFormat="1" ht="11.25" hidden="1" x14ac:dyDescent="0.2">
      <c r="A92" s="283"/>
      <c r="K92" s="283"/>
      <c r="L92" s="283"/>
      <c r="M92" s="283"/>
    </row>
    <row r="93" spans="1:13" s="10" customFormat="1" ht="11.25" hidden="1" x14ac:dyDescent="0.2">
      <c r="A93" s="283"/>
      <c r="K93" s="283"/>
      <c r="L93" s="283"/>
      <c r="M93" s="283"/>
    </row>
    <row r="94" spans="1:13" s="10" customFormat="1" ht="11.25" hidden="1" x14ac:dyDescent="0.2">
      <c r="A94" s="283"/>
      <c r="K94" s="283"/>
      <c r="L94" s="283"/>
      <c r="M94" s="283"/>
    </row>
    <row r="95" spans="1:13" s="10" customFormat="1" ht="11.25" hidden="1" x14ac:dyDescent="0.2">
      <c r="A95" s="283"/>
      <c r="K95" s="283"/>
      <c r="L95" s="283"/>
      <c r="M95" s="283"/>
    </row>
    <row r="96" spans="1:13" s="10" customFormat="1" ht="11.25" hidden="1" x14ac:dyDescent="0.2">
      <c r="A96" s="283"/>
      <c r="K96" s="283"/>
      <c r="L96" s="283"/>
      <c r="M96" s="283"/>
    </row>
    <row r="97" spans="1:13" s="10" customFormat="1" ht="11.25" hidden="1" x14ac:dyDescent="0.2">
      <c r="A97" s="283"/>
      <c r="K97" s="283"/>
      <c r="L97" s="283"/>
      <c r="M97" s="283"/>
    </row>
    <row r="98" spans="1:13" s="10" customFormat="1" ht="11.25" hidden="1" x14ac:dyDescent="0.2">
      <c r="A98" s="283"/>
      <c r="K98" s="283"/>
      <c r="L98" s="283"/>
      <c r="M98" s="283"/>
    </row>
    <row r="99" spans="1:13" s="10" customFormat="1" ht="11.25" hidden="1" x14ac:dyDescent="0.2">
      <c r="A99" s="283"/>
      <c r="K99" s="283"/>
      <c r="L99" s="283"/>
      <c r="M99" s="283"/>
    </row>
    <row r="100" spans="1:13" s="10" customFormat="1" ht="11.25" hidden="1" x14ac:dyDescent="0.2">
      <c r="A100" s="283"/>
      <c r="K100" s="283"/>
      <c r="L100" s="283"/>
      <c r="M100" s="283"/>
    </row>
    <row r="101" spans="1:13" s="10" customFormat="1" ht="11.25" hidden="1" x14ac:dyDescent="0.2">
      <c r="A101" s="283"/>
      <c r="K101" s="283"/>
      <c r="L101" s="283"/>
      <c r="M101" s="283"/>
    </row>
    <row r="102" spans="1:13" s="10" customFormat="1" ht="11.25" hidden="1" x14ac:dyDescent="0.2">
      <c r="A102" s="283"/>
      <c r="K102" s="283"/>
      <c r="L102" s="283"/>
      <c r="M102" s="283"/>
    </row>
    <row r="103" spans="1:13" s="10" customFormat="1" ht="11.25" hidden="1" x14ac:dyDescent="0.2">
      <c r="A103" s="283"/>
      <c r="K103" s="283"/>
      <c r="L103" s="283"/>
      <c r="M103" s="283"/>
    </row>
    <row r="104" spans="1:13" s="10" customFormat="1" ht="11.25" hidden="1" x14ac:dyDescent="0.2">
      <c r="A104" s="283"/>
      <c r="K104" s="283"/>
      <c r="L104" s="283"/>
      <c r="M104" s="283"/>
    </row>
    <row r="105" spans="1:13" s="10" customFormat="1" ht="11.25" hidden="1" x14ac:dyDescent="0.2">
      <c r="A105" s="283"/>
      <c r="K105" s="283"/>
      <c r="L105" s="283"/>
      <c r="M105" s="283"/>
    </row>
    <row r="106" spans="1:13" s="10" customFormat="1" ht="11.25" hidden="1" x14ac:dyDescent="0.2">
      <c r="A106" s="283"/>
      <c r="K106" s="283"/>
      <c r="L106" s="283"/>
      <c r="M106" s="283"/>
    </row>
    <row r="107" spans="1:13" s="10" customFormat="1" ht="11.25" hidden="1" x14ac:dyDescent="0.2">
      <c r="A107" s="283"/>
      <c r="K107" s="283"/>
      <c r="L107" s="283"/>
      <c r="M107" s="283"/>
    </row>
    <row r="108" spans="1:13" s="10" customFormat="1" ht="11.25" hidden="1" x14ac:dyDescent="0.2">
      <c r="A108" s="283"/>
      <c r="K108" s="283"/>
      <c r="L108" s="283"/>
      <c r="M108" s="283"/>
    </row>
    <row r="109" spans="1:13" s="10" customFormat="1" ht="11.25" hidden="1" x14ac:dyDescent="0.2">
      <c r="A109" s="283"/>
      <c r="K109" s="283"/>
      <c r="L109" s="283"/>
      <c r="M109" s="283"/>
    </row>
    <row r="110" spans="1:13" s="10" customFormat="1" ht="11.25" hidden="1" x14ac:dyDescent="0.2">
      <c r="A110" s="283"/>
      <c r="K110" s="283"/>
      <c r="L110" s="283"/>
      <c r="M110" s="283"/>
    </row>
    <row r="111" spans="1:13" s="10" customFormat="1" ht="11.25" hidden="1" x14ac:dyDescent="0.2">
      <c r="A111" s="283"/>
      <c r="K111" s="283"/>
      <c r="L111" s="283"/>
      <c r="M111" s="283"/>
    </row>
    <row r="112" spans="1:13" s="10" customFormat="1" ht="11.25" hidden="1" x14ac:dyDescent="0.2">
      <c r="A112" s="283"/>
      <c r="K112" s="283"/>
      <c r="L112" s="283"/>
      <c r="M112" s="283"/>
    </row>
    <row r="113" spans="1:13" s="10" customFormat="1" ht="11.25" hidden="1" x14ac:dyDescent="0.2">
      <c r="A113" s="283"/>
      <c r="K113" s="283"/>
      <c r="L113" s="283"/>
      <c r="M113" s="283"/>
    </row>
    <row r="114" spans="1:13" s="10" customFormat="1" ht="11.25" hidden="1" x14ac:dyDescent="0.2">
      <c r="A114" s="283"/>
      <c r="K114" s="283"/>
      <c r="L114" s="283"/>
      <c r="M114" s="283"/>
    </row>
    <row r="115" spans="1:13" s="10" customFormat="1" ht="11.25" hidden="1" x14ac:dyDescent="0.2">
      <c r="A115" s="283"/>
      <c r="K115" s="283"/>
      <c r="L115" s="283"/>
      <c r="M115" s="283"/>
    </row>
    <row r="116" spans="1:13" s="10" customFormat="1" ht="11.25" hidden="1" x14ac:dyDescent="0.2">
      <c r="A116" s="283"/>
      <c r="K116" s="283"/>
      <c r="L116" s="283"/>
      <c r="M116" s="283"/>
    </row>
    <row r="117" spans="1:13" s="10" customFormat="1" ht="11.25" hidden="1" x14ac:dyDescent="0.2">
      <c r="A117" s="283"/>
      <c r="K117" s="283"/>
      <c r="L117" s="283"/>
      <c r="M117" s="283"/>
    </row>
    <row r="118" spans="1:13" s="10" customFormat="1" ht="11.25" hidden="1" x14ac:dyDescent="0.2">
      <c r="A118" s="283"/>
      <c r="K118" s="283"/>
      <c r="L118" s="283"/>
      <c r="M118" s="283"/>
    </row>
    <row r="119" spans="1:13" s="10" customFormat="1" ht="11.25" hidden="1" x14ac:dyDescent="0.2">
      <c r="A119" s="283"/>
      <c r="K119" s="283"/>
      <c r="L119" s="283"/>
      <c r="M119" s="283"/>
    </row>
    <row r="120" spans="1:13" s="10" customFormat="1" ht="11.25" hidden="1" x14ac:dyDescent="0.2">
      <c r="A120" s="283"/>
      <c r="K120" s="283"/>
      <c r="L120" s="283"/>
      <c r="M120" s="283"/>
    </row>
    <row r="121" spans="1:13" s="10" customFormat="1" ht="11.25" hidden="1" x14ac:dyDescent="0.2">
      <c r="A121" s="283"/>
      <c r="K121" s="283"/>
      <c r="L121" s="283"/>
      <c r="M121" s="283"/>
    </row>
    <row r="122" spans="1:13" s="10" customFormat="1" ht="11.25" hidden="1" x14ac:dyDescent="0.2">
      <c r="A122" s="283"/>
      <c r="K122" s="283"/>
      <c r="L122" s="283"/>
      <c r="M122" s="283"/>
    </row>
    <row r="123" spans="1:13" s="10" customFormat="1" ht="11.25" hidden="1" x14ac:dyDescent="0.2">
      <c r="A123" s="283"/>
      <c r="K123" s="283"/>
      <c r="L123" s="283"/>
      <c r="M123" s="283"/>
    </row>
    <row r="124" spans="1:13" s="10" customFormat="1" ht="11.25" hidden="1" x14ac:dyDescent="0.2">
      <c r="A124" s="283"/>
      <c r="K124" s="283"/>
      <c r="L124" s="283"/>
      <c r="M124" s="283"/>
    </row>
    <row r="125" spans="1:13" s="10" customFormat="1" ht="11.25" hidden="1" x14ac:dyDescent="0.2">
      <c r="A125" s="283"/>
      <c r="K125" s="283"/>
      <c r="L125" s="283"/>
      <c r="M125" s="283"/>
    </row>
    <row r="126" spans="1:13" s="10" customFormat="1" ht="11.25" hidden="1" x14ac:dyDescent="0.2">
      <c r="A126" s="283"/>
      <c r="K126" s="283"/>
      <c r="L126" s="283"/>
      <c r="M126" s="283"/>
    </row>
    <row r="127" spans="1:13" s="10" customFormat="1" ht="11.25" hidden="1" x14ac:dyDescent="0.2">
      <c r="A127" s="283"/>
      <c r="K127" s="283"/>
      <c r="L127" s="283"/>
      <c r="M127" s="283"/>
    </row>
    <row r="128" spans="1:13" s="10" customFormat="1" ht="11.25" hidden="1" x14ac:dyDescent="0.2">
      <c r="A128" s="283"/>
      <c r="K128" s="283"/>
      <c r="L128" s="283"/>
      <c r="M128" s="283"/>
    </row>
    <row r="129" spans="1:13" s="10" customFormat="1" ht="11.25" hidden="1" x14ac:dyDescent="0.2">
      <c r="A129" s="283"/>
      <c r="K129" s="283"/>
      <c r="L129" s="283"/>
      <c r="M129" s="283"/>
    </row>
    <row r="130" spans="1:13" s="10" customFormat="1" ht="11.25" hidden="1" x14ac:dyDescent="0.2">
      <c r="A130" s="283"/>
      <c r="K130" s="283"/>
      <c r="L130" s="283"/>
      <c r="M130" s="283"/>
    </row>
    <row r="131" spans="1:13" s="10" customFormat="1" ht="11.25" hidden="1" x14ac:dyDescent="0.2">
      <c r="A131" s="283"/>
      <c r="K131" s="283"/>
      <c r="L131" s="283"/>
      <c r="M131" s="283"/>
    </row>
    <row r="132" spans="1:13" s="10" customFormat="1" ht="11.25" hidden="1" x14ac:dyDescent="0.2">
      <c r="A132" s="283"/>
      <c r="K132" s="283"/>
      <c r="L132" s="283"/>
      <c r="M132" s="283"/>
    </row>
    <row r="133" spans="1:13" s="10" customFormat="1" ht="11.25" hidden="1" x14ac:dyDescent="0.2">
      <c r="A133" s="283"/>
      <c r="K133" s="283"/>
      <c r="L133" s="283"/>
      <c r="M133" s="283"/>
    </row>
    <row r="134" spans="1:13" s="10" customFormat="1" ht="11.25" hidden="1" x14ac:dyDescent="0.2">
      <c r="A134" s="283"/>
      <c r="K134" s="283"/>
      <c r="L134" s="283"/>
      <c r="M134" s="283"/>
    </row>
    <row r="135" spans="1:13" s="10" customFormat="1" ht="11.25" hidden="1" x14ac:dyDescent="0.2">
      <c r="A135" s="283"/>
      <c r="K135" s="283"/>
      <c r="L135" s="283"/>
      <c r="M135" s="283"/>
    </row>
    <row r="136" spans="1:13" s="10" customFormat="1" ht="11.25" hidden="1" x14ac:dyDescent="0.2">
      <c r="A136" s="283"/>
      <c r="K136" s="283"/>
      <c r="L136" s="283"/>
      <c r="M136" s="283"/>
    </row>
    <row r="137" spans="1:13" s="10" customFormat="1" ht="11.25" hidden="1" x14ac:dyDescent="0.2">
      <c r="A137" s="283"/>
      <c r="K137" s="283"/>
      <c r="L137" s="283"/>
      <c r="M137" s="283"/>
    </row>
    <row r="138" spans="1:13" s="10" customFormat="1" ht="11.25" hidden="1" x14ac:dyDescent="0.2">
      <c r="A138" s="283"/>
      <c r="K138" s="283"/>
      <c r="L138" s="283"/>
      <c r="M138" s="283"/>
    </row>
    <row r="139" spans="1:13" s="10" customFormat="1" ht="11.25" hidden="1" x14ac:dyDescent="0.2">
      <c r="A139" s="283"/>
      <c r="K139" s="283"/>
      <c r="L139" s="283"/>
      <c r="M139" s="283"/>
    </row>
    <row r="140" spans="1:13" s="10" customFormat="1" ht="11.25" hidden="1" x14ac:dyDescent="0.2">
      <c r="A140" s="283"/>
      <c r="K140" s="283"/>
      <c r="L140" s="283"/>
      <c r="M140" s="283"/>
    </row>
    <row r="141" spans="1:13" s="10" customFormat="1" ht="11.25" hidden="1" x14ac:dyDescent="0.2">
      <c r="A141" s="283"/>
      <c r="K141" s="283"/>
      <c r="L141" s="283"/>
      <c r="M141" s="283"/>
    </row>
    <row r="142" spans="1:13" s="10" customFormat="1" ht="11.25" hidden="1" x14ac:dyDescent="0.2">
      <c r="A142" s="283"/>
      <c r="K142" s="283"/>
      <c r="L142" s="283"/>
      <c r="M142" s="283"/>
    </row>
    <row r="143" spans="1:13" s="10" customFormat="1" ht="11.25" hidden="1" x14ac:dyDescent="0.2">
      <c r="A143" s="283"/>
      <c r="K143" s="283"/>
      <c r="L143" s="283"/>
      <c r="M143" s="283"/>
    </row>
    <row r="144" spans="1:13" s="10" customFormat="1" ht="11.25" hidden="1" x14ac:dyDescent="0.2">
      <c r="A144" s="283"/>
      <c r="K144" s="283"/>
      <c r="L144" s="283"/>
      <c r="M144" s="283"/>
    </row>
    <row r="145" spans="1:13" s="10" customFormat="1" ht="11.25" hidden="1" x14ac:dyDescent="0.2">
      <c r="A145" s="283"/>
      <c r="K145" s="283"/>
      <c r="L145" s="283"/>
      <c r="M145" s="283"/>
    </row>
    <row r="146" spans="1:13" s="10" customFormat="1" ht="11.25" hidden="1" x14ac:dyDescent="0.2">
      <c r="A146" s="283"/>
      <c r="K146" s="283"/>
      <c r="L146" s="283"/>
      <c r="M146" s="283"/>
    </row>
    <row r="147" spans="1:13" s="10" customFormat="1" ht="11.25" hidden="1" x14ac:dyDescent="0.2">
      <c r="A147" s="283"/>
      <c r="K147" s="283"/>
      <c r="L147" s="283"/>
      <c r="M147" s="283"/>
    </row>
    <row r="148" spans="1:13" s="10" customFormat="1" ht="11.25" hidden="1" x14ac:dyDescent="0.2">
      <c r="A148" s="283"/>
      <c r="K148" s="283"/>
      <c r="L148" s="283"/>
      <c r="M148" s="283"/>
    </row>
    <row r="149" spans="1:13" s="10" customFormat="1" ht="11.25" hidden="1" x14ac:dyDescent="0.2">
      <c r="A149" s="283"/>
      <c r="K149" s="283"/>
      <c r="L149" s="283"/>
      <c r="M149" s="283"/>
    </row>
    <row r="150" spans="1:13" s="10" customFormat="1" ht="11.25" hidden="1" x14ac:dyDescent="0.2">
      <c r="A150" s="283"/>
      <c r="K150" s="283"/>
      <c r="L150" s="283"/>
      <c r="M150" s="283"/>
    </row>
    <row r="151" spans="1:13" s="10" customFormat="1" ht="11.25" hidden="1" x14ac:dyDescent="0.2">
      <c r="A151" s="283"/>
      <c r="K151" s="283"/>
      <c r="L151" s="283"/>
      <c r="M151" s="283"/>
    </row>
    <row r="152" spans="1:13" s="10" customFormat="1" ht="11.25" hidden="1" x14ac:dyDescent="0.2">
      <c r="A152" s="283"/>
      <c r="K152" s="283"/>
      <c r="L152" s="283"/>
      <c r="M152" s="283"/>
    </row>
    <row r="153" spans="1:13" s="10" customFormat="1" ht="11.25" hidden="1" x14ac:dyDescent="0.2">
      <c r="A153" s="283"/>
      <c r="K153" s="283"/>
      <c r="L153" s="283"/>
      <c r="M153" s="283"/>
    </row>
    <row r="154" spans="1:13" s="10" customFormat="1" ht="11.25" hidden="1" x14ac:dyDescent="0.2">
      <c r="A154" s="283"/>
      <c r="K154" s="283"/>
      <c r="L154" s="283"/>
      <c r="M154" s="283"/>
    </row>
    <row r="155" spans="1:13" s="10" customFormat="1" ht="11.25" hidden="1" x14ac:dyDescent="0.2">
      <c r="A155" s="283"/>
      <c r="K155" s="283"/>
      <c r="L155" s="283"/>
      <c r="M155" s="283"/>
    </row>
    <row r="156" spans="1:13" s="10" customFormat="1" ht="11.25" hidden="1" x14ac:dyDescent="0.2">
      <c r="A156" s="283"/>
      <c r="K156" s="283"/>
      <c r="L156" s="283"/>
      <c r="M156" s="283"/>
    </row>
    <row r="157" spans="1:13" s="10" customFormat="1" ht="11.25" hidden="1" x14ac:dyDescent="0.2">
      <c r="A157" s="283"/>
      <c r="K157" s="283"/>
      <c r="L157" s="283"/>
      <c r="M157" s="283"/>
    </row>
    <row r="158" spans="1:13" s="10" customFormat="1" ht="11.25" hidden="1" x14ac:dyDescent="0.2">
      <c r="A158" s="283"/>
      <c r="K158" s="283"/>
      <c r="L158" s="283"/>
      <c r="M158" s="283"/>
    </row>
    <row r="159" spans="1:13" s="10" customFormat="1" ht="11.25" hidden="1" x14ac:dyDescent="0.2">
      <c r="A159" s="283"/>
      <c r="K159" s="283"/>
      <c r="L159" s="283"/>
      <c r="M159" s="283"/>
    </row>
    <row r="160" spans="1:13" s="10" customFormat="1" ht="11.25" hidden="1" x14ac:dyDescent="0.2">
      <c r="A160" s="283"/>
      <c r="K160" s="283"/>
      <c r="L160" s="283"/>
      <c r="M160" s="283"/>
    </row>
    <row r="161" spans="1:13" s="10" customFormat="1" ht="11.25" hidden="1" x14ac:dyDescent="0.2">
      <c r="A161" s="283"/>
      <c r="K161" s="283"/>
      <c r="L161" s="283"/>
      <c r="M161" s="283"/>
    </row>
    <row r="162" spans="1:13" s="10" customFormat="1" ht="11.25" hidden="1" x14ac:dyDescent="0.2">
      <c r="A162" s="283"/>
      <c r="K162" s="283"/>
      <c r="L162" s="283"/>
      <c r="M162" s="283"/>
    </row>
    <row r="163" spans="1:13" s="10" customFormat="1" ht="11.25" hidden="1" x14ac:dyDescent="0.2">
      <c r="A163" s="283"/>
      <c r="K163" s="283"/>
      <c r="L163" s="283"/>
      <c r="M163" s="283"/>
    </row>
    <row r="164" spans="1:13" s="10" customFormat="1" ht="11.25" hidden="1" x14ac:dyDescent="0.2">
      <c r="A164" s="283"/>
      <c r="K164" s="283"/>
      <c r="L164" s="283"/>
      <c r="M164" s="283"/>
    </row>
    <row r="165" spans="1:13" s="10" customFormat="1" ht="11.25" hidden="1" x14ac:dyDescent="0.2">
      <c r="A165" s="283"/>
      <c r="K165" s="283"/>
      <c r="L165" s="283"/>
      <c r="M165" s="283"/>
    </row>
    <row r="166" spans="1:13" s="10" customFormat="1" ht="11.25" hidden="1" x14ac:dyDescent="0.2">
      <c r="A166" s="283"/>
      <c r="K166" s="283"/>
      <c r="L166" s="283"/>
      <c r="M166" s="283"/>
    </row>
    <row r="167" spans="1:13" s="10" customFormat="1" ht="11.25" hidden="1" x14ac:dyDescent="0.2">
      <c r="A167" s="283"/>
      <c r="K167" s="283"/>
      <c r="L167" s="283"/>
      <c r="M167" s="283"/>
    </row>
    <row r="168" spans="1:13" s="10" customFormat="1" ht="11.25" hidden="1" x14ac:dyDescent="0.2">
      <c r="A168" s="283"/>
      <c r="K168" s="283"/>
      <c r="L168" s="283"/>
      <c r="M168" s="283"/>
    </row>
    <row r="169" spans="1:13" s="10" customFormat="1" ht="11.25" hidden="1" x14ac:dyDescent="0.2">
      <c r="A169" s="283"/>
      <c r="K169" s="283"/>
      <c r="L169" s="283"/>
      <c r="M169" s="283"/>
    </row>
    <row r="170" spans="1:13" s="10" customFormat="1" ht="11.25" hidden="1" x14ac:dyDescent="0.2">
      <c r="A170" s="283"/>
      <c r="K170" s="283"/>
      <c r="L170" s="283"/>
      <c r="M170" s="283"/>
    </row>
    <row r="171" spans="1:13" s="10" customFormat="1" ht="11.25" hidden="1" x14ac:dyDescent="0.2">
      <c r="A171" s="283"/>
      <c r="K171" s="283"/>
      <c r="L171" s="283"/>
      <c r="M171" s="283"/>
    </row>
    <row r="172" spans="1:13" s="10" customFormat="1" ht="11.25" hidden="1" x14ac:dyDescent="0.2">
      <c r="A172" s="283"/>
      <c r="K172" s="283"/>
      <c r="L172" s="283"/>
      <c r="M172" s="283"/>
    </row>
    <row r="173" spans="1:13" s="10" customFormat="1" ht="11.25" hidden="1" x14ac:dyDescent="0.2">
      <c r="A173" s="283"/>
      <c r="K173" s="283"/>
      <c r="L173" s="283"/>
      <c r="M173" s="283"/>
    </row>
    <row r="174" spans="1:13" s="10" customFormat="1" ht="11.25" hidden="1" x14ac:dyDescent="0.2">
      <c r="A174" s="283"/>
      <c r="K174" s="283"/>
      <c r="L174" s="283"/>
      <c r="M174" s="283"/>
    </row>
    <row r="175" spans="1:13" s="10" customFormat="1" ht="11.25" hidden="1" x14ac:dyDescent="0.2">
      <c r="A175" s="283"/>
      <c r="K175" s="283"/>
      <c r="L175" s="283"/>
      <c r="M175" s="283"/>
    </row>
    <row r="176" spans="1:13" s="10" customFormat="1" ht="11.25" hidden="1" x14ac:dyDescent="0.2">
      <c r="A176" s="283"/>
      <c r="K176" s="283"/>
      <c r="L176" s="283"/>
      <c r="M176" s="283"/>
    </row>
    <row r="177" spans="1:168" s="10" customFormat="1" ht="11.25" hidden="1" x14ac:dyDescent="0.2">
      <c r="A177" s="283"/>
      <c r="K177" s="283"/>
      <c r="L177" s="283"/>
      <c r="M177" s="283"/>
    </row>
    <row r="178" spans="1:168" s="10" customFormat="1" ht="11.25" hidden="1" x14ac:dyDescent="0.2">
      <c r="A178" s="283"/>
      <c r="K178" s="283"/>
      <c r="L178" s="283"/>
      <c r="M178" s="283"/>
    </row>
    <row r="179" spans="1:168" s="10" customFormat="1" ht="11.25" hidden="1" x14ac:dyDescent="0.2">
      <c r="A179" s="283"/>
      <c r="K179" s="283"/>
      <c r="L179" s="283"/>
      <c r="M179" s="283"/>
    </row>
    <row r="180" spans="1:168" s="10" customFormat="1" ht="11.25" hidden="1" x14ac:dyDescent="0.2">
      <c r="A180" s="283"/>
      <c r="K180" s="283"/>
      <c r="L180" s="283"/>
      <c r="M180" s="283"/>
    </row>
    <row r="181" spans="1:168" s="10" customFormat="1" ht="11.25" hidden="1" x14ac:dyDescent="0.2">
      <c r="A181" s="283"/>
      <c r="K181" s="283"/>
      <c r="L181" s="283"/>
      <c r="M181" s="283"/>
    </row>
    <row r="182" spans="1:168" s="10" customFormat="1" ht="11.25" hidden="1" x14ac:dyDescent="0.2">
      <c r="A182" s="283"/>
      <c r="K182" s="283"/>
      <c r="L182" s="283"/>
      <c r="M182" s="283"/>
    </row>
    <row r="183" spans="1:168" s="10" customFormat="1" ht="11.25" hidden="1" x14ac:dyDescent="0.2">
      <c r="A183" s="283"/>
      <c r="K183" s="283"/>
      <c r="L183" s="283"/>
      <c r="M183" s="283"/>
    </row>
    <row r="184" spans="1:168" s="10" customFormat="1" ht="11.25" hidden="1" x14ac:dyDescent="0.2">
      <c r="A184" s="283"/>
      <c r="K184" s="283"/>
      <c r="L184" s="283"/>
      <c r="M184" s="283"/>
    </row>
    <row r="185" spans="1:168" s="10" customFormat="1" ht="11.25" hidden="1" x14ac:dyDescent="0.2">
      <c r="A185" s="283"/>
      <c r="K185" s="283"/>
      <c r="L185" s="283"/>
      <c r="M185" s="283"/>
    </row>
    <row r="186" spans="1:168" s="10" customFormat="1" ht="11.25" hidden="1" x14ac:dyDescent="0.2">
      <c r="A186" s="283"/>
      <c r="K186" s="283"/>
      <c r="L186" s="283"/>
      <c r="M186" s="283"/>
    </row>
    <row r="187" spans="1:168" s="10" customFormat="1" ht="11.25" hidden="1" x14ac:dyDescent="0.2">
      <c r="A187" s="283"/>
      <c r="K187" s="283"/>
      <c r="L187" s="283"/>
      <c r="M187" s="283"/>
    </row>
    <row r="188" spans="1:168" s="10" customFormat="1" ht="11.25" hidden="1" x14ac:dyDescent="0.2">
      <c r="A188" s="283"/>
      <c r="K188" s="283"/>
      <c r="L188" s="283"/>
      <c r="M188" s="283"/>
    </row>
    <row r="189" spans="1:168" s="10" customFormat="1" ht="11.25" hidden="1" x14ac:dyDescent="0.2">
      <c r="A189" s="283"/>
      <c r="K189" s="283"/>
      <c r="L189" s="283"/>
      <c r="M189" s="283"/>
    </row>
    <row r="190" spans="1:168" s="10" customFormat="1" ht="11.25" hidden="1" x14ac:dyDescent="0.2">
      <c r="A190" s="283"/>
      <c r="K190" s="283"/>
      <c r="L190" s="283"/>
      <c r="M190" s="283"/>
    </row>
    <row r="191" spans="1:168" s="10" customFormat="1" ht="11.25" hidden="1" x14ac:dyDescent="0.2">
      <c r="A191" s="283"/>
      <c r="K191" s="283"/>
      <c r="L191" s="283"/>
      <c r="M191" s="283"/>
    </row>
    <row r="192" spans="1:168" s="21" customFormat="1" ht="11.25" hidden="1" x14ac:dyDescent="0.2">
      <c r="A192" s="285"/>
      <c r="B192" s="10"/>
      <c r="C192" s="10"/>
      <c r="I192" s="10"/>
      <c r="J192" s="10"/>
      <c r="K192" s="283"/>
      <c r="L192" s="283"/>
      <c r="M192" s="283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</row>
    <row r="193" spans="1:168" s="21" customFormat="1" ht="11.25" hidden="1" x14ac:dyDescent="0.2">
      <c r="A193" s="285"/>
      <c r="B193" s="10"/>
      <c r="C193" s="10"/>
      <c r="I193" s="10"/>
      <c r="J193" s="10"/>
      <c r="K193" s="283"/>
      <c r="L193" s="283"/>
      <c r="M193" s="283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</row>
    <row r="194" spans="1:168" s="21" customFormat="1" ht="11.25" hidden="1" x14ac:dyDescent="0.2">
      <c r="A194" s="285"/>
      <c r="B194" s="10"/>
      <c r="C194" s="10"/>
      <c r="I194" s="10"/>
      <c r="J194" s="10"/>
      <c r="K194" s="283"/>
      <c r="L194" s="283"/>
      <c r="M194" s="283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</row>
    <row r="195" spans="1:168" s="21" customFormat="1" ht="11.25" hidden="1" x14ac:dyDescent="0.2">
      <c r="A195" s="285"/>
      <c r="B195" s="10"/>
      <c r="C195" s="10"/>
      <c r="I195" s="10"/>
      <c r="J195" s="10"/>
      <c r="K195" s="283"/>
      <c r="L195" s="283"/>
      <c r="M195" s="283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</row>
    <row r="196" spans="1:168" s="21" customFormat="1" ht="11.25" hidden="1" x14ac:dyDescent="0.2">
      <c r="A196" s="285"/>
      <c r="B196" s="10"/>
      <c r="C196" s="10"/>
      <c r="I196" s="10"/>
      <c r="J196" s="10"/>
      <c r="K196" s="283"/>
      <c r="L196" s="283"/>
      <c r="M196" s="283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</row>
    <row r="197" spans="1:168" s="21" customFormat="1" ht="11.25" hidden="1" x14ac:dyDescent="0.2">
      <c r="A197" s="285"/>
      <c r="B197" s="10"/>
      <c r="C197" s="10"/>
      <c r="I197" s="10"/>
      <c r="J197" s="10"/>
      <c r="K197" s="283"/>
      <c r="L197" s="283"/>
      <c r="M197" s="283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</row>
    <row r="198" spans="1:168" s="21" customFormat="1" ht="11.25" hidden="1" x14ac:dyDescent="0.2">
      <c r="A198" s="285"/>
      <c r="B198" s="10"/>
      <c r="C198" s="10"/>
      <c r="I198" s="10"/>
      <c r="J198" s="10"/>
      <c r="K198" s="283"/>
      <c r="L198" s="283"/>
      <c r="M198" s="283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</row>
    <row r="199" spans="1:168" s="21" customFormat="1" ht="11.25" hidden="1" x14ac:dyDescent="0.2">
      <c r="A199" s="285"/>
      <c r="B199" s="10"/>
      <c r="C199" s="10"/>
      <c r="I199" s="10"/>
      <c r="J199" s="10"/>
      <c r="K199" s="283"/>
      <c r="L199" s="283"/>
      <c r="M199" s="283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</row>
    <row r="200" spans="1:168" s="21" customFormat="1" ht="11.25" hidden="1" x14ac:dyDescent="0.2">
      <c r="A200" s="285"/>
      <c r="B200" s="10"/>
      <c r="C200" s="10"/>
      <c r="I200" s="10"/>
      <c r="J200" s="10"/>
      <c r="K200" s="283"/>
      <c r="L200" s="283"/>
      <c r="M200" s="283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</row>
    <row r="201" spans="1:168" s="21" customFormat="1" ht="11.25" hidden="1" x14ac:dyDescent="0.2">
      <c r="A201" s="285"/>
      <c r="B201" s="10"/>
      <c r="C201" s="10"/>
      <c r="I201" s="10"/>
      <c r="J201" s="10"/>
      <c r="K201" s="283"/>
      <c r="L201" s="283"/>
      <c r="M201" s="283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</row>
    <row r="202" spans="1:168" s="21" customFormat="1" ht="11.25" hidden="1" x14ac:dyDescent="0.2">
      <c r="A202" s="285"/>
      <c r="B202" s="10"/>
      <c r="C202" s="10"/>
      <c r="I202" s="10"/>
      <c r="J202" s="10"/>
      <c r="K202" s="283"/>
      <c r="L202" s="283"/>
      <c r="M202" s="283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</row>
    <row r="203" spans="1:168" s="21" customFormat="1" ht="11.25" hidden="1" x14ac:dyDescent="0.2">
      <c r="A203" s="285"/>
      <c r="B203" s="10"/>
      <c r="C203" s="10"/>
      <c r="I203" s="10"/>
      <c r="J203" s="10"/>
      <c r="K203" s="283"/>
      <c r="L203" s="283"/>
      <c r="M203" s="283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</row>
    <row r="204" spans="1:168" s="21" customFormat="1" ht="11.25" hidden="1" x14ac:dyDescent="0.2">
      <c r="A204" s="285"/>
      <c r="B204" s="10"/>
      <c r="C204" s="10"/>
      <c r="I204" s="10"/>
      <c r="J204" s="10"/>
      <c r="K204" s="283"/>
      <c r="L204" s="283"/>
      <c r="M204" s="283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</row>
    <row r="205" spans="1:168" s="21" customFormat="1" ht="11.25" hidden="1" x14ac:dyDescent="0.2">
      <c r="A205" s="285"/>
      <c r="B205" s="10"/>
      <c r="C205" s="10"/>
      <c r="I205" s="10"/>
      <c r="J205" s="10"/>
      <c r="K205" s="283"/>
      <c r="L205" s="283"/>
      <c r="M205" s="283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</row>
    <row r="206" spans="1:168" s="21" customFormat="1" ht="11.25" hidden="1" x14ac:dyDescent="0.2">
      <c r="A206" s="285"/>
      <c r="B206" s="10"/>
      <c r="C206" s="10"/>
      <c r="I206" s="10"/>
      <c r="J206" s="10"/>
      <c r="K206" s="283"/>
      <c r="L206" s="283"/>
      <c r="M206" s="283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</row>
    <row r="207" spans="1:168" s="21" customFormat="1" ht="11.25" hidden="1" x14ac:dyDescent="0.2">
      <c r="A207" s="285"/>
      <c r="B207" s="10"/>
      <c r="C207" s="10"/>
      <c r="I207" s="10"/>
      <c r="J207" s="10"/>
      <c r="K207" s="283"/>
      <c r="L207" s="283"/>
      <c r="M207" s="283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</row>
    <row r="208" spans="1:168" s="21" customFormat="1" ht="11.25" hidden="1" x14ac:dyDescent="0.2">
      <c r="A208" s="285"/>
      <c r="B208" s="10"/>
      <c r="C208" s="10"/>
      <c r="I208" s="10"/>
      <c r="J208" s="10"/>
      <c r="K208" s="283"/>
      <c r="L208" s="283"/>
      <c r="M208" s="283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</row>
    <row r="209" spans="1:168" s="21" customFormat="1" ht="11.25" hidden="1" x14ac:dyDescent="0.2">
      <c r="A209" s="285"/>
      <c r="B209" s="10"/>
      <c r="C209" s="10"/>
      <c r="I209" s="10"/>
      <c r="J209" s="10"/>
      <c r="K209" s="283"/>
      <c r="L209" s="283"/>
      <c r="M209" s="283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</row>
    <row r="210" spans="1:168" s="21" customFormat="1" ht="11.25" hidden="1" x14ac:dyDescent="0.2">
      <c r="A210" s="285"/>
      <c r="B210" s="10"/>
      <c r="C210" s="10"/>
      <c r="I210" s="10"/>
      <c r="J210" s="10"/>
      <c r="K210" s="283"/>
      <c r="L210" s="283"/>
      <c r="M210" s="283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</row>
    <row r="211" spans="1:168" s="21" customFormat="1" ht="11.25" hidden="1" x14ac:dyDescent="0.2">
      <c r="A211" s="285"/>
      <c r="B211" s="10"/>
      <c r="C211" s="10"/>
      <c r="I211" s="10"/>
      <c r="J211" s="10"/>
      <c r="K211" s="283"/>
      <c r="L211" s="283"/>
      <c r="M211" s="283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</row>
    <row r="212" spans="1:168" s="21" customFormat="1" ht="11.25" hidden="1" x14ac:dyDescent="0.2">
      <c r="A212" s="285"/>
      <c r="B212" s="10"/>
      <c r="C212" s="10"/>
      <c r="I212" s="10"/>
      <c r="J212" s="10"/>
      <c r="K212" s="283"/>
      <c r="L212" s="283"/>
      <c r="M212" s="283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</row>
    <row r="213" spans="1:168" s="21" customFormat="1" ht="11.25" hidden="1" x14ac:dyDescent="0.2">
      <c r="A213" s="285"/>
      <c r="B213" s="10"/>
      <c r="C213" s="10"/>
      <c r="I213" s="10"/>
      <c r="J213" s="10"/>
      <c r="K213" s="283"/>
      <c r="L213" s="283"/>
      <c r="M213" s="283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</row>
    <row r="214" spans="1:168" s="21" customFormat="1" ht="11.25" hidden="1" x14ac:dyDescent="0.2">
      <c r="A214" s="285"/>
      <c r="B214" s="10"/>
      <c r="C214" s="10"/>
      <c r="I214" s="10"/>
      <c r="J214" s="10"/>
      <c r="K214" s="283"/>
      <c r="L214" s="283"/>
      <c r="M214" s="283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</row>
    <row r="215" spans="1:168" s="21" customFormat="1" ht="11.25" hidden="1" x14ac:dyDescent="0.2">
      <c r="A215" s="285"/>
      <c r="B215" s="10"/>
      <c r="C215" s="10"/>
      <c r="I215" s="10"/>
      <c r="J215" s="10"/>
      <c r="K215" s="283"/>
      <c r="L215" s="283"/>
      <c r="M215" s="283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</row>
    <row r="216" spans="1:168" s="21" customFormat="1" ht="11.25" hidden="1" x14ac:dyDescent="0.2">
      <c r="A216" s="285"/>
      <c r="B216" s="10"/>
      <c r="C216" s="10"/>
      <c r="I216" s="10"/>
      <c r="J216" s="10"/>
      <c r="K216" s="283"/>
      <c r="L216" s="283"/>
      <c r="M216" s="283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</row>
    <row r="217" spans="1:168" s="21" customFormat="1" ht="11.25" hidden="1" x14ac:dyDescent="0.2">
      <c r="A217" s="285"/>
      <c r="B217" s="10"/>
      <c r="C217" s="10"/>
      <c r="I217" s="10"/>
      <c r="J217" s="10"/>
      <c r="K217" s="283"/>
      <c r="L217" s="283"/>
      <c r="M217" s="283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</row>
    <row r="218" spans="1:168" s="21" customFormat="1" ht="11.25" hidden="1" x14ac:dyDescent="0.2">
      <c r="A218" s="285"/>
      <c r="B218" s="10"/>
      <c r="C218" s="10"/>
      <c r="I218" s="10"/>
      <c r="J218" s="10"/>
      <c r="K218" s="283"/>
      <c r="L218" s="283"/>
      <c r="M218" s="283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</row>
    <row r="219" spans="1:168" s="21" customFormat="1" ht="11.25" hidden="1" x14ac:dyDescent="0.2">
      <c r="A219" s="285"/>
      <c r="B219" s="10"/>
      <c r="C219" s="10"/>
      <c r="I219" s="10"/>
      <c r="J219" s="10"/>
      <c r="K219" s="283"/>
      <c r="L219" s="283"/>
      <c r="M219" s="283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</row>
    <row r="220" spans="1:168" s="21" customFormat="1" ht="11.25" hidden="1" x14ac:dyDescent="0.2">
      <c r="A220" s="285"/>
      <c r="B220" s="10"/>
      <c r="C220" s="10"/>
      <c r="I220" s="10"/>
      <c r="J220" s="10"/>
      <c r="K220" s="283"/>
      <c r="L220" s="283"/>
      <c r="M220" s="283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</row>
    <row r="221" spans="1:168" s="21" customFormat="1" ht="11.25" hidden="1" x14ac:dyDescent="0.2">
      <c r="A221" s="285"/>
      <c r="B221" s="10"/>
      <c r="C221" s="10"/>
      <c r="I221" s="10"/>
      <c r="J221" s="10"/>
      <c r="K221" s="283"/>
      <c r="L221" s="283"/>
      <c r="M221" s="283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</row>
    <row r="222" spans="1:168" s="21" customFormat="1" ht="11.25" hidden="1" x14ac:dyDescent="0.2">
      <c r="A222" s="285"/>
      <c r="B222" s="10"/>
      <c r="C222" s="10"/>
      <c r="I222" s="10"/>
      <c r="J222" s="10"/>
      <c r="K222" s="283"/>
      <c r="L222" s="283"/>
      <c r="M222" s="283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</row>
    <row r="223" spans="1:168" s="21" customFormat="1" ht="11.25" hidden="1" x14ac:dyDescent="0.2">
      <c r="A223" s="285"/>
      <c r="B223" s="10"/>
      <c r="C223" s="10"/>
      <c r="I223" s="10"/>
      <c r="J223" s="10"/>
      <c r="K223" s="283"/>
      <c r="L223" s="283"/>
      <c r="M223" s="283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</row>
    <row r="224" spans="1:168" s="21" customFormat="1" ht="11.25" hidden="1" x14ac:dyDescent="0.2">
      <c r="A224" s="285"/>
      <c r="B224" s="10"/>
      <c r="C224" s="10"/>
      <c r="I224" s="10"/>
      <c r="J224" s="10"/>
      <c r="K224" s="283"/>
      <c r="L224" s="283"/>
      <c r="M224" s="283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</row>
    <row r="225" spans="1:168" s="21" customFormat="1" ht="11.25" hidden="1" x14ac:dyDescent="0.2">
      <c r="A225" s="285"/>
      <c r="B225" s="10"/>
      <c r="C225" s="10"/>
      <c r="I225" s="10"/>
      <c r="J225" s="10"/>
      <c r="K225" s="283"/>
      <c r="L225" s="283"/>
      <c r="M225" s="283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</row>
  </sheetData>
  <sheetProtection password="D2FB" sheet="1" objects="1" scenarios="1"/>
  <mergeCells count="6">
    <mergeCell ref="D47:H47"/>
    <mergeCell ref="D48:H48"/>
    <mergeCell ref="D7:H7"/>
    <mergeCell ref="D8:H8"/>
    <mergeCell ref="D9:H9"/>
    <mergeCell ref="D10:H10"/>
  </mergeCells>
  <printOptions horizontalCentered="1" verticalCentered="1"/>
  <pageMargins left="0" right="0" top="0" bottom="0" header="0.51181102362204722" footer="0.51181102362204722"/>
  <pageSetup paperSize="9" scale="85" firstPageNumber="0" orientation="portrait" blackAndWhite="1" horizontalDpi="4294967294" verticalDpi="300" r:id="rId1"/>
  <headerFooter alignWithMargins="0">
    <oddFooter>&amp;C&amp;"Arial,Itálico"&amp;8Superintendência de Política Agrícola, Agronegócios e Irrigação
Gerência de Agronegócio e Estatística / Coordenação de Estudos de Mercados, Estatística e Acompanhamento de Safras (CEMEAS)
Página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9649" r:id="rId4" name="Drop Down 1">
              <controlPr defaultSize="0" print="0" autoFill="0" autoLine="0" autoPict="0">
                <anchor moveWithCells="1" sizeWithCells="1">
                  <from>
                    <xdr:col>3</xdr:col>
                    <xdr:colOff>933450</xdr:colOff>
                    <xdr:row>9</xdr:row>
                    <xdr:rowOff>9525</xdr:rowOff>
                  </from>
                  <to>
                    <xdr:col>7</xdr:col>
                    <xdr:colOff>152400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4">
    <tabColor rgb="FF0000FF"/>
  </sheetPr>
  <dimension ref="A1:FT314"/>
  <sheetViews>
    <sheetView showGridLines="0" showRowColHeaders="0" showZeros="0" showOutlineSymbols="0" zoomScaleNormal="100" workbookViewId="0"/>
  </sheetViews>
  <sheetFormatPr defaultColWidth="0" defaultRowHeight="12.75" zeroHeight="1" x14ac:dyDescent="0.2"/>
  <cols>
    <col min="1" max="1" width="9.140625" style="281" customWidth="1"/>
    <col min="2" max="2" width="9.7109375" style="8" customWidth="1"/>
    <col min="3" max="3" width="2.7109375" style="8" customWidth="1"/>
    <col min="4" max="4" width="17.7109375" style="9" customWidth="1"/>
    <col min="5" max="6" width="8.140625" style="9" customWidth="1"/>
    <col min="7" max="7" width="9.140625" style="9" customWidth="1"/>
    <col min="8" max="8" width="9.7109375" style="9" customWidth="1"/>
    <col min="9" max="9" width="17.7109375" style="9" customWidth="1"/>
    <col min="10" max="11" width="8.140625" style="9" customWidth="1"/>
    <col min="12" max="12" width="9.140625" style="9" customWidth="1"/>
    <col min="13" max="13" width="9.7109375" style="9" customWidth="1"/>
    <col min="14" max="14" width="2.7109375" style="8" customWidth="1"/>
    <col min="15" max="15" width="3.140625" style="8" customWidth="1"/>
    <col min="16" max="18" width="12.7109375" style="8" customWidth="1"/>
    <col min="19" max="176" width="0" style="8" hidden="1" customWidth="1"/>
    <col min="177" max="16384" width="9.140625" style="9" hidden="1"/>
  </cols>
  <sheetData>
    <row r="1" spans="1:176" ht="8.25" customHeight="1" thickBot="1" x14ac:dyDescent="0.25">
      <c r="D1" s="8"/>
      <c r="E1" s="8"/>
      <c r="F1" s="8"/>
      <c r="G1" s="8"/>
      <c r="H1" s="8"/>
      <c r="I1" s="8"/>
      <c r="J1" s="8"/>
      <c r="K1" s="8"/>
      <c r="L1" s="8"/>
      <c r="M1" s="8"/>
      <c r="P1" s="312"/>
      <c r="Q1" s="312"/>
      <c r="R1" s="312"/>
    </row>
    <row r="2" spans="1:176" ht="9.75" customHeight="1" thickTop="1" x14ac:dyDescent="0.2"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4"/>
      <c r="P2" s="312"/>
      <c r="Q2" s="312"/>
      <c r="R2" s="312"/>
    </row>
    <row r="3" spans="1:176" s="13" customFormat="1" ht="12.75" customHeight="1" x14ac:dyDescent="0.2">
      <c r="A3" s="282"/>
      <c r="B3" s="12"/>
      <c r="C3" s="17"/>
      <c r="D3" s="25"/>
      <c r="E3" s="25"/>
      <c r="F3" s="25"/>
      <c r="G3" s="25"/>
      <c r="H3" s="25"/>
      <c r="I3" s="25"/>
      <c r="J3" s="26"/>
      <c r="K3" s="26"/>
      <c r="L3" s="26"/>
      <c r="M3" s="26"/>
      <c r="N3" s="11"/>
      <c r="O3" s="12"/>
      <c r="P3" s="313"/>
      <c r="Q3" s="313"/>
      <c r="R3" s="3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</row>
    <row r="4" spans="1:176" ht="21" customHeight="1" x14ac:dyDescent="0.2">
      <c r="C4" s="14"/>
      <c r="D4" s="27"/>
      <c r="E4" s="27"/>
      <c r="F4" s="27"/>
      <c r="G4" s="27"/>
      <c r="H4" s="27"/>
      <c r="I4" s="27"/>
      <c r="J4" s="27"/>
      <c r="K4" s="27"/>
      <c r="L4" s="27"/>
      <c r="M4" s="27"/>
      <c r="N4" s="15"/>
      <c r="P4" s="312"/>
      <c r="Q4" s="312"/>
      <c r="R4" s="312"/>
    </row>
    <row r="5" spans="1:176" ht="11.25" customHeight="1" x14ac:dyDescent="0.2">
      <c r="C5" s="14"/>
      <c r="D5" s="27"/>
      <c r="E5" s="27"/>
      <c r="F5" s="27"/>
      <c r="G5" s="27"/>
      <c r="H5" s="27"/>
      <c r="I5" s="27"/>
      <c r="J5" s="27"/>
      <c r="K5" s="27"/>
      <c r="L5" s="27"/>
      <c r="M5" s="27"/>
      <c r="N5" s="15"/>
      <c r="P5" s="312"/>
      <c r="Q5" s="312"/>
      <c r="R5" s="312"/>
    </row>
    <row r="6" spans="1:176" x14ac:dyDescent="0.2">
      <c r="C6" s="14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15"/>
      <c r="P6" s="312"/>
      <c r="Q6" s="312"/>
      <c r="R6" s="312"/>
    </row>
    <row r="7" spans="1:176" x14ac:dyDescent="0.2">
      <c r="C7" s="14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15"/>
      <c r="P7" s="312"/>
      <c r="Q7" s="312"/>
      <c r="R7" s="312"/>
    </row>
    <row r="8" spans="1:176" ht="19.5" customHeight="1" x14ac:dyDescent="0.2">
      <c r="C8" s="14"/>
      <c r="D8" s="290" t="s">
        <v>598</v>
      </c>
      <c r="E8" s="290"/>
      <c r="F8" s="290"/>
      <c r="G8" s="290"/>
      <c r="H8" s="290"/>
      <c r="I8" s="290"/>
      <c r="J8" s="290"/>
      <c r="K8" s="290"/>
      <c r="L8" s="290"/>
      <c r="M8" s="290"/>
      <c r="N8" s="15"/>
      <c r="P8" s="312"/>
      <c r="Q8" s="312"/>
      <c r="R8" s="312"/>
    </row>
    <row r="9" spans="1:176" ht="15" customHeight="1" x14ac:dyDescent="0.2">
      <c r="C9" s="14"/>
      <c r="D9" s="291" t="str">
        <f>CONCATENATE("Cultura: ",Tab_Dados!BP7)</f>
        <v>Cultura: Selecione a cultura</v>
      </c>
      <c r="E9" s="291"/>
      <c r="F9" s="291"/>
      <c r="G9" s="291"/>
      <c r="H9" s="291"/>
      <c r="I9" s="291"/>
      <c r="J9" s="291"/>
      <c r="K9" s="291"/>
      <c r="L9" s="291"/>
      <c r="M9" s="291"/>
      <c r="N9" s="15"/>
      <c r="P9" s="312"/>
      <c r="Q9" s="312"/>
      <c r="R9" s="312"/>
    </row>
    <row r="10" spans="1:176" ht="9.75" customHeight="1" thickBot="1" x14ac:dyDescent="0.25">
      <c r="C10" s="14"/>
      <c r="D10" s="292" t="str">
        <f>IF(SUM(D12:M135)=0," ",CONCATENATE("(Produção total dos municípios - Ano de ",Entrada_Dados_Ano_2012!G3,")"))</f>
        <v xml:space="preserve"> </v>
      </c>
      <c r="E10" s="292"/>
      <c r="F10" s="292"/>
      <c r="G10" s="292"/>
      <c r="H10" s="292"/>
      <c r="I10" s="292"/>
      <c r="J10" s="292"/>
      <c r="K10" s="292"/>
      <c r="L10" s="292"/>
      <c r="M10" s="292"/>
      <c r="N10" s="15"/>
      <c r="P10" s="312"/>
      <c r="Q10" s="312"/>
      <c r="R10" s="312"/>
    </row>
    <row r="11" spans="1:176" ht="35.25" customHeight="1" x14ac:dyDescent="0.2">
      <c r="C11" s="14"/>
      <c r="D11" s="157" t="s">
        <v>9</v>
      </c>
      <c r="E11" s="158" t="s">
        <v>582</v>
      </c>
      <c r="F11" s="158" t="s">
        <v>583</v>
      </c>
      <c r="G11" s="158" t="str">
        <f>CONCATENATE(IF(OR(D9="Cultura: Abacaxi",D9="Cultura: Coco-da-baía"),"Produção (mil frutos)","Produção (tonelada)"))</f>
        <v>Produção (tonelada)</v>
      </c>
      <c r="H11" s="158" t="str">
        <f>CONCATENATE(IF(OR(D9="Cultura: Abacaxi",D9="Cultura: Coco-da-baía"),"Produtivi dade (frutos/ha)","Produtivi dade (kg/ha)"))</f>
        <v>Produtivi dade (kg/ha)</v>
      </c>
      <c r="I11" s="159" t="s">
        <v>9</v>
      </c>
      <c r="J11" s="158" t="s">
        <v>582</v>
      </c>
      <c r="K11" s="158" t="s">
        <v>583</v>
      </c>
      <c r="L11" s="158" t="str">
        <f>CONCATENATE(IF(OR(D9="Cultura: Abacaxi",D9="Cultura: Coco-da-baía"),"Produção (mil frutos)","Produção (tonelada)"))</f>
        <v>Produção (tonelada)</v>
      </c>
      <c r="M11" s="160" t="str">
        <f>CONCATENATE(IF(OR(D9="Cultura: Abacaxi",D9="Cultura: Coco-da-baía"),"Produtivi dade (frutos/ha)","Produtivi dade (kg/ha)"))</f>
        <v>Produtivi dade (kg/ha)</v>
      </c>
      <c r="N11" s="15"/>
      <c r="P11" s="312"/>
      <c r="Q11" s="312"/>
      <c r="R11" s="312"/>
    </row>
    <row r="12" spans="1:176" ht="12" customHeight="1" x14ac:dyDescent="0.2">
      <c r="C12" s="14"/>
      <c r="D12" s="161" t="str">
        <f>Tab_Dados!BS8</f>
        <v/>
      </c>
      <c r="E12" s="155" t="str">
        <f>Tab_Dados!BU8</f>
        <v/>
      </c>
      <c r="F12" s="155" t="str">
        <f>Tab_Dados!BV8</f>
        <v/>
      </c>
      <c r="G12" s="155" t="str">
        <f>Tab_Dados!BW8</f>
        <v/>
      </c>
      <c r="H12" s="182" t="str">
        <f>Tab_Dados!BT8</f>
        <v/>
      </c>
      <c r="I12" s="156" t="str">
        <f>Tab_Dados!BS9</f>
        <v/>
      </c>
      <c r="J12" s="155" t="str">
        <f>Tab_Dados!BU9</f>
        <v/>
      </c>
      <c r="K12" s="155" t="str">
        <f>Tab_Dados!BV9</f>
        <v/>
      </c>
      <c r="L12" s="155" t="str">
        <f>Tab_Dados!BW9</f>
        <v/>
      </c>
      <c r="M12" s="186" t="str">
        <f>Tab_Dados!BT9</f>
        <v/>
      </c>
      <c r="N12" s="15"/>
      <c r="P12" s="312"/>
      <c r="Q12" s="312"/>
      <c r="R12" s="312"/>
    </row>
    <row r="13" spans="1:176" ht="12" customHeight="1" x14ac:dyDescent="0.2">
      <c r="C13" s="14"/>
      <c r="D13" s="162" t="str">
        <f>Tab_Dados!BS10</f>
        <v/>
      </c>
      <c r="E13" s="151" t="str">
        <f>Tab_Dados!BU10</f>
        <v/>
      </c>
      <c r="F13" s="151" t="str">
        <f>Tab_Dados!BV10</f>
        <v/>
      </c>
      <c r="G13" s="151" t="str">
        <f>Tab_Dados!BW10</f>
        <v/>
      </c>
      <c r="H13" s="183" t="str">
        <f>Tab_Dados!BT10</f>
        <v/>
      </c>
      <c r="I13" s="152" t="str">
        <f>Tab_Dados!BS11</f>
        <v/>
      </c>
      <c r="J13" s="151" t="str">
        <f>Tab_Dados!BU11</f>
        <v/>
      </c>
      <c r="K13" s="151" t="str">
        <f>Tab_Dados!BV11</f>
        <v/>
      </c>
      <c r="L13" s="151" t="str">
        <f>Tab_Dados!BW11</f>
        <v/>
      </c>
      <c r="M13" s="187" t="str">
        <f>Tab_Dados!BT11</f>
        <v/>
      </c>
      <c r="N13" s="15"/>
      <c r="P13" s="312"/>
      <c r="Q13" s="312"/>
      <c r="R13" s="312"/>
    </row>
    <row r="14" spans="1:176" ht="12" customHeight="1" x14ac:dyDescent="0.2">
      <c r="C14" s="14"/>
      <c r="D14" s="163" t="str">
        <f>Tab_Dados!BS12</f>
        <v/>
      </c>
      <c r="E14" s="153" t="str">
        <f>Tab_Dados!BU12</f>
        <v/>
      </c>
      <c r="F14" s="153" t="str">
        <f>Tab_Dados!BV12</f>
        <v/>
      </c>
      <c r="G14" s="153" t="str">
        <f>Tab_Dados!BW12</f>
        <v/>
      </c>
      <c r="H14" s="184" t="str">
        <f>Tab_Dados!BT12</f>
        <v/>
      </c>
      <c r="I14" s="154" t="str">
        <f>Tab_Dados!BS13</f>
        <v/>
      </c>
      <c r="J14" s="153" t="str">
        <f>Tab_Dados!BU13</f>
        <v/>
      </c>
      <c r="K14" s="153" t="str">
        <f>Tab_Dados!BV13</f>
        <v/>
      </c>
      <c r="L14" s="153" t="str">
        <f>Tab_Dados!BW13</f>
        <v/>
      </c>
      <c r="M14" s="188" t="str">
        <f>Tab_Dados!BT13</f>
        <v/>
      </c>
      <c r="N14" s="15"/>
      <c r="P14" s="312"/>
      <c r="Q14" s="312"/>
      <c r="R14" s="312"/>
    </row>
    <row r="15" spans="1:176" ht="12" customHeight="1" x14ac:dyDescent="0.2">
      <c r="C15" s="14"/>
      <c r="D15" s="162" t="str">
        <f>Tab_Dados!BS14</f>
        <v/>
      </c>
      <c r="E15" s="151" t="str">
        <f>Tab_Dados!BU14</f>
        <v/>
      </c>
      <c r="F15" s="151" t="str">
        <f>Tab_Dados!BV14</f>
        <v/>
      </c>
      <c r="G15" s="151" t="str">
        <f>Tab_Dados!BW14</f>
        <v/>
      </c>
      <c r="H15" s="183" t="str">
        <f>Tab_Dados!BT14</f>
        <v/>
      </c>
      <c r="I15" s="152" t="str">
        <f>Tab_Dados!BS15</f>
        <v/>
      </c>
      <c r="J15" s="151" t="str">
        <f>Tab_Dados!BU15</f>
        <v/>
      </c>
      <c r="K15" s="151" t="str">
        <f>Tab_Dados!BV15</f>
        <v/>
      </c>
      <c r="L15" s="151" t="str">
        <f>Tab_Dados!BW15</f>
        <v/>
      </c>
      <c r="M15" s="187" t="str">
        <f>Tab_Dados!BT15</f>
        <v/>
      </c>
      <c r="N15" s="15"/>
      <c r="P15" s="312"/>
      <c r="Q15" s="312"/>
      <c r="R15" s="314"/>
    </row>
    <row r="16" spans="1:176" ht="12" customHeight="1" x14ac:dyDescent="0.2">
      <c r="C16" s="14"/>
      <c r="D16" s="163" t="str">
        <f>Tab_Dados!BS16</f>
        <v/>
      </c>
      <c r="E16" s="153" t="str">
        <f>Tab_Dados!BU16</f>
        <v/>
      </c>
      <c r="F16" s="153" t="str">
        <f>Tab_Dados!BV16</f>
        <v/>
      </c>
      <c r="G16" s="153" t="str">
        <f>Tab_Dados!BW16</f>
        <v/>
      </c>
      <c r="H16" s="184" t="str">
        <f>Tab_Dados!BT16</f>
        <v/>
      </c>
      <c r="I16" s="154" t="str">
        <f>Tab_Dados!BS17</f>
        <v/>
      </c>
      <c r="J16" s="153" t="str">
        <f>Tab_Dados!BU17</f>
        <v/>
      </c>
      <c r="K16" s="153" t="str">
        <f>Tab_Dados!BV17</f>
        <v/>
      </c>
      <c r="L16" s="153" t="str">
        <f>Tab_Dados!BW17</f>
        <v/>
      </c>
      <c r="M16" s="188" t="str">
        <f>Tab_Dados!BT17</f>
        <v/>
      </c>
      <c r="N16" s="15"/>
      <c r="P16" s="312"/>
      <c r="R16" s="312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</row>
    <row r="17" spans="1:176" ht="12" customHeight="1" x14ac:dyDescent="0.2">
      <c r="C17" s="14"/>
      <c r="D17" s="162" t="str">
        <f>Tab_Dados!BS18</f>
        <v/>
      </c>
      <c r="E17" s="151" t="str">
        <f>Tab_Dados!BU18</f>
        <v/>
      </c>
      <c r="F17" s="151" t="str">
        <f>Tab_Dados!BV18</f>
        <v/>
      </c>
      <c r="G17" s="151" t="str">
        <f>Tab_Dados!BW18</f>
        <v/>
      </c>
      <c r="H17" s="183" t="str">
        <f>Tab_Dados!BT18</f>
        <v/>
      </c>
      <c r="I17" s="152" t="str">
        <f>Tab_Dados!BS19</f>
        <v/>
      </c>
      <c r="J17" s="151" t="str">
        <f>Tab_Dados!BU19</f>
        <v/>
      </c>
      <c r="K17" s="151" t="str">
        <f>Tab_Dados!BV19</f>
        <v/>
      </c>
      <c r="L17" s="151" t="str">
        <f>Tab_Dados!BW19</f>
        <v/>
      </c>
      <c r="M17" s="187" t="str">
        <f>Tab_Dados!BT19</f>
        <v/>
      </c>
      <c r="N17" s="15"/>
      <c r="P17" s="312"/>
      <c r="R17" s="312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</row>
    <row r="18" spans="1:176" ht="12" customHeight="1" x14ac:dyDescent="0.2">
      <c r="C18" s="14"/>
      <c r="D18" s="163" t="str">
        <f>Tab_Dados!BS20</f>
        <v/>
      </c>
      <c r="E18" s="153" t="str">
        <f>Tab_Dados!BU20</f>
        <v/>
      </c>
      <c r="F18" s="153" t="str">
        <f>Tab_Dados!BV20</f>
        <v/>
      </c>
      <c r="G18" s="153" t="str">
        <f>Tab_Dados!BW20</f>
        <v/>
      </c>
      <c r="H18" s="184" t="str">
        <f>Tab_Dados!BT20</f>
        <v/>
      </c>
      <c r="I18" s="154" t="str">
        <f>Tab_Dados!BS21</f>
        <v/>
      </c>
      <c r="J18" s="153" t="str">
        <f>Tab_Dados!BU21</f>
        <v/>
      </c>
      <c r="K18" s="153" t="str">
        <f>Tab_Dados!BV21</f>
        <v/>
      </c>
      <c r="L18" s="153" t="str">
        <f>Tab_Dados!BW21</f>
        <v/>
      </c>
      <c r="M18" s="188" t="str">
        <f>Tab_Dados!BT21</f>
        <v/>
      </c>
      <c r="N18" s="15"/>
      <c r="P18" s="312"/>
      <c r="R18" s="312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</row>
    <row r="19" spans="1:176" ht="12" customHeight="1" x14ac:dyDescent="0.2">
      <c r="C19" s="14"/>
      <c r="D19" s="162" t="str">
        <f>Tab_Dados!BS22</f>
        <v/>
      </c>
      <c r="E19" s="151" t="str">
        <f>Tab_Dados!BU22</f>
        <v/>
      </c>
      <c r="F19" s="151" t="str">
        <f>Tab_Dados!BV22</f>
        <v/>
      </c>
      <c r="G19" s="151" t="str">
        <f>Tab_Dados!BW22</f>
        <v/>
      </c>
      <c r="H19" s="183" t="str">
        <f>Tab_Dados!BT22</f>
        <v/>
      </c>
      <c r="I19" s="152" t="str">
        <f>Tab_Dados!BS23</f>
        <v/>
      </c>
      <c r="J19" s="151" t="str">
        <f>Tab_Dados!BU23</f>
        <v/>
      </c>
      <c r="K19" s="151" t="str">
        <f>Tab_Dados!BV23</f>
        <v/>
      </c>
      <c r="L19" s="151" t="str">
        <f>Tab_Dados!BW23</f>
        <v/>
      </c>
      <c r="M19" s="187" t="str">
        <f>Tab_Dados!BT23</f>
        <v/>
      </c>
      <c r="N19" s="15"/>
      <c r="P19" s="312"/>
      <c r="R19" s="312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</row>
    <row r="20" spans="1:176" ht="12" customHeight="1" x14ac:dyDescent="0.2">
      <c r="C20" s="14"/>
      <c r="D20" s="163" t="str">
        <f>Tab_Dados!BS24</f>
        <v/>
      </c>
      <c r="E20" s="153" t="str">
        <f>Tab_Dados!BU24</f>
        <v/>
      </c>
      <c r="F20" s="153" t="str">
        <f>Tab_Dados!BV24</f>
        <v/>
      </c>
      <c r="G20" s="153" t="str">
        <f>Tab_Dados!BW24</f>
        <v/>
      </c>
      <c r="H20" s="184" t="str">
        <f>Tab_Dados!BT24</f>
        <v/>
      </c>
      <c r="I20" s="154" t="str">
        <f>Tab_Dados!BS25</f>
        <v/>
      </c>
      <c r="J20" s="153" t="str">
        <f>Tab_Dados!BU25</f>
        <v/>
      </c>
      <c r="K20" s="153" t="str">
        <f>Tab_Dados!BV25</f>
        <v/>
      </c>
      <c r="L20" s="153" t="str">
        <f>Tab_Dados!BW25</f>
        <v/>
      </c>
      <c r="M20" s="188" t="str">
        <f>Tab_Dados!BT25</f>
        <v/>
      </c>
      <c r="N20" s="15"/>
      <c r="P20" s="312"/>
      <c r="R20" s="312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</row>
    <row r="21" spans="1:176" ht="12" customHeight="1" x14ac:dyDescent="0.2">
      <c r="C21" s="14"/>
      <c r="D21" s="162" t="str">
        <f>Tab_Dados!BS26</f>
        <v/>
      </c>
      <c r="E21" s="151" t="str">
        <f>Tab_Dados!BU26</f>
        <v/>
      </c>
      <c r="F21" s="151" t="str">
        <f>Tab_Dados!BV26</f>
        <v/>
      </c>
      <c r="G21" s="151" t="str">
        <f>Tab_Dados!BW26</f>
        <v/>
      </c>
      <c r="H21" s="183" t="str">
        <f>Tab_Dados!BT26</f>
        <v/>
      </c>
      <c r="I21" s="152" t="str">
        <f>Tab_Dados!BS27</f>
        <v/>
      </c>
      <c r="J21" s="151" t="str">
        <f>Tab_Dados!BU27</f>
        <v/>
      </c>
      <c r="K21" s="151" t="str">
        <f>Tab_Dados!BV27</f>
        <v/>
      </c>
      <c r="L21" s="151" t="str">
        <f>Tab_Dados!BW27</f>
        <v/>
      </c>
      <c r="M21" s="187" t="str">
        <f>Tab_Dados!BT27</f>
        <v/>
      </c>
      <c r="N21" s="15"/>
      <c r="P21" s="312"/>
      <c r="Q21" s="312"/>
      <c r="R21" s="312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</row>
    <row r="22" spans="1:176" ht="12" customHeight="1" x14ac:dyDescent="0.2">
      <c r="C22" s="14"/>
      <c r="D22" s="163" t="str">
        <f>Tab_Dados!BS28</f>
        <v/>
      </c>
      <c r="E22" s="153" t="str">
        <f>Tab_Dados!BU28</f>
        <v/>
      </c>
      <c r="F22" s="153" t="str">
        <f>Tab_Dados!BV28</f>
        <v/>
      </c>
      <c r="G22" s="153" t="str">
        <f>Tab_Dados!BW28</f>
        <v/>
      </c>
      <c r="H22" s="184" t="str">
        <f>Tab_Dados!BT28</f>
        <v/>
      </c>
      <c r="I22" s="154" t="str">
        <f>Tab_Dados!BS29</f>
        <v/>
      </c>
      <c r="J22" s="153" t="str">
        <f>Tab_Dados!BU29</f>
        <v/>
      </c>
      <c r="K22" s="153" t="str">
        <f>Tab_Dados!BV29</f>
        <v/>
      </c>
      <c r="L22" s="153" t="str">
        <f>Tab_Dados!BW29</f>
        <v/>
      </c>
      <c r="M22" s="188" t="str">
        <f>Tab_Dados!BT29</f>
        <v/>
      </c>
      <c r="N22" s="15"/>
      <c r="P22" s="312"/>
      <c r="Q22" s="312"/>
      <c r="R22" s="312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</row>
    <row r="23" spans="1:176" ht="12" customHeight="1" x14ac:dyDescent="0.2">
      <c r="C23" s="14"/>
      <c r="D23" s="162" t="str">
        <f>Tab_Dados!BS30</f>
        <v/>
      </c>
      <c r="E23" s="151" t="str">
        <f>Tab_Dados!BU30</f>
        <v/>
      </c>
      <c r="F23" s="151" t="str">
        <f>Tab_Dados!BV30</f>
        <v/>
      </c>
      <c r="G23" s="151" t="str">
        <f>Tab_Dados!BW30</f>
        <v/>
      </c>
      <c r="H23" s="183" t="str">
        <f>Tab_Dados!BT30</f>
        <v/>
      </c>
      <c r="I23" s="152" t="str">
        <f>Tab_Dados!BS31</f>
        <v/>
      </c>
      <c r="J23" s="151" t="str">
        <f>Tab_Dados!BU31</f>
        <v/>
      </c>
      <c r="K23" s="151" t="str">
        <f>Tab_Dados!BV31</f>
        <v/>
      </c>
      <c r="L23" s="151" t="str">
        <f>Tab_Dados!BW31</f>
        <v/>
      </c>
      <c r="M23" s="187" t="str">
        <f>Tab_Dados!BT31</f>
        <v/>
      </c>
      <c r="N23" s="15"/>
      <c r="P23" s="312"/>
      <c r="Q23" s="312"/>
      <c r="R23" s="312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</row>
    <row r="24" spans="1:176" ht="12" customHeight="1" x14ac:dyDescent="0.2">
      <c r="C24" s="14"/>
      <c r="D24" s="163" t="str">
        <f>Tab_Dados!BS32</f>
        <v/>
      </c>
      <c r="E24" s="153" t="str">
        <f>Tab_Dados!BU32</f>
        <v/>
      </c>
      <c r="F24" s="153" t="str">
        <f>Tab_Dados!BV32</f>
        <v/>
      </c>
      <c r="G24" s="153" t="str">
        <f>Tab_Dados!BW32</f>
        <v/>
      </c>
      <c r="H24" s="184" t="str">
        <f>Tab_Dados!BT32</f>
        <v/>
      </c>
      <c r="I24" s="154" t="str">
        <f>Tab_Dados!BS33</f>
        <v/>
      </c>
      <c r="J24" s="153" t="str">
        <f>Tab_Dados!BU33</f>
        <v/>
      </c>
      <c r="K24" s="153" t="str">
        <f>Tab_Dados!BV33</f>
        <v/>
      </c>
      <c r="L24" s="153" t="str">
        <f>Tab_Dados!BW33</f>
        <v/>
      </c>
      <c r="M24" s="188" t="str">
        <f>Tab_Dados!BT33</f>
        <v/>
      </c>
      <c r="N24" s="15"/>
      <c r="P24" s="312"/>
      <c r="Q24" s="312"/>
      <c r="R24" s="312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</row>
    <row r="25" spans="1:176" ht="12" customHeight="1" x14ac:dyDescent="0.2">
      <c r="C25" s="14"/>
      <c r="D25" s="162" t="str">
        <f>Tab_Dados!BS34</f>
        <v/>
      </c>
      <c r="E25" s="151" t="str">
        <f>Tab_Dados!BU34</f>
        <v/>
      </c>
      <c r="F25" s="151" t="str">
        <f>Tab_Dados!BV34</f>
        <v/>
      </c>
      <c r="G25" s="151" t="str">
        <f>Tab_Dados!BW34</f>
        <v/>
      </c>
      <c r="H25" s="183" t="str">
        <f>Tab_Dados!BT34</f>
        <v/>
      </c>
      <c r="I25" s="152" t="str">
        <f>Tab_Dados!BS35</f>
        <v/>
      </c>
      <c r="J25" s="151" t="str">
        <f>Tab_Dados!BU35</f>
        <v/>
      </c>
      <c r="K25" s="151" t="str">
        <f>Tab_Dados!BV35</f>
        <v/>
      </c>
      <c r="L25" s="151" t="str">
        <f>Tab_Dados!BW35</f>
        <v/>
      </c>
      <c r="M25" s="187" t="str">
        <f>Tab_Dados!BT35</f>
        <v/>
      </c>
      <c r="N25" s="15"/>
      <c r="P25" s="312"/>
      <c r="Q25" s="312"/>
      <c r="R25" s="315"/>
      <c r="T25" s="181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</row>
    <row r="26" spans="1:176" ht="12" customHeight="1" x14ac:dyDescent="0.2">
      <c r="C26" s="14"/>
      <c r="D26" s="163" t="str">
        <f>Tab_Dados!BS36</f>
        <v/>
      </c>
      <c r="E26" s="153" t="str">
        <f>Tab_Dados!BU36</f>
        <v/>
      </c>
      <c r="F26" s="153" t="str">
        <f>Tab_Dados!BV36</f>
        <v/>
      </c>
      <c r="G26" s="153" t="str">
        <f>Tab_Dados!BW36</f>
        <v/>
      </c>
      <c r="H26" s="184" t="str">
        <f>Tab_Dados!BT36</f>
        <v/>
      </c>
      <c r="I26" s="154" t="str">
        <f>Tab_Dados!BS37</f>
        <v/>
      </c>
      <c r="J26" s="153" t="str">
        <f>Tab_Dados!BU37</f>
        <v/>
      </c>
      <c r="K26" s="153" t="str">
        <f>Tab_Dados!BV37</f>
        <v/>
      </c>
      <c r="L26" s="153" t="str">
        <f>Tab_Dados!BW37</f>
        <v/>
      </c>
      <c r="M26" s="188" t="str">
        <f>Tab_Dados!BT37</f>
        <v/>
      </c>
      <c r="N26" s="15"/>
      <c r="P26" s="312"/>
      <c r="Q26" s="312"/>
      <c r="R26" s="312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</row>
    <row r="27" spans="1:176" ht="12" customHeight="1" x14ac:dyDescent="0.2">
      <c r="C27" s="14"/>
      <c r="D27" s="162" t="str">
        <f>Tab_Dados!BS38</f>
        <v/>
      </c>
      <c r="E27" s="151" t="str">
        <f>Tab_Dados!BU38</f>
        <v/>
      </c>
      <c r="F27" s="151" t="str">
        <f>Tab_Dados!BV38</f>
        <v/>
      </c>
      <c r="G27" s="151" t="str">
        <f>Tab_Dados!BW38</f>
        <v/>
      </c>
      <c r="H27" s="183" t="str">
        <f>Tab_Dados!BT38</f>
        <v/>
      </c>
      <c r="I27" s="152" t="str">
        <f>Tab_Dados!BS39</f>
        <v/>
      </c>
      <c r="J27" s="151" t="str">
        <f>Tab_Dados!BU39</f>
        <v/>
      </c>
      <c r="K27" s="151" t="str">
        <f>Tab_Dados!BV39</f>
        <v/>
      </c>
      <c r="L27" s="151" t="str">
        <f>Tab_Dados!BW39</f>
        <v/>
      </c>
      <c r="M27" s="187" t="str">
        <f>Tab_Dados!BT39</f>
        <v/>
      </c>
      <c r="N27" s="15"/>
      <c r="P27" s="312"/>
      <c r="Q27" s="312"/>
      <c r="R27" s="312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</row>
    <row r="28" spans="1:176" ht="12" customHeight="1" x14ac:dyDescent="0.2">
      <c r="C28" s="14"/>
      <c r="D28" s="163" t="str">
        <f>Tab_Dados!BS40</f>
        <v/>
      </c>
      <c r="E28" s="153" t="str">
        <f>Tab_Dados!BU40</f>
        <v/>
      </c>
      <c r="F28" s="153" t="str">
        <f>Tab_Dados!BV40</f>
        <v/>
      </c>
      <c r="G28" s="153" t="str">
        <f>Tab_Dados!BW40</f>
        <v/>
      </c>
      <c r="H28" s="184" t="str">
        <f>Tab_Dados!BT40</f>
        <v/>
      </c>
      <c r="I28" s="154" t="str">
        <f>Tab_Dados!BS41</f>
        <v/>
      </c>
      <c r="J28" s="153" t="str">
        <f>Tab_Dados!BU41</f>
        <v/>
      </c>
      <c r="K28" s="153" t="str">
        <f>Tab_Dados!BV41</f>
        <v/>
      </c>
      <c r="L28" s="153" t="str">
        <f>Tab_Dados!BW41</f>
        <v/>
      </c>
      <c r="M28" s="188" t="str">
        <f>Tab_Dados!BT41</f>
        <v/>
      </c>
      <c r="N28" s="15"/>
      <c r="P28" s="312"/>
      <c r="Q28" s="312"/>
      <c r="R28" s="312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</row>
    <row r="29" spans="1:176" ht="12" customHeight="1" x14ac:dyDescent="0.2">
      <c r="C29" s="14"/>
      <c r="D29" s="162" t="str">
        <f>Tab_Dados!BS42</f>
        <v/>
      </c>
      <c r="E29" s="151" t="str">
        <f>Tab_Dados!BU42</f>
        <v/>
      </c>
      <c r="F29" s="151" t="str">
        <f>Tab_Dados!BV42</f>
        <v/>
      </c>
      <c r="G29" s="151" t="str">
        <f>Tab_Dados!BW42</f>
        <v/>
      </c>
      <c r="H29" s="183" t="str">
        <f>Tab_Dados!BT42</f>
        <v/>
      </c>
      <c r="I29" s="152" t="str">
        <f>Tab_Dados!BS43</f>
        <v/>
      </c>
      <c r="J29" s="151" t="str">
        <f>Tab_Dados!BU43</f>
        <v/>
      </c>
      <c r="K29" s="151" t="str">
        <f>Tab_Dados!BV43</f>
        <v/>
      </c>
      <c r="L29" s="151" t="str">
        <f>Tab_Dados!BW43</f>
        <v/>
      </c>
      <c r="M29" s="187" t="str">
        <f>Tab_Dados!BT43</f>
        <v/>
      </c>
      <c r="N29" s="15"/>
      <c r="P29" s="312"/>
      <c r="Q29" s="312"/>
      <c r="R29" s="283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</row>
    <row r="30" spans="1:176" ht="12" customHeight="1" x14ac:dyDescent="0.2">
      <c r="C30" s="14"/>
      <c r="D30" s="163" t="str">
        <f>Tab_Dados!BS44</f>
        <v/>
      </c>
      <c r="E30" s="153" t="str">
        <f>Tab_Dados!BU44</f>
        <v/>
      </c>
      <c r="F30" s="153" t="str">
        <f>Tab_Dados!BV44</f>
        <v/>
      </c>
      <c r="G30" s="153" t="str">
        <f>Tab_Dados!BW44</f>
        <v/>
      </c>
      <c r="H30" s="184" t="str">
        <f>Tab_Dados!BT44</f>
        <v/>
      </c>
      <c r="I30" s="154" t="str">
        <f>Tab_Dados!BS45</f>
        <v/>
      </c>
      <c r="J30" s="153" t="str">
        <f>Tab_Dados!BU45</f>
        <v/>
      </c>
      <c r="K30" s="153" t="str">
        <f>Tab_Dados!BV45</f>
        <v/>
      </c>
      <c r="L30" s="153" t="str">
        <f>Tab_Dados!BW45</f>
        <v/>
      </c>
      <c r="M30" s="188" t="str">
        <f>Tab_Dados!BT45</f>
        <v/>
      </c>
      <c r="N30" s="15"/>
      <c r="P30" s="312"/>
      <c r="Q30" s="312"/>
      <c r="R30" s="283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</row>
    <row r="31" spans="1:176" ht="12" customHeight="1" x14ac:dyDescent="0.2">
      <c r="C31" s="14"/>
      <c r="D31" s="162" t="str">
        <f>Tab_Dados!BS46</f>
        <v/>
      </c>
      <c r="E31" s="151" t="str">
        <f>Tab_Dados!BU46</f>
        <v/>
      </c>
      <c r="F31" s="151" t="str">
        <f>Tab_Dados!BV46</f>
        <v/>
      </c>
      <c r="G31" s="151" t="str">
        <f>Tab_Dados!BW46</f>
        <v/>
      </c>
      <c r="H31" s="183" t="str">
        <f>Tab_Dados!BT46</f>
        <v/>
      </c>
      <c r="I31" s="152" t="str">
        <f>Tab_Dados!BS47</f>
        <v/>
      </c>
      <c r="J31" s="151" t="str">
        <f>Tab_Dados!BU47</f>
        <v/>
      </c>
      <c r="K31" s="151" t="str">
        <f>Tab_Dados!BV47</f>
        <v/>
      </c>
      <c r="L31" s="151" t="str">
        <f>Tab_Dados!BW47</f>
        <v/>
      </c>
      <c r="M31" s="187" t="str">
        <f>Tab_Dados!BT47</f>
        <v/>
      </c>
      <c r="N31" s="15"/>
      <c r="P31" s="312"/>
      <c r="Q31" s="312"/>
      <c r="R31" s="283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</row>
    <row r="32" spans="1:176" s="10" customFormat="1" ht="12" customHeight="1" x14ac:dyDescent="0.2">
      <c r="A32" s="283"/>
      <c r="B32" s="8"/>
      <c r="C32" s="17"/>
      <c r="D32" s="163" t="str">
        <f>Tab_Dados!BS48</f>
        <v/>
      </c>
      <c r="E32" s="153" t="str">
        <f>Tab_Dados!BU48</f>
        <v/>
      </c>
      <c r="F32" s="153" t="str">
        <f>Tab_Dados!BV48</f>
        <v/>
      </c>
      <c r="G32" s="153" t="str">
        <f>Tab_Dados!BW48</f>
        <v/>
      </c>
      <c r="H32" s="184" t="str">
        <f>Tab_Dados!BT48</f>
        <v/>
      </c>
      <c r="I32" s="154" t="str">
        <f>Tab_Dados!BS49</f>
        <v/>
      </c>
      <c r="J32" s="153" t="str">
        <f>Tab_Dados!BU49</f>
        <v/>
      </c>
      <c r="K32" s="153" t="str">
        <f>Tab_Dados!BV49</f>
        <v/>
      </c>
      <c r="L32" s="153" t="str">
        <f>Tab_Dados!BW49</f>
        <v/>
      </c>
      <c r="M32" s="188" t="str">
        <f>Tab_Dados!BT49</f>
        <v/>
      </c>
      <c r="N32" s="16"/>
      <c r="P32" s="283"/>
      <c r="Q32" s="283"/>
      <c r="R32" s="283"/>
    </row>
    <row r="33" spans="1:18" s="10" customFormat="1" ht="12" customHeight="1" x14ac:dyDescent="0.2">
      <c r="A33" s="283"/>
      <c r="B33" s="8"/>
      <c r="C33" s="17"/>
      <c r="D33" s="162" t="str">
        <f>Tab_Dados!BS50</f>
        <v/>
      </c>
      <c r="E33" s="151" t="str">
        <f>Tab_Dados!BU50</f>
        <v/>
      </c>
      <c r="F33" s="151" t="str">
        <f>Tab_Dados!BV50</f>
        <v/>
      </c>
      <c r="G33" s="151" t="str">
        <f>Tab_Dados!BW50</f>
        <v/>
      </c>
      <c r="H33" s="183" t="str">
        <f>Tab_Dados!BT50</f>
        <v/>
      </c>
      <c r="I33" s="152" t="str">
        <f>Tab_Dados!BS51</f>
        <v/>
      </c>
      <c r="J33" s="151" t="str">
        <f>Tab_Dados!BU51</f>
        <v/>
      </c>
      <c r="K33" s="151" t="str">
        <f>Tab_Dados!BV51</f>
        <v/>
      </c>
      <c r="L33" s="151" t="str">
        <f>Tab_Dados!BW51</f>
        <v/>
      </c>
      <c r="M33" s="187" t="str">
        <f>Tab_Dados!BT51</f>
        <v/>
      </c>
      <c r="N33" s="16"/>
      <c r="P33" s="283"/>
      <c r="Q33" s="283"/>
      <c r="R33" s="283"/>
    </row>
    <row r="34" spans="1:18" s="10" customFormat="1" ht="12" customHeight="1" x14ac:dyDescent="0.2">
      <c r="A34" s="283"/>
      <c r="B34" s="8"/>
      <c r="C34" s="17"/>
      <c r="D34" s="163" t="str">
        <f>Tab_Dados!BS52</f>
        <v/>
      </c>
      <c r="E34" s="153" t="str">
        <f>Tab_Dados!BU52</f>
        <v/>
      </c>
      <c r="F34" s="153" t="str">
        <f>Tab_Dados!BV52</f>
        <v/>
      </c>
      <c r="G34" s="153" t="str">
        <f>Tab_Dados!BW52</f>
        <v/>
      </c>
      <c r="H34" s="184" t="str">
        <f>Tab_Dados!BT52</f>
        <v/>
      </c>
      <c r="I34" s="154" t="str">
        <f>Tab_Dados!BS53</f>
        <v/>
      </c>
      <c r="J34" s="153" t="str">
        <f>Tab_Dados!BU53</f>
        <v/>
      </c>
      <c r="K34" s="153" t="str">
        <f>Tab_Dados!BV53</f>
        <v/>
      </c>
      <c r="L34" s="153" t="str">
        <f>Tab_Dados!BW53</f>
        <v/>
      </c>
      <c r="M34" s="188" t="str">
        <f>Tab_Dados!BT53</f>
        <v/>
      </c>
      <c r="N34" s="16"/>
      <c r="P34" s="283"/>
      <c r="Q34" s="283"/>
      <c r="R34" s="283"/>
    </row>
    <row r="35" spans="1:18" s="10" customFormat="1" ht="12" customHeight="1" x14ac:dyDescent="0.2">
      <c r="A35" s="283"/>
      <c r="B35" s="8"/>
      <c r="C35" s="17"/>
      <c r="D35" s="162" t="str">
        <f>Tab_Dados!BS54</f>
        <v/>
      </c>
      <c r="E35" s="151" t="str">
        <f>Tab_Dados!BU54</f>
        <v/>
      </c>
      <c r="F35" s="151" t="str">
        <f>Tab_Dados!BV54</f>
        <v/>
      </c>
      <c r="G35" s="151" t="str">
        <f>Tab_Dados!BW54</f>
        <v/>
      </c>
      <c r="H35" s="183" t="str">
        <f>Tab_Dados!BT54</f>
        <v/>
      </c>
      <c r="I35" s="152" t="str">
        <f>Tab_Dados!BS55</f>
        <v/>
      </c>
      <c r="J35" s="151" t="str">
        <f>Tab_Dados!BU55</f>
        <v/>
      </c>
      <c r="K35" s="151" t="str">
        <f>Tab_Dados!BV55</f>
        <v/>
      </c>
      <c r="L35" s="151" t="str">
        <f>Tab_Dados!BW55</f>
        <v/>
      </c>
      <c r="M35" s="187" t="str">
        <f>Tab_Dados!BT55</f>
        <v/>
      </c>
      <c r="N35" s="16"/>
      <c r="P35" s="283"/>
      <c r="Q35" s="283"/>
      <c r="R35" s="283"/>
    </row>
    <row r="36" spans="1:18" s="10" customFormat="1" ht="12" customHeight="1" x14ac:dyDescent="0.2">
      <c r="A36" s="283"/>
      <c r="B36" s="8"/>
      <c r="C36" s="17"/>
      <c r="D36" s="163" t="str">
        <f>Tab_Dados!BS56</f>
        <v/>
      </c>
      <c r="E36" s="153" t="str">
        <f>Tab_Dados!BU56</f>
        <v/>
      </c>
      <c r="F36" s="153" t="str">
        <f>Tab_Dados!BV56</f>
        <v/>
      </c>
      <c r="G36" s="153" t="str">
        <f>Tab_Dados!BW56</f>
        <v/>
      </c>
      <c r="H36" s="184" t="str">
        <f>Tab_Dados!BT56</f>
        <v/>
      </c>
      <c r="I36" s="154" t="str">
        <f>Tab_Dados!BS57</f>
        <v/>
      </c>
      <c r="J36" s="153" t="str">
        <f>Tab_Dados!BU57</f>
        <v/>
      </c>
      <c r="K36" s="153" t="str">
        <f>Tab_Dados!BV57</f>
        <v/>
      </c>
      <c r="L36" s="153" t="str">
        <f>Tab_Dados!BW57</f>
        <v/>
      </c>
      <c r="M36" s="188" t="str">
        <f>Tab_Dados!BT57</f>
        <v/>
      </c>
      <c r="N36" s="16"/>
      <c r="P36" s="283"/>
      <c r="Q36" s="283"/>
      <c r="R36" s="283"/>
    </row>
    <row r="37" spans="1:18" s="10" customFormat="1" ht="12" customHeight="1" x14ac:dyDescent="0.2">
      <c r="A37" s="283"/>
      <c r="B37" s="8"/>
      <c r="C37" s="17"/>
      <c r="D37" s="162" t="str">
        <f>Tab_Dados!BS58</f>
        <v/>
      </c>
      <c r="E37" s="151" t="str">
        <f>Tab_Dados!BU58</f>
        <v/>
      </c>
      <c r="F37" s="151" t="str">
        <f>Tab_Dados!BV58</f>
        <v/>
      </c>
      <c r="G37" s="151" t="str">
        <f>Tab_Dados!BW58</f>
        <v/>
      </c>
      <c r="H37" s="183" t="str">
        <f>Tab_Dados!BT58</f>
        <v/>
      </c>
      <c r="I37" s="152" t="str">
        <f>Tab_Dados!BS59</f>
        <v/>
      </c>
      <c r="J37" s="151" t="str">
        <f>Tab_Dados!BU59</f>
        <v/>
      </c>
      <c r="K37" s="151" t="str">
        <f>Tab_Dados!BV59</f>
        <v/>
      </c>
      <c r="L37" s="151" t="str">
        <f>Tab_Dados!BW59</f>
        <v/>
      </c>
      <c r="M37" s="187" t="str">
        <f>Tab_Dados!BT59</f>
        <v/>
      </c>
      <c r="N37" s="16"/>
      <c r="P37" s="283"/>
      <c r="Q37" s="283"/>
      <c r="R37" s="283"/>
    </row>
    <row r="38" spans="1:18" s="10" customFormat="1" ht="12" customHeight="1" x14ac:dyDescent="0.2">
      <c r="A38" s="283"/>
      <c r="C38" s="17"/>
      <c r="D38" s="163" t="str">
        <f>Tab_Dados!BS60</f>
        <v/>
      </c>
      <c r="E38" s="153" t="str">
        <f>Tab_Dados!BU60</f>
        <v/>
      </c>
      <c r="F38" s="153" t="str">
        <f>Tab_Dados!BV60</f>
        <v/>
      </c>
      <c r="G38" s="153" t="str">
        <f>Tab_Dados!BW60</f>
        <v/>
      </c>
      <c r="H38" s="184" t="str">
        <f>Tab_Dados!BT60</f>
        <v/>
      </c>
      <c r="I38" s="154" t="str">
        <f>Tab_Dados!BS61</f>
        <v/>
      </c>
      <c r="J38" s="153" t="str">
        <f>Tab_Dados!BU61</f>
        <v/>
      </c>
      <c r="K38" s="153" t="str">
        <f>Tab_Dados!BV61</f>
        <v/>
      </c>
      <c r="L38" s="153" t="str">
        <f>Tab_Dados!BW61</f>
        <v/>
      </c>
      <c r="M38" s="188" t="str">
        <f>Tab_Dados!BT61</f>
        <v/>
      </c>
      <c r="N38" s="16"/>
      <c r="P38" s="283"/>
      <c r="Q38" s="283"/>
      <c r="R38" s="283"/>
    </row>
    <row r="39" spans="1:18" s="10" customFormat="1" ht="12" customHeight="1" x14ac:dyDescent="0.2">
      <c r="A39" s="283"/>
      <c r="C39" s="17"/>
      <c r="D39" s="162" t="str">
        <f>Tab_Dados!BS62</f>
        <v/>
      </c>
      <c r="E39" s="151" t="str">
        <f>Tab_Dados!BU62</f>
        <v/>
      </c>
      <c r="F39" s="151" t="str">
        <f>Tab_Dados!BV62</f>
        <v/>
      </c>
      <c r="G39" s="151" t="str">
        <f>Tab_Dados!BW62</f>
        <v/>
      </c>
      <c r="H39" s="183" t="str">
        <f>Tab_Dados!BT62</f>
        <v/>
      </c>
      <c r="I39" s="152" t="str">
        <f>Tab_Dados!BS63</f>
        <v/>
      </c>
      <c r="J39" s="151" t="str">
        <f>Tab_Dados!BU63</f>
        <v/>
      </c>
      <c r="K39" s="151" t="str">
        <f>Tab_Dados!BV63</f>
        <v/>
      </c>
      <c r="L39" s="151" t="str">
        <f>Tab_Dados!BW63</f>
        <v/>
      </c>
      <c r="M39" s="187" t="str">
        <f>Tab_Dados!BT63</f>
        <v/>
      </c>
      <c r="N39" s="16"/>
      <c r="P39" s="283"/>
      <c r="Q39" s="283"/>
      <c r="R39" s="283"/>
    </row>
    <row r="40" spans="1:18" s="10" customFormat="1" ht="12" customHeight="1" x14ac:dyDescent="0.2">
      <c r="A40" s="283"/>
      <c r="C40" s="17"/>
      <c r="D40" s="163" t="str">
        <f>Tab_Dados!BS64</f>
        <v/>
      </c>
      <c r="E40" s="153" t="str">
        <f>Tab_Dados!BU64</f>
        <v/>
      </c>
      <c r="F40" s="153" t="str">
        <f>Tab_Dados!BV64</f>
        <v/>
      </c>
      <c r="G40" s="153" t="str">
        <f>Tab_Dados!BW64</f>
        <v/>
      </c>
      <c r="H40" s="184" t="str">
        <f>Tab_Dados!BT64</f>
        <v/>
      </c>
      <c r="I40" s="154" t="str">
        <f>Tab_Dados!BS65</f>
        <v/>
      </c>
      <c r="J40" s="153" t="str">
        <f>Tab_Dados!BU65</f>
        <v/>
      </c>
      <c r="K40" s="153" t="str">
        <f>Tab_Dados!BV65</f>
        <v/>
      </c>
      <c r="L40" s="153" t="str">
        <f>Tab_Dados!BW65</f>
        <v/>
      </c>
      <c r="M40" s="188" t="str">
        <f>Tab_Dados!BT65</f>
        <v/>
      </c>
      <c r="N40" s="16"/>
      <c r="P40" s="283"/>
      <c r="Q40" s="283"/>
      <c r="R40" s="283"/>
    </row>
    <row r="41" spans="1:18" s="10" customFormat="1" ht="12" customHeight="1" x14ac:dyDescent="0.2">
      <c r="A41" s="283"/>
      <c r="C41" s="17"/>
      <c r="D41" s="162" t="str">
        <f>Tab_Dados!BS66</f>
        <v/>
      </c>
      <c r="E41" s="151" t="str">
        <f>Tab_Dados!BU66</f>
        <v/>
      </c>
      <c r="F41" s="151" t="str">
        <f>Tab_Dados!BV66</f>
        <v/>
      </c>
      <c r="G41" s="151" t="str">
        <f>Tab_Dados!BW66</f>
        <v/>
      </c>
      <c r="H41" s="183" t="str">
        <f>Tab_Dados!BT66</f>
        <v/>
      </c>
      <c r="I41" s="152" t="str">
        <f>Tab_Dados!BS67</f>
        <v/>
      </c>
      <c r="J41" s="151" t="str">
        <f>Tab_Dados!BU67</f>
        <v/>
      </c>
      <c r="K41" s="151" t="str">
        <f>Tab_Dados!BV67</f>
        <v/>
      </c>
      <c r="L41" s="151" t="str">
        <f>Tab_Dados!BW67</f>
        <v/>
      </c>
      <c r="M41" s="187" t="str">
        <f>Tab_Dados!BT67</f>
        <v/>
      </c>
      <c r="N41" s="16"/>
      <c r="P41" s="283"/>
      <c r="Q41" s="283"/>
      <c r="R41" s="283"/>
    </row>
    <row r="42" spans="1:18" s="10" customFormat="1" ht="12" customHeight="1" x14ac:dyDescent="0.2">
      <c r="A42" s="283"/>
      <c r="C42" s="17"/>
      <c r="D42" s="163" t="str">
        <f>Tab_Dados!BS68</f>
        <v/>
      </c>
      <c r="E42" s="153" t="str">
        <f>Tab_Dados!BU68</f>
        <v/>
      </c>
      <c r="F42" s="153" t="str">
        <f>Tab_Dados!BV68</f>
        <v/>
      </c>
      <c r="G42" s="153" t="str">
        <f>Tab_Dados!BW68</f>
        <v/>
      </c>
      <c r="H42" s="184" t="str">
        <f>Tab_Dados!BT68</f>
        <v/>
      </c>
      <c r="I42" s="154" t="str">
        <f>Tab_Dados!BS69</f>
        <v/>
      </c>
      <c r="J42" s="153" t="str">
        <f>Tab_Dados!BU69</f>
        <v/>
      </c>
      <c r="K42" s="153" t="str">
        <f>Tab_Dados!BV69</f>
        <v/>
      </c>
      <c r="L42" s="153" t="str">
        <f>Tab_Dados!BW69</f>
        <v/>
      </c>
      <c r="M42" s="188" t="str">
        <f>Tab_Dados!BT69</f>
        <v/>
      </c>
      <c r="N42" s="16"/>
      <c r="P42" s="283"/>
      <c r="Q42" s="283"/>
      <c r="R42" s="283"/>
    </row>
    <row r="43" spans="1:18" s="10" customFormat="1" ht="12" customHeight="1" x14ac:dyDescent="0.2">
      <c r="A43" s="283"/>
      <c r="C43" s="17"/>
      <c r="D43" s="162" t="str">
        <f>Tab_Dados!BS70</f>
        <v/>
      </c>
      <c r="E43" s="151" t="str">
        <f>Tab_Dados!BU70</f>
        <v/>
      </c>
      <c r="F43" s="151" t="str">
        <f>Tab_Dados!BV70</f>
        <v/>
      </c>
      <c r="G43" s="151" t="str">
        <f>Tab_Dados!BW70</f>
        <v/>
      </c>
      <c r="H43" s="183" t="str">
        <f>Tab_Dados!BT70</f>
        <v/>
      </c>
      <c r="I43" s="152" t="str">
        <f>Tab_Dados!BS71</f>
        <v/>
      </c>
      <c r="J43" s="151" t="str">
        <f>Tab_Dados!BU71</f>
        <v/>
      </c>
      <c r="K43" s="151" t="str">
        <f>Tab_Dados!BV71</f>
        <v/>
      </c>
      <c r="L43" s="151" t="str">
        <f>Tab_Dados!BW71</f>
        <v/>
      </c>
      <c r="M43" s="187" t="str">
        <f>Tab_Dados!BT71</f>
        <v/>
      </c>
      <c r="N43" s="16"/>
      <c r="P43" s="283"/>
      <c r="Q43" s="283"/>
      <c r="R43" s="283"/>
    </row>
    <row r="44" spans="1:18" s="10" customFormat="1" ht="12" customHeight="1" x14ac:dyDescent="0.2">
      <c r="A44" s="283"/>
      <c r="C44" s="17"/>
      <c r="D44" s="163" t="str">
        <f>Tab_Dados!BS72</f>
        <v/>
      </c>
      <c r="E44" s="153" t="str">
        <f>Tab_Dados!BU72</f>
        <v/>
      </c>
      <c r="F44" s="153" t="str">
        <f>Tab_Dados!BV72</f>
        <v/>
      </c>
      <c r="G44" s="153" t="str">
        <f>Tab_Dados!BW72</f>
        <v/>
      </c>
      <c r="H44" s="184" t="str">
        <f>Tab_Dados!BT72</f>
        <v/>
      </c>
      <c r="I44" s="154" t="str">
        <f>Tab_Dados!BS73</f>
        <v/>
      </c>
      <c r="J44" s="153" t="str">
        <f>Tab_Dados!BU73</f>
        <v/>
      </c>
      <c r="K44" s="153" t="str">
        <f>Tab_Dados!BV73</f>
        <v/>
      </c>
      <c r="L44" s="153" t="str">
        <f>Tab_Dados!BW73</f>
        <v/>
      </c>
      <c r="M44" s="188" t="str">
        <f>Tab_Dados!BT73</f>
        <v/>
      </c>
      <c r="N44" s="16"/>
      <c r="P44" s="283"/>
      <c r="Q44" s="283"/>
      <c r="R44" s="283"/>
    </row>
    <row r="45" spans="1:18" s="10" customFormat="1" ht="12" customHeight="1" x14ac:dyDescent="0.2">
      <c r="A45" s="283"/>
      <c r="C45" s="17"/>
      <c r="D45" s="162" t="str">
        <f>Tab_Dados!BS74</f>
        <v/>
      </c>
      <c r="E45" s="151" t="str">
        <f>Tab_Dados!BU74</f>
        <v/>
      </c>
      <c r="F45" s="151" t="str">
        <f>Tab_Dados!BV74</f>
        <v/>
      </c>
      <c r="G45" s="151" t="str">
        <f>Tab_Dados!BW74</f>
        <v/>
      </c>
      <c r="H45" s="183" t="str">
        <f>Tab_Dados!BT74</f>
        <v/>
      </c>
      <c r="I45" s="152" t="str">
        <f>Tab_Dados!BS75</f>
        <v/>
      </c>
      <c r="J45" s="151" t="str">
        <f>Tab_Dados!BU75</f>
        <v/>
      </c>
      <c r="K45" s="151" t="str">
        <f>Tab_Dados!BV75</f>
        <v/>
      </c>
      <c r="L45" s="151" t="str">
        <f>Tab_Dados!BW75</f>
        <v/>
      </c>
      <c r="M45" s="187" t="str">
        <f>Tab_Dados!BT75</f>
        <v/>
      </c>
      <c r="N45" s="16"/>
      <c r="P45" s="283"/>
      <c r="Q45" s="283"/>
      <c r="R45" s="283"/>
    </row>
    <row r="46" spans="1:18" s="10" customFormat="1" ht="12" customHeight="1" x14ac:dyDescent="0.2">
      <c r="A46" s="283"/>
      <c r="C46" s="17"/>
      <c r="D46" s="163" t="str">
        <f>Tab_Dados!BS76</f>
        <v/>
      </c>
      <c r="E46" s="153" t="str">
        <f>Tab_Dados!BU76</f>
        <v/>
      </c>
      <c r="F46" s="153" t="str">
        <f>Tab_Dados!BV76</f>
        <v/>
      </c>
      <c r="G46" s="153" t="str">
        <f>Tab_Dados!BW76</f>
        <v/>
      </c>
      <c r="H46" s="184" t="str">
        <f>Tab_Dados!BT76</f>
        <v/>
      </c>
      <c r="I46" s="154" t="str">
        <f>Tab_Dados!BS77</f>
        <v/>
      </c>
      <c r="J46" s="153" t="str">
        <f>Tab_Dados!BU77</f>
        <v/>
      </c>
      <c r="K46" s="153" t="str">
        <f>Tab_Dados!BV77</f>
        <v/>
      </c>
      <c r="L46" s="153" t="str">
        <f>Tab_Dados!BW77</f>
        <v/>
      </c>
      <c r="M46" s="188" t="str">
        <f>Tab_Dados!BT77</f>
        <v/>
      </c>
      <c r="N46" s="16"/>
      <c r="P46" s="283"/>
      <c r="Q46" s="283"/>
      <c r="R46" s="283"/>
    </row>
    <row r="47" spans="1:18" s="10" customFormat="1" ht="12" customHeight="1" x14ac:dyDescent="0.2">
      <c r="A47" s="283"/>
      <c r="C47" s="17"/>
      <c r="D47" s="162" t="str">
        <f>Tab_Dados!BS78</f>
        <v/>
      </c>
      <c r="E47" s="151" t="str">
        <f>Tab_Dados!BU78</f>
        <v/>
      </c>
      <c r="F47" s="151" t="str">
        <f>Tab_Dados!BV78</f>
        <v/>
      </c>
      <c r="G47" s="151" t="str">
        <f>Tab_Dados!BW78</f>
        <v/>
      </c>
      <c r="H47" s="183" t="str">
        <f>Tab_Dados!BT78</f>
        <v/>
      </c>
      <c r="I47" s="152" t="str">
        <f>Tab_Dados!BS79</f>
        <v/>
      </c>
      <c r="J47" s="151" t="str">
        <f>Tab_Dados!BU79</f>
        <v/>
      </c>
      <c r="K47" s="151" t="str">
        <f>Tab_Dados!BV79</f>
        <v/>
      </c>
      <c r="L47" s="151" t="str">
        <f>Tab_Dados!BW79</f>
        <v/>
      </c>
      <c r="M47" s="187" t="str">
        <f>Tab_Dados!BT79</f>
        <v/>
      </c>
      <c r="N47" s="16"/>
      <c r="P47" s="283"/>
      <c r="Q47" s="283"/>
      <c r="R47" s="283"/>
    </row>
    <row r="48" spans="1:18" s="10" customFormat="1" ht="12" customHeight="1" x14ac:dyDescent="0.2">
      <c r="A48" s="283"/>
      <c r="C48" s="17"/>
      <c r="D48" s="163" t="str">
        <f>Tab_Dados!BS80</f>
        <v/>
      </c>
      <c r="E48" s="153" t="str">
        <f>Tab_Dados!BU80</f>
        <v/>
      </c>
      <c r="F48" s="153" t="str">
        <f>Tab_Dados!BV80</f>
        <v/>
      </c>
      <c r="G48" s="153" t="str">
        <f>Tab_Dados!BW80</f>
        <v/>
      </c>
      <c r="H48" s="184" t="str">
        <f>Tab_Dados!BT80</f>
        <v/>
      </c>
      <c r="I48" s="154" t="str">
        <f>Tab_Dados!BS81</f>
        <v/>
      </c>
      <c r="J48" s="153" t="str">
        <f>Tab_Dados!BU81</f>
        <v/>
      </c>
      <c r="K48" s="153" t="str">
        <f>Tab_Dados!BV81</f>
        <v/>
      </c>
      <c r="L48" s="153" t="str">
        <f>Tab_Dados!BW81</f>
        <v/>
      </c>
      <c r="M48" s="188" t="str">
        <f>Tab_Dados!BT81</f>
        <v/>
      </c>
      <c r="N48" s="16"/>
      <c r="P48" s="283"/>
      <c r="Q48" s="283"/>
      <c r="R48" s="283"/>
    </row>
    <row r="49" spans="1:18" s="10" customFormat="1" ht="12" customHeight="1" x14ac:dyDescent="0.2">
      <c r="A49" s="283"/>
      <c r="C49" s="17"/>
      <c r="D49" s="162" t="str">
        <f>Tab_Dados!BS82</f>
        <v/>
      </c>
      <c r="E49" s="151" t="str">
        <f>Tab_Dados!BU82</f>
        <v/>
      </c>
      <c r="F49" s="151" t="str">
        <f>Tab_Dados!BV82</f>
        <v/>
      </c>
      <c r="G49" s="151" t="str">
        <f>Tab_Dados!BW82</f>
        <v/>
      </c>
      <c r="H49" s="183" t="str">
        <f>Tab_Dados!BT82</f>
        <v/>
      </c>
      <c r="I49" s="152" t="str">
        <f>Tab_Dados!BS83</f>
        <v/>
      </c>
      <c r="J49" s="151" t="str">
        <f>Tab_Dados!BU83</f>
        <v/>
      </c>
      <c r="K49" s="151" t="str">
        <f>Tab_Dados!BV83</f>
        <v/>
      </c>
      <c r="L49" s="151" t="str">
        <f>Tab_Dados!BW83</f>
        <v/>
      </c>
      <c r="M49" s="187" t="str">
        <f>Tab_Dados!BT83</f>
        <v/>
      </c>
      <c r="N49" s="16"/>
      <c r="P49" s="283"/>
      <c r="Q49" s="283"/>
      <c r="R49" s="283"/>
    </row>
    <row r="50" spans="1:18" s="10" customFormat="1" ht="12" customHeight="1" x14ac:dyDescent="0.2">
      <c r="A50" s="283"/>
      <c r="C50" s="17"/>
      <c r="D50" s="163" t="str">
        <f>Tab_Dados!BS84</f>
        <v/>
      </c>
      <c r="E50" s="153" t="str">
        <f>Tab_Dados!BU84</f>
        <v/>
      </c>
      <c r="F50" s="153" t="str">
        <f>Tab_Dados!BV84</f>
        <v/>
      </c>
      <c r="G50" s="153" t="str">
        <f>Tab_Dados!BW84</f>
        <v/>
      </c>
      <c r="H50" s="184" t="str">
        <f>Tab_Dados!BT84</f>
        <v/>
      </c>
      <c r="I50" s="154" t="str">
        <f>Tab_Dados!BS85</f>
        <v/>
      </c>
      <c r="J50" s="153" t="str">
        <f>Tab_Dados!BU85</f>
        <v/>
      </c>
      <c r="K50" s="153" t="str">
        <f>Tab_Dados!BV85</f>
        <v/>
      </c>
      <c r="L50" s="153" t="str">
        <f>Tab_Dados!BW85</f>
        <v/>
      </c>
      <c r="M50" s="188" t="str">
        <f>Tab_Dados!BT85</f>
        <v/>
      </c>
      <c r="N50" s="16"/>
      <c r="P50" s="283"/>
      <c r="Q50" s="283"/>
      <c r="R50" s="283"/>
    </row>
    <row r="51" spans="1:18" s="10" customFormat="1" ht="12" customHeight="1" x14ac:dyDescent="0.2">
      <c r="A51" s="283"/>
      <c r="C51" s="17"/>
      <c r="D51" s="162" t="str">
        <f>Tab_Dados!BS86</f>
        <v/>
      </c>
      <c r="E51" s="151" t="str">
        <f>Tab_Dados!BU86</f>
        <v/>
      </c>
      <c r="F51" s="151" t="str">
        <f>Tab_Dados!BV86</f>
        <v/>
      </c>
      <c r="G51" s="151" t="str">
        <f>Tab_Dados!BW86</f>
        <v/>
      </c>
      <c r="H51" s="183" t="str">
        <f>Tab_Dados!BT86</f>
        <v/>
      </c>
      <c r="I51" s="152" t="str">
        <f>Tab_Dados!BS87</f>
        <v/>
      </c>
      <c r="J51" s="151" t="str">
        <f>Tab_Dados!BU87</f>
        <v/>
      </c>
      <c r="K51" s="151" t="str">
        <f>Tab_Dados!BV87</f>
        <v/>
      </c>
      <c r="L51" s="151" t="str">
        <f>Tab_Dados!BW87</f>
        <v/>
      </c>
      <c r="M51" s="187" t="str">
        <f>Tab_Dados!BT87</f>
        <v/>
      </c>
      <c r="N51" s="16"/>
      <c r="P51" s="283"/>
      <c r="Q51" s="283"/>
      <c r="R51" s="283"/>
    </row>
    <row r="52" spans="1:18" s="10" customFormat="1" ht="12" customHeight="1" x14ac:dyDescent="0.2">
      <c r="A52" s="283"/>
      <c r="C52" s="17"/>
      <c r="D52" s="163" t="str">
        <f>Tab_Dados!BS88</f>
        <v/>
      </c>
      <c r="E52" s="153" t="str">
        <f>Tab_Dados!BU88</f>
        <v/>
      </c>
      <c r="F52" s="153" t="str">
        <f>Tab_Dados!BV88</f>
        <v/>
      </c>
      <c r="G52" s="153" t="str">
        <f>Tab_Dados!BW88</f>
        <v/>
      </c>
      <c r="H52" s="184" t="str">
        <f>Tab_Dados!BT88</f>
        <v/>
      </c>
      <c r="I52" s="154" t="str">
        <f>Tab_Dados!BS89</f>
        <v/>
      </c>
      <c r="J52" s="153" t="str">
        <f>Tab_Dados!BU89</f>
        <v/>
      </c>
      <c r="K52" s="153" t="str">
        <f>Tab_Dados!BV89</f>
        <v/>
      </c>
      <c r="L52" s="153" t="str">
        <f>Tab_Dados!BW89</f>
        <v/>
      </c>
      <c r="M52" s="188" t="str">
        <f>Tab_Dados!BT89</f>
        <v/>
      </c>
      <c r="N52" s="16"/>
      <c r="P52" s="283"/>
      <c r="Q52" s="283"/>
      <c r="R52" s="283"/>
    </row>
    <row r="53" spans="1:18" s="10" customFormat="1" ht="12" customHeight="1" x14ac:dyDescent="0.2">
      <c r="A53" s="283"/>
      <c r="C53" s="17"/>
      <c r="D53" s="162" t="str">
        <f>Tab_Dados!BS90</f>
        <v/>
      </c>
      <c r="E53" s="151" t="str">
        <f>Tab_Dados!BU90</f>
        <v/>
      </c>
      <c r="F53" s="151" t="str">
        <f>Tab_Dados!BV90</f>
        <v/>
      </c>
      <c r="G53" s="151" t="str">
        <f>Tab_Dados!BW90</f>
        <v/>
      </c>
      <c r="H53" s="183" t="str">
        <f>Tab_Dados!BT90</f>
        <v/>
      </c>
      <c r="I53" s="152" t="str">
        <f>Tab_Dados!BS91</f>
        <v/>
      </c>
      <c r="J53" s="151" t="str">
        <f>Tab_Dados!BU91</f>
        <v/>
      </c>
      <c r="K53" s="151" t="str">
        <f>Tab_Dados!BV91</f>
        <v/>
      </c>
      <c r="L53" s="151" t="str">
        <f>Tab_Dados!BW91</f>
        <v/>
      </c>
      <c r="M53" s="187" t="str">
        <f>Tab_Dados!BT91</f>
        <v/>
      </c>
      <c r="N53" s="16"/>
      <c r="P53" s="283"/>
      <c r="Q53" s="283"/>
      <c r="R53" s="283"/>
    </row>
    <row r="54" spans="1:18" s="10" customFormat="1" ht="12" customHeight="1" x14ac:dyDescent="0.2">
      <c r="A54" s="283"/>
      <c r="C54" s="17"/>
      <c r="D54" s="163" t="str">
        <f>Tab_Dados!BS92</f>
        <v/>
      </c>
      <c r="E54" s="153" t="str">
        <f>Tab_Dados!BU92</f>
        <v/>
      </c>
      <c r="F54" s="153" t="str">
        <f>Tab_Dados!BV92</f>
        <v/>
      </c>
      <c r="G54" s="153" t="str">
        <f>Tab_Dados!BW92</f>
        <v/>
      </c>
      <c r="H54" s="184" t="str">
        <f>Tab_Dados!BT92</f>
        <v/>
      </c>
      <c r="I54" s="154" t="str">
        <f>Tab_Dados!BS93</f>
        <v/>
      </c>
      <c r="J54" s="153" t="str">
        <f>Tab_Dados!BU93</f>
        <v/>
      </c>
      <c r="K54" s="153" t="str">
        <f>Tab_Dados!BV93</f>
        <v/>
      </c>
      <c r="L54" s="153" t="str">
        <f>Tab_Dados!BW93</f>
        <v/>
      </c>
      <c r="M54" s="188" t="str">
        <f>Tab_Dados!BT93</f>
        <v/>
      </c>
      <c r="N54" s="16"/>
      <c r="P54" s="283"/>
      <c r="Q54" s="283"/>
      <c r="R54" s="283"/>
    </row>
    <row r="55" spans="1:18" s="10" customFormat="1" ht="12" customHeight="1" x14ac:dyDescent="0.2">
      <c r="A55" s="283"/>
      <c r="C55" s="17"/>
      <c r="D55" s="162" t="str">
        <f>Tab_Dados!BS94</f>
        <v/>
      </c>
      <c r="E55" s="151" t="str">
        <f>Tab_Dados!BU94</f>
        <v/>
      </c>
      <c r="F55" s="151" t="str">
        <f>Tab_Dados!BV94</f>
        <v/>
      </c>
      <c r="G55" s="151" t="str">
        <f>Tab_Dados!BW94</f>
        <v/>
      </c>
      <c r="H55" s="183" t="str">
        <f>Tab_Dados!BT94</f>
        <v/>
      </c>
      <c r="I55" s="152" t="str">
        <f>Tab_Dados!BS95</f>
        <v/>
      </c>
      <c r="J55" s="151" t="str">
        <f>Tab_Dados!BU95</f>
        <v/>
      </c>
      <c r="K55" s="151" t="str">
        <f>Tab_Dados!BV95</f>
        <v/>
      </c>
      <c r="L55" s="151" t="str">
        <f>Tab_Dados!BW95</f>
        <v/>
      </c>
      <c r="M55" s="187" t="str">
        <f>Tab_Dados!BT95</f>
        <v/>
      </c>
      <c r="N55" s="16"/>
      <c r="P55" s="283"/>
      <c r="Q55" s="283"/>
      <c r="R55" s="283"/>
    </row>
    <row r="56" spans="1:18" s="10" customFormat="1" ht="12" customHeight="1" x14ac:dyDescent="0.2">
      <c r="A56" s="283"/>
      <c r="C56" s="17"/>
      <c r="D56" s="163" t="str">
        <f>Tab_Dados!BS96</f>
        <v/>
      </c>
      <c r="E56" s="153" t="str">
        <f>Tab_Dados!BU96</f>
        <v/>
      </c>
      <c r="F56" s="153" t="str">
        <f>Tab_Dados!BV96</f>
        <v/>
      </c>
      <c r="G56" s="153" t="str">
        <f>Tab_Dados!BW96</f>
        <v/>
      </c>
      <c r="H56" s="184" t="str">
        <f>Tab_Dados!BT96</f>
        <v/>
      </c>
      <c r="I56" s="154" t="str">
        <f>Tab_Dados!BS97</f>
        <v/>
      </c>
      <c r="J56" s="153" t="str">
        <f>Tab_Dados!BU97</f>
        <v/>
      </c>
      <c r="K56" s="153" t="str">
        <f>Tab_Dados!BV97</f>
        <v/>
      </c>
      <c r="L56" s="153" t="str">
        <f>Tab_Dados!BW97</f>
        <v/>
      </c>
      <c r="M56" s="188" t="str">
        <f>Tab_Dados!BT97</f>
        <v/>
      </c>
      <c r="N56" s="16"/>
      <c r="P56" s="283"/>
      <c r="Q56" s="283"/>
      <c r="R56" s="283"/>
    </row>
    <row r="57" spans="1:18" s="10" customFormat="1" ht="12" customHeight="1" x14ac:dyDescent="0.2">
      <c r="A57" s="283"/>
      <c r="C57" s="17"/>
      <c r="D57" s="162" t="str">
        <f>Tab_Dados!BS98</f>
        <v/>
      </c>
      <c r="E57" s="151" t="str">
        <f>Tab_Dados!BU98</f>
        <v/>
      </c>
      <c r="F57" s="151" t="str">
        <f>Tab_Dados!BV98</f>
        <v/>
      </c>
      <c r="G57" s="151" t="str">
        <f>Tab_Dados!BW98</f>
        <v/>
      </c>
      <c r="H57" s="183" t="str">
        <f>Tab_Dados!BT98</f>
        <v/>
      </c>
      <c r="I57" s="152" t="str">
        <f>Tab_Dados!BS99</f>
        <v/>
      </c>
      <c r="J57" s="151" t="str">
        <f>Tab_Dados!BU99</f>
        <v/>
      </c>
      <c r="K57" s="151" t="str">
        <f>Tab_Dados!BV99</f>
        <v/>
      </c>
      <c r="L57" s="151" t="str">
        <f>Tab_Dados!BW99</f>
        <v/>
      </c>
      <c r="M57" s="187" t="str">
        <f>Tab_Dados!BT99</f>
        <v/>
      </c>
      <c r="N57" s="16"/>
      <c r="P57" s="283"/>
      <c r="Q57" s="283"/>
      <c r="R57" s="283"/>
    </row>
    <row r="58" spans="1:18" s="10" customFormat="1" ht="12" customHeight="1" x14ac:dyDescent="0.2">
      <c r="A58" s="283"/>
      <c r="C58" s="17"/>
      <c r="D58" s="163" t="str">
        <f>Tab_Dados!BS100</f>
        <v/>
      </c>
      <c r="E58" s="153" t="str">
        <f>Tab_Dados!BU100</f>
        <v/>
      </c>
      <c r="F58" s="153" t="str">
        <f>Tab_Dados!BV100</f>
        <v/>
      </c>
      <c r="G58" s="153" t="str">
        <f>Tab_Dados!BW100</f>
        <v/>
      </c>
      <c r="H58" s="184" t="str">
        <f>Tab_Dados!BT100</f>
        <v/>
      </c>
      <c r="I58" s="154" t="str">
        <f>Tab_Dados!BS101</f>
        <v/>
      </c>
      <c r="J58" s="153" t="str">
        <f>Tab_Dados!BU101</f>
        <v/>
      </c>
      <c r="K58" s="153" t="str">
        <f>Tab_Dados!BV101</f>
        <v/>
      </c>
      <c r="L58" s="153" t="str">
        <f>Tab_Dados!BW101</f>
        <v/>
      </c>
      <c r="M58" s="188" t="str">
        <f>Tab_Dados!BT101</f>
        <v/>
      </c>
      <c r="N58" s="16"/>
      <c r="P58" s="283"/>
      <c r="Q58" s="283"/>
      <c r="R58" s="283"/>
    </row>
    <row r="59" spans="1:18" s="10" customFormat="1" ht="12" customHeight="1" x14ac:dyDescent="0.2">
      <c r="A59" s="283"/>
      <c r="C59" s="17"/>
      <c r="D59" s="162" t="str">
        <f>Tab_Dados!BS102</f>
        <v/>
      </c>
      <c r="E59" s="151" t="str">
        <f>Tab_Dados!BU102</f>
        <v/>
      </c>
      <c r="F59" s="151" t="str">
        <f>Tab_Dados!BV102</f>
        <v/>
      </c>
      <c r="G59" s="151" t="str">
        <f>Tab_Dados!BW102</f>
        <v/>
      </c>
      <c r="H59" s="183" t="str">
        <f>Tab_Dados!BT102</f>
        <v/>
      </c>
      <c r="I59" s="152" t="str">
        <f>Tab_Dados!BS103</f>
        <v/>
      </c>
      <c r="J59" s="151" t="str">
        <f>Tab_Dados!BU103</f>
        <v/>
      </c>
      <c r="K59" s="151" t="str">
        <f>Tab_Dados!BV103</f>
        <v/>
      </c>
      <c r="L59" s="151" t="str">
        <f>Tab_Dados!BW103</f>
        <v/>
      </c>
      <c r="M59" s="187" t="str">
        <f>Tab_Dados!BT103</f>
        <v/>
      </c>
      <c r="N59" s="16"/>
      <c r="P59" s="283"/>
      <c r="Q59" s="283"/>
      <c r="R59" s="283"/>
    </row>
    <row r="60" spans="1:18" s="10" customFormat="1" ht="12" customHeight="1" x14ac:dyDescent="0.2">
      <c r="A60" s="283"/>
      <c r="C60" s="17"/>
      <c r="D60" s="163" t="str">
        <f>Tab_Dados!BS104</f>
        <v/>
      </c>
      <c r="E60" s="153" t="str">
        <f>Tab_Dados!BU104</f>
        <v/>
      </c>
      <c r="F60" s="153" t="str">
        <f>Tab_Dados!BV104</f>
        <v/>
      </c>
      <c r="G60" s="153" t="str">
        <f>Tab_Dados!BW104</f>
        <v/>
      </c>
      <c r="H60" s="184" t="str">
        <f>Tab_Dados!BT104</f>
        <v/>
      </c>
      <c r="I60" s="154" t="str">
        <f>Tab_Dados!BS105</f>
        <v/>
      </c>
      <c r="J60" s="153" t="str">
        <f>Tab_Dados!BU105</f>
        <v/>
      </c>
      <c r="K60" s="153" t="str">
        <f>Tab_Dados!BV105</f>
        <v/>
      </c>
      <c r="L60" s="153" t="str">
        <f>Tab_Dados!BW105</f>
        <v/>
      </c>
      <c r="M60" s="188" t="str">
        <f>Tab_Dados!BT105</f>
        <v/>
      </c>
      <c r="N60" s="16"/>
      <c r="P60" s="283"/>
      <c r="Q60" s="283"/>
      <c r="R60" s="283"/>
    </row>
    <row r="61" spans="1:18" s="10" customFormat="1" ht="12" customHeight="1" x14ac:dyDescent="0.2">
      <c r="A61" s="283"/>
      <c r="C61" s="17"/>
      <c r="D61" s="162" t="str">
        <f>Tab_Dados!BS106</f>
        <v/>
      </c>
      <c r="E61" s="151" t="str">
        <f>Tab_Dados!BU106</f>
        <v/>
      </c>
      <c r="F61" s="151" t="str">
        <f>Tab_Dados!BV106</f>
        <v/>
      </c>
      <c r="G61" s="151" t="str">
        <f>Tab_Dados!BW106</f>
        <v/>
      </c>
      <c r="H61" s="183" t="str">
        <f>Tab_Dados!BT106</f>
        <v/>
      </c>
      <c r="I61" s="152" t="str">
        <f>Tab_Dados!BS107</f>
        <v/>
      </c>
      <c r="J61" s="151" t="str">
        <f>Tab_Dados!BU107</f>
        <v/>
      </c>
      <c r="K61" s="151" t="str">
        <f>Tab_Dados!BV107</f>
        <v/>
      </c>
      <c r="L61" s="151" t="str">
        <f>Tab_Dados!BW107</f>
        <v/>
      </c>
      <c r="M61" s="187" t="str">
        <f>Tab_Dados!BT107</f>
        <v/>
      </c>
      <c r="N61" s="16"/>
      <c r="P61" s="283"/>
      <c r="Q61" s="283"/>
      <c r="R61" s="283"/>
    </row>
    <row r="62" spans="1:18" s="10" customFormat="1" ht="12" customHeight="1" x14ac:dyDescent="0.2">
      <c r="A62" s="283"/>
      <c r="C62" s="17"/>
      <c r="D62" s="163" t="str">
        <f>Tab_Dados!BS108</f>
        <v/>
      </c>
      <c r="E62" s="153" t="str">
        <f>Tab_Dados!BU108</f>
        <v/>
      </c>
      <c r="F62" s="153" t="str">
        <f>Tab_Dados!BV108</f>
        <v/>
      </c>
      <c r="G62" s="153" t="str">
        <f>Tab_Dados!BW108</f>
        <v/>
      </c>
      <c r="H62" s="184" t="str">
        <f>Tab_Dados!BT108</f>
        <v/>
      </c>
      <c r="I62" s="154" t="str">
        <f>Tab_Dados!BS109</f>
        <v/>
      </c>
      <c r="J62" s="153" t="str">
        <f>Tab_Dados!BU109</f>
        <v/>
      </c>
      <c r="K62" s="153" t="str">
        <f>Tab_Dados!BV109</f>
        <v/>
      </c>
      <c r="L62" s="153" t="str">
        <f>Tab_Dados!BW109</f>
        <v/>
      </c>
      <c r="M62" s="188" t="str">
        <f>Tab_Dados!BT109</f>
        <v/>
      </c>
      <c r="N62" s="16"/>
      <c r="P62" s="283"/>
      <c r="Q62" s="283"/>
      <c r="R62" s="283"/>
    </row>
    <row r="63" spans="1:18" s="10" customFormat="1" ht="12" customHeight="1" x14ac:dyDescent="0.2">
      <c r="A63" s="283"/>
      <c r="C63" s="17"/>
      <c r="D63" s="162" t="str">
        <f>Tab_Dados!BS110</f>
        <v/>
      </c>
      <c r="E63" s="151" t="str">
        <f>Tab_Dados!BU110</f>
        <v/>
      </c>
      <c r="F63" s="151" t="str">
        <f>Tab_Dados!BV110</f>
        <v/>
      </c>
      <c r="G63" s="151" t="str">
        <f>Tab_Dados!BW110</f>
        <v/>
      </c>
      <c r="H63" s="183" t="str">
        <f>Tab_Dados!BT110</f>
        <v/>
      </c>
      <c r="I63" s="152" t="str">
        <f>Tab_Dados!BS111</f>
        <v/>
      </c>
      <c r="J63" s="151" t="str">
        <f>Tab_Dados!BU111</f>
        <v/>
      </c>
      <c r="K63" s="151" t="str">
        <f>Tab_Dados!BV111</f>
        <v/>
      </c>
      <c r="L63" s="151" t="str">
        <f>Tab_Dados!BW111</f>
        <v/>
      </c>
      <c r="M63" s="187" t="str">
        <f>Tab_Dados!BT111</f>
        <v/>
      </c>
      <c r="N63" s="16"/>
      <c r="P63" s="283"/>
      <c r="Q63" s="283"/>
      <c r="R63" s="283"/>
    </row>
    <row r="64" spans="1:18" s="10" customFormat="1" ht="12" customHeight="1" x14ac:dyDescent="0.2">
      <c r="A64" s="283"/>
      <c r="C64" s="17"/>
      <c r="D64" s="163" t="str">
        <f>Tab_Dados!BS112</f>
        <v/>
      </c>
      <c r="E64" s="153" t="str">
        <f>Tab_Dados!BU112</f>
        <v/>
      </c>
      <c r="F64" s="153" t="str">
        <f>Tab_Dados!BV112</f>
        <v/>
      </c>
      <c r="G64" s="153" t="str">
        <f>Tab_Dados!BW112</f>
        <v/>
      </c>
      <c r="H64" s="184" t="str">
        <f>Tab_Dados!BT112</f>
        <v/>
      </c>
      <c r="I64" s="154" t="str">
        <f>Tab_Dados!BS113</f>
        <v/>
      </c>
      <c r="J64" s="153" t="str">
        <f>Tab_Dados!BU113</f>
        <v/>
      </c>
      <c r="K64" s="153" t="str">
        <f>Tab_Dados!BV113</f>
        <v/>
      </c>
      <c r="L64" s="153" t="str">
        <f>Tab_Dados!BW113</f>
        <v/>
      </c>
      <c r="M64" s="188" t="str">
        <f>Tab_Dados!BT113</f>
        <v/>
      </c>
      <c r="N64" s="16"/>
      <c r="P64" s="283"/>
      <c r="Q64" s="283"/>
      <c r="R64" s="283"/>
    </row>
    <row r="65" spans="1:18" s="10" customFormat="1" ht="12" customHeight="1" x14ac:dyDescent="0.2">
      <c r="A65" s="283"/>
      <c r="C65" s="17"/>
      <c r="D65" s="162" t="str">
        <f>Tab_Dados!BS114</f>
        <v/>
      </c>
      <c r="E65" s="151" t="str">
        <f>Tab_Dados!BU114</f>
        <v/>
      </c>
      <c r="F65" s="151" t="str">
        <f>Tab_Dados!BV114</f>
        <v/>
      </c>
      <c r="G65" s="151" t="str">
        <f>Tab_Dados!BW114</f>
        <v/>
      </c>
      <c r="H65" s="183" t="str">
        <f>Tab_Dados!BT114</f>
        <v/>
      </c>
      <c r="I65" s="152" t="str">
        <f>Tab_Dados!BS115</f>
        <v/>
      </c>
      <c r="J65" s="151" t="str">
        <f>Tab_Dados!BU115</f>
        <v/>
      </c>
      <c r="K65" s="151" t="str">
        <f>Tab_Dados!BV115</f>
        <v/>
      </c>
      <c r="L65" s="151" t="str">
        <f>Tab_Dados!BW115</f>
        <v/>
      </c>
      <c r="M65" s="187" t="str">
        <f>Tab_Dados!BT115</f>
        <v/>
      </c>
      <c r="N65" s="16"/>
      <c r="P65" s="283"/>
      <c r="Q65" s="283"/>
      <c r="R65" s="283"/>
    </row>
    <row r="66" spans="1:18" s="10" customFormat="1" ht="12" customHeight="1" x14ac:dyDescent="0.2">
      <c r="A66" s="283"/>
      <c r="C66" s="17"/>
      <c r="D66" s="163" t="str">
        <f>Tab_Dados!BS116</f>
        <v/>
      </c>
      <c r="E66" s="153" t="str">
        <f>Tab_Dados!BU116</f>
        <v/>
      </c>
      <c r="F66" s="153" t="str">
        <f>Tab_Dados!BV116</f>
        <v/>
      </c>
      <c r="G66" s="153" t="str">
        <f>Tab_Dados!BW116</f>
        <v/>
      </c>
      <c r="H66" s="184" t="str">
        <f>Tab_Dados!BT116</f>
        <v/>
      </c>
      <c r="I66" s="154" t="str">
        <f>Tab_Dados!BS117</f>
        <v/>
      </c>
      <c r="J66" s="153" t="str">
        <f>Tab_Dados!BU117</f>
        <v/>
      </c>
      <c r="K66" s="153" t="str">
        <f>Tab_Dados!BV117</f>
        <v/>
      </c>
      <c r="L66" s="153" t="str">
        <f>Tab_Dados!BW117</f>
        <v/>
      </c>
      <c r="M66" s="188" t="str">
        <f>Tab_Dados!BT117</f>
        <v/>
      </c>
      <c r="N66" s="16"/>
      <c r="P66" s="283"/>
      <c r="Q66" s="283"/>
      <c r="R66" s="283"/>
    </row>
    <row r="67" spans="1:18" s="10" customFormat="1" ht="12" customHeight="1" x14ac:dyDescent="0.2">
      <c r="A67" s="283"/>
      <c r="C67" s="17"/>
      <c r="D67" s="162" t="str">
        <f>Tab_Dados!BS118</f>
        <v/>
      </c>
      <c r="E67" s="151" t="str">
        <f>Tab_Dados!BU118</f>
        <v/>
      </c>
      <c r="F67" s="151" t="str">
        <f>Tab_Dados!BV118</f>
        <v/>
      </c>
      <c r="G67" s="151" t="str">
        <f>Tab_Dados!BW118</f>
        <v/>
      </c>
      <c r="H67" s="183" t="str">
        <f>Tab_Dados!BT118</f>
        <v/>
      </c>
      <c r="I67" s="152" t="str">
        <f>Tab_Dados!BS119</f>
        <v/>
      </c>
      <c r="J67" s="151" t="str">
        <f>Tab_Dados!BU119</f>
        <v/>
      </c>
      <c r="K67" s="151" t="str">
        <f>Tab_Dados!BV119</f>
        <v/>
      </c>
      <c r="L67" s="151" t="str">
        <f>Tab_Dados!BW119</f>
        <v/>
      </c>
      <c r="M67" s="187" t="str">
        <f>Tab_Dados!BT119</f>
        <v/>
      </c>
      <c r="N67" s="16"/>
      <c r="P67" s="283"/>
      <c r="Q67" s="283"/>
      <c r="R67" s="283"/>
    </row>
    <row r="68" spans="1:18" s="10" customFormat="1" ht="12" customHeight="1" x14ac:dyDescent="0.2">
      <c r="A68" s="283"/>
      <c r="C68" s="17"/>
      <c r="D68" s="163" t="str">
        <f>Tab_Dados!BS120</f>
        <v/>
      </c>
      <c r="E68" s="153" t="str">
        <f>Tab_Dados!BU120</f>
        <v/>
      </c>
      <c r="F68" s="153" t="str">
        <f>Tab_Dados!BV120</f>
        <v/>
      </c>
      <c r="G68" s="153" t="str">
        <f>Tab_Dados!BW120</f>
        <v/>
      </c>
      <c r="H68" s="184" t="str">
        <f>Tab_Dados!BT120</f>
        <v/>
      </c>
      <c r="I68" s="154" t="str">
        <f>Tab_Dados!BS121</f>
        <v/>
      </c>
      <c r="J68" s="153" t="str">
        <f>Tab_Dados!BU121</f>
        <v/>
      </c>
      <c r="K68" s="153" t="str">
        <f>Tab_Dados!BV121</f>
        <v/>
      </c>
      <c r="L68" s="153" t="str">
        <f>Tab_Dados!BW121</f>
        <v/>
      </c>
      <c r="M68" s="188" t="str">
        <f>Tab_Dados!BT121</f>
        <v/>
      </c>
      <c r="N68" s="16"/>
      <c r="P68" s="283"/>
      <c r="Q68" s="283"/>
      <c r="R68" s="283"/>
    </row>
    <row r="69" spans="1:18" s="10" customFormat="1" ht="12" customHeight="1" x14ac:dyDescent="0.2">
      <c r="A69" s="283"/>
      <c r="C69" s="17"/>
      <c r="D69" s="162" t="str">
        <f>Tab_Dados!BS122</f>
        <v/>
      </c>
      <c r="E69" s="151" t="str">
        <f>Tab_Dados!BU122</f>
        <v/>
      </c>
      <c r="F69" s="151" t="str">
        <f>Tab_Dados!BV122</f>
        <v/>
      </c>
      <c r="G69" s="151" t="str">
        <f>Tab_Dados!BW122</f>
        <v/>
      </c>
      <c r="H69" s="183" t="str">
        <f>Tab_Dados!BT122</f>
        <v/>
      </c>
      <c r="I69" s="152" t="str">
        <f>Tab_Dados!BS123</f>
        <v/>
      </c>
      <c r="J69" s="151" t="str">
        <f>Tab_Dados!BU123</f>
        <v/>
      </c>
      <c r="K69" s="151" t="str">
        <f>Tab_Dados!BV123</f>
        <v/>
      </c>
      <c r="L69" s="151" t="str">
        <f>Tab_Dados!BW123</f>
        <v/>
      </c>
      <c r="M69" s="187" t="str">
        <f>Tab_Dados!BT123</f>
        <v/>
      </c>
      <c r="N69" s="16"/>
      <c r="P69" s="283"/>
      <c r="Q69" s="283"/>
      <c r="R69" s="283"/>
    </row>
    <row r="70" spans="1:18" s="10" customFormat="1" ht="12" customHeight="1" x14ac:dyDescent="0.2">
      <c r="A70" s="283"/>
      <c r="C70" s="17"/>
      <c r="D70" s="163" t="str">
        <f>Tab_Dados!BS124</f>
        <v/>
      </c>
      <c r="E70" s="153" t="str">
        <f>Tab_Dados!BU124</f>
        <v/>
      </c>
      <c r="F70" s="153" t="str">
        <f>Tab_Dados!BV124</f>
        <v/>
      </c>
      <c r="G70" s="153" t="str">
        <f>Tab_Dados!BW124</f>
        <v/>
      </c>
      <c r="H70" s="184" t="str">
        <f>Tab_Dados!BT124</f>
        <v/>
      </c>
      <c r="I70" s="154" t="str">
        <f>Tab_Dados!BS125</f>
        <v/>
      </c>
      <c r="J70" s="153" t="str">
        <f>Tab_Dados!BU125</f>
        <v/>
      </c>
      <c r="K70" s="153" t="str">
        <f>Tab_Dados!BV125</f>
        <v/>
      </c>
      <c r="L70" s="153" t="str">
        <f>Tab_Dados!BW125</f>
        <v/>
      </c>
      <c r="M70" s="188" t="str">
        <f>Tab_Dados!BT125</f>
        <v/>
      </c>
      <c r="N70" s="16"/>
      <c r="P70" s="283"/>
      <c r="Q70" s="283"/>
      <c r="R70" s="283"/>
    </row>
    <row r="71" spans="1:18" s="10" customFormat="1" ht="12" customHeight="1" x14ac:dyDescent="0.2">
      <c r="A71" s="283"/>
      <c r="C71" s="17"/>
      <c r="D71" s="162" t="str">
        <f>Tab_Dados!BS126</f>
        <v/>
      </c>
      <c r="E71" s="151" t="str">
        <f>Tab_Dados!BU126</f>
        <v/>
      </c>
      <c r="F71" s="151" t="str">
        <f>Tab_Dados!BV126</f>
        <v/>
      </c>
      <c r="G71" s="151" t="str">
        <f>Tab_Dados!BW126</f>
        <v/>
      </c>
      <c r="H71" s="183" t="str">
        <f>Tab_Dados!BT126</f>
        <v/>
      </c>
      <c r="I71" s="152" t="str">
        <f>Tab_Dados!BS127</f>
        <v/>
      </c>
      <c r="J71" s="151" t="str">
        <f>Tab_Dados!BU127</f>
        <v/>
      </c>
      <c r="K71" s="151" t="str">
        <f>Tab_Dados!BV127</f>
        <v/>
      </c>
      <c r="L71" s="151" t="str">
        <f>Tab_Dados!BW127</f>
        <v/>
      </c>
      <c r="M71" s="187" t="str">
        <f>Tab_Dados!BT127</f>
        <v/>
      </c>
      <c r="N71" s="16"/>
      <c r="P71" s="283"/>
      <c r="Q71" s="283"/>
      <c r="R71" s="283"/>
    </row>
    <row r="72" spans="1:18" s="10" customFormat="1" ht="12" customHeight="1" x14ac:dyDescent="0.2">
      <c r="A72" s="283"/>
      <c r="C72" s="17"/>
      <c r="D72" s="163" t="str">
        <f>Tab_Dados!BS128</f>
        <v/>
      </c>
      <c r="E72" s="153" t="str">
        <f>Tab_Dados!BU128</f>
        <v/>
      </c>
      <c r="F72" s="153" t="str">
        <f>Tab_Dados!BV128</f>
        <v/>
      </c>
      <c r="G72" s="153" t="str">
        <f>Tab_Dados!BW128</f>
        <v/>
      </c>
      <c r="H72" s="184" t="str">
        <f>Tab_Dados!BT128</f>
        <v/>
      </c>
      <c r="I72" s="154" t="str">
        <f>Tab_Dados!BS129</f>
        <v/>
      </c>
      <c r="J72" s="153" t="str">
        <f>Tab_Dados!BU129</f>
        <v/>
      </c>
      <c r="K72" s="153" t="str">
        <f>Tab_Dados!BV129</f>
        <v/>
      </c>
      <c r="L72" s="153" t="str">
        <f>Tab_Dados!BW129</f>
        <v/>
      </c>
      <c r="M72" s="188" t="str">
        <f>Tab_Dados!BT129</f>
        <v/>
      </c>
      <c r="N72" s="16"/>
      <c r="P72" s="283"/>
      <c r="Q72" s="283"/>
      <c r="R72" s="283"/>
    </row>
    <row r="73" spans="1:18" s="10" customFormat="1" ht="12" customHeight="1" x14ac:dyDescent="0.2">
      <c r="A73" s="283"/>
      <c r="C73" s="17"/>
      <c r="D73" s="162" t="str">
        <f>Tab_Dados!BS130</f>
        <v/>
      </c>
      <c r="E73" s="151" t="str">
        <f>Tab_Dados!BU130</f>
        <v/>
      </c>
      <c r="F73" s="151" t="str">
        <f>Tab_Dados!BV130</f>
        <v/>
      </c>
      <c r="G73" s="151" t="str">
        <f>Tab_Dados!BW130</f>
        <v/>
      </c>
      <c r="H73" s="183" t="str">
        <f>Tab_Dados!BT130</f>
        <v/>
      </c>
      <c r="I73" s="152" t="str">
        <f>Tab_Dados!BS131</f>
        <v/>
      </c>
      <c r="J73" s="151" t="str">
        <f>Tab_Dados!BU131</f>
        <v/>
      </c>
      <c r="K73" s="151" t="str">
        <f>Tab_Dados!BV131</f>
        <v/>
      </c>
      <c r="L73" s="151" t="str">
        <f>Tab_Dados!BW131</f>
        <v/>
      </c>
      <c r="M73" s="187" t="str">
        <f>Tab_Dados!BT131</f>
        <v/>
      </c>
      <c r="N73" s="16"/>
      <c r="P73" s="283"/>
      <c r="Q73" s="283"/>
      <c r="R73" s="283"/>
    </row>
    <row r="74" spans="1:18" s="10" customFormat="1" ht="12" customHeight="1" x14ac:dyDescent="0.2">
      <c r="A74" s="283"/>
      <c r="C74" s="17"/>
      <c r="D74" s="163" t="str">
        <f>Tab_Dados!BS132</f>
        <v/>
      </c>
      <c r="E74" s="153" t="str">
        <f>Tab_Dados!BU132</f>
        <v/>
      </c>
      <c r="F74" s="153" t="str">
        <f>Tab_Dados!BV132</f>
        <v/>
      </c>
      <c r="G74" s="153" t="str">
        <f>Tab_Dados!BW132</f>
        <v/>
      </c>
      <c r="H74" s="184" t="str">
        <f>Tab_Dados!BT132</f>
        <v/>
      </c>
      <c r="I74" s="154" t="str">
        <f>Tab_Dados!BS133</f>
        <v/>
      </c>
      <c r="J74" s="153" t="str">
        <f>Tab_Dados!BU133</f>
        <v/>
      </c>
      <c r="K74" s="153" t="str">
        <f>Tab_Dados!BV133</f>
        <v/>
      </c>
      <c r="L74" s="153" t="str">
        <f>Tab_Dados!BW133</f>
        <v/>
      </c>
      <c r="M74" s="188" t="str">
        <f>Tab_Dados!BT133</f>
        <v/>
      </c>
      <c r="N74" s="16"/>
      <c r="P74" s="283"/>
      <c r="Q74" s="283"/>
      <c r="R74" s="283"/>
    </row>
    <row r="75" spans="1:18" s="10" customFormat="1" ht="12" customHeight="1" x14ac:dyDescent="0.2">
      <c r="A75" s="283"/>
      <c r="C75" s="17"/>
      <c r="D75" s="162" t="str">
        <f>Tab_Dados!BS134</f>
        <v/>
      </c>
      <c r="E75" s="151" t="str">
        <f>Tab_Dados!BU134</f>
        <v/>
      </c>
      <c r="F75" s="151" t="str">
        <f>Tab_Dados!BV134</f>
        <v/>
      </c>
      <c r="G75" s="151" t="str">
        <f>Tab_Dados!BW134</f>
        <v/>
      </c>
      <c r="H75" s="183" t="str">
        <f>Tab_Dados!BT134</f>
        <v/>
      </c>
      <c r="I75" s="152" t="str">
        <f>Tab_Dados!BS135</f>
        <v/>
      </c>
      <c r="J75" s="151" t="str">
        <f>Tab_Dados!BU135</f>
        <v/>
      </c>
      <c r="K75" s="151" t="str">
        <f>Tab_Dados!BV135</f>
        <v/>
      </c>
      <c r="L75" s="151" t="str">
        <f>Tab_Dados!BW135</f>
        <v/>
      </c>
      <c r="M75" s="187" t="str">
        <f>Tab_Dados!BT135</f>
        <v/>
      </c>
      <c r="N75" s="16"/>
      <c r="P75" s="283"/>
      <c r="Q75" s="283"/>
      <c r="R75" s="283"/>
    </row>
    <row r="76" spans="1:18" s="10" customFormat="1" ht="12" customHeight="1" x14ac:dyDescent="0.2">
      <c r="A76" s="283"/>
      <c r="C76" s="17"/>
      <c r="D76" s="163" t="str">
        <f>Tab_Dados!BS136</f>
        <v/>
      </c>
      <c r="E76" s="153" t="str">
        <f>Tab_Dados!BU136</f>
        <v/>
      </c>
      <c r="F76" s="153" t="str">
        <f>Tab_Dados!BV136</f>
        <v/>
      </c>
      <c r="G76" s="153" t="str">
        <f>Tab_Dados!BW136</f>
        <v/>
      </c>
      <c r="H76" s="184" t="str">
        <f>Tab_Dados!BT136</f>
        <v/>
      </c>
      <c r="I76" s="154" t="str">
        <f>Tab_Dados!BS137</f>
        <v/>
      </c>
      <c r="J76" s="153" t="str">
        <f>Tab_Dados!BU137</f>
        <v/>
      </c>
      <c r="K76" s="153" t="str">
        <f>Tab_Dados!BV137</f>
        <v/>
      </c>
      <c r="L76" s="153" t="str">
        <f>Tab_Dados!BW137</f>
        <v/>
      </c>
      <c r="M76" s="188" t="str">
        <f>Tab_Dados!BT137</f>
        <v/>
      </c>
      <c r="N76" s="16"/>
      <c r="P76" s="283"/>
      <c r="Q76" s="283"/>
      <c r="R76" s="283"/>
    </row>
    <row r="77" spans="1:18" s="10" customFormat="1" ht="12" customHeight="1" x14ac:dyDescent="0.2">
      <c r="A77" s="283"/>
      <c r="C77" s="17"/>
      <c r="D77" s="162" t="str">
        <f>Tab_Dados!BS138</f>
        <v/>
      </c>
      <c r="E77" s="151" t="str">
        <f>Tab_Dados!BU138</f>
        <v/>
      </c>
      <c r="F77" s="151" t="str">
        <f>Tab_Dados!BV138</f>
        <v/>
      </c>
      <c r="G77" s="151" t="str">
        <f>Tab_Dados!BW138</f>
        <v/>
      </c>
      <c r="H77" s="183" t="str">
        <f>Tab_Dados!BT138</f>
        <v/>
      </c>
      <c r="I77" s="152" t="str">
        <f>Tab_Dados!BS139</f>
        <v/>
      </c>
      <c r="J77" s="151" t="str">
        <f>Tab_Dados!BU139</f>
        <v/>
      </c>
      <c r="K77" s="151" t="str">
        <f>Tab_Dados!BV139</f>
        <v/>
      </c>
      <c r="L77" s="151" t="str">
        <f>Tab_Dados!BW139</f>
        <v/>
      </c>
      <c r="M77" s="187" t="str">
        <f>Tab_Dados!BT139</f>
        <v/>
      </c>
      <c r="N77" s="16"/>
      <c r="P77" s="283"/>
      <c r="Q77" s="283"/>
      <c r="R77" s="283"/>
    </row>
    <row r="78" spans="1:18" s="10" customFormat="1" ht="12" customHeight="1" x14ac:dyDescent="0.2">
      <c r="A78" s="283"/>
      <c r="C78" s="17"/>
      <c r="D78" s="163" t="str">
        <f>Tab_Dados!BS140</f>
        <v/>
      </c>
      <c r="E78" s="153" t="str">
        <f>Tab_Dados!BU140</f>
        <v/>
      </c>
      <c r="F78" s="153" t="str">
        <f>Tab_Dados!BV140</f>
        <v/>
      </c>
      <c r="G78" s="153" t="str">
        <f>Tab_Dados!BW140</f>
        <v/>
      </c>
      <c r="H78" s="184" t="str">
        <f>Tab_Dados!BT140</f>
        <v/>
      </c>
      <c r="I78" s="154" t="str">
        <f>Tab_Dados!BS141</f>
        <v/>
      </c>
      <c r="J78" s="153" t="str">
        <f>Tab_Dados!BU141</f>
        <v/>
      </c>
      <c r="K78" s="153" t="str">
        <f>Tab_Dados!BV141</f>
        <v/>
      </c>
      <c r="L78" s="153" t="str">
        <f>Tab_Dados!BW141</f>
        <v/>
      </c>
      <c r="M78" s="188" t="str">
        <f>Tab_Dados!BT141</f>
        <v/>
      </c>
      <c r="N78" s="16"/>
      <c r="P78" s="283"/>
      <c r="Q78" s="283"/>
      <c r="R78" s="283"/>
    </row>
    <row r="79" spans="1:18" s="10" customFormat="1" ht="12" customHeight="1" x14ac:dyDescent="0.2">
      <c r="A79" s="283"/>
      <c r="C79" s="17"/>
      <c r="D79" s="162" t="str">
        <f>Tab_Dados!BS142</f>
        <v/>
      </c>
      <c r="E79" s="151" t="str">
        <f>Tab_Dados!BU142</f>
        <v/>
      </c>
      <c r="F79" s="151" t="str">
        <f>Tab_Dados!BV142</f>
        <v/>
      </c>
      <c r="G79" s="151" t="str">
        <f>Tab_Dados!BW142</f>
        <v/>
      </c>
      <c r="H79" s="183" t="str">
        <f>Tab_Dados!BT142</f>
        <v/>
      </c>
      <c r="I79" s="152" t="str">
        <f>Tab_Dados!BS143</f>
        <v/>
      </c>
      <c r="J79" s="151" t="str">
        <f>Tab_Dados!BU143</f>
        <v/>
      </c>
      <c r="K79" s="151" t="str">
        <f>Tab_Dados!BV143</f>
        <v/>
      </c>
      <c r="L79" s="151" t="str">
        <f>Tab_Dados!BW143</f>
        <v/>
      </c>
      <c r="M79" s="187" t="str">
        <f>Tab_Dados!BT143</f>
        <v/>
      </c>
      <c r="N79" s="16"/>
      <c r="P79" s="283"/>
      <c r="Q79" s="283"/>
      <c r="R79" s="283"/>
    </row>
    <row r="80" spans="1:18" s="10" customFormat="1" ht="12" customHeight="1" x14ac:dyDescent="0.2">
      <c r="A80" s="283"/>
      <c r="C80" s="17"/>
      <c r="D80" s="163" t="str">
        <f>Tab_Dados!BS144</f>
        <v/>
      </c>
      <c r="E80" s="153" t="str">
        <f>Tab_Dados!BU144</f>
        <v/>
      </c>
      <c r="F80" s="153" t="str">
        <f>Tab_Dados!BV144</f>
        <v/>
      </c>
      <c r="G80" s="153" t="str">
        <f>Tab_Dados!BW144</f>
        <v/>
      </c>
      <c r="H80" s="184" t="str">
        <f>Tab_Dados!BT144</f>
        <v/>
      </c>
      <c r="I80" s="154" t="str">
        <f>Tab_Dados!BS145</f>
        <v/>
      </c>
      <c r="J80" s="153" t="str">
        <f>Tab_Dados!BU145</f>
        <v/>
      </c>
      <c r="K80" s="153" t="str">
        <f>Tab_Dados!BV145</f>
        <v/>
      </c>
      <c r="L80" s="153" t="str">
        <f>Tab_Dados!BW145</f>
        <v/>
      </c>
      <c r="M80" s="188" t="str">
        <f>Tab_Dados!BT145</f>
        <v/>
      </c>
      <c r="N80" s="16"/>
      <c r="P80" s="283"/>
      <c r="Q80" s="283"/>
      <c r="R80" s="283"/>
    </row>
    <row r="81" spans="1:18" s="10" customFormat="1" ht="12" customHeight="1" x14ac:dyDescent="0.2">
      <c r="A81" s="283"/>
      <c r="C81" s="17"/>
      <c r="D81" s="162" t="str">
        <f>Tab_Dados!BS146</f>
        <v/>
      </c>
      <c r="E81" s="151" t="str">
        <f>Tab_Dados!BU146</f>
        <v/>
      </c>
      <c r="F81" s="151" t="str">
        <f>Tab_Dados!BV146</f>
        <v/>
      </c>
      <c r="G81" s="151" t="str">
        <f>Tab_Dados!BW146</f>
        <v/>
      </c>
      <c r="H81" s="183" t="str">
        <f>Tab_Dados!BT146</f>
        <v/>
      </c>
      <c r="I81" s="152" t="str">
        <f>Tab_Dados!BS147</f>
        <v/>
      </c>
      <c r="J81" s="151" t="str">
        <f>Tab_Dados!BU147</f>
        <v/>
      </c>
      <c r="K81" s="151" t="str">
        <f>Tab_Dados!BV147</f>
        <v/>
      </c>
      <c r="L81" s="151" t="str">
        <f>Tab_Dados!BW147</f>
        <v/>
      </c>
      <c r="M81" s="187" t="str">
        <f>Tab_Dados!BT147</f>
        <v/>
      </c>
      <c r="N81" s="16"/>
      <c r="P81" s="283"/>
      <c r="Q81" s="283"/>
      <c r="R81" s="283"/>
    </row>
    <row r="82" spans="1:18" s="10" customFormat="1" ht="12" customHeight="1" x14ac:dyDescent="0.2">
      <c r="A82" s="283"/>
      <c r="C82" s="17"/>
      <c r="D82" s="163" t="str">
        <f>Tab_Dados!BS148</f>
        <v/>
      </c>
      <c r="E82" s="153" t="str">
        <f>Tab_Dados!BU148</f>
        <v/>
      </c>
      <c r="F82" s="153" t="str">
        <f>Tab_Dados!BV148</f>
        <v/>
      </c>
      <c r="G82" s="153" t="str">
        <f>Tab_Dados!BW148</f>
        <v/>
      </c>
      <c r="H82" s="184" t="str">
        <f>Tab_Dados!BT148</f>
        <v/>
      </c>
      <c r="I82" s="154" t="str">
        <f>Tab_Dados!BS149</f>
        <v/>
      </c>
      <c r="J82" s="153" t="str">
        <f>Tab_Dados!BU149</f>
        <v/>
      </c>
      <c r="K82" s="153" t="str">
        <f>Tab_Dados!BV149</f>
        <v/>
      </c>
      <c r="L82" s="153" t="str">
        <f>Tab_Dados!BW149</f>
        <v/>
      </c>
      <c r="M82" s="188" t="str">
        <f>Tab_Dados!BT149</f>
        <v/>
      </c>
      <c r="N82" s="16"/>
      <c r="P82" s="283"/>
      <c r="Q82" s="283"/>
      <c r="R82" s="283"/>
    </row>
    <row r="83" spans="1:18" s="10" customFormat="1" ht="12" customHeight="1" x14ac:dyDescent="0.2">
      <c r="A83" s="283"/>
      <c r="C83" s="17"/>
      <c r="D83" s="162" t="str">
        <f>Tab_Dados!BS150</f>
        <v/>
      </c>
      <c r="E83" s="151" t="str">
        <f>Tab_Dados!BU150</f>
        <v/>
      </c>
      <c r="F83" s="151" t="str">
        <f>Tab_Dados!BV150</f>
        <v/>
      </c>
      <c r="G83" s="151" t="str">
        <f>Tab_Dados!BW150</f>
        <v/>
      </c>
      <c r="H83" s="183" t="str">
        <f>Tab_Dados!BT150</f>
        <v/>
      </c>
      <c r="I83" s="152" t="str">
        <f>Tab_Dados!BS151</f>
        <v/>
      </c>
      <c r="J83" s="151" t="str">
        <f>Tab_Dados!BU151</f>
        <v/>
      </c>
      <c r="K83" s="151" t="str">
        <f>Tab_Dados!BV151</f>
        <v/>
      </c>
      <c r="L83" s="151" t="str">
        <f>Tab_Dados!BW151</f>
        <v/>
      </c>
      <c r="M83" s="187" t="str">
        <f>Tab_Dados!BT151</f>
        <v/>
      </c>
      <c r="N83" s="16"/>
      <c r="P83" s="283"/>
      <c r="Q83" s="283"/>
      <c r="R83" s="283"/>
    </row>
    <row r="84" spans="1:18" s="10" customFormat="1" ht="12" customHeight="1" x14ac:dyDescent="0.2">
      <c r="A84" s="283"/>
      <c r="C84" s="17"/>
      <c r="D84" s="163" t="str">
        <f>Tab_Dados!BS152</f>
        <v/>
      </c>
      <c r="E84" s="153" t="str">
        <f>Tab_Dados!BU152</f>
        <v/>
      </c>
      <c r="F84" s="153" t="str">
        <f>Tab_Dados!BV152</f>
        <v/>
      </c>
      <c r="G84" s="153" t="str">
        <f>Tab_Dados!BW152</f>
        <v/>
      </c>
      <c r="H84" s="184" t="str">
        <f>Tab_Dados!BT152</f>
        <v/>
      </c>
      <c r="I84" s="154" t="str">
        <f>Tab_Dados!BS153</f>
        <v/>
      </c>
      <c r="J84" s="153" t="str">
        <f>Tab_Dados!BU153</f>
        <v/>
      </c>
      <c r="K84" s="153" t="str">
        <f>Tab_Dados!BV153</f>
        <v/>
      </c>
      <c r="L84" s="153" t="str">
        <f>Tab_Dados!BW153</f>
        <v/>
      </c>
      <c r="M84" s="188" t="str">
        <f>Tab_Dados!BT153</f>
        <v/>
      </c>
      <c r="N84" s="16"/>
      <c r="P84" s="283"/>
      <c r="Q84" s="283"/>
      <c r="R84" s="283"/>
    </row>
    <row r="85" spans="1:18" s="10" customFormat="1" ht="12" customHeight="1" x14ac:dyDescent="0.2">
      <c r="A85" s="283"/>
      <c r="C85" s="17"/>
      <c r="D85" s="162" t="str">
        <f>Tab_Dados!BS154</f>
        <v/>
      </c>
      <c r="E85" s="151" t="str">
        <f>Tab_Dados!BU154</f>
        <v/>
      </c>
      <c r="F85" s="151" t="str">
        <f>Tab_Dados!BV154</f>
        <v/>
      </c>
      <c r="G85" s="151" t="str">
        <f>Tab_Dados!BW154</f>
        <v/>
      </c>
      <c r="H85" s="183" t="str">
        <f>Tab_Dados!BT154</f>
        <v/>
      </c>
      <c r="I85" s="152" t="str">
        <f>Tab_Dados!BS155</f>
        <v/>
      </c>
      <c r="J85" s="151" t="str">
        <f>Tab_Dados!BU155</f>
        <v/>
      </c>
      <c r="K85" s="151" t="str">
        <f>Tab_Dados!BV155</f>
        <v/>
      </c>
      <c r="L85" s="151" t="str">
        <f>Tab_Dados!BW155</f>
        <v/>
      </c>
      <c r="M85" s="187" t="str">
        <f>Tab_Dados!BT155</f>
        <v/>
      </c>
      <c r="N85" s="16"/>
      <c r="P85" s="283"/>
      <c r="Q85" s="283"/>
      <c r="R85" s="283"/>
    </row>
    <row r="86" spans="1:18" s="10" customFormat="1" ht="12" customHeight="1" x14ac:dyDescent="0.2">
      <c r="A86" s="283"/>
      <c r="C86" s="17"/>
      <c r="D86" s="163" t="str">
        <f>Tab_Dados!BS156</f>
        <v/>
      </c>
      <c r="E86" s="153" t="str">
        <f>Tab_Dados!BU156</f>
        <v/>
      </c>
      <c r="F86" s="153" t="str">
        <f>Tab_Dados!BV156</f>
        <v/>
      </c>
      <c r="G86" s="153" t="str">
        <f>Tab_Dados!BW156</f>
        <v/>
      </c>
      <c r="H86" s="184" t="str">
        <f>Tab_Dados!BT156</f>
        <v/>
      </c>
      <c r="I86" s="154" t="str">
        <f>Tab_Dados!BS157</f>
        <v/>
      </c>
      <c r="J86" s="153" t="str">
        <f>Tab_Dados!BU157</f>
        <v/>
      </c>
      <c r="K86" s="153" t="str">
        <f>Tab_Dados!BV157</f>
        <v/>
      </c>
      <c r="L86" s="153" t="str">
        <f>Tab_Dados!BW157</f>
        <v/>
      </c>
      <c r="M86" s="188" t="str">
        <f>Tab_Dados!BT157</f>
        <v/>
      </c>
      <c r="N86" s="16"/>
      <c r="P86" s="283"/>
      <c r="Q86" s="283"/>
      <c r="R86" s="283"/>
    </row>
    <row r="87" spans="1:18" s="10" customFormat="1" ht="12" customHeight="1" x14ac:dyDescent="0.2">
      <c r="A87" s="283"/>
      <c r="C87" s="17"/>
      <c r="D87" s="162" t="str">
        <f>Tab_Dados!BS158</f>
        <v/>
      </c>
      <c r="E87" s="151" t="str">
        <f>Tab_Dados!BU158</f>
        <v/>
      </c>
      <c r="F87" s="151" t="str">
        <f>Tab_Dados!BV158</f>
        <v/>
      </c>
      <c r="G87" s="151" t="str">
        <f>Tab_Dados!BW158</f>
        <v/>
      </c>
      <c r="H87" s="183" t="str">
        <f>Tab_Dados!BT158</f>
        <v/>
      </c>
      <c r="I87" s="152" t="str">
        <f>Tab_Dados!BS159</f>
        <v/>
      </c>
      <c r="J87" s="151" t="str">
        <f>Tab_Dados!BU159</f>
        <v/>
      </c>
      <c r="K87" s="151" t="str">
        <f>Tab_Dados!BV159</f>
        <v/>
      </c>
      <c r="L87" s="151" t="str">
        <f>Tab_Dados!BW159</f>
        <v/>
      </c>
      <c r="M87" s="187" t="str">
        <f>Tab_Dados!BT159</f>
        <v/>
      </c>
      <c r="N87" s="16"/>
      <c r="P87" s="283"/>
      <c r="Q87" s="283"/>
      <c r="R87" s="283"/>
    </row>
    <row r="88" spans="1:18" s="10" customFormat="1" ht="12" customHeight="1" x14ac:dyDescent="0.2">
      <c r="A88" s="283"/>
      <c r="C88" s="17"/>
      <c r="D88" s="163" t="str">
        <f>Tab_Dados!BS160</f>
        <v/>
      </c>
      <c r="E88" s="153" t="str">
        <f>Tab_Dados!BU160</f>
        <v/>
      </c>
      <c r="F88" s="153" t="str">
        <f>Tab_Dados!BV160</f>
        <v/>
      </c>
      <c r="G88" s="153" t="str">
        <f>Tab_Dados!BW160</f>
        <v/>
      </c>
      <c r="H88" s="184" t="str">
        <f>Tab_Dados!BT160</f>
        <v/>
      </c>
      <c r="I88" s="154" t="str">
        <f>Tab_Dados!BS161</f>
        <v/>
      </c>
      <c r="J88" s="153" t="str">
        <f>Tab_Dados!BU161</f>
        <v/>
      </c>
      <c r="K88" s="153" t="str">
        <f>Tab_Dados!BV161</f>
        <v/>
      </c>
      <c r="L88" s="153" t="str">
        <f>Tab_Dados!BW161</f>
        <v/>
      </c>
      <c r="M88" s="188" t="str">
        <f>Tab_Dados!BT161</f>
        <v/>
      </c>
      <c r="N88" s="16"/>
      <c r="P88" s="283"/>
      <c r="Q88" s="283"/>
      <c r="R88" s="283"/>
    </row>
    <row r="89" spans="1:18" s="10" customFormat="1" ht="12" customHeight="1" x14ac:dyDescent="0.2">
      <c r="A89" s="283"/>
      <c r="C89" s="17"/>
      <c r="D89" s="162" t="str">
        <f>Tab_Dados!BS162</f>
        <v/>
      </c>
      <c r="E89" s="151" t="str">
        <f>Tab_Dados!BU162</f>
        <v/>
      </c>
      <c r="F89" s="151" t="str">
        <f>Tab_Dados!BV162</f>
        <v/>
      </c>
      <c r="G89" s="151" t="str">
        <f>Tab_Dados!BW162</f>
        <v/>
      </c>
      <c r="H89" s="183" t="str">
        <f>Tab_Dados!BT162</f>
        <v/>
      </c>
      <c r="I89" s="152" t="str">
        <f>Tab_Dados!BS163</f>
        <v/>
      </c>
      <c r="J89" s="151" t="str">
        <f>Tab_Dados!BU163</f>
        <v/>
      </c>
      <c r="K89" s="151" t="str">
        <f>Tab_Dados!BV163</f>
        <v/>
      </c>
      <c r="L89" s="151" t="str">
        <f>Tab_Dados!BW163</f>
        <v/>
      </c>
      <c r="M89" s="187" t="str">
        <f>Tab_Dados!BT163</f>
        <v/>
      </c>
      <c r="N89" s="16"/>
      <c r="P89" s="283"/>
      <c r="Q89" s="283"/>
      <c r="R89" s="283"/>
    </row>
    <row r="90" spans="1:18" s="10" customFormat="1" ht="12" customHeight="1" x14ac:dyDescent="0.2">
      <c r="A90" s="283"/>
      <c r="C90" s="17"/>
      <c r="D90" s="163" t="str">
        <f>Tab_Dados!BS164</f>
        <v/>
      </c>
      <c r="E90" s="153" t="str">
        <f>Tab_Dados!BU164</f>
        <v/>
      </c>
      <c r="F90" s="153" t="str">
        <f>Tab_Dados!BV164</f>
        <v/>
      </c>
      <c r="G90" s="153" t="str">
        <f>Tab_Dados!BW164</f>
        <v/>
      </c>
      <c r="H90" s="184" t="str">
        <f>Tab_Dados!BT164</f>
        <v/>
      </c>
      <c r="I90" s="154" t="str">
        <f>Tab_Dados!BS165</f>
        <v/>
      </c>
      <c r="J90" s="153" t="str">
        <f>Tab_Dados!BU165</f>
        <v/>
      </c>
      <c r="K90" s="153" t="str">
        <f>Tab_Dados!BV165</f>
        <v/>
      </c>
      <c r="L90" s="153" t="str">
        <f>Tab_Dados!BW165</f>
        <v/>
      </c>
      <c r="M90" s="188" t="str">
        <f>Tab_Dados!BT165</f>
        <v/>
      </c>
      <c r="N90" s="16"/>
      <c r="P90" s="283"/>
      <c r="Q90" s="283"/>
      <c r="R90" s="283"/>
    </row>
    <row r="91" spans="1:18" s="10" customFormat="1" ht="12" customHeight="1" x14ac:dyDescent="0.2">
      <c r="A91" s="283"/>
      <c r="C91" s="17"/>
      <c r="D91" s="162" t="str">
        <f>Tab_Dados!BS166</f>
        <v/>
      </c>
      <c r="E91" s="151" t="str">
        <f>Tab_Dados!BU166</f>
        <v/>
      </c>
      <c r="F91" s="151" t="str">
        <f>Tab_Dados!BV166</f>
        <v/>
      </c>
      <c r="G91" s="151" t="str">
        <f>Tab_Dados!BW166</f>
        <v/>
      </c>
      <c r="H91" s="183" t="str">
        <f>Tab_Dados!BT166</f>
        <v/>
      </c>
      <c r="I91" s="152" t="str">
        <f>Tab_Dados!BS167</f>
        <v/>
      </c>
      <c r="J91" s="151" t="str">
        <f>Tab_Dados!BU167</f>
        <v/>
      </c>
      <c r="K91" s="151" t="str">
        <f>Tab_Dados!BV167</f>
        <v/>
      </c>
      <c r="L91" s="151" t="str">
        <f>Tab_Dados!BW167</f>
        <v/>
      </c>
      <c r="M91" s="187" t="str">
        <f>Tab_Dados!BT167</f>
        <v/>
      </c>
      <c r="N91" s="16"/>
      <c r="P91" s="283"/>
      <c r="Q91" s="283"/>
      <c r="R91" s="283"/>
    </row>
    <row r="92" spans="1:18" s="10" customFormat="1" ht="12" customHeight="1" x14ac:dyDescent="0.2">
      <c r="A92" s="283"/>
      <c r="C92" s="17"/>
      <c r="D92" s="163" t="str">
        <f>Tab_Dados!BS168</f>
        <v/>
      </c>
      <c r="E92" s="153" t="str">
        <f>Tab_Dados!BU168</f>
        <v/>
      </c>
      <c r="F92" s="153" t="str">
        <f>Tab_Dados!BV168</f>
        <v/>
      </c>
      <c r="G92" s="153" t="str">
        <f>Tab_Dados!BW168</f>
        <v/>
      </c>
      <c r="H92" s="184" t="str">
        <f>Tab_Dados!BT168</f>
        <v/>
      </c>
      <c r="I92" s="154" t="str">
        <f>Tab_Dados!BS169</f>
        <v/>
      </c>
      <c r="J92" s="153" t="str">
        <f>Tab_Dados!BU169</f>
        <v/>
      </c>
      <c r="K92" s="153" t="str">
        <f>Tab_Dados!BV169</f>
        <v/>
      </c>
      <c r="L92" s="153" t="str">
        <f>Tab_Dados!BW169</f>
        <v/>
      </c>
      <c r="M92" s="188" t="str">
        <f>Tab_Dados!BT169</f>
        <v/>
      </c>
      <c r="N92" s="16"/>
      <c r="P92" s="283"/>
      <c r="Q92" s="283"/>
      <c r="R92" s="283"/>
    </row>
    <row r="93" spans="1:18" s="10" customFormat="1" ht="12" customHeight="1" x14ac:dyDescent="0.2">
      <c r="A93" s="283"/>
      <c r="C93" s="17"/>
      <c r="D93" s="162" t="str">
        <f>Tab_Dados!BS170</f>
        <v/>
      </c>
      <c r="E93" s="151" t="str">
        <f>Tab_Dados!BU170</f>
        <v/>
      </c>
      <c r="F93" s="151" t="str">
        <f>Tab_Dados!BV170</f>
        <v/>
      </c>
      <c r="G93" s="151" t="str">
        <f>Tab_Dados!BW170</f>
        <v/>
      </c>
      <c r="H93" s="183" t="str">
        <f>Tab_Dados!BT170</f>
        <v/>
      </c>
      <c r="I93" s="152" t="str">
        <f>Tab_Dados!BS171</f>
        <v/>
      </c>
      <c r="J93" s="151" t="str">
        <f>Tab_Dados!BU171</f>
        <v/>
      </c>
      <c r="K93" s="151" t="str">
        <f>Tab_Dados!BV171</f>
        <v/>
      </c>
      <c r="L93" s="151" t="str">
        <f>Tab_Dados!BW171</f>
        <v/>
      </c>
      <c r="M93" s="187" t="str">
        <f>Tab_Dados!BT171</f>
        <v/>
      </c>
      <c r="N93" s="16"/>
      <c r="P93" s="283"/>
      <c r="Q93" s="283"/>
      <c r="R93" s="283"/>
    </row>
    <row r="94" spans="1:18" s="10" customFormat="1" ht="12" customHeight="1" x14ac:dyDescent="0.2">
      <c r="A94" s="283"/>
      <c r="C94" s="17"/>
      <c r="D94" s="163" t="str">
        <f>Tab_Dados!BS172</f>
        <v/>
      </c>
      <c r="E94" s="153" t="str">
        <f>Tab_Dados!BU172</f>
        <v/>
      </c>
      <c r="F94" s="153" t="str">
        <f>Tab_Dados!BV172</f>
        <v/>
      </c>
      <c r="G94" s="153" t="str">
        <f>Tab_Dados!BW172</f>
        <v/>
      </c>
      <c r="H94" s="184" t="str">
        <f>Tab_Dados!BT172</f>
        <v/>
      </c>
      <c r="I94" s="154" t="str">
        <f>Tab_Dados!BS173</f>
        <v/>
      </c>
      <c r="J94" s="153" t="str">
        <f>Tab_Dados!BU173</f>
        <v/>
      </c>
      <c r="K94" s="153" t="str">
        <f>Tab_Dados!BV173</f>
        <v/>
      </c>
      <c r="L94" s="153" t="str">
        <f>Tab_Dados!BW173</f>
        <v/>
      </c>
      <c r="M94" s="188" t="str">
        <f>Tab_Dados!BT173</f>
        <v/>
      </c>
      <c r="N94" s="16"/>
      <c r="P94" s="283"/>
      <c r="Q94" s="283"/>
      <c r="R94" s="283"/>
    </row>
    <row r="95" spans="1:18" s="10" customFormat="1" ht="12" customHeight="1" x14ac:dyDescent="0.2">
      <c r="A95" s="283"/>
      <c r="C95" s="17"/>
      <c r="D95" s="162" t="str">
        <f>Tab_Dados!BS174</f>
        <v/>
      </c>
      <c r="E95" s="151" t="str">
        <f>Tab_Dados!BU174</f>
        <v/>
      </c>
      <c r="F95" s="151" t="str">
        <f>Tab_Dados!BV174</f>
        <v/>
      </c>
      <c r="G95" s="151" t="str">
        <f>Tab_Dados!BW174</f>
        <v/>
      </c>
      <c r="H95" s="183" t="str">
        <f>Tab_Dados!BT174</f>
        <v/>
      </c>
      <c r="I95" s="152" t="str">
        <f>Tab_Dados!BS175</f>
        <v/>
      </c>
      <c r="J95" s="151" t="str">
        <f>Tab_Dados!BU175</f>
        <v/>
      </c>
      <c r="K95" s="151" t="str">
        <f>Tab_Dados!BV175</f>
        <v/>
      </c>
      <c r="L95" s="151" t="str">
        <f>Tab_Dados!BW175</f>
        <v/>
      </c>
      <c r="M95" s="187" t="str">
        <f>Tab_Dados!BT175</f>
        <v/>
      </c>
      <c r="N95" s="16"/>
      <c r="P95" s="283"/>
      <c r="Q95" s="283"/>
      <c r="R95" s="283"/>
    </row>
    <row r="96" spans="1:18" s="10" customFormat="1" ht="12" customHeight="1" x14ac:dyDescent="0.2">
      <c r="A96" s="283"/>
      <c r="C96" s="17"/>
      <c r="D96" s="163" t="str">
        <f>Tab_Dados!BS176</f>
        <v/>
      </c>
      <c r="E96" s="153" t="str">
        <f>Tab_Dados!BU176</f>
        <v/>
      </c>
      <c r="F96" s="153" t="str">
        <f>Tab_Dados!BV176</f>
        <v/>
      </c>
      <c r="G96" s="153" t="str">
        <f>Tab_Dados!BW176</f>
        <v/>
      </c>
      <c r="H96" s="184" t="str">
        <f>Tab_Dados!BT176</f>
        <v/>
      </c>
      <c r="I96" s="154" t="str">
        <f>Tab_Dados!BS177</f>
        <v/>
      </c>
      <c r="J96" s="153" t="str">
        <f>Tab_Dados!BU177</f>
        <v/>
      </c>
      <c r="K96" s="153" t="str">
        <f>Tab_Dados!BV177</f>
        <v/>
      </c>
      <c r="L96" s="153" t="str">
        <f>Tab_Dados!BW177</f>
        <v/>
      </c>
      <c r="M96" s="188" t="str">
        <f>Tab_Dados!BT177</f>
        <v/>
      </c>
      <c r="N96" s="16"/>
      <c r="P96" s="283"/>
      <c r="Q96" s="283"/>
      <c r="R96" s="283"/>
    </row>
    <row r="97" spans="1:18" s="10" customFormat="1" ht="12" customHeight="1" x14ac:dyDescent="0.2">
      <c r="A97" s="283"/>
      <c r="C97" s="17"/>
      <c r="D97" s="162" t="str">
        <f>Tab_Dados!BS178</f>
        <v/>
      </c>
      <c r="E97" s="151" t="str">
        <f>Tab_Dados!BU178</f>
        <v/>
      </c>
      <c r="F97" s="151" t="str">
        <f>Tab_Dados!BV178</f>
        <v/>
      </c>
      <c r="G97" s="151" t="str">
        <f>Tab_Dados!BW178</f>
        <v/>
      </c>
      <c r="H97" s="183" t="str">
        <f>Tab_Dados!BT178</f>
        <v/>
      </c>
      <c r="I97" s="152" t="str">
        <f>Tab_Dados!BS179</f>
        <v/>
      </c>
      <c r="J97" s="151" t="str">
        <f>Tab_Dados!BU179</f>
        <v/>
      </c>
      <c r="K97" s="151" t="str">
        <f>Tab_Dados!BV179</f>
        <v/>
      </c>
      <c r="L97" s="151" t="str">
        <f>Tab_Dados!BW179</f>
        <v/>
      </c>
      <c r="M97" s="187" t="str">
        <f>Tab_Dados!BT179</f>
        <v/>
      </c>
      <c r="N97" s="16"/>
      <c r="P97" s="283"/>
      <c r="Q97" s="283"/>
      <c r="R97" s="283"/>
    </row>
    <row r="98" spans="1:18" s="10" customFormat="1" ht="12" customHeight="1" x14ac:dyDescent="0.2">
      <c r="A98" s="283"/>
      <c r="C98" s="17"/>
      <c r="D98" s="163" t="str">
        <f>Tab_Dados!BS180</f>
        <v/>
      </c>
      <c r="E98" s="153" t="str">
        <f>Tab_Dados!BU180</f>
        <v/>
      </c>
      <c r="F98" s="153" t="str">
        <f>Tab_Dados!BV180</f>
        <v/>
      </c>
      <c r="G98" s="153" t="str">
        <f>Tab_Dados!BW180</f>
        <v/>
      </c>
      <c r="H98" s="184" t="str">
        <f>Tab_Dados!BT180</f>
        <v/>
      </c>
      <c r="I98" s="154" t="str">
        <f>Tab_Dados!BS181</f>
        <v/>
      </c>
      <c r="J98" s="153" t="str">
        <f>Tab_Dados!BU181</f>
        <v/>
      </c>
      <c r="K98" s="153" t="str">
        <f>Tab_Dados!BV181</f>
        <v/>
      </c>
      <c r="L98" s="153" t="str">
        <f>Tab_Dados!BW181</f>
        <v/>
      </c>
      <c r="M98" s="188" t="str">
        <f>Tab_Dados!BT181</f>
        <v/>
      </c>
      <c r="N98" s="16"/>
      <c r="P98" s="283"/>
      <c r="Q98" s="283"/>
      <c r="R98" s="283"/>
    </row>
    <row r="99" spans="1:18" s="10" customFormat="1" ht="12" customHeight="1" x14ac:dyDescent="0.2">
      <c r="A99" s="283"/>
      <c r="C99" s="17"/>
      <c r="D99" s="162" t="str">
        <f>Tab_Dados!BS182</f>
        <v/>
      </c>
      <c r="E99" s="151" t="str">
        <f>Tab_Dados!BU182</f>
        <v/>
      </c>
      <c r="F99" s="151" t="str">
        <f>Tab_Dados!BV182</f>
        <v/>
      </c>
      <c r="G99" s="151" t="str">
        <f>Tab_Dados!BW182</f>
        <v/>
      </c>
      <c r="H99" s="183" t="str">
        <f>Tab_Dados!BT182</f>
        <v/>
      </c>
      <c r="I99" s="152" t="str">
        <f>Tab_Dados!BS183</f>
        <v/>
      </c>
      <c r="J99" s="151" t="str">
        <f>Tab_Dados!BU183</f>
        <v/>
      </c>
      <c r="K99" s="151" t="str">
        <f>Tab_Dados!BV183</f>
        <v/>
      </c>
      <c r="L99" s="151" t="str">
        <f>Tab_Dados!BW183</f>
        <v/>
      </c>
      <c r="M99" s="187" t="str">
        <f>Tab_Dados!BT183</f>
        <v/>
      </c>
      <c r="N99" s="16"/>
      <c r="P99" s="283"/>
      <c r="Q99" s="283"/>
      <c r="R99" s="283"/>
    </row>
    <row r="100" spans="1:18" s="10" customFormat="1" ht="12" customHeight="1" x14ac:dyDescent="0.2">
      <c r="A100" s="283"/>
      <c r="C100" s="17"/>
      <c r="D100" s="163" t="str">
        <f>Tab_Dados!BS184</f>
        <v/>
      </c>
      <c r="E100" s="153" t="str">
        <f>Tab_Dados!BU184</f>
        <v/>
      </c>
      <c r="F100" s="153" t="str">
        <f>Tab_Dados!BV184</f>
        <v/>
      </c>
      <c r="G100" s="153" t="str">
        <f>Tab_Dados!BW184</f>
        <v/>
      </c>
      <c r="H100" s="184" t="str">
        <f>Tab_Dados!BT184</f>
        <v/>
      </c>
      <c r="I100" s="154" t="str">
        <f>Tab_Dados!BS185</f>
        <v/>
      </c>
      <c r="J100" s="153" t="str">
        <f>Tab_Dados!BU185</f>
        <v/>
      </c>
      <c r="K100" s="153" t="str">
        <f>Tab_Dados!BV185</f>
        <v/>
      </c>
      <c r="L100" s="153" t="str">
        <f>Tab_Dados!BW185</f>
        <v/>
      </c>
      <c r="M100" s="188" t="str">
        <f>Tab_Dados!BT185</f>
        <v/>
      </c>
      <c r="N100" s="16"/>
      <c r="P100" s="283"/>
      <c r="Q100" s="283"/>
      <c r="R100" s="283"/>
    </row>
    <row r="101" spans="1:18" s="10" customFormat="1" ht="12" customHeight="1" x14ac:dyDescent="0.2">
      <c r="A101" s="283"/>
      <c r="C101" s="17"/>
      <c r="D101" s="162" t="str">
        <f>Tab_Dados!BS186</f>
        <v/>
      </c>
      <c r="E101" s="151" t="str">
        <f>Tab_Dados!BU186</f>
        <v/>
      </c>
      <c r="F101" s="151" t="str">
        <f>Tab_Dados!BV186</f>
        <v/>
      </c>
      <c r="G101" s="151" t="str">
        <f>Tab_Dados!BW186</f>
        <v/>
      </c>
      <c r="H101" s="183" t="str">
        <f>Tab_Dados!BT186</f>
        <v/>
      </c>
      <c r="I101" s="152" t="str">
        <f>Tab_Dados!BS187</f>
        <v/>
      </c>
      <c r="J101" s="151" t="str">
        <f>Tab_Dados!BU187</f>
        <v/>
      </c>
      <c r="K101" s="151" t="str">
        <f>Tab_Dados!BV187</f>
        <v/>
      </c>
      <c r="L101" s="151" t="str">
        <f>Tab_Dados!BW187</f>
        <v/>
      </c>
      <c r="M101" s="187" t="str">
        <f>Tab_Dados!BT187</f>
        <v/>
      </c>
      <c r="N101" s="16"/>
      <c r="P101" s="283"/>
      <c r="Q101" s="283"/>
      <c r="R101" s="283"/>
    </row>
    <row r="102" spans="1:18" s="10" customFormat="1" ht="12" customHeight="1" x14ac:dyDescent="0.2">
      <c r="A102" s="283"/>
      <c r="C102" s="17"/>
      <c r="D102" s="163" t="str">
        <f>Tab_Dados!BS188</f>
        <v/>
      </c>
      <c r="E102" s="153" t="str">
        <f>Tab_Dados!BU188</f>
        <v/>
      </c>
      <c r="F102" s="153" t="str">
        <f>Tab_Dados!BV188</f>
        <v/>
      </c>
      <c r="G102" s="153" t="str">
        <f>Tab_Dados!BW188</f>
        <v/>
      </c>
      <c r="H102" s="184" t="str">
        <f>Tab_Dados!BT188</f>
        <v/>
      </c>
      <c r="I102" s="154" t="str">
        <f>Tab_Dados!BS189</f>
        <v/>
      </c>
      <c r="J102" s="153" t="str">
        <f>Tab_Dados!BU189</f>
        <v/>
      </c>
      <c r="K102" s="153" t="str">
        <f>Tab_Dados!BV189</f>
        <v/>
      </c>
      <c r="L102" s="153" t="str">
        <f>Tab_Dados!BW189</f>
        <v/>
      </c>
      <c r="M102" s="188" t="str">
        <f>Tab_Dados!BT189</f>
        <v/>
      </c>
      <c r="N102" s="16"/>
      <c r="P102" s="283"/>
      <c r="Q102" s="283"/>
      <c r="R102" s="283"/>
    </row>
    <row r="103" spans="1:18" s="10" customFormat="1" ht="12" customHeight="1" x14ac:dyDescent="0.2">
      <c r="A103" s="283"/>
      <c r="C103" s="17"/>
      <c r="D103" s="162" t="str">
        <f>Tab_Dados!BS190</f>
        <v/>
      </c>
      <c r="E103" s="151" t="str">
        <f>Tab_Dados!BU190</f>
        <v/>
      </c>
      <c r="F103" s="151" t="str">
        <f>Tab_Dados!BV190</f>
        <v/>
      </c>
      <c r="G103" s="151" t="str">
        <f>Tab_Dados!BW190</f>
        <v/>
      </c>
      <c r="H103" s="183" t="str">
        <f>Tab_Dados!BT190</f>
        <v/>
      </c>
      <c r="I103" s="152" t="str">
        <f>Tab_Dados!BS191</f>
        <v/>
      </c>
      <c r="J103" s="151" t="str">
        <f>Tab_Dados!BU191</f>
        <v/>
      </c>
      <c r="K103" s="151" t="str">
        <f>Tab_Dados!BV191</f>
        <v/>
      </c>
      <c r="L103" s="151" t="str">
        <f>Tab_Dados!BW191</f>
        <v/>
      </c>
      <c r="M103" s="187" t="str">
        <f>Tab_Dados!BT191</f>
        <v/>
      </c>
      <c r="N103" s="16"/>
      <c r="P103" s="283"/>
      <c r="Q103" s="283"/>
      <c r="R103" s="283"/>
    </row>
    <row r="104" spans="1:18" s="10" customFormat="1" ht="12" customHeight="1" x14ac:dyDescent="0.2">
      <c r="A104" s="283"/>
      <c r="C104" s="17"/>
      <c r="D104" s="163" t="str">
        <f>Tab_Dados!BS192</f>
        <v/>
      </c>
      <c r="E104" s="153" t="str">
        <f>Tab_Dados!BU192</f>
        <v/>
      </c>
      <c r="F104" s="153" t="str">
        <f>Tab_Dados!BV192</f>
        <v/>
      </c>
      <c r="G104" s="153" t="str">
        <f>Tab_Dados!BW192</f>
        <v/>
      </c>
      <c r="H104" s="184" t="str">
        <f>Tab_Dados!BT192</f>
        <v/>
      </c>
      <c r="I104" s="154" t="str">
        <f>Tab_Dados!BS193</f>
        <v/>
      </c>
      <c r="J104" s="153" t="str">
        <f>Tab_Dados!BU193</f>
        <v/>
      </c>
      <c r="K104" s="153" t="str">
        <f>Tab_Dados!BV193</f>
        <v/>
      </c>
      <c r="L104" s="153" t="str">
        <f>Tab_Dados!BW193</f>
        <v/>
      </c>
      <c r="M104" s="188" t="str">
        <f>Tab_Dados!BT193</f>
        <v/>
      </c>
      <c r="N104" s="16"/>
      <c r="P104" s="283"/>
      <c r="Q104" s="283"/>
      <c r="R104" s="283"/>
    </row>
    <row r="105" spans="1:18" s="10" customFormat="1" ht="12" customHeight="1" x14ac:dyDescent="0.2">
      <c r="A105" s="283"/>
      <c r="C105" s="17"/>
      <c r="D105" s="162" t="str">
        <f>Tab_Dados!BS194</f>
        <v/>
      </c>
      <c r="E105" s="151" t="str">
        <f>Tab_Dados!BU194</f>
        <v/>
      </c>
      <c r="F105" s="151" t="str">
        <f>Tab_Dados!BV194</f>
        <v/>
      </c>
      <c r="G105" s="151" t="str">
        <f>Tab_Dados!BW194</f>
        <v/>
      </c>
      <c r="H105" s="183" t="str">
        <f>Tab_Dados!BT194</f>
        <v/>
      </c>
      <c r="I105" s="152" t="str">
        <f>Tab_Dados!BS195</f>
        <v/>
      </c>
      <c r="J105" s="151" t="str">
        <f>Tab_Dados!BU195</f>
        <v/>
      </c>
      <c r="K105" s="151" t="str">
        <f>Tab_Dados!BV195</f>
        <v/>
      </c>
      <c r="L105" s="151" t="str">
        <f>Tab_Dados!BW195</f>
        <v/>
      </c>
      <c r="M105" s="187" t="str">
        <f>Tab_Dados!BT195</f>
        <v/>
      </c>
      <c r="N105" s="16"/>
      <c r="P105" s="283"/>
      <c r="Q105" s="283"/>
      <c r="R105" s="283"/>
    </row>
    <row r="106" spans="1:18" s="10" customFormat="1" ht="12" customHeight="1" x14ac:dyDescent="0.2">
      <c r="A106" s="283"/>
      <c r="C106" s="17"/>
      <c r="D106" s="163" t="str">
        <f>Tab_Dados!BS196</f>
        <v/>
      </c>
      <c r="E106" s="153" t="str">
        <f>Tab_Dados!BU196</f>
        <v/>
      </c>
      <c r="F106" s="153" t="str">
        <f>Tab_Dados!BV196</f>
        <v/>
      </c>
      <c r="G106" s="153" t="str">
        <f>Tab_Dados!BW196</f>
        <v/>
      </c>
      <c r="H106" s="184" t="str">
        <f>Tab_Dados!BT196</f>
        <v/>
      </c>
      <c r="I106" s="154" t="str">
        <f>Tab_Dados!BS197</f>
        <v/>
      </c>
      <c r="J106" s="153" t="str">
        <f>Tab_Dados!BU197</f>
        <v/>
      </c>
      <c r="K106" s="153" t="str">
        <f>Tab_Dados!BV197</f>
        <v/>
      </c>
      <c r="L106" s="153" t="str">
        <f>Tab_Dados!BW197</f>
        <v/>
      </c>
      <c r="M106" s="188" t="str">
        <f>Tab_Dados!BT197</f>
        <v/>
      </c>
      <c r="N106" s="16"/>
      <c r="P106" s="283"/>
      <c r="Q106" s="283"/>
      <c r="R106" s="283"/>
    </row>
    <row r="107" spans="1:18" s="10" customFormat="1" ht="12" customHeight="1" x14ac:dyDescent="0.2">
      <c r="A107" s="283"/>
      <c r="C107" s="17"/>
      <c r="D107" s="162" t="str">
        <f>Tab_Dados!BS198</f>
        <v/>
      </c>
      <c r="E107" s="151" t="str">
        <f>Tab_Dados!BU198</f>
        <v/>
      </c>
      <c r="F107" s="151" t="str">
        <f>Tab_Dados!BV198</f>
        <v/>
      </c>
      <c r="G107" s="151" t="str">
        <f>Tab_Dados!BW198</f>
        <v/>
      </c>
      <c r="H107" s="183" t="str">
        <f>Tab_Dados!BT198</f>
        <v/>
      </c>
      <c r="I107" s="152" t="str">
        <f>Tab_Dados!BS199</f>
        <v/>
      </c>
      <c r="J107" s="151" t="str">
        <f>Tab_Dados!BU199</f>
        <v/>
      </c>
      <c r="K107" s="151" t="str">
        <f>Tab_Dados!BV199</f>
        <v/>
      </c>
      <c r="L107" s="151" t="str">
        <f>Tab_Dados!BW199</f>
        <v/>
      </c>
      <c r="M107" s="187" t="str">
        <f>Tab_Dados!BT199</f>
        <v/>
      </c>
      <c r="N107" s="16"/>
      <c r="P107" s="283"/>
      <c r="Q107" s="283"/>
      <c r="R107" s="283"/>
    </row>
    <row r="108" spans="1:18" s="10" customFormat="1" ht="12" customHeight="1" x14ac:dyDescent="0.2">
      <c r="A108" s="283"/>
      <c r="C108" s="17"/>
      <c r="D108" s="163" t="str">
        <f>Tab_Dados!BS200</f>
        <v/>
      </c>
      <c r="E108" s="153" t="str">
        <f>Tab_Dados!BU200</f>
        <v/>
      </c>
      <c r="F108" s="153" t="str">
        <f>Tab_Dados!BV200</f>
        <v/>
      </c>
      <c r="G108" s="153" t="str">
        <f>Tab_Dados!BW200</f>
        <v/>
      </c>
      <c r="H108" s="184" t="str">
        <f>Tab_Dados!BT200</f>
        <v/>
      </c>
      <c r="I108" s="154" t="str">
        <f>Tab_Dados!BS201</f>
        <v/>
      </c>
      <c r="J108" s="153" t="str">
        <f>Tab_Dados!BU201</f>
        <v/>
      </c>
      <c r="K108" s="153" t="str">
        <f>Tab_Dados!BV201</f>
        <v/>
      </c>
      <c r="L108" s="153" t="str">
        <f>Tab_Dados!BW201</f>
        <v/>
      </c>
      <c r="M108" s="188" t="str">
        <f>Tab_Dados!BT201</f>
        <v/>
      </c>
      <c r="N108" s="16"/>
      <c r="P108" s="283"/>
      <c r="Q108" s="283"/>
      <c r="R108" s="283"/>
    </row>
    <row r="109" spans="1:18" s="10" customFormat="1" ht="12" customHeight="1" x14ac:dyDescent="0.2">
      <c r="A109" s="283"/>
      <c r="C109" s="17"/>
      <c r="D109" s="162" t="str">
        <f>Tab_Dados!BS202</f>
        <v/>
      </c>
      <c r="E109" s="151" t="str">
        <f>Tab_Dados!BU202</f>
        <v/>
      </c>
      <c r="F109" s="151" t="str">
        <f>Tab_Dados!BV202</f>
        <v/>
      </c>
      <c r="G109" s="151" t="str">
        <f>Tab_Dados!BW202</f>
        <v/>
      </c>
      <c r="H109" s="183" t="str">
        <f>Tab_Dados!BT202</f>
        <v/>
      </c>
      <c r="I109" s="152" t="str">
        <f>Tab_Dados!BS203</f>
        <v/>
      </c>
      <c r="J109" s="151" t="str">
        <f>Tab_Dados!BU203</f>
        <v/>
      </c>
      <c r="K109" s="151" t="str">
        <f>Tab_Dados!BV203</f>
        <v/>
      </c>
      <c r="L109" s="151" t="str">
        <f>Tab_Dados!BW203</f>
        <v/>
      </c>
      <c r="M109" s="187" t="str">
        <f>Tab_Dados!BT203</f>
        <v/>
      </c>
      <c r="N109" s="16"/>
      <c r="P109" s="283"/>
      <c r="Q109" s="283"/>
      <c r="R109" s="283"/>
    </row>
    <row r="110" spans="1:18" s="10" customFormat="1" ht="12" customHeight="1" x14ac:dyDescent="0.2">
      <c r="A110" s="283"/>
      <c r="C110" s="17"/>
      <c r="D110" s="163" t="str">
        <f>Tab_Dados!BS204</f>
        <v/>
      </c>
      <c r="E110" s="153" t="str">
        <f>Tab_Dados!BU204</f>
        <v/>
      </c>
      <c r="F110" s="153" t="str">
        <f>Tab_Dados!BV204</f>
        <v/>
      </c>
      <c r="G110" s="153" t="str">
        <f>Tab_Dados!BW204</f>
        <v/>
      </c>
      <c r="H110" s="184" t="str">
        <f>Tab_Dados!BT204</f>
        <v/>
      </c>
      <c r="I110" s="154" t="str">
        <f>Tab_Dados!BS205</f>
        <v/>
      </c>
      <c r="J110" s="153" t="str">
        <f>Tab_Dados!BU205</f>
        <v/>
      </c>
      <c r="K110" s="153" t="str">
        <f>Tab_Dados!BV205</f>
        <v/>
      </c>
      <c r="L110" s="153" t="str">
        <f>Tab_Dados!BW205</f>
        <v/>
      </c>
      <c r="M110" s="188" t="str">
        <f>Tab_Dados!BT205</f>
        <v/>
      </c>
      <c r="N110" s="16"/>
      <c r="P110" s="283"/>
      <c r="Q110" s="283"/>
      <c r="R110" s="283"/>
    </row>
    <row r="111" spans="1:18" s="10" customFormat="1" ht="12" customHeight="1" x14ac:dyDescent="0.2">
      <c r="A111" s="283"/>
      <c r="C111" s="17"/>
      <c r="D111" s="162" t="str">
        <f>Tab_Dados!BS206</f>
        <v/>
      </c>
      <c r="E111" s="151" t="str">
        <f>Tab_Dados!BU206</f>
        <v/>
      </c>
      <c r="F111" s="151" t="str">
        <f>Tab_Dados!BV206</f>
        <v/>
      </c>
      <c r="G111" s="151" t="str">
        <f>Tab_Dados!BW206</f>
        <v/>
      </c>
      <c r="H111" s="183" t="str">
        <f>Tab_Dados!BT206</f>
        <v/>
      </c>
      <c r="I111" s="152" t="str">
        <f>Tab_Dados!BS207</f>
        <v/>
      </c>
      <c r="J111" s="151" t="str">
        <f>Tab_Dados!BU207</f>
        <v/>
      </c>
      <c r="K111" s="151" t="str">
        <f>Tab_Dados!BV207</f>
        <v/>
      </c>
      <c r="L111" s="151" t="str">
        <f>Tab_Dados!BW207</f>
        <v/>
      </c>
      <c r="M111" s="187" t="str">
        <f>Tab_Dados!BT207</f>
        <v/>
      </c>
      <c r="N111" s="16"/>
      <c r="P111" s="283"/>
      <c r="Q111" s="283"/>
      <c r="R111" s="283"/>
    </row>
    <row r="112" spans="1:18" s="10" customFormat="1" ht="12" customHeight="1" x14ac:dyDescent="0.2">
      <c r="A112" s="283"/>
      <c r="C112" s="17"/>
      <c r="D112" s="163" t="str">
        <f>Tab_Dados!BS208</f>
        <v/>
      </c>
      <c r="E112" s="153" t="str">
        <f>Tab_Dados!BU208</f>
        <v/>
      </c>
      <c r="F112" s="153" t="str">
        <f>Tab_Dados!BV208</f>
        <v/>
      </c>
      <c r="G112" s="153" t="str">
        <f>Tab_Dados!BW208</f>
        <v/>
      </c>
      <c r="H112" s="184" t="str">
        <f>Tab_Dados!BT208</f>
        <v/>
      </c>
      <c r="I112" s="154" t="str">
        <f>Tab_Dados!BS209</f>
        <v/>
      </c>
      <c r="J112" s="153" t="str">
        <f>Tab_Dados!BU209</f>
        <v/>
      </c>
      <c r="K112" s="153" t="str">
        <f>Tab_Dados!BV209</f>
        <v/>
      </c>
      <c r="L112" s="153" t="str">
        <f>Tab_Dados!BW209</f>
        <v/>
      </c>
      <c r="M112" s="188" t="str">
        <f>Tab_Dados!BT209</f>
        <v/>
      </c>
      <c r="N112" s="16"/>
      <c r="P112" s="283"/>
      <c r="Q112" s="283"/>
      <c r="R112" s="283"/>
    </row>
    <row r="113" spans="1:18" s="10" customFormat="1" ht="12" customHeight="1" x14ac:dyDescent="0.2">
      <c r="A113" s="283"/>
      <c r="C113" s="17"/>
      <c r="D113" s="162" t="str">
        <f>Tab_Dados!BS210</f>
        <v/>
      </c>
      <c r="E113" s="151" t="str">
        <f>Tab_Dados!BU210</f>
        <v/>
      </c>
      <c r="F113" s="151" t="str">
        <f>Tab_Dados!BV210</f>
        <v/>
      </c>
      <c r="G113" s="151" t="str">
        <f>Tab_Dados!BW210</f>
        <v/>
      </c>
      <c r="H113" s="183" t="str">
        <f>Tab_Dados!BT210</f>
        <v/>
      </c>
      <c r="I113" s="152" t="str">
        <f>Tab_Dados!BS211</f>
        <v/>
      </c>
      <c r="J113" s="151" t="str">
        <f>Tab_Dados!BU211</f>
        <v/>
      </c>
      <c r="K113" s="151" t="str">
        <f>Tab_Dados!BV211</f>
        <v/>
      </c>
      <c r="L113" s="151" t="str">
        <f>Tab_Dados!BW211</f>
        <v/>
      </c>
      <c r="M113" s="187" t="str">
        <f>Tab_Dados!BT211</f>
        <v/>
      </c>
      <c r="N113" s="16"/>
      <c r="P113" s="283"/>
      <c r="Q113" s="283"/>
      <c r="R113" s="283"/>
    </row>
    <row r="114" spans="1:18" s="10" customFormat="1" ht="12" customHeight="1" x14ac:dyDescent="0.2">
      <c r="A114" s="283"/>
      <c r="C114" s="17"/>
      <c r="D114" s="163" t="str">
        <f>Tab_Dados!BS212</f>
        <v/>
      </c>
      <c r="E114" s="153" t="str">
        <f>Tab_Dados!BU212</f>
        <v/>
      </c>
      <c r="F114" s="153" t="str">
        <f>Tab_Dados!BV212</f>
        <v/>
      </c>
      <c r="G114" s="153" t="str">
        <f>Tab_Dados!BW212</f>
        <v/>
      </c>
      <c r="H114" s="184" t="str">
        <f>Tab_Dados!BT212</f>
        <v/>
      </c>
      <c r="I114" s="154" t="str">
        <f>Tab_Dados!BS213</f>
        <v/>
      </c>
      <c r="J114" s="153" t="str">
        <f>Tab_Dados!BU213</f>
        <v/>
      </c>
      <c r="K114" s="153" t="str">
        <f>Tab_Dados!BV213</f>
        <v/>
      </c>
      <c r="L114" s="153" t="str">
        <f>Tab_Dados!BW213</f>
        <v/>
      </c>
      <c r="M114" s="188" t="str">
        <f>Tab_Dados!BT213</f>
        <v/>
      </c>
      <c r="N114" s="16"/>
      <c r="P114" s="283"/>
      <c r="Q114" s="283"/>
      <c r="R114" s="283"/>
    </row>
    <row r="115" spans="1:18" s="10" customFormat="1" ht="12" customHeight="1" x14ac:dyDescent="0.2">
      <c r="A115" s="283"/>
      <c r="C115" s="17"/>
      <c r="D115" s="162" t="str">
        <f>Tab_Dados!BS214</f>
        <v/>
      </c>
      <c r="E115" s="151" t="str">
        <f>Tab_Dados!BU214</f>
        <v/>
      </c>
      <c r="F115" s="151" t="str">
        <f>Tab_Dados!BV214</f>
        <v/>
      </c>
      <c r="G115" s="151" t="str">
        <f>Tab_Dados!BW214</f>
        <v/>
      </c>
      <c r="H115" s="183" t="str">
        <f>Tab_Dados!BT214</f>
        <v/>
      </c>
      <c r="I115" s="152" t="str">
        <f>Tab_Dados!BS215</f>
        <v/>
      </c>
      <c r="J115" s="151" t="str">
        <f>Tab_Dados!BU215</f>
        <v/>
      </c>
      <c r="K115" s="151" t="str">
        <f>Tab_Dados!BV215</f>
        <v/>
      </c>
      <c r="L115" s="151" t="str">
        <f>Tab_Dados!BW215</f>
        <v/>
      </c>
      <c r="M115" s="187" t="str">
        <f>Tab_Dados!BT215</f>
        <v/>
      </c>
      <c r="N115" s="16"/>
      <c r="P115" s="283"/>
      <c r="Q115" s="283"/>
      <c r="R115" s="283"/>
    </row>
    <row r="116" spans="1:18" s="10" customFormat="1" ht="12" customHeight="1" x14ac:dyDescent="0.2">
      <c r="A116" s="283"/>
      <c r="C116" s="17"/>
      <c r="D116" s="163" t="str">
        <f>Tab_Dados!BS216</f>
        <v/>
      </c>
      <c r="E116" s="153" t="str">
        <f>Tab_Dados!BU216</f>
        <v/>
      </c>
      <c r="F116" s="153" t="str">
        <f>Tab_Dados!BV216</f>
        <v/>
      </c>
      <c r="G116" s="153" t="str">
        <f>Tab_Dados!BW216</f>
        <v/>
      </c>
      <c r="H116" s="184" t="str">
        <f>Tab_Dados!BT216</f>
        <v/>
      </c>
      <c r="I116" s="154" t="str">
        <f>Tab_Dados!BS217</f>
        <v/>
      </c>
      <c r="J116" s="153" t="str">
        <f>Tab_Dados!BU217</f>
        <v/>
      </c>
      <c r="K116" s="153" t="str">
        <f>Tab_Dados!BV217</f>
        <v/>
      </c>
      <c r="L116" s="153" t="str">
        <f>Tab_Dados!BW217</f>
        <v/>
      </c>
      <c r="M116" s="188" t="str">
        <f>Tab_Dados!BT217</f>
        <v/>
      </c>
      <c r="N116" s="16"/>
      <c r="P116" s="283"/>
      <c r="Q116" s="283"/>
      <c r="R116" s="283"/>
    </row>
    <row r="117" spans="1:18" s="10" customFormat="1" ht="12" customHeight="1" x14ac:dyDescent="0.2">
      <c r="A117" s="283"/>
      <c r="C117" s="17"/>
      <c r="D117" s="162" t="str">
        <f>Tab_Dados!BS218</f>
        <v/>
      </c>
      <c r="E117" s="151" t="str">
        <f>Tab_Dados!BU218</f>
        <v/>
      </c>
      <c r="F117" s="151" t="str">
        <f>Tab_Dados!BV218</f>
        <v/>
      </c>
      <c r="G117" s="151" t="str">
        <f>Tab_Dados!BW218</f>
        <v/>
      </c>
      <c r="H117" s="183" t="str">
        <f>Tab_Dados!BT218</f>
        <v/>
      </c>
      <c r="I117" s="152" t="str">
        <f>Tab_Dados!BS219</f>
        <v/>
      </c>
      <c r="J117" s="151" t="str">
        <f>Tab_Dados!BU219</f>
        <v/>
      </c>
      <c r="K117" s="151" t="str">
        <f>Tab_Dados!BV219</f>
        <v/>
      </c>
      <c r="L117" s="151" t="str">
        <f>Tab_Dados!BW219</f>
        <v/>
      </c>
      <c r="M117" s="187" t="str">
        <f>Tab_Dados!BT219</f>
        <v/>
      </c>
      <c r="N117" s="16"/>
      <c r="P117" s="283"/>
      <c r="Q117" s="283"/>
      <c r="R117" s="283"/>
    </row>
    <row r="118" spans="1:18" s="10" customFormat="1" ht="12" customHeight="1" x14ac:dyDescent="0.2">
      <c r="A118" s="283"/>
      <c r="C118" s="17"/>
      <c r="D118" s="163" t="str">
        <f>Tab_Dados!BS220</f>
        <v/>
      </c>
      <c r="E118" s="153" t="str">
        <f>Tab_Dados!BU220</f>
        <v/>
      </c>
      <c r="F118" s="153" t="str">
        <f>Tab_Dados!BV220</f>
        <v/>
      </c>
      <c r="G118" s="153" t="str">
        <f>Tab_Dados!BW220</f>
        <v/>
      </c>
      <c r="H118" s="184" t="str">
        <f>Tab_Dados!BT220</f>
        <v/>
      </c>
      <c r="I118" s="154" t="str">
        <f>Tab_Dados!BS221</f>
        <v/>
      </c>
      <c r="J118" s="153" t="str">
        <f>Tab_Dados!BU221</f>
        <v/>
      </c>
      <c r="K118" s="153" t="str">
        <f>Tab_Dados!BV221</f>
        <v/>
      </c>
      <c r="L118" s="153" t="str">
        <f>Tab_Dados!BW221</f>
        <v/>
      </c>
      <c r="M118" s="188" t="str">
        <f>Tab_Dados!BT221</f>
        <v/>
      </c>
      <c r="N118" s="16"/>
      <c r="P118" s="283"/>
      <c r="Q118" s="283"/>
      <c r="R118" s="283"/>
    </row>
    <row r="119" spans="1:18" s="10" customFormat="1" ht="12" customHeight="1" x14ac:dyDescent="0.2">
      <c r="A119" s="283"/>
      <c r="C119" s="17"/>
      <c r="D119" s="162" t="str">
        <f>Tab_Dados!BS222</f>
        <v/>
      </c>
      <c r="E119" s="151" t="str">
        <f>Tab_Dados!BU222</f>
        <v/>
      </c>
      <c r="F119" s="151" t="str">
        <f>Tab_Dados!BV222</f>
        <v/>
      </c>
      <c r="G119" s="151" t="str">
        <f>Tab_Dados!BW222</f>
        <v/>
      </c>
      <c r="H119" s="183" t="str">
        <f>Tab_Dados!BT222</f>
        <v/>
      </c>
      <c r="I119" s="152" t="str">
        <f>Tab_Dados!BS223</f>
        <v/>
      </c>
      <c r="J119" s="151" t="str">
        <f>Tab_Dados!BU223</f>
        <v/>
      </c>
      <c r="K119" s="151" t="str">
        <f>Tab_Dados!BV223</f>
        <v/>
      </c>
      <c r="L119" s="151" t="str">
        <f>Tab_Dados!BW223</f>
        <v/>
      </c>
      <c r="M119" s="187" t="str">
        <f>Tab_Dados!BT223</f>
        <v/>
      </c>
      <c r="N119" s="16"/>
      <c r="P119" s="283"/>
      <c r="Q119" s="283"/>
      <c r="R119" s="283"/>
    </row>
    <row r="120" spans="1:18" s="10" customFormat="1" ht="12" customHeight="1" x14ac:dyDescent="0.2">
      <c r="A120" s="283"/>
      <c r="C120" s="17"/>
      <c r="D120" s="163" t="str">
        <f>Tab_Dados!BS224</f>
        <v/>
      </c>
      <c r="E120" s="153" t="str">
        <f>Tab_Dados!BU224</f>
        <v/>
      </c>
      <c r="F120" s="153" t="str">
        <f>Tab_Dados!BV224</f>
        <v/>
      </c>
      <c r="G120" s="153" t="str">
        <f>Tab_Dados!BW224</f>
        <v/>
      </c>
      <c r="H120" s="184" t="str">
        <f>Tab_Dados!BT224</f>
        <v/>
      </c>
      <c r="I120" s="154" t="str">
        <f>Tab_Dados!BS225</f>
        <v/>
      </c>
      <c r="J120" s="153" t="str">
        <f>Tab_Dados!BU225</f>
        <v/>
      </c>
      <c r="K120" s="153" t="str">
        <f>Tab_Dados!BV225</f>
        <v/>
      </c>
      <c r="L120" s="153" t="str">
        <f>Tab_Dados!BW225</f>
        <v/>
      </c>
      <c r="M120" s="188" t="str">
        <f>Tab_Dados!BT225</f>
        <v/>
      </c>
      <c r="N120" s="16"/>
      <c r="P120" s="283"/>
      <c r="Q120" s="283"/>
      <c r="R120" s="283"/>
    </row>
    <row r="121" spans="1:18" s="10" customFormat="1" ht="12" customHeight="1" x14ac:dyDescent="0.2">
      <c r="A121" s="283"/>
      <c r="C121" s="17"/>
      <c r="D121" s="162" t="str">
        <f>Tab_Dados!BS226</f>
        <v/>
      </c>
      <c r="E121" s="151" t="str">
        <f>Tab_Dados!BU226</f>
        <v/>
      </c>
      <c r="F121" s="151" t="str">
        <f>Tab_Dados!BV226</f>
        <v/>
      </c>
      <c r="G121" s="151" t="str">
        <f>Tab_Dados!BW226</f>
        <v/>
      </c>
      <c r="H121" s="183" t="str">
        <f>Tab_Dados!BT226</f>
        <v/>
      </c>
      <c r="I121" s="152" t="str">
        <f>Tab_Dados!BS227</f>
        <v/>
      </c>
      <c r="J121" s="151" t="str">
        <f>Tab_Dados!BU227</f>
        <v/>
      </c>
      <c r="K121" s="151" t="str">
        <f>Tab_Dados!BV227</f>
        <v/>
      </c>
      <c r="L121" s="151" t="str">
        <f>Tab_Dados!BW227</f>
        <v/>
      </c>
      <c r="M121" s="187" t="str">
        <f>Tab_Dados!BT227</f>
        <v/>
      </c>
      <c r="N121" s="16"/>
      <c r="P121" s="283"/>
      <c r="Q121" s="283"/>
      <c r="R121" s="283"/>
    </row>
    <row r="122" spans="1:18" s="10" customFormat="1" ht="12" customHeight="1" x14ac:dyDescent="0.2">
      <c r="A122" s="283"/>
      <c r="C122" s="17"/>
      <c r="D122" s="163" t="str">
        <f>Tab_Dados!BS228</f>
        <v/>
      </c>
      <c r="E122" s="153" t="str">
        <f>Tab_Dados!BU228</f>
        <v/>
      </c>
      <c r="F122" s="153" t="str">
        <f>Tab_Dados!BV228</f>
        <v/>
      </c>
      <c r="G122" s="153" t="str">
        <f>Tab_Dados!BW228</f>
        <v/>
      </c>
      <c r="H122" s="184" t="str">
        <f>Tab_Dados!BT228</f>
        <v/>
      </c>
      <c r="I122" s="154" t="str">
        <f>Tab_Dados!BS229</f>
        <v/>
      </c>
      <c r="J122" s="153" t="str">
        <f>Tab_Dados!BU229</f>
        <v/>
      </c>
      <c r="K122" s="153" t="str">
        <f>Tab_Dados!BV229</f>
        <v/>
      </c>
      <c r="L122" s="153" t="str">
        <f>Tab_Dados!BW229</f>
        <v/>
      </c>
      <c r="M122" s="188" t="str">
        <f>Tab_Dados!BT229</f>
        <v/>
      </c>
      <c r="N122" s="16"/>
      <c r="P122" s="283"/>
      <c r="Q122" s="283"/>
      <c r="R122" s="283"/>
    </row>
    <row r="123" spans="1:18" s="10" customFormat="1" ht="12" customHeight="1" x14ac:dyDescent="0.2">
      <c r="A123" s="283"/>
      <c r="C123" s="17"/>
      <c r="D123" s="162" t="str">
        <f>Tab_Dados!BS230</f>
        <v/>
      </c>
      <c r="E123" s="151" t="str">
        <f>Tab_Dados!BU230</f>
        <v/>
      </c>
      <c r="F123" s="151" t="str">
        <f>Tab_Dados!BV230</f>
        <v/>
      </c>
      <c r="G123" s="151" t="str">
        <f>Tab_Dados!BW230</f>
        <v/>
      </c>
      <c r="H123" s="183" t="str">
        <f>Tab_Dados!BT230</f>
        <v/>
      </c>
      <c r="I123" s="152" t="str">
        <f>Tab_Dados!BS231</f>
        <v/>
      </c>
      <c r="J123" s="151" t="str">
        <f>Tab_Dados!BU231</f>
        <v/>
      </c>
      <c r="K123" s="151" t="str">
        <f>Tab_Dados!BV231</f>
        <v/>
      </c>
      <c r="L123" s="151" t="str">
        <f>Tab_Dados!BW231</f>
        <v/>
      </c>
      <c r="M123" s="187" t="str">
        <f>Tab_Dados!BT231</f>
        <v/>
      </c>
      <c r="N123" s="16"/>
      <c r="P123" s="283"/>
      <c r="Q123" s="283"/>
      <c r="R123" s="283"/>
    </row>
    <row r="124" spans="1:18" s="10" customFormat="1" ht="12" customHeight="1" x14ac:dyDescent="0.2">
      <c r="A124" s="283"/>
      <c r="C124" s="17"/>
      <c r="D124" s="163" t="str">
        <f>Tab_Dados!BS232</f>
        <v/>
      </c>
      <c r="E124" s="153" t="str">
        <f>Tab_Dados!BU232</f>
        <v/>
      </c>
      <c r="F124" s="153" t="str">
        <f>Tab_Dados!BV232</f>
        <v/>
      </c>
      <c r="G124" s="153" t="str">
        <f>Tab_Dados!BW232</f>
        <v/>
      </c>
      <c r="H124" s="184" t="str">
        <f>Tab_Dados!BT232</f>
        <v/>
      </c>
      <c r="I124" s="154" t="str">
        <f>Tab_Dados!BS233</f>
        <v/>
      </c>
      <c r="J124" s="153" t="str">
        <f>Tab_Dados!BU233</f>
        <v/>
      </c>
      <c r="K124" s="153" t="str">
        <f>Tab_Dados!BV233</f>
        <v/>
      </c>
      <c r="L124" s="153" t="str">
        <f>Tab_Dados!BW233</f>
        <v/>
      </c>
      <c r="M124" s="188" t="str">
        <f>Tab_Dados!BT233</f>
        <v/>
      </c>
      <c r="N124" s="16"/>
      <c r="P124" s="283"/>
      <c r="Q124" s="283"/>
      <c r="R124" s="283"/>
    </row>
    <row r="125" spans="1:18" s="10" customFormat="1" ht="12" customHeight="1" x14ac:dyDescent="0.2">
      <c r="A125" s="283"/>
      <c r="C125" s="17"/>
      <c r="D125" s="162" t="str">
        <f>Tab_Dados!BS234</f>
        <v/>
      </c>
      <c r="E125" s="151" t="str">
        <f>Tab_Dados!BU234</f>
        <v/>
      </c>
      <c r="F125" s="151" t="str">
        <f>Tab_Dados!BV234</f>
        <v/>
      </c>
      <c r="G125" s="151" t="str">
        <f>Tab_Dados!BW234</f>
        <v/>
      </c>
      <c r="H125" s="183" t="str">
        <f>Tab_Dados!BT234</f>
        <v/>
      </c>
      <c r="I125" s="152" t="str">
        <f>Tab_Dados!BS235</f>
        <v/>
      </c>
      <c r="J125" s="151" t="str">
        <f>Tab_Dados!BU235</f>
        <v/>
      </c>
      <c r="K125" s="151" t="str">
        <f>Tab_Dados!BV235</f>
        <v/>
      </c>
      <c r="L125" s="151" t="str">
        <f>Tab_Dados!BW235</f>
        <v/>
      </c>
      <c r="M125" s="187" t="str">
        <f>Tab_Dados!BT235</f>
        <v/>
      </c>
      <c r="N125" s="16"/>
      <c r="P125" s="283"/>
      <c r="Q125" s="283"/>
      <c r="R125" s="283"/>
    </row>
    <row r="126" spans="1:18" s="10" customFormat="1" ht="12" customHeight="1" x14ac:dyDescent="0.2">
      <c r="A126" s="283"/>
      <c r="C126" s="17"/>
      <c r="D126" s="163" t="str">
        <f>Tab_Dados!BS236</f>
        <v/>
      </c>
      <c r="E126" s="153" t="str">
        <f>Tab_Dados!BU236</f>
        <v/>
      </c>
      <c r="F126" s="153" t="str">
        <f>Tab_Dados!BV236</f>
        <v/>
      </c>
      <c r="G126" s="153" t="str">
        <f>Tab_Dados!BW236</f>
        <v/>
      </c>
      <c r="H126" s="184" t="str">
        <f>Tab_Dados!BT236</f>
        <v/>
      </c>
      <c r="I126" s="154" t="str">
        <f>Tab_Dados!BS237</f>
        <v/>
      </c>
      <c r="J126" s="153" t="str">
        <f>Tab_Dados!BU237</f>
        <v/>
      </c>
      <c r="K126" s="153" t="str">
        <f>Tab_Dados!BV237</f>
        <v/>
      </c>
      <c r="L126" s="153" t="str">
        <f>Tab_Dados!BW237</f>
        <v/>
      </c>
      <c r="M126" s="188" t="str">
        <f>Tab_Dados!BT237</f>
        <v/>
      </c>
      <c r="N126" s="16"/>
      <c r="P126" s="283"/>
      <c r="Q126" s="283"/>
      <c r="R126" s="283"/>
    </row>
    <row r="127" spans="1:18" s="10" customFormat="1" ht="12" customHeight="1" x14ac:dyDescent="0.2">
      <c r="A127" s="283"/>
      <c r="C127" s="17"/>
      <c r="D127" s="162" t="str">
        <f>Tab_Dados!BS238</f>
        <v/>
      </c>
      <c r="E127" s="151" t="str">
        <f>Tab_Dados!BU238</f>
        <v/>
      </c>
      <c r="F127" s="151" t="str">
        <f>Tab_Dados!BV238</f>
        <v/>
      </c>
      <c r="G127" s="151" t="str">
        <f>Tab_Dados!BW238</f>
        <v/>
      </c>
      <c r="H127" s="183" t="str">
        <f>Tab_Dados!BT238</f>
        <v/>
      </c>
      <c r="I127" s="152" t="str">
        <f>Tab_Dados!BS239</f>
        <v/>
      </c>
      <c r="J127" s="151" t="str">
        <f>Tab_Dados!BU239</f>
        <v/>
      </c>
      <c r="K127" s="151" t="str">
        <f>Tab_Dados!BV239</f>
        <v/>
      </c>
      <c r="L127" s="151" t="str">
        <f>Tab_Dados!BW239</f>
        <v/>
      </c>
      <c r="M127" s="187" t="str">
        <f>Tab_Dados!BT239</f>
        <v/>
      </c>
      <c r="N127" s="16"/>
      <c r="P127" s="283"/>
      <c r="Q127" s="283"/>
      <c r="R127" s="283"/>
    </row>
    <row r="128" spans="1:18" s="10" customFormat="1" ht="12" customHeight="1" x14ac:dyDescent="0.2">
      <c r="A128" s="283"/>
      <c r="C128" s="17"/>
      <c r="D128" s="163" t="str">
        <f>Tab_Dados!BS240</f>
        <v/>
      </c>
      <c r="E128" s="153" t="str">
        <f>Tab_Dados!BU240</f>
        <v/>
      </c>
      <c r="F128" s="153" t="str">
        <f>Tab_Dados!BV240</f>
        <v/>
      </c>
      <c r="G128" s="153" t="str">
        <f>Tab_Dados!BW240</f>
        <v/>
      </c>
      <c r="H128" s="184" t="str">
        <f>Tab_Dados!BT240</f>
        <v/>
      </c>
      <c r="I128" s="154" t="str">
        <f>Tab_Dados!BS241</f>
        <v/>
      </c>
      <c r="J128" s="153" t="str">
        <f>Tab_Dados!BU241</f>
        <v/>
      </c>
      <c r="K128" s="153" t="str">
        <f>Tab_Dados!BV241</f>
        <v/>
      </c>
      <c r="L128" s="153" t="str">
        <f>Tab_Dados!BW241</f>
        <v/>
      </c>
      <c r="M128" s="188" t="str">
        <f>Tab_Dados!BT241</f>
        <v/>
      </c>
      <c r="N128" s="16"/>
      <c r="P128" s="283"/>
      <c r="Q128" s="283"/>
      <c r="R128" s="283"/>
    </row>
    <row r="129" spans="1:18" s="10" customFormat="1" ht="12" customHeight="1" x14ac:dyDescent="0.2">
      <c r="A129" s="283"/>
      <c r="C129" s="17"/>
      <c r="D129" s="162" t="str">
        <f>Tab_Dados!BS242</f>
        <v/>
      </c>
      <c r="E129" s="151" t="str">
        <f>Tab_Dados!BU242</f>
        <v/>
      </c>
      <c r="F129" s="151" t="str">
        <f>Tab_Dados!BV242</f>
        <v/>
      </c>
      <c r="G129" s="151" t="str">
        <f>Tab_Dados!BW242</f>
        <v/>
      </c>
      <c r="H129" s="183" t="str">
        <f>Tab_Dados!BT242</f>
        <v/>
      </c>
      <c r="I129" s="152" t="str">
        <f>Tab_Dados!BS243</f>
        <v/>
      </c>
      <c r="J129" s="151" t="str">
        <f>Tab_Dados!BU243</f>
        <v/>
      </c>
      <c r="K129" s="151" t="str">
        <f>Tab_Dados!BV243</f>
        <v/>
      </c>
      <c r="L129" s="151" t="str">
        <f>Tab_Dados!BW243</f>
        <v/>
      </c>
      <c r="M129" s="187" t="str">
        <f>Tab_Dados!BT243</f>
        <v/>
      </c>
      <c r="N129" s="16"/>
      <c r="P129" s="283"/>
      <c r="Q129" s="283"/>
      <c r="R129" s="283"/>
    </row>
    <row r="130" spans="1:18" s="10" customFormat="1" ht="12" customHeight="1" x14ac:dyDescent="0.2">
      <c r="A130" s="283"/>
      <c r="C130" s="17"/>
      <c r="D130" s="163" t="str">
        <f>Tab_Dados!BS244</f>
        <v/>
      </c>
      <c r="E130" s="153" t="str">
        <f>Tab_Dados!BU244</f>
        <v/>
      </c>
      <c r="F130" s="153" t="str">
        <f>Tab_Dados!BV244</f>
        <v/>
      </c>
      <c r="G130" s="153" t="str">
        <f>Tab_Dados!BW244</f>
        <v/>
      </c>
      <c r="H130" s="184" t="str">
        <f>Tab_Dados!BT244</f>
        <v/>
      </c>
      <c r="I130" s="154" t="str">
        <f>Tab_Dados!BS245</f>
        <v/>
      </c>
      <c r="J130" s="153" t="str">
        <f>Tab_Dados!BU245</f>
        <v/>
      </c>
      <c r="K130" s="153" t="str">
        <f>Tab_Dados!BV245</f>
        <v/>
      </c>
      <c r="L130" s="153" t="str">
        <f>Tab_Dados!BW245</f>
        <v/>
      </c>
      <c r="M130" s="188" t="str">
        <f>Tab_Dados!BT245</f>
        <v/>
      </c>
      <c r="N130" s="16"/>
      <c r="P130" s="283"/>
      <c r="Q130" s="283"/>
      <c r="R130" s="283"/>
    </row>
    <row r="131" spans="1:18" s="10" customFormat="1" ht="12" customHeight="1" x14ac:dyDescent="0.2">
      <c r="A131" s="283"/>
      <c r="C131" s="17"/>
      <c r="D131" s="162" t="str">
        <f>Tab_Dados!BS246</f>
        <v/>
      </c>
      <c r="E131" s="151" t="str">
        <f>Tab_Dados!BU246</f>
        <v/>
      </c>
      <c r="F131" s="151" t="str">
        <f>Tab_Dados!BV246</f>
        <v/>
      </c>
      <c r="G131" s="151" t="str">
        <f>Tab_Dados!BW246</f>
        <v/>
      </c>
      <c r="H131" s="183" t="str">
        <f>Tab_Dados!BT246</f>
        <v/>
      </c>
      <c r="I131" s="152" t="str">
        <f>Tab_Dados!BS247</f>
        <v/>
      </c>
      <c r="J131" s="151" t="str">
        <f>Tab_Dados!BU247</f>
        <v/>
      </c>
      <c r="K131" s="151" t="str">
        <f>Tab_Dados!BV247</f>
        <v/>
      </c>
      <c r="L131" s="151" t="str">
        <f>Tab_Dados!BW247</f>
        <v/>
      </c>
      <c r="M131" s="187" t="str">
        <f>Tab_Dados!BT247</f>
        <v/>
      </c>
      <c r="N131" s="16"/>
      <c r="P131" s="283"/>
      <c r="Q131" s="283"/>
      <c r="R131" s="283"/>
    </row>
    <row r="132" spans="1:18" s="10" customFormat="1" ht="12" customHeight="1" x14ac:dyDescent="0.2">
      <c r="A132" s="283"/>
      <c r="C132" s="17"/>
      <c r="D132" s="163" t="str">
        <f>Tab_Dados!BS248</f>
        <v/>
      </c>
      <c r="E132" s="153" t="str">
        <f>Tab_Dados!BU248</f>
        <v/>
      </c>
      <c r="F132" s="153" t="str">
        <f>Tab_Dados!BV248</f>
        <v/>
      </c>
      <c r="G132" s="153" t="str">
        <f>Tab_Dados!BW248</f>
        <v/>
      </c>
      <c r="H132" s="184" t="str">
        <f>Tab_Dados!BT248</f>
        <v/>
      </c>
      <c r="I132" s="154" t="str">
        <f>Tab_Dados!BS249</f>
        <v/>
      </c>
      <c r="J132" s="153" t="str">
        <f>Tab_Dados!BU249</f>
        <v/>
      </c>
      <c r="K132" s="153" t="str">
        <f>Tab_Dados!BV249</f>
        <v/>
      </c>
      <c r="L132" s="153" t="str">
        <f>Tab_Dados!BW249</f>
        <v/>
      </c>
      <c r="M132" s="188" t="str">
        <f>Tab_Dados!BT249</f>
        <v/>
      </c>
      <c r="N132" s="16"/>
      <c r="P132" s="283"/>
      <c r="Q132" s="283"/>
      <c r="R132" s="283"/>
    </row>
    <row r="133" spans="1:18" s="10" customFormat="1" ht="12" customHeight="1" x14ac:dyDescent="0.2">
      <c r="A133" s="283"/>
      <c r="C133" s="17"/>
      <c r="D133" s="162" t="str">
        <f>Tab_Dados!BS250</f>
        <v/>
      </c>
      <c r="E133" s="151" t="str">
        <f>Tab_Dados!BU250</f>
        <v/>
      </c>
      <c r="F133" s="151" t="str">
        <f>Tab_Dados!BV250</f>
        <v/>
      </c>
      <c r="G133" s="151" t="str">
        <f>Tab_Dados!BW250</f>
        <v/>
      </c>
      <c r="H133" s="183" t="str">
        <f>Tab_Dados!BT250</f>
        <v/>
      </c>
      <c r="I133" s="152" t="str">
        <f>Tab_Dados!BS251</f>
        <v/>
      </c>
      <c r="J133" s="151" t="str">
        <f>Tab_Dados!BU251</f>
        <v/>
      </c>
      <c r="K133" s="151" t="str">
        <f>Tab_Dados!BV251</f>
        <v/>
      </c>
      <c r="L133" s="151" t="str">
        <f>Tab_Dados!BW251</f>
        <v/>
      </c>
      <c r="M133" s="187" t="str">
        <f>Tab_Dados!BT251</f>
        <v/>
      </c>
      <c r="N133" s="16"/>
      <c r="P133" s="283"/>
      <c r="Q133" s="283"/>
      <c r="R133" s="283"/>
    </row>
    <row r="134" spans="1:18" s="10" customFormat="1" ht="12" customHeight="1" x14ac:dyDescent="0.2">
      <c r="A134" s="283"/>
      <c r="C134" s="17"/>
      <c r="D134" s="163" t="str">
        <f>Tab_Dados!BS252</f>
        <v/>
      </c>
      <c r="E134" s="153" t="str">
        <f>Tab_Dados!BU252</f>
        <v/>
      </c>
      <c r="F134" s="153" t="str">
        <f>Tab_Dados!BV252</f>
        <v/>
      </c>
      <c r="G134" s="153" t="str">
        <f>Tab_Dados!BW252</f>
        <v/>
      </c>
      <c r="H134" s="184" t="str">
        <f>Tab_Dados!BT252</f>
        <v/>
      </c>
      <c r="I134" s="154" t="str">
        <f>Tab_Dados!BS253</f>
        <v/>
      </c>
      <c r="J134" s="153" t="str">
        <f>Tab_Dados!BU253</f>
        <v/>
      </c>
      <c r="K134" s="153" t="str">
        <f>Tab_Dados!BV253</f>
        <v/>
      </c>
      <c r="L134" s="153" t="str">
        <f>Tab_Dados!BW253</f>
        <v/>
      </c>
      <c r="M134" s="188" t="str">
        <f>Tab_Dados!BT253</f>
        <v/>
      </c>
      <c r="N134" s="16"/>
      <c r="P134" s="283"/>
      <c r="Q134" s="283"/>
      <c r="R134" s="283"/>
    </row>
    <row r="135" spans="1:18" s="10" customFormat="1" ht="12" customHeight="1" thickBot="1" x14ac:dyDescent="0.25">
      <c r="A135" s="283"/>
      <c r="C135" s="17"/>
      <c r="D135" s="164" t="str">
        <f>Tab_Dados!BS254</f>
        <v/>
      </c>
      <c r="E135" s="165" t="str">
        <f>Tab_Dados!BU254</f>
        <v/>
      </c>
      <c r="F135" s="165" t="str">
        <f>Tab_Dados!BV254</f>
        <v/>
      </c>
      <c r="G135" s="165" t="str">
        <f>Tab_Dados!BW254</f>
        <v/>
      </c>
      <c r="H135" s="185" t="str">
        <f>Tab_Dados!BT254</f>
        <v/>
      </c>
      <c r="I135" s="166"/>
      <c r="J135" s="165"/>
      <c r="K135" s="165"/>
      <c r="L135" s="165"/>
      <c r="M135" s="189"/>
      <c r="N135" s="16"/>
      <c r="P135" s="283"/>
      <c r="Q135" s="283"/>
      <c r="R135" s="283"/>
    </row>
    <row r="136" spans="1:18" s="10" customFormat="1" ht="11.25" x14ac:dyDescent="0.2">
      <c r="A136" s="283"/>
      <c r="C136" s="17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16"/>
      <c r="P136" s="283"/>
      <c r="Q136" s="283"/>
      <c r="R136" s="283"/>
    </row>
    <row r="137" spans="1:18" s="10" customFormat="1" ht="11.25" x14ac:dyDescent="0.2">
      <c r="A137" s="283"/>
      <c r="C137" s="17"/>
      <c r="D137" s="286" t="str">
        <f>CONCATENATE("FONTE: IBGE / Produção Agrícola Municipal. Adaptado pela SED/SupexAgricultura/CEMEAS - ",PROPER(TEXT(Entrada_Dados_Ano_2012!K3,"mmmm / aaaa")))</f>
        <v>FONTE: IBGE / Produção Agrícola Municipal. Adaptado pela SED/SupexAgricultura/CEMEAS - Dezembro / 2015</v>
      </c>
      <c r="E137" s="286"/>
      <c r="F137" s="286"/>
      <c r="G137" s="286"/>
      <c r="H137" s="286"/>
      <c r="I137" s="286"/>
      <c r="J137" s="286"/>
      <c r="K137" s="286"/>
      <c r="L137" s="286"/>
      <c r="M137" s="286"/>
      <c r="N137" s="16"/>
      <c r="P137" s="283"/>
      <c r="Q137" s="283"/>
      <c r="R137" s="283"/>
    </row>
    <row r="138" spans="1:18" s="10" customFormat="1" ht="5.25" customHeight="1" thickBot="1" x14ac:dyDescent="0.25">
      <c r="A138" s="283"/>
      <c r="C138" s="18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20"/>
      <c r="P138" s="283"/>
      <c r="Q138" s="283"/>
      <c r="R138" s="283"/>
    </row>
    <row r="139" spans="1:18" s="10" customFormat="1" ht="12" thickTop="1" x14ac:dyDescent="0.2">
      <c r="A139" s="283"/>
      <c r="P139" s="283"/>
      <c r="Q139" s="283"/>
      <c r="R139" s="283"/>
    </row>
    <row r="140" spans="1:18" s="10" customFormat="1" ht="11.25" x14ac:dyDescent="0.2">
      <c r="A140" s="283"/>
      <c r="P140" s="283"/>
      <c r="Q140" s="283"/>
      <c r="R140" s="283"/>
    </row>
    <row r="141" spans="1:18" s="10" customFormat="1" ht="11.25" x14ac:dyDescent="0.2">
      <c r="A141" s="283"/>
      <c r="P141" s="283"/>
      <c r="Q141" s="283"/>
      <c r="R141" s="283"/>
    </row>
    <row r="142" spans="1:18" s="10" customFormat="1" ht="11.25" x14ac:dyDescent="0.2">
      <c r="A142" s="283"/>
      <c r="D142" s="65"/>
      <c r="P142" s="283"/>
      <c r="Q142" s="283"/>
      <c r="R142" s="283"/>
    </row>
    <row r="143" spans="1:18" s="10" customFormat="1" ht="11.25" hidden="1" x14ac:dyDescent="0.2">
      <c r="A143" s="283"/>
    </row>
    <row r="144" spans="1:18" s="10" customFormat="1" ht="11.25" hidden="1" x14ac:dyDescent="0.2">
      <c r="A144" s="283"/>
    </row>
    <row r="145" spans="1:1" s="10" customFormat="1" ht="11.25" hidden="1" x14ac:dyDescent="0.2">
      <c r="A145" s="283"/>
    </row>
    <row r="146" spans="1:1" s="10" customFormat="1" ht="11.25" hidden="1" x14ac:dyDescent="0.2">
      <c r="A146" s="283"/>
    </row>
    <row r="147" spans="1:1" s="10" customFormat="1" ht="11.25" hidden="1" x14ac:dyDescent="0.2">
      <c r="A147" s="283"/>
    </row>
    <row r="148" spans="1:1" s="10" customFormat="1" ht="11.25" hidden="1" x14ac:dyDescent="0.2">
      <c r="A148" s="283"/>
    </row>
    <row r="149" spans="1:1" s="10" customFormat="1" ht="11.25" hidden="1" x14ac:dyDescent="0.2">
      <c r="A149" s="283"/>
    </row>
    <row r="150" spans="1:1" s="10" customFormat="1" ht="11.25" hidden="1" x14ac:dyDescent="0.2">
      <c r="A150" s="283"/>
    </row>
    <row r="151" spans="1:1" s="10" customFormat="1" ht="11.25" hidden="1" x14ac:dyDescent="0.2">
      <c r="A151" s="283"/>
    </row>
    <row r="152" spans="1:1" s="10" customFormat="1" ht="11.25" hidden="1" x14ac:dyDescent="0.2">
      <c r="A152" s="283"/>
    </row>
    <row r="153" spans="1:1" s="10" customFormat="1" ht="11.25" hidden="1" x14ac:dyDescent="0.2">
      <c r="A153" s="283"/>
    </row>
    <row r="154" spans="1:1" s="10" customFormat="1" ht="11.25" hidden="1" x14ac:dyDescent="0.2">
      <c r="A154" s="283"/>
    </row>
    <row r="155" spans="1:1" s="10" customFormat="1" ht="11.25" hidden="1" x14ac:dyDescent="0.2">
      <c r="A155" s="283"/>
    </row>
    <row r="156" spans="1:1" s="10" customFormat="1" ht="11.25" hidden="1" x14ac:dyDescent="0.2">
      <c r="A156" s="283"/>
    </row>
    <row r="157" spans="1:1" s="10" customFormat="1" ht="11.25" hidden="1" x14ac:dyDescent="0.2">
      <c r="A157" s="283"/>
    </row>
    <row r="158" spans="1:1" s="10" customFormat="1" ht="11.25" hidden="1" x14ac:dyDescent="0.2">
      <c r="A158" s="283"/>
    </row>
    <row r="159" spans="1:1" s="10" customFormat="1" ht="11.25" hidden="1" x14ac:dyDescent="0.2">
      <c r="A159" s="283"/>
    </row>
    <row r="160" spans="1:1" s="10" customFormat="1" ht="11.25" hidden="1" x14ac:dyDescent="0.2">
      <c r="A160" s="283"/>
    </row>
    <row r="161" spans="1:1" s="10" customFormat="1" ht="11.25" hidden="1" x14ac:dyDescent="0.2">
      <c r="A161" s="283"/>
    </row>
    <row r="162" spans="1:1" s="10" customFormat="1" ht="11.25" hidden="1" x14ac:dyDescent="0.2">
      <c r="A162" s="283"/>
    </row>
    <row r="163" spans="1:1" s="10" customFormat="1" ht="11.25" hidden="1" x14ac:dyDescent="0.2">
      <c r="A163" s="283"/>
    </row>
    <row r="164" spans="1:1" s="10" customFormat="1" ht="11.25" hidden="1" x14ac:dyDescent="0.2">
      <c r="A164" s="283"/>
    </row>
    <row r="165" spans="1:1" s="10" customFormat="1" ht="11.25" hidden="1" x14ac:dyDescent="0.2">
      <c r="A165" s="283"/>
    </row>
    <row r="166" spans="1:1" s="10" customFormat="1" ht="11.25" hidden="1" x14ac:dyDescent="0.2">
      <c r="A166" s="283"/>
    </row>
    <row r="167" spans="1:1" s="10" customFormat="1" ht="11.25" hidden="1" x14ac:dyDescent="0.2">
      <c r="A167" s="283"/>
    </row>
    <row r="168" spans="1:1" s="10" customFormat="1" ht="11.25" hidden="1" x14ac:dyDescent="0.2">
      <c r="A168" s="283"/>
    </row>
    <row r="169" spans="1:1" s="10" customFormat="1" ht="11.25" hidden="1" x14ac:dyDescent="0.2">
      <c r="A169" s="283"/>
    </row>
    <row r="170" spans="1:1" s="10" customFormat="1" ht="11.25" hidden="1" x14ac:dyDescent="0.2">
      <c r="A170" s="283"/>
    </row>
    <row r="171" spans="1:1" s="10" customFormat="1" ht="11.25" hidden="1" x14ac:dyDescent="0.2">
      <c r="A171" s="283"/>
    </row>
    <row r="172" spans="1:1" s="10" customFormat="1" ht="11.25" hidden="1" x14ac:dyDescent="0.2">
      <c r="A172" s="283"/>
    </row>
    <row r="173" spans="1:1" s="10" customFormat="1" ht="11.25" hidden="1" x14ac:dyDescent="0.2">
      <c r="A173" s="283"/>
    </row>
    <row r="174" spans="1:1" s="10" customFormat="1" ht="11.25" hidden="1" x14ac:dyDescent="0.2">
      <c r="A174" s="283"/>
    </row>
    <row r="175" spans="1:1" s="10" customFormat="1" ht="11.25" hidden="1" x14ac:dyDescent="0.2">
      <c r="A175" s="283"/>
    </row>
    <row r="176" spans="1:1" s="10" customFormat="1" ht="11.25" hidden="1" x14ac:dyDescent="0.2">
      <c r="A176" s="283"/>
    </row>
    <row r="177" spans="1:1" s="10" customFormat="1" ht="11.25" hidden="1" x14ac:dyDescent="0.2">
      <c r="A177" s="283"/>
    </row>
    <row r="178" spans="1:1" s="10" customFormat="1" ht="11.25" hidden="1" x14ac:dyDescent="0.2">
      <c r="A178" s="283"/>
    </row>
    <row r="179" spans="1:1" s="10" customFormat="1" ht="11.25" hidden="1" x14ac:dyDescent="0.2">
      <c r="A179" s="283"/>
    </row>
    <row r="180" spans="1:1" s="10" customFormat="1" ht="11.25" hidden="1" x14ac:dyDescent="0.2">
      <c r="A180" s="283"/>
    </row>
    <row r="181" spans="1:1" s="10" customFormat="1" ht="11.25" hidden="1" x14ac:dyDescent="0.2">
      <c r="A181" s="283"/>
    </row>
    <row r="182" spans="1:1" s="10" customFormat="1" ht="11.25" hidden="1" x14ac:dyDescent="0.2">
      <c r="A182" s="283"/>
    </row>
    <row r="183" spans="1:1" s="10" customFormat="1" ht="11.25" hidden="1" x14ac:dyDescent="0.2">
      <c r="A183" s="283"/>
    </row>
    <row r="184" spans="1:1" s="10" customFormat="1" ht="11.25" hidden="1" x14ac:dyDescent="0.2">
      <c r="A184" s="283"/>
    </row>
    <row r="185" spans="1:1" s="10" customFormat="1" ht="11.25" hidden="1" x14ac:dyDescent="0.2">
      <c r="A185" s="283"/>
    </row>
    <row r="186" spans="1:1" s="10" customFormat="1" ht="11.25" hidden="1" x14ac:dyDescent="0.2">
      <c r="A186" s="283"/>
    </row>
    <row r="187" spans="1:1" s="10" customFormat="1" ht="11.25" hidden="1" x14ac:dyDescent="0.2">
      <c r="A187" s="283"/>
    </row>
    <row r="188" spans="1:1" s="10" customFormat="1" ht="11.25" hidden="1" x14ac:dyDescent="0.2">
      <c r="A188" s="283"/>
    </row>
    <row r="189" spans="1:1" s="10" customFormat="1" ht="11.25" hidden="1" x14ac:dyDescent="0.2">
      <c r="A189" s="283"/>
    </row>
    <row r="190" spans="1:1" s="10" customFormat="1" ht="11.25" hidden="1" x14ac:dyDescent="0.2">
      <c r="A190" s="283"/>
    </row>
    <row r="191" spans="1:1" s="10" customFormat="1" ht="11.25" hidden="1" x14ac:dyDescent="0.2">
      <c r="A191" s="283"/>
    </row>
    <row r="192" spans="1:1" s="10" customFormat="1" ht="11.25" hidden="1" x14ac:dyDescent="0.2">
      <c r="A192" s="283"/>
    </row>
    <row r="193" spans="1:1" s="10" customFormat="1" ht="11.25" hidden="1" x14ac:dyDescent="0.2">
      <c r="A193" s="283"/>
    </row>
    <row r="194" spans="1:1" s="10" customFormat="1" ht="11.25" hidden="1" x14ac:dyDescent="0.2">
      <c r="A194" s="283"/>
    </row>
    <row r="195" spans="1:1" s="10" customFormat="1" ht="11.25" hidden="1" x14ac:dyDescent="0.2">
      <c r="A195" s="283"/>
    </row>
    <row r="196" spans="1:1" s="10" customFormat="1" ht="11.25" hidden="1" x14ac:dyDescent="0.2">
      <c r="A196" s="283"/>
    </row>
    <row r="197" spans="1:1" s="10" customFormat="1" ht="11.25" hidden="1" x14ac:dyDescent="0.2">
      <c r="A197" s="283"/>
    </row>
    <row r="198" spans="1:1" s="10" customFormat="1" ht="11.25" hidden="1" x14ac:dyDescent="0.2">
      <c r="A198" s="283"/>
    </row>
    <row r="199" spans="1:1" s="10" customFormat="1" ht="11.25" hidden="1" x14ac:dyDescent="0.2">
      <c r="A199" s="283"/>
    </row>
    <row r="200" spans="1:1" s="10" customFormat="1" ht="11.25" hidden="1" x14ac:dyDescent="0.2">
      <c r="A200" s="283"/>
    </row>
    <row r="201" spans="1:1" s="10" customFormat="1" ht="11.25" hidden="1" x14ac:dyDescent="0.2">
      <c r="A201" s="283"/>
    </row>
    <row r="202" spans="1:1" s="10" customFormat="1" ht="11.25" hidden="1" x14ac:dyDescent="0.2">
      <c r="A202" s="283"/>
    </row>
    <row r="203" spans="1:1" s="10" customFormat="1" ht="11.25" hidden="1" x14ac:dyDescent="0.2">
      <c r="A203" s="283"/>
    </row>
    <row r="204" spans="1:1" s="10" customFormat="1" ht="11.25" hidden="1" x14ac:dyDescent="0.2">
      <c r="A204" s="283"/>
    </row>
    <row r="205" spans="1:1" s="10" customFormat="1" ht="11.25" hidden="1" x14ac:dyDescent="0.2">
      <c r="A205" s="283"/>
    </row>
    <row r="206" spans="1:1" s="10" customFormat="1" ht="11.25" hidden="1" x14ac:dyDescent="0.2">
      <c r="A206" s="283"/>
    </row>
    <row r="207" spans="1:1" s="10" customFormat="1" ht="11.25" hidden="1" x14ac:dyDescent="0.2">
      <c r="A207" s="283"/>
    </row>
    <row r="208" spans="1:1" s="10" customFormat="1" ht="11.25" hidden="1" x14ac:dyDescent="0.2">
      <c r="A208" s="283"/>
    </row>
    <row r="209" spans="1:1" s="10" customFormat="1" ht="11.25" hidden="1" x14ac:dyDescent="0.2">
      <c r="A209" s="283"/>
    </row>
    <row r="210" spans="1:1" s="10" customFormat="1" ht="11.25" hidden="1" x14ac:dyDescent="0.2">
      <c r="A210" s="283"/>
    </row>
    <row r="211" spans="1:1" s="10" customFormat="1" ht="11.25" hidden="1" x14ac:dyDescent="0.2">
      <c r="A211" s="283"/>
    </row>
    <row r="212" spans="1:1" s="10" customFormat="1" ht="11.25" hidden="1" x14ac:dyDescent="0.2">
      <c r="A212" s="283"/>
    </row>
    <row r="213" spans="1:1" s="10" customFormat="1" ht="11.25" hidden="1" x14ac:dyDescent="0.2">
      <c r="A213" s="283"/>
    </row>
    <row r="214" spans="1:1" s="10" customFormat="1" ht="11.25" hidden="1" x14ac:dyDescent="0.2">
      <c r="A214" s="283"/>
    </row>
    <row r="215" spans="1:1" s="10" customFormat="1" ht="11.25" hidden="1" x14ac:dyDescent="0.2">
      <c r="A215" s="283"/>
    </row>
    <row r="216" spans="1:1" s="10" customFormat="1" ht="11.25" hidden="1" x14ac:dyDescent="0.2">
      <c r="A216" s="283"/>
    </row>
    <row r="217" spans="1:1" s="10" customFormat="1" ht="11.25" hidden="1" x14ac:dyDescent="0.2">
      <c r="A217" s="283"/>
    </row>
    <row r="218" spans="1:1" s="10" customFormat="1" ht="11.25" hidden="1" x14ac:dyDescent="0.2">
      <c r="A218" s="283"/>
    </row>
    <row r="219" spans="1:1" s="10" customFormat="1" ht="11.25" hidden="1" x14ac:dyDescent="0.2">
      <c r="A219" s="283"/>
    </row>
    <row r="220" spans="1:1" s="10" customFormat="1" ht="11.25" hidden="1" x14ac:dyDescent="0.2">
      <c r="A220" s="283"/>
    </row>
    <row r="221" spans="1:1" s="10" customFormat="1" ht="11.25" hidden="1" x14ac:dyDescent="0.2">
      <c r="A221" s="283"/>
    </row>
    <row r="222" spans="1:1" s="10" customFormat="1" ht="11.25" hidden="1" x14ac:dyDescent="0.2">
      <c r="A222" s="283"/>
    </row>
    <row r="223" spans="1:1" s="10" customFormat="1" ht="11.25" hidden="1" x14ac:dyDescent="0.2">
      <c r="A223" s="283"/>
    </row>
    <row r="224" spans="1:1" s="10" customFormat="1" ht="11.25" hidden="1" x14ac:dyDescent="0.2">
      <c r="A224" s="283"/>
    </row>
    <row r="225" spans="1:1" s="10" customFormat="1" ht="11.25" hidden="1" x14ac:dyDescent="0.2">
      <c r="A225" s="283"/>
    </row>
    <row r="226" spans="1:1" s="10" customFormat="1" ht="11.25" hidden="1" x14ac:dyDescent="0.2">
      <c r="A226" s="283"/>
    </row>
    <row r="227" spans="1:1" s="10" customFormat="1" ht="11.25" hidden="1" x14ac:dyDescent="0.2">
      <c r="A227" s="283"/>
    </row>
    <row r="228" spans="1:1" s="10" customFormat="1" ht="11.25" hidden="1" x14ac:dyDescent="0.2">
      <c r="A228" s="283"/>
    </row>
    <row r="229" spans="1:1" s="10" customFormat="1" ht="11.25" hidden="1" x14ac:dyDescent="0.2">
      <c r="A229" s="283"/>
    </row>
    <row r="230" spans="1:1" s="10" customFormat="1" ht="11.25" hidden="1" x14ac:dyDescent="0.2">
      <c r="A230" s="283"/>
    </row>
    <row r="231" spans="1:1" s="10" customFormat="1" ht="11.25" hidden="1" x14ac:dyDescent="0.2">
      <c r="A231" s="283"/>
    </row>
    <row r="232" spans="1:1" s="10" customFormat="1" ht="11.25" hidden="1" x14ac:dyDescent="0.2">
      <c r="A232" s="283"/>
    </row>
    <row r="233" spans="1:1" s="10" customFormat="1" ht="11.25" hidden="1" x14ac:dyDescent="0.2">
      <c r="A233" s="283"/>
    </row>
    <row r="234" spans="1:1" s="10" customFormat="1" ht="11.25" hidden="1" x14ac:dyDescent="0.2">
      <c r="A234" s="283"/>
    </row>
    <row r="235" spans="1:1" s="10" customFormat="1" ht="11.25" hidden="1" x14ac:dyDescent="0.2">
      <c r="A235" s="283"/>
    </row>
    <row r="236" spans="1:1" s="10" customFormat="1" ht="11.25" hidden="1" x14ac:dyDescent="0.2">
      <c r="A236" s="283"/>
    </row>
    <row r="237" spans="1:1" s="10" customFormat="1" ht="11.25" hidden="1" x14ac:dyDescent="0.2">
      <c r="A237" s="283"/>
    </row>
    <row r="238" spans="1:1" s="10" customFormat="1" ht="11.25" hidden="1" x14ac:dyDescent="0.2">
      <c r="A238" s="283"/>
    </row>
    <row r="239" spans="1:1" s="10" customFormat="1" ht="11.25" hidden="1" x14ac:dyDescent="0.2">
      <c r="A239" s="283"/>
    </row>
    <row r="240" spans="1:1" s="10" customFormat="1" ht="11.25" hidden="1" x14ac:dyDescent="0.2">
      <c r="A240" s="283"/>
    </row>
    <row r="241" spans="1:1" s="10" customFormat="1" ht="11.25" hidden="1" x14ac:dyDescent="0.2">
      <c r="A241" s="283"/>
    </row>
    <row r="242" spans="1:1" s="10" customFormat="1" ht="11.25" hidden="1" x14ac:dyDescent="0.2">
      <c r="A242" s="283"/>
    </row>
    <row r="243" spans="1:1" s="10" customFormat="1" ht="11.25" hidden="1" x14ac:dyDescent="0.2">
      <c r="A243" s="283"/>
    </row>
    <row r="244" spans="1:1" s="10" customFormat="1" ht="11.25" hidden="1" x14ac:dyDescent="0.2">
      <c r="A244" s="283"/>
    </row>
    <row r="245" spans="1:1" s="10" customFormat="1" ht="11.25" hidden="1" x14ac:dyDescent="0.2">
      <c r="A245" s="283"/>
    </row>
    <row r="246" spans="1:1" s="10" customFormat="1" ht="11.25" hidden="1" x14ac:dyDescent="0.2">
      <c r="A246" s="283"/>
    </row>
    <row r="247" spans="1:1" s="10" customFormat="1" ht="11.25" hidden="1" x14ac:dyDescent="0.2">
      <c r="A247" s="283"/>
    </row>
    <row r="248" spans="1:1" s="10" customFormat="1" ht="11.25" hidden="1" x14ac:dyDescent="0.2">
      <c r="A248" s="283"/>
    </row>
    <row r="249" spans="1:1" s="10" customFormat="1" ht="11.25" hidden="1" x14ac:dyDescent="0.2">
      <c r="A249" s="283"/>
    </row>
    <row r="250" spans="1:1" s="10" customFormat="1" ht="11.25" hidden="1" x14ac:dyDescent="0.2">
      <c r="A250" s="283"/>
    </row>
    <row r="251" spans="1:1" s="10" customFormat="1" ht="11.25" hidden="1" x14ac:dyDescent="0.2">
      <c r="A251" s="283"/>
    </row>
    <row r="252" spans="1:1" s="10" customFormat="1" ht="11.25" hidden="1" x14ac:dyDescent="0.2">
      <c r="A252" s="283"/>
    </row>
    <row r="253" spans="1:1" s="10" customFormat="1" ht="11.25" hidden="1" x14ac:dyDescent="0.2">
      <c r="A253" s="283"/>
    </row>
    <row r="254" spans="1:1" s="10" customFormat="1" ht="11.25" hidden="1" x14ac:dyDescent="0.2">
      <c r="A254" s="283"/>
    </row>
    <row r="255" spans="1:1" s="10" customFormat="1" ht="11.25" hidden="1" x14ac:dyDescent="0.2">
      <c r="A255" s="283"/>
    </row>
    <row r="256" spans="1:1" s="10" customFormat="1" ht="11.25" hidden="1" x14ac:dyDescent="0.2">
      <c r="A256" s="283"/>
    </row>
    <row r="257" spans="1:1" s="10" customFormat="1" ht="11.25" hidden="1" x14ac:dyDescent="0.2">
      <c r="A257" s="283"/>
    </row>
    <row r="258" spans="1:1" s="10" customFormat="1" ht="11.25" hidden="1" x14ac:dyDescent="0.2">
      <c r="A258" s="283"/>
    </row>
    <row r="259" spans="1:1" s="10" customFormat="1" ht="11.25" hidden="1" x14ac:dyDescent="0.2">
      <c r="A259" s="283"/>
    </row>
    <row r="260" spans="1:1" s="10" customFormat="1" ht="11.25" hidden="1" x14ac:dyDescent="0.2">
      <c r="A260" s="283"/>
    </row>
    <row r="261" spans="1:1" s="10" customFormat="1" ht="11.25" hidden="1" x14ac:dyDescent="0.2">
      <c r="A261" s="283"/>
    </row>
    <row r="262" spans="1:1" s="10" customFormat="1" ht="11.25" hidden="1" x14ac:dyDescent="0.2">
      <c r="A262" s="283"/>
    </row>
    <row r="263" spans="1:1" s="10" customFormat="1" ht="11.25" hidden="1" x14ac:dyDescent="0.2">
      <c r="A263" s="283"/>
    </row>
    <row r="264" spans="1:1" s="10" customFormat="1" ht="11.25" hidden="1" x14ac:dyDescent="0.2">
      <c r="A264" s="283"/>
    </row>
    <row r="265" spans="1:1" s="10" customFormat="1" ht="11.25" hidden="1" x14ac:dyDescent="0.2">
      <c r="A265" s="283"/>
    </row>
    <row r="266" spans="1:1" s="10" customFormat="1" ht="11.25" hidden="1" x14ac:dyDescent="0.2">
      <c r="A266" s="283"/>
    </row>
    <row r="267" spans="1:1" s="10" customFormat="1" ht="11.25" hidden="1" x14ac:dyDescent="0.2">
      <c r="A267" s="283"/>
    </row>
    <row r="268" spans="1:1" s="10" customFormat="1" ht="11.25" hidden="1" x14ac:dyDescent="0.2">
      <c r="A268" s="283"/>
    </row>
    <row r="269" spans="1:1" s="10" customFormat="1" ht="11.25" hidden="1" x14ac:dyDescent="0.2">
      <c r="A269" s="283"/>
    </row>
    <row r="270" spans="1:1" s="10" customFormat="1" ht="11.25" hidden="1" x14ac:dyDescent="0.2">
      <c r="A270" s="283"/>
    </row>
    <row r="271" spans="1:1" s="10" customFormat="1" ht="11.25" hidden="1" x14ac:dyDescent="0.2">
      <c r="A271" s="283"/>
    </row>
    <row r="272" spans="1:1" s="10" customFormat="1" ht="11.25" hidden="1" x14ac:dyDescent="0.2">
      <c r="A272" s="283"/>
    </row>
    <row r="273" spans="1:176" s="10" customFormat="1" ht="11.25" hidden="1" x14ac:dyDescent="0.2">
      <c r="A273" s="283"/>
    </row>
    <row r="274" spans="1:176" s="10" customFormat="1" ht="11.25" hidden="1" x14ac:dyDescent="0.2">
      <c r="A274" s="283"/>
    </row>
    <row r="275" spans="1:176" s="10" customFormat="1" ht="11.25" hidden="1" x14ac:dyDescent="0.2">
      <c r="A275" s="283"/>
    </row>
    <row r="276" spans="1:176" s="10" customFormat="1" ht="11.25" hidden="1" x14ac:dyDescent="0.2">
      <c r="A276" s="283"/>
    </row>
    <row r="277" spans="1:176" s="10" customFormat="1" ht="11.25" hidden="1" x14ac:dyDescent="0.2">
      <c r="A277" s="283"/>
    </row>
    <row r="278" spans="1:176" s="10" customFormat="1" ht="11.25" hidden="1" x14ac:dyDescent="0.2">
      <c r="A278" s="283"/>
    </row>
    <row r="279" spans="1:176" s="10" customFormat="1" ht="11.25" hidden="1" x14ac:dyDescent="0.2">
      <c r="A279" s="283"/>
    </row>
    <row r="280" spans="1:176" s="10" customFormat="1" ht="11.25" hidden="1" x14ac:dyDescent="0.2">
      <c r="A280" s="283"/>
    </row>
    <row r="281" spans="1:176" s="21" customFormat="1" ht="11.25" hidden="1" x14ac:dyDescent="0.2">
      <c r="A281" s="285"/>
      <c r="B281" s="10"/>
      <c r="C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</row>
    <row r="282" spans="1:176" s="21" customFormat="1" ht="11.25" hidden="1" x14ac:dyDescent="0.2">
      <c r="A282" s="285"/>
      <c r="B282" s="10"/>
      <c r="C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</row>
    <row r="283" spans="1:176" s="21" customFormat="1" ht="11.25" hidden="1" x14ac:dyDescent="0.2">
      <c r="A283" s="285"/>
      <c r="B283" s="10"/>
      <c r="C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</row>
    <row r="284" spans="1:176" s="21" customFormat="1" ht="11.25" hidden="1" x14ac:dyDescent="0.2">
      <c r="A284" s="285"/>
      <c r="B284" s="10"/>
      <c r="C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</row>
    <row r="285" spans="1:176" s="21" customFormat="1" ht="11.25" hidden="1" x14ac:dyDescent="0.2">
      <c r="A285" s="285"/>
      <c r="B285" s="10"/>
      <c r="C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</row>
    <row r="286" spans="1:176" s="21" customFormat="1" ht="11.25" hidden="1" x14ac:dyDescent="0.2">
      <c r="A286" s="285"/>
      <c r="B286" s="10"/>
      <c r="C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</row>
    <row r="287" spans="1:176" s="21" customFormat="1" ht="11.25" hidden="1" x14ac:dyDescent="0.2">
      <c r="A287" s="285"/>
      <c r="B287" s="10"/>
      <c r="C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</row>
    <row r="288" spans="1:176" s="21" customFormat="1" ht="11.25" hidden="1" x14ac:dyDescent="0.2">
      <c r="A288" s="285"/>
      <c r="B288" s="10"/>
      <c r="C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</row>
    <row r="289" spans="1:176" s="21" customFormat="1" ht="11.25" hidden="1" x14ac:dyDescent="0.2">
      <c r="A289" s="285"/>
      <c r="B289" s="10"/>
      <c r="C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</row>
    <row r="290" spans="1:176" s="21" customFormat="1" ht="11.25" hidden="1" x14ac:dyDescent="0.2">
      <c r="A290" s="285"/>
      <c r="B290" s="10"/>
      <c r="C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</row>
    <row r="291" spans="1:176" s="21" customFormat="1" ht="11.25" hidden="1" x14ac:dyDescent="0.2">
      <c r="A291" s="285"/>
      <c r="B291" s="10"/>
      <c r="C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</row>
    <row r="292" spans="1:176" s="21" customFormat="1" ht="11.25" hidden="1" x14ac:dyDescent="0.2">
      <c r="A292" s="285"/>
      <c r="B292" s="10"/>
      <c r="C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</row>
    <row r="293" spans="1:176" s="21" customFormat="1" ht="11.25" hidden="1" x14ac:dyDescent="0.2">
      <c r="A293" s="285"/>
      <c r="B293" s="10"/>
      <c r="C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</row>
    <row r="294" spans="1:176" s="21" customFormat="1" ht="11.25" hidden="1" x14ac:dyDescent="0.2">
      <c r="A294" s="285"/>
      <c r="B294" s="10"/>
      <c r="C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</row>
    <row r="295" spans="1:176" s="21" customFormat="1" ht="11.25" hidden="1" x14ac:dyDescent="0.2">
      <c r="A295" s="285"/>
      <c r="B295" s="10"/>
      <c r="C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</row>
    <row r="296" spans="1:176" s="21" customFormat="1" ht="11.25" hidden="1" x14ac:dyDescent="0.2">
      <c r="A296" s="285"/>
      <c r="B296" s="10"/>
      <c r="C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</row>
    <row r="297" spans="1:176" s="21" customFormat="1" ht="11.25" hidden="1" x14ac:dyDescent="0.2">
      <c r="A297" s="285"/>
      <c r="B297" s="10"/>
      <c r="C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</row>
    <row r="298" spans="1:176" s="21" customFormat="1" ht="11.25" hidden="1" x14ac:dyDescent="0.2">
      <c r="A298" s="285"/>
      <c r="B298" s="10"/>
      <c r="C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</row>
    <row r="299" spans="1:176" s="21" customFormat="1" ht="11.25" hidden="1" x14ac:dyDescent="0.2">
      <c r="A299" s="285"/>
      <c r="B299" s="10"/>
      <c r="C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</row>
    <row r="300" spans="1:176" s="21" customFormat="1" ht="11.25" hidden="1" x14ac:dyDescent="0.2">
      <c r="A300" s="285"/>
      <c r="B300" s="10"/>
      <c r="C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</row>
    <row r="301" spans="1:176" s="21" customFormat="1" ht="11.25" hidden="1" x14ac:dyDescent="0.2">
      <c r="A301" s="285"/>
      <c r="B301" s="10"/>
      <c r="C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</row>
    <row r="302" spans="1:176" s="21" customFormat="1" ht="11.25" hidden="1" x14ac:dyDescent="0.2">
      <c r="A302" s="285"/>
      <c r="B302" s="10"/>
      <c r="C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</row>
    <row r="303" spans="1:176" s="21" customFormat="1" ht="11.25" hidden="1" x14ac:dyDescent="0.2">
      <c r="A303" s="285"/>
      <c r="B303" s="10"/>
      <c r="C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</row>
    <row r="304" spans="1:176" s="21" customFormat="1" ht="11.25" hidden="1" x14ac:dyDescent="0.2">
      <c r="A304" s="285"/>
      <c r="B304" s="10"/>
      <c r="C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</row>
    <row r="305" spans="1:176" s="21" customFormat="1" ht="11.25" hidden="1" x14ac:dyDescent="0.2">
      <c r="A305" s="285"/>
      <c r="B305" s="10"/>
      <c r="C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</row>
    <row r="306" spans="1:176" s="21" customFormat="1" ht="11.25" hidden="1" x14ac:dyDescent="0.2">
      <c r="A306" s="285"/>
      <c r="B306" s="10"/>
      <c r="C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</row>
    <row r="307" spans="1:176" s="21" customFormat="1" ht="11.25" hidden="1" x14ac:dyDescent="0.2">
      <c r="A307" s="285"/>
      <c r="B307" s="10"/>
      <c r="C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</row>
    <row r="308" spans="1:176" s="21" customFormat="1" ht="11.25" hidden="1" x14ac:dyDescent="0.2">
      <c r="A308" s="285"/>
      <c r="B308" s="10"/>
      <c r="C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</row>
    <row r="309" spans="1:176" s="21" customFormat="1" ht="11.25" hidden="1" x14ac:dyDescent="0.2">
      <c r="A309" s="285"/>
      <c r="B309" s="10"/>
      <c r="C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</row>
    <row r="310" spans="1:176" s="21" customFormat="1" ht="11.25" hidden="1" x14ac:dyDescent="0.2">
      <c r="A310" s="285"/>
      <c r="B310" s="10"/>
      <c r="C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</row>
    <row r="311" spans="1:176" s="21" customFormat="1" ht="11.25" hidden="1" x14ac:dyDescent="0.2">
      <c r="A311" s="285"/>
      <c r="B311" s="10"/>
      <c r="C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</row>
    <row r="312" spans="1:176" s="21" customFormat="1" hidden="1" x14ac:dyDescent="0.2">
      <c r="A312" s="285"/>
      <c r="B312" s="10"/>
      <c r="C312" s="10"/>
      <c r="N312" s="10"/>
      <c r="O312" s="10"/>
      <c r="P312" s="10"/>
      <c r="Q312" s="10"/>
      <c r="R312" s="8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</row>
    <row r="313" spans="1:176" s="21" customFormat="1" hidden="1" x14ac:dyDescent="0.2">
      <c r="A313" s="285"/>
      <c r="B313" s="10"/>
      <c r="C313" s="10"/>
      <c r="N313" s="10"/>
      <c r="O313" s="10"/>
      <c r="P313" s="10"/>
      <c r="Q313" s="10"/>
      <c r="R313" s="8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</row>
    <row r="314" spans="1:176" s="21" customFormat="1" hidden="1" x14ac:dyDescent="0.2">
      <c r="A314" s="285"/>
      <c r="B314" s="10"/>
      <c r="C314" s="10"/>
      <c r="N314" s="10"/>
      <c r="O314" s="10"/>
      <c r="P314" s="10"/>
      <c r="Q314" s="10"/>
      <c r="R314" s="8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</row>
  </sheetData>
  <sheetProtection password="D2FB" sheet="1" objects="1" scenarios="1"/>
  <mergeCells count="7">
    <mergeCell ref="D136:M136"/>
    <mergeCell ref="D137:M137"/>
    <mergeCell ref="D9:M9"/>
    <mergeCell ref="D6:M6"/>
    <mergeCell ref="D7:M7"/>
    <mergeCell ref="D8:M8"/>
    <mergeCell ref="D10:M10"/>
  </mergeCells>
  <printOptions horizontalCentered="1" verticalCentered="1"/>
  <pageMargins left="0" right="0" top="0.39370078740157483" bottom="0.59055118110236227" header="0.51181102362204722" footer="0"/>
  <pageSetup paperSize="9" scale="85" firstPageNumber="0" orientation="portrait" blackAndWhite="1" horizontalDpi="4294967294" verticalDpi="300" r:id="rId1"/>
  <headerFooter alignWithMargins="0">
    <oddFooter>&amp;C&amp;"Arial,Negrito"&amp;8Superintendência de Política Agrícola, Agronegócios e Irrigação
Gerência de Agronegócio e Estatística / Coordenação de Estudos de Mercados, Estatística e Acompanhamento de Safras (CEMEAS)
Página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296" r:id="rId4" name="Drop Down 376">
              <controlPr defaultSize="0" print="0" autoFill="0" autoLine="0" autoPict="0">
                <anchor moveWithCells="1" sizeWithCells="1">
                  <from>
                    <xdr:col>5</xdr:col>
                    <xdr:colOff>133350</xdr:colOff>
                    <xdr:row>8</xdr:row>
                    <xdr:rowOff>0</xdr:rowOff>
                  </from>
                  <to>
                    <xdr:col>9</xdr:col>
                    <xdr:colOff>485775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68" r:id="rId5" name="Drop Down 1368">
              <controlPr defaultSize="0" print="0" autoFill="0" autoLine="0" autoPict="0">
                <anchor moveWithCells="1" sizeWithCells="1">
                  <from>
                    <xdr:col>5</xdr:col>
                    <xdr:colOff>95250</xdr:colOff>
                    <xdr:row>138</xdr:row>
                    <xdr:rowOff>76200</xdr:rowOff>
                  </from>
                  <to>
                    <xdr:col>9</xdr:col>
                    <xdr:colOff>447675</xdr:colOff>
                    <xdr:row>140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BL509"/>
  <sheetViews>
    <sheetView zoomScale="80" zoomScaleNormal="80" workbookViewId="0">
      <pane xSplit="1" topLeftCell="B1" activePane="topRight" state="frozen"/>
      <selection pane="topRight"/>
    </sheetView>
  </sheetViews>
  <sheetFormatPr defaultRowHeight="12.75" x14ac:dyDescent="0.2"/>
  <cols>
    <col min="1" max="1" width="6.5703125" customWidth="1"/>
    <col min="2" max="2" width="4.5703125" customWidth="1"/>
    <col min="3" max="3" width="30.7109375" customWidth="1"/>
    <col min="4" max="22" width="10.7109375" customWidth="1"/>
    <col min="23" max="23" width="4.5703125" customWidth="1"/>
    <col min="24" max="24" width="30.7109375" customWidth="1"/>
    <col min="25" max="43" width="10.7109375" customWidth="1"/>
    <col min="44" max="44" width="4.5703125" customWidth="1"/>
    <col min="45" max="45" width="30.7109375" customWidth="1"/>
    <col min="46" max="64" width="10.7109375" customWidth="1"/>
    <col min="65" max="67" width="10.140625" customWidth="1"/>
  </cols>
  <sheetData>
    <row r="1" spans="1:64" ht="48.75" customHeight="1" x14ac:dyDescent="0.25">
      <c r="A1" s="69"/>
      <c r="B1" s="69"/>
      <c r="C1" s="43" t="s">
        <v>577</v>
      </c>
    </row>
    <row r="2" spans="1:64" ht="12.75" customHeight="1" x14ac:dyDescent="0.25">
      <c r="A2" s="69"/>
      <c r="B2" s="69"/>
      <c r="C2" s="30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2"/>
    </row>
    <row r="3" spans="1:64" s="37" customFormat="1" ht="26.25" customHeight="1" x14ac:dyDescent="0.25">
      <c r="A3" s="69"/>
      <c r="B3" s="69"/>
      <c r="C3" s="46" t="s">
        <v>523</v>
      </c>
      <c r="D3" s="35"/>
      <c r="F3" s="173" t="s">
        <v>551</v>
      </c>
      <c r="G3" s="294">
        <v>2014</v>
      </c>
      <c r="H3" s="294"/>
      <c r="J3" s="174" t="s">
        <v>596</v>
      </c>
      <c r="K3" s="295">
        <v>42339</v>
      </c>
      <c r="L3" s="295"/>
      <c r="M3" s="29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6"/>
    </row>
    <row r="4" spans="1:64" s="49" customFormat="1" ht="26.25" customHeight="1" x14ac:dyDescent="0.25">
      <c r="A4" s="69"/>
      <c r="B4" s="69"/>
      <c r="C4" s="66" t="s">
        <v>552</v>
      </c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8"/>
      <c r="X4" s="66" t="s">
        <v>552</v>
      </c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8"/>
      <c r="AS4" s="66" t="s">
        <v>552</v>
      </c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8"/>
    </row>
    <row r="5" spans="1:64" s="69" customFormat="1" ht="26.25" customHeight="1" x14ac:dyDescent="0.25">
      <c r="C5" s="190" t="s">
        <v>555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8"/>
      <c r="X5" s="66" t="s">
        <v>556</v>
      </c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8"/>
      <c r="AS5" s="66" t="s">
        <v>557</v>
      </c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8"/>
    </row>
    <row r="6" spans="1:64" ht="76.5" x14ac:dyDescent="0.2">
      <c r="C6" s="45" t="s">
        <v>9</v>
      </c>
      <c r="D6" s="33" t="s">
        <v>0</v>
      </c>
      <c r="E6" s="33" t="s">
        <v>512</v>
      </c>
      <c r="F6" s="33" t="s">
        <v>513</v>
      </c>
      <c r="G6" s="33" t="s">
        <v>553</v>
      </c>
      <c r="H6" s="33" t="s">
        <v>2</v>
      </c>
      <c r="I6" s="33" t="s">
        <v>514</v>
      </c>
      <c r="J6" s="33" t="s">
        <v>56</v>
      </c>
      <c r="K6" s="33" t="s">
        <v>515</v>
      </c>
      <c r="L6" s="33" t="s">
        <v>516</v>
      </c>
      <c r="M6" s="33" t="s">
        <v>57</v>
      </c>
      <c r="N6" s="33" t="s">
        <v>554</v>
      </c>
      <c r="O6" s="33" t="s">
        <v>58</v>
      </c>
      <c r="P6" s="33" t="s">
        <v>1</v>
      </c>
      <c r="Q6" s="33" t="s">
        <v>522</v>
      </c>
      <c r="R6" s="33" t="s">
        <v>3</v>
      </c>
      <c r="S6" s="33" t="s">
        <v>4</v>
      </c>
      <c r="T6" s="33" t="s">
        <v>59</v>
      </c>
      <c r="U6" s="33" t="s">
        <v>5</v>
      </c>
      <c r="V6" s="33" t="s">
        <v>6</v>
      </c>
      <c r="X6" s="45" t="s">
        <v>9</v>
      </c>
      <c r="Y6" s="33" t="s">
        <v>0</v>
      </c>
      <c r="Z6" s="33" t="s">
        <v>512</v>
      </c>
      <c r="AA6" s="33" t="s">
        <v>513</v>
      </c>
      <c r="AB6" s="33" t="s">
        <v>553</v>
      </c>
      <c r="AC6" s="33" t="s">
        <v>2</v>
      </c>
      <c r="AD6" s="33" t="s">
        <v>514</v>
      </c>
      <c r="AE6" s="33" t="s">
        <v>56</v>
      </c>
      <c r="AF6" s="33" t="s">
        <v>515</v>
      </c>
      <c r="AG6" s="33" t="s">
        <v>516</v>
      </c>
      <c r="AH6" s="33" t="s">
        <v>57</v>
      </c>
      <c r="AI6" s="33" t="s">
        <v>554</v>
      </c>
      <c r="AJ6" s="33" t="s">
        <v>58</v>
      </c>
      <c r="AK6" s="33" t="s">
        <v>1</v>
      </c>
      <c r="AL6" s="33" t="s">
        <v>522</v>
      </c>
      <c r="AM6" s="33" t="s">
        <v>3</v>
      </c>
      <c r="AN6" s="33" t="s">
        <v>4</v>
      </c>
      <c r="AO6" s="33" t="s">
        <v>59</v>
      </c>
      <c r="AP6" s="33" t="s">
        <v>5</v>
      </c>
      <c r="AQ6" s="33" t="s">
        <v>6</v>
      </c>
      <c r="AS6" s="45" t="s">
        <v>9</v>
      </c>
      <c r="AT6" s="33" t="s">
        <v>25</v>
      </c>
      <c r="AU6" s="33" t="s">
        <v>517</v>
      </c>
      <c r="AV6" s="33" t="s">
        <v>518</v>
      </c>
      <c r="AW6" s="33" t="s">
        <v>558</v>
      </c>
      <c r="AX6" s="33" t="s">
        <v>60</v>
      </c>
      <c r="AY6" s="33" t="s">
        <v>519</v>
      </c>
      <c r="AZ6" s="33" t="s">
        <v>26</v>
      </c>
      <c r="BA6" s="33" t="s">
        <v>520</v>
      </c>
      <c r="BB6" s="33" t="s">
        <v>521</v>
      </c>
      <c r="BC6" s="33" t="s">
        <v>61</v>
      </c>
      <c r="BD6" s="33" t="s">
        <v>559</v>
      </c>
      <c r="BE6" s="33" t="s">
        <v>560</v>
      </c>
      <c r="BF6" s="33" t="s">
        <v>27</v>
      </c>
      <c r="BG6" s="33" t="s">
        <v>561</v>
      </c>
      <c r="BH6" s="33" t="s">
        <v>562</v>
      </c>
      <c r="BI6" s="33" t="s">
        <v>563</v>
      </c>
      <c r="BJ6" s="33" t="s">
        <v>564</v>
      </c>
      <c r="BK6" s="33" t="s">
        <v>28</v>
      </c>
      <c r="BL6" s="33" t="s">
        <v>565</v>
      </c>
    </row>
    <row r="7" spans="1:64" ht="12.75" customHeight="1" x14ac:dyDescent="0.2">
      <c r="A7" s="129">
        <v>1</v>
      </c>
      <c r="B7" s="129"/>
      <c r="C7" s="194" t="s">
        <v>55</v>
      </c>
      <c r="D7" s="195" t="s">
        <v>7</v>
      </c>
      <c r="E7" s="195" t="s">
        <v>7</v>
      </c>
      <c r="F7" s="195" t="s">
        <v>7</v>
      </c>
      <c r="G7" s="195" t="s">
        <v>7</v>
      </c>
      <c r="H7" s="195">
        <v>50</v>
      </c>
      <c r="I7" s="195" t="s">
        <v>7</v>
      </c>
      <c r="J7" s="195" t="s">
        <v>7</v>
      </c>
      <c r="K7" s="195" t="s">
        <v>7</v>
      </c>
      <c r="L7" s="195" t="s">
        <v>7</v>
      </c>
      <c r="M7" s="195" t="s">
        <v>7</v>
      </c>
      <c r="N7" s="195" t="s">
        <v>7</v>
      </c>
      <c r="O7" s="195" t="s">
        <v>7</v>
      </c>
      <c r="P7" s="195">
        <v>5</v>
      </c>
      <c r="Q7" s="195" t="s">
        <v>7</v>
      </c>
      <c r="R7" s="195">
        <v>200</v>
      </c>
      <c r="S7" s="195" t="s">
        <v>7</v>
      </c>
      <c r="T7" s="195" t="s">
        <v>7</v>
      </c>
      <c r="U7" s="195" t="s">
        <v>7</v>
      </c>
      <c r="V7" s="195" t="s">
        <v>7</v>
      </c>
      <c r="X7" s="194" t="s">
        <v>55</v>
      </c>
      <c r="Y7" s="195" t="s">
        <v>7</v>
      </c>
      <c r="Z7" s="195" t="s">
        <v>7</v>
      </c>
      <c r="AA7" s="195" t="s">
        <v>7</v>
      </c>
      <c r="AB7" s="195" t="s">
        <v>7</v>
      </c>
      <c r="AC7" s="195">
        <v>50</v>
      </c>
      <c r="AD7" s="195" t="s">
        <v>7</v>
      </c>
      <c r="AE7" s="195" t="s">
        <v>7</v>
      </c>
      <c r="AF7" s="195" t="s">
        <v>7</v>
      </c>
      <c r="AG7" s="195" t="s">
        <v>7</v>
      </c>
      <c r="AH7" s="195" t="s">
        <v>7</v>
      </c>
      <c r="AI7" s="195" t="s">
        <v>7</v>
      </c>
      <c r="AJ7" s="195" t="s">
        <v>7</v>
      </c>
      <c r="AK7" s="195">
        <v>5</v>
      </c>
      <c r="AL7" s="195" t="s">
        <v>7</v>
      </c>
      <c r="AM7" s="195">
        <v>200</v>
      </c>
      <c r="AN7" s="195" t="s">
        <v>7</v>
      </c>
      <c r="AO7" s="195" t="s">
        <v>7</v>
      </c>
      <c r="AP7" s="195" t="s">
        <v>7</v>
      </c>
      <c r="AQ7" s="195" t="s">
        <v>7</v>
      </c>
      <c r="AS7" s="194" t="s">
        <v>55</v>
      </c>
      <c r="AT7" s="195" t="s">
        <v>7</v>
      </c>
      <c r="AU7" s="195" t="s">
        <v>7</v>
      </c>
      <c r="AV7" s="195" t="s">
        <v>7</v>
      </c>
      <c r="AW7" s="195" t="s">
        <v>7</v>
      </c>
      <c r="AX7" s="195">
        <v>90</v>
      </c>
      <c r="AY7" s="195" t="s">
        <v>7</v>
      </c>
      <c r="AZ7" s="195" t="s">
        <v>7</v>
      </c>
      <c r="BA7" s="195" t="s">
        <v>7</v>
      </c>
      <c r="BB7" s="195" t="s">
        <v>7</v>
      </c>
      <c r="BC7" s="195" t="s">
        <v>7</v>
      </c>
      <c r="BD7" s="195" t="s">
        <v>7</v>
      </c>
      <c r="BE7" s="195" t="s">
        <v>7</v>
      </c>
      <c r="BF7" s="195">
        <v>75</v>
      </c>
      <c r="BG7" s="195" t="s">
        <v>7</v>
      </c>
      <c r="BH7" s="196">
        <v>1300</v>
      </c>
      <c r="BI7" s="195" t="s">
        <v>7</v>
      </c>
      <c r="BJ7" s="195" t="s">
        <v>7</v>
      </c>
      <c r="BK7" s="195" t="s">
        <v>7</v>
      </c>
      <c r="BL7" s="195" t="s">
        <v>7</v>
      </c>
    </row>
    <row r="8" spans="1:64" ht="12.75" customHeight="1" x14ac:dyDescent="0.2">
      <c r="A8" s="129">
        <v>2</v>
      </c>
      <c r="B8" s="129"/>
      <c r="C8" s="194" t="s">
        <v>62</v>
      </c>
      <c r="D8" s="195" t="s">
        <v>7</v>
      </c>
      <c r="E8" s="195" t="s">
        <v>7</v>
      </c>
      <c r="F8" s="195" t="s">
        <v>7</v>
      </c>
      <c r="G8" s="195" t="s">
        <v>7</v>
      </c>
      <c r="H8" s="195" t="s">
        <v>7</v>
      </c>
      <c r="I8" s="195" t="s">
        <v>7</v>
      </c>
      <c r="J8" s="195" t="s">
        <v>7</v>
      </c>
      <c r="K8" s="195" t="s">
        <v>7</v>
      </c>
      <c r="L8" s="195" t="s">
        <v>7</v>
      </c>
      <c r="M8" s="195" t="s">
        <v>7</v>
      </c>
      <c r="N8" s="195" t="s">
        <v>7</v>
      </c>
      <c r="O8" s="195" t="s">
        <v>7</v>
      </c>
      <c r="P8" s="195">
        <v>150</v>
      </c>
      <c r="Q8" s="195" t="s">
        <v>7</v>
      </c>
      <c r="R8" s="196">
        <v>2000</v>
      </c>
      <c r="S8" s="196">
        <v>15000</v>
      </c>
      <c r="T8" s="195">
        <v>250</v>
      </c>
      <c r="U8" s="195">
        <v>21</v>
      </c>
      <c r="V8" s="195" t="s">
        <v>7</v>
      </c>
      <c r="X8" s="194" t="s">
        <v>62</v>
      </c>
      <c r="Y8" s="195" t="s">
        <v>7</v>
      </c>
      <c r="Z8" s="195" t="s">
        <v>7</v>
      </c>
      <c r="AA8" s="195" t="s">
        <v>7</v>
      </c>
      <c r="AB8" s="195" t="s">
        <v>7</v>
      </c>
      <c r="AC8" s="195" t="s">
        <v>7</v>
      </c>
      <c r="AD8" s="195" t="s">
        <v>7</v>
      </c>
      <c r="AE8" s="195" t="s">
        <v>7</v>
      </c>
      <c r="AF8" s="195" t="s">
        <v>7</v>
      </c>
      <c r="AG8" s="195" t="s">
        <v>7</v>
      </c>
      <c r="AH8" s="195" t="s">
        <v>7</v>
      </c>
      <c r="AI8" s="195" t="s">
        <v>7</v>
      </c>
      <c r="AJ8" s="195" t="s">
        <v>7</v>
      </c>
      <c r="AK8" s="195">
        <v>150</v>
      </c>
      <c r="AL8" s="195" t="s">
        <v>7</v>
      </c>
      <c r="AM8" s="196">
        <v>2000</v>
      </c>
      <c r="AN8" s="196">
        <v>15000</v>
      </c>
      <c r="AO8" s="195">
        <v>250</v>
      </c>
      <c r="AP8" s="195">
        <v>21</v>
      </c>
      <c r="AQ8" s="195" t="s">
        <v>7</v>
      </c>
      <c r="AS8" s="194" t="s">
        <v>62</v>
      </c>
      <c r="AT8" s="195" t="s">
        <v>7</v>
      </c>
      <c r="AU8" s="195" t="s">
        <v>7</v>
      </c>
      <c r="AV8" s="195" t="s">
        <v>7</v>
      </c>
      <c r="AW8" s="195" t="s">
        <v>7</v>
      </c>
      <c r="AX8" s="195" t="s">
        <v>7</v>
      </c>
      <c r="AY8" s="195" t="s">
        <v>7</v>
      </c>
      <c r="AZ8" s="195" t="s">
        <v>7</v>
      </c>
      <c r="BA8" s="195" t="s">
        <v>7</v>
      </c>
      <c r="BB8" s="195" t="s">
        <v>7</v>
      </c>
      <c r="BC8" s="195" t="s">
        <v>7</v>
      </c>
      <c r="BD8" s="195" t="s">
        <v>7</v>
      </c>
      <c r="BE8" s="195" t="s">
        <v>7</v>
      </c>
      <c r="BF8" s="196">
        <v>2250</v>
      </c>
      <c r="BG8" s="195" t="s">
        <v>7</v>
      </c>
      <c r="BH8" s="196">
        <v>14500</v>
      </c>
      <c r="BI8" s="196">
        <v>45900</v>
      </c>
      <c r="BJ8" s="195">
        <v>490</v>
      </c>
      <c r="BK8" s="196">
        <v>1800</v>
      </c>
      <c r="BL8" s="195" t="s">
        <v>7</v>
      </c>
    </row>
    <row r="9" spans="1:64" ht="12.75" customHeight="1" x14ac:dyDescent="0.2">
      <c r="A9" s="129">
        <v>3</v>
      </c>
      <c r="B9" s="129"/>
      <c r="C9" s="194" t="s">
        <v>63</v>
      </c>
      <c r="D9" s="195" t="s">
        <v>7</v>
      </c>
      <c r="E9" s="195">
        <v>670</v>
      </c>
      <c r="F9" s="195" t="s">
        <v>7</v>
      </c>
      <c r="G9" s="195" t="s">
        <v>7</v>
      </c>
      <c r="H9" s="195" t="s">
        <v>7</v>
      </c>
      <c r="I9" s="195" t="s">
        <v>7</v>
      </c>
      <c r="J9" s="196">
        <v>20950</v>
      </c>
      <c r="K9" s="195" t="s">
        <v>7</v>
      </c>
      <c r="L9" s="195" t="s">
        <v>7</v>
      </c>
      <c r="M9" s="195" t="s">
        <v>7</v>
      </c>
      <c r="N9" s="195" t="s">
        <v>7</v>
      </c>
      <c r="O9" s="195" t="s">
        <v>7</v>
      </c>
      <c r="P9" s="195">
        <v>20</v>
      </c>
      <c r="Q9" s="195" t="s">
        <v>7</v>
      </c>
      <c r="R9" s="196">
        <v>5300</v>
      </c>
      <c r="S9" s="196">
        <v>50000</v>
      </c>
      <c r="T9" s="196">
        <v>6000</v>
      </c>
      <c r="U9" s="195" t="s">
        <v>7</v>
      </c>
      <c r="V9" s="195" t="s">
        <v>7</v>
      </c>
      <c r="X9" s="194" t="s">
        <v>63</v>
      </c>
      <c r="Y9" s="195" t="s">
        <v>7</v>
      </c>
      <c r="Z9" s="195">
        <v>670</v>
      </c>
      <c r="AA9" s="195" t="s">
        <v>7</v>
      </c>
      <c r="AB9" s="195" t="s">
        <v>7</v>
      </c>
      <c r="AC9" s="195" t="s">
        <v>7</v>
      </c>
      <c r="AD9" s="195" t="s">
        <v>7</v>
      </c>
      <c r="AE9" s="196">
        <v>20950</v>
      </c>
      <c r="AF9" s="195" t="s">
        <v>7</v>
      </c>
      <c r="AG9" s="195" t="s">
        <v>7</v>
      </c>
      <c r="AH9" s="195" t="s">
        <v>7</v>
      </c>
      <c r="AI9" s="195" t="s">
        <v>7</v>
      </c>
      <c r="AJ9" s="195" t="s">
        <v>7</v>
      </c>
      <c r="AK9" s="195">
        <v>20</v>
      </c>
      <c r="AL9" s="195" t="s">
        <v>7</v>
      </c>
      <c r="AM9" s="196">
        <v>5300</v>
      </c>
      <c r="AN9" s="196">
        <v>50000</v>
      </c>
      <c r="AO9" s="196">
        <v>6000</v>
      </c>
      <c r="AP9" s="195" t="s">
        <v>7</v>
      </c>
      <c r="AQ9" s="195" t="s">
        <v>7</v>
      </c>
      <c r="AS9" s="194" t="s">
        <v>63</v>
      </c>
      <c r="AT9" s="195" t="s">
        <v>7</v>
      </c>
      <c r="AU9" s="196">
        <v>2160</v>
      </c>
      <c r="AV9" s="195" t="s">
        <v>7</v>
      </c>
      <c r="AW9" s="195" t="s">
        <v>7</v>
      </c>
      <c r="AX9" s="195" t="s">
        <v>7</v>
      </c>
      <c r="AY9" s="195" t="s">
        <v>7</v>
      </c>
      <c r="AZ9" s="196">
        <v>1676000</v>
      </c>
      <c r="BA9" s="195" t="s">
        <v>7</v>
      </c>
      <c r="BB9" s="195" t="s">
        <v>7</v>
      </c>
      <c r="BC9" s="195" t="s">
        <v>7</v>
      </c>
      <c r="BD9" s="195" t="s">
        <v>7</v>
      </c>
      <c r="BE9" s="195" t="s">
        <v>7</v>
      </c>
      <c r="BF9" s="195">
        <v>320</v>
      </c>
      <c r="BG9" s="195" t="s">
        <v>7</v>
      </c>
      <c r="BH9" s="196">
        <v>29540</v>
      </c>
      <c r="BI9" s="196">
        <v>135000</v>
      </c>
      <c r="BJ9" s="196">
        <v>16200</v>
      </c>
      <c r="BK9" s="195" t="s">
        <v>7</v>
      </c>
      <c r="BL9" s="195" t="s">
        <v>7</v>
      </c>
    </row>
    <row r="10" spans="1:64" ht="12.75" customHeight="1" x14ac:dyDescent="0.2">
      <c r="A10" s="129">
        <v>4</v>
      </c>
      <c r="B10" s="129"/>
      <c r="C10" s="194" t="s">
        <v>64</v>
      </c>
      <c r="D10" s="195" t="s">
        <v>7</v>
      </c>
      <c r="E10" s="195" t="s">
        <v>7</v>
      </c>
      <c r="F10" s="195" t="s">
        <v>7</v>
      </c>
      <c r="G10" s="195" t="s">
        <v>7</v>
      </c>
      <c r="H10" s="195">
        <v>30</v>
      </c>
      <c r="I10" s="195" t="s">
        <v>7</v>
      </c>
      <c r="J10" s="195" t="s">
        <v>7</v>
      </c>
      <c r="K10" s="195" t="s">
        <v>7</v>
      </c>
      <c r="L10" s="195" t="s">
        <v>7</v>
      </c>
      <c r="M10" s="195" t="s">
        <v>7</v>
      </c>
      <c r="N10" s="195" t="s">
        <v>7</v>
      </c>
      <c r="O10" s="195" t="s">
        <v>7</v>
      </c>
      <c r="P10" s="195" t="s">
        <v>7</v>
      </c>
      <c r="Q10" s="195" t="s">
        <v>7</v>
      </c>
      <c r="R10" s="195">
        <v>530</v>
      </c>
      <c r="S10" s="195" t="s">
        <v>7</v>
      </c>
      <c r="T10" s="195" t="s">
        <v>7</v>
      </c>
      <c r="U10" s="195" t="s">
        <v>7</v>
      </c>
      <c r="V10" s="195" t="s">
        <v>7</v>
      </c>
      <c r="X10" s="194" t="s">
        <v>64</v>
      </c>
      <c r="Y10" s="195" t="s">
        <v>7</v>
      </c>
      <c r="Z10" s="195" t="s">
        <v>7</v>
      </c>
      <c r="AA10" s="195" t="s">
        <v>7</v>
      </c>
      <c r="AB10" s="195" t="s">
        <v>7</v>
      </c>
      <c r="AC10" s="195">
        <v>30</v>
      </c>
      <c r="AD10" s="195" t="s">
        <v>7</v>
      </c>
      <c r="AE10" s="195" t="s">
        <v>7</v>
      </c>
      <c r="AF10" s="195" t="s">
        <v>7</v>
      </c>
      <c r="AG10" s="195" t="s">
        <v>7</v>
      </c>
      <c r="AH10" s="195" t="s">
        <v>7</v>
      </c>
      <c r="AI10" s="195" t="s">
        <v>7</v>
      </c>
      <c r="AJ10" s="195" t="s">
        <v>7</v>
      </c>
      <c r="AK10" s="195" t="s">
        <v>7</v>
      </c>
      <c r="AL10" s="195" t="s">
        <v>7</v>
      </c>
      <c r="AM10" s="195">
        <v>530</v>
      </c>
      <c r="AN10" s="195" t="s">
        <v>7</v>
      </c>
      <c r="AO10" s="195" t="s">
        <v>7</v>
      </c>
      <c r="AP10" s="195" t="s">
        <v>7</v>
      </c>
      <c r="AQ10" s="195" t="s">
        <v>7</v>
      </c>
      <c r="AS10" s="194" t="s">
        <v>64</v>
      </c>
      <c r="AT10" s="195" t="s">
        <v>7</v>
      </c>
      <c r="AU10" s="195" t="s">
        <v>7</v>
      </c>
      <c r="AV10" s="195" t="s">
        <v>7</v>
      </c>
      <c r="AW10" s="195" t="s">
        <v>7</v>
      </c>
      <c r="AX10" s="195">
        <v>78</v>
      </c>
      <c r="AY10" s="195" t="s">
        <v>7</v>
      </c>
      <c r="AZ10" s="195" t="s">
        <v>7</v>
      </c>
      <c r="BA10" s="195" t="s">
        <v>7</v>
      </c>
      <c r="BB10" s="195" t="s">
        <v>7</v>
      </c>
      <c r="BC10" s="195" t="s">
        <v>7</v>
      </c>
      <c r="BD10" s="195" t="s">
        <v>7</v>
      </c>
      <c r="BE10" s="195" t="s">
        <v>7</v>
      </c>
      <c r="BF10" s="195" t="s">
        <v>7</v>
      </c>
      <c r="BG10" s="195" t="s">
        <v>7</v>
      </c>
      <c r="BH10" s="196">
        <v>2500</v>
      </c>
      <c r="BI10" s="195" t="s">
        <v>7</v>
      </c>
      <c r="BJ10" s="195" t="s">
        <v>7</v>
      </c>
      <c r="BK10" s="195" t="s">
        <v>7</v>
      </c>
      <c r="BL10" s="195" t="s">
        <v>7</v>
      </c>
    </row>
    <row r="11" spans="1:64" ht="12.75" customHeight="1" x14ac:dyDescent="0.2">
      <c r="A11" s="129">
        <v>5</v>
      </c>
      <c r="B11" s="129"/>
      <c r="C11" s="194" t="s">
        <v>65</v>
      </c>
      <c r="D11" s="195" t="s">
        <v>7</v>
      </c>
      <c r="E11" s="195" t="s">
        <v>7</v>
      </c>
      <c r="F11" s="195">
        <v>120</v>
      </c>
      <c r="G11" s="195" t="s">
        <v>7</v>
      </c>
      <c r="H11" s="195">
        <v>20</v>
      </c>
      <c r="I11" s="195">
        <v>343</v>
      </c>
      <c r="J11" s="195">
        <v>30</v>
      </c>
      <c r="K11" s="195" t="s">
        <v>7</v>
      </c>
      <c r="L11" s="195" t="s">
        <v>7</v>
      </c>
      <c r="M11" s="196">
        <v>7800</v>
      </c>
      <c r="N11" s="195" t="s">
        <v>7</v>
      </c>
      <c r="O11" s="195" t="s">
        <v>7</v>
      </c>
      <c r="P11" s="195">
        <v>160</v>
      </c>
      <c r="Q11" s="195" t="s">
        <v>7</v>
      </c>
      <c r="R11" s="196">
        <v>8500</v>
      </c>
      <c r="S11" s="196">
        <v>31500</v>
      </c>
      <c r="T11" s="195">
        <v>900</v>
      </c>
      <c r="U11" s="195">
        <v>38</v>
      </c>
      <c r="V11" s="195" t="s">
        <v>7</v>
      </c>
      <c r="X11" s="194" t="s">
        <v>65</v>
      </c>
      <c r="Y11" s="195" t="s">
        <v>7</v>
      </c>
      <c r="Z11" s="195" t="s">
        <v>7</v>
      </c>
      <c r="AA11" s="195">
        <v>120</v>
      </c>
      <c r="AB11" s="195" t="s">
        <v>7</v>
      </c>
      <c r="AC11" s="195">
        <v>20</v>
      </c>
      <c r="AD11" s="195">
        <v>343</v>
      </c>
      <c r="AE11" s="195">
        <v>30</v>
      </c>
      <c r="AF11" s="195" t="s">
        <v>7</v>
      </c>
      <c r="AG11" s="195" t="s">
        <v>7</v>
      </c>
      <c r="AH11" s="196">
        <v>7800</v>
      </c>
      <c r="AI11" s="195" t="s">
        <v>7</v>
      </c>
      <c r="AJ11" s="195" t="s">
        <v>7</v>
      </c>
      <c r="AK11" s="195">
        <v>160</v>
      </c>
      <c r="AL11" s="195" t="s">
        <v>7</v>
      </c>
      <c r="AM11" s="196">
        <v>8500</v>
      </c>
      <c r="AN11" s="196">
        <v>31500</v>
      </c>
      <c r="AO11" s="195">
        <v>900</v>
      </c>
      <c r="AP11" s="195">
        <v>38</v>
      </c>
      <c r="AQ11" s="195" t="s">
        <v>7</v>
      </c>
      <c r="AS11" s="194" t="s">
        <v>65</v>
      </c>
      <c r="AT11" s="195" t="s">
        <v>7</v>
      </c>
      <c r="AU11" s="195" t="s">
        <v>7</v>
      </c>
      <c r="AV11" s="196">
        <v>1560</v>
      </c>
      <c r="AW11" s="195" t="s">
        <v>7</v>
      </c>
      <c r="AX11" s="195">
        <v>32</v>
      </c>
      <c r="AY11" s="196">
        <v>13720</v>
      </c>
      <c r="AZ11" s="195">
        <v>900</v>
      </c>
      <c r="BA11" s="195" t="s">
        <v>7</v>
      </c>
      <c r="BB11" s="195" t="s">
        <v>7</v>
      </c>
      <c r="BC11" s="196">
        <v>22500</v>
      </c>
      <c r="BD11" s="195" t="s">
        <v>7</v>
      </c>
      <c r="BE11" s="195" t="s">
        <v>7</v>
      </c>
      <c r="BF11" s="196">
        <v>2070</v>
      </c>
      <c r="BG11" s="195" t="s">
        <v>7</v>
      </c>
      <c r="BH11" s="196">
        <v>87250</v>
      </c>
      <c r="BI11" s="196">
        <v>86940</v>
      </c>
      <c r="BJ11" s="196">
        <v>2520</v>
      </c>
      <c r="BK11" s="196">
        <v>4028</v>
      </c>
      <c r="BL11" s="195" t="s">
        <v>7</v>
      </c>
    </row>
    <row r="12" spans="1:64" ht="12.75" customHeight="1" x14ac:dyDescent="0.2">
      <c r="A12" s="129">
        <v>6</v>
      </c>
      <c r="B12" s="129"/>
      <c r="C12" s="194" t="s">
        <v>66</v>
      </c>
      <c r="D12" s="195" t="s">
        <v>7</v>
      </c>
      <c r="E12" s="195" t="s">
        <v>7</v>
      </c>
      <c r="F12" s="195" t="s">
        <v>7</v>
      </c>
      <c r="G12" s="195" t="s">
        <v>7</v>
      </c>
      <c r="H12" s="195">
        <v>22</v>
      </c>
      <c r="I12" s="195" t="s">
        <v>7</v>
      </c>
      <c r="J12" s="195" t="s">
        <v>7</v>
      </c>
      <c r="K12" s="195" t="s">
        <v>7</v>
      </c>
      <c r="L12" s="195" t="s">
        <v>7</v>
      </c>
      <c r="M12" s="195" t="s">
        <v>7</v>
      </c>
      <c r="N12" s="195" t="s">
        <v>7</v>
      </c>
      <c r="O12" s="195" t="s">
        <v>7</v>
      </c>
      <c r="P12" s="195" t="s">
        <v>7</v>
      </c>
      <c r="Q12" s="195" t="s">
        <v>7</v>
      </c>
      <c r="R12" s="195">
        <v>90</v>
      </c>
      <c r="S12" s="195">
        <v>80</v>
      </c>
      <c r="T12" s="195" t="s">
        <v>7</v>
      </c>
      <c r="U12" s="195" t="s">
        <v>7</v>
      </c>
      <c r="V12" s="195" t="s">
        <v>7</v>
      </c>
      <c r="X12" s="194" t="s">
        <v>66</v>
      </c>
      <c r="Y12" s="195" t="s">
        <v>7</v>
      </c>
      <c r="Z12" s="195" t="s">
        <v>7</v>
      </c>
      <c r="AA12" s="195" t="s">
        <v>7</v>
      </c>
      <c r="AB12" s="195" t="s">
        <v>7</v>
      </c>
      <c r="AC12" s="195">
        <v>22</v>
      </c>
      <c r="AD12" s="195" t="s">
        <v>7</v>
      </c>
      <c r="AE12" s="195" t="s">
        <v>7</v>
      </c>
      <c r="AF12" s="195" t="s">
        <v>7</v>
      </c>
      <c r="AG12" s="195" t="s">
        <v>7</v>
      </c>
      <c r="AH12" s="195" t="s">
        <v>7</v>
      </c>
      <c r="AI12" s="195" t="s">
        <v>7</v>
      </c>
      <c r="AJ12" s="195" t="s">
        <v>7</v>
      </c>
      <c r="AK12" s="195" t="s">
        <v>7</v>
      </c>
      <c r="AL12" s="195" t="s">
        <v>7</v>
      </c>
      <c r="AM12" s="195">
        <v>90</v>
      </c>
      <c r="AN12" s="195">
        <v>80</v>
      </c>
      <c r="AO12" s="195" t="s">
        <v>7</v>
      </c>
      <c r="AP12" s="195" t="s">
        <v>7</v>
      </c>
      <c r="AQ12" s="195" t="s">
        <v>7</v>
      </c>
      <c r="AS12" s="194" t="s">
        <v>66</v>
      </c>
      <c r="AT12" s="195" t="s">
        <v>7</v>
      </c>
      <c r="AU12" s="195" t="s">
        <v>7</v>
      </c>
      <c r="AV12" s="195" t="s">
        <v>7</v>
      </c>
      <c r="AW12" s="195" t="s">
        <v>7</v>
      </c>
      <c r="AX12" s="195">
        <v>44</v>
      </c>
      <c r="AY12" s="195" t="s">
        <v>7</v>
      </c>
      <c r="AZ12" s="195" t="s">
        <v>7</v>
      </c>
      <c r="BA12" s="195" t="s">
        <v>7</v>
      </c>
      <c r="BB12" s="195" t="s">
        <v>7</v>
      </c>
      <c r="BC12" s="195" t="s">
        <v>7</v>
      </c>
      <c r="BD12" s="195" t="s">
        <v>7</v>
      </c>
      <c r="BE12" s="195" t="s">
        <v>7</v>
      </c>
      <c r="BF12" s="195" t="s">
        <v>7</v>
      </c>
      <c r="BG12" s="195" t="s">
        <v>7</v>
      </c>
      <c r="BH12" s="195">
        <v>495</v>
      </c>
      <c r="BI12" s="195">
        <v>232</v>
      </c>
      <c r="BJ12" s="195" t="s">
        <v>7</v>
      </c>
      <c r="BK12" s="195" t="s">
        <v>7</v>
      </c>
      <c r="BL12" s="195" t="s">
        <v>7</v>
      </c>
    </row>
    <row r="13" spans="1:64" ht="12.75" customHeight="1" x14ac:dyDescent="0.2">
      <c r="A13" s="129">
        <v>7</v>
      </c>
      <c r="B13" s="129"/>
      <c r="C13" s="194" t="s">
        <v>575</v>
      </c>
      <c r="D13" s="195" t="s">
        <v>7</v>
      </c>
      <c r="E13" s="195" t="s">
        <v>7</v>
      </c>
      <c r="F13" s="195" t="s">
        <v>7</v>
      </c>
      <c r="G13" s="195" t="s">
        <v>7</v>
      </c>
      <c r="H13" s="195">
        <v>200</v>
      </c>
      <c r="I13" s="195" t="s">
        <v>7</v>
      </c>
      <c r="J13" s="195" t="s">
        <v>7</v>
      </c>
      <c r="K13" s="195" t="s">
        <v>7</v>
      </c>
      <c r="L13" s="195" t="s">
        <v>7</v>
      </c>
      <c r="M13" s="195">
        <v>15</v>
      </c>
      <c r="N13" s="195" t="s">
        <v>7</v>
      </c>
      <c r="O13" s="195" t="s">
        <v>7</v>
      </c>
      <c r="P13" s="195">
        <v>25</v>
      </c>
      <c r="Q13" s="195" t="s">
        <v>7</v>
      </c>
      <c r="R13" s="195">
        <v>460</v>
      </c>
      <c r="S13" s="195">
        <v>357</v>
      </c>
      <c r="T13" s="195">
        <v>100</v>
      </c>
      <c r="U13" s="195" t="s">
        <v>7</v>
      </c>
      <c r="V13" s="195" t="s">
        <v>7</v>
      </c>
      <c r="X13" s="194" t="s">
        <v>575</v>
      </c>
      <c r="Y13" s="195" t="s">
        <v>7</v>
      </c>
      <c r="Z13" s="195" t="s">
        <v>7</v>
      </c>
      <c r="AA13" s="195" t="s">
        <v>7</v>
      </c>
      <c r="AB13" s="195" t="s">
        <v>7</v>
      </c>
      <c r="AC13" s="195">
        <v>200</v>
      </c>
      <c r="AD13" s="195" t="s">
        <v>7</v>
      </c>
      <c r="AE13" s="195" t="s">
        <v>7</v>
      </c>
      <c r="AF13" s="195" t="s">
        <v>7</v>
      </c>
      <c r="AG13" s="195" t="s">
        <v>7</v>
      </c>
      <c r="AH13" s="195">
        <v>15</v>
      </c>
      <c r="AI13" s="195" t="s">
        <v>7</v>
      </c>
      <c r="AJ13" s="195" t="s">
        <v>7</v>
      </c>
      <c r="AK13" s="195">
        <v>25</v>
      </c>
      <c r="AL13" s="195" t="s">
        <v>7</v>
      </c>
      <c r="AM13" s="195">
        <v>460</v>
      </c>
      <c r="AN13" s="195">
        <v>357</v>
      </c>
      <c r="AO13" s="195">
        <v>100</v>
      </c>
      <c r="AP13" s="195" t="s">
        <v>7</v>
      </c>
      <c r="AQ13" s="195" t="s">
        <v>7</v>
      </c>
      <c r="AS13" s="194" t="s">
        <v>575</v>
      </c>
      <c r="AT13" s="195" t="s">
        <v>7</v>
      </c>
      <c r="AU13" s="195" t="s">
        <v>7</v>
      </c>
      <c r="AV13" s="195" t="s">
        <v>7</v>
      </c>
      <c r="AW13" s="195" t="s">
        <v>7</v>
      </c>
      <c r="AX13" s="195">
        <v>360</v>
      </c>
      <c r="AY13" s="195" t="s">
        <v>7</v>
      </c>
      <c r="AZ13" s="195" t="s">
        <v>7</v>
      </c>
      <c r="BA13" s="195" t="s">
        <v>7</v>
      </c>
      <c r="BB13" s="195" t="s">
        <v>7</v>
      </c>
      <c r="BC13" s="195">
        <v>18</v>
      </c>
      <c r="BD13" s="195" t="s">
        <v>7</v>
      </c>
      <c r="BE13" s="195" t="s">
        <v>7</v>
      </c>
      <c r="BF13" s="195">
        <v>350</v>
      </c>
      <c r="BG13" s="195" t="s">
        <v>7</v>
      </c>
      <c r="BH13" s="196">
        <v>2300</v>
      </c>
      <c r="BI13" s="196">
        <v>1000</v>
      </c>
      <c r="BJ13" s="195">
        <v>240</v>
      </c>
      <c r="BK13" s="195" t="s">
        <v>7</v>
      </c>
      <c r="BL13" s="195" t="s">
        <v>7</v>
      </c>
    </row>
    <row r="14" spans="1:64" ht="12.75" customHeight="1" x14ac:dyDescent="0.2">
      <c r="A14" s="129">
        <v>8</v>
      </c>
      <c r="B14" s="129"/>
      <c r="C14" s="194" t="s">
        <v>67</v>
      </c>
      <c r="D14" s="195" t="s">
        <v>7</v>
      </c>
      <c r="E14" s="195" t="s">
        <v>7</v>
      </c>
      <c r="F14" s="195" t="s">
        <v>7</v>
      </c>
      <c r="G14" s="195" t="s">
        <v>7</v>
      </c>
      <c r="H14" s="195" t="s">
        <v>7</v>
      </c>
      <c r="I14" s="195" t="s">
        <v>7</v>
      </c>
      <c r="J14" s="195">
        <v>200</v>
      </c>
      <c r="K14" s="195" t="s">
        <v>7</v>
      </c>
      <c r="L14" s="195" t="s">
        <v>7</v>
      </c>
      <c r="M14" s="195">
        <v>300</v>
      </c>
      <c r="N14" s="195" t="s">
        <v>7</v>
      </c>
      <c r="O14" s="195" t="s">
        <v>7</v>
      </c>
      <c r="P14" s="195">
        <v>120</v>
      </c>
      <c r="Q14" s="195" t="s">
        <v>7</v>
      </c>
      <c r="R14" s="196">
        <v>1500</v>
      </c>
      <c r="S14" s="196">
        <v>8000</v>
      </c>
      <c r="T14" s="195" t="s">
        <v>7</v>
      </c>
      <c r="U14" s="195">
        <v>35</v>
      </c>
      <c r="V14" s="195" t="s">
        <v>7</v>
      </c>
      <c r="X14" s="194" t="s">
        <v>67</v>
      </c>
      <c r="Y14" s="195" t="s">
        <v>7</v>
      </c>
      <c r="Z14" s="195" t="s">
        <v>7</v>
      </c>
      <c r="AA14" s="195" t="s">
        <v>7</v>
      </c>
      <c r="AB14" s="195" t="s">
        <v>7</v>
      </c>
      <c r="AC14" s="195" t="s">
        <v>7</v>
      </c>
      <c r="AD14" s="195" t="s">
        <v>7</v>
      </c>
      <c r="AE14" s="195">
        <v>200</v>
      </c>
      <c r="AF14" s="195" t="s">
        <v>7</v>
      </c>
      <c r="AG14" s="195" t="s">
        <v>7</v>
      </c>
      <c r="AH14" s="195">
        <v>300</v>
      </c>
      <c r="AI14" s="195" t="s">
        <v>7</v>
      </c>
      <c r="AJ14" s="195" t="s">
        <v>7</v>
      </c>
      <c r="AK14" s="195">
        <v>120</v>
      </c>
      <c r="AL14" s="195" t="s">
        <v>7</v>
      </c>
      <c r="AM14" s="196">
        <v>1500</v>
      </c>
      <c r="AN14" s="196">
        <v>8000</v>
      </c>
      <c r="AO14" s="195" t="s">
        <v>7</v>
      </c>
      <c r="AP14" s="195">
        <v>35</v>
      </c>
      <c r="AQ14" s="195" t="s">
        <v>7</v>
      </c>
      <c r="AS14" s="194" t="s">
        <v>67</v>
      </c>
      <c r="AT14" s="195" t="s">
        <v>7</v>
      </c>
      <c r="AU14" s="195" t="s">
        <v>7</v>
      </c>
      <c r="AV14" s="195" t="s">
        <v>7</v>
      </c>
      <c r="AW14" s="195" t="s">
        <v>7</v>
      </c>
      <c r="AX14" s="195" t="s">
        <v>7</v>
      </c>
      <c r="AY14" s="195" t="s">
        <v>7</v>
      </c>
      <c r="AZ14" s="196">
        <v>14000</v>
      </c>
      <c r="BA14" s="195" t="s">
        <v>7</v>
      </c>
      <c r="BB14" s="195" t="s">
        <v>7</v>
      </c>
      <c r="BC14" s="195">
        <v>850</v>
      </c>
      <c r="BD14" s="195" t="s">
        <v>7</v>
      </c>
      <c r="BE14" s="195" t="s">
        <v>7</v>
      </c>
      <c r="BF14" s="196">
        <v>1800</v>
      </c>
      <c r="BG14" s="195" t="s">
        <v>7</v>
      </c>
      <c r="BH14" s="196">
        <v>11500</v>
      </c>
      <c r="BI14" s="196">
        <v>24000</v>
      </c>
      <c r="BJ14" s="195" t="s">
        <v>7</v>
      </c>
      <c r="BK14" s="196">
        <v>2700</v>
      </c>
      <c r="BL14" s="195" t="s">
        <v>7</v>
      </c>
    </row>
    <row r="15" spans="1:64" ht="12.75" customHeight="1" x14ac:dyDescent="0.2">
      <c r="A15" s="129">
        <v>9</v>
      </c>
      <c r="B15" s="129"/>
      <c r="C15" s="194" t="s">
        <v>68</v>
      </c>
      <c r="D15" s="195" t="s">
        <v>7</v>
      </c>
      <c r="E15" s="195" t="s">
        <v>7</v>
      </c>
      <c r="F15" s="195" t="s">
        <v>7</v>
      </c>
      <c r="G15" s="195" t="s">
        <v>7</v>
      </c>
      <c r="H15" s="195">
        <v>70</v>
      </c>
      <c r="I15" s="195" t="s">
        <v>7</v>
      </c>
      <c r="J15" s="195" t="s">
        <v>7</v>
      </c>
      <c r="K15" s="195" t="s">
        <v>7</v>
      </c>
      <c r="L15" s="195" t="s">
        <v>7</v>
      </c>
      <c r="M15" s="195" t="s">
        <v>7</v>
      </c>
      <c r="N15" s="195" t="s">
        <v>7</v>
      </c>
      <c r="O15" s="195" t="s">
        <v>7</v>
      </c>
      <c r="P15" s="195">
        <v>20</v>
      </c>
      <c r="Q15" s="195" t="s">
        <v>7</v>
      </c>
      <c r="R15" s="195">
        <v>400</v>
      </c>
      <c r="S15" s="196">
        <v>2000</v>
      </c>
      <c r="T15" s="195">
        <v>350</v>
      </c>
      <c r="U15" s="195" t="s">
        <v>7</v>
      </c>
      <c r="V15" s="195" t="s">
        <v>7</v>
      </c>
      <c r="X15" s="194" t="s">
        <v>68</v>
      </c>
      <c r="Y15" s="195" t="s">
        <v>7</v>
      </c>
      <c r="Z15" s="195" t="s">
        <v>7</v>
      </c>
      <c r="AA15" s="195" t="s">
        <v>7</v>
      </c>
      <c r="AB15" s="195" t="s">
        <v>7</v>
      </c>
      <c r="AC15" s="195">
        <v>70</v>
      </c>
      <c r="AD15" s="195" t="s">
        <v>7</v>
      </c>
      <c r="AE15" s="195" t="s">
        <v>7</v>
      </c>
      <c r="AF15" s="195" t="s">
        <v>7</v>
      </c>
      <c r="AG15" s="195" t="s">
        <v>7</v>
      </c>
      <c r="AH15" s="195" t="s">
        <v>7</v>
      </c>
      <c r="AI15" s="195" t="s">
        <v>7</v>
      </c>
      <c r="AJ15" s="195" t="s">
        <v>7</v>
      </c>
      <c r="AK15" s="195">
        <v>20</v>
      </c>
      <c r="AL15" s="195" t="s">
        <v>7</v>
      </c>
      <c r="AM15" s="195">
        <v>400</v>
      </c>
      <c r="AN15" s="196">
        <v>2000</v>
      </c>
      <c r="AO15" s="195">
        <v>350</v>
      </c>
      <c r="AP15" s="195" t="s">
        <v>7</v>
      </c>
      <c r="AQ15" s="195" t="s">
        <v>7</v>
      </c>
      <c r="AS15" s="194" t="s">
        <v>68</v>
      </c>
      <c r="AT15" s="195" t="s">
        <v>7</v>
      </c>
      <c r="AU15" s="195" t="s">
        <v>7</v>
      </c>
      <c r="AV15" s="195" t="s">
        <v>7</v>
      </c>
      <c r="AW15" s="195" t="s">
        <v>7</v>
      </c>
      <c r="AX15" s="195">
        <v>119</v>
      </c>
      <c r="AY15" s="195" t="s">
        <v>7</v>
      </c>
      <c r="AZ15" s="195" t="s">
        <v>7</v>
      </c>
      <c r="BA15" s="195" t="s">
        <v>7</v>
      </c>
      <c r="BB15" s="195" t="s">
        <v>7</v>
      </c>
      <c r="BC15" s="195" t="s">
        <v>7</v>
      </c>
      <c r="BD15" s="195" t="s">
        <v>7</v>
      </c>
      <c r="BE15" s="195" t="s">
        <v>7</v>
      </c>
      <c r="BF15" s="195">
        <v>272</v>
      </c>
      <c r="BG15" s="195" t="s">
        <v>7</v>
      </c>
      <c r="BH15" s="196">
        <v>1920</v>
      </c>
      <c r="BI15" s="196">
        <v>4600</v>
      </c>
      <c r="BJ15" s="196">
        <v>1050</v>
      </c>
      <c r="BK15" s="195" t="s">
        <v>7</v>
      </c>
      <c r="BL15" s="195" t="s">
        <v>7</v>
      </c>
    </row>
    <row r="16" spans="1:64" ht="12.75" customHeight="1" x14ac:dyDescent="0.2">
      <c r="A16" s="129">
        <v>10</v>
      </c>
      <c r="B16" s="129"/>
      <c r="C16" s="194" t="s">
        <v>69</v>
      </c>
      <c r="D16" s="195" t="s">
        <v>7</v>
      </c>
      <c r="E16" s="195" t="s">
        <v>7</v>
      </c>
      <c r="F16" s="195" t="s">
        <v>7</v>
      </c>
      <c r="G16" s="195" t="s">
        <v>7</v>
      </c>
      <c r="H16" s="195">
        <v>20</v>
      </c>
      <c r="I16" s="195" t="s">
        <v>7</v>
      </c>
      <c r="J16" s="195">
        <v>6</v>
      </c>
      <c r="K16" s="195" t="s">
        <v>7</v>
      </c>
      <c r="L16" s="195" t="s">
        <v>7</v>
      </c>
      <c r="M16" s="195" t="s">
        <v>7</v>
      </c>
      <c r="N16" s="195" t="s">
        <v>7</v>
      </c>
      <c r="O16" s="195" t="s">
        <v>7</v>
      </c>
      <c r="P16" s="195">
        <v>13</v>
      </c>
      <c r="Q16" s="195" t="s">
        <v>7</v>
      </c>
      <c r="R16" s="195">
        <v>100</v>
      </c>
      <c r="S16" s="195">
        <v>400</v>
      </c>
      <c r="T16" s="195" t="s">
        <v>7</v>
      </c>
      <c r="U16" s="195" t="s">
        <v>7</v>
      </c>
      <c r="V16" s="195" t="s">
        <v>7</v>
      </c>
      <c r="X16" s="194" t="s">
        <v>69</v>
      </c>
      <c r="Y16" s="195" t="s">
        <v>7</v>
      </c>
      <c r="Z16" s="195" t="s">
        <v>7</v>
      </c>
      <c r="AA16" s="195" t="s">
        <v>7</v>
      </c>
      <c r="AB16" s="195" t="s">
        <v>7</v>
      </c>
      <c r="AC16" s="195">
        <v>20</v>
      </c>
      <c r="AD16" s="195" t="s">
        <v>7</v>
      </c>
      <c r="AE16" s="195">
        <v>6</v>
      </c>
      <c r="AF16" s="195" t="s">
        <v>7</v>
      </c>
      <c r="AG16" s="195" t="s">
        <v>7</v>
      </c>
      <c r="AH16" s="195" t="s">
        <v>7</v>
      </c>
      <c r="AI16" s="195" t="s">
        <v>7</v>
      </c>
      <c r="AJ16" s="195" t="s">
        <v>7</v>
      </c>
      <c r="AK16" s="195">
        <v>13</v>
      </c>
      <c r="AL16" s="195" t="s">
        <v>7</v>
      </c>
      <c r="AM16" s="195">
        <v>100</v>
      </c>
      <c r="AN16" s="195">
        <v>400</v>
      </c>
      <c r="AO16" s="195" t="s">
        <v>7</v>
      </c>
      <c r="AP16" s="195" t="s">
        <v>7</v>
      </c>
      <c r="AQ16" s="195" t="s">
        <v>7</v>
      </c>
      <c r="AS16" s="194" t="s">
        <v>69</v>
      </c>
      <c r="AT16" s="195" t="s">
        <v>7</v>
      </c>
      <c r="AU16" s="195" t="s">
        <v>7</v>
      </c>
      <c r="AV16" s="195" t="s">
        <v>7</v>
      </c>
      <c r="AW16" s="195" t="s">
        <v>7</v>
      </c>
      <c r="AX16" s="195">
        <v>38</v>
      </c>
      <c r="AY16" s="195" t="s">
        <v>7</v>
      </c>
      <c r="AZ16" s="195">
        <v>270</v>
      </c>
      <c r="BA16" s="195" t="s">
        <v>7</v>
      </c>
      <c r="BB16" s="195" t="s">
        <v>7</v>
      </c>
      <c r="BC16" s="195" t="s">
        <v>7</v>
      </c>
      <c r="BD16" s="195" t="s">
        <v>7</v>
      </c>
      <c r="BE16" s="195" t="s">
        <v>7</v>
      </c>
      <c r="BF16" s="195">
        <v>247</v>
      </c>
      <c r="BG16" s="195" t="s">
        <v>7</v>
      </c>
      <c r="BH16" s="195">
        <v>360</v>
      </c>
      <c r="BI16" s="196">
        <v>1280</v>
      </c>
      <c r="BJ16" s="195" t="s">
        <v>7</v>
      </c>
      <c r="BK16" s="195" t="s">
        <v>7</v>
      </c>
      <c r="BL16" s="195" t="s">
        <v>7</v>
      </c>
    </row>
    <row r="17" spans="1:64" ht="12.75" customHeight="1" x14ac:dyDescent="0.2">
      <c r="A17" s="129">
        <v>11</v>
      </c>
      <c r="B17" s="129"/>
      <c r="C17" s="194" t="s">
        <v>70</v>
      </c>
      <c r="D17" s="195" t="s">
        <v>7</v>
      </c>
      <c r="E17" s="195" t="s">
        <v>7</v>
      </c>
      <c r="F17" s="195" t="s">
        <v>7</v>
      </c>
      <c r="G17" s="195" t="s">
        <v>7</v>
      </c>
      <c r="H17" s="195">
        <v>35</v>
      </c>
      <c r="I17" s="195" t="s">
        <v>7</v>
      </c>
      <c r="J17" s="195">
        <v>20</v>
      </c>
      <c r="K17" s="195" t="s">
        <v>7</v>
      </c>
      <c r="L17" s="195" t="s">
        <v>7</v>
      </c>
      <c r="M17" s="195">
        <v>950</v>
      </c>
      <c r="N17" s="195" t="s">
        <v>7</v>
      </c>
      <c r="O17" s="195" t="s">
        <v>7</v>
      </c>
      <c r="P17" s="195">
        <v>140</v>
      </c>
      <c r="Q17" s="195" t="s">
        <v>7</v>
      </c>
      <c r="R17" s="196">
        <v>2000</v>
      </c>
      <c r="S17" s="196">
        <v>5500</v>
      </c>
      <c r="T17" s="195">
        <v>400</v>
      </c>
      <c r="U17" s="195" t="s">
        <v>7</v>
      </c>
      <c r="V17" s="195" t="s">
        <v>7</v>
      </c>
      <c r="X17" s="194" t="s">
        <v>70</v>
      </c>
      <c r="Y17" s="195" t="s">
        <v>7</v>
      </c>
      <c r="Z17" s="195" t="s">
        <v>7</v>
      </c>
      <c r="AA17" s="195" t="s">
        <v>7</v>
      </c>
      <c r="AB17" s="195" t="s">
        <v>7</v>
      </c>
      <c r="AC17" s="195">
        <v>35</v>
      </c>
      <c r="AD17" s="195" t="s">
        <v>7</v>
      </c>
      <c r="AE17" s="195">
        <v>20</v>
      </c>
      <c r="AF17" s="195" t="s">
        <v>7</v>
      </c>
      <c r="AG17" s="195" t="s">
        <v>7</v>
      </c>
      <c r="AH17" s="195">
        <v>950</v>
      </c>
      <c r="AI17" s="195" t="s">
        <v>7</v>
      </c>
      <c r="AJ17" s="195" t="s">
        <v>7</v>
      </c>
      <c r="AK17" s="195">
        <v>140</v>
      </c>
      <c r="AL17" s="195" t="s">
        <v>7</v>
      </c>
      <c r="AM17" s="196">
        <v>2000</v>
      </c>
      <c r="AN17" s="196">
        <v>5500</v>
      </c>
      <c r="AO17" s="195">
        <v>400</v>
      </c>
      <c r="AP17" s="195" t="s">
        <v>7</v>
      </c>
      <c r="AQ17" s="195" t="s">
        <v>7</v>
      </c>
      <c r="AS17" s="194" t="s">
        <v>70</v>
      </c>
      <c r="AT17" s="195" t="s">
        <v>7</v>
      </c>
      <c r="AU17" s="195" t="s">
        <v>7</v>
      </c>
      <c r="AV17" s="195" t="s">
        <v>7</v>
      </c>
      <c r="AW17" s="195" t="s">
        <v>7</v>
      </c>
      <c r="AX17" s="195">
        <v>53</v>
      </c>
      <c r="AY17" s="195" t="s">
        <v>7</v>
      </c>
      <c r="AZ17" s="195">
        <v>560</v>
      </c>
      <c r="BA17" s="195" t="s">
        <v>7</v>
      </c>
      <c r="BB17" s="195" t="s">
        <v>7</v>
      </c>
      <c r="BC17" s="196">
        <v>1905</v>
      </c>
      <c r="BD17" s="195" t="s">
        <v>7</v>
      </c>
      <c r="BE17" s="195" t="s">
        <v>7</v>
      </c>
      <c r="BF17" s="196">
        <v>1815</v>
      </c>
      <c r="BG17" s="195" t="s">
        <v>7</v>
      </c>
      <c r="BH17" s="196">
        <v>15400</v>
      </c>
      <c r="BI17" s="196">
        <v>15400</v>
      </c>
      <c r="BJ17" s="196">
        <v>1160</v>
      </c>
      <c r="BK17" s="195" t="s">
        <v>7</v>
      </c>
      <c r="BL17" s="195" t="s">
        <v>7</v>
      </c>
    </row>
    <row r="18" spans="1:64" ht="12.75" customHeight="1" x14ac:dyDescent="0.2">
      <c r="A18" s="129">
        <v>12</v>
      </c>
      <c r="B18" s="129"/>
      <c r="C18" s="194" t="s">
        <v>71</v>
      </c>
      <c r="D18" s="195" t="s">
        <v>7</v>
      </c>
      <c r="E18" s="195" t="s">
        <v>7</v>
      </c>
      <c r="F18" s="195" t="s">
        <v>7</v>
      </c>
      <c r="G18" s="195" t="s">
        <v>7</v>
      </c>
      <c r="H18" s="195">
        <v>25</v>
      </c>
      <c r="I18" s="195" t="s">
        <v>7</v>
      </c>
      <c r="J18" s="195">
        <v>70</v>
      </c>
      <c r="K18" s="195" t="s">
        <v>7</v>
      </c>
      <c r="L18" s="195" t="s">
        <v>7</v>
      </c>
      <c r="M18" s="195">
        <v>290</v>
      </c>
      <c r="N18" s="195" t="s">
        <v>7</v>
      </c>
      <c r="O18" s="195" t="s">
        <v>7</v>
      </c>
      <c r="P18" s="195">
        <v>40</v>
      </c>
      <c r="Q18" s="195" t="s">
        <v>7</v>
      </c>
      <c r="R18" s="196">
        <v>1000</v>
      </c>
      <c r="S18" s="196">
        <v>1610</v>
      </c>
      <c r="T18" s="195" t="s">
        <v>7</v>
      </c>
      <c r="U18" s="195" t="s">
        <v>7</v>
      </c>
      <c r="V18" s="195" t="s">
        <v>7</v>
      </c>
      <c r="X18" s="194" t="s">
        <v>71</v>
      </c>
      <c r="Y18" s="195" t="s">
        <v>7</v>
      </c>
      <c r="Z18" s="195" t="s">
        <v>7</v>
      </c>
      <c r="AA18" s="195" t="s">
        <v>7</v>
      </c>
      <c r="AB18" s="195" t="s">
        <v>7</v>
      </c>
      <c r="AC18" s="195">
        <v>25</v>
      </c>
      <c r="AD18" s="195" t="s">
        <v>7</v>
      </c>
      <c r="AE18" s="195">
        <v>70</v>
      </c>
      <c r="AF18" s="195" t="s">
        <v>7</v>
      </c>
      <c r="AG18" s="195" t="s">
        <v>7</v>
      </c>
      <c r="AH18" s="195">
        <v>290</v>
      </c>
      <c r="AI18" s="195" t="s">
        <v>7</v>
      </c>
      <c r="AJ18" s="195" t="s">
        <v>7</v>
      </c>
      <c r="AK18" s="195">
        <v>40</v>
      </c>
      <c r="AL18" s="195" t="s">
        <v>7</v>
      </c>
      <c r="AM18" s="196">
        <v>1000</v>
      </c>
      <c r="AN18" s="196">
        <v>1610</v>
      </c>
      <c r="AO18" s="195" t="s">
        <v>7</v>
      </c>
      <c r="AP18" s="195" t="s">
        <v>7</v>
      </c>
      <c r="AQ18" s="195" t="s">
        <v>7</v>
      </c>
      <c r="AS18" s="194" t="s">
        <v>71</v>
      </c>
      <c r="AT18" s="195" t="s">
        <v>7</v>
      </c>
      <c r="AU18" s="195" t="s">
        <v>7</v>
      </c>
      <c r="AV18" s="195" t="s">
        <v>7</v>
      </c>
      <c r="AW18" s="195" t="s">
        <v>7</v>
      </c>
      <c r="AX18" s="195">
        <v>30</v>
      </c>
      <c r="AY18" s="195" t="s">
        <v>7</v>
      </c>
      <c r="AZ18" s="196">
        <v>2450</v>
      </c>
      <c r="BA18" s="195" t="s">
        <v>7</v>
      </c>
      <c r="BB18" s="195" t="s">
        <v>7</v>
      </c>
      <c r="BC18" s="195">
        <v>783</v>
      </c>
      <c r="BD18" s="195" t="s">
        <v>7</v>
      </c>
      <c r="BE18" s="195" t="s">
        <v>7</v>
      </c>
      <c r="BF18" s="195">
        <v>600</v>
      </c>
      <c r="BG18" s="195" t="s">
        <v>7</v>
      </c>
      <c r="BH18" s="196">
        <v>6222</v>
      </c>
      <c r="BI18" s="196">
        <v>4105</v>
      </c>
      <c r="BJ18" s="195" t="s">
        <v>7</v>
      </c>
      <c r="BK18" s="195" t="s">
        <v>7</v>
      </c>
      <c r="BL18" s="195" t="s">
        <v>7</v>
      </c>
    </row>
    <row r="19" spans="1:64" ht="12.75" customHeight="1" x14ac:dyDescent="0.2">
      <c r="A19" s="129">
        <v>13</v>
      </c>
      <c r="B19" s="129"/>
      <c r="C19" s="194" t="s">
        <v>72</v>
      </c>
      <c r="D19" s="195" t="s">
        <v>7</v>
      </c>
      <c r="E19" s="195" t="s">
        <v>7</v>
      </c>
      <c r="F19" s="195" t="s">
        <v>7</v>
      </c>
      <c r="G19" s="195" t="s">
        <v>7</v>
      </c>
      <c r="H19" s="195">
        <v>20</v>
      </c>
      <c r="I19" s="195" t="s">
        <v>7</v>
      </c>
      <c r="J19" s="195">
        <v>4</v>
      </c>
      <c r="K19" s="195" t="s">
        <v>7</v>
      </c>
      <c r="L19" s="195" t="s">
        <v>7</v>
      </c>
      <c r="M19" s="195" t="s">
        <v>7</v>
      </c>
      <c r="N19" s="195" t="s">
        <v>7</v>
      </c>
      <c r="O19" s="195" t="s">
        <v>7</v>
      </c>
      <c r="P19" s="195">
        <v>15</v>
      </c>
      <c r="Q19" s="195" t="s">
        <v>7</v>
      </c>
      <c r="R19" s="195">
        <v>300</v>
      </c>
      <c r="S19" s="196">
        <v>1200</v>
      </c>
      <c r="T19" s="195" t="s">
        <v>7</v>
      </c>
      <c r="U19" s="195" t="s">
        <v>7</v>
      </c>
      <c r="V19" s="195" t="s">
        <v>7</v>
      </c>
      <c r="X19" s="194" t="s">
        <v>72</v>
      </c>
      <c r="Y19" s="195" t="s">
        <v>7</v>
      </c>
      <c r="Z19" s="195" t="s">
        <v>7</v>
      </c>
      <c r="AA19" s="195" t="s">
        <v>7</v>
      </c>
      <c r="AB19" s="195" t="s">
        <v>7</v>
      </c>
      <c r="AC19" s="195">
        <v>20</v>
      </c>
      <c r="AD19" s="195" t="s">
        <v>7</v>
      </c>
      <c r="AE19" s="195">
        <v>4</v>
      </c>
      <c r="AF19" s="195" t="s">
        <v>7</v>
      </c>
      <c r="AG19" s="195" t="s">
        <v>7</v>
      </c>
      <c r="AH19" s="195" t="s">
        <v>7</v>
      </c>
      <c r="AI19" s="195" t="s">
        <v>7</v>
      </c>
      <c r="AJ19" s="195" t="s">
        <v>7</v>
      </c>
      <c r="AK19" s="195">
        <v>15</v>
      </c>
      <c r="AL19" s="195" t="s">
        <v>7</v>
      </c>
      <c r="AM19" s="195">
        <v>300</v>
      </c>
      <c r="AN19" s="196">
        <v>1200</v>
      </c>
      <c r="AO19" s="195" t="s">
        <v>7</v>
      </c>
      <c r="AP19" s="195" t="s">
        <v>7</v>
      </c>
      <c r="AQ19" s="195" t="s">
        <v>7</v>
      </c>
      <c r="AS19" s="194" t="s">
        <v>72</v>
      </c>
      <c r="AT19" s="195" t="s">
        <v>7</v>
      </c>
      <c r="AU19" s="195" t="s">
        <v>7</v>
      </c>
      <c r="AV19" s="195" t="s">
        <v>7</v>
      </c>
      <c r="AW19" s="195" t="s">
        <v>7</v>
      </c>
      <c r="AX19" s="195">
        <v>38</v>
      </c>
      <c r="AY19" s="195" t="s">
        <v>7</v>
      </c>
      <c r="AZ19" s="195">
        <v>180</v>
      </c>
      <c r="BA19" s="195" t="s">
        <v>7</v>
      </c>
      <c r="BB19" s="195" t="s">
        <v>7</v>
      </c>
      <c r="BC19" s="195" t="s">
        <v>7</v>
      </c>
      <c r="BD19" s="195" t="s">
        <v>7</v>
      </c>
      <c r="BE19" s="195" t="s">
        <v>7</v>
      </c>
      <c r="BF19" s="195">
        <v>285</v>
      </c>
      <c r="BG19" s="195" t="s">
        <v>7</v>
      </c>
      <c r="BH19" s="195">
        <v>960</v>
      </c>
      <c r="BI19" s="196">
        <v>3600</v>
      </c>
      <c r="BJ19" s="195" t="s">
        <v>7</v>
      </c>
      <c r="BK19" s="195" t="s">
        <v>7</v>
      </c>
      <c r="BL19" s="195" t="s">
        <v>7</v>
      </c>
    </row>
    <row r="20" spans="1:64" ht="12.75" customHeight="1" x14ac:dyDescent="0.2">
      <c r="A20" s="129">
        <v>14</v>
      </c>
      <c r="B20" s="129"/>
      <c r="C20" s="194" t="s">
        <v>73</v>
      </c>
      <c r="D20" s="195" t="s">
        <v>7</v>
      </c>
      <c r="E20" s="195" t="s">
        <v>7</v>
      </c>
      <c r="F20" s="195" t="s">
        <v>7</v>
      </c>
      <c r="G20" s="195" t="s">
        <v>7</v>
      </c>
      <c r="H20" s="195">
        <v>50</v>
      </c>
      <c r="I20" s="195" t="s">
        <v>7</v>
      </c>
      <c r="J20" s="195" t="s">
        <v>7</v>
      </c>
      <c r="K20" s="195" t="s">
        <v>7</v>
      </c>
      <c r="L20" s="195" t="s">
        <v>7</v>
      </c>
      <c r="M20" s="195" t="s">
        <v>7</v>
      </c>
      <c r="N20" s="195" t="s">
        <v>7</v>
      </c>
      <c r="O20" s="195" t="s">
        <v>7</v>
      </c>
      <c r="P20" s="195">
        <v>300</v>
      </c>
      <c r="Q20" s="195" t="s">
        <v>7</v>
      </c>
      <c r="R20" s="195">
        <v>700</v>
      </c>
      <c r="S20" s="195">
        <v>100</v>
      </c>
      <c r="T20" s="195" t="s">
        <v>7</v>
      </c>
      <c r="U20" s="195" t="s">
        <v>7</v>
      </c>
      <c r="V20" s="195" t="s">
        <v>7</v>
      </c>
      <c r="X20" s="194" t="s">
        <v>73</v>
      </c>
      <c r="Y20" s="195" t="s">
        <v>7</v>
      </c>
      <c r="Z20" s="195" t="s">
        <v>7</v>
      </c>
      <c r="AA20" s="195" t="s">
        <v>7</v>
      </c>
      <c r="AB20" s="195" t="s">
        <v>7</v>
      </c>
      <c r="AC20" s="195">
        <v>50</v>
      </c>
      <c r="AD20" s="195" t="s">
        <v>7</v>
      </c>
      <c r="AE20" s="195" t="s">
        <v>7</v>
      </c>
      <c r="AF20" s="195" t="s">
        <v>7</v>
      </c>
      <c r="AG20" s="195" t="s">
        <v>7</v>
      </c>
      <c r="AH20" s="195" t="s">
        <v>7</v>
      </c>
      <c r="AI20" s="195" t="s">
        <v>7</v>
      </c>
      <c r="AJ20" s="195" t="s">
        <v>7</v>
      </c>
      <c r="AK20" s="195">
        <v>300</v>
      </c>
      <c r="AL20" s="195" t="s">
        <v>7</v>
      </c>
      <c r="AM20" s="195">
        <v>700</v>
      </c>
      <c r="AN20" s="195">
        <v>100</v>
      </c>
      <c r="AO20" s="195" t="s">
        <v>7</v>
      </c>
      <c r="AP20" s="195" t="s">
        <v>7</v>
      </c>
      <c r="AQ20" s="195" t="s">
        <v>7</v>
      </c>
      <c r="AS20" s="194" t="s">
        <v>73</v>
      </c>
      <c r="AT20" s="195" t="s">
        <v>7</v>
      </c>
      <c r="AU20" s="195" t="s">
        <v>7</v>
      </c>
      <c r="AV20" s="195" t="s">
        <v>7</v>
      </c>
      <c r="AW20" s="195" t="s">
        <v>7</v>
      </c>
      <c r="AX20" s="195">
        <v>140</v>
      </c>
      <c r="AY20" s="195" t="s">
        <v>7</v>
      </c>
      <c r="AZ20" s="195" t="s">
        <v>7</v>
      </c>
      <c r="BA20" s="195" t="s">
        <v>7</v>
      </c>
      <c r="BB20" s="195" t="s">
        <v>7</v>
      </c>
      <c r="BC20" s="195" t="s">
        <v>7</v>
      </c>
      <c r="BD20" s="195" t="s">
        <v>7</v>
      </c>
      <c r="BE20" s="195" t="s">
        <v>7</v>
      </c>
      <c r="BF20" s="196">
        <v>5300</v>
      </c>
      <c r="BG20" s="195" t="s">
        <v>7</v>
      </c>
      <c r="BH20" s="196">
        <v>4000</v>
      </c>
      <c r="BI20" s="195">
        <v>270</v>
      </c>
      <c r="BJ20" s="195" t="s">
        <v>7</v>
      </c>
      <c r="BK20" s="195" t="s">
        <v>7</v>
      </c>
      <c r="BL20" s="195" t="s">
        <v>7</v>
      </c>
    </row>
    <row r="21" spans="1:64" ht="12.75" customHeight="1" x14ac:dyDescent="0.2">
      <c r="A21" s="129">
        <v>15</v>
      </c>
      <c r="B21" s="129"/>
      <c r="C21" s="194" t="s">
        <v>74</v>
      </c>
      <c r="D21" s="195" t="s">
        <v>7</v>
      </c>
      <c r="E21" s="195" t="s">
        <v>7</v>
      </c>
      <c r="F21" s="195" t="s">
        <v>7</v>
      </c>
      <c r="G21" s="195" t="s">
        <v>7</v>
      </c>
      <c r="H21" s="195">
        <v>100</v>
      </c>
      <c r="I21" s="195" t="s">
        <v>7</v>
      </c>
      <c r="J21" s="195">
        <v>10</v>
      </c>
      <c r="K21" s="195" t="s">
        <v>7</v>
      </c>
      <c r="L21" s="195" t="s">
        <v>7</v>
      </c>
      <c r="M21" s="195" t="s">
        <v>7</v>
      </c>
      <c r="N21" s="195" t="s">
        <v>7</v>
      </c>
      <c r="O21" s="195" t="s">
        <v>7</v>
      </c>
      <c r="P21" s="195">
        <v>40</v>
      </c>
      <c r="Q21" s="195" t="s">
        <v>7</v>
      </c>
      <c r="R21" s="195">
        <v>170</v>
      </c>
      <c r="S21" s="196">
        <v>3000</v>
      </c>
      <c r="T21" s="195" t="s">
        <v>7</v>
      </c>
      <c r="U21" s="195" t="s">
        <v>7</v>
      </c>
      <c r="V21" s="195" t="s">
        <v>7</v>
      </c>
      <c r="X21" s="194" t="s">
        <v>74</v>
      </c>
      <c r="Y21" s="195" t="s">
        <v>7</v>
      </c>
      <c r="Z21" s="195" t="s">
        <v>7</v>
      </c>
      <c r="AA21" s="195" t="s">
        <v>7</v>
      </c>
      <c r="AB21" s="195" t="s">
        <v>7</v>
      </c>
      <c r="AC21" s="195">
        <v>100</v>
      </c>
      <c r="AD21" s="195" t="s">
        <v>7</v>
      </c>
      <c r="AE21" s="195">
        <v>10</v>
      </c>
      <c r="AF21" s="195" t="s">
        <v>7</v>
      </c>
      <c r="AG21" s="195" t="s">
        <v>7</v>
      </c>
      <c r="AH21" s="195" t="s">
        <v>7</v>
      </c>
      <c r="AI21" s="195" t="s">
        <v>7</v>
      </c>
      <c r="AJ21" s="195" t="s">
        <v>7</v>
      </c>
      <c r="AK21" s="195">
        <v>40</v>
      </c>
      <c r="AL21" s="195" t="s">
        <v>7</v>
      </c>
      <c r="AM21" s="195">
        <v>170</v>
      </c>
      <c r="AN21" s="196">
        <v>3000</v>
      </c>
      <c r="AO21" s="195" t="s">
        <v>7</v>
      </c>
      <c r="AP21" s="195" t="s">
        <v>7</v>
      </c>
      <c r="AQ21" s="195" t="s">
        <v>7</v>
      </c>
      <c r="AS21" s="194" t="s">
        <v>74</v>
      </c>
      <c r="AT21" s="195" t="s">
        <v>7</v>
      </c>
      <c r="AU21" s="195" t="s">
        <v>7</v>
      </c>
      <c r="AV21" s="195" t="s">
        <v>7</v>
      </c>
      <c r="AW21" s="195" t="s">
        <v>7</v>
      </c>
      <c r="AX21" s="195">
        <v>180</v>
      </c>
      <c r="AY21" s="195" t="s">
        <v>7</v>
      </c>
      <c r="AZ21" s="195">
        <v>600</v>
      </c>
      <c r="BA21" s="195" t="s">
        <v>7</v>
      </c>
      <c r="BB21" s="195" t="s">
        <v>7</v>
      </c>
      <c r="BC21" s="195" t="s">
        <v>7</v>
      </c>
      <c r="BD21" s="195" t="s">
        <v>7</v>
      </c>
      <c r="BE21" s="195" t="s">
        <v>7</v>
      </c>
      <c r="BF21" s="195">
        <v>700</v>
      </c>
      <c r="BG21" s="195" t="s">
        <v>7</v>
      </c>
      <c r="BH21" s="195">
        <v>595</v>
      </c>
      <c r="BI21" s="196">
        <v>8460</v>
      </c>
      <c r="BJ21" s="195" t="s">
        <v>7</v>
      </c>
      <c r="BK21" s="195" t="s">
        <v>7</v>
      </c>
      <c r="BL21" s="195" t="s">
        <v>7</v>
      </c>
    </row>
    <row r="22" spans="1:64" ht="12.75" customHeight="1" x14ac:dyDescent="0.2">
      <c r="A22" s="129">
        <v>16</v>
      </c>
      <c r="B22" s="129"/>
      <c r="C22" s="194" t="s">
        <v>75</v>
      </c>
      <c r="D22" s="195" t="s">
        <v>7</v>
      </c>
      <c r="E22" s="195" t="s">
        <v>7</v>
      </c>
      <c r="F22" s="195" t="s">
        <v>7</v>
      </c>
      <c r="G22" s="195" t="s">
        <v>7</v>
      </c>
      <c r="H22" s="195">
        <v>30</v>
      </c>
      <c r="I22" s="195" t="s">
        <v>7</v>
      </c>
      <c r="J22" s="195">
        <v>45</v>
      </c>
      <c r="K22" s="195" t="s">
        <v>7</v>
      </c>
      <c r="L22" s="195" t="s">
        <v>7</v>
      </c>
      <c r="M22" s="195" t="s">
        <v>7</v>
      </c>
      <c r="N22" s="195" t="s">
        <v>7</v>
      </c>
      <c r="O22" s="195" t="s">
        <v>7</v>
      </c>
      <c r="P22" s="195">
        <v>140</v>
      </c>
      <c r="Q22" s="195" t="s">
        <v>7</v>
      </c>
      <c r="R22" s="196">
        <v>1300</v>
      </c>
      <c r="S22" s="196">
        <v>4500</v>
      </c>
      <c r="T22" s="196">
        <v>1200</v>
      </c>
      <c r="U22" s="195">
        <v>70</v>
      </c>
      <c r="V22" s="195" t="s">
        <v>7</v>
      </c>
      <c r="X22" s="194" t="s">
        <v>75</v>
      </c>
      <c r="Y22" s="195" t="s">
        <v>7</v>
      </c>
      <c r="Z22" s="195" t="s">
        <v>7</v>
      </c>
      <c r="AA22" s="195" t="s">
        <v>7</v>
      </c>
      <c r="AB22" s="195" t="s">
        <v>7</v>
      </c>
      <c r="AC22" s="195">
        <v>30</v>
      </c>
      <c r="AD22" s="195" t="s">
        <v>7</v>
      </c>
      <c r="AE22" s="195">
        <v>45</v>
      </c>
      <c r="AF22" s="195" t="s">
        <v>7</v>
      </c>
      <c r="AG22" s="195" t="s">
        <v>7</v>
      </c>
      <c r="AH22" s="195" t="s">
        <v>7</v>
      </c>
      <c r="AI22" s="195" t="s">
        <v>7</v>
      </c>
      <c r="AJ22" s="195" t="s">
        <v>7</v>
      </c>
      <c r="AK22" s="195">
        <v>140</v>
      </c>
      <c r="AL22" s="195" t="s">
        <v>7</v>
      </c>
      <c r="AM22" s="196">
        <v>1300</v>
      </c>
      <c r="AN22" s="196">
        <v>4500</v>
      </c>
      <c r="AO22" s="196">
        <v>1200</v>
      </c>
      <c r="AP22" s="195">
        <v>70</v>
      </c>
      <c r="AQ22" s="195" t="s">
        <v>7</v>
      </c>
      <c r="AS22" s="194" t="s">
        <v>75</v>
      </c>
      <c r="AT22" s="195" t="s">
        <v>7</v>
      </c>
      <c r="AU22" s="195" t="s">
        <v>7</v>
      </c>
      <c r="AV22" s="195" t="s">
        <v>7</v>
      </c>
      <c r="AW22" s="195" t="s">
        <v>7</v>
      </c>
      <c r="AX22" s="195">
        <v>68</v>
      </c>
      <c r="AY22" s="195" t="s">
        <v>7</v>
      </c>
      <c r="AZ22" s="196">
        <v>3500</v>
      </c>
      <c r="BA22" s="195" t="s">
        <v>7</v>
      </c>
      <c r="BB22" s="195" t="s">
        <v>7</v>
      </c>
      <c r="BC22" s="195" t="s">
        <v>7</v>
      </c>
      <c r="BD22" s="195" t="s">
        <v>7</v>
      </c>
      <c r="BE22" s="195" t="s">
        <v>7</v>
      </c>
      <c r="BF22" s="196">
        <v>2250</v>
      </c>
      <c r="BG22" s="195" t="s">
        <v>7</v>
      </c>
      <c r="BH22" s="196">
        <v>8920</v>
      </c>
      <c r="BI22" s="196">
        <v>13770</v>
      </c>
      <c r="BJ22" s="196">
        <v>3240</v>
      </c>
      <c r="BK22" s="196">
        <v>6300</v>
      </c>
      <c r="BL22" s="195" t="s">
        <v>7</v>
      </c>
    </row>
    <row r="23" spans="1:64" ht="12.75" customHeight="1" x14ac:dyDescent="0.2">
      <c r="A23" s="129">
        <v>17</v>
      </c>
      <c r="B23" s="129"/>
      <c r="C23" s="194" t="s">
        <v>76</v>
      </c>
      <c r="D23" s="195" t="s">
        <v>7</v>
      </c>
      <c r="E23" s="195" t="s">
        <v>7</v>
      </c>
      <c r="F23" s="195" t="s">
        <v>7</v>
      </c>
      <c r="G23" s="195" t="s">
        <v>7</v>
      </c>
      <c r="H23" s="195" t="s">
        <v>7</v>
      </c>
      <c r="I23" s="195" t="s">
        <v>7</v>
      </c>
      <c r="J23" s="195" t="s">
        <v>7</v>
      </c>
      <c r="K23" s="195" t="s">
        <v>7</v>
      </c>
      <c r="L23" s="195" t="s">
        <v>7</v>
      </c>
      <c r="M23" s="195" t="s">
        <v>7</v>
      </c>
      <c r="N23" s="195" t="s">
        <v>7</v>
      </c>
      <c r="O23" s="195" t="s">
        <v>7</v>
      </c>
      <c r="P23" s="195" t="s">
        <v>7</v>
      </c>
      <c r="Q23" s="195" t="s">
        <v>7</v>
      </c>
      <c r="R23" s="195">
        <v>160</v>
      </c>
      <c r="S23" s="195" t="s">
        <v>7</v>
      </c>
      <c r="T23" s="195" t="s">
        <v>7</v>
      </c>
      <c r="U23" s="195" t="s">
        <v>7</v>
      </c>
      <c r="V23" s="195" t="s">
        <v>7</v>
      </c>
      <c r="X23" s="194" t="s">
        <v>76</v>
      </c>
      <c r="Y23" s="195" t="s">
        <v>7</v>
      </c>
      <c r="Z23" s="195" t="s">
        <v>7</v>
      </c>
      <c r="AA23" s="195" t="s">
        <v>7</v>
      </c>
      <c r="AB23" s="195" t="s">
        <v>7</v>
      </c>
      <c r="AC23" s="195" t="s">
        <v>7</v>
      </c>
      <c r="AD23" s="195" t="s">
        <v>7</v>
      </c>
      <c r="AE23" s="195" t="s">
        <v>7</v>
      </c>
      <c r="AF23" s="195" t="s">
        <v>7</v>
      </c>
      <c r="AG23" s="195" t="s">
        <v>7</v>
      </c>
      <c r="AH23" s="195" t="s">
        <v>7</v>
      </c>
      <c r="AI23" s="195" t="s">
        <v>7</v>
      </c>
      <c r="AJ23" s="195" t="s">
        <v>7</v>
      </c>
      <c r="AK23" s="195" t="s">
        <v>7</v>
      </c>
      <c r="AL23" s="195" t="s">
        <v>7</v>
      </c>
      <c r="AM23" s="195">
        <v>160</v>
      </c>
      <c r="AN23" s="195" t="s">
        <v>7</v>
      </c>
      <c r="AO23" s="195" t="s">
        <v>7</v>
      </c>
      <c r="AP23" s="195" t="s">
        <v>7</v>
      </c>
      <c r="AQ23" s="195" t="s">
        <v>7</v>
      </c>
      <c r="AS23" s="194" t="s">
        <v>76</v>
      </c>
      <c r="AT23" s="195" t="s">
        <v>7</v>
      </c>
      <c r="AU23" s="195" t="s">
        <v>7</v>
      </c>
      <c r="AV23" s="195" t="s">
        <v>7</v>
      </c>
      <c r="AW23" s="195" t="s">
        <v>7</v>
      </c>
      <c r="AX23" s="195" t="s">
        <v>7</v>
      </c>
      <c r="AY23" s="195" t="s">
        <v>7</v>
      </c>
      <c r="AZ23" s="195" t="s">
        <v>7</v>
      </c>
      <c r="BA23" s="195" t="s">
        <v>7</v>
      </c>
      <c r="BB23" s="195" t="s">
        <v>7</v>
      </c>
      <c r="BC23" s="195" t="s">
        <v>7</v>
      </c>
      <c r="BD23" s="195" t="s">
        <v>7</v>
      </c>
      <c r="BE23" s="195" t="s">
        <v>7</v>
      </c>
      <c r="BF23" s="195" t="s">
        <v>7</v>
      </c>
      <c r="BG23" s="195" t="s">
        <v>7</v>
      </c>
      <c r="BH23" s="196">
        <v>1280</v>
      </c>
      <c r="BI23" s="195" t="s">
        <v>7</v>
      </c>
      <c r="BJ23" s="195" t="s">
        <v>7</v>
      </c>
      <c r="BK23" s="195" t="s">
        <v>7</v>
      </c>
      <c r="BL23" s="195" t="s">
        <v>7</v>
      </c>
    </row>
    <row r="24" spans="1:64" ht="12.75" customHeight="1" x14ac:dyDescent="0.2">
      <c r="A24" s="129">
        <v>18</v>
      </c>
      <c r="B24" s="129"/>
      <c r="C24" s="194" t="s">
        <v>77</v>
      </c>
      <c r="D24" s="195" t="s">
        <v>7</v>
      </c>
      <c r="E24" s="195" t="s">
        <v>7</v>
      </c>
      <c r="F24" s="195" t="s">
        <v>7</v>
      </c>
      <c r="G24" s="195" t="s">
        <v>7</v>
      </c>
      <c r="H24" s="195">
        <v>150</v>
      </c>
      <c r="I24" s="195" t="s">
        <v>7</v>
      </c>
      <c r="J24" s="195" t="s">
        <v>7</v>
      </c>
      <c r="K24" s="195" t="s">
        <v>7</v>
      </c>
      <c r="L24" s="195" t="s">
        <v>7</v>
      </c>
      <c r="M24" s="195" t="s">
        <v>7</v>
      </c>
      <c r="N24" s="195" t="s">
        <v>7</v>
      </c>
      <c r="O24" s="195" t="s">
        <v>7</v>
      </c>
      <c r="P24" s="195" t="s">
        <v>7</v>
      </c>
      <c r="Q24" s="195" t="s">
        <v>7</v>
      </c>
      <c r="R24" s="196">
        <v>1700</v>
      </c>
      <c r="S24" s="196">
        <v>1350</v>
      </c>
      <c r="T24" s="195" t="s">
        <v>7</v>
      </c>
      <c r="U24" s="195" t="s">
        <v>7</v>
      </c>
      <c r="V24" s="195" t="s">
        <v>7</v>
      </c>
      <c r="X24" s="194" t="s">
        <v>77</v>
      </c>
      <c r="Y24" s="195" t="s">
        <v>7</v>
      </c>
      <c r="Z24" s="195" t="s">
        <v>7</v>
      </c>
      <c r="AA24" s="195" t="s">
        <v>7</v>
      </c>
      <c r="AB24" s="195" t="s">
        <v>7</v>
      </c>
      <c r="AC24" s="195">
        <v>150</v>
      </c>
      <c r="AD24" s="195" t="s">
        <v>7</v>
      </c>
      <c r="AE24" s="195" t="s">
        <v>7</v>
      </c>
      <c r="AF24" s="195" t="s">
        <v>7</v>
      </c>
      <c r="AG24" s="195" t="s">
        <v>7</v>
      </c>
      <c r="AH24" s="195" t="s">
        <v>7</v>
      </c>
      <c r="AI24" s="195" t="s">
        <v>7</v>
      </c>
      <c r="AJ24" s="195" t="s">
        <v>7</v>
      </c>
      <c r="AK24" s="195" t="s">
        <v>7</v>
      </c>
      <c r="AL24" s="195" t="s">
        <v>7</v>
      </c>
      <c r="AM24" s="196">
        <v>1700</v>
      </c>
      <c r="AN24" s="196">
        <v>1350</v>
      </c>
      <c r="AO24" s="195" t="s">
        <v>7</v>
      </c>
      <c r="AP24" s="195" t="s">
        <v>7</v>
      </c>
      <c r="AQ24" s="195" t="s">
        <v>7</v>
      </c>
      <c r="AS24" s="194" t="s">
        <v>77</v>
      </c>
      <c r="AT24" s="195" t="s">
        <v>7</v>
      </c>
      <c r="AU24" s="195" t="s">
        <v>7</v>
      </c>
      <c r="AV24" s="195" t="s">
        <v>7</v>
      </c>
      <c r="AW24" s="195" t="s">
        <v>7</v>
      </c>
      <c r="AX24" s="195">
        <v>410</v>
      </c>
      <c r="AY24" s="195" t="s">
        <v>7</v>
      </c>
      <c r="AZ24" s="195" t="s">
        <v>7</v>
      </c>
      <c r="BA24" s="195" t="s">
        <v>7</v>
      </c>
      <c r="BB24" s="195" t="s">
        <v>7</v>
      </c>
      <c r="BC24" s="195" t="s">
        <v>7</v>
      </c>
      <c r="BD24" s="195" t="s">
        <v>7</v>
      </c>
      <c r="BE24" s="195" t="s">
        <v>7</v>
      </c>
      <c r="BF24" s="195" t="s">
        <v>7</v>
      </c>
      <c r="BG24" s="195" t="s">
        <v>7</v>
      </c>
      <c r="BH24" s="196">
        <v>8500</v>
      </c>
      <c r="BI24" s="196">
        <v>3400</v>
      </c>
      <c r="BJ24" s="195" t="s">
        <v>7</v>
      </c>
      <c r="BK24" s="195" t="s">
        <v>7</v>
      </c>
      <c r="BL24" s="195" t="s">
        <v>7</v>
      </c>
    </row>
    <row r="25" spans="1:64" ht="12.75" customHeight="1" x14ac:dyDescent="0.2">
      <c r="A25" s="129">
        <v>19</v>
      </c>
      <c r="B25" s="129"/>
      <c r="C25" s="194" t="s">
        <v>78</v>
      </c>
      <c r="D25" s="195" t="s">
        <v>7</v>
      </c>
      <c r="E25" s="195" t="s">
        <v>7</v>
      </c>
      <c r="F25" s="195" t="s">
        <v>7</v>
      </c>
      <c r="G25" s="195" t="s">
        <v>7</v>
      </c>
      <c r="H25" s="195">
        <v>20</v>
      </c>
      <c r="I25" s="195" t="s">
        <v>7</v>
      </c>
      <c r="J25" s="195">
        <v>10</v>
      </c>
      <c r="K25" s="195" t="s">
        <v>7</v>
      </c>
      <c r="L25" s="195" t="s">
        <v>7</v>
      </c>
      <c r="M25" s="195" t="s">
        <v>7</v>
      </c>
      <c r="N25" s="195" t="s">
        <v>7</v>
      </c>
      <c r="O25" s="195" t="s">
        <v>7</v>
      </c>
      <c r="P25" s="195">
        <v>15</v>
      </c>
      <c r="Q25" s="195" t="s">
        <v>7</v>
      </c>
      <c r="R25" s="195">
        <v>70</v>
      </c>
      <c r="S25" s="195" t="s">
        <v>7</v>
      </c>
      <c r="T25" s="195" t="s">
        <v>7</v>
      </c>
      <c r="U25" s="195" t="s">
        <v>7</v>
      </c>
      <c r="V25" s="195" t="s">
        <v>7</v>
      </c>
      <c r="X25" s="194" t="s">
        <v>78</v>
      </c>
      <c r="Y25" s="195" t="s">
        <v>7</v>
      </c>
      <c r="Z25" s="195" t="s">
        <v>7</v>
      </c>
      <c r="AA25" s="195" t="s">
        <v>7</v>
      </c>
      <c r="AB25" s="195" t="s">
        <v>7</v>
      </c>
      <c r="AC25" s="195">
        <v>20</v>
      </c>
      <c r="AD25" s="195" t="s">
        <v>7</v>
      </c>
      <c r="AE25" s="195">
        <v>10</v>
      </c>
      <c r="AF25" s="195" t="s">
        <v>7</v>
      </c>
      <c r="AG25" s="195" t="s">
        <v>7</v>
      </c>
      <c r="AH25" s="195" t="s">
        <v>7</v>
      </c>
      <c r="AI25" s="195" t="s">
        <v>7</v>
      </c>
      <c r="AJ25" s="195" t="s">
        <v>7</v>
      </c>
      <c r="AK25" s="195">
        <v>15</v>
      </c>
      <c r="AL25" s="195" t="s">
        <v>7</v>
      </c>
      <c r="AM25" s="195">
        <v>70</v>
      </c>
      <c r="AN25" s="195" t="s">
        <v>7</v>
      </c>
      <c r="AO25" s="195" t="s">
        <v>7</v>
      </c>
      <c r="AP25" s="195" t="s">
        <v>7</v>
      </c>
      <c r="AQ25" s="195" t="s">
        <v>7</v>
      </c>
      <c r="AS25" s="194" t="s">
        <v>78</v>
      </c>
      <c r="AT25" s="195" t="s">
        <v>7</v>
      </c>
      <c r="AU25" s="195" t="s">
        <v>7</v>
      </c>
      <c r="AV25" s="195" t="s">
        <v>7</v>
      </c>
      <c r="AW25" s="195" t="s">
        <v>7</v>
      </c>
      <c r="AX25" s="195">
        <v>40</v>
      </c>
      <c r="AY25" s="195" t="s">
        <v>7</v>
      </c>
      <c r="AZ25" s="195">
        <v>550</v>
      </c>
      <c r="BA25" s="195" t="s">
        <v>7</v>
      </c>
      <c r="BB25" s="195" t="s">
        <v>7</v>
      </c>
      <c r="BC25" s="195" t="s">
        <v>7</v>
      </c>
      <c r="BD25" s="195" t="s">
        <v>7</v>
      </c>
      <c r="BE25" s="195" t="s">
        <v>7</v>
      </c>
      <c r="BF25" s="195">
        <v>225</v>
      </c>
      <c r="BG25" s="195" t="s">
        <v>7</v>
      </c>
      <c r="BH25" s="195">
        <v>420</v>
      </c>
      <c r="BI25" s="195" t="s">
        <v>7</v>
      </c>
      <c r="BJ25" s="195" t="s">
        <v>7</v>
      </c>
      <c r="BK25" s="195" t="s">
        <v>7</v>
      </c>
      <c r="BL25" s="195" t="s">
        <v>7</v>
      </c>
    </row>
    <row r="26" spans="1:64" ht="12.75" customHeight="1" x14ac:dyDescent="0.2">
      <c r="A26" s="129">
        <v>20</v>
      </c>
      <c r="B26" s="129"/>
      <c r="C26" s="194" t="s">
        <v>79</v>
      </c>
      <c r="D26" s="195" t="s">
        <v>7</v>
      </c>
      <c r="E26" s="195" t="s">
        <v>7</v>
      </c>
      <c r="F26" s="195" t="s">
        <v>7</v>
      </c>
      <c r="G26" s="195" t="s">
        <v>7</v>
      </c>
      <c r="H26" s="195" t="s">
        <v>7</v>
      </c>
      <c r="I26" s="195" t="s">
        <v>7</v>
      </c>
      <c r="J26" s="195" t="s">
        <v>7</v>
      </c>
      <c r="K26" s="195" t="s">
        <v>7</v>
      </c>
      <c r="L26" s="195" t="s">
        <v>7</v>
      </c>
      <c r="M26" s="195" t="s">
        <v>7</v>
      </c>
      <c r="N26" s="195" t="s">
        <v>7</v>
      </c>
      <c r="O26" s="195" t="s">
        <v>7</v>
      </c>
      <c r="P26" s="195" t="s">
        <v>7</v>
      </c>
      <c r="Q26" s="195" t="s">
        <v>7</v>
      </c>
      <c r="R26" s="195">
        <v>100</v>
      </c>
      <c r="S26" s="195">
        <v>700</v>
      </c>
      <c r="T26" s="195" t="s">
        <v>7</v>
      </c>
      <c r="U26" s="195" t="s">
        <v>7</v>
      </c>
      <c r="V26" s="195" t="s">
        <v>7</v>
      </c>
      <c r="X26" s="194" t="s">
        <v>79</v>
      </c>
      <c r="Y26" s="195" t="s">
        <v>7</v>
      </c>
      <c r="Z26" s="195" t="s">
        <v>7</v>
      </c>
      <c r="AA26" s="195" t="s">
        <v>7</v>
      </c>
      <c r="AB26" s="195" t="s">
        <v>7</v>
      </c>
      <c r="AC26" s="195" t="s">
        <v>7</v>
      </c>
      <c r="AD26" s="195" t="s">
        <v>7</v>
      </c>
      <c r="AE26" s="195" t="s">
        <v>7</v>
      </c>
      <c r="AF26" s="195" t="s">
        <v>7</v>
      </c>
      <c r="AG26" s="195" t="s">
        <v>7</v>
      </c>
      <c r="AH26" s="195" t="s">
        <v>7</v>
      </c>
      <c r="AI26" s="195" t="s">
        <v>7</v>
      </c>
      <c r="AJ26" s="195" t="s">
        <v>7</v>
      </c>
      <c r="AK26" s="195" t="s">
        <v>7</v>
      </c>
      <c r="AL26" s="195" t="s">
        <v>7</v>
      </c>
      <c r="AM26" s="195">
        <v>100</v>
      </c>
      <c r="AN26" s="195">
        <v>700</v>
      </c>
      <c r="AO26" s="195" t="s">
        <v>7</v>
      </c>
      <c r="AP26" s="195" t="s">
        <v>7</v>
      </c>
      <c r="AQ26" s="195" t="s">
        <v>7</v>
      </c>
      <c r="AS26" s="194" t="s">
        <v>79</v>
      </c>
      <c r="AT26" s="195" t="s">
        <v>7</v>
      </c>
      <c r="AU26" s="195" t="s">
        <v>7</v>
      </c>
      <c r="AV26" s="195" t="s">
        <v>7</v>
      </c>
      <c r="AW26" s="195" t="s">
        <v>7</v>
      </c>
      <c r="AX26" s="195" t="s">
        <v>7</v>
      </c>
      <c r="AY26" s="195" t="s">
        <v>7</v>
      </c>
      <c r="AZ26" s="195" t="s">
        <v>7</v>
      </c>
      <c r="BA26" s="195" t="s">
        <v>7</v>
      </c>
      <c r="BB26" s="195" t="s">
        <v>7</v>
      </c>
      <c r="BC26" s="195" t="s">
        <v>7</v>
      </c>
      <c r="BD26" s="195" t="s">
        <v>7</v>
      </c>
      <c r="BE26" s="195" t="s">
        <v>7</v>
      </c>
      <c r="BF26" s="195" t="s">
        <v>7</v>
      </c>
      <c r="BG26" s="195" t="s">
        <v>7</v>
      </c>
      <c r="BH26" s="195">
        <v>650</v>
      </c>
      <c r="BI26" s="196">
        <v>1890</v>
      </c>
      <c r="BJ26" s="195" t="s">
        <v>7</v>
      </c>
      <c r="BK26" s="195" t="s">
        <v>7</v>
      </c>
      <c r="BL26" s="195" t="s">
        <v>7</v>
      </c>
    </row>
    <row r="27" spans="1:64" ht="12.75" customHeight="1" x14ac:dyDescent="0.2">
      <c r="A27" s="129">
        <v>21</v>
      </c>
      <c r="B27" s="129"/>
      <c r="C27" s="194" t="s">
        <v>80</v>
      </c>
      <c r="D27" s="195" t="s">
        <v>7</v>
      </c>
      <c r="E27" s="195" t="s">
        <v>7</v>
      </c>
      <c r="F27" s="195" t="s">
        <v>7</v>
      </c>
      <c r="G27" s="195" t="s">
        <v>7</v>
      </c>
      <c r="H27" s="195" t="s">
        <v>7</v>
      </c>
      <c r="I27" s="195" t="s">
        <v>7</v>
      </c>
      <c r="J27" s="196">
        <v>17700</v>
      </c>
      <c r="K27" s="195" t="s">
        <v>7</v>
      </c>
      <c r="L27" s="195" t="s">
        <v>7</v>
      </c>
      <c r="M27" s="195" t="s">
        <v>7</v>
      </c>
      <c r="N27" s="195" t="s">
        <v>7</v>
      </c>
      <c r="O27" s="195" t="s">
        <v>7</v>
      </c>
      <c r="P27" s="195" t="s">
        <v>7</v>
      </c>
      <c r="Q27" s="195" t="s">
        <v>7</v>
      </c>
      <c r="R27" s="195">
        <v>170</v>
      </c>
      <c r="S27" s="196">
        <v>3850</v>
      </c>
      <c r="T27" s="195" t="s">
        <v>7</v>
      </c>
      <c r="U27" s="195" t="s">
        <v>7</v>
      </c>
      <c r="V27" s="195" t="s">
        <v>7</v>
      </c>
      <c r="X27" s="194" t="s">
        <v>80</v>
      </c>
      <c r="Y27" s="195" t="s">
        <v>7</v>
      </c>
      <c r="Z27" s="195" t="s">
        <v>7</v>
      </c>
      <c r="AA27" s="195" t="s">
        <v>7</v>
      </c>
      <c r="AB27" s="195" t="s">
        <v>7</v>
      </c>
      <c r="AC27" s="195" t="s">
        <v>7</v>
      </c>
      <c r="AD27" s="195" t="s">
        <v>7</v>
      </c>
      <c r="AE27" s="196">
        <v>17700</v>
      </c>
      <c r="AF27" s="195" t="s">
        <v>7</v>
      </c>
      <c r="AG27" s="195" t="s">
        <v>7</v>
      </c>
      <c r="AH27" s="195" t="s">
        <v>7</v>
      </c>
      <c r="AI27" s="195" t="s">
        <v>7</v>
      </c>
      <c r="AJ27" s="195" t="s">
        <v>7</v>
      </c>
      <c r="AK27" s="195" t="s">
        <v>7</v>
      </c>
      <c r="AL27" s="195" t="s">
        <v>7</v>
      </c>
      <c r="AM27" s="195">
        <v>170</v>
      </c>
      <c r="AN27" s="196">
        <v>3850</v>
      </c>
      <c r="AO27" s="195" t="s">
        <v>7</v>
      </c>
      <c r="AP27" s="195" t="s">
        <v>7</v>
      </c>
      <c r="AQ27" s="195" t="s">
        <v>7</v>
      </c>
      <c r="AS27" s="194" t="s">
        <v>80</v>
      </c>
      <c r="AT27" s="195" t="s">
        <v>7</v>
      </c>
      <c r="AU27" s="195" t="s">
        <v>7</v>
      </c>
      <c r="AV27" s="195" t="s">
        <v>7</v>
      </c>
      <c r="AW27" s="195" t="s">
        <v>7</v>
      </c>
      <c r="AX27" s="195" t="s">
        <v>7</v>
      </c>
      <c r="AY27" s="195" t="s">
        <v>7</v>
      </c>
      <c r="AZ27" s="196">
        <v>1593000</v>
      </c>
      <c r="BA27" s="195" t="s">
        <v>7</v>
      </c>
      <c r="BB27" s="195" t="s">
        <v>7</v>
      </c>
      <c r="BC27" s="195" t="s">
        <v>7</v>
      </c>
      <c r="BD27" s="195" t="s">
        <v>7</v>
      </c>
      <c r="BE27" s="195" t="s">
        <v>7</v>
      </c>
      <c r="BF27" s="195" t="s">
        <v>7</v>
      </c>
      <c r="BG27" s="195" t="s">
        <v>7</v>
      </c>
      <c r="BH27" s="196">
        <v>1105</v>
      </c>
      <c r="BI27" s="196">
        <v>10703</v>
      </c>
      <c r="BJ27" s="195" t="s">
        <v>7</v>
      </c>
      <c r="BK27" s="195" t="s">
        <v>7</v>
      </c>
      <c r="BL27" s="195" t="s">
        <v>7</v>
      </c>
    </row>
    <row r="28" spans="1:64" ht="12.75" customHeight="1" x14ac:dyDescent="0.2">
      <c r="A28" s="129">
        <v>22</v>
      </c>
      <c r="B28" s="129"/>
      <c r="C28" s="194" t="s">
        <v>81</v>
      </c>
      <c r="D28" s="195" t="s">
        <v>7</v>
      </c>
      <c r="E28" s="195" t="s">
        <v>7</v>
      </c>
      <c r="F28" s="195" t="s">
        <v>7</v>
      </c>
      <c r="G28" s="195" t="s">
        <v>7</v>
      </c>
      <c r="H28" s="195">
        <v>33</v>
      </c>
      <c r="I28" s="195" t="s">
        <v>7</v>
      </c>
      <c r="J28" s="195" t="s">
        <v>7</v>
      </c>
      <c r="K28" s="195" t="s">
        <v>7</v>
      </c>
      <c r="L28" s="195" t="s">
        <v>7</v>
      </c>
      <c r="M28" s="195" t="s">
        <v>7</v>
      </c>
      <c r="N28" s="195" t="s">
        <v>7</v>
      </c>
      <c r="O28" s="195" t="s">
        <v>7</v>
      </c>
      <c r="P28" s="195" t="s">
        <v>7</v>
      </c>
      <c r="Q28" s="195" t="s">
        <v>7</v>
      </c>
      <c r="R28" s="196">
        <v>1100</v>
      </c>
      <c r="S28" s="195">
        <v>550</v>
      </c>
      <c r="T28" s="195">
        <v>150</v>
      </c>
      <c r="U28" s="195" t="s">
        <v>7</v>
      </c>
      <c r="V28" s="195" t="s">
        <v>7</v>
      </c>
      <c r="X28" s="194" t="s">
        <v>81</v>
      </c>
      <c r="Y28" s="195" t="s">
        <v>7</v>
      </c>
      <c r="Z28" s="195" t="s">
        <v>7</v>
      </c>
      <c r="AA28" s="195" t="s">
        <v>7</v>
      </c>
      <c r="AB28" s="195" t="s">
        <v>7</v>
      </c>
      <c r="AC28" s="195">
        <v>33</v>
      </c>
      <c r="AD28" s="195" t="s">
        <v>7</v>
      </c>
      <c r="AE28" s="195" t="s">
        <v>7</v>
      </c>
      <c r="AF28" s="195" t="s">
        <v>7</v>
      </c>
      <c r="AG28" s="195" t="s">
        <v>7</v>
      </c>
      <c r="AH28" s="195" t="s">
        <v>7</v>
      </c>
      <c r="AI28" s="195" t="s">
        <v>7</v>
      </c>
      <c r="AJ28" s="195" t="s">
        <v>7</v>
      </c>
      <c r="AK28" s="195" t="s">
        <v>7</v>
      </c>
      <c r="AL28" s="195" t="s">
        <v>7</v>
      </c>
      <c r="AM28" s="196">
        <v>1100</v>
      </c>
      <c r="AN28" s="195">
        <v>550</v>
      </c>
      <c r="AO28" s="195">
        <v>150</v>
      </c>
      <c r="AP28" s="195" t="s">
        <v>7</v>
      </c>
      <c r="AQ28" s="195" t="s">
        <v>7</v>
      </c>
      <c r="AS28" s="194" t="s">
        <v>81</v>
      </c>
      <c r="AT28" s="195" t="s">
        <v>7</v>
      </c>
      <c r="AU28" s="195" t="s">
        <v>7</v>
      </c>
      <c r="AV28" s="195" t="s">
        <v>7</v>
      </c>
      <c r="AW28" s="195" t="s">
        <v>7</v>
      </c>
      <c r="AX28" s="195">
        <v>80</v>
      </c>
      <c r="AY28" s="195" t="s">
        <v>7</v>
      </c>
      <c r="AZ28" s="195" t="s">
        <v>7</v>
      </c>
      <c r="BA28" s="195" t="s">
        <v>7</v>
      </c>
      <c r="BB28" s="195" t="s">
        <v>7</v>
      </c>
      <c r="BC28" s="195" t="s">
        <v>7</v>
      </c>
      <c r="BD28" s="195" t="s">
        <v>7</v>
      </c>
      <c r="BE28" s="195" t="s">
        <v>7</v>
      </c>
      <c r="BF28" s="195" t="s">
        <v>7</v>
      </c>
      <c r="BG28" s="195" t="s">
        <v>7</v>
      </c>
      <c r="BH28" s="196">
        <v>6500</v>
      </c>
      <c r="BI28" s="196">
        <v>1500</v>
      </c>
      <c r="BJ28" s="195">
        <v>380</v>
      </c>
      <c r="BK28" s="195" t="s">
        <v>7</v>
      </c>
      <c r="BL28" s="195" t="s">
        <v>7</v>
      </c>
    </row>
    <row r="29" spans="1:64" ht="12.75" customHeight="1" x14ac:dyDescent="0.2">
      <c r="A29" s="129">
        <v>23</v>
      </c>
      <c r="B29" s="129"/>
      <c r="C29" s="194" t="s">
        <v>82</v>
      </c>
      <c r="D29" s="195">
        <v>5</v>
      </c>
      <c r="E29" s="195" t="s">
        <v>7</v>
      </c>
      <c r="F29" s="195" t="s">
        <v>7</v>
      </c>
      <c r="G29" s="195" t="s">
        <v>7</v>
      </c>
      <c r="H29" s="195">
        <v>15</v>
      </c>
      <c r="I29" s="195" t="s">
        <v>7</v>
      </c>
      <c r="J29" s="195">
        <v>625</v>
      </c>
      <c r="K29" s="195" t="s">
        <v>7</v>
      </c>
      <c r="L29" s="195" t="s">
        <v>7</v>
      </c>
      <c r="M29" s="195" t="s">
        <v>7</v>
      </c>
      <c r="N29" s="195" t="s">
        <v>7</v>
      </c>
      <c r="O29" s="195" t="s">
        <v>7</v>
      </c>
      <c r="P29" s="195">
        <v>30</v>
      </c>
      <c r="Q29" s="195" t="s">
        <v>7</v>
      </c>
      <c r="R29" s="195">
        <v>30</v>
      </c>
      <c r="S29" s="195" t="s">
        <v>7</v>
      </c>
      <c r="T29" s="195" t="s">
        <v>7</v>
      </c>
      <c r="U29" s="195" t="s">
        <v>7</v>
      </c>
      <c r="V29" s="195" t="s">
        <v>7</v>
      </c>
      <c r="X29" s="194" t="s">
        <v>82</v>
      </c>
      <c r="Y29" s="195">
        <v>5</v>
      </c>
      <c r="Z29" s="195" t="s">
        <v>7</v>
      </c>
      <c r="AA29" s="195" t="s">
        <v>7</v>
      </c>
      <c r="AB29" s="195" t="s">
        <v>7</v>
      </c>
      <c r="AC29" s="195">
        <v>15</v>
      </c>
      <c r="AD29" s="195" t="s">
        <v>7</v>
      </c>
      <c r="AE29" s="195">
        <v>625</v>
      </c>
      <c r="AF29" s="195" t="s">
        <v>7</v>
      </c>
      <c r="AG29" s="195" t="s">
        <v>7</v>
      </c>
      <c r="AH29" s="195" t="s">
        <v>7</v>
      </c>
      <c r="AI29" s="195" t="s">
        <v>7</v>
      </c>
      <c r="AJ29" s="195" t="s">
        <v>7</v>
      </c>
      <c r="AK29" s="195">
        <v>30</v>
      </c>
      <c r="AL29" s="195" t="s">
        <v>7</v>
      </c>
      <c r="AM29" s="195">
        <v>30</v>
      </c>
      <c r="AN29" s="195" t="s">
        <v>7</v>
      </c>
      <c r="AO29" s="195" t="s">
        <v>7</v>
      </c>
      <c r="AP29" s="195" t="s">
        <v>7</v>
      </c>
      <c r="AQ29" s="195" t="s">
        <v>7</v>
      </c>
      <c r="AS29" s="194" t="s">
        <v>82</v>
      </c>
      <c r="AT29" s="195">
        <v>125</v>
      </c>
      <c r="AU29" s="195" t="s">
        <v>7</v>
      </c>
      <c r="AV29" s="195" t="s">
        <v>7</v>
      </c>
      <c r="AW29" s="195" t="s">
        <v>7</v>
      </c>
      <c r="AX29" s="195">
        <v>25</v>
      </c>
      <c r="AY29" s="195" t="s">
        <v>7</v>
      </c>
      <c r="AZ29" s="196">
        <v>43750</v>
      </c>
      <c r="BA29" s="195" t="s">
        <v>7</v>
      </c>
      <c r="BB29" s="195" t="s">
        <v>7</v>
      </c>
      <c r="BC29" s="195" t="s">
        <v>7</v>
      </c>
      <c r="BD29" s="195" t="s">
        <v>7</v>
      </c>
      <c r="BE29" s="195" t="s">
        <v>7</v>
      </c>
      <c r="BF29" s="195">
        <v>525</v>
      </c>
      <c r="BG29" s="195" t="s">
        <v>7</v>
      </c>
      <c r="BH29" s="195">
        <v>105</v>
      </c>
      <c r="BI29" s="195" t="s">
        <v>7</v>
      </c>
      <c r="BJ29" s="195" t="s">
        <v>7</v>
      </c>
      <c r="BK29" s="195" t="s">
        <v>7</v>
      </c>
      <c r="BL29" s="195" t="s">
        <v>7</v>
      </c>
    </row>
    <row r="30" spans="1:64" ht="12.75" customHeight="1" x14ac:dyDescent="0.2">
      <c r="A30" s="129">
        <v>24</v>
      </c>
      <c r="B30" s="129"/>
      <c r="C30" s="194" t="s">
        <v>83</v>
      </c>
      <c r="D30" s="195" t="s">
        <v>7</v>
      </c>
      <c r="E30" s="195" t="s">
        <v>7</v>
      </c>
      <c r="F30" s="195" t="s">
        <v>7</v>
      </c>
      <c r="G30" s="195" t="s">
        <v>7</v>
      </c>
      <c r="H30" s="195">
        <v>20</v>
      </c>
      <c r="I30" s="195" t="s">
        <v>7</v>
      </c>
      <c r="J30" s="195">
        <v>20</v>
      </c>
      <c r="K30" s="195" t="s">
        <v>7</v>
      </c>
      <c r="L30" s="195" t="s">
        <v>7</v>
      </c>
      <c r="M30" s="195" t="s">
        <v>7</v>
      </c>
      <c r="N30" s="195" t="s">
        <v>7</v>
      </c>
      <c r="O30" s="195" t="s">
        <v>7</v>
      </c>
      <c r="P30" s="195">
        <v>40</v>
      </c>
      <c r="Q30" s="195" t="s">
        <v>7</v>
      </c>
      <c r="R30" s="195">
        <v>150</v>
      </c>
      <c r="S30" s="195" t="s">
        <v>7</v>
      </c>
      <c r="T30" s="195" t="s">
        <v>7</v>
      </c>
      <c r="U30" s="195" t="s">
        <v>7</v>
      </c>
      <c r="V30" s="195" t="s">
        <v>7</v>
      </c>
      <c r="X30" s="194" t="s">
        <v>83</v>
      </c>
      <c r="Y30" s="195" t="s">
        <v>7</v>
      </c>
      <c r="Z30" s="195" t="s">
        <v>7</v>
      </c>
      <c r="AA30" s="195" t="s">
        <v>7</v>
      </c>
      <c r="AB30" s="195" t="s">
        <v>7</v>
      </c>
      <c r="AC30" s="195">
        <v>20</v>
      </c>
      <c r="AD30" s="195" t="s">
        <v>7</v>
      </c>
      <c r="AE30" s="195">
        <v>20</v>
      </c>
      <c r="AF30" s="195" t="s">
        <v>7</v>
      </c>
      <c r="AG30" s="195" t="s">
        <v>7</v>
      </c>
      <c r="AH30" s="195" t="s">
        <v>7</v>
      </c>
      <c r="AI30" s="195" t="s">
        <v>7</v>
      </c>
      <c r="AJ30" s="195" t="s">
        <v>7</v>
      </c>
      <c r="AK30" s="195">
        <v>40</v>
      </c>
      <c r="AL30" s="195" t="s">
        <v>7</v>
      </c>
      <c r="AM30" s="195">
        <v>150</v>
      </c>
      <c r="AN30" s="195" t="s">
        <v>7</v>
      </c>
      <c r="AO30" s="195" t="s">
        <v>7</v>
      </c>
      <c r="AP30" s="195" t="s">
        <v>7</v>
      </c>
      <c r="AQ30" s="195" t="s">
        <v>7</v>
      </c>
      <c r="AS30" s="194" t="s">
        <v>83</v>
      </c>
      <c r="AT30" s="195" t="s">
        <v>7</v>
      </c>
      <c r="AU30" s="195" t="s">
        <v>7</v>
      </c>
      <c r="AV30" s="195" t="s">
        <v>7</v>
      </c>
      <c r="AW30" s="195" t="s">
        <v>7</v>
      </c>
      <c r="AX30" s="195">
        <v>40</v>
      </c>
      <c r="AY30" s="195" t="s">
        <v>7</v>
      </c>
      <c r="AZ30" s="196">
        <v>1200</v>
      </c>
      <c r="BA30" s="195" t="s">
        <v>7</v>
      </c>
      <c r="BB30" s="195" t="s">
        <v>7</v>
      </c>
      <c r="BC30" s="195" t="s">
        <v>7</v>
      </c>
      <c r="BD30" s="195" t="s">
        <v>7</v>
      </c>
      <c r="BE30" s="195" t="s">
        <v>7</v>
      </c>
      <c r="BF30" s="195">
        <v>560</v>
      </c>
      <c r="BG30" s="195" t="s">
        <v>7</v>
      </c>
      <c r="BH30" s="195">
        <v>900</v>
      </c>
      <c r="BI30" s="195" t="s">
        <v>7</v>
      </c>
      <c r="BJ30" s="195" t="s">
        <v>7</v>
      </c>
      <c r="BK30" s="195" t="s">
        <v>7</v>
      </c>
      <c r="BL30" s="195" t="s">
        <v>7</v>
      </c>
    </row>
    <row r="31" spans="1:64" ht="12.75" customHeight="1" x14ac:dyDescent="0.2">
      <c r="A31" s="129">
        <v>25</v>
      </c>
      <c r="B31" s="129"/>
      <c r="C31" s="194" t="s">
        <v>84</v>
      </c>
      <c r="D31" s="195" t="s">
        <v>7</v>
      </c>
      <c r="E31" s="195" t="s">
        <v>7</v>
      </c>
      <c r="F31" s="195" t="s">
        <v>7</v>
      </c>
      <c r="G31" s="195" t="s">
        <v>7</v>
      </c>
      <c r="H31" s="195" t="s">
        <v>7</v>
      </c>
      <c r="I31" s="195" t="s">
        <v>7</v>
      </c>
      <c r="J31" s="195" t="s">
        <v>7</v>
      </c>
      <c r="K31" s="195" t="s">
        <v>7</v>
      </c>
      <c r="L31" s="195" t="s">
        <v>7</v>
      </c>
      <c r="M31" s="195" t="s">
        <v>7</v>
      </c>
      <c r="N31" s="195" t="s">
        <v>7</v>
      </c>
      <c r="O31" s="195" t="s">
        <v>7</v>
      </c>
      <c r="P31" s="195">
        <v>40</v>
      </c>
      <c r="Q31" s="195" t="s">
        <v>7</v>
      </c>
      <c r="R31" s="195">
        <v>200</v>
      </c>
      <c r="S31" s="195" t="s">
        <v>7</v>
      </c>
      <c r="T31" s="195" t="s">
        <v>7</v>
      </c>
      <c r="U31" s="195" t="s">
        <v>7</v>
      </c>
      <c r="V31" s="195" t="s">
        <v>7</v>
      </c>
      <c r="X31" s="194" t="s">
        <v>84</v>
      </c>
      <c r="Y31" s="195" t="s">
        <v>7</v>
      </c>
      <c r="Z31" s="195" t="s">
        <v>7</v>
      </c>
      <c r="AA31" s="195" t="s">
        <v>7</v>
      </c>
      <c r="AB31" s="195" t="s">
        <v>7</v>
      </c>
      <c r="AC31" s="195" t="s">
        <v>7</v>
      </c>
      <c r="AD31" s="195" t="s">
        <v>7</v>
      </c>
      <c r="AE31" s="195" t="s">
        <v>7</v>
      </c>
      <c r="AF31" s="195" t="s">
        <v>7</v>
      </c>
      <c r="AG31" s="195" t="s">
        <v>7</v>
      </c>
      <c r="AH31" s="195" t="s">
        <v>7</v>
      </c>
      <c r="AI31" s="195" t="s">
        <v>7</v>
      </c>
      <c r="AJ31" s="195" t="s">
        <v>7</v>
      </c>
      <c r="AK31" s="195">
        <v>40</v>
      </c>
      <c r="AL31" s="195" t="s">
        <v>7</v>
      </c>
      <c r="AM31" s="195">
        <v>200</v>
      </c>
      <c r="AN31" s="195" t="s">
        <v>7</v>
      </c>
      <c r="AO31" s="195" t="s">
        <v>7</v>
      </c>
      <c r="AP31" s="195" t="s">
        <v>7</v>
      </c>
      <c r="AQ31" s="195" t="s">
        <v>7</v>
      </c>
      <c r="AS31" s="194" t="s">
        <v>84</v>
      </c>
      <c r="AT31" s="195" t="s">
        <v>7</v>
      </c>
      <c r="AU31" s="195" t="s">
        <v>7</v>
      </c>
      <c r="AV31" s="195" t="s">
        <v>7</v>
      </c>
      <c r="AW31" s="195" t="s">
        <v>7</v>
      </c>
      <c r="AX31" s="195" t="s">
        <v>7</v>
      </c>
      <c r="AY31" s="195" t="s">
        <v>7</v>
      </c>
      <c r="AZ31" s="195" t="s">
        <v>7</v>
      </c>
      <c r="BA31" s="195" t="s">
        <v>7</v>
      </c>
      <c r="BB31" s="195" t="s">
        <v>7</v>
      </c>
      <c r="BC31" s="195" t="s">
        <v>7</v>
      </c>
      <c r="BD31" s="195" t="s">
        <v>7</v>
      </c>
      <c r="BE31" s="195" t="s">
        <v>7</v>
      </c>
      <c r="BF31" s="195">
        <v>680</v>
      </c>
      <c r="BG31" s="195" t="s">
        <v>7</v>
      </c>
      <c r="BH31" s="196">
        <v>1600</v>
      </c>
      <c r="BI31" s="195" t="s">
        <v>7</v>
      </c>
      <c r="BJ31" s="195" t="s">
        <v>7</v>
      </c>
      <c r="BK31" s="195" t="s">
        <v>7</v>
      </c>
      <c r="BL31" s="195" t="s">
        <v>7</v>
      </c>
    </row>
    <row r="32" spans="1:64" ht="12.75" customHeight="1" x14ac:dyDescent="0.2">
      <c r="A32" s="129">
        <v>26</v>
      </c>
      <c r="B32" s="129"/>
      <c r="C32" s="194" t="s">
        <v>85</v>
      </c>
      <c r="D32" s="195" t="s">
        <v>7</v>
      </c>
      <c r="E32" s="195" t="s">
        <v>7</v>
      </c>
      <c r="F32" s="195" t="s">
        <v>7</v>
      </c>
      <c r="G32" s="195" t="s">
        <v>7</v>
      </c>
      <c r="H32" s="195">
        <v>100</v>
      </c>
      <c r="I32" s="195" t="s">
        <v>7</v>
      </c>
      <c r="J32" s="195">
        <v>15</v>
      </c>
      <c r="K32" s="195" t="s">
        <v>7</v>
      </c>
      <c r="L32" s="195" t="s">
        <v>7</v>
      </c>
      <c r="M32" s="195" t="s">
        <v>7</v>
      </c>
      <c r="N32" s="195" t="s">
        <v>7</v>
      </c>
      <c r="O32" s="195" t="s">
        <v>7</v>
      </c>
      <c r="P32" s="195">
        <v>30</v>
      </c>
      <c r="Q32" s="195" t="s">
        <v>7</v>
      </c>
      <c r="R32" s="195">
        <v>140</v>
      </c>
      <c r="S32" s="196">
        <v>10000</v>
      </c>
      <c r="T32" s="195" t="s">
        <v>7</v>
      </c>
      <c r="U32" s="195" t="s">
        <v>7</v>
      </c>
      <c r="V32" s="195" t="s">
        <v>7</v>
      </c>
      <c r="X32" s="194" t="s">
        <v>85</v>
      </c>
      <c r="Y32" s="195" t="s">
        <v>7</v>
      </c>
      <c r="Z32" s="195" t="s">
        <v>7</v>
      </c>
      <c r="AA32" s="195" t="s">
        <v>7</v>
      </c>
      <c r="AB32" s="195" t="s">
        <v>7</v>
      </c>
      <c r="AC32" s="195">
        <v>100</v>
      </c>
      <c r="AD32" s="195" t="s">
        <v>7</v>
      </c>
      <c r="AE32" s="195">
        <v>15</v>
      </c>
      <c r="AF32" s="195" t="s">
        <v>7</v>
      </c>
      <c r="AG32" s="195" t="s">
        <v>7</v>
      </c>
      <c r="AH32" s="195" t="s">
        <v>7</v>
      </c>
      <c r="AI32" s="195" t="s">
        <v>7</v>
      </c>
      <c r="AJ32" s="195" t="s">
        <v>7</v>
      </c>
      <c r="AK32" s="195">
        <v>30</v>
      </c>
      <c r="AL32" s="195" t="s">
        <v>7</v>
      </c>
      <c r="AM32" s="195">
        <v>140</v>
      </c>
      <c r="AN32" s="196">
        <v>10000</v>
      </c>
      <c r="AO32" s="195" t="s">
        <v>7</v>
      </c>
      <c r="AP32" s="195" t="s">
        <v>7</v>
      </c>
      <c r="AQ32" s="195" t="s">
        <v>7</v>
      </c>
      <c r="AS32" s="194" t="s">
        <v>85</v>
      </c>
      <c r="AT32" s="195" t="s">
        <v>7</v>
      </c>
      <c r="AU32" s="195" t="s">
        <v>7</v>
      </c>
      <c r="AV32" s="195" t="s">
        <v>7</v>
      </c>
      <c r="AW32" s="195" t="s">
        <v>7</v>
      </c>
      <c r="AX32" s="195">
        <v>180</v>
      </c>
      <c r="AY32" s="195" t="s">
        <v>7</v>
      </c>
      <c r="AZ32" s="195">
        <v>900</v>
      </c>
      <c r="BA32" s="195" t="s">
        <v>7</v>
      </c>
      <c r="BB32" s="195" t="s">
        <v>7</v>
      </c>
      <c r="BC32" s="195" t="s">
        <v>7</v>
      </c>
      <c r="BD32" s="195" t="s">
        <v>7</v>
      </c>
      <c r="BE32" s="195" t="s">
        <v>7</v>
      </c>
      <c r="BF32" s="195">
        <v>525</v>
      </c>
      <c r="BG32" s="195" t="s">
        <v>7</v>
      </c>
      <c r="BH32" s="195">
        <v>490</v>
      </c>
      <c r="BI32" s="196">
        <v>31500</v>
      </c>
      <c r="BJ32" s="195" t="s">
        <v>7</v>
      </c>
      <c r="BK32" s="195" t="s">
        <v>7</v>
      </c>
      <c r="BL32" s="195" t="s">
        <v>7</v>
      </c>
    </row>
    <row r="33" spans="1:64" ht="12.75" customHeight="1" x14ac:dyDescent="0.2">
      <c r="A33" s="129">
        <v>27</v>
      </c>
      <c r="B33" s="129"/>
      <c r="C33" s="194" t="s">
        <v>86</v>
      </c>
      <c r="D33" s="195" t="s">
        <v>7</v>
      </c>
      <c r="E33" s="195" t="s">
        <v>7</v>
      </c>
      <c r="F33" s="195" t="s">
        <v>7</v>
      </c>
      <c r="G33" s="195" t="s">
        <v>7</v>
      </c>
      <c r="H33" s="195" t="s">
        <v>7</v>
      </c>
      <c r="I33" s="195" t="s">
        <v>7</v>
      </c>
      <c r="J33" s="195" t="s">
        <v>7</v>
      </c>
      <c r="K33" s="195" t="s">
        <v>7</v>
      </c>
      <c r="L33" s="195" t="s">
        <v>7</v>
      </c>
      <c r="M33" s="195" t="s">
        <v>7</v>
      </c>
      <c r="N33" s="195" t="s">
        <v>7</v>
      </c>
      <c r="O33" s="195" t="s">
        <v>7</v>
      </c>
      <c r="P33" s="195">
        <v>30</v>
      </c>
      <c r="Q33" s="195" t="s">
        <v>7</v>
      </c>
      <c r="R33" s="195">
        <v>300</v>
      </c>
      <c r="S33" s="195">
        <v>543</v>
      </c>
      <c r="T33" s="195" t="s">
        <v>7</v>
      </c>
      <c r="U33" s="195" t="s">
        <v>7</v>
      </c>
      <c r="V33" s="195" t="s">
        <v>7</v>
      </c>
      <c r="X33" s="194" t="s">
        <v>86</v>
      </c>
      <c r="Y33" s="195" t="s">
        <v>7</v>
      </c>
      <c r="Z33" s="195" t="s">
        <v>7</v>
      </c>
      <c r="AA33" s="195" t="s">
        <v>7</v>
      </c>
      <c r="AB33" s="195" t="s">
        <v>7</v>
      </c>
      <c r="AC33" s="195" t="s">
        <v>7</v>
      </c>
      <c r="AD33" s="195" t="s">
        <v>7</v>
      </c>
      <c r="AE33" s="195" t="s">
        <v>7</v>
      </c>
      <c r="AF33" s="195" t="s">
        <v>7</v>
      </c>
      <c r="AG33" s="195" t="s">
        <v>7</v>
      </c>
      <c r="AH33" s="195" t="s">
        <v>7</v>
      </c>
      <c r="AI33" s="195" t="s">
        <v>7</v>
      </c>
      <c r="AJ33" s="195" t="s">
        <v>7</v>
      </c>
      <c r="AK33" s="195">
        <v>30</v>
      </c>
      <c r="AL33" s="195" t="s">
        <v>7</v>
      </c>
      <c r="AM33" s="195">
        <v>300</v>
      </c>
      <c r="AN33" s="195">
        <v>543</v>
      </c>
      <c r="AO33" s="195" t="s">
        <v>7</v>
      </c>
      <c r="AP33" s="195" t="s">
        <v>7</v>
      </c>
      <c r="AQ33" s="195" t="s">
        <v>7</v>
      </c>
      <c r="AS33" s="194" t="s">
        <v>86</v>
      </c>
      <c r="AT33" s="195" t="s">
        <v>7</v>
      </c>
      <c r="AU33" s="195" t="s">
        <v>7</v>
      </c>
      <c r="AV33" s="195" t="s">
        <v>7</v>
      </c>
      <c r="AW33" s="195" t="s">
        <v>7</v>
      </c>
      <c r="AX33" s="195" t="s">
        <v>7</v>
      </c>
      <c r="AY33" s="195" t="s">
        <v>7</v>
      </c>
      <c r="AZ33" s="195" t="s">
        <v>7</v>
      </c>
      <c r="BA33" s="195" t="s">
        <v>7</v>
      </c>
      <c r="BB33" s="195" t="s">
        <v>7</v>
      </c>
      <c r="BC33" s="195" t="s">
        <v>7</v>
      </c>
      <c r="BD33" s="195" t="s">
        <v>7</v>
      </c>
      <c r="BE33" s="195" t="s">
        <v>7</v>
      </c>
      <c r="BF33" s="195">
        <v>510</v>
      </c>
      <c r="BG33" s="195" t="s">
        <v>7</v>
      </c>
      <c r="BH33" s="196">
        <v>2400</v>
      </c>
      <c r="BI33" s="196">
        <v>1683</v>
      </c>
      <c r="BJ33" s="195" t="s">
        <v>7</v>
      </c>
      <c r="BK33" s="195" t="s">
        <v>7</v>
      </c>
      <c r="BL33" s="195" t="s">
        <v>7</v>
      </c>
    </row>
    <row r="34" spans="1:64" ht="12.75" customHeight="1" x14ac:dyDescent="0.2">
      <c r="A34" s="129">
        <v>28</v>
      </c>
      <c r="B34" s="129"/>
      <c r="C34" s="194" t="s">
        <v>87</v>
      </c>
      <c r="D34" s="195" t="s">
        <v>7</v>
      </c>
      <c r="E34" s="195" t="s">
        <v>7</v>
      </c>
      <c r="F34" s="195" t="s">
        <v>7</v>
      </c>
      <c r="G34" s="195" t="s">
        <v>7</v>
      </c>
      <c r="H34" s="195">
        <v>60</v>
      </c>
      <c r="I34" s="195" t="s">
        <v>7</v>
      </c>
      <c r="J34" s="195" t="s">
        <v>7</v>
      </c>
      <c r="K34" s="195" t="s">
        <v>7</v>
      </c>
      <c r="L34" s="195" t="s">
        <v>7</v>
      </c>
      <c r="M34" s="195" t="s">
        <v>7</v>
      </c>
      <c r="N34" s="195" t="s">
        <v>7</v>
      </c>
      <c r="O34" s="195" t="s">
        <v>7</v>
      </c>
      <c r="P34" s="195">
        <v>50</v>
      </c>
      <c r="Q34" s="195" t="s">
        <v>7</v>
      </c>
      <c r="R34" s="195">
        <v>180</v>
      </c>
      <c r="S34" s="195">
        <v>300</v>
      </c>
      <c r="T34" s="195" t="s">
        <v>7</v>
      </c>
      <c r="U34" s="195" t="s">
        <v>7</v>
      </c>
      <c r="V34" s="195" t="s">
        <v>7</v>
      </c>
      <c r="X34" s="194" t="s">
        <v>87</v>
      </c>
      <c r="Y34" s="195" t="s">
        <v>7</v>
      </c>
      <c r="Z34" s="195" t="s">
        <v>7</v>
      </c>
      <c r="AA34" s="195" t="s">
        <v>7</v>
      </c>
      <c r="AB34" s="195" t="s">
        <v>7</v>
      </c>
      <c r="AC34" s="195">
        <v>60</v>
      </c>
      <c r="AD34" s="195" t="s">
        <v>7</v>
      </c>
      <c r="AE34" s="195" t="s">
        <v>7</v>
      </c>
      <c r="AF34" s="195" t="s">
        <v>7</v>
      </c>
      <c r="AG34" s="195" t="s">
        <v>7</v>
      </c>
      <c r="AH34" s="195" t="s">
        <v>7</v>
      </c>
      <c r="AI34" s="195" t="s">
        <v>7</v>
      </c>
      <c r="AJ34" s="195" t="s">
        <v>7</v>
      </c>
      <c r="AK34" s="195">
        <v>50</v>
      </c>
      <c r="AL34" s="195" t="s">
        <v>7</v>
      </c>
      <c r="AM34" s="195">
        <v>180</v>
      </c>
      <c r="AN34" s="195">
        <v>300</v>
      </c>
      <c r="AO34" s="195" t="s">
        <v>7</v>
      </c>
      <c r="AP34" s="195" t="s">
        <v>7</v>
      </c>
      <c r="AQ34" s="195" t="s">
        <v>7</v>
      </c>
      <c r="AS34" s="194" t="s">
        <v>87</v>
      </c>
      <c r="AT34" s="195" t="s">
        <v>7</v>
      </c>
      <c r="AU34" s="195" t="s">
        <v>7</v>
      </c>
      <c r="AV34" s="195" t="s">
        <v>7</v>
      </c>
      <c r="AW34" s="195" t="s">
        <v>7</v>
      </c>
      <c r="AX34" s="195">
        <v>108</v>
      </c>
      <c r="AY34" s="195" t="s">
        <v>7</v>
      </c>
      <c r="AZ34" s="195" t="s">
        <v>7</v>
      </c>
      <c r="BA34" s="195" t="s">
        <v>7</v>
      </c>
      <c r="BB34" s="195" t="s">
        <v>7</v>
      </c>
      <c r="BC34" s="195" t="s">
        <v>7</v>
      </c>
      <c r="BD34" s="195" t="s">
        <v>7</v>
      </c>
      <c r="BE34" s="195" t="s">
        <v>7</v>
      </c>
      <c r="BF34" s="195">
        <v>925</v>
      </c>
      <c r="BG34" s="195" t="s">
        <v>7</v>
      </c>
      <c r="BH34" s="195">
        <v>702</v>
      </c>
      <c r="BI34" s="195">
        <v>900</v>
      </c>
      <c r="BJ34" s="195" t="s">
        <v>7</v>
      </c>
      <c r="BK34" s="195" t="s">
        <v>7</v>
      </c>
      <c r="BL34" s="195" t="s">
        <v>7</v>
      </c>
    </row>
    <row r="35" spans="1:64" ht="12.75" customHeight="1" x14ac:dyDescent="0.2">
      <c r="A35" s="129">
        <v>29</v>
      </c>
      <c r="B35" s="129"/>
      <c r="C35" s="194" t="s">
        <v>88</v>
      </c>
      <c r="D35" s="195" t="s">
        <v>7</v>
      </c>
      <c r="E35" s="195" t="s">
        <v>7</v>
      </c>
      <c r="F35" s="195" t="s">
        <v>7</v>
      </c>
      <c r="G35" s="195" t="s">
        <v>7</v>
      </c>
      <c r="H35" s="195">
        <v>30</v>
      </c>
      <c r="I35" s="195" t="s">
        <v>7</v>
      </c>
      <c r="J35" s="195" t="s">
        <v>7</v>
      </c>
      <c r="K35" s="195" t="s">
        <v>7</v>
      </c>
      <c r="L35" s="195" t="s">
        <v>7</v>
      </c>
      <c r="M35" s="195" t="s">
        <v>7</v>
      </c>
      <c r="N35" s="195" t="s">
        <v>7</v>
      </c>
      <c r="O35" s="195" t="s">
        <v>7</v>
      </c>
      <c r="P35" s="195" t="s">
        <v>7</v>
      </c>
      <c r="Q35" s="195" t="s">
        <v>7</v>
      </c>
      <c r="R35" s="195">
        <v>450</v>
      </c>
      <c r="S35" s="195">
        <v>410</v>
      </c>
      <c r="T35" s="195" t="s">
        <v>7</v>
      </c>
      <c r="U35" s="195" t="s">
        <v>7</v>
      </c>
      <c r="V35" s="195" t="s">
        <v>7</v>
      </c>
      <c r="X35" s="194" t="s">
        <v>88</v>
      </c>
      <c r="Y35" s="195" t="s">
        <v>7</v>
      </c>
      <c r="Z35" s="195" t="s">
        <v>7</v>
      </c>
      <c r="AA35" s="195" t="s">
        <v>7</v>
      </c>
      <c r="AB35" s="195" t="s">
        <v>7</v>
      </c>
      <c r="AC35" s="195">
        <v>30</v>
      </c>
      <c r="AD35" s="195" t="s">
        <v>7</v>
      </c>
      <c r="AE35" s="195" t="s">
        <v>7</v>
      </c>
      <c r="AF35" s="195" t="s">
        <v>7</v>
      </c>
      <c r="AG35" s="195" t="s">
        <v>7</v>
      </c>
      <c r="AH35" s="195" t="s">
        <v>7</v>
      </c>
      <c r="AI35" s="195" t="s">
        <v>7</v>
      </c>
      <c r="AJ35" s="195" t="s">
        <v>7</v>
      </c>
      <c r="AK35" s="195" t="s">
        <v>7</v>
      </c>
      <c r="AL35" s="195" t="s">
        <v>7</v>
      </c>
      <c r="AM35" s="195">
        <v>450</v>
      </c>
      <c r="AN35" s="195">
        <v>410</v>
      </c>
      <c r="AO35" s="195" t="s">
        <v>7</v>
      </c>
      <c r="AP35" s="195" t="s">
        <v>7</v>
      </c>
      <c r="AQ35" s="195" t="s">
        <v>7</v>
      </c>
      <c r="AS35" s="194" t="s">
        <v>88</v>
      </c>
      <c r="AT35" s="195" t="s">
        <v>7</v>
      </c>
      <c r="AU35" s="195" t="s">
        <v>7</v>
      </c>
      <c r="AV35" s="195" t="s">
        <v>7</v>
      </c>
      <c r="AW35" s="195" t="s">
        <v>7</v>
      </c>
      <c r="AX35" s="195">
        <v>80</v>
      </c>
      <c r="AY35" s="195" t="s">
        <v>7</v>
      </c>
      <c r="AZ35" s="195" t="s">
        <v>7</v>
      </c>
      <c r="BA35" s="195" t="s">
        <v>7</v>
      </c>
      <c r="BB35" s="195" t="s">
        <v>7</v>
      </c>
      <c r="BC35" s="195" t="s">
        <v>7</v>
      </c>
      <c r="BD35" s="195" t="s">
        <v>7</v>
      </c>
      <c r="BE35" s="195" t="s">
        <v>7</v>
      </c>
      <c r="BF35" s="195" t="s">
        <v>7</v>
      </c>
      <c r="BG35" s="195" t="s">
        <v>7</v>
      </c>
      <c r="BH35" s="196">
        <v>2500</v>
      </c>
      <c r="BI35" s="196">
        <v>1100</v>
      </c>
      <c r="BJ35" s="195" t="s">
        <v>7</v>
      </c>
      <c r="BK35" s="195" t="s">
        <v>7</v>
      </c>
      <c r="BL35" s="195" t="s">
        <v>7</v>
      </c>
    </row>
    <row r="36" spans="1:64" ht="12.75" customHeight="1" x14ac:dyDescent="0.2">
      <c r="A36" s="129">
        <v>30</v>
      </c>
      <c r="B36" s="129"/>
      <c r="C36" s="194" t="s">
        <v>89</v>
      </c>
      <c r="D36" s="195" t="s">
        <v>7</v>
      </c>
      <c r="E36" s="195" t="s">
        <v>7</v>
      </c>
      <c r="F36" s="195" t="s">
        <v>7</v>
      </c>
      <c r="G36" s="195" t="s">
        <v>7</v>
      </c>
      <c r="H36" s="195">
        <v>200</v>
      </c>
      <c r="I36" s="195" t="s">
        <v>7</v>
      </c>
      <c r="J36" s="195" t="s">
        <v>7</v>
      </c>
      <c r="K36" s="195" t="s">
        <v>7</v>
      </c>
      <c r="L36" s="195" t="s">
        <v>7</v>
      </c>
      <c r="M36" s="195" t="s">
        <v>7</v>
      </c>
      <c r="N36" s="195" t="s">
        <v>7</v>
      </c>
      <c r="O36" s="195" t="s">
        <v>7</v>
      </c>
      <c r="P36" s="195">
        <v>50</v>
      </c>
      <c r="Q36" s="195" t="s">
        <v>7</v>
      </c>
      <c r="R36" s="196">
        <v>1100</v>
      </c>
      <c r="S36" s="196">
        <v>7000</v>
      </c>
      <c r="T36" s="195" t="s">
        <v>7</v>
      </c>
      <c r="U36" s="195" t="s">
        <v>7</v>
      </c>
      <c r="V36" s="195" t="s">
        <v>7</v>
      </c>
      <c r="X36" s="194" t="s">
        <v>89</v>
      </c>
      <c r="Y36" s="195" t="s">
        <v>7</v>
      </c>
      <c r="Z36" s="195" t="s">
        <v>7</v>
      </c>
      <c r="AA36" s="195" t="s">
        <v>7</v>
      </c>
      <c r="AB36" s="195" t="s">
        <v>7</v>
      </c>
      <c r="AC36" s="195">
        <v>200</v>
      </c>
      <c r="AD36" s="195" t="s">
        <v>7</v>
      </c>
      <c r="AE36" s="195" t="s">
        <v>7</v>
      </c>
      <c r="AF36" s="195" t="s">
        <v>7</v>
      </c>
      <c r="AG36" s="195" t="s">
        <v>7</v>
      </c>
      <c r="AH36" s="195" t="s">
        <v>7</v>
      </c>
      <c r="AI36" s="195" t="s">
        <v>7</v>
      </c>
      <c r="AJ36" s="195" t="s">
        <v>7</v>
      </c>
      <c r="AK36" s="195">
        <v>50</v>
      </c>
      <c r="AL36" s="195" t="s">
        <v>7</v>
      </c>
      <c r="AM36" s="196">
        <v>1100</v>
      </c>
      <c r="AN36" s="196">
        <v>7000</v>
      </c>
      <c r="AO36" s="195" t="s">
        <v>7</v>
      </c>
      <c r="AP36" s="195" t="s">
        <v>7</v>
      </c>
      <c r="AQ36" s="195" t="s">
        <v>7</v>
      </c>
      <c r="AS36" s="194" t="s">
        <v>89</v>
      </c>
      <c r="AT36" s="195" t="s">
        <v>7</v>
      </c>
      <c r="AU36" s="195" t="s">
        <v>7</v>
      </c>
      <c r="AV36" s="195" t="s">
        <v>7</v>
      </c>
      <c r="AW36" s="195" t="s">
        <v>7</v>
      </c>
      <c r="AX36" s="195">
        <v>320</v>
      </c>
      <c r="AY36" s="195" t="s">
        <v>7</v>
      </c>
      <c r="AZ36" s="195" t="s">
        <v>7</v>
      </c>
      <c r="BA36" s="195" t="s">
        <v>7</v>
      </c>
      <c r="BB36" s="195" t="s">
        <v>7</v>
      </c>
      <c r="BC36" s="195" t="s">
        <v>7</v>
      </c>
      <c r="BD36" s="195" t="s">
        <v>7</v>
      </c>
      <c r="BE36" s="195" t="s">
        <v>7</v>
      </c>
      <c r="BF36" s="195">
        <v>875</v>
      </c>
      <c r="BG36" s="195" t="s">
        <v>7</v>
      </c>
      <c r="BH36" s="196">
        <v>4950</v>
      </c>
      <c r="BI36" s="196">
        <v>21000</v>
      </c>
      <c r="BJ36" s="195" t="s">
        <v>7</v>
      </c>
      <c r="BK36" s="195" t="s">
        <v>7</v>
      </c>
      <c r="BL36" s="195" t="s">
        <v>7</v>
      </c>
    </row>
    <row r="37" spans="1:64" ht="12.75" customHeight="1" x14ac:dyDescent="0.2">
      <c r="A37" s="129">
        <v>31</v>
      </c>
      <c r="B37" s="129"/>
      <c r="C37" s="194" t="s">
        <v>90</v>
      </c>
      <c r="D37" s="195" t="s">
        <v>7</v>
      </c>
      <c r="E37" s="195" t="s">
        <v>7</v>
      </c>
      <c r="F37" s="195" t="s">
        <v>7</v>
      </c>
      <c r="G37" s="195" t="s">
        <v>7</v>
      </c>
      <c r="H37" s="195">
        <v>120</v>
      </c>
      <c r="I37" s="195" t="s">
        <v>7</v>
      </c>
      <c r="J37" s="196">
        <v>6700</v>
      </c>
      <c r="K37" s="195" t="s">
        <v>7</v>
      </c>
      <c r="L37" s="195" t="s">
        <v>7</v>
      </c>
      <c r="M37" s="195" t="s">
        <v>7</v>
      </c>
      <c r="N37" s="195" t="s">
        <v>7</v>
      </c>
      <c r="O37" s="195" t="s">
        <v>7</v>
      </c>
      <c r="P37" s="195">
        <v>70</v>
      </c>
      <c r="Q37" s="195" t="s">
        <v>7</v>
      </c>
      <c r="R37" s="196">
        <v>2000</v>
      </c>
      <c r="S37" s="196">
        <v>1500</v>
      </c>
      <c r="T37" s="195">
        <v>200</v>
      </c>
      <c r="U37" s="195">
        <v>80</v>
      </c>
      <c r="V37" s="195" t="s">
        <v>7</v>
      </c>
      <c r="X37" s="194" t="s">
        <v>90</v>
      </c>
      <c r="Y37" s="195" t="s">
        <v>7</v>
      </c>
      <c r="Z37" s="195" t="s">
        <v>7</v>
      </c>
      <c r="AA37" s="195" t="s">
        <v>7</v>
      </c>
      <c r="AB37" s="195" t="s">
        <v>7</v>
      </c>
      <c r="AC37" s="195">
        <v>120</v>
      </c>
      <c r="AD37" s="195" t="s">
        <v>7</v>
      </c>
      <c r="AE37" s="196">
        <v>6700</v>
      </c>
      <c r="AF37" s="195" t="s">
        <v>7</v>
      </c>
      <c r="AG37" s="195" t="s">
        <v>7</v>
      </c>
      <c r="AH37" s="195" t="s">
        <v>7</v>
      </c>
      <c r="AI37" s="195" t="s">
        <v>7</v>
      </c>
      <c r="AJ37" s="195" t="s">
        <v>7</v>
      </c>
      <c r="AK37" s="195">
        <v>70</v>
      </c>
      <c r="AL37" s="195" t="s">
        <v>7</v>
      </c>
      <c r="AM37" s="196">
        <v>2000</v>
      </c>
      <c r="AN37" s="196">
        <v>1500</v>
      </c>
      <c r="AO37" s="195">
        <v>200</v>
      </c>
      <c r="AP37" s="195">
        <v>80</v>
      </c>
      <c r="AQ37" s="195" t="s">
        <v>7</v>
      </c>
      <c r="AS37" s="194" t="s">
        <v>90</v>
      </c>
      <c r="AT37" s="195" t="s">
        <v>7</v>
      </c>
      <c r="AU37" s="195" t="s">
        <v>7</v>
      </c>
      <c r="AV37" s="195" t="s">
        <v>7</v>
      </c>
      <c r="AW37" s="195" t="s">
        <v>7</v>
      </c>
      <c r="AX37" s="195">
        <v>228</v>
      </c>
      <c r="AY37" s="195" t="s">
        <v>7</v>
      </c>
      <c r="AZ37" s="196">
        <v>536000</v>
      </c>
      <c r="BA37" s="195" t="s">
        <v>7</v>
      </c>
      <c r="BB37" s="195" t="s">
        <v>7</v>
      </c>
      <c r="BC37" s="195" t="s">
        <v>7</v>
      </c>
      <c r="BD37" s="195" t="s">
        <v>7</v>
      </c>
      <c r="BE37" s="195" t="s">
        <v>7</v>
      </c>
      <c r="BF37" s="196">
        <v>1050</v>
      </c>
      <c r="BG37" s="195" t="s">
        <v>7</v>
      </c>
      <c r="BH37" s="196">
        <v>7400</v>
      </c>
      <c r="BI37" s="196">
        <v>4050</v>
      </c>
      <c r="BJ37" s="195">
        <v>580</v>
      </c>
      <c r="BK37" s="196">
        <v>7280</v>
      </c>
      <c r="BL37" s="195" t="s">
        <v>7</v>
      </c>
    </row>
    <row r="38" spans="1:64" ht="12.75" customHeight="1" x14ac:dyDescent="0.2">
      <c r="A38" s="129">
        <v>32</v>
      </c>
      <c r="B38" s="129"/>
      <c r="C38" s="194" t="s">
        <v>46</v>
      </c>
      <c r="D38" s="195" t="s">
        <v>7</v>
      </c>
      <c r="E38" s="195" t="s">
        <v>7</v>
      </c>
      <c r="F38" s="195" t="s">
        <v>7</v>
      </c>
      <c r="G38" s="195" t="s">
        <v>7</v>
      </c>
      <c r="H38" s="195">
        <v>150</v>
      </c>
      <c r="I38" s="195" t="s">
        <v>7</v>
      </c>
      <c r="J38" s="195" t="s">
        <v>7</v>
      </c>
      <c r="K38" s="195" t="s">
        <v>7</v>
      </c>
      <c r="L38" s="195" t="s">
        <v>7</v>
      </c>
      <c r="M38" s="195" t="s">
        <v>7</v>
      </c>
      <c r="N38" s="195" t="s">
        <v>7</v>
      </c>
      <c r="O38" s="195" t="s">
        <v>7</v>
      </c>
      <c r="P38" s="195">
        <v>350</v>
      </c>
      <c r="Q38" s="195" t="s">
        <v>7</v>
      </c>
      <c r="R38" s="196">
        <v>3500</v>
      </c>
      <c r="S38" s="196">
        <v>14500</v>
      </c>
      <c r="T38" s="195">
        <v>500</v>
      </c>
      <c r="U38" s="195">
        <v>260</v>
      </c>
      <c r="V38" s="195" t="s">
        <v>7</v>
      </c>
      <c r="X38" s="194" t="s">
        <v>46</v>
      </c>
      <c r="Y38" s="195" t="s">
        <v>7</v>
      </c>
      <c r="Z38" s="195" t="s">
        <v>7</v>
      </c>
      <c r="AA38" s="195" t="s">
        <v>7</v>
      </c>
      <c r="AB38" s="195" t="s">
        <v>7</v>
      </c>
      <c r="AC38" s="195">
        <v>150</v>
      </c>
      <c r="AD38" s="195" t="s">
        <v>7</v>
      </c>
      <c r="AE38" s="195" t="s">
        <v>7</v>
      </c>
      <c r="AF38" s="195" t="s">
        <v>7</v>
      </c>
      <c r="AG38" s="195" t="s">
        <v>7</v>
      </c>
      <c r="AH38" s="195" t="s">
        <v>7</v>
      </c>
      <c r="AI38" s="195" t="s">
        <v>7</v>
      </c>
      <c r="AJ38" s="195" t="s">
        <v>7</v>
      </c>
      <c r="AK38" s="195">
        <v>350</v>
      </c>
      <c r="AL38" s="195" t="s">
        <v>7</v>
      </c>
      <c r="AM38" s="196">
        <v>3500</v>
      </c>
      <c r="AN38" s="196">
        <v>14500</v>
      </c>
      <c r="AO38" s="195">
        <v>500</v>
      </c>
      <c r="AP38" s="195">
        <v>260</v>
      </c>
      <c r="AQ38" s="195" t="s">
        <v>7</v>
      </c>
      <c r="AS38" s="194" t="s">
        <v>46</v>
      </c>
      <c r="AT38" s="195" t="s">
        <v>7</v>
      </c>
      <c r="AU38" s="195" t="s">
        <v>7</v>
      </c>
      <c r="AV38" s="195" t="s">
        <v>7</v>
      </c>
      <c r="AW38" s="195" t="s">
        <v>7</v>
      </c>
      <c r="AX38" s="195">
        <v>285</v>
      </c>
      <c r="AY38" s="195" t="s">
        <v>7</v>
      </c>
      <c r="AZ38" s="195" t="s">
        <v>7</v>
      </c>
      <c r="BA38" s="195" t="s">
        <v>7</v>
      </c>
      <c r="BB38" s="195" t="s">
        <v>7</v>
      </c>
      <c r="BC38" s="195" t="s">
        <v>7</v>
      </c>
      <c r="BD38" s="195" t="s">
        <v>7</v>
      </c>
      <c r="BE38" s="195" t="s">
        <v>7</v>
      </c>
      <c r="BF38" s="196">
        <v>6300</v>
      </c>
      <c r="BG38" s="195" t="s">
        <v>7</v>
      </c>
      <c r="BH38" s="196">
        <v>25250</v>
      </c>
      <c r="BI38" s="196">
        <v>42775</v>
      </c>
      <c r="BJ38" s="196">
        <v>1500</v>
      </c>
      <c r="BK38" s="196">
        <v>24500</v>
      </c>
      <c r="BL38" s="195" t="s">
        <v>7</v>
      </c>
    </row>
    <row r="39" spans="1:64" ht="12.75" customHeight="1" x14ac:dyDescent="0.2">
      <c r="A39" s="129">
        <v>33</v>
      </c>
      <c r="B39" s="129"/>
      <c r="C39" s="194" t="s">
        <v>91</v>
      </c>
      <c r="D39" s="195">
        <v>15</v>
      </c>
      <c r="E39" s="195" t="s">
        <v>7</v>
      </c>
      <c r="F39" s="195" t="s">
        <v>7</v>
      </c>
      <c r="G39" s="195" t="s">
        <v>7</v>
      </c>
      <c r="H39" s="195">
        <v>200</v>
      </c>
      <c r="I39" s="195" t="s">
        <v>7</v>
      </c>
      <c r="J39" s="195">
        <v>15</v>
      </c>
      <c r="K39" s="195" t="s">
        <v>7</v>
      </c>
      <c r="L39" s="195" t="s">
        <v>7</v>
      </c>
      <c r="M39" s="195" t="s">
        <v>7</v>
      </c>
      <c r="N39" s="195" t="s">
        <v>7</v>
      </c>
      <c r="O39" s="195" t="s">
        <v>7</v>
      </c>
      <c r="P39" s="195">
        <v>130</v>
      </c>
      <c r="Q39" s="195" t="s">
        <v>7</v>
      </c>
      <c r="R39" s="195">
        <v>500</v>
      </c>
      <c r="S39" s="196">
        <v>3500</v>
      </c>
      <c r="T39" s="195" t="s">
        <v>7</v>
      </c>
      <c r="U39" s="195" t="s">
        <v>7</v>
      </c>
      <c r="V39" s="195" t="s">
        <v>7</v>
      </c>
      <c r="X39" s="194" t="s">
        <v>91</v>
      </c>
      <c r="Y39" s="195">
        <v>15</v>
      </c>
      <c r="Z39" s="195" t="s">
        <v>7</v>
      </c>
      <c r="AA39" s="195" t="s">
        <v>7</v>
      </c>
      <c r="AB39" s="195" t="s">
        <v>7</v>
      </c>
      <c r="AC39" s="195">
        <v>200</v>
      </c>
      <c r="AD39" s="195" t="s">
        <v>7</v>
      </c>
      <c r="AE39" s="195">
        <v>15</v>
      </c>
      <c r="AF39" s="195" t="s">
        <v>7</v>
      </c>
      <c r="AG39" s="195" t="s">
        <v>7</v>
      </c>
      <c r="AH39" s="195" t="s">
        <v>7</v>
      </c>
      <c r="AI39" s="195" t="s">
        <v>7</v>
      </c>
      <c r="AJ39" s="195" t="s">
        <v>7</v>
      </c>
      <c r="AK39" s="195">
        <v>130</v>
      </c>
      <c r="AL39" s="195" t="s">
        <v>7</v>
      </c>
      <c r="AM39" s="195">
        <v>500</v>
      </c>
      <c r="AN39" s="196">
        <v>3500</v>
      </c>
      <c r="AO39" s="195" t="s">
        <v>7</v>
      </c>
      <c r="AP39" s="195" t="s">
        <v>7</v>
      </c>
      <c r="AQ39" s="195" t="s">
        <v>7</v>
      </c>
      <c r="AS39" s="194" t="s">
        <v>91</v>
      </c>
      <c r="AT39" s="195">
        <v>390</v>
      </c>
      <c r="AU39" s="195" t="s">
        <v>7</v>
      </c>
      <c r="AV39" s="195" t="s">
        <v>7</v>
      </c>
      <c r="AW39" s="195" t="s">
        <v>7</v>
      </c>
      <c r="AX39" s="195">
        <v>340</v>
      </c>
      <c r="AY39" s="195" t="s">
        <v>7</v>
      </c>
      <c r="AZ39" s="195">
        <v>900</v>
      </c>
      <c r="BA39" s="195" t="s">
        <v>7</v>
      </c>
      <c r="BB39" s="195" t="s">
        <v>7</v>
      </c>
      <c r="BC39" s="195" t="s">
        <v>7</v>
      </c>
      <c r="BD39" s="195" t="s">
        <v>7</v>
      </c>
      <c r="BE39" s="195" t="s">
        <v>7</v>
      </c>
      <c r="BF39" s="196">
        <v>2275</v>
      </c>
      <c r="BG39" s="195" t="s">
        <v>7</v>
      </c>
      <c r="BH39" s="196">
        <v>1750</v>
      </c>
      <c r="BI39" s="196">
        <v>11550</v>
      </c>
      <c r="BJ39" s="195" t="s">
        <v>7</v>
      </c>
      <c r="BK39" s="195" t="s">
        <v>7</v>
      </c>
      <c r="BL39" s="195" t="s">
        <v>7</v>
      </c>
    </row>
    <row r="40" spans="1:64" ht="12.75" customHeight="1" x14ac:dyDescent="0.2">
      <c r="A40" s="129">
        <v>34</v>
      </c>
      <c r="B40" s="129"/>
      <c r="C40" s="194" t="s">
        <v>92</v>
      </c>
      <c r="D40" s="195" t="s">
        <v>7</v>
      </c>
      <c r="E40" s="195" t="s">
        <v>7</v>
      </c>
      <c r="F40" s="195" t="s">
        <v>7</v>
      </c>
      <c r="G40" s="195" t="s">
        <v>7</v>
      </c>
      <c r="H40" s="195">
        <v>15</v>
      </c>
      <c r="I40" s="195" t="s">
        <v>7</v>
      </c>
      <c r="J40" s="196">
        <v>36600</v>
      </c>
      <c r="K40" s="195" t="s">
        <v>7</v>
      </c>
      <c r="L40" s="195" t="s">
        <v>7</v>
      </c>
      <c r="M40" s="195">
        <v>190</v>
      </c>
      <c r="N40" s="195" t="s">
        <v>7</v>
      </c>
      <c r="O40" s="195">
        <v>130</v>
      </c>
      <c r="P40" s="195">
        <v>10</v>
      </c>
      <c r="Q40" s="195" t="s">
        <v>7</v>
      </c>
      <c r="R40" s="196">
        <v>16500</v>
      </c>
      <c r="S40" s="196">
        <v>54000</v>
      </c>
      <c r="T40" s="196">
        <v>12000</v>
      </c>
      <c r="U40" s="195">
        <v>2</v>
      </c>
      <c r="V40" s="195" t="s">
        <v>7</v>
      </c>
      <c r="X40" s="194" t="s">
        <v>92</v>
      </c>
      <c r="Y40" s="195" t="s">
        <v>7</v>
      </c>
      <c r="Z40" s="195" t="s">
        <v>7</v>
      </c>
      <c r="AA40" s="195" t="s">
        <v>7</v>
      </c>
      <c r="AB40" s="195" t="s">
        <v>7</v>
      </c>
      <c r="AC40" s="195">
        <v>15</v>
      </c>
      <c r="AD40" s="195" t="s">
        <v>7</v>
      </c>
      <c r="AE40" s="196">
        <v>36600</v>
      </c>
      <c r="AF40" s="195" t="s">
        <v>7</v>
      </c>
      <c r="AG40" s="195" t="s">
        <v>7</v>
      </c>
      <c r="AH40" s="195">
        <v>190</v>
      </c>
      <c r="AI40" s="195" t="s">
        <v>7</v>
      </c>
      <c r="AJ40" s="195">
        <v>130</v>
      </c>
      <c r="AK40" s="195">
        <v>10</v>
      </c>
      <c r="AL40" s="195" t="s">
        <v>7</v>
      </c>
      <c r="AM40" s="196">
        <v>16500</v>
      </c>
      <c r="AN40" s="196">
        <v>54000</v>
      </c>
      <c r="AO40" s="196">
        <v>12000</v>
      </c>
      <c r="AP40" s="195">
        <v>2</v>
      </c>
      <c r="AQ40" s="195" t="s">
        <v>7</v>
      </c>
      <c r="AS40" s="194" t="s">
        <v>92</v>
      </c>
      <c r="AT40" s="195" t="s">
        <v>7</v>
      </c>
      <c r="AU40" s="195" t="s">
        <v>7</v>
      </c>
      <c r="AV40" s="195" t="s">
        <v>7</v>
      </c>
      <c r="AW40" s="195" t="s">
        <v>7</v>
      </c>
      <c r="AX40" s="195">
        <v>28</v>
      </c>
      <c r="AY40" s="195" t="s">
        <v>7</v>
      </c>
      <c r="AZ40" s="196">
        <v>3078060</v>
      </c>
      <c r="BA40" s="195" t="s">
        <v>7</v>
      </c>
      <c r="BB40" s="195" t="s">
        <v>7</v>
      </c>
      <c r="BC40" s="195">
        <v>532</v>
      </c>
      <c r="BD40" s="195" t="s">
        <v>7</v>
      </c>
      <c r="BE40" s="195">
        <v>182</v>
      </c>
      <c r="BF40" s="195">
        <v>145</v>
      </c>
      <c r="BG40" s="195" t="s">
        <v>7</v>
      </c>
      <c r="BH40" s="196">
        <v>68700</v>
      </c>
      <c r="BI40" s="196">
        <v>120420</v>
      </c>
      <c r="BJ40" s="196">
        <v>36000</v>
      </c>
      <c r="BK40" s="195">
        <v>120</v>
      </c>
      <c r="BL40" s="195" t="s">
        <v>7</v>
      </c>
    </row>
    <row r="41" spans="1:64" ht="12.75" customHeight="1" x14ac:dyDescent="0.2">
      <c r="A41" s="129">
        <v>35</v>
      </c>
      <c r="B41" s="129"/>
      <c r="C41" s="194" t="s">
        <v>93</v>
      </c>
      <c r="D41" s="195" t="s">
        <v>7</v>
      </c>
      <c r="E41" s="195" t="s">
        <v>7</v>
      </c>
      <c r="F41" s="195" t="s">
        <v>7</v>
      </c>
      <c r="G41" s="195" t="s">
        <v>7</v>
      </c>
      <c r="H41" s="195" t="s">
        <v>7</v>
      </c>
      <c r="I41" s="195" t="s">
        <v>7</v>
      </c>
      <c r="J41" s="195" t="s">
        <v>7</v>
      </c>
      <c r="K41" s="195" t="s">
        <v>7</v>
      </c>
      <c r="L41" s="195" t="s">
        <v>7</v>
      </c>
      <c r="M41" s="195" t="s">
        <v>7</v>
      </c>
      <c r="N41" s="195" t="s">
        <v>7</v>
      </c>
      <c r="O41" s="195" t="s">
        <v>7</v>
      </c>
      <c r="P41" s="195">
        <v>15</v>
      </c>
      <c r="Q41" s="195" t="s">
        <v>7</v>
      </c>
      <c r="R41" s="195">
        <v>200</v>
      </c>
      <c r="S41" s="195">
        <v>300</v>
      </c>
      <c r="T41" s="195" t="s">
        <v>7</v>
      </c>
      <c r="U41" s="195">
        <v>15</v>
      </c>
      <c r="V41" s="195" t="s">
        <v>7</v>
      </c>
      <c r="X41" s="194" t="s">
        <v>93</v>
      </c>
      <c r="Y41" s="195" t="s">
        <v>7</v>
      </c>
      <c r="Z41" s="195" t="s">
        <v>7</v>
      </c>
      <c r="AA41" s="195" t="s">
        <v>7</v>
      </c>
      <c r="AB41" s="195" t="s">
        <v>7</v>
      </c>
      <c r="AC41" s="195" t="s">
        <v>7</v>
      </c>
      <c r="AD41" s="195" t="s">
        <v>7</v>
      </c>
      <c r="AE41" s="195" t="s">
        <v>7</v>
      </c>
      <c r="AF41" s="195" t="s">
        <v>7</v>
      </c>
      <c r="AG41" s="195" t="s">
        <v>7</v>
      </c>
      <c r="AH41" s="195" t="s">
        <v>7</v>
      </c>
      <c r="AI41" s="195" t="s">
        <v>7</v>
      </c>
      <c r="AJ41" s="195" t="s">
        <v>7</v>
      </c>
      <c r="AK41" s="195">
        <v>15</v>
      </c>
      <c r="AL41" s="195" t="s">
        <v>7</v>
      </c>
      <c r="AM41" s="195">
        <v>200</v>
      </c>
      <c r="AN41" s="195">
        <v>300</v>
      </c>
      <c r="AO41" s="195" t="s">
        <v>7</v>
      </c>
      <c r="AP41" s="195">
        <v>15</v>
      </c>
      <c r="AQ41" s="195" t="s">
        <v>7</v>
      </c>
      <c r="AS41" s="194" t="s">
        <v>93</v>
      </c>
      <c r="AT41" s="195" t="s">
        <v>7</v>
      </c>
      <c r="AU41" s="195" t="s">
        <v>7</v>
      </c>
      <c r="AV41" s="195" t="s">
        <v>7</v>
      </c>
      <c r="AW41" s="195" t="s">
        <v>7</v>
      </c>
      <c r="AX41" s="195" t="s">
        <v>7</v>
      </c>
      <c r="AY41" s="195" t="s">
        <v>7</v>
      </c>
      <c r="AZ41" s="195" t="s">
        <v>7</v>
      </c>
      <c r="BA41" s="195" t="s">
        <v>7</v>
      </c>
      <c r="BB41" s="195" t="s">
        <v>7</v>
      </c>
      <c r="BC41" s="195" t="s">
        <v>7</v>
      </c>
      <c r="BD41" s="195" t="s">
        <v>7</v>
      </c>
      <c r="BE41" s="195" t="s">
        <v>7</v>
      </c>
      <c r="BF41" s="195">
        <v>240</v>
      </c>
      <c r="BG41" s="195" t="s">
        <v>7</v>
      </c>
      <c r="BH41" s="196">
        <v>1500</v>
      </c>
      <c r="BI41" s="195">
        <v>870</v>
      </c>
      <c r="BJ41" s="195" t="s">
        <v>7</v>
      </c>
      <c r="BK41" s="195">
        <v>825</v>
      </c>
      <c r="BL41" s="195" t="s">
        <v>7</v>
      </c>
    </row>
    <row r="42" spans="1:64" ht="12.75" customHeight="1" x14ac:dyDescent="0.2">
      <c r="A42" s="129">
        <v>36</v>
      </c>
      <c r="B42" s="129"/>
      <c r="C42" s="194" t="s">
        <v>94</v>
      </c>
      <c r="D42" s="195" t="s">
        <v>7</v>
      </c>
      <c r="E42" s="195" t="s">
        <v>7</v>
      </c>
      <c r="F42" s="195" t="s">
        <v>7</v>
      </c>
      <c r="G42" s="195" t="s">
        <v>7</v>
      </c>
      <c r="H42" s="195">
        <v>40</v>
      </c>
      <c r="I42" s="195" t="s">
        <v>7</v>
      </c>
      <c r="J42" s="195" t="s">
        <v>7</v>
      </c>
      <c r="K42" s="195" t="s">
        <v>7</v>
      </c>
      <c r="L42" s="195" t="s">
        <v>7</v>
      </c>
      <c r="M42" s="195">
        <v>170</v>
      </c>
      <c r="N42" s="195" t="s">
        <v>7</v>
      </c>
      <c r="O42" s="195" t="s">
        <v>7</v>
      </c>
      <c r="P42" s="195">
        <v>100</v>
      </c>
      <c r="Q42" s="195" t="s">
        <v>7</v>
      </c>
      <c r="R42" s="195">
        <v>740</v>
      </c>
      <c r="S42" s="196">
        <v>8200</v>
      </c>
      <c r="T42" s="195" t="s">
        <v>7</v>
      </c>
      <c r="U42" s="195" t="s">
        <v>7</v>
      </c>
      <c r="V42" s="195" t="s">
        <v>7</v>
      </c>
      <c r="X42" s="194" t="s">
        <v>94</v>
      </c>
      <c r="Y42" s="195" t="s">
        <v>7</v>
      </c>
      <c r="Z42" s="195" t="s">
        <v>7</v>
      </c>
      <c r="AA42" s="195" t="s">
        <v>7</v>
      </c>
      <c r="AB42" s="195" t="s">
        <v>7</v>
      </c>
      <c r="AC42" s="195">
        <v>40</v>
      </c>
      <c r="AD42" s="195" t="s">
        <v>7</v>
      </c>
      <c r="AE42" s="195" t="s">
        <v>7</v>
      </c>
      <c r="AF42" s="195" t="s">
        <v>7</v>
      </c>
      <c r="AG42" s="195" t="s">
        <v>7</v>
      </c>
      <c r="AH42" s="195">
        <v>170</v>
      </c>
      <c r="AI42" s="195" t="s">
        <v>7</v>
      </c>
      <c r="AJ42" s="195" t="s">
        <v>7</v>
      </c>
      <c r="AK42" s="195">
        <v>100</v>
      </c>
      <c r="AL42" s="195" t="s">
        <v>7</v>
      </c>
      <c r="AM42" s="195">
        <v>740</v>
      </c>
      <c r="AN42" s="196">
        <v>8200</v>
      </c>
      <c r="AO42" s="195" t="s">
        <v>7</v>
      </c>
      <c r="AP42" s="195" t="s">
        <v>7</v>
      </c>
      <c r="AQ42" s="195" t="s">
        <v>7</v>
      </c>
      <c r="AS42" s="194" t="s">
        <v>94</v>
      </c>
      <c r="AT42" s="195" t="s">
        <v>7</v>
      </c>
      <c r="AU42" s="195" t="s">
        <v>7</v>
      </c>
      <c r="AV42" s="195" t="s">
        <v>7</v>
      </c>
      <c r="AW42" s="195" t="s">
        <v>7</v>
      </c>
      <c r="AX42" s="195">
        <v>85</v>
      </c>
      <c r="AY42" s="195" t="s">
        <v>7</v>
      </c>
      <c r="AZ42" s="195" t="s">
        <v>7</v>
      </c>
      <c r="BA42" s="195" t="s">
        <v>7</v>
      </c>
      <c r="BB42" s="195" t="s">
        <v>7</v>
      </c>
      <c r="BC42" s="195">
        <v>360</v>
      </c>
      <c r="BD42" s="195" t="s">
        <v>7</v>
      </c>
      <c r="BE42" s="195" t="s">
        <v>7</v>
      </c>
      <c r="BF42" s="196">
        <v>1500</v>
      </c>
      <c r="BG42" s="195" t="s">
        <v>7</v>
      </c>
      <c r="BH42" s="196">
        <v>4925</v>
      </c>
      <c r="BI42" s="196">
        <v>23620</v>
      </c>
      <c r="BJ42" s="195" t="s">
        <v>7</v>
      </c>
      <c r="BK42" s="195" t="s">
        <v>7</v>
      </c>
      <c r="BL42" s="195" t="s">
        <v>7</v>
      </c>
    </row>
    <row r="43" spans="1:64" ht="12.75" customHeight="1" x14ac:dyDescent="0.2">
      <c r="A43" s="129">
        <v>37</v>
      </c>
      <c r="B43" s="129"/>
      <c r="C43" s="194" t="s">
        <v>95</v>
      </c>
      <c r="D43" s="195" t="s">
        <v>7</v>
      </c>
      <c r="E43" s="195" t="s">
        <v>7</v>
      </c>
      <c r="F43" s="195" t="s">
        <v>7</v>
      </c>
      <c r="G43" s="195" t="s">
        <v>7</v>
      </c>
      <c r="H43" s="195">
        <v>32</v>
      </c>
      <c r="I43" s="195" t="s">
        <v>7</v>
      </c>
      <c r="J43" s="195" t="s">
        <v>7</v>
      </c>
      <c r="K43" s="195" t="s">
        <v>7</v>
      </c>
      <c r="L43" s="195" t="s">
        <v>7</v>
      </c>
      <c r="M43" s="195" t="s">
        <v>7</v>
      </c>
      <c r="N43" s="195" t="s">
        <v>7</v>
      </c>
      <c r="O43" s="195" t="s">
        <v>7</v>
      </c>
      <c r="P43" s="195" t="s">
        <v>7</v>
      </c>
      <c r="Q43" s="195" t="s">
        <v>7</v>
      </c>
      <c r="R43" s="195">
        <v>900</v>
      </c>
      <c r="S43" s="195" t="s">
        <v>7</v>
      </c>
      <c r="T43" s="195" t="s">
        <v>7</v>
      </c>
      <c r="U43" s="195" t="s">
        <v>7</v>
      </c>
      <c r="V43" s="195" t="s">
        <v>7</v>
      </c>
      <c r="X43" s="194" t="s">
        <v>95</v>
      </c>
      <c r="Y43" s="195" t="s">
        <v>7</v>
      </c>
      <c r="Z43" s="195" t="s">
        <v>7</v>
      </c>
      <c r="AA43" s="195" t="s">
        <v>7</v>
      </c>
      <c r="AB43" s="195" t="s">
        <v>7</v>
      </c>
      <c r="AC43" s="195">
        <v>32</v>
      </c>
      <c r="AD43" s="195" t="s">
        <v>7</v>
      </c>
      <c r="AE43" s="195" t="s">
        <v>7</v>
      </c>
      <c r="AF43" s="195" t="s">
        <v>7</v>
      </c>
      <c r="AG43" s="195" t="s">
        <v>7</v>
      </c>
      <c r="AH43" s="195" t="s">
        <v>7</v>
      </c>
      <c r="AI43" s="195" t="s">
        <v>7</v>
      </c>
      <c r="AJ43" s="195" t="s">
        <v>7</v>
      </c>
      <c r="AK43" s="195" t="s">
        <v>7</v>
      </c>
      <c r="AL43" s="195" t="s">
        <v>7</v>
      </c>
      <c r="AM43" s="195">
        <v>900</v>
      </c>
      <c r="AN43" s="195" t="s">
        <v>7</v>
      </c>
      <c r="AO43" s="195" t="s">
        <v>7</v>
      </c>
      <c r="AP43" s="195" t="s">
        <v>7</v>
      </c>
      <c r="AQ43" s="195" t="s">
        <v>7</v>
      </c>
      <c r="AS43" s="194" t="s">
        <v>95</v>
      </c>
      <c r="AT43" s="195" t="s">
        <v>7</v>
      </c>
      <c r="AU43" s="195" t="s">
        <v>7</v>
      </c>
      <c r="AV43" s="195" t="s">
        <v>7</v>
      </c>
      <c r="AW43" s="195" t="s">
        <v>7</v>
      </c>
      <c r="AX43" s="195">
        <v>80</v>
      </c>
      <c r="AY43" s="195" t="s">
        <v>7</v>
      </c>
      <c r="AZ43" s="195" t="s">
        <v>7</v>
      </c>
      <c r="BA43" s="195" t="s">
        <v>7</v>
      </c>
      <c r="BB43" s="195" t="s">
        <v>7</v>
      </c>
      <c r="BC43" s="195" t="s">
        <v>7</v>
      </c>
      <c r="BD43" s="195" t="s">
        <v>7</v>
      </c>
      <c r="BE43" s="195" t="s">
        <v>7</v>
      </c>
      <c r="BF43" s="195" t="s">
        <v>7</v>
      </c>
      <c r="BG43" s="195" t="s">
        <v>7</v>
      </c>
      <c r="BH43" s="196">
        <v>5500</v>
      </c>
      <c r="BI43" s="195" t="s">
        <v>7</v>
      </c>
      <c r="BJ43" s="195" t="s">
        <v>7</v>
      </c>
      <c r="BK43" s="195" t="s">
        <v>7</v>
      </c>
      <c r="BL43" s="195" t="s">
        <v>7</v>
      </c>
    </row>
    <row r="44" spans="1:64" ht="12.75" customHeight="1" x14ac:dyDescent="0.2">
      <c r="A44" s="129">
        <v>38</v>
      </c>
      <c r="B44" s="129"/>
      <c r="C44" s="194" t="s">
        <v>96</v>
      </c>
      <c r="D44" s="195" t="s">
        <v>7</v>
      </c>
      <c r="E44" s="195" t="s">
        <v>7</v>
      </c>
      <c r="F44" s="195" t="s">
        <v>7</v>
      </c>
      <c r="G44" s="195" t="s">
        <v>7</v>
      </c>
      <c r="H44" s="195" t="s">
        <v>7</v>
      </c>
      <c r="I44" s="195" t="s">
        <v>7</v>
      </c>
      <c r="J44" s="195" t="s">
        <v>7</v>
      </c>
      <c r="K44" s="195" t="s">
        <v>7</v>
      </c>
      <c r="L44" s="195" t="s">
        <v>7</v>
      </c>
      <c r="M44" s="195">
        <v>700</v>
      </c>
      <c r="N44" s="195" t="s">
        <v>7</v>
      </c>
      <c r="O44" s="195" t="s">
        <v>7</v>
      </c>
      <c r="P44" s="195">
        <v>50</v>
      </c>
      <c r="Q44" s="195" t="s">
        <v>7</v>
      </c>
      <c r="R44" s="195">
        <v>200</v>
      </c>
      <c r="S44" s="196">
        <v>1585</v>
      </c>
      <c r="T44" s="195" t="s">
        <v>7</v>
      </c>
      <c r="U44" s="195" t="s">
        <v>7</v>
      </c>
      <c r="V44" s="195" t="s">
        <v>7</v>
      </c>
      <c r="X44" s="194" t="s">
        <v>96</v>
      </c>
      <c r="Y44" s="195" t="s">
        <v>7</v>
      </c>
      <c r="Z44" s="195" t="s">
        <v>7</v>
      </c>
      <c r="AA44" s="195" t="s">
        <v>7</v>
      </c>
      <c r="AB44" s="195" t="s">
        <v>7</v>
      </c>
      <c r="AC44" s="195" t="s">
        <v>7</v>
      </c>
      <c r="AD44" s="195" t="s">
        <v>7</v>
      </c>
      <c r="AE44" s="195" t="s">
        <v>7</v>
      </c>
      <c r="AF44" s="195" t="s">
        <v>7</v>
      </c>
      <c r="AG44" s="195" t="s">
        <v>7</v>
      </c>
      <c r="AH44" s="195">
        <v>700</v>
      </c>
      <c r="AI44" s="195" t="s">
        <v>7</v>
      </c>
      <c r="AJ44" s="195" t="s">
        <v>7</v>
      </c>
      <c r="AK44" s="195">
        <v>50</v>
      </c>
      <c r="AL44" s="195" t="s">
        <v>7</v>
      </c>
      <c r="AM44" s="195">
        <v>200</v>
      </c>
      <c r="AN44" s="196">
        <v>1585</v>
      </c>
      <c r="AO44" s="195" t="s">
        <v>7</v>
      </c>
      <c r="AP44" s="195" t="s">
        <v>7</v>
      </c>
      <c r="AQ44" s="195" t="s">
        <v>7</v>
      </c>
      <c r="AS44" s="194" t="s">
        <v>96</v>
      </c>
      <c r="AT44" s="195" t="s">
        <v>7</v>
      </c>
      <c r="AU44" s="195" t="s">
        <v>7</v>
      </c>
      <c r="AV44" s="195" t="s">
        <v>7</v>
      </c>
      <c r="AW44" s="195" t="s">
        <v>7</v>
      </c>
      <c r="AX44" s="195" t="s">
        <v>7</v>
      </c>
      <c r="AY44" s="195" t="s">
        <v>7</v>
      </c>
      <c r="AZ44" s="195" t="s">
        <v>7</v>
      </c>
      <c r="BA44" s="195" t="s">
        <v>7</v>
      </c>
      <c r="BB44" s="195" t="s">
        <v>7</v>
      </c>
      <c r="BC44" s="196">
        <v>1890</v>
      </c>
      <c r="BD44" s="195" t="s">
        <v>7</v>
      </c>
      <c r="BE44" s="195" t="s">
        <v>7</v>
      </c>
      <c r="BF44" s="195">
        <v>800</v>
      </c>
      <c r="BG44" s="195" t="s">
        <v>7</v>
      </c>
      <c r="BH44" s="196">
        <v>1200</v>
      </c>
      <c r="BI44" s="196">
        <v>4945</v>
      </c>
      <c r="BJ44" s="195" t="s">
        <v>7</v>
      </c>
      <c r="BK44" s="195" t="s">
        <v>7</v>
      </c>
      <c r="BL44" s="195" t="s">
        <v>7</v>
      </c>
    </row>
    <row r="45" spans="1:64" ht="12.75" customHeight="1" x14ac:dyDescent="0.2">
      <c r="A45" s="129">
        <v>39</v>
      </c>
      <c r="B45" s="129"/>
      <c r="C45" s="194" t="s">
        <v>97</v>
      </c>
      <c r="D45" s="195" t="s">
        <v>7</v>
      </c>
      <c r="E45" s="195" t="s">
        <v>7</v>
      </c>
      <c r="F45" s="195" t="s">
        <v>7</v>
      </c>
      <c r="G45" s="195" t="s">
        <v>7</v>
      </c>
      <c r="H45" s="195">
        <v>100</v>
      </c>
      <c r="I45" s="195" t="s">
        <v>7</v>
      </c>
      <c r="J45" s="196">
        <v>1550</v>
      </c>
      <c r="K45" s="195" t="s">
        <v>7</v>
      </c>
      <c r="L45" s="195" t="s">
        <v>7</v>
      </c>
      <c r="M45" s="195" t="s">
        <v>7</v>
      </c>
      <c r="N45" s="195" t="s">
        <v>7</v>
      </c>
      <c r="O45" s="195" t="s">
        <v>7</v>
      </c>
      <c r="P45" s="195" t="s">
        <v>7</v>
      </c>
      <c r="Q45" s="195" t="s">
        <v>7</v>
      </c>
      <c r="R45" s="196">
        <v>1380</v>
      </c>
      <c r="S45" s="196">
        <v>8800</v>
      </c>
      <c r="T45" s="196">
        <v>1200</v>
      </c>
      <c r="U45" s="195">
        <v>2</v>
      </c>
      <c r="V45" s="195" t="s">
        <v>7</v>
      </c>
      <c r="X45" s="194" t="s">
        <v>97</v>
      </c>
      <c r="Y45" s="195" t="s">
        <v>7</v>
      </c>
      <c r="Z45" s="195" t="s">
        <v>7</v>
      </c>
      <c r="AA45" s="195" t="s">
        <v>7</v>
      </c>
      <c r="AB45" s="195" t="s">
        <v>7</v>
      </c>
      <c r="AC45" s="195">
        <v>100</v>
      </c>
      <c r="AD45" s="195" t="s">
        <v>7</v>
      </c>
      <c r="AE45" s="196">
        <v>1550</v>
      </c>
      <c r="AF45" s="195" t="s">
        <v>7</v>
      </c>
      <c r="AG45" s="195" t="s">
        <v>7</v>
      </c>
      <c r="AH45" s="195" t="s">
        <v>7</v>
      </c>
      <c r="AI45" s="195" t="s">
        <v>7</v>
      </c>
      <c r="AJ45" s="195" t="s">
        <v>7</v>
      </c>
      <c r="AK45" s="195" t="s">
        <v>7</v>
      </c>
      <c r="AL45" s="195" t="s">
        <v>7</v>
      </c>
      <c r="AM45" s="196">
        <v>1380</v>
      </c>
      <c r="AN45" s="196">
        <v>8800</v>
      </c>
      <c r="AO45" s="196">
        <v>1200</v>
      </c>
      <c r="AP45" s="195">
        <v>2</v>
      </c>
      <c r="AQ45" s="195" t="s">
        <v>7</v>
      </c>
      <c r="AS45" s="194" t="s">
        <v>97</v>
      </c>
      <c r="AT45" s="195" t="s">
        <v>7</v>
      </c>
      <c r="AU45" s="195" t="s">
        <v>7</v>
      </c>
      <c r="AV45" s="195" t="s">
        <v>7</v>
      </c>
      <c r="AW45" s="195" t="s">
        <v>7</v>
      </c>
      <c r="AX45" s="195">
        <v>186</v>
      </c>
      <c r="AY45" s="195" t="s">
        <v>7</v>
      </c>
      <c r="AZ45" s="196">
        <v>137175</v>
      </c>
      <c r="BA45" s="195" t="s">
        <v>7</v>
      </c>
      <c r="BB45" s="195" t="s">
        <v>7</v>
      </c>
      <c r="BC45" s="195" t="s">
        <v>7</v>
      </c>
      <c r="BD45" s="195" t="s">
        <v>7</v>
      </c>
      <c r="BE45" s="195" t="s">
        <v>7</v>
      </c>
      <c r="BF45" s="195" t="s">
        <v>7</v>
      </c>
      <c r="BG45" s="195" t="s">
        <v>7</v>
      </c>
      <c r="BH45" s="196">
        <v>5808</v>
      </c>
      <c r="BI45" s="196">
        <v>19360</v>
      </c>
      <c r="BJ45" s="196">
        <v>3600</v>
      </c>
      <c r="BK45" s="195">
        <v>105</v>
      </c>
      <c r="BL45" s="195" t="s">
        <v>7</v>
      </c>
    </row>
    <row r="46" spans="1:64" ht="12.75" customHeight="1" x14ac:dyDescent="0.2">
      <c r="A46" s="129">
        <v>40</v>
      </c>
      <c r="B46" s="129"/>
      <c r="C46" s="194" t="s">
        <v>98</v>
      </c>
      <c r="D46" s="195" t="s">
        <v>7</v>
      </c>
      <c r="E46" s="195" t="s">
        <v>7</v>
      </c>
      <c r="F46" s="195" t="s">
        <v>7</v>
      </c>
      <c r="G46" s="195" t="s">
        <v>7</v>
      </c>
      <c r="H46" s="195">
        <v>40</v>
      </c>
      <c r="I46" s="195" t="s">
        <v>7</v>
      </c>
      <c r="J46" s="195">
        <v>5</v>
      </c>
      <c r="K46" s="195" t="s">
        <v>7</v>
      </c>
      <c r="L46" s="195" t="s">
        <v>7</v>
      </c>
      <c r="M46" s="195" t="s">
        <v>7</v>
      </c>
      <c r="N46" s="195" t="s">
        <v>7</v>
      </c>
      <c r="O46" s="195" t="s">
        <v>7</v>
      </c>
      <c r="P46" s="195">
        <v>30</v>
      </c>
      <c r="Q46" s="195" t="s">
        <v>7</v>
      </c>
      <c r="R46" s="195">
        <v>150</v>
      </c>
      <c r="S46" s="195" t="s">
        <v>7</v>
      </c>
      <c r="T46" s="195" t="s">
        <v>7</v>
      </c>
      <c r="U46" s="195" t="s">
        <v>7</v>
      </c>
      <c r="V46" s="195" t="s">
        <v>7</v>
      </c>
      <c r="X46" s="194" t="s">
        <v>98</v>
      </c>
      <c r="Y46" s="195" t="s">
        <v>7</v>
      </c>
      <c r="Z46" s="195" t="s">
        <v>7</v>
      </c>
      <c r="AA46" s="195" t="s">
        <v>7</v>
      </c>
      <c r="AB46" s="195" t="s">
        <v>7</v>
      </c>
      <c r="AC46" s="195">
        <v>40</v>
      </c>
      <c r="AD46" s="195" t="s">
        <v>7</v>
      </c>
      <c r="AE46" s="195">
        <v>5</v>
      </c>
      <c r="AF46" s="195" t="s">
        <v>7</v>
      </c>
      <c r="AG46" s="195" t="s">
        <v>7</v>
      </c>
      <c r="AH46" s="195" t="s">
        <v>7</v>
      </c>
      <c r="AI46" s="195" t="s">
        <v>7</v>
      </c>
      <c r="AJ46" s="195" t="s">
        <v>7</v>
      </c>
      <c r="AK46" s="195">
        <v>30</v>
      </c>
      <c r="AL46" s="195" t="s">
        <v>7</v>
      </c>
      <c r="AM46" s="195">
        <v>150</v>
      </c>
      <c r="AN46" s="195" t="s">
        <v>7</v>
      </c>
      <c r="AO46" s="195" t="s">
        <v>7</v>
      </c>
      <c r="AP46" s="195" t="s">
        <v>7</v>
      </c>
      <c r="AQ46" s="195" t="s">
        <v>7</v>
      </c>
      <c r="AS46" s="194" t="s">
        <v>98</v>
      </c>
      <c r="AT46" s="195" t="s">
        <v>7</v>
      </c>
      <c r="AU46" s="195" t="s">
        <v>7</v>
      </c>
      <c r="AV46" s="195" t="s">
        <v>7</v>
      </c>
      <c r="AW46" s="195" t="s">
        <v>7</v>
      </c>
      <c r="AX46" s="195">
        <v>72</v>
      </c>
      <c r="AY46" s="195" t="s">
        <v>7</v>
      </c>
      <c r="AZ46" s="195">
        <v>350</v>
      </c>
      <c r="BA46" s="195" t="s">
        <v>7</v>
      </c>
      <c r="BB46" s="195" t="s">
        <v>7</v>
      </c>
      <c r="BC46" s="195" t="s">
        <v>7</v>
      </c>
      <c r="BD46" s="195" t="s">
        <v>7</v>
      </c>
      <c r="BE46" s="195" t="s">
        <v>7</v>
      </c>
      <c r="BF46" s="195">
        <v>540</v>
      </c>
      <c r="BG46" s="195" t="s">
        <v>7</v>
      </c>
      <c r="BH46" s="195">
        <v>600</v>
      </c>
      <c r="BI46" s="195" t="s">
        <v>7</v>
      </c>
      <c r="BJ46" s="195" t="s">
        <v>7</v>
      </c>
      <c r="BK46" s="195" t="s">
        <v>7</v>
      </c>
      <c r="BL46" s="195" t="s">
        <v>7</v>
      </c>
    </row>
    <row r="47" spans="1:64" ht="12.75" customHeight="1" x14ac:dyDescent="0.2">
      <c r="A47" s="129">
        <v>41</v>
      </c>
      <c r="B47" s="129"/>
      <c r="C47" s="194" t="s">
        <v>99</v>
      </c>
      <c r="D47" s="195" t="s">
        <v>7</v>
      </c>
      <c r="E47" s="195" t="s">
        <v>7</v>
      </c>
      <c r="F47" s="195" t="s">
        <v>7</v>
      </c>
      <c r="G47" s="195" t="s">
        <v>7</v>
      </c>
      <c r="H47" s="195">
        <v>15</v>
      </c>
      <c r="I47" s="195" t="s">
        <v>7</v>
      </c>
      <c r="J47" s="195">
        <v>35</v>
      </c>
      <c r="K47" s="195" t="s">
        <v>7</v>
      </c>
      <c r="L47" s="195" t="s">
        <v>7</v>
      </c>
      <c r="M47" s="195">
        <v>70</v>
      </c>
      <c r="N47" s="195" t="s">
        <v>7</v>
      </c>
      <c r="O47" s="195" t="s">
        <v>7</v>
      </c>
      <c r="P47" s="195">
        <v>15</v>
      </c>
      <c r="Q47" s="195" t="s">
        <v>7</v>
      </c>
      <c r="R47" s="195">
        <v>600</v>
      </c>
      <c r="S47" s="195" t="s">
        <v>7</v>
      </c>
      <c r="T47" s="195" t="s">
        <v>7</v>
      </c>
      <c r="U47" s="195" t="s">
        <v>7</v>
      </c>
      <c r="V47" s="195" t="s">
        <v>7</v>
      </c>
      <c r="X47" s="194" t="s">
        <v>99</v>
      </c>
      <c r="Y47" s="195" t="s">
        <v>7</v>
      </c>
      <c r="Z47" s="195" t="s">
        <v>7</v>
      </c>
      <c r="AA47" s="195" t="s">
        <v>7</v>
      </c>
      <c r="AB47" s="195" t="s">
        <v>7</v>
      </c>
      <c r="AC47" s="195">
        <v>15</v>
      </c>
      <c r="AD47" s="195" t="s">
        <v>7</v>
      </c>
      <c r="AE47" s="195">
        <v>35</v>
      </c>
      <c r="AF47" s="195" t="s">
        <v>7</v>
      </c>
      <c r="AG47" s="195" t="s">
        <v>7</v>
      </c>
      <c r="AH47" s="195">
        <v>70</v>
      </c>
      <c r="AI47" s="195" t="s">
        <v>7</v>
      </c>
      <c r="AJ47" s="195" t="s">
        <v>7</v>
      </c>
      <c r="AK47" s="195">
        <v>15</v>
      </c>
      <c r="AL47" s="195" t="s">
        <v>7</v>
      </c>
      <c r="AM47" s="195">
        <v>600</v>
      </c>
      <c r="AN47" s="195" t="s">
        <v>7</v>
      </c>
      <c r="AO47" s="195" t="s">
        <v>7</v>
      </c>
      <c r="AP47" s="195" t="s">
        <v>7</v>
      </c>
      <c r="AQ47" s="195" t="s">
        <v>7</v>
      </c>
      <c r="AS47" s="194" t="s">
        <v>99</v>
      </c>
      <c r="AT47" s="195" t="s">
        <v>7</v>
      </c>
      <c r="AU47" s="195" t="s">
        <v>7</v>
      </c>
      <c r="AV47" s="195" t="s">
        <v>7</v>
      </c>
      <c r="AW47" s="195" t="s">
        <v>7</v>
      </c>
      <c r="AX47" s="195">
        <v>18</v>
      </c>
      <c r="AY47" s="195" t="s">
        <v>7</v>
      </c>
      <c r="AZ47" s="196">
        <v>1330</v>
      </c>
      <c r="BA47" s="195" t="s">
        <v>7</v>
      </c>
      <c r="BB47" s="195" t="s">
        <v>7</v>
      </c>
      <c r="BC47" s="195">
        <v>80</v>
      </c>
      <c r="BD47" s="195" t="s">
        <v>7</v>
      </c>
      <c r="BE47" s="195" t="s">
        <v>7</v>
      </c>
      <c r="BF47" s="195">
        <v>217</v>
      </c>
      <c r="BG47" s="195" t="s">
        <v>7</v>
      </c>
      <c r="BH47" s="196">
        <v>1260</v>
      </c>
      <c r="BI47" s="195" t="s">
        <v>7</v>
      </c>
      <c r="BJ47" s="195" t="s">
        <v>7</v>
      </c>
      <c r="BK47" s="195" t="s">
        <v>7</v>
      </c>
      <c r="BL47" s="195" t="s">
        <v>7</v>
      </c>
    </row>
    <row r="48" spans="1:64" ht="12.75" customHeight="1" x14ac:dyDescent="0.2">
      <c r="A48" s="129">
        <v>42</v>
      </c>
      <c r="B48" s="129"/>
      <c r="C48" s="194" t="s">
        <v>100</v>
      </c>
      <c r="D48" s="195" t="s">
        <v>7</v>
      </c>
      <c r="E48" s="195" t="s">
        <v>7</v>
      </c>
      <c r="F48" s="195">
        <v>80</v>
      </c>
      <c r="G48" s="195" t="s">
        <v>7</v>
      </c>
      <c r="H48" s="195">
        <v>45</v>
      </c>
      <c r="I48" s="195" t="s">
        <v>7</v>
      </c>
      <c r="J48" s="195">
        <v>70</v>
      </c>
      <c r="K48" s="195">
        <v>20</v>
      </c>
      <c r="L48" s="195" t="s">
        <v>7</v>
      </c>
      <c r="M48" s="196">
        <v>5000</v>
      </c>
      <c r="N48" s="195" t="s">
        <v>7</v>
      </c>
      <c r="O48" s="195" t="s">
        <v>7</v>
      </c>
      <c r="P48" s="195">
        <v>100</v>
      </c>
      <c r="Q48" s="195" t="s">
        <v>7</v>
      </c>
      <c r="R48" s="196">
        <v>9000</v>
      </c>
      <c r="S48" s="196">
        <v>41000</v>
      </c>
      <c r="T48" s="196">
        <v>2300</v>
      </c>
      <c r="U48" s="195" t="s">
        <v>7</v>
      </c>
      <c r="V48" s="195" t="s">
        <v>7</v>
      </c>
      <c r="X48" s="194" t="s">
        <v>100</v>
      </c>
      <c r="Y48" s="195" t="s">
        <v>7</v>
      </c>
      <c r="Z48" s="195" t="s">
        <v>7</v>
      </c>
      <c r="AA48" s="195">
        <v>80</v>
      </c>
      <c r="AB48" s="195" t="s">
        <v>7</v>
      </c>
      <c r="AC48" s="195">
        <v>45</v>
      </c>
      <c r="AD48" s="195" t="s">
        <v>7</v>
      </c>
      <c r="AE48" s="195">
        <v>70</v>
      </c>
      <c r="AF48" s="195">
        <v>20</v>
      </c>
      <c r="AG48" s="195" t="s">
        <v>7</v>
      </c>
      <c r="AH48" s="196">
        <v>5000</v>
      </c>
      <c r="AI48" s="195" t="s">
        <v>7</v>
      </c>
      <c r="AJ48" s="195" t="s">
        <v>7</v>
      </c>
      <c r="AK48" s="195">
        <v>100</v>
      </c>
      <c r="AL48" s="195" t="s">
        <v>7</v>
      </c>
      <c r="AM48" s="196">
        <v>9000</v>
      </c>
      <c r="AN48" s="196">
        <v>41000</v>
      </c>
      <c r="AO48" s="196">
        <v>2300</v>
      </c>
      <c r="AP48" s="195" t="s">
        <v>7</v>
      </c>
      <c r="AQ48" s="195" t="s">
        <v>7</v>
      </c>
      <c r="AS48" s="194" t="s">
        <v>100</v>
      </c>
      <c r="AT48" s="195" t="s">
        <v>7</v>
      </c>
      <c r="AU48" s="195" t="s">
        <v>7</v>
      </c>
      <c r="AV48" s="195">
        <v>970</v>
      </c>
      <c r="AW48" s="195" t="s">
        <v>7</v>
      </c>
      <c r="AX48" s="195">
        <v>76</v>
      </c>
      <c r="AY48" s="195" t="s">
        <v>7</v>
      </c>
      <c r="AZ48" s="196">
        <v>2100</v>
      </c>
      <c r="BA48" s="196">
        <v>1600</v>
      </c>
      <c r="BB48" s="195" t="s">
        <v>7</v>
      </c>
      <c r="BC48" s="196">
        <v>13700</v>
      </c>
      <c r="BD48" s="195" t="s">
        <v>7</v>
      </c>
      <c r="BE48" s="195" t="s">
        <v>7</v>
      </c>
      <c r="BF48" s="196">
        <v>1650</v>
      </c>
      <c r="BG48" s="195" t="s">
        <v>7</v>
      </c>
      <c r="BH48" s="196">
        <v>85000</v>
      </c>
      <c r="BI48" s="196">
        <v>125460</v>
      </c>
      <c r="BJ48" s="196">
        <v>6670</v>
      </c>
      <c r="BK48" s="195" t="s">
        <v>7</v>
      </c>
      <c r="BL48" s="195" t="s">
        <v>7</v>
      </c>
    </row>
    <row r="49" spans="1:64" ht="12.75" customHeight="1" x14ac:dyDescent="0.2">
      <c r="A49" s="129">
        <v>43</v>
      </c>
      <c r="B49" s="129"/>
      <c r="C49" s="194" t="s">
        <v>101</v>
      </c>
      <c r="D49" s="195" t="s">
        <v>7</v>
      </c>
      <c r="E49" s="195" t="s">
        <v>7</v>
      </c>
      <c r="F49" s="195" t="s">
        <v>7</v>
      </c>
      <c r="G49" s="195" t="s">
        <v>7</v>
      </c>
      <c r="H49" s="195" t="s">
        <v>7</v>
      </c>
      <c r="I49" s="195" t="s">
        <v>7</v>
      </c>
      <c r="J49" s="196">
        <v>5486</v>
      </c>
      <c r="K49" s="195" t="s">
        <v>7</v>
      </c>
      <c r="L49" s="195" t="s">
        <v>7</v>
      </c>
      <c r="M49" s="195" t="s">
        <v>7</v>
      </c>
      <c r="N49" s="195" t="s">
        <v>7</v>
      </c>
      <c r="O49" s="195" t="s">
        <v>7</v>
      </c>
      <c r="P49" s="195" t="s">
        <v>7</v>
      </c>
      <c r="Q49" s="195" t="s">
        <v>7</v>
      </c>
      <c r="R49" s="195">
        <v>300</v>
      </c>
      <c r="S49" s="195">
        <v>200</v>
      </c>
      <c r="T49" s="195" t="s">
        <v>7</v>
      </c>
      <c r="U49" s="195" t="s">
        <v>7</v>
      </c>
      <c r="V49" s="195" t="s">
        <v>7</v>
      </c>
      <c r="X49" s="194" t="s">
        <v>101</v>
      </c>
      <c r="Y49" s="195" t="s">
        <v>7</v>
      </c>
      <c r="Z49" s="195" t="s">
        <v>7</v>
      </c>
      <c r="AA49" s="195" t="s">
        <v>7</v>
      </c>
      <c r="AB49" s="195" t="s">
        <v>7</v>
      </c>
      <c r="AC49" s="195" t="s">
        <v>7</v>
      </c>
      <c r="AD49" s="195" t="s">
        <v>7</v>
      </c>
      <c r="AE49" s="196">
        <v>5486</v>
      </c>
      <c r="AF49" s="195" t="s">
        <v>7</v>
      </c>
      <c r="AG49" s="195" t="s">
        <v>7</v>
      </c>
      <c r="AH49" s="195" t="s">
        <v>7</v>
      </c>
      <c r="AI49" s="195" t="s">
        <v>7</v>
      </c>
      <c r="AJ49" s="195" t="s">
        <v>7</v>
      </c>
      <c r="AK49" s="195" t="s">
        <v>7</v>
      </c>
      <c r="AL49" s="195" t="s">
        <v>7</v>
      </c>
      <c r="AM49" s="195">
        <v>300</v>
      </c>
      <c r="AN49" s="195">
        <v>200</v>
      </c>
      <c r="AO49" s="195" t="s">
        <v>7</v>
      </c>
      <c r="AP49" s="195" t="s">
        <v>7</v>
      </c>
      <c r="AQ49" s="195" t="s">
        <v>7</v>
      </c>
      <c r="AS49" s="194" t="s">
        <v>101</v>
      </c>
      <c r="AT49" s="195" t="s">
        <v>7</v>
      </c>
      <c r="AU49" s="195" t="s">
        <v>7</v>
      </c>
      <c r="AV49" s="195" t="s">
        <v>7</v>
      </c>
      <c r="AW49" s="195" t="s">
        <v>7</v>
      </c>
      <c r="AX49" s="195" t="s">
        <v>7</v>
      </c>
      <c r="AY49" s="195" t="s">
        <v>7</v>
      </c>
      <c r="AZ49" s="196">
        <v>334646</v>
      </c>
      <c r="BA49" s="195" t="s">
        <v>7</v>
      </c>
      <c r="BB49" s="195" t="s">
        <v>7</v>
      </c>
      <c r="BC49" s="195" t="s">
        <v>7</v>
      </c>
      <c r="BD49" s="195" t="s">
        <v>7</v>
      </c>
      <c r="BE49" s="195" t="s">
        <v>7</v>
      </c>
      <c r="BF49" s="195" t="s">
        <v>7</v>
      </c>
      <c r="BG49" s="195" t="s">
        <v>7</v>
      </c>
      <c r="BH49" s="196">
        <v>1050</v>
      </c>
      <c r="BI49" s="195">
        <v>400</v>
      </c>
      <c r="BJ49" s="195" t="s">
        <v>7</v>
      </c>
      <c r="BK49" s="195" t="s">
        <v>7</v>
      </c>
      <c r="BL49" s="195" t="s">
        <v>7</v>
      </c>
    </row>
    <row r="50" spans="1:64" ht="12.75" customHeight="1" x14ac:dyDescent="0.2">
      <c r="A50" s="129">
        <v>44</v>
      </c>
      <c r="B50" s="129"/>
      <c r="C50" s="194" t="s">
        <v>102</v>
      </c>
      <c r="D50" s="195" t="s">
        <v>7</v>
      </c>
      <c r="E50" s="195" t="s">
        <v>7</v>
      </c>
      <c r="F50" s="195" t="s">
        <v>7</v>
      </c>
      <c r="G50" s="195" t="s">
        <v>7</v>
      </c>
      <c r="H50" s="195">
        <v>25</v>
      </c>
      <c r="I50" s="195" t="s">
        <v>7</v>
      </c>
      <c r="J50" s="195" t="s">
        <v>7</v>
      </c>
      <c r="K50" s="195" t="s">
        <v>7</v>
      </c>
      <c r="L50" s="195" t="s">
        <v>7</v>
      </c>
      <c r="M50" s="195" t="s">
        <v>7</v>
      </c>
      <c r="N50" s="195" t="s">
        <v>7</v>
      </c>
      <c r="O50" s="195" t="s">
        <v>7</v>
      </c>
      <c r="P50" s="195">
        <v>20</v>
      </c>
      <c r="Q50" s="195" t="s">
        <v>7</v>
      </c>
      <c r="R50" s="195">
        <v>45</v>
      </c>
      <c r="S50" s="195" t="s">
        <v>7</v>
      </c>
      <c r="T50" s="195" t="s">
        <v>7</v>
      </c>
      <c r="U50" s="195" t="s">
        <v>7</v>
      </c>
      <c r="V50" s="195" t="s">
        <v>7</v>
      </c>
      <c r="X50" s="194" t="s">
        <v>102</v>
      </c>
      <c r="Y50" s="195" t="s">
        <v>7</v>
      </c>
      <c r="Z50" s="195" t="s">
        <v>7</v>
      </c>
      <c r="AA50" s="195" t="s">
        <v>7</v>
      </c>
      <c r="AB50" s="195" t="s">
        <v>7</v>
      </c>
      <c r="AC50" s="195">
        <v>25</v>
      </c>
      <c r="AD50" s="195" t="s">
        <v>7</v>
      </c>
      <c r="AE50" s="195" t="s">
        <v>7</v>
      </c>
      <c r="AF50" s="195" t="s">
        <v>7</v>
      </c>
      <c r="AG50" s="195" t="s">
        <v>7</v>
      </c>
      <c r="AH50" s="195" t="s">
        <v>7</v>
      </c>
      <c r="AI50" s="195" t="s">
        <v>7</v>
      </c>
      <c r="AJ50" s="195" t="s">
        <v>7</v>
      </c>
      <c r="AK50" s="195">
        <v>20</v>
      </c>
      <c r="AL50" s="195" t="s">
        <v>7</v>
      </c>
      <c r="AM50" s="195">
        <v>45</v>
      </c>
      <c r="AN50" s="195" t="s">
        <v>7</v>
      </c>
      <c r="AO50" s="195" t="s">
        <v>7</v>
      </c>
      <c r="AP50" s="195" t="s">
        <v>7</v>
      </c>
      <c r="AQ50" s="195" t="s">
        <v>7</v>
      </c>
      <c r="AS50" s="194" t="s">
        <v>102</v>
      </c>
      <c r="AT50" s="195" t="s">
        <v>7</v>
      </c>
      <c r="AU50" s="195" t="s">
        <v>7</v>
      </c>
      <c r="AV50" s="195" t="s">
        <v>7</v>
      </c>
      <c r="AW50" s="195" t="s">
        <v>7</v>
      </c>
      <c r="AX50" s="195">
        <v>45</v>
      </c>
      <c r="AY50" s="195" t="s">
        <v>7</v>
      </c>
      <c r="AZ50" s="195" t="s">
        <v>7</v>
      </c>
      <c r="BA50" s="195" t="s">
        <v>7</v>
      </c>
      <c r="BB50" s="195" t="s">
        <v>7</v>
      </c>
      <c r="BC50" s="195" t="s">
        <v>7</v>
      </c>
      <c r="BD50" s="195" t="s">
        <v>7</v>
      </c>
      <c r="BE50" s="195" t="s">
        <v>7</v>
      </c>
      <c r="BF50" s="195">
        <v>350</v>
      </c>
      <c r="BG50" s="195" t="s">
        <v>7</v>
      </c>
      <c r="BH50" s="195">
        <v>158</v>
      </c>
      <c r="BI50" s="195" t="s">
        <v>7</v>
      </c>
      <c r="BJ50" s="195" t="s">
        <v>7</v>
      </c>
      <c r="BK50" s="195" t="s">
        <v>7</v>
      </c>
      <c r="BL50" s="195" t="s">
        <v>7</v>
      </c>
    </row>
    <row r="51" spans="1:64" ht="12.75" customHeight="1" x14ac:dyDescent="0.2">
      <c r="A51" s="129">
        <v>45</v>
      </c>
      <c r="B51" s="129"/>
      <c r="C51" s="194" t="s">
        <v>103</v>
      </c>
      <c r="D51" s="195" t="s">
        <v>7</v>
      </c>
      <c r="E51" s="195">
        <v>360</v>
      </c>
      <c r="F51" s="195" t="s">
        <v>7</v>
      </c>
      <c r="G51" s="195" t="s">
        <v>7</v>
      </c>
      <c r="H51" s="195">
        <v>70</v>
      </c>
      <c r="I51" s="195" t="s">
        <v>7</v>
      </c>
      <c r="J51" s="196">
        <v>12190</v>
      </c>
      <c r="K51" s="195" t="s">
        <v>7</v>
      </c>
      <c r="L51" s="195" t="s">
        <v>7</v>
      </c>
      <c r="M51" s="195">
        <v>40</v>
      </c>
      <c r="N51" s="195" t="s">
        <v>7</v>
      </c>
      <c r="O51" s="195" t="s">
        <v>7</v>
      </c>
      <c r="P51" s="195">
        <v>15</v>
      </c>
      <c r="Q51" s="195" t="s">
        <v>7</v>
      </c>
      <c r="R51" s="196">
        <v>1470</v>
      </c>
      <c r="S51" s="196">
        <v>7600</v>
      </c>
      <c r="T51" s="196">
        <v>1400</v>
      </c>
      <c r="U51" s="195" t="s">
        <v>7</v>
      </c>
      <c r="V51" s="195" t="s">
        <v>7</v>
      </c>
      <c r="X51" s="194" t="s">
        <v>103</v>
      </c>
      <c r="Y51" s="195" t="s">
        <v>7</v>
      </c>
      <c r="Z51" s="195">
        <v>360</v>
      </c>
      <c r="AA51" s="195" t="s">
        <v>7</v>
      </c>
      <c r="AB51" s="195" t="s">
        <v>7</v>
      </c>
      <c r="AC51" s="195">
        <v>50</v>
      </c>
      <c r="AD51" s="195" t="s">
        <v>7</v>
      </c>
      <c r="AE51" s="196">
        <v>12190</v>
      </c>
      <c r="AF51" s="195" t="s">
        <v>7</v>
      </c>
      <c r="AG51" s="195" t="s">
        <v>7</v>
      </c>
      <c r="AH51" s="195">
        <v>10</v>
      </c>
      <c r="AI51" s="195" t="s">
        <v>7</v>
      </c>
      <c r="AJ51" s="195" t="s">
        <v>7</v>
      </c>
      <c r="AK51" s="195">
        <v>15</v>
      </c>
      <c r="AL51" s="195" t="s">
        <v>7</v>
      </c>
      <c r="AM51" s="196">
        <v>1470</v>
      </c>
      <c r="AN51" s="196">
        <v>7600</v>
      </c>
      <c r="AO51" s="196">
        <v>1400</v>
      </c>
      <c r="AP51" s="195" t="s">
        <v>7</v>
      </c>
      <c r="AQ51" s="195" t="s">
        <v>7</v>
      </c>
      <c r="AS51" s="194" t="s">
        <v>103</v>
      </c>
      <c r="AT51" s="195" t="s">
        <v>7</v>
      </c>
      <c r="AU51" s="196">
        <v>1180</v>
      </c>
      <c r="AV51" s="195" t="s">
        <v>7</v>
      </c>
      <c r="AW51" s="195" t="s">
        <v>7</v>
      </c>
      <c r="AX51" s="195">
        <v>84</v>
      </c>
      <c r="AY51" s="195" t="s">
        <v>7</v>
      </c>
      <c r="AZ51" s="196">
        <v>891475</v>
      </c>
      <c r="BA51" s="195" t="s">
        <v>7</v>
      </c>
      <c r="BB51" s="195" t="s">
        <v>7</v>
      </c>
      <c r="BC51" s="195">
        <v>18</v>
      </c>
      <c r="BD51" s="195" t="s">
        <v>7</v>
      </c>
      <c r="BE51" s="195" t="s">
        <v>7</v>
      </c>
      <c r="BF51" s="195">
        <v>236</v>
      </c>
      <c r="BG51" s="195" t="s">
        <v>7</v>
      </c>
      <c r="BH51" s="196">
        <v>6778</v>
      </c>
      <c r="BI51" s="196">
        <v>15960</v>
      </c>
      <c r="BJ51" s="196">
        <v>4200</v>
      </c>
      <c r="BK51" s="195" t="s">
        <v>7</v>
      </c>
      <c r="BL51" s="195" t="s">
        <v>7</v>
      </c>
    </row>
    <row r="52" spans="1:64" ht="12.75" customHeight="1" x14ac:dyDescent="0.2">
      <c r="A52" s="129">
        <v>46</v>
      </c>
      <c r="B52" s="129"/>
      <c r="C52" s="194" t="s">
        <v>104</v>
      </c>
      <c r="D52" s="195" t="s">
        <v>7</v>
      </c>
      <c r="E52" s="195" t="s">
        <v>7</v>
      </c>
      <c r="F52" s="195" t="s">
        <v>7</v>
      </c>
      <c r="G52" s="195" t="s">
        <v>7</v>
      </c>
      <c r="H52" s="195" t="s">
        <v>7</v>
      </c>
      <c r="I52" s="195" t="s">
        <v>7</v>
      </c>
      <c r="J52" s="196">
        <v>22229</v>
      </c>
      <c r="K52" s="195" t="s">
        <v>7</v>
      </c>
      <c r="L52" s="195" t="s">
        <v>7</v>
      </c>
      <c r="M52" s="195" t="s">
        <v>7</v>
      </c>
      <c r="N52" s="195" t="s">
        <v>7</v>
      </c>
      <c r="O52" s="195" t="s">
        <v>7</v>
      </c>
      <c r="P52" s="195" t="s">
        <v>7</v>
      </c>
      <c r="Q52" s="195" t="s">
        <v>7</v>
      </c>
      <c r="R52" s="195" t="s">
        <v>7</v>
      </c>
      <c r="S52" s="196">
        <v>1500</v>
      </c>
      <c r="T52" s="195" t="s">
        <v>7</v>
      </c>
      <c r="U52" s="195" t="s">
        <v>7</v>
      </c>
      <c r="V52" s="195" t="s">
        <v>7</v>
      </c>
      <c r="X52" s="194" t="s">
        <v>104</v>
      </c>
      <c r="Y52" s="195" t="s">
        <v>7</v>
      </c>
      <c r="Z52" s="195" t="s">
        <v>7</v>
      </c>
      <c r="AA52" s="195" t="s">
        <v>7</v>
      </c>
      <c r="AB52" s="195" t="s">
        <v>7</v>
      </c>
      <c r="AC52" s="195" t="s">
        <v>7</v>
      </c>
      <c r="AD52" s="195" t="s">
        <v>7</v>
      </c>
      <c r="AE52" s="196">
        <v>22229</v>
      </c>
      <c r="AF52" s="195" t="s">
        <v>7</v>
      </c>
      <c r="AG52" s="195" t="s">
        <v>7</v>
      </c>
      <c r="AH52" s="195" t="s">
        <v>7</v>
      </c>
      <c r="AI52" s="195" t="s">
        <v>7</v>
      </c>
      <c r="AJ52" s="195" t="s">
        <v>7</v>
      </c>
      <c r="AK52" s="195" t="s">
        <v>7</v>
      </c>
      <c r="AL52" s="195" t="s">
        <v>7</v>
      </c>
      <c r="AM52" s="195" t="s">
        <v>7</v>
      </c>
      <c r="AN52" s="196">
        <v>1500</v>
      </c>
      <c r="AO52" s="195" t="s">
        <v>7</v>
      </c>
      <c r="AP52" s="195" t="s">
        <v>7</v>
      </c>
      <c r="AQ52" s="195" t="s">
        <v>7</v>
      </c>
      <c r="AS52" s="194" t="s">
        <v>104</v>
      </c>
      <c r="AT52" s="195" t="s">
        <v>7</v>
      </c>
      <c r="AU52" s="195" t="s">
        <v>7</v>
      </c>
      <c r="AV52" s="195" t="s">
        <v>7</v>
      </c>
      <c r="AW52" s="195" t="s">
        <v>7</v>
      </c>
      <c r="AX52" s="195" t="s">
        <v>7</v>
      </c>
      <c r="AY52" s="195" t="s">
        <v>7</v>
      </c>
      <c r="AZ52" s="196">
        <v>1357525</v>
      </c>
      <c r="BA52" s="195" t="s">
        <v>7</v>
      </c>
      <c r="BB52" s="195" t="s">
        <v>7</v>
      </c>
      <c r="BC52" s="195" t="s">
        <v>7</v>
      </c>
      <c r="BD52" s="195" t="s">
        <v>7</v>
      </c>
      <c r="BE52" s="195" t="s">
        <v>7</v>
      </c>
      <c r="BF52" s="195" t="s">
        <v>7</v>
      </c>
      <c r="BG52" s="195" t="s">
        <v>7</v>
      </c>
      <c r="BH52" s="195" t="s">
        <v>7</v>
      </c>
      <c r="BI52" s="196">
        <v>3450</v>
      </c>
      <c r="BJ52" s="195" t="s">
        <v>7</v>
      </c>
      <c r="BK52" s="195" t="s">
        <v>7</v>
      </c>
      <c r="BL52" s="195" t="s">
        <v>7</v>
      </c>
    </row>
    <row r="53" spans="1:64" ht="12.75" customHeight="1" x14ac:dyDescent="0.2">
      <c r="A53" s="129">
        <v>47</v>
      </c>
      <c r="B53" s="129"/>
      <c r="C53" s="194" t="s">
        <v>105</v>
      </c>
      <c r="D53" s="195">
        <v>25</v>
      </c>
      <c r="E53" s="196">
        <v>1950</v>
      </c>
      <c r="F53" s="195" t="s">
        <v>7</v>
      </c>
      <c r="G53" s="195" t="s">
        <v>7</v>
      </c>
      <c r="H53" s="195" t="s">
        <v>7</v>
      </c>
      <c r="I53" s="195" t="s">
        <v>7</v>
      </c>
      <c r="J53" s="195" t="s">
        <v>7</v>
      </c>
      <c r="K53" s="195" t="s">
        <v>7</v>
      </c>
      <c r="L53" s="195" t="s">
        <v>7</v>
      </c>
      <c r="M53" s="196">
        <v>3300</v>
      </c>
      <c r="N53" s="195" t="s">
        <v>7</v>
      </c>
      <c r="O53" s="195">
        <v>60</v>
      </c>
      <c r="P53" s="195" t="s">
        <v>7</v>
      </c>
      <c r="Q53" s="195">
        <v>37</v>
      </c>
      <c r="R53" s="196">
        <v>46000</v>
      </c>
      <c r="S53" s="196">
        <v>90000</v>
      </c>
      <c r="T53" s="196">
        <v>2000</v>
      </c>
      <c r="U53" s="195" t="s">
        <v>7</v>
      </c>
      <c r="V53" s="195" t="s">
        <v>7</v>
      </c>
      <c r="X53" s="194" t="s">
        <v>105</v>
      </c>
      <c r="Y53" s="195">
        <v>25</v>
      </c>
      <c r="Z53" s="196">
        <v>1950</v>
      </c>
      <c r="AA53" s="195" t="s">
        <v>7</v>
      </c>
      <c r="AB53" s="195" t="s">
        <v>7</v>
      </c>
      <c r="AC53" s="195" t="s">
        <v>7</v>
      </c>
      <c r="AD53" s="195" t="s">
        <v>7</v>
      </c>
      <c r="AE53" s="195" t="s">
        <v>7</v>
      </c>
      <c r="AF53" s="195" t="s">
        <v>7</v>
      </c>
      <c r="AG53" s="195" t="s">
        <v>7</v>
      </c>
      <c r="AH53" s="196">
        <v>3300</v>
      </c>
      <c r="AI53" s="195" t="s">
        <v>7</v>
      </c>
      <c r="AJ53" s="195">
        <v>60</v>
      </c>
      <c r="AK53" s="195" t="s">
        <v>7</v>
      </c>
      <c r="AL53" s="195">
        <v>37</v>
      </c>
      <c r="AM53" s="196">
        <v>46000</v>
      </c>
      <c r="AN53" s="196">
        <v>90000</v>
      </c>
      <c r="AO53" s="196">
        <v>2000</v>
      </c>
      <c r="AP53" s="195" t="s">
        <v>7</v>
      </c>
      <c r="AQ53" s="195" t="s">
        <v>7</v>
      </c>
      <c r="AS53" s="194" t="s">
        <v>105</v>
      </c>
      <c r="AT53" s="195">
        <v>630</v>
      </c>
      <c r="AU53" s="196">
        <v>6923</v>
      </c>
      <c r="AV53" s="195" t="s">
        <v>7</v>
      </c>
      <c r="AW53" s="195" t="s">
        <v>7</v>
      </c>
      <c r="AX53" s="195" t="s">
        <v>7</v>
      </c>
      <c r="AY53" s="195" t="s">
        <v>7</v>
      </c>
      <c r="AZ53" s="195" t="s">
        <v>7</v>
      </c>
      <c r="BA53" s="195" t="s">
        <v>7</v>
      </c>
      <c r="BB53" s="195" t="s">
        <v>7</v>
      </c>
      <c r="BC53" s="196">
        <v>6000</v>
      </c>
      <c r="BD53" s="195" t="s">
        <v>7</v>
      </c>
      <c r="BE53" s="195">
        <v>72</v>
      </c>
      <c r="BF53" s="195" t="s">
        <v>7</v>
      </c>
      <c r="BG53" s="195">
        <v>999</v>
      </c>
      <c r="BH53" s="196">
        <v>313000</v>
      </c>
      <c r="BI53" s="196">
        <v>245700</v>
      </c>
      <c r="BJ53" s="196">
        <v>5000</v>
      </c>
      <c r="BK53" s="195" t="s">
        <v>7</v>
      </c>
      <c r="BL53" s="195" t="s">
        <v>7</v>
      </c>
    </row>
    <row r="54" spans="1:64" ht="12.75" customHeight="1" x14ac:dyDescent="0.2">
      <c r="A54" s="129">
        <v>48</v>
      </c>
      <c r="B54" s="129"/>
      <c r="C54" s="194" t="s">
        <v>106</v>
      </c>
      <c r="D54" s="195">
        <v>10</v>
      </c>
      <c r="E54" s="195" t="s">
        <v>7</v>
      </c>
      <c r="F54" s="195" t="s">
        <v>7</v>
      </c>
      <c r="G54" s="195" t="s">
        <v>7</v>
      </c>
      <c r="H54" s="195">
        <v>20</v>
      </c>
      <c r="I54" s="195" t="s">
        <v>7</v>
      </c>
      <c r="J54" s="195" t="s">
        <v>7</v>
      </c>
      <c r="K54" s="195" t="s">
        <v>7</v>
      </c>
      <c r="L54" s="195" t="s">
        <v>7</v>
      </c>
      <c r="M54" s="195" t="s">
        <v>7</v>
      </c>
      <c r="N54" s="195" t="s">
        <v>7</v>
      </c>
      <c r="O54" s="195" t="s">
        <v>7</v>
      </c>
      <c r="P54" s="195">
        <v>150</v>
      </c>
      <c r="Q54" s="195" t="s">
        <v>7</v>
      </c>
      <c r="R54" s="196">
        <v>3800</v>
      </c>
      <c r="S54" s="196">
        <v>28000</v>
      </c>
      <c r="T54" s="196">
        <v>1300</v>
      </c>
      <c r="U54" s="195" t="s">
        <v>7</v>
      </c>
      <c r="V54" s="195" t="s">
        <v>7</v>
      </c>
      <c r="X54" s="194" t="s">
        <v>106</v>
      </c>
      <c r="Y54" s="195">
        <v>10</v>
      </c>
      <c r="Z54" s="195" t="s">
        <v>7</v>
      </c>
      <c r="AA54" s="195" t="s">
        <v>7</v>
      </c>
      <c r="AB54" s="195" t="s">
        <v>7</v>
      </c>
      <c r="AC54" s="195">
        <v>20</v>
      </c>
      <c r="AD54" s="195" t="s">
        <v>7</v>
      </c>
      <c r="AE54" s="195" t="s">
        <v>7</v>
      </c>
      <c r="AF54" s="195" t="s">
        <v>7</v>
      </c>
      <c r="AG54" s="195" t="s">
        <v>7</v>
      </c>
      <c r="AH54" s="195" t="s">
        <v>7</v>
      </c>
      <c r="AI54" s="195" t="s">
        <v>7</v>
      </c>
      <c r="AJ54" s="195" t="s">
        <v>7</v>
      </c>
      <c r="AK54" s="195">
        <v>150</v>
      </c>
      <c r="AL54" s="195" t="s">
        <v>7</v>
      </c>
      <c r="AM54" s="196">
        <v>3800</v>
      </c>
      <c r="AN54" s="196">
        <v>28000</v>
      </c>
      <c r="AO54" s="196">
        <v>1300</v>
      </c>
      <c r="AP54" s="195" t="s">
        <v>7</v>
      </c>
      <c r="AQ54" s="195" t="s">
        <v>7</v>
      </c>
      <c r="AS54" s="194" t="s">
        <v>106</v>
      </c>
      <c r="AT54" s="195">
        <v>200</v>
      </c>
      <c r="AU54" s="195" t="s">
        <v>7</v>
      </c>
      <c r="AV54" s="195" t="s">
        <v>7</v>
      </c>
      <c r="AW54" s="195" t="s">
        <v>7</v>
      </c>
      <c r="AX54" s="195">
        <v>40</v>
      </c>
      <c r="AY54" s="195" t="s">
        <v>7</v>
      </c>
      <c r="AZ54" s="195" t="s">
        <v>7</v>
      </c>
      <c r="BA54" s="195" t="s">
        <v>7</v>
      </c>
      <c r="BB54" s="195" t="s">
        <v>7</v>
      </c>
      <c r="BC54" s="195" t="s">
        <v>7</v>
      </c>
      <c r="BD54" s="195" t="s">
        <v>7</v>
      </c>
      <c r="BE54" s="195" t="s">
        <v>7</v>
      </c>
      <c r="BF54" s="196">
        <v>2100</v>
      </c>
      <c r="BG54" s="195" t="s">
        <v>7</v>
      </c>
      <c r="BH54" s="196">
        <v>22500</v>
      </c>
      <c r="BI54" s="196">
        <v>81200</v>
      </c>
      <c r="BJ54" s="196">
        <v>3120</v>
      </c>
      <c r="BK54" s="195" t="s">
        <v>7</v>
      </c>
      <c r="BL54" s="195" t="s">
        <v>7</v>
      </c>
    </row>
    <row r="55" spans="1:64" ht="12.75" customHeight="1" x14ac:dyDescent="0.2">
      <c r="A55" s="129">
        <v>49</v>
      </c>
      <c r="B55" s="129"/>
      <c r="C55" s="194" t="s">
        <v>107</v>
      </c>
      <c r="D55" s="195" t="s">
        <v>7</v>
      </c>
      <c r="E55" s="195" t="s">
        <v>7</v>
      </c>
      <c r="F55" s="195" t="s">
        <v>7</v>
      </c>
      <c r="G55" s="195" t="s">
        <v>7</v>
      </c>
      <c r="H55" s="195" t="s">
        <v>7</v>
      </c>
      <c r="I55" s="195" t="s">
        <v>7</v>
      </c>
      <c r="J55" s="195" t="s">
        <v>7</v>
      </c>
      <c r="K55" s="195" t="s">
        <v>7</v>
      </c>
      <c r="L55" s="195" t="s">
        <v>7</v>
      </c>
      <c r="M55" s="195" t="s">
        <v>7</v>
      </c>
      <c r="N55" s="195" t="s">
        <v>7</v>
      </c>
      <c r="O55" s="195" t="s">
        <v>7</v>
      </c>
      <c r="P55" s="195">
        <v>40</v>
      </c>
      <c r="Q55" s="195" t="s">
        <v>7</v>
      </c>
      <c r="R55" s="195">
        <v>800</v>
      </c>
      <c r="S55" s="195" t="s">
        <v>7</v>
      </c>
      <c r="T55" s="195" t="s">
        <v>7</v>
      </c>
      <c r="U55" s="195" t="s">
        <v>7</v>
      </c>
      <c r="V55" s="195" t="s">
        <v>7</v>
      </c>
      <c r="X55" s="194" t="s">
        <v>107</v>
      </c>
      <c r="Y55" s="195" t="s">
        <v>7</v>
      </c>
      <c r="Z55" s="195" t="s">
        <v>7</v>
      </c>
      <c r="AA55" s="195" t="s">
        <v>7</v>
      </c>
      <c r="AB55" s="195" t="s">
        <v>7</v>
      </c>
      <c r="AC55" s="195" t="s">
        <v>7</v>
      </c>
      <c r="AD55" s="195" t="s">
        <v>7</v>
      </c>
      <c r="AE55" s="195" t="s">
        <v>7</v>
      </c>
      <c r="AF55" s="195" t="s">
        <v>7</v>
      </c>
      <c r="AG55" s="195" t="s">
        <v>7</v>
      </c>
      <c r="AH55" s="195" t="s">
        <v>7</v>
      </c>
      <c r="AI55" s="195" t="s">
        <v>7</v>
      </c>
      <c r="AJ55" s="195" t="s">
        <v>7</v>
      </c>
      <c r="AK55" s="195">
        <v>40</v>
      </c>
      <c r="AL55" s="195" t="s">
        <v>7</v>
      </c>
      <c r="AM55" s="195">
        <v>800</v>
      </c>
      <c r="AN55" s="195" t="s">
        <v>7</v>
      </c>
      <c r="AO55" s="195" t="s">
        <v>7</v>
      </c>
      <c r="AP55" s="195" t="s">
        <v>7</v>
      </c>
      <c r="AQ55" s="195" t="s">
        <v>7</v>
      </c>
      <c r="AS55" s="194" t="s">
        <v>107</v>
      </c>
      <c r="AT55" s="195" t="s">
        <v>7</v>
      </c>
      <c r="AU55" s="195" t="s">
        <v>7</v>
      </c>
      <c r="AV55" s="195" t="s">
        <v>7</v>
      </c>
      <c r="AW55" s="195" t="s">
        <v>7</v>
      </c>
      <c r="AX55" s="195" t="s">
        <v>7</v>
      </c>
      <c r="AY55" s="195" t="s">
        <v>7</v>
      </c>
      <c r="AZ55" s="195" t="s">
        <v>7</v>
      </c>
      <c r="BA55" s="195" t="s">
        <v>7</v>
      </c>
      <c r="BB55" s="195" t="s">
        <v>7</v>
      </c>
      <c r="BC55" s="195" t="s">
        <v>7</v>
      </c>
      <c r="BD55" s="195" t="s">
        <v>7</v>
      </c>
      <c r="BE55" s="195" t="s">
        <v>7</v>
      </c>
      <c r="BF55" s="195">
        <v>660</v>
      </c>
      <c r="BG55" s="195" t="s">
        <v>7</v>
      </c>
      <c r="BH55" s="196">
        <v>5750</v>
      </c>
      <c r="BI55" s="195" t="s">
        <v>7</v>
      </c>
      <c r="BJ55" s="195" t="s">
        <v>7</v>
      </c>
      <c r="BK55" s="195" t="s">
        <v>7</v>
      </c>
      <c r="BL55" s="195" t="s">
        <v>7</v>
      </c>
    </row>
    <row r="56" spans="1:64" ht="12.75" customHeight="1" x14ac:dyDescent="0.2">
      <c r="A56" s="129">
        <v>50</v>
      </c>
      <c r="B56" s="129"/>
      <c r="C56" s="194" t="s">
        <v>108</v>
      </c>
      <c r="D56" s="195" t="s">
        <v>7</v>
      </c>
      <c r="E56" s="195" t="s">
        <v>7</v>
      </c>
      <c r="F56" s="195" t="s">
        <v>7</v>
      </c>
      <c r="G56" s="195" t="s">
        <v>7</v>
      </c>
      <c r="H56" s="195">
        <v>50</v>
      </c>
      <c r="I56" s="195" t="s">
        <v>7</v>
      </c>
      <c r="J56" s="195" t="s">
        <v>7</v>
      </c>
      <c r="K56" s="195" t="s">
        <v>7</v>
      </c>
      <c r="L56" s="195" t="s">
        <v>7</v>
      </c>
      <c r="M56" s="195" t="s">
        <v>7</v>
      </c>
      <c r="N56" s="195" t="s">
        <v>7</v>
      </c>
      <c r="O56" s="195" t="s">
        <v>7</v>
      </c>
      <c r="P56" s="195" t="s">
        <v>7</v>
      </c>
      <c r="Q56" s="195" t="s">
        <v>7</v>
      </c>
      <c r="R56" s="195">
        <v>900</v>
      </c>
      <c r="S56" s="195">
        <v>250</v>
      </c>
      <c r="T56" s="195" t="s">
        <v>7</v>
      </c>
      <c r="U56" s="195" t="s">
        <v>7</v>
      </c>
      <c r="V56" s="195" t="s">
        <v>7</v>
      </c>
      <c r="X56" s="194" t="s">
        <v>108</v>
      </c>
      <c r="Y56" s="195" t="s">
        <v>7</v>
      </c>
      <c r="Z56" s="195" t="s">
        <v>7</v>
      </c>
      <c r="AA56" s="195" t="s">
        <v>7</v>
      </c>
      <c r="AB56" s="195" t="s">
        <v>7</v>
      </c>
      <c r="AC56" s="195">
        <v>50</v>
      </c>
      <c r="AD56" s="195" t="s">
        <v>7</v>
      </c>
      <c r="AE56" s="195" t="s">
        <v>7</v>
      </c>
      <c r="AF56" s="195" t="s">
        <v>7</v>
      </c>
      <c r="AG56" s="195" t="s">
        <v>7</v>
      </c>
      <c r="AH56" s="195" t="s">
        <v>7</v>
      </c>
      <c r="AI56" s="195" t="s">
        <v>7</v>
      </c>
      <c r="AJ56" s="195" t="s">
        <v>7</v>
      </c>
      <c r="AK56" s="195" t="s">
        <v>7</v>
      </c>
      <c r="AL56" s="195" t="s">
        <v>7</v>
      </c>
      <c r="AM56" s="195">
        <v>900</v>
      </c>
      <c r="AN56" s="195">
        <v>250</v>
      </c>
      <c r="AO56" s="195" t="s">
        <v>7</v>
      </c>
      <c r="AP56" s="195" t="s">
        <v>7</v>
      </c>
      <c r="AQ56" s="195" t="s">
        <v>7</v>
      </c>
      <c r="AS56" s="194" t="s">
        <v>108</v>
      </c>
      <c r="AT56" s="195" t="s">
        <v>7</v>
      </c>
      <c r="AU56" s="195" t="s">
        <v>7</v>
      </c>
      <c r="AV56" s="195" t="s">
        <v>7</v>
      </c>
      <c r="AW56" s="195" t="s">
        <v>7</v>
      </c>
      <c r="AX56" s="195">
        <v>120</v>
      </c>
      <c r="AY56" s="195" t="s">
        <v>7</v>
      </c>
      <c r="AZ56" s="195" t="s">
        <v>7</v>
      </c>
      <c r="BA56" s="195" t="s">
        <v>7</v>
      </c>
      <c r="BB56" s="195" t="s">
        <v>7</v>
      </c>
      <c r="BC56" s="195" t="s">
        <v>7</v>
      </c>
      <c r="BD56" s="195" t="s">
        <v>7</v>
      </c>
      <c r="BE56" s="195" t="s">
        <v>7</v>
      </c>
      <c r="BF56" s="195" t="s">
        <v>7</v>
      </c>
      <c r="BG56" s="195" t="s">
        <v>7</v>
      </c>
      <c r="BH56" s="196">
        <v>5500</v>
      </c>
      <c r="BI56" s="195">
        <v>700</v>
      </c>
      <c r="BJ56" s="195" t="s">
        <v>7</v>
      </c>
      <c r="BK56" s="195" t="s">
        <v>7</v>
      </c>
      <c r="BL56" s="195" t="s">
        <v>7</v>
      </c>
    </row>
    <row r="57" spans="1:64" ht="12.75" customHeight="1" x14ac:dyDescent="0.2">
      <c r="A57" s="129">
        <v>51</v>
      </c>
      <c r="B57" s="129"/>
      <c r="C57" s="194" t="s">
        <v>109</v>
      </c>
      <c r="D57" s="195" t="s">
        <v>7</v>
      </c>
      <c r="E57" s="195" t="s">
        <v>7</v>
      </c>
      <c r="F57" s="195" t="s">
        <v>7</v>
      </c>
      <c r="G57" s="195" t="s">
        <v>7</v>
      </c>
      <c r="H57" s="195">
        <v>150</v>
      </c>
      <c r="I57" s="195" t="s">
        <v>7</v>
      </c>
      <c r="J57" s="195" t="s">
        <v>7</v>
      </c>
      <c r="K57" s="195" t="s">
        <v>7</v>
      </c>
      <c r="L57" s="195" t="s">
        <v>7</v>
      </c>
      <c r="M57" s="195" t="s">
        <v>7</v>
      </c>
      <c r="N57" s="195" t="s">
        <v>7</v>
      </c>
      <c r="O57" s="195" t="s">
        <v>7</v>
      </c>
      <c r="P57" s="195">
        <v>100</v>
      </c>
      <c r="Q57" s="195" t="s">
        <v>7</v>
      </c>
      <c r="R57" s="195">
        <v>370</v>
      </c>
      <c r="S57" s="196">
        <v>1410</v>
      </c>
      <c r="T57" s="195" t="s">
        <v>7</v>
      </c>
      <c r="U57" s="195" t="s">
        <v>7</v>
      </c>
      <c r="V57" s="195" t="s">
        <v>7</v>
      </c>
      <c r="X57" s="194" t="s">
        <v>109</v>
      </c>
      <c r="Y57" s="195" t="s">
        <v>7</v>
      </c>
      <c r="Z57" s="195" t="s">
        <v>7</v>
      </c>
      <c r="AA57" s="195" t="s">
        <v>7</v>
      </c>
      <c r="AB57" s="195" t="s">
        <v>7</v>
      </c>
      <c r="AC57" s="195">
        <v>150</v>
      </c>
      <c r="AD57" s="195" t="s">
        <v>7</v>
      </c>
      <c r="AE57" s="195" t="s">
        <v>7</v>
      </c>
      <c r="AF57" s="195" t="s">
        <v>7</v>
      </c>
      <c r="AG57" s="195" t="s">
        <v>7</v>
      </c>
      <c r="AH57" s="195" t="s">
        <v>7</v>
      </c>
      <c r="AI57" s="195" t="s">
        <v>7</v>
      </c>
      <c r="AJ57" s="195" t="s">
        <v>7</v>
      </c>
      <c r="AK57" s="195">
        <v>100</v>
      </c>
      <c r="AL57" s="195" t="s">
        <v>7</v>
      </c>
      <c r="AM57" s="195">
        <v>370</v>
      </c>
      <c r="AN57" s="196">
        <v>1410</v>
      </c>
      <c r="AO57" s="195" t="s">
        <v>7</v>
      </c>
      <c r="AP57" s="195" t="s">
        <v>7</v>
      </c>
      <c r="AQ57" s="195" t="s">
        <v>7</v>
      </c>
      <c r="AS57" s="194" t="s">
        <v>109</v>
      </c>
      <c r="AT57" s="195" t="s">
        <v>7</v>
      </c>
      <c r="AU57" s="195" t="s">
        <v>7</v>
      </c>
      <c r="AV57" s="195" t="s">
        <v>7</v>
      </c>
      <c r="AW57" s="195" t="s">
        <v>7</v>
      </c>
      <c r="AX57" s="195">
        <v>320</v>
      </c>
      <c r="AY57" s="195" t="s">
        <v>7</v>
      </c>
      <c r="AZ57" s="195" t="s">
        <v>7</v>
      </c>
      <c r="BA57" s="195" t="s">
        <v>7</v>
      </c>
      <c r="BB57" s="195" t="s">
        <v>7</v>
      </c>
      <c r="BC57" s="195" t="s">
        <v>7</v>
      </c>
      <c r="BD57" s="195" t="s">
        <v>7</v>
      </c>
      <c r="BE57" s="195" t="s">
        <v>7</v>
      </c>
      <c r="BF57" s="196">
        <v>1350</v>
      </c>
      <c r="BG57" s="195" t="s">
        <v>7</v>
      </c>
      <c r="BH57" s="196">
        <v>1670</v>
      </c>
      <c r="BI57" s="196">
        <v>3130</v>
      </c>
      <c r="BJ57" s="195" t="s">
        <v>7</v>
      </c>
      <c r="BK57" s="195" t="s">
        <v>7</v>
      </c>
      <c r="BL57" s="195" t="s">
        <v>7</v>
      </c>
    </row>
    <row r="58" spans="1:64" ht="12.75" customHeight="1" x14ac:dyDescent="0.2">
      <c r="A58" s="129">
        <v>52</v>
      </c>
      <c r="B58" s="129"/>
      <c r="C58" s="194" t="s">
        <v>110</v>
      </c>
      <c r="D58" s="195" t="s">
        <v>7</v>
      </c>
      <c r="E58" s="195" t="s">
        <v>7</v>
      </c>
      <c r="F58" s="195" t="s">
        <v>7</v>
      </c>
      <c r="G58" s="195" t="s">
        <v>7</v>
      </c>
      <c r="H58" s="195">
        <v>50</v>
      </c>
      <c r="I58" s="195" t="s">
        <v>7</v>
      </c>
      <c r="J58" s="196">
        <v>1500</v>
      </c>
      <c r="K58" s="195" t="s">
        <v>7</v>
      </c>
      <c r="L58" s="195" t="s">
        <v>7</v>
      </c>
      <c r="M58" s="195" t="s">
        <v>7</v>
      </c>
      <c r="N58" s="195" t="s">
        <v>7</v>
      </c>
      <c r="O58" s="195" t="s">
        <v>7</v>
      </c>
      <c r="P58" s="195">
        <v>16</v>
      </c>
      <c r="Q58" s="195" t="s">
        <v>7</v>
      </c>
      <c r="R58" s="195">
        <v>300</v>
      </c>
      <c r="S58" s="196">
        <v>9500</v>
      </c>
      <c r="T58" s="196">
        <v>1000</v>
      </c>
      <c r="U58" s="195" t="s">
        <v>7</v>
      </c>
      <c r="V58" s="195" t="s">
        <v>7</v>
      </c>
      <c r="X58" s="194" t="s">
        <v>110</v>
      </c>
      <c r="Y58" s="195" t="s">
        <v>7</v>
      </c>
      <c r="Z58" s="195" t="s">
        <v>7</v>
      </c>
      <c r="AA58" s="195" t="s">
        <v>7</v>
      </c>
      <c r="AB58" s="195" t="s">
        <v>7</v>
      </c>
      <c r="AC58" s="195">
        <v>50</v>
      </c>
      <c r="AD58" s="195" t="s">
        <v>7</v>
      </c>
      <c r="AE58" s="196">
        <v>1500</v>
      </c>
      <c r="AF58" s="195" t="s">
        <v>7</v>
      </c>
      <c r="AG58" s="195" t="s">
        <v>7</v>
      </c>
      <c r="AH58" s="195" t="s">
        <v>7</v>
      </c>
      <c r="AI58" s="195" t="s">
        <v>7</v>
      </c>
      <c r="AJ58" s="195" t="s">
        <v>7</v>
      </c>
      <c r="AK58" s="195">
        <v>16</v>
      </c>
      <c r="AL58" s="195" t="s">
        <v>7</v>
      </c>
      <c r="AM58" s="195">
        <v>300</v>
      </c>
      <c r="AN58" s="196">
        <v>9500</v>
      </c>
      <c r="AO58" s="196">
        <v>1000</v>
      </c>
      <c r="AP58" s="195" t="s">
        <v>7</v>
      </c>
      <c r="AQ58" s="195" t="s">
        <v>7</v>
      </c>
      <c r="AS58" s="194" t="s">
        <v>110</v>
      </c>
      <c r="AT58" s="195" t="s">
        <v>7</v>
      </c>
      <c r="AU58" s="195" t="s">
        <v>7</v>
      </c>
      <c r="AV58" s="195" t="s">
        <v>7</v>
      </c>
      <c r="AW58" s="195" t="s">
        <v>7</v>
      </c>
      <c r="AX58" s="195">
        <v>100</v>
      </c>
      <c r="AY58" s="195" t="s">
        <v>7</v>
      </c>
      <c r="AZ58" s="196">
        <v>90000</v>
      </c>
      <c r="BA58" s="195" t="s">
        <v>7</v>
      </c>
      <c r="BB58" s="195" t="s">
        <v>7</v>
      </c>
      <c r="BC58" s="195" t="s">
        <v>7</v>
      </c>
      <c r="BD58" s="195" t="s">
        <v>7</v>
      </c>
      <c r="BE58" s="195" t="s">
        <v>7</v>
      </c>
      <c r="BF58" s="195">
        <v>304</v>
      </c>
      <c r="BG58" s="195" t="s">
        <v>7</v>
      </c>
      <c r="BH58" s="196">
        <v>1200</v>
      </c>
      <c r="BI58" s="196">
        <v>28500</v>
      </c>
      <c r="BJ58" s="196">
        <v>2200</v>
      </c>
      <c r="BK58" s="195" t="s">
        <v>7</v>
      </c>
      <c r="BL58" s="195" t="s">
        <v>7</v>
      </c>
    </row>
    <row r="59" spans="1:64" ht="12.75" customHeight="1" x14ac:dyDescent="0.2">
      <c r="A59" s="129">
        <v>53</v>
      </c>
      <c r="B59" s="129"/>
      <c r="C59" s="194" t="s">
        <v>111</v>
      </c>
      <c r="D59" s="195" t="s">
        <v>7</v>
      </c>
      <c r="E59" s="196">
        <v>1000</v>
      </c>
      <c r="F59" s="195">
        <v>248</v>
      </c>
      <c r="G59" s="195" t="s">
        <v>7</v>
      </c>
      <c r="H59" s="195" t="s">
        <v>7</v>
      </c>
      <c r="I59" s="195">
        <v>864</v>
      </c>
      <c r="J59" s="196">
        <v>1123</v>
      </c>
      <c r="K59" s="195">
        <v>80</v>
      </c>
      <c r="L59" s="195" t="s">
        <v>7</v>
      </c>
      <c r="M59" s="196">
        <v>5157</v>
      </c>
      <c r="N59" s="195" t="s">
        <v>7</v>
      </c>
      <c r="O59" s="195" t="s">
        <v>7</v>
      </c>
      <c r="P59" s="195">
        <v>160</v>
      </c>
      <c r="Q59" s="195" t="s">
        <v>7</v>
      </c>
      <c r="R59" s="196">
        <v>8700</v>
      </c>
      <c r="S59" s="196">
        <v>63000</v>
      </c>
      <c r="T59" s="196">
        <v>8000</v>
      </c>
      <c r="U59" s="195">
        <v>202</v>
      </c>
      <c r="V59" s="195">
        <v>61</v>
      </c>
      <c r="X59" s="194" t="s">
        <v>111</v>
      </c>
      <c r="Y59" s="195" t="s">
        <v>7</v>
      </c>
      <c r="Z59" s="196">
        <v>1000</v>
      </c>
      <c r="AA59" s="195">
        <v>248</v>
      </c>
      <c r="AB59" s="195" t="s">
        <v>7</v>
      </c>
      <c r="AC59" s="195" t="s">
        <v>7</v>
      </c>
      <c r="AD59" s="195">
        <v>864</v>
      </c>
      <c r="AE59" s="196">
        <v>1123</v>
      </c>
      <c r="AF59" s="195">
        <v>80</v>
      </c>
      <c r="AG59" s="195" t="s">
        <v>7</v>
      </c>
      <c r="AH59" s="196">
        <v>5157</v>
      </c>
      <c r="AI59" s="195" t="s">
        <v>7</v>
      </c>
      <c r="AJ59" s="195" t="s">
        <v>7</v>
      </c>
      <c r="AK59" s="195">
        <v>160</v>
      </c>
      <c r="AL59" s="195" t="s">
        <v>7</v>
      </c>
      <c r="AM59" s="196">
        <v>8700</v>
      </c>
      <c r="AN59" s="196">
        <v>63000</v>
      </c>
      <c r="AO59" s="196">
        <v>8000</v>
      </c>
      <c r="AP59" s="195">
        <v>202</v>
      </c>
      <c r="AQ59" s="195">
        <v>61</v>
      </c>
      <c r="AS59" s="194" t="s">
        <v>111</v>
      </c>
      <c r="AT59" s="195" t="s">
        <v>7</v>
      </c>
      <c r="AU59" s="196">
        <v>3750</v>
      </c>
      <c r="AV59" s="196">
        <v>3720</v>
      </c>
      <c r="AW59" s="195" t="s">
        <v>7</v>
      </c>
      <c r="AX59" s="195" t="s">
        <v>7</v>
      </c>
      <c r="AY59" s="196">
        <v>34560</v>
      </c>
      <c r="AZ59" s="196">
        <v>123530</v>
      </c>
      <c r="BA59" s="196">
        <v>3680</v>
      </c>
      <c r="BB59" s="195" t="s">
        <v>7</v>
      </c>
      <c r="BC59" s="196">
        <v>13491</v>
      </c>
      <c r="BD59" s="195" t="s">
        <v>7</v>
      </c>
      <c r="BE59" s="195" t="s">
        <v>7</v>
      </c>
      <c r="BF59" s="196">
        <v>3040</v>
      </c>
      <c r="BG59" s="195" t="s">
        <v>7</v>
      </c>
      <c r="BH59" s="196">
        <v>76640</v>
      </c>
      <c r="BI59" s="196">
        <v>204000</v>
      </c>
      <c r="BJ59" s="196">
        <v>36000</v>
      </c>
      <c r="BK59" s="196">
        <v>15000</v>
      </c>
      <c r="BL59" s="195">
        <v>380</v>
      </c>
    </row>
    <row r="60" spans="1:64" ht="12.75" customHeight="1" x14ac:dyDescent="0.2">
      <c r="A60" s="129">
        <v>54</v>
      </c>
      <c r="B60" s="129"/>
      <c r="C60" s="194" t="s">
        <v>112</v>
      </c>
      <c r="D60" s="195" t="s">
        <v>7</v>
      </c>
      <c r="E60" s="195" t="s">
        <v>7</v>
      </c>
      <c r="F60" s="195" t="s">
        <v>7</v>
      </c>
      <c r="G60" s="195" t="s">
        <v>7</v>
      </c>
      <c r="H60" s="195">
        <v>25</v>
      </c>
      <c r="I60" s="195" t="s">
        <v>7</v>
      </c>
      <c r="J60" s="195" t="s">
        <v>7</v>
      </c>
      <c r="K60" s="195" t="s">
        <v>7</v>
      </c>
      <c r="L60" s="195" t="s">
        <v>7</v>
      </c>
      <c r="M60" s="195" t="s">
        <v>7</v>
      </c>
      <c r="N60" s="195" t="s">
        <v>7</v>
      </c>
      <c r="O60" s="195" t="s">
        <v>7</v>
      </c>
      <c r="P60" s="195">
        <v>150</v>
      </c>
      <c r="Q60" s="195" t="s">
        <v>7</v>
      </c>
      <c r="R60" s="195">
        <v>400</v>
      </c>
      <c r="S60" s="195">
        <v>500</v>
      </c>
      <c r="T60" s="195" t="s">
        <v>7</v>
      </c>
      <c r="U60" s="195">
        <v>45</v>
      </c>
      <c r="V60" s="195" t="s">
        <v>7</v>
      </c>
      <c r="X60" s="194" t="s">
        <v>112</v>
      </c>
      <c r="Y60" s="195" t="s">
        <v>7</v>
      </c>
      <c r="Z60" s="195" t="s">
        <v>7</v>
      </c>
      <c r="AA60" s="195" t="s">
        <v>7</v>
      </c>
      <c r="AB60" s="195" t="s">
        <v>7</v>
      </c>
      <c r="AC60" s="195">
        <v>25</v>
      </c>
      <c r="AD60" s="195" t="s">
        <v>7</v>
      </c>
      <c r="AE60" s="195" t="s">
        <v>7</v>
      </c>
      <c r="AF60" s="195" t="s">
        <v>7</v>
      </c>
      <c r="AG60" s="195" t="s">
        <v>7</v>
      </c>
      <c r="AH60" s="195" t="s">
        <v>7</v>
      </c>
      <c r="AI60" s="195" t="s">
        <v>7</v>
      </c>
      <c r="AJ60" s="195" t="s">
        <v>7</v>
      </c>
      <c r="AK60" s="195">
        <v>150</v>
      </c>
      <c r="AL60" s="195" t="s">
        <v>7</v>
      </c>
      <c r="AM60" s="195">
        <v>400</v>
      </c>
      <c r="AN60" s="195">
        <v>500</v>
      </c>
      <c r="AO60" s="195" t="s">
        <v>7</v>
      </c>
      <c r="AP60" s="195">
        <v>45</v>
      </c>
      <c r="AQ60" s="195" t="s">
        <v>7</v>
      </c>
      <c r="AS60" s="194" t="s">
        <v>112</v>
      </c>
      <c r="AT60" s="195" t="s">
        <v>7</v>
      </c>
      <c r="AU60" s="195" t="s">
        <v>7</v>
      </c>
      <c r="AV60" s="195" t="s">
        <v>7</v>
      </c>
      <c r="AW60" s="195" t="s">
        <v>7</v>
      </c>
      <c r="AX60" s="195">
        <v>51</v>
      </c>
      <c r="AY60" s="195" t="s">
        <v>7</v>
      </c>
      <c r="AZ60" s="195" t="s">
        <v>7</v>
      </c>
      <c r="BA60" s="195" t="s">
        <v>7</v>
      </c>
      <c r="BB60" s="195" t="s">
        <v>7</v>
      </c>
      <c r="BC60" s="195" t="s">
        <v>7</v>
      </c>
      <c r="BD60" s="195" t="s">
        <v>7</v>
      </c>
      <c r="BE60" s="195" t="s">
        <v>7</v>
      </c>
      <c r="BF60" s="196">
        <v>3000</v>
      </c>
      <c r="BG60" s="195" t="s">
        <v>7</v>
      </c>
      <c r="BH60" s="196">
        <v>3150</v>
      </c>
      <c r="BI60" s="196">
        <v>1500</v>
      </c>
      <c r="BJ60" s="195" t="s">
        <v>7</v>
      </c>
      <c r="BK60" s="196">
        <v>3600</v>
      </c>
      <c r="BL60" s="195" t="s">
        <v>7</v>
      </c>
    </row>
    <row r="61" spans="1:64" ht="12.75" customHeight="1" x14ac:dyDescent="0.2">
      <c r="A61" s="129">
        <v>55</v>
      </c>
      <c r="B61" s="129"/>
      <c r="C61" s="194" t="s">
        <v>113</v>
      </c>
      <c r="D61" s="195" t="s">
        <v>7</v>
      </c>
      <c r="E61" s="195" t="s">
        <v>7</v>
      </c>
      <c r="F61" s="195" t="s">
        <v>7</v>
      </c>
      <c r="G61" s="195" t="s">
        <v>7</v>
      </c>
      <c r="H61" s="195">
        <v>10</v>
      </c>
      <c r="I61" s="195" t="s">
        <v>7</v>
      </c>
      <c r="J61" s="195">
        <v>100</v>
      </c>
      <c r="K61" s="195" t="s">
        <v>7</v>
      </c>
      <c r="L61" s="195" t="s">
        <v>7</v>
      </c>
      <c r="M61" s="195">
        <v>20</v>
      </c>
      <c r="N61" s="195" t="s">
        <v>7</v>
      </c>
      <c r="O61" s="195" t="s">
        <v>7</v>
      </c>
      <c r="P61" s="195">
        <v>50</v>
      </c>
      <c r="Q61" s="195" t="s">
        <v>7</v>
      </c>
      <c r="R61" s="196">
        <v>1000</v>
      </c>
      <c r="S61" s="195" t="s">
        <v>7</v>
      </c>
      <c r="T61" s="195" t="s">
        <v>7</v>
      </c>
      <c r="U61" s="195" t="s">
        <v>7</v>
      </c>
      <c r="V61" s="195" t="s">
        <v>7</v>
      </c>
      <c r="X61" s="194" t="s">
        <v>113</v>
      </c>
      <c r="Y61" s="195" t="s">
        <v>7</v>
      </c>
      <c r="Z61" s="195" t="s">
        <v>7</v>
      </c>
      <c r="AA61" s="195" t="s">
        <v>7</v>
      </c>
      <c r="AB61" s="195" t="s">
        <v>7</v>
      </c>
      <c r="AC61" s="195">
        <v>10</v>
      </c>
      <c r="AD61" s="195" t="s">
        <v>7</v>
      </c>
      <c r="AE61" s="195">
        <v>100</v>
      </c>
      <c r="AF61" s="195" t="s">
        <v>7</v>
      </c>
      <c r="AG61" s="195" t="s">
        <v>7</v>
      </c>
      <c r="AH61" s="195">
        <v>20</v>
      </c>
      <c r="AI61" s="195" t="s">
        <v>7</v>
      </c>
      <c r="AJ61" s="195" t="s">
        <v>7</v>
      </c>
      <c r="AK61" s="195">
        <v>50</v>
      </c>
      <c r="AL61" s="195" t="s">
        <v>7</v>
      </c>
      <c r="AM61" s="196">
        <v>1000</v>
      </c>
      <c r="AN61" s="195" t="s">
        <v>7</v>
      </c>
      <c r="AO61" s="195" t="s">
        <v>7</v>
      </c>
      <c r="AP61" s="195" t="s">
        <v>7</v>
      </c>
      <c r="AQ61" s="195" t="s">
        <v>7</v>
      </c>
      <c r="AS61" s="194" t="s">
        <v>113</v>
      </c>
      <c r="AT61" s="195" t="s">
        <v>7</v>
      </c>
      <c r="AU61" s="195" t="s">
        <v>7</v>
      </c>
      <c r="AV61" s="195" t="s">
        <v>7</v>
      </c>
      <c r="AW61" s="195" t="s">
        <v>7</v>
      </c>
      <c r="AX61" s="195">
        <v>16</v>
      </c>
      <c r="AY61" s="195" t="s">
        <v>7</v>
      </c>
      <c r="AZ61" s="196">
        <v>3500</v>
      </c>
      <c r="BA61" s="195" t="s">
        <v>7</v>
      </c>
      <c r="BB61" s="195" t="s">
        <v>7</v>
      </c>
      <c r="BC61" s="195">
        <v>24</v>
      </c>
      <c r="BD61" s="195" t="s">
        <v>7</v>
      </c>
      <c r="BE61" s="195" t="s">
        <v>7</v>
      </c>
      <c r="BF61" s="195">
        <v>725</v>
      </c>
      <c r="BG61" s="195" t="s">
        <v>7</v>
      </c>
      <c r="BH61" s="196">
        <v>2800</v>
      </c>
      <c r="BI61" s="195" t="s">
        <v>7</v>
      </c>
      <c r="BJ61" s="195" t="s">
        <v>7</v>
      </c>
      <c r="BK61" s="195" t="s">
        <v>7</v>
      </c>
      <c r="BL61" s="195" t="s">
        <v>7</v>
      </c>
    </row>
    <row r="62" spans="1:64" ht="12.75" customHeight="1" x14ac:dyDescent="0.2">
      <c r="A62" s="129">
        <v>56</v>
      </c>
      <c r="B62" s="129"/>
      <c r="C62" s="194" t="s">
        <v>114</v>
      </c>
      <c r="D62" s="195" t="s">
        <v>7</v>
      </c>
      <c r="E62" s="195" t="s">
        <v>7</v>
      </c>
      <c r="F62" s="195" t="s">
        <v>7</v>
      </c>
      <c r="G62" s="195" t="s">
        <v>7</v>
      </c>
      <c r="H62" s="195">
        <v>40</v>
      </c>
      <c r="I62" s="195" t="s">
        <v>7</v>
      </c>
      <c r="J62" s="195" t="s">
        <v>7</v>
      </c>
      <c r="K62" s="195" t="s">
        <v>7</v>
      </c>
      <c r="L62" s="195" t="s">
        <v>7</v>
      </c>
      <c r="M62" s="195" t="s">
        <v>7</v>
      </c>
      <c r="N62" s="195" t="s">
        <v>7</v>
      </c>
      <c r="O62" s="195" t="s">
        <v>7</v>
      </c>
      <c r="P62" s="195">
        <v>6</v>
      </c>
      <c r="Q62" s="195" t="s">
        <v>7</v>
      </c>
      <c r="R62" s="195">
        <v>80</v>
      </c>
      <c r="S62" s="195" t="s">
        <v>7</v>
      </c>
      <c r="T62" s="195" t="s">
        <v>7</v>
      </c>
      <c r="U62" s="195" t="s">
        <v>7</v>
      </c>
      <c r="V62" s="195" t="s">
        <v>7</v>
      </c>
      <c r="X62" s="194" t="s">
        <v>114</v>
      </c>
      <c r="Y62" s="195" t="s">
        <v>7</v>
      </c>
      <c r="Z62" s="195" t="s">
        <v>7</v>
      </c>
      <c r="AA62" s="195" t="s">
        <v>7</v>
      </c>
      <c r="AB62" s="195" t="s">
        <v>7</v>
      </c>
      <c r="AC62" s="195">
        <v>40</v>
      </c>
      <c r="AD62" s="195" t="s">
        <v>7</v>
      </c>
      <c r="AE62" s="195" t="s">
        <v>7</v>
      </c>
      <c r="AF62" s="195" t="s">
        <v>7</v>
      </c>
      <c r="AG62" s="195" t="s">
        <v>7</v>
      </c>
      <c r="AH62" s="195" t="s">
        <v>7</v>
      </c>
      <c r="AI62" s="195" t="s">
        <v>7</v>
      </c>
      <c r="AJ62" s="195" t="s">
        <v>7</v>
      </c>
      <c r="AK62" s="195">
        <v>6</v>
      </c>
      <c r="AL62" s="195" t="s">
        <v>7</v>
      </c>
      <c r="AM62" s="195">
        <v>80</v>
      </c>
      <c r="AN62" s="195" t="s">
        <v>7</v>
      </c>
      <c r="AO62" s="195" t="s">
        <v>7</v>
      </c>
      <c r="AP62" s="195" t="s">
        <v>7</v>
      </c>
      <c r="AQ62" s="195" t="s">
        <v>7</v>
      </c>
      <c r="AS62" s="194" t="s">
        <v>114</v>
      </c>
      <c r="AT62" s="195" t="s">
        <v>7</v>
      </c>
      <c r="AU62" s="195" t="s">
        <v>7</v>
      </c>
      <c r="AV62" s="195" t="s">
        <v>7</v>
      </c>
      <c r="AW62" s="195" t="s">
        <v>7</v>
      </c>
      <c r="AX62" s="195">
        <v>64</v>
      </c>
      <c r="AY62" s="195" t="s">
        <v>7</v>
      </c>
      <c r="AZ62" s="195" t="s">
        <v>7</v>
      </c>
      <c r="BA62" s="195" t="s">
        <v>7</v>
      </c>
      <c r="BB62" s="195" t="s">
        <v>7</v>
      </c>
      <c r="BC62" s="195" t="s">
        <v>7</v>
      </c>
      <c r="BD62" s="195" t="s">
        <v>7</v>
      </c>
      <c r="BE62" s="195" t="s">
        <v>7</v>
      </c>
      <c r="BF62" s="195">
        <v>114</v>
      </c>
      <c r="BG62" s="195" t="s">
        <v>7</v>
      </c>
      <c r="BH62" s="195">
        <v>240</v>
      </c>
      <c r="BI62" s="195" t="s">
        <v>7</v>
      </c>
      <c r="BJ62" s="195" t="s">
        <v>7</v>
      </c>
      <c r="BK62" s="195" t="s">
        <v>7</v>
      </c>
      <c r="BL62" s="195" t="s">
        <v>7</v>
      </c>
    </row>
    <row r="63" spans="1:64" ht="12.75" customHeight="1" x14ac:dyDescent="0.2">
      <c r="A63" s="129">
        <v>57</v>
      </c>
      <c r="B63" s="129"/>
      <c r="C63" s="194" t="s">
        <v>115</v>
      </c>
      <c r="D63" s="195" t="s">
        <v>7</v>
      </c>
      <c r="E63" s="195" t="s">
        <v>7</v>
      </c>
      <c r="F63" s="195" t="s">
        <v>7</v>
      </c>
      <c r="G63" s="195" t="s">
        <v>7</v>
      </c>
      <c r="H63" s="195">
        <v>800</v>
      </c>
      <c r="I63" s="195" t="s">
        <v>7</v>
      </c>
      <c r="J63" s="196">
        <v>6063</v>
      </c>
      <c r="K63" s="195" t="s">
        <v>7</v>
      </c>
      <c r="L63" s="195" t="s">
        <v>7</v>
      </c>
      <c r="M63" s="195" t="s">
        <v>7</v>
      </c>
      <c r="N63" s="195" t="s">
        <v>7</v>
      </c>
      <c r="O63" s="195" t="s">
        <v>7</v>
      </c>
      <c r="P63" s="195" t="s">
        <v>7</v>
      </c>
      <c r="Q63" s="195">
        <v>400</v>
      </c>
      <c r="R63" s="196">
        <v>1500</v>
      </c>
      <c r="S63" s="195" t="s">
        <v>7</v>
      </c>
      <c r="T63" s="195" t="s">
        <v>7</v>
      </c>
      <c r="U63" s="195" t="s">
        <v>7</v>
      </c>
      <c r="V63" s="195" t="s">
        <v>7</v>
      </c>
      <c r="X63" s="194" t="s">
        <v>115</v>
      </c>
      <c r="Y63" s="195" t="s">
        <v>7</v>
      </c>
      <c r="Z63" s="195" t="s">
        <v>7</v>
      </c>
      <c r="AA63" s="195" t="s">
        <v>7</v>
      </c>
      <c r="AB63" s="195" t="s">
        <v>7</v>
      </c>
      <c r="AC63" s="195">
        <v>800</v>
      </c>
      <c r="AD63" s="195" t="s">
        <v>7</v>
      </c>
      <c r="AE63" s="196">
        <v>6063</v>
      </c>
      <c r="AF63" s="195" t="s">
        <v>7</v>
      </c>
      <c r="AG63" s="195" t="s">
        <v>7</v>
      </c>
      <c r="AH63" s="195" t="s">
        <v>7</v>
      </c>
      <c r="AI63" s="195" t="s">
        <v>7</v>
      </c>
      <c r="AJ63" s="195" t="s">
        <v>7</v>
      </c>
      <c r="AK63" s="195" t="s">
        <v>7</v>
      </c>
      <c r="AL63" s="195">
        <v>400</v>
      </c>
      <c r="AM63" s="196">
        <v>1500</v>
      </c>
      <c r="AN63" s="195" t="s">
        <v>7</v>
      </c>
      <c r="AO63" s="195" t="s">
        <v>7</v>
      </c>
      <c r="AP63" s="195" t="s">
        <v>7</v>
      </c>
      <c r="AQ63" s="195" t="s">
        <v>7</v>
      </c>
      <c r="AS63" s="194" t="s">
        <v>115</v>
      </c>
      <c r="AT63" s="195" t="s">
        <v>7</v>
      </c>
      <c r="AU63" s="195" t="s">
        <v>7</v>
      </c>
      <c r="AV63" s="195" t="s">
        <v>7</v>
      </c>
      <c r="AW63" s="195" t="s">
        <v>7</v>
      </c>
      <c r="AX63" s="196">
        <v>1200</v>
      </c>
      <c r="AY63" s="195" t="s">
        <v>7</v>
      </c>
      <c r="AZ63" s="196">
        <v>472307</v>
      </c>
      <c r="BA63" s="195" t="s">
        <v>7</v>
      </c>
      <c r="BB63" s="195" t="s">
        <v>7</v>
      </c>
      <c r="BC63" s="195" t="s">
        <v>7</v>
      </c>
      <c r="BD63" s="195" t="s">
        <v>7</v>
      </c>
      <c r="BE63" s="195" t="s">
        <v>7</v>
      </c>
      <c r="BF63" s="195" t="s">
        <v>7</v>
      </c>
      <c r="BG63" s="196">
        <v>16000</v>
      </c>
      <c r="BH63" s="196">
        <v>9000</v>
      </c>
      <c r="BI63" s="195" t="s">
        <v>7</v>
      </c>
      <c r="BJ63" s="195" t="s">
        <v>7</v>
      </c>
      <c r="BK63" s="195" t="s">
        <v>7</v>
      </c>
      <c r="BL63" s="195" t="s">
        <v>7</v>
      </c>
    </row>
    <row r="64" spans="1:64" ht="12.75" customHeight="1" x14ac:dyDescent="0.2">
      <c r="A64" s="129">
        <v>58</v>
      </c>
      <c r="B64" s="129"/>
      <c r="C64" s="194" t="s">
        <v>116</v>
      </c>
      <c r="D64" s="195" t="s">
        <v>7</v>
      </c>
      <c r="E64" s="195" t="s">
        <v>7</v>
      </c>
      <c r="F64" s="195" t="s">
        <v>7</v>
      </c>
      <c r="G64" s="195" t="s">
        <v>7</v>
      </c>
      <c r="H64" s="195" t="s">
        <v>7</v>
      </c>
      <c r="I64" s="195" t="s">
        <v>7</v>
      </c>
      <c r="J64" s="196">
        <v>5000</v>
      </c>
      <c r="K64" s="195" t="s">
        <v>7</v>
      </c>
      <c r="L64" s="195" t="s">
        <v>7</v>
      </c>
      <c r="M64" s="195" t="s">
        <v>7</v>
      </c>
      <c r="N64" s="195" t="s">
        <v>7</v>
      </c>
      <c r="O64" s="195" t="s">
        <v>7</v>
      </c>
      <c r="P64" s="195">
        <v>30</v>
      </c>
      <c r="Q64" s="195" t="s">
        <v>7</v>
      </c>
      <c r="R64" s="195" t="s">
        <v>7</v>
      </c>
      <c r="S64" s="196">
        <v>6000</v>
      </c>
      <c r="T64" s="195">
        <v>800</v>
      </c>
      <c r="U64" s="195" t="s">
        <v>7</v>
      </c>
      <c r="V64" s="195" t="s">
        <v>7</v>
      </c>
      <c r="X64" s="194" t="s">
        <v>116</v>
      </c>
      <c r="Y64" s="195" t="s">
        <v>7</v>
      </c>
      <c r="Z64" s="195" t="s">
        <v>7</v>
      </c>
      <c r="AA64" s="195" t="s">
        <v>7</v>
      </c>
      <c r="AB64" s="195" t="s">
        <v>7</v>
      </c>
      <c r="AC64" s="195" t="s">
        <v>7</v>
      </c>
      <c r="AD64" s="195" t="s">
        <v>7</v>
      </c>
      <c r="AE64" s="196">
        <v>5000</v>
      </c>
      <c r="AF64" s="195" t="s">
        <v>7</v>
      </c>
      <c r="AG64" s="195" t="s">
        <v>7</v>
      </c>
      <c r="AH64" s="195" t="s">
        <v>7</v>
      </c>
      <c r="AI64" s="195" t="s">
        <v>7</v>
      </c>
      <c r="AJ64" s="195" t="s">
        <v>7</v>
      </c>
      <c r="AK64" s="195">
        <v>30</v>
      </c>
      <c r="AL64" s="195" t="s">
        <v>7</v>
      </c>
      <c r="AM64" s="195" t="s">
        <v>7</v>
      </c>
      <c r="AN64" s="196">
        <v>6000</v>
      </c>
      <c r="AO64" s="195">
        <v>800</v>
      </c>
      <c r="AP64" s="195" t="s">
        <v>7</v>
      </c>
      <c r="AQ64" s="195" t="s">
        <v>7</v>
      </c>
      <c r="AS64" s="194" t="s">
        <v>116</v>
      </c>
      <c r="AT64" s="195" t="s">
        <v>7</v>
      </c>
      <c r="AU64" s="195" t="s">
        <v>7</v>
      </c>
      <c r="AV64" s="195" t="s">
        <v>7</v>
      </c>
      <c r="AW64" s="195" t="s">
        <v>7</v>
      </c>
      <c r="AX64" s="195" t="s">
        <v>7</v>
      </c>
      <c r="AY64" s="195" t="s">
        <v>7</v>
      </c>
      <c r="AZ64" s="196">
        <v>425000</v>
      </c>
      <c r="BA64" s="195" t="s">
        <v>7</v>
      </c>
      <c r="BB64" s="195" t="s">
        <v>7</v>
      </c>
      <c r="BC64" s="195" t="s">
        <v>7</v>
      </c>
      <c r="BD64" s="195" t="s">
        <v>7</v>
      </c>
      <c r="BE64" s="195" t="s">
        <v>7</v>
      </c>
      <c r="BF64" s="195">
        <v>486</v>
      </c>
      <c r="BG64" s="195" t="s">
        <v>7</v>
      </c>
      <c r="BH64" s="195" t="s">
        <v>7</v>
      </c>
      <c r="BI64" s="196">
        <v>17400</v>
      </c>
      <c r="BJ64" s="196">
        <v>2400</v>
      </c>
      <c r="BK64" s="195" t="s">
        <v>7</v>
      </c>
      <c r="BL64" s="195" t="s">
        <v>7</v>
      </c>
    </row>
    <row r="65" spans="1:64" ht="12.75" customHeight="1" x14ac:dyDescent="0.2">
      <c r="A65" s="129">
        <v>59</v>
      </c>
      <c r="B65" s="129"/>
      <c r="C65" s="194" t="s">
        <v>30</v>
      </c>
      <c r="D65" s="195" t="s">
        <v>7</v>
      </c>
      <c r="E65" s="195">
        <v>770</v>
      </c>
      <c r="F65" s="195">
        <v>20</v>
      </c>
      <c r="G65" s="195" t="s">
        <v>7</v>
      </c>
      <c r="H65" s="195" t="s">
        <v>7</v>
      </c>
      <c r="I65" s="195">
        <v>328</v>
      </c>
      <c r="J65" s="195">
        <v>800</v>
      </c>
      <c r="K65" s="195" t="s">
        <v>7</v>
      </c>
      <c r="L65" s="195" t="s">
        <v>7</v>
      </c>
      <c r="M65" s="196">
        <v>2140</v>
      </c>
      <c r="N65" s="195" t="s">
        <v>7</v>
      </c>
      <c r="O65" s="195" t="s">
        <v>7</v>
      </c>
      <c r="P65" s="195">
        <v>150</v>
      </c>
      <c r="Q65" s="195" t="s">
        <v>7</v>
      </c>
      <c r="R65" s="196">
        <v>14000</v>
      </c>
      <c r="S65" s="196">
        <v>100000</v>
      </c>
      <c r="T65" s="196">
        <v>7000</v>
      </c>
      <c r="U65" s="195">
        <v>40</v>
      </c>
      <c r="V65" s="196">
        <v>1110</v>
      </c>
      <c r="X65" s="194" t="s">
        <v>30</v>
      </c>
      <c r="Y65" s="195" t="s">
        <v>7</v>
      </c>
      <c r="Z65" s="195">
        <v>770</v>
      </c>
      <c r="AA65" s="195">
        <v>20</v>
      </c>
      <c r="AB65" s="195" t="s">
        <v>7</v>
      </c>
      <c r="AC65" s="195" t="s">
        <v>7</v>
      </c>
      <c r="AD65" s="195">
        <v>328</v>
      </c>
      <c r="AE65" s="195">
        <v>800</v>
      </c>
      <c r="AF65" s="195" t="s">
        <v>7</v>
      </c>
      <c r="AG65" s="195" t="s">
        <v>7</v>
      </c>
      <c r="AH65" s="196">
        <v>2050</v>
      </c>
      <c r="AI65" s="195" t="s">
        <v>7</v>
      </c>
      <c r="AJ65" s="195" t="s">
        <v>7</v>
      </c>
      <c r="AK65" s="195">
        <v>150</v>
      </c>
      <c r="AL65" s="195" t="s">
        <v>7</v>
      </c>
      <c r="AM65" s="196">
        <v>14000</v>
      </c>
      <c r="AN65" s="196">
        <v>100000</v>
      </c>
      <c r="AO65" s="196">
        <v>7000</v>
      </c>
      <c r="AP65" s="195">
        <v>35</v>
      </c>
      <c r="AQ65" s="196">
        <v>1110</v>
      </c>
      <c r="AS65" s="194" t="s">
        <v>30</v>
      </c>
      <c r="AT65" s="195" t="s">
        <v>7</v>
      </c>
      <c r="AU65" s="196">
        <v>3003</v>
      </c>
      <c r="AV65" s="195">
        <v>300</v>
      </c>
      <c r="AW65" s="195" t="s">
        <v>7</v>
      </c>
      <c r="AX65" s="195" t="s">
        <v>7</v>
      </c>
      <c r="AY65" s="196">
        <v>13120</v>
      </c>
      <c r="AZ65" s="196">
        <v>64000</v>
      </c>
      <c r="BA65" s="195" t="s">
        <v>7</v>
      </c>
      <c r="BB65" s="195" t="s">
        <v>7</v>
      </c>
      <c r="BC65" s="196">
        <v>5535</v>
      </c>
      <c r="BD65" s="195" t="s">
        <v>7</v>
      </c>
      <c r="BE65" s="195" t="s">
        <v>7</v>
      </c>
      <c r="BF65" s="196">
        <v>2250</v>
      </c>
      <c r="BG65" s="195" t="s">
        <v>7</v>
      </c>
      <c r="BH65" s="196">
        <v>118800</v>
      </c>
      <c r="BI65" s="196">
        <v>312000</v>
      </c>
      <c r="BJ65" s="196">
        <v>29400</v>
      </c>
      <c r="BK65" s="196">
        <v>2800</v>
      </c>
      <c r="BL65" s="196">
        <v>5550</v>
      </c>
    </row>
    <row r="66" spans="1:64" ht="12.75" customHeight="1" x14ac:dyDescent="0.2">
      <c r="A66" s="129">
        <v>60</v>
      </c>
      <c r="B66" s="129"/>
      <c r="C66" s="194" t="s">
        <v>117</v>
      </c>
      <c r="D66" s="195" t="s">
        <v>7</v>
      </c>
      <c r="E66" s="195" t="s">
        <v>7</v>
      </c>
      <c r="F66" s="195" t="s">
        <v>7</v>
      </c>
      <c r="G66" s="195" t="s">
        <v>7</v>
      </c>
      <c r="H66" s="195">
        <v>125</v>
      </c>
      <c r="I66" s="195" t="s">
        <v>7</v>
      </c>
      <c r="J66" s="195" t="s">
        <v>7</v>
      </c>
      <c r="K66" s="195" t="s">
        <v>7</v>
      </c>
      <c r="L66" s="195" t="s">
        <v>7</v>
      </c>
      <c r="M66" s="195" t="s">
        <v>7</v>
      </c>
      <c r="N66" s="195" t="s">
        <v>7</v>
      </c>
      <c r="O66" s="195" t="s">
        <v>7</v>
      </c>
      <c r="P66" s="195" t="s">
        <v>7</v>
      </c>
      <c r="Q66" s="195" t="s">
        <v>7</v>
      </c>
      <c r="R66" s="195">
        <v>800</v>
      </c>
      <c r="S66" s="195">
        <v>100</v>
      </c>
      <c r="T66" s="195" t="s">
        <v>7</v>
      </c>
      <c r="U66" s="195" t="s">
        <v>7</v>
      </c>
      <c r="V66" s="195" t="s">
        <v>7</v>
      </c>
      <c r="X66" s="194" t="s">
        <v>117</v>
      </c>
      <c r="Y66" s="195" t="s">
        <v>7</v>
      </c>
      <c r="Z66" s="195" t="s">
        <v>7</v>
      </c>
      <c r="AA66" s="195" t="s">
        <v>7</v>
      </c>
      <c r="AB66" s="195" t="s">
        <v>7</v>
      </c>
      <c r="AC66" s="195">
        <v>125</v>
      </c>
      <c r="AD66" s="195" t="s">
        <v>7</v>
      </c>
      <c r="AE66" s="195" t="s">
        <v>7</v>
      </c>
      <c r="AF66" s="195" t="s">
        <v>7</v>
      </c>
      <c r="AG66" s="195" t="s">
        <v>7</v>
      </c>
      <c r="AH66" s="195" t="s">
        <v>7</v>
      </c>
      <c r="AI66" s="195" t="s">
        <v>7</v>
      </c>
      <c r="AJ66" s="195" t="s">
        <v>7</v>
      </c>
      <c r="AK66" s="195" t="s">
        <v>7</v>
      </c>
      <c r="AL66" s="195" t="s">
        <v>7</v>
      </c>
      <c r="AM66" s="195">
        <v>800</v>
      </c>
      <c r="AN66" s="195">
        <v>100</v>
      </c>
      <c r="AO66" s="195" t="s">
        <v>7</v>
      </c>
      <c r="AP66" s="195" t="s">
        <v>7</v>
      </c>
      <c r="AQ66" s="195" t="s">
        <v>7</v>
      </c>
      <c r="AS66" s="194" t="s">
        <v>117</v>
      </c>
      <c r="AT66" s="195" t="s">
        <v>7</v>
      </c>
      <c r="AU66" s="195" t="s">
        <v>7</v>
      </c>
      <c r="AV66" s="195" t="s">
        <v>7</v>
      </c>
      <c r="AW66" s="195" t="s">
        <v>7</v>
      </c>
      <c r="AX66" s="195">
        <v>262</v>
      </c>
      <c r="AY66" s="195" t="s">
        <v>7</v>
      </c>
      <c r="AZ66" s="195" t="s">
        <v>7</v>
      </c>
      <c r="BA66" s="195" t="s">
        <v>7</v>
      </c>
      <c r="BB66" s="195" t="s">
        <v>7</v>
      </c>
      <c r="BC66" s="195" t="s">
        <v>7</v>
      </c>
      <c r="BD66" s="195" t="s">
        <v>7</v>
      </c>
      <c r="BE66" s="195" t="s">
        <v>7</v>
      </c>
      <c r="BF66" s="195" t="s">
        <v>7</v>
      </c>
      <c r="BG66" s="195" t="s">
        <v>7</v>
      </c>
      <c r="BH66" s="196">
        <v>4400</v>
      </c>
      <c r="BI66" s="195">
        <v>275</v>
      </c>
      <c r="BJ66" s="195" t="s">
        <v>7</v>
      </c>
      <c r="BK66" s="195" t="s">
        <v>7</v>
      </c>
      <c r="BL66" s="195" t="s">
        <v>7</v>
      </c>
    </row>
    <row r="67" spans="1:64" ht="12.75" customHeight="1" x14ac:dyDescent="0.2">
      <c r="A67" s="129">
        <v>61</v>
      </c>
      <c r="B67" s="129"/>
      <c r="C67" s="194" t="s">
        <v>118</v>
      </c>
      <c r="D67" s="195" t="s">
        <v>7</v>
      </c>
      <c r="E67" s="195" t="s">
        <v>7</v>
      </c>
      <c r="F67" s="195" t="s">
        <v>7</v>
      </c>
      <c r="G67" s="195" t="s">
        <v>7</v>
      </c>
      <c r="H67" s="195">
        <v>260</v>
      </c>
      <c r="I67" s="195" t="s">
        <v>7</v>
      </c>
      <c r="J67" s="195">
        <v>60</v>
      </c>
      <c r="K67" s="195" t="s">
        <v>7</v>
      </c>
      <c r="L67" s="195" t="s">
        <v>7</v>
      </c>
      <c r="M67" s="195">
        <v>210</v>
      </c>
      <c r="N67" s="195" t="s">
        <v>7</v>
      </c>
      <c r="O67" s="195" t="s">
        <v>7</v>
      </c>
      <c r="P67" s="195">
        <v>230</v>
      </c>
      <c r="Q67" s="195" t="s">
        <v>7</v>
      </c>
      <c r="R67" s="196">
        <v>1500</v>
      </c>
      <c r="S67" s="195" t="s">
        <v>7</v>
      </c>
      <c r="T67" s="195" t="s">
        <v>7</v>
      </c>
      <c r="U67" s="195" t="s">
        <v>7</v>
      </c>
      <c r="V67" s="195" t="s">
        <v>7</v>
      </c>
      <c r="X67" s="194" t="s">
        <v>118</v>
      </c>
      <c r="Y67" s="195" t="s">
        <v>7</v>
      </c>
      <c r="Z67" s="195" t="s">
        <v>7</v>
      </c>
      <c r="AA67" s="195" t="s">
        <v>7</v>
      </c>
      <c r="AB67" s="195" t="s">
        <v>7</v>
      </c>
      <c r="AC67" s="195">
        <v>260</v>
      </c>
      <c r="AD67" s="195" t="s">
        <v>7</v>
      </c>
      <c r="AE67" s="195">
        <v>60</v>
      </c>
      <c r="AF67" s="195" t="s">
        <v>7</v>
      </c>
      <c r="AG67" s="195" t="s">
        <v>7</v>
      </c>
      <c r="AH67" s="195">
        <v>210</v>
      </c>
      <c r="AI67" s="195" t="s">
        <v>7</v>
      </c>
      <c r="AJ67" s="195" t="s">
        <v>7</v>
      </c>
      <c r="AK67" s="195">
        <v>230</v>
      </c>
      <c r="AL67" s="195" t="s">
        <v>7</v>
      </c>
      <c r="AM67" s="196">
        <v>1500</v>
      </c>
      <c r="AN67" s="195" t="s">
        <v>7</v>
      </c>
      <c r="AO67" s="195" t="s">
        <v>7</v>
      </c>
      <c r="AP67" s="195" t="s">
        <v>7</v>
      </c>
      <c r="AQ67" s="195" t="s">
        <v>7</v>
      </c>
      <c r="AS67" s="194" t="s">
        <v>118</v>
      </c>
      <c r="AT67" s="195" t="s">
        <v>7</v>
      </c>
      <c r="AU67" s="195" t="s">
        <v>7</v>
      </c>
      <c r="AV67" s="195" t="s">
        <v>7</v>
      </c>
      <c r="AW67" s="195" t="s">
        <v>7</v>
      </c>
      <c r="AX67" s="195">
        <v>380</v>
      </c>
      <c r="AY67" s="195" t="s">
        <v>7</v>
      </c>
      <c r="AZ67" s="196">
        <v>1680</v>
      </c>
      <c r="BA67" s="195" t="s">
        <v>7</v>
      </c>
      <c r="BB67" s="195" t="s">
        <v>7</v>
      </c>
      <c r="BC67" s="195">
        <v>340</v>
      </c>
      <c r="BD67" s="195" t="s">
        <v>7</v>
      </c>
      <c r="BE67" s="195" t="s">
        <v>7</v>
      </c>
      <c r="BF67" s="196">
        <v>2980</v>
      </c>
      <c r="BG67" s="195" t="s">
        <v>7</v>
      </c>
      <c r="BH67" s="196">
        <v>6400</v>
      </c>
      <c r="BI67" s="195" t="s">
        <v>7</v>
      </c>
      <c r="BJ67" s="195" t="s">
        <v>7</v>
      </c>
      <c r="BK67" s="195" t="s">
        <v>7</v>
      </c>
      <c r="BL67" s="195" t="s">
        <v>7</v>
      </c>
    </row>
    <row r="68" spans="1:64" ht="12.75" customHeight="1" x14ac:dyDescent="0.2">
      <c r="A68" s="129">
        <v>62</v>
      </c>
      <c r="B68" s="129"/>
      <c r="C68" s="194" t="s">
        <v>119</v>
      </c>
      <c r="D68" s="195" t="s">
        <v>7</v>
      </c>
      <c r="E68" s="195" t="s">
        <v>7</v>
      </c>
      <c r="F68" s="195" t="s">
        <v>7</v>
      </c>
      <c r="G68" s="195" t="s">
        <v>7</v>
      </c>
      <c r="H68" s="195">
        <v>180</v>
      </c>
      <c r="I68" s="195" t="s">
        <v>7</v>
      </c>
      <c r="J68" s="195">
        <v>889</v>
      </c>
      <c r="K68" s="195" t="s">
        <v>7</v>
      </c>
      <c r="L68" s="195" t="s">
        <v>7</v>
      </c>
      <c r="M68" s="195" t="s">
        <v>7</v>
      </c>
      <c r="N68" s="195" t="s">
        <v>7</v>
      </c>
      <c r="O68" s="195" t="s">
        <v>7</v>
      </c>
      <c r="P68" s="195" t="s">
        <v>7</v>
      </c>
      <c r="Q68" s="195">
        <v>50</v>
      </c>
      <c r="R68" s="195">
        <v>800</v>
      </c>
      <c r="S68" s="195">
        <v>120</v>
      </c>
      <c r="T68" s="195" t="s">
        <v>7</v>
      </c>
      <c r="U68" s="195" t="s">
        <v>7</v>
      </c>
      <c r="V68" s="195" t="s">
        <v>7</v>
      </c>
      <c r="X68" s="194" t="s">
        <v>119</v>
      </c>
      <c r="Y68" s="195" t="s">
        <v>7</v>
      </c>
      <c r="Z68" s="195" t="s">
        <v>7</v>
      </c>
      <c r="AA68" s="195" t="s">
        <v>7</v>
      </c>
      <c r="AB68" s="195" t="s">
        <v>7</v>
      </c>
      <c r="AC68" s="195">
        <v>180</v>
      </c>
      <c r="AD68" s="195" t="s">
        <v>7</v>
      </c>
      <c r="AE68" s="195">
        <v>889</v>
      </c>
      <c r="AF68" s="195" t="s">
        <v>7</v>
      </c>
      <c r="AG68" s="195" t="s">
        <v>7</v>
      </c>
      <c r="AH68" s="195" t="s">
        <v>7</v>
      </c>
      <c r="AI68" s="195" t="s">
        <v>7</v>
      </c>
      <c r="AJ68" s="195" t="s">
        <v>7</v>
      </c>
      <c r="AK68" s="195" t="s">
        <v>7</v>
      </c>
      <c r="AL68" s="195">
        <v>50</v>
      </c>
      <c r="AM68" s="195">
        <v>800</v>
      </c>
      <c r="AN68" s="195">
        <v>120</v>
      </c>
      <c r="AO68" s="195" t="s">
        <v>7</v>
      </c>
      <c r="AP68" s="195" t="s">
        <v>7</v>
      </c>
      <c r="AQ68" s="195" t="s">
        <v>7</v>
      </c>
      <c r="AS68" s="194" t="s">
        <v>119</v>
      </c>
      <c r="AT68" s="195" t="s">
        <v>7</v>
      </c>
      <c r="AU68" s="195" t="s">
        <v>7</v>
      </c>
      <c r="AV68" s="195" t="s">
        <v>7</v>
      </c>
      <c r="AW68" s="195" t="s">
        <v>7</v>
      </c>
      <c r="AX68" s="195">
        <v>324</v>
      </c>
      <c r="AY68" s="195" t="s">
        <v>7</v>
      </c>
      <c r="AZ68" s="196">
        <v>63092</v>
      </c>
      <c r="BA68" s="195" t="s">
        <v>7</v>
      </c>
      <c r="BB68" s="195" t="s">
        <v>7</v>
      </c>
      <c r="BC68" s="195" t="s">
        <v>7</v>
      </c>
      <c r="BD68" s="195" t="s">
        <v>7</v>
      </c>
      <c r="BE68" s="195" t="s">
        <v>7</v>
      </c>
      <c r="BF68" s="195" t="s">
        <v>7</v>
      </c>
      <c r="BG68" s="196">
        <v>2100</v>
      </c>
      <c r="BH68" s="196">
        <v>3840</v>
      </c>
      <c r="BI68" s="195">
        <v>288</v>
      </c>
      <c r="BJ68" s="195" t="s">
        <v>7</v>
      </c>
      <c r="BK68" s="195" t="s">
        <v>7</v>
      </c>
      <c r="BL68" s="195" t="s">
        <v>7</v>
      </c>
    </row>
    <row r="69" spans="1:64" ht="12.75" customHeight="1" x14ac:dyDescent="0.2">
      <c r="A69" s="129">
        <v>63</v>
      </c>
      <c r="B69" s="129"/>
      <c r="C69" s="194" t="s">
        <v>120</v>
      </c>
      <c r="D69" s="195" t="s">
        <v>7</v>
      </c>
      <c r="E69" s="195" t="s">
        <v>7</v>
      </c>
      <c r="F69" s="195" t="s">
        <v>7</v>
      </c>
      <c r="G69" s="195" t="s">
        <v>7</v>
      </c>
      <c r="H69" s="195">
        <v>80</v>
      </c>
      <c r="I69" s="195" t="s">
        <v>7</v>
      </c>
      <c r="J69" s="195">
        <v>10</v>
      </c>
      <c r="K69" s="195" t="s">
        <v>7</v>
      </c>
      <c r="L69" s="195" t="s">
        <v>7</v>
      </c>
      <c r="M69" s="195" t="s">
        <v>7</v>
      </c>
      <c r="N69" s="195" t="s">
        <v>7</v>
      </c>
      <c r="O69" s="195" t="s">
        <v>7</v>
      </c>
      <c r="P69" s="195">
        <v>20</v>
      </c>
      <c r="Q69" s="195" t="s">
        <v>7</v>
      </c>
      <c r="R69" s="195">
        <v>500</v>
      </c>
      <c r="S69" s="196">
        <v>1300</v>
      </c>
      <c r="T69" s="195" t="s">
        <v>7</v>
      </c>
      <c r="U69" s="195" t="s">
        <v>7</v>
      </c>
      <c r="V69" s="195" t="s">
        <v>7</v>
      </c>
      <c r="X69" s="194" t="s">
        <v>120</v>
      </c>
      <c r="Y69" s="195" t="s">
        <v>7</v>
      </c>
      <c r="Z69" s="195" t="s">
        <v>7</v>
      </c>
      <c r="AA69" s="195" t="s">
        <v>7</v>
      </c>
      <c r="AB69" s="195" t="s">
        <v>7</v>
      </c>
      <c r="AC69" s="195">
        <v>80</v>
      </c>
      <c r="AD69" s="195" t="s">
        <v>7</v>
      </c>
      <c r="AE69" s="195">
        <v>10</v>
      </c>
      <c r="AF69" s="195" t="s">
        <v>7</v>
      </c>
      <c r="AG69" s="195" t="s">
        <v>7</v>
      </c>
      <c r="AH69" s="195" t="s">
        <v>7</v>
      </c>
      <c r="AI69" s="195" t="s">
        <v>7</v>
      </c>
      <c r="AJ69" s="195" t="s">
        <v>7</v>
      </c>
      <c r="AK69" s="195">
        <v>20</v>
      </c>
      <c r="AL69" s="195" t="s">
        <v>7</v>
      </c>
      <c r="AM69" s="195">
        <v>500</v>
      </c>
      <c r="AN69" s="196">
        <v>1300</v>
      </c>
      <c r="AO69" s="195" t="s">
        <v>7</v>
      </c>
      <c r="AP69" s="195" t="s">
        <v>7</v>
      </c>
      <c r="AQ69" s="195" t="s">
        <v>7</v>
      </c>
      <c r="AS69" s="194" t="s">
        <v>120</v>
      </c>
      <c r="AT69" s="195" t="s">
        <v>7</v>
      </c>
      <c r="AU69" s="195" t="s">
        <v>7</v>
      </c>
      <c r="AV69" s="195" t="s">
        <v>7</v>
      </c>
      <c r="AW69" s="195" t="s">
        <v>7</v>
      </c>
      <c r="AX69" s="195">
        <v>160</v>
      </c>
      <c r="AY69" s="195" t="s">
        <v>7</v>
      </c>
      <c r="AZ69" s="195">
        <v>550</v>
      </c>
      <c r="BA69" s="195" t="s">
        <v>7</v>
      </c>
      <c r="BB69" s="195" t="s">
        <v>7</v>
      </c>
      <c r="BC69" s="195" t="s">
        <v>7</v>
      </c>
      <c r="BD69" s="195" t="s">
        <v>7</v>
      </c>
      <c r="BE69" s="195" t="s">
        <v>7</v>
      </c>
      <c r="BF69" s="195">
        <v>300</v>
      </c>
      <c r="BG69" s="195" t="s">
        <v>7</v>
      </c>
      <c r="BH69" s="196">
        <v>3500</v>
      </c>
      <c r="BI69" s="196">
        <v>3900</v>
      </c>
      <c r="BJ69" s="195" t="s">
        <v>7</v>
      </c>
      <c r="BK69" s="195" t="s">
        <v>7</v>
      </c>
      <c r="BL69" s="195" t="s">
        <v>7</v>
      </c>
    </row>
    <row r="70" spans="1:64" ht="12.75" customHeight="1" x14ac:dyDescent="0.2">
      <c r="A70" s="129">
        <v>64</v>
      </c>
      <c r="B70" s="129"/>
      <c r="C70" s="194" t="s">
        <v>10</v>
      </c>
      <c r="D70" s="195" t="s">
        <v>7</v>
      </c>
      <c r="E70" s="196">
        <v>16900</v>
      </c>
      <c r="F70" s="195" t="s">
        <v>7</v>
      </c>
      <c r="G70" s="195" t="s">
        <v>7</v>
      </c>
      <c r="H70" s="195" t="s">
        <v>7</v>
      </c>
      <c r="I70" s="195" t="s">
        <v>7</v>
      </c>
      <c r="J70" s="196">
        <v>26300</v>
      </c>
      <c r="K70" s="195" t="s">
        <v>7</v>
      </c>
      <c r="L70" s="195" t="s">
        <v>7</v>
      </c>
      <c r="M70" s="196">
        <v>4000</v>
      </c>
      <c r="N70" s="195" t="s">
        <v>7</v>
      </c>
      <c r="O70" s="195">
        <v>700</v>
      </c>
      <c r="P70" s="195" t="s">
        <v>7</v>
      </c>
      <c r="Q70" s="195" t="s">
        <v>7</v>
      </c>
      <c r="R70" s="196">
        <v>63000</v>
      </c>
      <c r="S70" s="196">
        <v>90000</v>
      </c>
      <c r="T70" s="196">
        <v>20000</v>
      </c>
      <c r="U70" s="195" t="s">
        <v>7</v>
      </c>
      <c r="V70" s="195" t="s">
        <v>7</v>
      </c>
      <c r="X70" s="194" t="s">
        <v>10</v>
      </c>
      <c r="Y70" s="195" t="s">
        <v>7</v>
      </c>
      <c r="Z70" s="196">
        <v>16900</v>
      </c>
      <c r="AA70" s="195" t="s">
        <v>7</v>
      </c>
      <c r="AB70" s="195" t="s">
        <v>7</v>
      </c>
      <c r="AC70" s="195" t="s">
        <v>7</v>
      </c>
      <c r="AD70" s="195" t="s">
        <v>7</v>
      </c>
      <c r="AE70" s="196">
        <v>26300</v>
      </c>
      <c r="AF70" s="195" t="s">
        <v>7</v>
      </c>
      <c r="AG70" s="195" t="s">
        <v>7</v>
      </c>
      <c r="AH70" s="196">
        <v>4000</v>
      </c>
      <c r="AI70" s="195" t="s">
        <v>7</v>
      </c>
      <c r="AJ70" s="195">
        <v>700</v>
      </c>
      <c r="AK70" s="195" t="s">
        <v>7</v>
      </c>
      <c r="AL70" s="195" t="s">
        <v>7</v>
      </c>
      <c r="AM70" s="196">
        <v>63000</v>
      </c>
      <c r="AN70" s="196">
        <v>90000</v>
      </c>
      <c r="AO70" s="196">
        <v>20000</v>
      </c>
      <c r="AP70" s="195" t="s">
        <v>7</v>
      </c>
      <c r="AQ70" s="195" t="s">
        <v>7</v>
      </c>
      <c r="AS70" s="194" t="s">
        <v>10</v>
      </c>
      <c r="AT70" s="195" t="s">
        <v>7</v>
      </c>
      <c r="AU70" s="196">
        <v>68952</v>
      </c>
      <c r="AV70" s="195" t="s">
        <v>7</v>
      </c>
      <c r="AW70" s="195" t="s">
        <v>7</v>
      </c>
      <c r="AX70" s="195" t="s">
        <v>7</v>
      </c>
      <c r="AY70" s="195" t="s">
        <v>7</v>
      </c>
      <c r="AZ70" s="196">
        <v>2367000</v>
      </c>
      <c r="BA70" s="195" t="s">
        <v>7</v>
      </c>
      <c r="BB70" s="195" t="s">
        <v>7</v>
      </c>
      <c r="BC70" s="196">
        <v>7200</v>
      </c>
      <c r="BD70" s="195" t="s">
        <v>7</v>
      </c>
      <c r="BE70" s="196">
        <v>1288</v>
      </c>
      <c r="BF70" s="195" t="s">
        <v>7</v>
      </c>
      <c r="BG70" s="195" t="s">
        <v>7</v>
      </c>
      <c r="BH70" s="196">
        <v>435250</v>
      </c>
      <c r="BI70" s="196">
        <v>238500</v>
      </c>
      <c r="BJ70" s="196">
        <v>52000</v>
      </c>
      <c r="BK70" s="195" t="s">
        <v>7</v>
      </c>
      <c r="BL70" s="195" t="s">
        <v>7</v>
      </c>
    </row>
    <row r="71" spans="1:64" ht="12.75" customHeight="1" x14ac:dyDescent="0.2">
      <c r="A71" s="129">
        <v>65</v>
      </c>
      <c r="B71" s="129"/>
      <c r="C71" s="194" t="s">
        <v>121</v>
      </c>
      <c r="D71" s="195" t="s">
        <v>7</v>
      </c>
      <c r="E71" s="195" t="s">
        <v>7</v>
      </c>
      <c r="F71" s="195" t="s">
        <v>7</v>
      </c>
      <c r="G71" s="195" t="s">
        <v>7</v>
      </c>
      <c r="H71" s="195" t="s">
        <v>7</v>
      </c>
      <c r="I71" s="195" t="s">
        <v>7</v>
      </c>
      <c r="J71" s="195" t="s">
        <v>7</v>
      </c>
      <c r="K71" s="195" t="s">
        <v>7</v>
      </c>
      <c r="L71" s="195" t="s">
        <v>7</v>
      </c>
      <c r="M71" s="195">
        <v>300</v>
      </c>
      <c r="N71" s="195" t="s">
        <v>7</v>
      </c>
      <c r="O71" s="195" t="s">
        <v>7</v>
      </c>
      <c r="P71" s="195" t="s">
        <v>7</v>
      </c>
      <c r="Q71" s="195" t="s">
        <v>7</v>
      </c>
      <c r="R71" s="195">
        <v>750</v>
      </c>
      <c r="S71" s="196">
        <v>2300</v>
      </c>
      <c r="T71" s="195" t="s">
        <v>7</v>
      </c>
      <c r="U71" s="195" t="s">
        <v>7</v>
      </c>
      <c r="V71" s="195" t="s">
        <v>7</v>
      </c>
      <c r="X71" s="194" t="s">
        <v>121</v>
      </c>
      <c r="Y71" s="195" t="s">
        <v>7</v>
      </c>
      <c r="Z71" s="195" t="s">
        <v>7</v>
      </c>
      <c r="AA71" s="195" t="s">
        <v>7</v>
      </c>
      <c r="AB71" s="195" t="s">
        <v>7</v>
      </c>
      <c r="AC71" s="195" t="s">
        <v>7</v>
      </c>
      <c r="AD71" s="195" t="s">
        <v>7</v>
      </c>
      <c r="AE71" s="195" t="s">
        <v>7</v>
      </c>
      <c r="AF71" s="195" t="s">
        <v>7</v>
      </c>
      <c r="AG71" s="195" t="s">
        <v>7</v>
      </c>
      <c r="AH71" s="195">
        <v>300</v>
      </c>
      <c r="AI71" s="195" t="s">
        <v>7</v>
      </c>
      <c r="AJ71" s="195" t="s">
        <v>7</v>
      </c>
      <c r="AK71" s="195" t="s">
        <v>7</v>
      </c>
      <c r="AL71" s="195" t="s">
        <v>7</v>
      </c>
      <c r="AM71" s="195">
        <v>750</v>
      </c>
      <c r="AN71" s="196">
        <v>2300</v>
      </c>
      <c r="AO71" s="195" t="s">
        <v>7</v>
      </c>
      <c r="AP71" s="195" t="s">
        <v>7</v>
      </c>
      <c r="AQ71" s="195" t="s">
        <v>7</v>
      </c>
      <c r="AS71" s="194" t="s">
        <v>121</v>
      </c>
      <c r="AT71" s="195" t="s">
        <v>7</v>
      </c>
      <c r="AU71" s="195" t="s">
        <v>7</v>
      </c>
      <c r="AV71" s="195" t="s">
        <v>7</v>
      </c>
      <c r="AW71" s="195" t="s">
        <v>7</v>
      </c>
      <c r="AX71" s="195" t="s">
        <v>7</v>
      </c>
      <c r="AY71" s="195" t="s">
        <v>7</v>
      </c>
      <c r="AZ71" s="195" t="s">
        <v>7</v>
      </c>
      <c r="BA71" s="195" t="s">
        <v>7</v>
      </c>
      <c r="BB71" s="195" t="s">
        <v>7</v>
      </c>
      <c r="BC71" s="195">
        <v>720</v>
      </c>
      <c r="BD71" s="195" t="s">
        <v>7</v>
      </c>
      <c r="BE71" s="195" t="s">
        <v>7</v>
      </c>
      <c r="BF71" s="195" t="s">
        <v>7</v>
      </c>
      <c r="BG71" s="195" t="s">
        <v>7</v>
      </c>
      <c r="BH71" s="196">
        <v>6300</v>
      </c>
      <c r="BI71" s="196">
        <v>7130</v>
      </c>
      <c r="BJ71" s="195" t="s">
        <v>7</v>
      </c>
      <c r="BK71" s="195" t="s">
        <v>7</v>
      </c>
      <c r="BL71" s="195" t="s">
        <v>7</v>
      </c>
    </row>
    <row r="72" spans="1:64" ht="12.75" customHeight="1" x14ac:dyDescent="0.2">
      <c r="A72" s="129">
        <v>66</v>
      </c>
      <c r="B72" s="129"/>
      <c r="C72" s="194" t="s">
        <v>122</v>
      </c>
      <c r="D72" s="195" t="s">
        <v>7</v>
      </c>
      <c r="E72" s="195" t="s">
        <v>7</v>
      </c>
      <c r="F72" s="195" t="s">
        <v>7</v>
      </c>
      <c r="G72" s="195" t="s">
        <v>7</v>
      </c>
      <c r="H72" s="195">
        <v>30</v>
      </c>
      <c r="I72" s="195" t="s">
        <v>7</v>
      </c>
      <c r="J72" s="195" t="s">
        <v>7</v>
      </c>
      <c r="K72" s="195" t="s">
        <v>7</v>
      </c>
      <c r="L72" s="195" t="s">
        <v>7</v>
      </c>
      <c r="M72" s="195" t="s">
        <v>7</v>
      </c>
      <c r="N72" s="195" t="s">
        <v>7</v>
      </c>
      <c r="O72" s="195" t="s">
        <v>7</v>
      </c>
      <c r="P72" s="195">
        <v>150</v>
      </c>
      <c r="Q72" s="195" t="s">
        <v>7</v>
      </c>
      <c r="R72" s="196">
        <v>1500</v>
      </c>
      <c r="S72" s="196">
        <v>10000</v>
      </c>
      <c r="T72" s="195">
        <v>180</v>
      </c>
      <c r="U72" s="195">
        <v>35</v>
      </c>
      <c r="V72" s="195" t="s">
        <v>7</v>
      </c>
      <c r="X72" s="194" t="s">
        <v>122</v>
      </c>
      <c r="Y72" s="195" t="s">
        <v>7</v>
      </c>
      <c r="Z72" s="195" t="s">
        <v>7</v>
      </c>
      <c r="AA72" s="195" t="s">
        <v>7</v>
      </c>
      <c r="AB72" s="195" t="s">
        <v>7</v>
      </c>
      <c r="AC72" s="195">
        <v>30</v>
      </c>
      <c r="AD72" s="195" t="s">
        <v>7</v>
      </c>
      <c r="AE72" s="195" t="s">
        <v>7</v>
      </c>
      <c r="AF72" s="195" t="s">
        <v>7</v>
      </c>
      <c r="AG72" s="195" t="s">
        <v>7</v>
      </c>
      <c r="AH72" s="195" t="s">
        <v>7</v>
      </c>
      <c r="AI72" s="195" t="s">
        <v>7</v>
      </c>
      <c r="AJ72" s="195" t="s">
        <v>7</v>
      </c>
      <c r="AK72" s="195">
        <v>150</v>
      </c>
      <c r="AL72" s="195" t="s">
        <v>7</v>
      </c>
      <c r="AM72" s="196">
        <v>1500</v>
      </c>
      <c r="AN72" s="196">
        <v>10000</v>
      </c>
      <c r="AO72" s="195">
        <v>180</v>
      </c>
      <c r="AP72" s="195">
        <v>35</v>
      </c>
      <c r="AQ72" s="195" t="s">
        <v>7</v>
      </c>
      <c r="AS72" s="194" t="s">
        <v>122</v>
      </c>
      <c r="AT72" s="195" t="s">
        <v>7</v>
      </c>
      <c r="AU72" s="195" t="s">
        <v>7</v>
      </c>
      <c r="AV72" s="195" t="s">
        <v>7</v>
      </c>
      <c r="AW72" s="195" t="s">
        <v>7</v>
      </c>
      <c r="AX72" s="195">
        <v>42</v>
      </c>
      <c r="AY72" s="195" t="s">
        <v>7</v>
      </c>
      <c r="AZ72" s="195" t="s">
        <v>7</v>
      </c>
      <c r="BA72" s="195" t="s">
        <v>7</v>
      </c>
      <c r="BB72" s="195" t="s">
        <v>7</v>
      </c>
      <c r="BC72" s="195" t="s">
        <v>7</v>
      </c>
      <c r="BD72" s="195" t="s">
        <v>7</v>
      </c>
      <c r="BE72" s="195" t="s">
        <v>7</v>
      </c>
      <c r="BF72" s="196">
        <v>2500</v>
      </c>
      <c r="BG72" s="195" t="s">
        <v>7</v>
      </c>
      <c r="BH72" s="196">
        <v>11500</v>
      </c>
      <c r="BI72" s="196">
        <v>30000</v>
      </c>
      <c r="BJ72" s="195">
        <v>470</v>
      </c>
      <c r="BK72" s="196">
        <v>2600</v>
      </c>
      <c r="BL72" s="195" t="s">
        <v>7</v>
      </c>
    </row>
    <row r="73" spans="1:64" ht="12.75" customHeight="1" x14ac:dyDescent="0.2">
      <c r="A73" s="129">
        <v>67</v>
      </c>
      <c r="B73" s="129"/>
      <c r="C73" s="194" t="s">
        <v>123</v>
      </c>
      <c r="D73" s="195" t="s">
        <v>7</v>
      </c>
      <c r="E73" s="195" t="s">
        <v>7</v>
      </c>
      <c r="F73" s="195" t="s">
        <v>7</v>
      </c>
      <c r="G73" s="195" t="s">
        <v>7</v>
      </c>
      <c r="H73" s="195">
        <v>150</v>
      </c>
      <c r="I73" s="195" t="s">
        <v>7</v>
      </c>
      <c r="J73" s="195">
        <v>12</v>
      </c>
      <c r="K73" s="195" t="s">
        <v>7</v>
      </c>
      <c r="L73" s="195" t="s">
        <v>7</v>
      </c>
      <c r="M73" s="195">
        <v>15</v>
      </c>
      <c r="N73" s="195" t="s">
        <v>7</v>
      </c>
      <c r="O73" s="195" t="s">
        <v>7</v>
      </c>
      <c r="P73" s="195">
        <v>18</v>
      </c>
      <c r="Q73" s="195" t="s">
        <v>7</v>
      </c>
      <c r="R73" s="195">
        <v>360</v>
      </c>
      <c r="S73" s="195" t="s">
        <v>7</v>
      </c>
      <c r="T73" s="195" t="s">
        <v>7</v>
      </c>
      <c r="U73" s="195" t="s">
        <v>7</v>
      </c>
      <c r="V73" s="195" t="s">
        <v>7</v>
      </c>
      <c r="X73" s="194" t="s">
        <v>123</v>
      </c>
      <c r="Y73" s="195" t="s">
        <v>7</v>
      </c>
      <c r="Z73" s="195" t="s">
        <v>7</v>
      </c>
      <c r="AA73" s="195" t="s">
        <v>7</v>
      </c>
      <c r="AB73" s="195" t="s">
        <v>7</v>
      </c>
      <c r="AC73" s="195">
        <v>150</v>
      </c>
      <c r="AD73" s="195" t="s">
        <v>7</v>
      </c>
      <c r="AE73" s="195">
        <v>12</v>
      </c>
      <c r="AF73" s="195" t="s">
        <v>7</v>
      </c>
      <c r="AG73" s="195" t="s">
        <v>7</v>
      </c>
      <c r="AH73" s="195">
        <v>15</v>
      </c>
      <c r="AI73" s="195" t="s">
        <v>7</v>
      </c>
      <c r="AJ73" s="195" t="s">
        <v>7</v>
      </c>
      <c r="AK73" s="195">
        <v>18</v>
      </c>
      <c r="AL73" s="195" t="s">
        <v>7</v>
      </c>
      <c r="AM73" s="195">
        <v>360</v>
      </c>
      <c r="AN73" s="195" t="s">
        <v>7</v>
      </c>
      <c r="AO73" s="195" t="s">
        <v>7</v>
      </c>
      <c r="AP73" s="195" t="s">
        <v>7</v>
      </c>
      <c r="AQ73" s="195" t="s">
        <v>7</v>
      </c>
      <c r="AS73" s="194" t="s">
        <v>123</v>
      </c>
      <c r="AT73" s="195" t="s">
        <v>7</v>
      </c>
      <c r="AU73" s="195" t="s">
        <v>7</v>
      </c>
      <c r="AV73" s="195" t="s">
        <v>7</v>
      </c>
      <c r="AW73" s="195" t="s">
        <v>7</v>
      </c>
      <c r="AX73" s="195">
        <v>300</v>
      </c>
      <c r="AY73" s="195" t="s">
        <v>7</v>
      </c>
      <c r="AZ73" s="195">
        <v>600</v>
      </c>
      <c r="BA73" s="195" t="s">
        <v>7</v>
      </c>
      <c r="BB73" s="195" t="s">
        <v>7</v>
      </c>
      <c r="BC73" s="195">
        <v>15</v>
      </c>
      <c r="BD73" s="195" t="s">
        <v>7</v>
      </c>
      <c r="BE73" s="195" t="s">
        <v>7</v>
      </c>
      <c r="BF73" s="195">
        <v>342</v>
      </c>
      <c r="BG73" s="195" t="s">
        <v>7</v>
      </c>
      <c r="BH73" s="196">
        <v>1080</v>
      </c>
      <c r="BI73" s="195" t="s">
        <v>7</v>
      </c>
      <c r="BJ73" s="195" t="s">
        <v>7</v>
      </c>
      <c r="BK73" s="195" t="s">
        <v>7</v>
      </c>
      <c r="BL73" s="195" t="s">
        <v>7</v>
      </c>
    </row>
    <row r="74" spans="1:64" ht="12.75" customHeight="1" x14ac:dyDescent="0.2">
      <c r="A74" s="129">
        <v>68</v>
      </c>
      <c r="B74" s="129"/>
      <c r="C74" s="194" t="s">
        <v>124</v>
      </c>
      <c r="D74" s="195" t="s">
        <v>7</v>
      </c>
      <c r="E74" s="195" t="s">
        <v>7</v>
      </c>
      <c r="F74" s="195" t="s">
        <v>7</v>
      </c>
      <c r="G74" s="195" t="s">
        <v>7</v>
      </c>
      <c r="H74" s="195" t="s">
        <v>7</v>
      </c>
      <c r="I74" s="195" t="s">
        <v>7</v>
      </c>
      <c r="J74" s="195" t="s">
        <v>7</v>
      </c>
      <c r="K74" s="195" t="s">
        <v>7</v>
      </c>
      <c r="L74" s="195" t="s">
        <v>7</v>
      </c>
      <c r="M74" s="195" t="s">
        <v>7</v>
      </c>
      <c r="N74" s="195" t="s">
        <v>7</v>
      </c>
      <c r="O74" s="195" t="s">
        <v>7</v>
      </c>
      <c r="P74" s="195">
        <v>40</v>
      </c>
      <c r="Q74" s="195" t="s">
        <v>7</v>
      </c>
      <c r="R74" s="195">
        <v>100</v>
      </c>
      <c r="S74" s="195" t="s">
        <v>7</v>
      </c>
      <c r="T74" s="195" t="s">
        <v>7</v>
      </c>
      <c r="U74" s="195" t="s">
        <v>7</v>
      </c>
      <c r="V74" s="195" t="s">
        <v>7</v>
      </c>
      <c r="X74" s="194" t="s">
        <v>124</v>
      </c>
      <c r="Y74" s="195" t="s">
        <v>7</v>
      </c>
      <c r="Z74" s="195" t="s">
        <v>7</v>
      </c>
      <c r="AA74" s="195" t="s">
        <v>7</v>
      </c>
      <c r="AB74" s="195" t="s">
        <v>7</v>
      </c>
      <c r="AC74" s="195" t="s">
        <v>7</v>
      </c>
      <c r="AD74" s="195" t="s">
        <v>7</v>
      </c>
      <c r="AE74" s="195" t="s">
        <v>7</v>
      </c>
      <c r="AF74" s="195" t="s">
        <v>7</v>
      </c>
      <c r="AG74" s="195" t="s">
        <v>7</v>
      </c>
      <c r="AH74" s="195" t="s">
        <v>7</v>
      </c>
      <c r="AI74" s="195" t="s">
        <v>7</v>
      </c>
      <c r="AJ74" s="195" t="s">
        <v>7</v>
      </c>
      <c r="AK74" s="195">
        <v>40</v>
      </c>
      <c r="AL74" s="195" t="s">
        <v>7</v>
      </c>
      <c r="AM74" s="195">
        <v>100</v>
      </c>
      <c r="AN74" s="195" t="s">
        <v>7</v>
      </c>
      <c r="AO74" s="195" t="s">
        <v>7</v>
      </c>
      <c r="AP74" s="195" t="s">
        <v>7</v>
      </c>
      <c r="AQ74" s="195" t="s">
        <v>7</v>
      </c>
      <c r="AS74" s="194" t="s">
        <v>124</v>
      </c>
      <c r="AT74" s="195" t="s">
        <v>7</v>
      </c>
      <c r="AU74" s="195" t="s">
        <v>7</v>
      </c>
      <c r="AV74" s="195" t="s">
        <v>7</v>
      </c>
      <c r="AW74" s="195" t="s">
        <v>7</v>
      </c>
      <c r="AX74" s="195" t="s">
        <v>7</v>
      </c>
      <c r="AY74" s="195" t="s">
        <v>7</v>
      </c>
      <c r="AZ74" s="195" t="s">
        <v>7</v>
      </c>
      <c r="BA74" s="195" t="s">
        <v>7</v>
      </c>
      <c r="BB74" s="195" t="s">
        <v>7</v>
      </c>
      <c r="BC74" s="195" t="s">
        <v>7</v>
      </c>
      <c r="BD74" s="195" t="s">
        <v>7</v>
      </c>
      <c r="BE74" s="195" t="s">
        <v>7</v>
      </c>
      <c r="BF74" s="195">
        <v>720</v>
      </c>
      <c r="BG74" s="195" t="s">
        <v>7</v>
      </c>
      <c r="BH74" s="195">
        <v>600</v>
      </c>
      <c r="BI74" s="195" t="s">
        <v>7</v>
      </c>
      <c r="BJ74" s="195" t="s">
        <v>7</v>
      </c>
      <c r="BK74" s="195" t="s">
        <v>7</v>
      </c>
      <c r="BL74" s="195" t="s">
        <v>7</v>
      </c>
    </row>
    <row r="75" spans="1:64" ht="12.75" customHeight="1" x14ac:dyDescent="0.2">
      <c r="A75" s="129">
        <v>69</v>
      </c>
      <c r="B75" s="129"/>
      <c r="C75" s="194" t="s">
        <v>125</v>
      </c>
      <c r="D75" s="195" t="s">
        <v>7</v>
      </c>
      <c r="E75" s="195" t="s">
        <v>7</v>
      </c>
      <c r="F75" s="195" t="s">
        <v>7</v>
      </c>
      <c r="G75" s="195" t="s">
        <v>7</v>
      </c>
      <c r="H75" s="195">
        <v>20</v>
      </c>
      <c r="I75" s="195" t="s">
        <v>7</v>
      </c>
      <c r="J75" s="195">
        <v>70</v>
      </c>
      <c r="K75" s="195" t="s">
        <v>7</v>
      </c>
      <c r="L75" s="195" t="s">
        <v>7</v>
      </c>
      <c r="M75" s="195">
        <v>670</v>
      </c>
      <c r="N75" s="195" t="s">
        <v>7</v>
      </c>
      <c r="O75" s="195" t="s">
        <v>7</v>
      </c>
      <c r="P75" s="195">
        <v>100</v>
      </c>
      <c r="Q75" s="195" t="s">
        <v>7</v>
      </c>
      <c r="R75" s="196">
        <v>1500</v>
      </c>
      <c r="S75" s="196">
        <v>7000</v>
      </c>
      <c r="T75" s="195">
        <v>25</v>
      </c>
      <c r="U75" s="195">
        <v>120</v>
      </c>
      <c r="V75" s="195" t="s">
        <v>7</v>
      </c>
      <c r="X75" s="194" t="s">
        <v>125</v>
      </c>
      <c r="Y75" s="195" t="s">
        <v>7</v>
      </c>
      <c r="Z75" s="195" t="s">
        <v>7</v>
      </c>
      <c r="AA75" s="195" t="s">
        <v>7</v>
      </c>
      <c r="AB75" s="195" t="s">
        <v>7</v>
      </c>
      <c r="AC75" s="195">
        <v>20</v>
      </c>
      <c r="AD75" s="195" t="s">
        <v>7</v>
      </c>
      <c r="AE75" s="195">
        <v>70</v>
      </c>
      <c r="AF75" s="195" t="s">
        <v>7</v>
      </c>
      <c r="AG75" s="195" t="s">
        <v>7</v>
      </c>
      <c r="AH75" s="195">
        <v>670</v>
      </c>
      <c r="AI75" s="195" t="s">
        <v>7</v>
      </c>
      <c r="AJ75" s="195" t="s">
        <v>7</v>
      </c>
      <c r="AK75" s="195">
        <v>100</v>
      </c>
      <c r="AL75" s="195" t="s">
        <v>7</v>
      </c>
      <c r="AM75" s="196">
        <v>1500</v>
      </c>
      <c r="AN75" s="196">
        <v>7000</v>
      </c>
      <c r="AO75" s="195">
        <v>25</v>
      </c>
      <c r="AP75" s="195">
        <v>120</v>
      </c>
      <c r="AQ75" s="195" t="s">
        <v>7</v>
      </c>
      <c r="AS75" s="194" t="s">
        <v>125</v>
      </c>
      <c r="AT75" s="195" t="s">
        <v>7</v>
      </c>
      <c r="AU75" s="195" t="s">
        <v>7</v>
      </c>
      <c r="AV75" s="195" t="s">
        <v>7</v>
      </c>
      <c r="AW75" s="195" t="s">
        <v>7</v>
      </c>
      <c r="AX75" s="195">
        <v>30</v>
      </c>
      <c r="AY75" s="195" t="s">
        <v>7</v>
      </c>
      <c r="AZ75" s="196">
        <v>3780</v>
      </c>
      <c r="BA75" s="195" t="s">
        <v>7</v>
      </c>
      <c r="BB75" s="195" t="s">
        <v>7</v>
      </c>
      <c r="BC75" s="196">
        <v>1254</v>
      </c>
      <c r="BD75" s="195" t="s">
        <v>7</v>
      </c>
      <c r="BE75" s="195" t="s">
        <v>7</v>
      </c>
      <c r="BF75" s="196">
        <v>1450</v>
      </c>
      <c r="BG75" s="195" t="s">
        <v>7</v>
      </c>
      <c r="BH75" s="196">
        <v>9450</v>
      </c>
      <c r="BI75" s="196">
        <v>21420</v>
      </c>
      <c r="BJ75" s="195">
        <v>70</v>
      </c>
      <c r="BK75" s="196">
        <v>9900</v>
      </c>
      <c r="BL75" s="195" t="s">
        <v>7</v>
      </c>
    </row>
    <row r="76" spans="1:64" ht="12.75" customHeight="1" x14ac:dyDescent="0.2">
      <c r="A76" s="129">
        <v>70</v>
      </c>
      <c r="B76" s="129"/>
      <c r="C76" s="194" t="s">
        <v>126</v>
      </c>
      <c r="D76" s="195" t="s">
        <v>7</v>
      </c>
      <c r="E76" s="195" t="s">
        <v>7</v>
      </c>
      <c r="F76" s="195" t="s">
        <v>7</v>
      </c>
      <c r="G76" s="195" t="s">
        <v>7</v>
      </c>
      <c r="H76" s="195" t="s">
        <v>7</v>
      </c>
      <c r="I76" s="195" t="s">
        <v>7</v>
      </c>
      <c r="J76" s="195">
        <v>50</v>
      </c>
      <c r="K76" s="195" t="s">
        <v>7</v>
      </c>
      <c r="L76" s="195" t="s">
        <v>7</v>
      </c>
      <c r="M76" s="195" t="s">
        <v>7</v>
      </c>
      <c r="N76" s="195" t="s">
        <v>7</v>
      </c>
      <c r="O76" s="195" t="s">
        <v>7</v>
      </c>
      <c r="P76" s="195">
        <v>50</v>
      </c>
      <c r="Q76" s="195" t="s">
        <v>7</v>
      </c>
      <c r="R76" s="195">
        <v>840</v>
      </c>
      <c r="S76" s="196">
        <v>7000</v>
      </c>
      <c r="T76" s="195">
        <v>800</v>
      </c>
      <c r="U76" s="195" t="s">
        <v>7</v>
      </c>
      <c r="V76" s="195" t="s">
        <v>7</v>
      </c>
      <c r="X76" s="194" t="s">
        <v>126</v>
      </c>
      <c r="Y76" s="195" t="s">
        <v>7</v>
      </c>
      <c r="Z76" s="195" t="s">
        <v>7</v>
      </c>
      <c r="AA76" s="195" t="s">
        <v>7</v>
      </c>
      <c r="AB76" s="195" t="s">
        <v>7</v>
      </c>
      <c r="AC76" s="195" t="s">
        <v>7</v>
      </c>
      <c r="AD76" s="195" t="s">
        <v>7</v>
      </c>
      <c r="AE76" s="195">
        <v>50</v>
      </c>
      <c r="AF76" s="195" t="s">
        <v>7</v>
      </c>
      <c r="AG76" s="195" t="s">
        <v>7</v>
      </c>
      <c r="AH76" s="195" t="s">
        <v>7</v>
      </c>
      <c r="AI76" s="195" t="s">
        <v>7</v>
      </c>
      <c r="AJ76" s="195" t="s">
        <v>7</v>
      </c>
      <c r="AK76" s="195">
        <v>50</v>
      </c>
      <c r="AL76" s="195" t="s">
        <v>7</v>
      </c>
      <c r="AM76" s="195">
        <v>840</v>
      </c>
      <c r="AN76" s="196">
        <v>7000</v>
      </c>
      <c r="AO76" s="195">
        <v>800</v>
      </c>
      <c r="AP76" s="195" t="s">
        <v>7</v>
      </c>
      <c r="AQ76" s="195" t="s">
        <v>7</v>
      </c>
      <c r="AS76" s="194" t="s">
        <v>126</v>
      </c>
      <c r="AT76" s="195" t="s">
        <v>7</v>
      </c>
      <c r="AU76" s="195" t="s">
        <v>7</v>
      </c>
      <c r="AV76" s="195" t="s">
        <v>7</v>
      </c>
      <c r="AW76" s="195" t="s">
        <v>7</v>
      </c>
      <c r="AX76" s="195" t="s">
        <v>7</v>
      </c>
      <c r="AY76" s="195" t="s">
        <v>7</v>
      </c>
      <c r="AZ76" s="196">
        <v>4000</v>
      </c>
      <c r="BA76" s="195" t="s">
        <v>7</v>
      </c>
      <c r="BB76" s="195" t="s">
        <v>7</v>
      </c>
      <c r="BC76" s="195" t="s">
        <v>7</v>
      </c>
      <c r="BD76" s="195" t="s">
        <v>7</v>
      </c>
      <c r="BE76" s="195" t="s">
        <v>7</v>
      </c>
      <c r="BF76" s="195">
        <v>750</v>
      </c>
      <c r="BG76" s="195" t="s">
        <v>7</v>
      </c>
      <c r="BH76" s="196">
        <v>6048</v>
      </c>
      <c r="BI76" s="196">
        <v>21840</v>
      </c>
      <c r="BJ76" s="196">
        <v>3200</v>
      </c>
      <c r="BK76" s="195" t="s">
        <v>7</v>
      </c>
      <c r="BL76" s="195" t="s">
        <v>7</v>
      </c>
    </row>
    <row r="77" spans="1:64" ht="12.75" customHeight="1" x14ac:dyDescent="0.2">
      <c r="A77" s="129">
        <v>71</v>
      </c>
      <c r="B77" s="129"/>
      <c r="C77" s="194" t="s">
        <v>31</v>
      </c>
      <c r="D77" s="195" t="s">
        <v>7</v>
      </c>
      <c r="E77" s="196">
        <v>14500</v>
      </c>
      <c r="F77" s="196">
        <v>1800</v>
      </c>
      <c r="G77" s="195" t="s">
        <v>7</v>
      </c>
      <c r="H77" s="195">
        <v>250</v>
      </c>
      <c r="I77" s="196">
        <v>6000</v>
      </c>
      <c r="J77" s="195" t="s">
        <v>7</v>
      </c>
      <c r="K77" s="196">
        <v>2300</v>
      </c>
      <c r="L77" s="195" t="s">
        <v>7</v>
      </c>
      <c r="M77" s="196">
        <v>23000</v>
      </c>
      <c r="N77" s="195" t="s">
        <v>7</v>
      </c>
      <c r="O77" s="195" t="s">
        <v>7</v>
      </c>
      <c r="P77" s="195" t="s">
        <v>7</v>
      </c>
      <c r="Q77" s="195" t="s">
        <v>7</v>
      </c>
      <c r="R77" s="196">
        <v>170000</v>
      </c>
      <c r="S77" s="196">
        <v>200000</v>
      </c>
      <c r="T77" s="196">
        <v>90000</v>
      </c>
      <c r="U77" s="196">
        <v>3500</v>
      </c>
      <c r="V77" s="196">
        <v>6000</v>
      </c>
      <c r="X77" s="194" t="s">
        <v>31</v>
      </c>
      <c r="Y77" s="195" t="s">
        <v>7</v>
      </c>
      <c r="Z77" s="196">
        <v>14500</v>
      </c>
      <c r="AA77" s="196">
        <v>1800</v>
      </c>
      <c r="AB77" s="195" t="s">
        <v>7</v>
      </c>
      <c r="AC77" s="195">
        <v>250</v>
      </c>
      <c r="AD77" s="196">
        <v>6000</v>
      </c>
      <c r="AE77" s="195" t="s">
        <v>7</v>
      </c>
      <c r="AF77" s="196">
        <v>2300</v>
      </c>
      <c r="AG77" s="195" t="s">
        <v>7</v>
      </c>
      <c r="AH77" s="196">
        <v>23000</v>
      </c>
      <c r="AI77" s="195" t="s">
        <v>7</v>
      </c>
      <c r="AJ77" s="195" t="s">
        <v>7</v>
      </c>
      <c r="AK77" s="195" t="s">
        <v>7</v>
      </c>
      <c r="AL77" s="195" t="s">
        <v>7</v>
      </c>
      <c r="AM77" s="196">
        <v>170000</v>
      </c>
      <c r="AN77" s="196">
        <v>200000</v>
      </c>
      <c r="AO77" s="196">
        <v>90000</v>
      </c>
      <c r="AP77" s="196">
        <v>3500</v>
      </c>
      <c r="AQ77" s="196">
        <v>6000</v>
      </c>
      <c r="AS77" s="194" t="s">
        <v>31</v>
      </c>
      <c r="AT77" s="195" t="s">
        <v>7</v>
      </c>
      <c r="AU77" s="196">
        <v>59589</v>
      </c>
      <c r="AV77" s="196">
        <v>14500</v>
      </c>
      <c r="AW77" s="195" t="s">
        <v>7</v>
      </c>
      <c r="AX77" s="195">
        <v>625</v>
      </c>
      <c r="AY77" s="196">
        <v>105000</v>
      </c>
      <c r="AZ77" s="195" t="s">
        <v>7</v>
      </c>
      <c r="BA77" s="196">
        <v>80000</v>
      </c>
      <c r="BB77" s="195" t="s">
        <v>7</v>
      </c>
      <c r="BC77" s="196">
        <v>63000</v>
      </c>
      <c r="BD77" s="195" t="s">
        <v>7</v>
      </c>
      <c r="BE77" s="195" t="s">
        <v>7</v>
      </c>
      <c r="BF77" s="195" t="s">
        <v>7</v>
      </c>
      <c r="BG77" s="195" t="s">
        <v>7</v>
      </c>
      <c r="BH77" s="196">
        <v>993000</v>
      </c>
      <c r="BI77" s="196">
        <v>657277</v>
      </c>
      <c r="BJ77" s="196">
        <v>278000</v>
      </c>
      <c r="BK77" s="196">
        <v>333000</v>
      </c>
      <c r="BL77" s="196">
        <v>34200</v>
      </c>
    </row>
    <row r="78" spans="1:64" ht="12.75" customHeight="1" x14ac:dyDescent="0.2">
      <c r="A78" s="129">
        <v>72</v>
      </c>
      <c r="B78" s="129"/>
      <c r="C78" s="194" t="s">
        <v>127</v>
      </c>
      <c r="D78" s="195" t="s">
        <v>7</v>
      </c>
      <c r="E78" s="195" t="s">
        <v>7</v>
      </c>
      <c r="F78" s="195" t="s">
        <v>7</v>
      </c>
      <c r="G78" s="195" t="s">
        <v>7</v>
      </c>
      <c r="H78" s="195" t="s">
        <v>7</v>
      </c>
      <c r="I78" s="195" t="s">
        <v>7</v>
      </c>
      <c r="J78" s="195" t="s">
        <v>7</v>
      </c>
      <c r="K78" s="195" t="s">
        <v>7</v>
      </c>
      <c r="L78" s="195" t="s">
        <v>7</v>
      </c>
      <c r="M78" s="195" t="s">
        <v>7</v>
      </c>
      <c r="N78" s="195" t="s">
        <v>7</v>
      </c>
      <c r="O78" s="195" t="s">
        <v>7</v>
      </c>
      <c r="P78" s="195">
        <v>15</v>
      </c>
      <c r="Q78" s="195" t="s">
        <v>7</v>
      </c>
      <c r="R78" s="195">
        <v>400</v>
      </c>
      <c r="S78" s="196">
        <v>2700</v>
      </c>
      <c r="T78" s="195">
        <v>150</v>
      </c>
      <c r="U78" s="195" t="s">
        <v>7</v>
      </c>
      <c r="V78" s="195" t="s">
        <v>7</v>
      </c>
      <c r="X78" s="194" t="s">
        <v>127</v>
      </c>
      <c r="Y78" s="195" t="s">
        <v>7</v>
      </c>
      <c r="Z78" s="195" t="s">
        <v>7</v>
      </c>
      <c r="AA78" s="195" t="s">
        <v>7</v>
      </c>
      <c r="AB78" s="195" t="s">
        <v>7</v>
      </c>
      <c r="AC78" s="195" t="s">
        <v>7</v>
      </c>
      <c r="AD78" s="195" t="s">
        <v>7</v>
      </c>
      <c r="AE78" s="195" t="s">
        <v>7</v>
      </c>
      <c r="AF78" s="195" t="s">
        <v>7</v>
      </c>
      <c r="AG78" s="195" t="s">
        <v>7</v>
      </c>
      <c r="AH78" s="195" t="s">
        <v>7</v>
      </c>
      <c r="AI78" s="195" t="s">
        <v>7</v>
      </c>
      <c r="AJ78" s="195" t="s">
        <v>7</v>
      </c>
      <c r="AK78" s="195">
        <v>15</v>
      </c>
      <c r="AL78" s="195" t="s">
        <v>7</v>
      </c>
      <c r="AM78" s="195">
        <v>400</v>
      </c>
      <c r="AN78" s="196">
        <v>2700</v>
      </c>
      <c r="AO78" s="195">
        <v>150</v>
      </c>
      <c r="AP78" s="195" t="s">
        <v>7</v>
      </c>
      <c r="AQ78" s="195" t="s">
        <v>7</v>
      </c>
      <c r="AS78" s="194" t="s">
        <v>127</v>
      </c>
      <c r="AT78" s="195" t="s">
        <v>7</v>
      </c>
      <c r="AU78" s="195" t="s">
        <v>7</v>
      </c>
      <c r="AV78" s="195" t="s">
        <v>7</v>
      </c>
      <c r="AW78" s="195" t="s">
        <v>7</v>
      </c>
      <c r="AX78" s="195" t="s">
        <v>7</v>
      </c>
      <c r="AY78" s="195" t="s">
        <v>7</v>
      </c>
      <c r="AZ78" s="195" t="s">
        <v>7</v>
      </c>
      <c r="BA78" s="195" t="s">
        <v>7</v>
      </c>
      <c r="BB78" s="195" t="s">
        <v>7</v>
      </c>
      <c r="BC78" s="195" t="s">
        <v>7</v>
      </c>
      <c r="BD78" s="195" t="s">
        <v>7</v>
      </c>
      <c r="BE78" s="195" t="s">
        <v>7</v>
      </c>
      <c r="BF78" s="195">
        <v>270</v>
      </c>
      <c r="BG78" s="195" t="s">
        <v>7</v>
      </c>
      <c r="BH78" s="196">
        <v>3400</v>
      </c>
      <c r="BI78" s="196">
        <v>7695</v>
      </c>
      <c r="BJ78" s="195">
        <v>450</v>
      </c>
      <c r="BK78" s="195" t="s">
        <v>7</v>
      </c>
      <c r="BL78" s="195" t="s">
        <v>7</v>
      </c>
    </row>
    <row r="79" spans="1:64" ht="12.75" customHeight="1" x14ac:dyDescent="0.2">
      <c r="A79" s="129">
        <v>73</v>
      </c>
      <c r="B79" s="129"/>
      <c r="C79" s="194" t="s">
        <v>128</v>
      </c>
      <c r="D79" s="195" t="s">
        <v>7</v>
      </c>
      <c r="E79" s="195" t="s">
        <v>7</v>
      </c>
      <c r="F79" s="195" t="s">
        <v>7</v>
      </c>
      <c r="G79" s="195" t="s">
        <v>7</v>
      </c>
      <c r="H79" s="195">
        <v>80</v>
      </c>
      <c r="I79" s="195" t="s">
        <v>7</v>
      </c>
      <c r="J79" s="195">
        <v>10</v>
      </c>
      <c r="K79" s="195" t="s">
        <v>7</v>
      </c>
      <c r="L79" s="195" t="s">
        <v>7</v>
      </c>
      <c r="M79" s="195" t="s">
        <v>7</v>
      </c>
      <c r="N79" s="195" t="s">
        <v>7</v>
      </c>
      <c r="O79" s="195" t="s">
        <v>7</v>
      </c>
      <c r="P79" s="195">
        <v>39</v>
      </c>
      <c r="Q79" s="195" t="s">
        <v>7</v>
      </c>
      <c r="R79" s="195">
        <v>800</v>
      </c>
      <c r="S79" s="195" t="s">
        <v>7</v>
      </c>
      <c r="T79" s="195" t="s">
        <v>7</v>
      </c>
      <c r="U79" s="195" t="s">
        <v>7</v>
      </c>
      <c r="V79" s="195" t="s">
        <v>7</v>
      </c>
      <c r="X79" s="194" t="s">
        <v>128</v>
      </c>
      <c r="Y79" s="195" t="s">
        <v>7</v>
      </c>
      <c r="Z79" s="195" t="s">
        <v>7</v>
      </c>
      <c r="AA79" s="195" t="s">
        <v>7</v>
      </c>
      <c r="AB79" s="195" t="s">
        <v>7</v>
      </c>
      <c r="AC79" s="195">
        <v>80</v>
      </c>
      <c r="AD79" s="195" t="s">
        <v>7</v>
      </c>
      <c r="AE79" s="195">
        <v>10</v>
      </c>
      <c r="AF79" s="195" t="s">
        <v>7</v>
      </c>
      <c r="AG79" s="195" t="s">
        <v>7</v>
      </c>
      <c r="AH79" s="195" t="s">
        <v>7</v>
      </c>
      <c r="AI79" s="195" t="s">
        <v>7</v>
      </c>
      <c r="AJ79" s="195" t="s">
        <v>7</v>
      </c>
      <c r="AK79" s="195">
        <v>39</v>
      </c>
      <c r="AL79" s="195" t="s">
        <v>7</v>
      </c>
      <c r="AM79" s="195">
        <v>800</v>
      </c>
      <c r="AN79" s="195" t="s">
        <v>7</v>
      </c>
      <c r="AO79" s="195" t="s">
        <v>7</v>
      </c>
      <c r="AP79" s="195" t="s">
        <v>7</v>
      </c>
      <c r="AQ79" s="195" t="s">
        <v>7</v>
      </c>
      <c r="AS79" s="194" t="s">
        <v>128</v>
      </c>
      <c r="AT79" s="195" t="s">
        <v>7</v>
      </c>
      <c r="AU79" s="195" t="s">
        <v>7</v>
      </c>
      <c r="AV79" s="195" t="s">
        <v>7</v>
      </c>
      <c r="AW79" s="195" t="s">
        <v>7</v>
      </c>
      <c r="AX79" s="195">
        <v>160</v>
      </c>
      <c r="AY79" s="195" t="s">
        <v>7</v>
      </c>
      <c r="AZ79" s="195">
        <v>400</v>
      </c>
      <c r="BA79" s="195" t="s">
        <v>7</v>
      </c>
      <c r="BB79" s="195" t="s">
        <v>7</v>
      </c>
      <c r="BC79" s="195" t="s">
        <v>7</v>
      </c>
      <c r="BD79" s="195" t="s">
        <v>7</v>
      </c>
      <c r="BE79" s="195" t="s">
        <v>7</v>
      </c>
      <c r="BF79" s="195">
        <v>780</v>
      </c>
      <c r="BG79" s="195" t="s">
        <v>7</v>
      </c>
      <c r="BH79" s="196">
        <v>2560</v>
      </c>
      <c r="BI79" s="195" t="s">
        <v>7</v>
      </c>
      <c r="BJ79" s="195" t="s">
        <v>7</v>
      </c>
      <c r="BK79" s="195" t="s">
        <v>7</v>
      </c>
      <c r="BL79" s="195" t="s">
        <v>7</v>
      </c>
    </row>
    <row r="80" spans="1:64" ht="12.75" customHeight="1" x14ac:dyDescent="0.2">
      <c r="A80" s="129">
        <v>74</v>
      </c>
      <c r="B80" s="129"/>
      <c r="C80" s="194" t="s">
        <v>129</v>
      </c>
      <c r="D80" s="195" t="s">
        <v>7</v>
      </c>
      <c r="E80" s="195" t="s">
        <v>7</v>
      </c>
      <c r="F80" s="195" t="s">
        <v>7</v>
      </c>
      <c r="G80" s="195" t="s">
        <v>7</v>
      </c>
      <c r="H80" s="195">
        <v>115</v>
      </c>
      <c r="I80" s="195" t="s">
        <v>7</v>
      </c>
      <c r="J80" s="195" t="s">
        <v>7</v>
      </c>
      <c r="K80" s="195" t="s">
        <v>7</v>
      </c>
      <c r="L80" s="195" t="s">
        <v>7</v>
      </c>
      <c r="M80" s="195" t="s">
        <v>7</v>
      </c>
      <c r="N80" s="195" t="s">
        <v>7</v>
      </c>
      <c r="O80" s="195" t="s">
        <v>7</v>
      </c>
      <c r="P80" s="195">
        <v>40</v>
      </c>
      <c r="Q80" s="195" t="s">
        <v>7</v>
      </c>
      <c r="R80" s="195">
        <v>450</v>
      </c>
      <c r="S80" s="195">
        <v>600</v>
      </c>
      <c r="T80" s="195" t="s">
        <v>7</v>
      </c>
      <c r="U80" s="195" t="s">
        <v>7</v>
      </c>
      <c r="V80" s="195" t="s">
        <v>7</v>
      </c>
      <c r="X80" s="194" t="s">
        <v>129</v>
      </c>
      <c r="Y80" s="195" t="s">
        <v>7</v>
      </c>
      <c r="Z80" s="195" t="s">
        <v>7</v>
      </c>
      <c r="AA80" s="195" t="s">
        <v>7</v>
      </c>
      <c r="AB80" s="195" t="s">
        <v>7</v>
      </c>
      <c r="AC80" s="195">
        <v>115</v>
      </c>
      <c r="AD80" s="195" t="s">
        <v>7</v>
      </c>
      <c r="AE80" s="195" t="s">
        <v>7</v>
      </c>
      <c r="AF80" s="195" t="s">
        <v>7</v>
      </c>
      <c r="AG80" s="195" t="s">
        <v>7</v>
      </c>
      <c r="AH80" s="195" t="s">
        <v>7</v>
      </c>
      <c r="AI80" s="195" t="s">
        <v>7</v>
      </c>
      <c r="AJ80" s="195" t="s">
        <v>7</v>
      </c>
      <c r="AK80" s="195">
        <v>40</v>
      </c>
      <c r="AL80" s="195" t="s">
        <v>7</v>
      </c>
      <c r="AM80" s="195">
        <v>450</v>
      </c>
      <c r="AN80" s="195">
        <v>600</v>
      </c>
      <c r="AO80" s="195" t="s">
        <v>7</v>
      </c>
      <c r="AP80" s="195" t="s">
        <v>7</v>
      </c>
      <c r="AQ80" s="195" t="s">
        <v>7</v>
      </c>
      <c r="AS80" s="194" t="s">
        <v>129</v>
      </c>
      <c r="AT80" s="195" t="s">
        <v>7</v>
      </c>
      <c r="AU80" s="195" t="s">
        <v>7</v>
      </c>
      <c r="AV80" s="195" t="s">
        <v>7</v>
      </c>
      <c r="AW80" s="195" t="s">
        <v>7</v>
      </c>
      <c r="AX80" s="195">
        <v>68</v>
      </c>
      <c r="AY80" s="195" t="s">
        <v>7</v>
      </c>
      <c r="AZ80" s="195" t="s">
        <v>7</v>
      </c>
      <c r="BA80" s="195" t="s">
        <v>7</v>
      </c>
      <c r="BB80" s="195" t="s">
        <v>7</v>
      </c>
      <c r="BC80" s="195" t="s">
        <v>7</v>
      </c>
      <c r="BD80" s="195" t="s">
        <v>7</v>
      </c>
      <c r="BE80" s="195" t="s">
        <v>7</v>
      </c>
      <c r="BF80" s="195">
        <v>434</v>
      </c>
      <c r="BG80" s="195" t="s">
        <v>7</v>
      </c>
      <c r="BH80" s="196">
        <v>2925</v>
      </c>
      <c r="BI80" s="196">
        <v>1800</v>
      </c>
      <c r="BJ80" s="195" t="s">
        <v>7</v>
      </c>
      <c r="BK80" s="195" t="s">
        <v>7</v>
      </c>
      <c r="BL80" s="195" t="s">
        <v>7</v>
      </c>
    </row>
    <row r="81" spans="1:64" ht="12.75" customHeight="1" x14ac:dyDescent="0.2">
      <c r="A81" s="129">
        <v>75</v>
      </c>
      <c r="B81" s="129"/>
      <c r="C81" s="194" t="s">
        <v>130</v>
      </c>
      <c r="D81" s="195" t="s">
        <v>7</v>
      </c>
      <c r="E81" s="195" t="s">
        <v>7</v>
      </c>
      <c r="F81" s="195" t="s">
        <v>7</v>
      </c>
      <c r="G81" s="195" t="s">
        <v>7</v>
      </c>
      <c r="H81" s="195" t="s">
        <v>7</v>
      </c>
      <c r="I81" s="195" t="s">
        <v>7</v>
      </c>
      <c r="J81" s="195" t="s">
        <v>7</v>
      </c>
      <c r="K81" s="195" t="s">
        <v>7</v>
      </c>
      <c r="L81" s="195" t="s">
        <v>7</v>
      </c>
      <c r="M81" s="195" t="s">
        <v>7</v>
      </c>
      <c r="N81" s="195" t="s">
        <v>7</v>
      </c>
      <c r="O81" s="195" t="s">
        <v>7</v>
      </c>
      <c r="P81" s="195">
        <v>65</v>
      </c>
      <c r="Q81" s="195" t="s">
        <v>7</v>
      </c>
      <c r="R81" s="195">
        <v>290</v>
      </c>
      <c r="S81" s="195">
        <v>500</v>
      </c>
      <c r="T81" s="195" t="s">
        <v>7</v>
      </c>
      <c r="U81" s="195" t="s">
        <v>7</v>
      </c>
      <c r="V81" s="195" t="s">
        <v>7</v>
      </c>
      <c r="X81" s="194" t="s">
        <v>130</v>
      </c>
      <c r="Y81" s="195" t="s">
        <v>7</v>
      </c>
      <c r="Z81" s="195" t="s">
        <v>7</v>
      </c>
      <c r="AA81" s="195" t="s">
        <v>7</v>
      </c>
      <c r="AB81" s="195" t="s">
        <v>7</v>
      </c>
      <c r="AC81" s="195" t="s">
        <v>7</v>
      </c>
      <c r="AD81" s="195" t="s">
        <v>7</v>
      </c>
      <c r="AE81" s="195" t="s">
        <v>7</v>
      </c>
      <c r="AF81" s="195" t="s">
        <v>7</v>
      </c>
      <c r="AG81" s="195" t="s">
        <v>7</v>
      </c>
      <c r="AH81" s="195" t="s">
        <v>7</v>
      </c>
      <c r="AI81" s="195" t="s">
        <v>7</v>
      </c>
      <c r="AJ81" s="195" t="s">
        <v>7</v>
      </c>
      <c r="AK81" s="195">
        <v>65</v>
      </c>
      <c r="AL81" s="195" t="s">
        <v>7</v>
      </c>
      <c r="AM81" s="195">
        <v>290</v>
      </c>
      <c r="AN81" s="195">
        <v>500</v>
      </c>
      <c r="AO81" s="195" t="s">
        <v>7</v>
      </c>
      <c r="AP81" s="195" t="s">
        <v>7</v>
      </c>
      <c r="AQ81" s="195" t="s">
        <v>7</v>
      </c>
      <c r="AS81" s="194" t="s">
        <v>130</v>
      </c>
      <c r="AT81" s="195" t="s">
        <v>7</v>
      </c>
      <c r="AU81" s="195" t="s">
        <v>7</v>
      </c>
      <c r="AV81" s="195" t="s">
        <v>7</v>
      </c>
      <c r="AW81" s="195" t="s">
        <v>7</v>
      </c>
      <c r="AX81" s="195" t="s">
        <v>7</v>
      </c>
      <c r="AY81" s="195" t="s">
        <v>7</v>
      </c>
      <c r="AZ81" s="195" t="s">
        <v>7</v>
      </c>
      <c r="BA81" s="195" t="s">
        <v>7</v>
      </c>
      <c r="BB81" s="195" t="s">
        <v>7</v>
      </c>
      <c r="BC81" s="195" t="s">
        <v>7</v>
      </c>
      <c r="BD81" s="195" t="s">
        <v>7</v>
      </c>
      <c r="BE81" s="195" t="s">
        <v>7</v>
      </c>
      <c r="BF81" s="196">
        <v>1180</v>
      </c>
      <c r="BG81" s="195" t="s">
        <v>7</v>
      </c>
      <c r="BH81" s="196">
        <v>2610</v>
      </c>
      <c r="BI81" s="196">
        <v>1550</v>
      </c>
      <c r="BJ81" s="195" t="s">
        <v>7</v>
      </c>
      <c r="BK81" s="195" t="s">
        <v>7</v>
      </c>
      <c r="BL81" s="195" t="s">
        <v>7</v>
      </c>
    </row>
    <row r="82" spans="1:64" ht="12.75" customHeight="1" x14ac:dyDescent="0.2">
      <c r="A82" s="129">
        <v>76</v>
      </c>
      <c r="B82" s="129"/>
      <c r="C82" s="194" t="s">
        <v>131</v>
      </c>
      <c r="D82" s="195" t="s">
        <v>7</v>
      </c>
      <c r="E82" s="195" t="s">
        <v>7</v>
      </c>
      <c r="F82" s="195" t="s">
        <v>7</v>
      </c>
      <c r="G82" s="195" t="s">
        <v>7</v>
      </c>
      <c r="H82" s="195">
        <v>30</v>
      </c>
      <c r="I82" s="195" t="s">
        <v>7</v>
      </c>
      <c r="J82" s="195">
        <v>115</v>
      </c>
      <c r="K82" s="195" t="s">
        <v>7</v>
      </c>
      <c r="L82" s="195" t="s">
        <v>7</v>
      </c>
      <c r="M82" s="195">
        <v>35</v>
      </c>
      <c r="N82" s="195" t="s">
        <v>7</v>
      </c>
      <c r="O82" s="195" t="s">
        <v>7</v>
      </c>
      <c r="P82" s="195">
        <v>6</v>
      </c>
      <c r="Q82" s="195" t="s">
        <v>7</v>
      </c>
      <c r="R82" s="195">
        <v>600</v>
      </c>
      <c r="S82" s="195" t="s">
        <v>7</v>
      </c>
      <c r="T82" s="195" t="s">
        <v>7</v>
      </c>
      <c r="U82" s="195" t="s">
        <v>7</v>
      </c>
      <c r="V82" s="195" t="s">
        <v>7</v>
      </c>
      <c r="X82" s="194" t="s">
        <v>131</v>
      </c>
      <c r="Y82" s="195" t="s">
        <v>7</v>
      </c>
      <c r="Z82" s="195" t="s">
        <v>7</v>
      </c>
      <c r="AA82" s="195" t="s">
        <v>7</v>
      </c>
      <c r="AB82" s="195" t="s">
        <v>7</v>
      </c>
      <c r="AC82" s="195">
        <v>30</v>
      </c>
      <c r="AD82" s="195" t="s">
        <v>7</v>
      </c>
      <c r="AE82" s="195">
        <v>115</v>
      </c>
      <c r="AF82" s="195" t="s">
        <v>7</v>
      </c>
      <c r="AG82" s="195" t="s">
        <v>7</v>
      </c>
      <c r="AH82" s="195">
        <v>35</v>
      </c>
      <c r="AI82" s="195" t="s">
        <v>7</v>
      </c>
      <c r="AJ82" s="195" t="s">
        <v>7</v>
      </c>
      <c r="AK82" s="195">
        <v>6</v>
      </c>
      <c r="AL82" s="195" t="s">
        <v>7</v>
      </c>
      <c r="AM82" s="195">
        <v>600</v>
      </c>
      <c r="AN82" s="195" t="s">
        <v>7</v>
      </c>
      <c r="AO82" s="195" t="s">
        <v>7</v>
      </c>
      <c r="AP82" s="195" t="s">
        <v>7</v>
      </c>
      <c r="AQ82" s="195" t="s">
        <v>7</v>
      </c>
      <c r="AS82" s="194" t="s">
        <v>131</v>
      </c>
      <c r="AT82" s="195" t="s">
        <v>7</v>
      </c>
      <c r="AU82" s="195" t="s">
        <v>7</v>
      </c>
      <c r="AV82" s="195" t="s">
        <v>7</v>
      </c>
      <c r="AW82" s="195" t="s">
        <v>7</v>
      </c>
      <c r="AX82" s="195">
        <v>36</v>
      </c>
      <c r="AY82" s="195" t="s">
        <v>7</v>
      </c>
      <c r="AZ82" s="196">
        <v>3450</v>
      </c>
      <c r="BA82" s="195" t="s">
        <v>7</v>
      </c>
      <c r="BB82" s="195" t="s">
        <v>7</v>
      </c>
      <c r="BC82" s="195">
        <v>34</v>
      </c>
      <c r="BD82" s="195" t="s">
        <v>7</v>
      </c>
      <c r="BE82" s="195" t="s">
        <v>7</v>
      </c>
      <c r="BF82" s="195">
        <v>36</v>
      </c>
      <c r="BG82" s="195" t="s">
        <v>7</v>
      </c>
      <c r="BH82" s="196">
        <v>1020</v>
      </c>
      <c r="BI82" s="195" t="s">
        <v>7</v>
      </c>
      <c r="BJ82" s="195" t="s">
        <v>7</v>
      </c>
      <c r="BK82" s="195" t="s">
        <v>7</v>
      </c>
      <c r="BL82" s="195" t="s">
        <v>7</v>
      </c>
    </row>
    <row r="83" spans="1:64" ht="12.75" customHeight="1" x14ac:dyDescent="0.2">
      <c r="A83" s="129">
        <v>77</v>
      </c>
      <c r="B83" s="129"/>
      <c r="C83" s="194" t="s">
        <v>132</v>
      </c>
      <c r="D83" s="195" t="s">
        <v>7</v>
      </c>
      <c r="E83" s="195" t="s">
        <v>7</v>
      </c>
      <c r="F83" s="195" t="s">
        <v>7</v>
      </c>
      <c r="G83" s="195" t="s">
        <v>7</v>
      </c>
      <c r="H83" s="195">
        <v>25</v>
      </c>
      <c r="I83" s="195" t="s">
        <v>7</v>
      </c>
      <c r="J83" s="195" t="s">
        <v>7</v>
      </c>
      <c r="K83" s="195" t="s">
        <v>7</v>
      </c>
      <c r="L83" s="195" t="s">
        <v>7</v>
      </c>
      <c r="M83" s="195" t="s">
        <v>7</v>
      </c>
      <c r="N83" s="195" t="s">
        <v>7</v>
      </c>
      <c r="O83" s="195" t="s">
        <v>7</v>
      </c>
      <c r="P83" s="195" t="s">
        <v>7</v>
      </c>
      <c r="Q83" s="195" t="s">
        <v>7</v>
      </c>
      <c r="R83" s="195">
        <v>850</v>
      </c>
      <c r="S83" s="195" t="s">
        <v>7</v>
      </c>
      <c r="T83" s="195" t="s">
        <v>7</v>
      </c>
      <c r="U83" s="195" t="s">
        <v>7</v>
      </c>
      <c r="V83" s="195" t="s">
        <v>7</v>
      </c>
      <c r="X83" s="194" t="s">
        <v>132</v>
      </c>
      <c r="Y83" s="195" t="s">
        <v>7</v>
      </c>
      <c r="Z83" s="195" t="s">
        <v>7</v>
      </c>
      <c r="AA83" s="195" t="s">
        <v>7</v>
      </c>
      <c r="AB83" s="195" t="s">
        <v>7</v>
      </c>
      <c r="AC83" s="195">
        <v>25</v>
      </c>
      <c r="AD83" s="195" t="s">
        <v>7</v>
      </c>
      <c r="AE83" s="195" t="s">
        <v>7</v>
      </c>
      <c r="AF83" s="195" t="s">
        <v>7</v>
      </c>
      <c r="AG83" s="195" t="s">
        <v>7</v>
      </c>
      <c r="AH83" s="195" t="s">
        <v>7</v>
      </c>
      <c r="AI83" s="195" t="s">
        <v>7</v>
      </c>
      <c r="AJ83" s="195" t="s">
        <v>7</v>
      </c>
      <c r="AK83" s="195" t="s">
        <v>7</v>
      </c>
      <c r="AL83" s="195" t="s">
        <v>7</v>
      </c>
      <c r="AM83" s="195">
        <v>850</v>
      </c>
      <c r="AN83" s="195" t="s">
        <v>7</v>
      </c>
      <c r="AO83" s="195" t="s">
        <v>7</v>
      </c>
      <c r="AP83" s="195" t="s">
        <v>7</v>
      </c>
      <c r="AQ83" s="195" t="s">
        <v>7</v>
      </c>
      <c r="AS83" s="194" t="s">
        <v>132</v>
      </c>
      <c r="AT83" s="195" t="s">
        <v>7</v>
      </c>
      <c r="AU83" s="195" t="s">
        <v>7</v>
      </c>
      <c r="AV83" s="195" t="s">
        <v>7</v>
      </c>
      <c r="AW83" s="195" t="s">
        <v>7</v>
      </c>
      <c r="AX83" s="195">
        <v>70</v>
      </c>
      <c r="AY83" s="195" t="s">
        <v>7</v>
      </c>
      <c r="AZ83" s="195" t="s">
        <v>7</v>
      </c>
      <c r="BA83" s="195" t="s">
        <v>7</v>
      </c>
      <c r="BB83" s="195" t="s">
        <v>7</v>
      </c>
      <c r="BC83" s="195" t="s">
        <v>7</v>
      </c>
      <c r="BD83" s="195" t="s">
        <v>7</v>
      </c>
      <c r="BE83" s="195" t="s">
        <v>7</v>
      </c>
      <c r="BF83" s="195" t="s">
        <v>7</v>
      </c>
      <c r="BG83" s="195" t="s">
        <v>7</v>
      </c>
      <c r="BH83" s="196">
        <v>4400</v>
      </c>
      <c r="BI83" s="195" t="s">
        <v>7</v>
      </c>
      <c r="BJ83" s="195" t="s">
        <v>7</v>
      </c>
      <c r="BK83" s="195" t="s">
        <v>7</v>
      </c>
      <c r="BL83" s="195" t="s">
        <v>7</v>
      </c>
    </row>
    <row r="84" spans="1:64" ht="12.75" customHeight="1" x14ac:dyDescent="0.2">
      <c r="A84" s="129">
        <v>78</v>
      </c>
      <c r="B84" s="129"/>
      <c r="C84" s="194" t="s">
        <v>133</v>
      </c>
      <c r="D84" s="195" t="s">
        <v>7</v>
      </c>
      <c r="E84" s="195" t="s">
        <v>7</v>
      </c>
      <c r="F84" s="195" t="s">
        <v>7</v>
      </c>
      <c r="G84" s="195" t="s">
        <v>7</v>
      </c>
      <c r="H84" s="195" t="s">
        <v>7</v>
      </c>
      <c r="I84" s="195" t="s">
        <v>7</v>
      </c>
      <c r="J84" s="195">
        <v>15</v>
      </c>
      <c r="K84" s="195" t="s">
        <v>7</v>
      </c>
      <c r="L84" s="195" t="s">
        <v>7</v>
      </c>
      <c r="M84" s="195" t="s">
        <v>7</v>
      </c>
      <c r="N84" s="195" t="s">
        <v>7</v>
      </c>
      <c r="O84" s="195" t="s">
        <v>7</v>
      </c>
      <c r="P84" s="195" t="s">
        <v>7</v>
      </c>
      <c r="Q84" s="195" t="s">
        <v>7</v>
      </c>
      <c r="R84" s="195">
        <v>450</v>
      </c>
      <c r="S84" s="196">
        <v>1100</v>
      </c>
      <c r="T84" s="195" t="s">
        <v>7</v>
      </c>
      <c r="U84" s="195" t="s">
        <v>7</v>
      </c>
      <c r="V84" s="195" t="s">
        <v>7</v>
      </c>
      <c r="X84" s="194" t="s">
        <v>133</v>
      </c>
      <c r="Y84" s="195" t="s">
        <v>7</v>
      </c>
      <c r="Z84" s="195" t="s">
        <v>7</v>
      </c>
      <c r="AA84" s="195" t="s">
        <v>7</v>
      </c>
      <c r="AB84" s="195" t="s">
        <v>7</v>
      </c>
      <c r="AC84" s="195" t="s">
        <v>7</v>
      </c>
      <c r="AD84" s="195" t="s">
        <v>7</v>
      </c>
      <c r="AE84" s="195">
        <v>15</v>
      </c>
      <c r="AF84" s="195" t="s">
        <v>7</v>
      </c>
      <c r="AG84" s="195" t="s">
        <v>7</v>
      </c>
      <c r="AH84" s="195" t="s">
        <v>7</v>
      </c>
      <c r="AI84" s="195" t="s">
        <v>7</v>
      </c>
      <c r="AJ84" s="195" t="s">
        <v>7</v>
      </c>
      <c r="AK84" s="195" t="s">
        <v>7</v>
      </c>
      <c r="AL84" s="195" t="s">
        <v>7</v>
      </c>
      <c r="AM84" s="195">
        <v>450</v>
      </c>
      <c r="AN84" s="196">
        <v>1100</v>
      </c>
      <c r="AO84" s="195" t="s">
        <v>7</v>
      </c>
      <c r="AP84" s="195" t="s">
        <v>7</v>
      </c>
      <c r="AQ84" s="195" t="s">
        <v>7</v>
      </c>
      <c r="AS84" s="194" t="s">
        <v>133</v>
      </c>
      <c r="AT84" s="195" t="s">
        <v>7</v>
      </c>
      <c r="AU84" s="195" t="s">
        <v>7</v>
      </c>
      <c r="AV84" s="195" t="s">
        <v>7</v>
      </c>
      <c r="AW84" s="195" t="s">
        <v>7</v>
      </c>
      <c r="AX84" s="195" t="s">
        <v>7</v>
      </c>
      <c r="AY84" s="195" t="s">
        <v>7</v>
      </c>
      <c r="AZ84" s="195">
        <v>900</v>
      </c>
      <c r="BA84" s="195" t="s">
        <v>7</v>
      </c>
      <c r="BB84" s="195" t="s">
        <v>7</v>
      </c>
      <c r="BC84" s="195" t="s">
        <v>7</v>
      </c>
      <c r="BD84" s="195" t="s">
        <v>7</v>
      </c>
      <c r="BE84" s="195" t="s">
        <v>7</v>
      </c>
      <c r="BF84" s="195" t="s">
        <v>7</v>
      </c>
      <c r="BG84" s="195" t="s">
        <v>7</v>
      </c>
      <c r="BH84" s="196">
        <v>3825</v>
      </c>
      <c r="BI84" s="196">
        <v>3597</v>
      </c>
      <c r="BJ84" s="195" t="s">
        <v>7</v>
      </c>
      <c r="BK84" s="195" t="s">
        <v>7</v>
      </c>
      <c r="BL84" s="195" t="s">
        <v>7</v>
      </c>
    </row>
    <row r="85" spans="1:64" ht="12.75" customHeight="1" x14ac:dyDescent="0.2">
      <c r="A85" s="129">
        <v>79</v>
      </c>
      <c r="B85" s="129"/>
      <c r="C85" s="194" t="s">
        <v>134</v>
      </c>
      <c r="D85" s="195" t="s">
        <v>7</v>
      </c>
      <c r="E85" s="195" t="s">
        <v>7</v>
      </c>
      <c r="F85" s="195" t="s">
        <v>7</v>
      </c>
      <c r="G85" s="195" t="s">
        <v>7</v>
      </c>
      <c r="H85" s="195">
        <v>50</v>
      </c>
      <c r="I85" s="195" t="s">
        <v>7</v>
      </c>
      <c r="J85" s="195">
        <v>5</v>
      </c>
      <c r="K85" s="195" t="s">
        <v>7</v>
      </c>
      <c r="L85" s="195" t="s">
        <v>7</v>
      </c>
      <c r="M85" s="195" t="s">
        <v>7</v>
      </c>
      <c r="N85" s="195" t="s">
        <v>7</v>
      </c>
      <c r="O85" s="195" t="s">
        <v>7</v>
      </c>
      <c r="P85" s="195">
        <v>40</v>
      </c>
      <c r="Q85" s="195" t="s">
        <v>7</v>
      </c>
      <c r="R85" s="195">
        <v>190</v>
      </c>
      <c r="S85" s="196">
        <v>1800</v>
      </c>
      <c r="T85" s="195" t="s">
        <v>7</v>
      </c>
      <c r="U85" s="195" t="s">
        <v>7</v>
      </c>
      <c r="V85" s="195" t="s">
        <v>7</v>
      </c>
      <c r="X85" s="194" t="s">
        <v>134</v>
      </c>
      <c r="Y85" s="195" t="s">
        <v>7</v>
      </c>
      <c r="Z85" s="195" t="s">
        <v>7</v>
      </c>
      <c r="AA85" s="195" t="s">
        <v>7</v>
      </c>
      <c r="AB85" s="195" t="s">
        <v>7</v>
      </c>
      <c r="AC85" s="195">
        <v>50</v>
      </c>
      <c r="AD85" s="195" t="s">
        <v>7</v>
      </c>
      <c r="AE85" s="195">
        <v>5</v>
      </c>
      <c r="AF85" s="195" t="s">
        <v>7</v>
      </c>
      <c r="AG85" s="195" t="s">
        <v>7</v>
      </c>
      <c r="AH85" s="195" t="s">
        <v>7</v>
      </c>
      <c r="AI85" s="195" t="s">
        <v>7</v>
      </c>
      <c r="AJ85" s="195" t="s">
        <v>7</v>
      </c>
      <c r="AK85" s="195">
        <v>40</v>
      </c>
      <c r="AL85" s="195" t="s">
        <v>7</v>
      </c>
      <c r="AM85" s="195">
        <v>190</v>
      </c>
      <c r="AN85" s="196">
        <v>1800</v>
      </c>
      <c r="AO85" s="195" t="s">
        <v>7</v>
      </c>
      <c r="AP85" s="195" t="s">
        <v>7</v>
      </c>
      <c r="AQ85" s="195" t="s">
        <v>7</v>
      </c>
      <c r="AS85" s="194" t="s">
        <v>134</v>
      </c>
      <c r="AT85" s="195" t="s">
        <v>7</v>
      </c>
      <c r="AU85" s="195" t="s">
        <v>7</v>
      </c>
      <c r="AV85" s="195" t="s">
        <v>7</v>
      </c>
      <c r="AW85" s="195" t="s">
        <v>7</v>
      </c>
      <c r="AX85" s="195">
        <v>90</v>
      </c>
      <c r="AY85" s="195" t="s">
        <v>7</v>
      </c>
      <c r="AZ85" s="195">
        <v>300</v>
      </c>
      <c r="BA85" s="195" t="s">
        <v>7</v>
      </c>
      <c r="BB85" s="195" t="s">
        <v>7</v>
      </c>
      <c r="BC85" s="195" t="s">
        <v>7</v>
      </c>
      <c r="BD85" s="195" t="s">
        <v>7</v>
      </c>
      <c r="BE85" s="195" t="s">
        <v>7</v>
      </c>
      <c r="BF85" s="195">
        <v>700</v>
      </c>
      <c r="BG85" s="195" t="s">
        <v>7</v>
      </c>
      <c r="BH85" s="195">
        <v>665</v>
      </c>
      <c r="BI85" s="196">
        <v>5508</v>
      </c>
      <c r="BJ85" s="195" t="s">
        <v>7</v>
      </c>
      <c r="BK85" s="195" t="s">
        <v>7</v>
      </c>
      <c r="BL85" s="195" t="s">
        <v>7</v>
      </c>
    </row>
    <row r="86" spans="1:64" ht="12.75" customHeight="1" x14ac:dyDescent="0.2">
      <c r="A86" s="129">
        <v>80</v>
      </c>
      <c r="B86" s="129"/>
      <c r="C86" s="194" t="s">
        <v>135</v>
      </c>
      <c r="D86" s="195" t="s">
        <v>7</v>
      </c>
      <c r="E86" s="195" t="s">
        <v>7</v>
      </c>
      <c r="F86" s="195" t="s">
        <v>7</v>
      </c>
      <c r="G86" s="195" t="s">
        <v>7</v>
      </c>
      <c r="H86" s="195" t="s">
        <v>7</v>
      </c>
      <c r="I86" s="195" t="s">
        <v>7</v>
      </c>
      <c r="J86" s="195" t="s">
        <v>7</v>
      </c>
      <c r="K86" s="195" t="s">
        <v>7</v>
      </c>
      <c r="L86" s="195" t="s">
        <v>7</v>
      </c>
      <c r="M86" s="195" t="s">
        <v>7</v>
      </c>
      <c r="N86" s="195" t="s">
        <v>7</v>
      </c>
      <c r="O86" s="195" t="s">
        <v>7</v>
      </c>
      <c r="P86" s="195" t="s">
        <v>7</v>
      </c>
      <c r="Q86" s="195" t="s">
        <v>7</v>
      </c>
      <c r="R86" s="196">
        <v>4200</v>
      </c>
      <c r="S86" s="196">
        <v>15000</v>
      </c>
      <c r="T86" s="195" t="s">
        <v>7</v>
      </c>
      <c r="U86" s="195" t="s">
        <v>7</v>
      </c>
      <c r="V86" s="195" t="s">
        <v>7</v>
      </c>
      <c r="X86" s="194" t="s">
        <v>135</v>
      </c>
      <c r="Y86" s="195" t="s">
        <v>7</v>
      </c>
      <c r="Z86" s="195" t="s">
        <v>7</v>
      </c>
      <c r="AA86" s="195" t="s">
        <v>7</v>
      </c>
      <c r="AB86" s="195" t="s">
        <v>7</v>
      </c>
      <c r="AC86" s="195" t="s">
        <v>7</v>
      </c>
      <c r="AD86" s="195" t="s">
        <v>7</v>
      </c>
      <c r="AE86" s="195" t="s">
        <v>7</v>
      </c>
      <c r="AF86" s="195" t="s">
        <v>7</v>
      </c>
      <c r="AG86" s="195" t="s">
        <v>7</v>
      </c>
      <c r="AH86" s="195" t="s">
        <v>7</v>
      </c>
      <c r="AI86" s="195" t="s">
        <v>7</v>
      </c>
      <c r="AJ86" s="195" t="s">
        <v>7</v>
      </c>
      <c r="AK86" s="195" t="s">
        <v>7</v>
      </c>
      <c r="AL86" s="195" t="s">
        <v>7</v>
      </c>
      <c r="AM86" s="196">
        <v>4200</v>
      </c>
      <c r="AN86" s="196">
        <v>15000</v>
      </c>
      <c r="AO86" s="195" t="s">
        <v>7</v>
      </c>
      <c r="AP86" s="195" t="s">
        <v>7</v>
      </c>
      <c r="AQ86" s="195" t="s">
        <v>7</v>
      </c>
      <c r="AS86" s="194" t="s">
        <v>135</v>
      </c>
      <c r="AT86" s="195" t="s">
        <v>7</v>
      </c>
      <c r="AU86" s="195" t="s">
        <v>7</v>
      </c>
      <c r="AV86" s="195" t="s">
        <v>7</v>
      </c>
      <c r="AW86" s="195" t="s">
        <v>7</v>
      </c>
      <c r="AX86" s="195" t="s">
        <v>7</v>
      </c>
      <c r="AY86" s="195" t="s">
        <v>7</v>
      </c>
      <c r="AZ86" s="195" t="s">
        <v>7</v>
      </c>
      <c r="BA86" s="195" t="s">
        <v>7</v>
      </c>
      <c r="BB86" s="195" t="s">
        <v>7</v>
      </c>
      <c r="BC86" s="195" t="s">
        <v>7</v>
      </c>
      <c r="BD86" s="195" t="s">
        <v>7</v>
      </c>
      <c r="BE86" s="195" t="s">
        <v>7</v>
      </c>
      <c r="BF86" s="195" t="s">
        <v>7</v>
      </c>
      <c r="BG86" s="195" t="s">
        <v>7</v>
      </c>
      <c r="BH86" s="196">
        <v>28900</v>
      </c>
      <c r="BI86" s="196">
        <v>40500</v>
      </c>
      <c r="BJ86" s="195" t="s">
        <v>7</v>
      </c>
      <c r="BK86" s="195" t="s">
        <v>7</v>
      </c>
      <c r="BL86" s="195" t="s">
        <v>7</v>
      </c>
    </row>
    <row r="87" spans="1:64" ht="12.75" customHeight="1" x14ac:dyDescent="0.2">
      <c r="A87" s="129">
        <v>81</v>
      </c>
      <c r="B87" s="129"/>
      <c r="C87" s="194" t="s">
        <v>136</v>
      </c>
      <c r="D87" s="195" t="s">
        <v>7</v>
      </c>
      <c r="E87" s="195" t="s">
        <v>7</v>
      </c>
      <c r="F87" s="195" t="s">
        <v>7</v>
      </c>
      <c r="G87" s="195" t="s">
        <v>7</v>
      </c>
      <c r="H87" s="195">
        <v>65</v>
      </c>
      <c r="I87" s="195" t="s">
        <v>7</v>
      </c>
      <c r="J87" s="195" t="s">
        <v>7</v>
      </c>
      <c r="K87" s="195" t="s">
        <v>7</v>
      </c>
      <c r="L87" s="195" t="s">
        <v>7</v>
      </c>
      <c r="M87" s="195" t="s">
        <v>7</v>
      </c>
      <c r="N87" s="195" t="s">
        <v>7</v>
      </c>
      <c r="O87" s="195" t="s">
        <v>7</v>
      </c>
      <c r="P87" s="195" t="s">
        <v>7</v>
      </c>
      <c r="Q87" s="195" t="s">
        <v>7</v>
      </c>
      <c r="R87" s="196">
        <v>2100</v>
      </c>
      <c r="S87" s="196">
        <v>38000</v>
      </c>
      <c r="T87" s="196">
        <v>2178</v>
      </c>
      <c r="U87" s="195">
        <v>50</v>
      </c>
      <c r="V87" s="195" t="s">
        <v>7</v>
      </c>
      <c r="X87" s="194" t="s">
        <v>136</v>
      </c>
      <c r="Y87" s="195" t="s">
        <v>7</v>
      </c>
      <c r="Z87" s="195" t="s">
        <v>7</v>
      </c>
      <c r="AA87" s="195" t="s">
        <v>7</v>
      </c>
      <c r="AB87" s="195" t="s">
        <v>7</v>
      </c>
      <c r="AC87" s="195">
        <v>65</v>
      </c>
      <c r="AD87" s="195" t="s">
        <v>7</v>
      </c>
      <c r="AE87" s="195" t="s">
        <v>7</v>
      </c>
      <c r="AF87" s="195" t="s">
        <v>7</v>
      </c>
      <c r="AG87" s="195" t="s">
        <v>7</v>
      </c>
      <c r="AH87" s="195" t="s">
        <v>7</v>
      </c>
      <c r="AI87" s="195" t="s">
        <v>7</v>
      </c>
      <c r="AJ87" s="195" t="s">
        <v>7</v>
      </c>
      <c r="AK87" s="195" t="s">
        <v>7</v>
      </c>
      <c r="AL87" s="195" t="s">
        <v>7</v>
      </c>
      <c r="AM87" s="196">
        <v>2100</v>
      </c>
      <c r="AN87" s="196">
        <v>38000</v>
      </c>
      <c r="AO87" s="196">
        <v>2178</v>
      </c>
      <c r="AP87" s="195">
        <v>50</v>
      </c>
      <c r="AQ87" s="195" t="s">
        <v>7</v>
      </c>
      <c r="AS87" s="194" t="s">
        <v>136</v>
      </c>
      <c r="AT87" s="195" t="s">
        <v>7</v>
      </c>
      <c r="AU87" s="195" t="s">
        <v>7</v>
      </c>
      <c r="AV87" s="195" t="s">
        <v>7</v>
      </c>
      <c r="AW87" s="195" t="s">
        <v>7</v>
      </c>
      <c r="AX87" s="195">
        <v>143</v>
      </c>
      <c r="AY87" s="195" t="s">
        <v>7</v>
      </c>
      <c r="AZ87" s="195" t="s">
        <v>7</v>
      </c>
      <c r="BA87" s="195" t="s">
        <v>7</v>
      </c>
      <c r="BB87" s="195" t="s">
        <v>7</v>
      </c>
      <c r="BC87" s="195" t="s">
        <v>7</v>
      </c>
      <c r="BD87" s="195" t="s">
        <v>7</v>
      </c>
      <c r="BE87" s="195" t="s">
        <v>7</v>
      </c>
      <c r="BF87" s="195" t="s">
        <v>7</v>
      </c>
      <c r="BG87" s="195" t="s">
        <v>7</v>
      </c>
      <c r="BH87" s="196">
        <v>10060</v>
      </c>
      <c r="BI87" s="196">
        <v>114000</v>
      </c>
      <c r="BJ87" s="196">
        <v>5445</v>
      </c>
      <c r="BK87" s="196">
        <v>4500</v>
      </c>
      <c r="BL87" s="195" t="s">
        <v>7</v>
      </c>
    </row>
    <row r="88" spans="1:64" ht="12.75" customHeight="1" x14ac:dyDescent="0.2">
      <c r="A88" s="129">
        <v>82</v>
      </c>
      <c r="B88" s="129"/>
      <c r="C88" s="194" t="s">
        <v>137</v>
      </c>
      <c r="D88" s="195" t="s">
        <v>7</v>
      </c>
      <c r="E88" s="195" t="s">
        <v>7</v>
      </c>
      <c r="F88" s="195" t="s">
        <v>7</v>
      </c>
      <c r="G88" s="195" t="s">
        <v>7</v>
      </c>
      <c r="H88" s="195" t="s">
        <v>7</v>
      </c>
      <c r="I88" s="195" t="s">
        <v>7</v>
      </c>
      <c r="J88" s="196">
        <v>17000</v>
      </c>
      <c r="K88" s="195" t="s">
        <v>7</v>
      </c>
      <c r="L88" s="195" t="s">
        <v>7</v>
      </c>
      <c r="M88" s="195" t="s">
        <v>7</v>
      </c>
      <c r="N88" s="195" t="s">
        <v>7</v>
      </c>
      <c r="O88" s="195" t="s">
        <v>7</v>
      </c>
      <c r="P88" s="195" t="s">
        <v>7</v>
      </c>
      <c r="Q88" s="195" t="s">
        <v>7</v>
      </c>
      <c r="R88" s="196">
        <v>1500</v>
      </c>
      <c r="S88" s="196">
        <v>38500</v>
      </c>
      <c r="T88" s="195">
        <v>200</v>
      </c>
      <c r="U88" s="195">
        <v>160</v>
      </c>
      <c r="V88" s="195" t="s">
        <v>7</v>
      </c>
      <c r="X88" s="194" t="s">
        <v>137</v>
      </c>
      <c r="Y88" s="195" t="s">
        <v>7</v>
      </c>
      <c r="Z88" s="195" t="s">
        <v>7</v>
      </c>
      <c r="AA88" s="195" t="s">
        <v>7</v>
      </c>
      <c r="AB88" s="195" t="s">
        <v>7</v>
      </c>
      <c r="AC88" s="195" t="s">
        <v>7</v>
      </c>
      <c r="AD88" s="195" t="s">
        <v>7</v>
      </c>
      <c r="AE88" s="196">
        <v>17000</v>
      </c>
      <c r="AF88" s="195" t="s">
        <v>7</v>
      </c>
      <c r="AG88" s="195" t="s">
        <v>7</v>
      </c>
      <c r="AH88" s="195" t="s">
        <v>7</v>
      </c>
      <c r="AI88" s="195" t="s">
        <v>7</v>
      </c>
      <c r="AJ88" s="195" t="s">
        <v>7</v>
      </c>
      <c r="AK88" s="195" t="s">
        <v>7</v>
      </c>
      <c r="AL88" s="195" t="s">
        <v>7</v>
      </c>
      <c r="AM88" s="196">
        <v>1500</v>
      </c>
      <c r="AN88" s="196">
        <v>38500</v>
      </c>
      <c r="AO88" s="195">
        <v>200</v>
      </c>
      <c r="AP88" s="195">
        <v>160</v>
      </c>
      <c r="AQ88" s="195" t="s">
        <v>7</v>
      </c>
      <c r="AS88" s="194" t="s">
        <v>137</v>
      </c>
      <c r="AT88" s="195" t="s">
        <v>7</v>
      </c>
      <c r="AU88" s="195" t="s">
        <v>7</v>
      </c>
      <c r="AV88" s="195" t="s">
        <v>7</v>
      </c>
      <c r="AW88" s="195" t="s">
        <v>7</v>
      </c>
      <c r="AX88" s="195" t="s">
        <v>7</v>
      </c>
      <c r="AY88" s="195" t="s">
        <v>7</v>
      </c>
      <c r="AZ88" s="196">
        <v>1632000</v>
      </c>
      <c r="BA88" s="195" t="s">
        <v>7</v>
      </c>
      <c r="BB88" s="195" t="s">
        <v>7</v>
      </c>
      <c r="BC88" s="195" t="s">
        <v>7</v>
      </c>
      <c r="BD88" s="195" t="s">
        <v>7</v>
      </c>
      <c r="BE88" s="195" t="s">
        <v>7</v>
      </c>
      <c r="BF88" s="195" t="s">
        <v>7</v>
      </c>
      <c r="BG88" s="195" t="s">
        <v>7</v>
      </c>
      <c r="BH88" s="196">
        <v>10200</v>
      </c>
      <c r="BI88" s="196">
        <v>107800</v>
      </c>
      <c r="BJ88" s="195">
        <v>440</v>
      </c>
      <c r="BK88" s="196">
        <v>12800</v>
      </c>
      <c r="BL88" s="195" t="s">
        <v>7</v>
      </c>
    </row>
    <row r="89" spans="1:64" ht="12.75" customHeight="1" x14ac:dyDescent="0.2">
      <c r="A89" s="129">
        <v>83</v>
      </c>
      <c r="B89" s="129"/>
      <c r="C89" s="194" t="s">
        <v>138</v>
      </c>
      <c r="D89" s="195" t="s">
        <v>7</v>
      </c>
      <c r="E89" s="195" t="s">
        <v>7</v>
      </c>
      <c r="F89" s="195" t="s">
        <v>7</v>
      </c>
      <c r="G89" s="195" t="s">
        <v>7</v>
      </c>
      <c r="H89" s="195">
        <v>30</v>
      </c>
      <c r="I89" s="195" t="s">
        <v>7</v>
      </c>
      <c r="J89" s="195" t="s">
        <v>7</v>
      </c>
      <c r="K89" s="195" t="s">
        <v>7</v>
      </c>
      <c r="L89" s="195" t="s">
        <v>7</v>
      </c>
      <c r="M89" s="195" t="s">
        <v>7</v>
      </c>
      <c r="N89" s="195" t="s">
        <v>7</v>
      </c>
      <c r="O89" s="195" t="s">
        <v>7</v>
      </c>
      <c r="P89" s="195">
        <v>60</v>
      </c>
      <c r="Q89" s="195" t="s">
        <v>7</v>
      </c>
      <c r="R89" s="195">
        <v>460</v>
      </c>
      <c r="S89" s="196">
        <v>1224</v>
      </c>
      <c r="T89" s="195" t="s">
        <v>7</v>
      </c>
      <c r="U89" s="195" t="s">
        <v>7</v>
      </c>
      <c r="V89" s="195" t="s">
        <v>7</v>
      </c>
      <c r="X89" s="194" t="s">
        <v>138</v>
      </c>
      <c r="Y89" s="195" t="s">
        <v>7</v>
      </c>
      <c r="Z89" s="195" t="s">
        <v>7</v>
      </c>
      <c r="AA89" s="195" t="s">
        <v>7</v>
      </c>
      <c r="AB89" s="195" t="s">
        <v>7</v>
      </c>
      <c r="AC89" s="195">
        <v>30</v>
      </c>
      <c r="AD89" s="195" t="s">
        <v>7</v>
      </c>
      <c r="AE89" s="195" t="s">
        <v>7</v>
      </c>
      <c r="AF89" s="195" t="s">
        <v>7</v>
      </c>
      <c r="AG89" s="195" t="s">
        <v>7</v>
      </c>
      <c r="AH89" s="195" t="s">
        <v>7</v>
      </c>
      <c r="AI89" s="195" t="s">
        <v>7</v>
      </c>
      <c r="AJ89" s="195" t="s">
        <v>7</v>
      </c>
      <c r="AK89" s="195">
        <v>60</v>
      </c>
      <c r="AL89" s="195" t="s">
        <v>7</v>
      </c>
      <c r="AM89" s="195">
        <v>460</v>
      </c>
      <c r="AN89" s="196">
        <v>1224</v>
      </c>
      <c r="AO89" s="195" t="s">
        <v>7</v>
      </c>
      <c r="AP89" s="195" t="s">
        <v>7</v>
      </c>
      <c r="AQ89" s="195" t="s">
        <v>7</v>
      </c>
      <c r="AS89" s="194" t="s">
        <v>138</v>
      </c>
      <c r="AT89" s="195" t="s">
        <v>7</v>
      </c>
      <c r="AU89" s="195" t="s">
        <v>7</v>
      </c>
      <c r="AV89" s="195" t="s">
        <v>7</v>
      </c>
      <c r="AW89" s="195" t="s">
        <v>7</v>
      </c>
      <c r="AX89" s="195">
        <v>70</v>
      </c>
      <c r="AY89" s="195" t="s">
        <v>7</v>
      </c>
      <c r="AZ89" s="195" t="s">
        <v>7</v>
      </c>
      <c r="BA89" s="195" t="s">
        <v>7</v>
      </c>
      <c r="BB89" s="195" t="s">
        <v>7</v>
      </c>
      <c r="BC89" s="195" t="s">
        <v>7</v>
      </c>
      <c r="BD89" s="195" t="s">
        <v>7</v>
      </c>
      <c r="BE89" s="195" t="s">
        <v>7</v>
      </c>
      <c r="BF89" s="195">
        <v>850</v>
      </c>
      <c r="BG89" s="195" t="s">
        <v>7</v>
      </c>
      <c r="BH89" s="196">
        <v>2000</v>
      </c>
      <c r="BI89" s="196">
        <v>3525</v>
      </c>
      <c r="BJ89" s="195" t="s">
        <v>7</v>
      </c>
      <c r="BK89" s="195" t="s">
        <v>7</v>
      </c>
      <c r="BL89" s="195" t="s">
        <v>7</v>
      </c>
    </row>
    <row r="90" spans="1:64" ht="12.75" customHeight="1" x14ac:dyDescent="0.2">
      <c r="A90" s="129">
        <v>84</v>
      </c>
      <c r="B90" s="129"/>
      <c r="C90" s="194" t="s">
        <v>139</v>
      </c>
      <c r="D90" s="195" t="s">
        <v>7</v>
      </c>
      <c r="E90" s="195" t="s">
        <v>7</v>
      </c>
      <c r="F90" s="195" t="s">
        <v>7</v>
      </c>
      <c r="G90" s="195" t="s">
        <v>7</v>
      </c>
      <c r="H90" s="195">
        <v>40</v>
      </c>
      <c r="I90" s="195" t="s">
        <v>7</v>
      </c>
      <c r="J90" s="195">
        <v>5</v>
      </c>
      <c r="K90" s="195" t="s">
        <v>7</v>
      </c>
      <c r="L90" s="195" t="s">
        <v>7</v>
      </c>
      <c r="M90" s="195" t="s">
        <v>7</v>
      </c>
      <c r="N90" s="195" t="s">
        <v>7</v>
      </c>
      <c r="O90" s="195" t="s">
        <v>7</v>
      </c>
      <c r="P90" s="195" t="s">
        <v>7</v>
      </c>
      <c r="Q90" s="195" t="s">
        <v>7</v>
      </c>
      <c r="R90" s="195">
        <v>200</v>
      </c>
      <c r="S90" s="195" t="s">
        <v>7</v>
      </c>
      <c r="T90" s="195" t="s">
        <v>7</v>
      </c>
      <c r="U90" s="195" t="s">
        <v>7</v>
      </c>
      <c r="V90" s="195" t="s">
        <v>7</v>
      </c>
      <c r="X90" s="194" t="s">
        <v>139</v>
      </c>
      <c r="Y90" s="195" t="s">
        <v>7</v>
      </c>
      <c r="Z90" s="195" t="s">
        <v>7</v>
      </c>
      <c r="AA90" s="195" t="s">
        <v>7</v>
      </c>
      <c r="AB90" s="195" t="s">
        <v>7</v>
      </c>
      <c r="AC90" s="195">
        <v>40</v>
      </c>
      <c r="AD90" s="195" t="s">
        <v>7</v>
      </c>
      <c r="AE90" s="195">
        <v>5</v>
      </c>
      <c r="AF90" s="195" t="s">
        <v>7</v>
      </c>
      <c r="AG90" s="195" t="s">
        <v>7</v>
      </c>
      <c r="AH90" s="195" t="s">
        <v>7</v>
      </c>
      <c r="AI90" s="195" t="s">
        <v>7</v>
      </c>
      <c r="AJ90" s="195" t="s">
        <v>7</v>
      </c>
      <c r="AK90" s="195" t="s">
        <v>7</v>
      </c>
      <c r="AL90" s="195" t="s">
        <v>7</v>
      </c>
      <c r="AM90" s="195">
        <v>200</v>
      </c>
      <c r="AN90" s="195" t="s">
        <v>7</v>
      </c>
      <c r="AO90" s="195" t="s">
        <v>7</v>
      </c>
      <c r="AP90" s="195" t="s">
        <v>7</v>
      </c>
      <c r="AQ90" s="195" t="s">
        <v>7</v>
      </c>
      <c r="AS90" s="194" t="s">
        <v>139</v>
      </c>
      <c r="AT90" s="195" t="s">
        <v>7</v>
      </c>
      <c r="AU90" s="195" t="s">
        <v>7</v>
      </c>
      <c r="AV90" s="195" t="s">
        <v>7</v>
      </c>
      <c r="AW90" s="195" t="s">
        <v>7</v>
      </c>
      <c r="AX90" s="195">
        <v>60</v>
      </c>
      <c r="AY90" s="195" t="s">
        <v>7</v>
      </c>
      <c r="AZ90" s="195">
        <v>350</v>
      </c>
      <c r="BA90" s="195" t="s">
        <v>7</v>
      </c>
      <c r="BB90" s="195" t="s">
        <v>7</v>
      </c>
      <c r="BC90" s="195" t="s">
        <v>7</v>
      </c>
      <c r="BD90" s="195" t="s">
        <v>7</v>
      </c>
      <c r="BE90" s="195" t="s">
        <v>7</v>
      </c>
      <c r="BF90" s="195" t="s">
        <v>7</v>
      </c>
      <c r="BG90" s="195" t="s">
        <v>7</v>
      </c>
      <c r="BH90" s="195">
        <v>800</v>
      </c>
      <c r="BI90" s="195" t="s">
        <v>7</v>
      </c>
      <c r="BJ90" s="195" t="s">
        <v>7</v>
      </c>
      <c r="BK90" s="195" t="s">
        <v>7</v>
      </c>
      <c r="BL90" s="195" t="s">
        <v>7</v>
      </c>
    </row>
    <row r="91" spans="1:64" ht="12.75" customHeight="1" x14ac:dyDescent="0.2">
      <c r="A91" s="129">
        <v>85</v>
      </c>
      <c r="B91" s="129"/>
      <c r="C91" s="194" t="s">
        <v>140</v>
      </c>
      <c r="D91" s="195" t="s">
        <v>7</v>
      </c>
      <c r="E91" s="195" t="s">
        <v>7</v>
      </c>
      <c r="F91" s="195" t="s">
        <v>7</v>
      </c>
      <c r="G91" s="195" t="s">
        <v>7</v>
      </c>
      <c r="H91" s="195">
        <v>30</v>
      </c>
      <c r="I91" s="195" t="s">
        <v>7</v>
      </c>
      <c r="J91" s="195" t="s">
        <v>7</v>
      </c>
      <c r="K91" s="195" t="s">
        <v>7</v>
      </c>
      <c r="L91" s="195" t="s">
        <v>7</v>
      </c>
      <c r="M91" s="195" t="s">
        <v>7</v>
      </c>
      <c r="N91" s="195" t="s">
        <v>7</v>
      </c>
      <c r="O91" s="195" t="s">
        <v>7</v>
      </c>
      <c r="P91" s="195">
        <v>80</v>
      </c>
      <c r="Q91" s="195" t="s">
        <v>7</v>
      </c>
      <c r="R91" s="195">
        <v>100</v>
      </c>
      <c r="S91" s="195" t="s">
        <v>7</v>
      </c>
      <c r="T91" s="195" t="s">
        <v>7</v>
      </c>
      <c r="U91" s="195" t="s">
        <v>7</v>
      </c>
      <c r="V91" s="195" t="s">
        <v>7</v>
      </c>
      <c r="X91" s="194" t="s">
        <v>140</v>
      </c>
      <c r="Y91" s="195" t="s">
        <v>7</v>
      </c>
      <c r="Z91" s="195" t="s">
        <v>7</v>
      </c>
      <c r="AA91" s="195" t="s">
        <v>7</v>
      </c>
      <c r="AB91" s="195" t="s">
        <v>7</v>
      </c>
      <c r="AC91" s="195">
        <v>30</v>
      </c>
      <c r="AD91" s="195" t="s">
        <v>7</v>
      </c>
      <c r="AE91" s="195" t="s">
        <v>7</v>
      </c>
      <c r="AF91" s="195" t="s">
        <v>7</v>
      </c>
      <c r="AG91" s="195" t="s">
        <v>7</v>
      </c>
      <c r="AH91" s="195" t="s">
        <v>7</v>
      </c>
      <c r="AI91" s="195" t="s">
        <v>7</v>
      </c>
      <c r="AJ91" s="195" t="s">
        <v>7</v>
      </c>
      <c r="AK91" s="195">
        <v>80</v>
      </c>
      <c r="AL91" s="195" t="s">
        <v>7</v>
      </c>
      <c r="AM91" s="195">
        <v>100</v>
      </c>
      <c r="AN91" s="195" t="s">
        <v>7</v>
      </c>
      <c r="AO91" s="195" t="s">
        <v>7</v>
      </c>
      <c r="AP91" s="195" t="s">
        <v>7</v>
      </c>
      <c r="AQ91" s="195" t="s">
        <v>7</v>
      </c>
      <c r="AS91" s="194" t="s">
        <v>140</v>
      </c>
      <c r="AT91" s="195" t="s">
        <v>7</v>
      </c>
      <c r="AU91" s="195" t="s">
        <v>7</v>
      </c>
      <c r="AV91" s="195" t="s">
        <v>7</v>
      </c>
      <c r="AW91" s="195" t="s">
        <v>7</v>
      </c>
      <c r="AX91" s="195">
        <v>51</v>
      </c>
      <c r="AY91" s="195" t="s">
        <v>7</v>
      </c>
      <c r="AZ91" s="195" t="s">
        <v>7</v>
      </c>
      <c r="BA91" s="195" t="s">
        <v>7</v>
      </c>
      <c r="BB91" s="195" t="s">
        <v>7</v>
      </c>
      <c r="BC91" s="195" t="s">
        <v>7</v>
      </c>
      <c r="BD91" s="195" t="s">
        <v>7</v>
      </c>
      <c r="BE91" s="195" t="s">
        <v>7</v>
      </c>
      <c r="BF91" s="196">
        <v>1400</v>
      </c>
      <c r="BG91" s="195" t="s">
        <v>7</v>
      </c>
      <c r="BH91" s="195">
        <v>350</v>
      </c>
      <c r="BI91" s="195" t="s">
        <v>7</v>
      </c>
      <c r="BJ91" s="195" t="s">
        <v>7</v>
      </c>
      <c r="BK91" s="195" t="s">
        <v>7</v>
      </c>
      <c r="BL91" s="195" t="s">
        <v>7</v>
      </c>
    </row>
    <row r="92" spans="1:64" ht="12.75" customHeight="1" x14ac:dyDescent="0.2">
      <c r="A92" s="129">
        <v>86</v>
      </c>
      <c r="B92" s="129"/>
      <c r="C92" s="194" t="s">
        <v>141</v>
      </c>
      <c r="D92" s="195" t="s">
        <v>7</v>
      </c>
      <c r="E92" s="195" t="s">
        <v>7</v>
      </c>
      <c r="F92" s="195" t="s">
        <v>7</v>
      </c>
      <c r="G92" s="195" t="s">
        <v>7</v>
      </c>
      <c r="H92" s="195">
        <v>250</v>
      </c>
      <c r="I92" s="195" t="s">
        <v>7</v>
      </c>
      <c r="J92" s="195">
        <v>100</v>
      </c>
      <c r="K92" s="195" t="s">
        <v>7</v>
      </c>
      <c r="L92" s="195" t="s">
        <v>7</v>
      </c>
      <c r="M92" s="195" t="s">
        <v>7</v>
      </c>
      <c r="N92" s="195" t="s">
        <v>7</v>
      </c>
      <c r="O92" s="195" t="s">
        <v>7</v>
      </c>
      <c r="P92" s="195">
        <v>70</v>
      </c>
      <c r="Q92" s="195" t="s">
        <v>7</v>
      </c>
      <c r="R92" s="195">
        <v>450</v>
      </c>
      <c r="S92" s="196">
        <v>5000</v>
      </c>
      <c r="T92" s="195" t="s">
        <v>7</v>
      </c>
      <c r="U92" s="195" t="s">
        <v>7</v>
      </c>
      <c r="V92" s="195" t="s">
        <v>7</v>
      </c>
      <c r="X92" s="194" t="s">
        <v>141</v>
      </c>
      <c r="Y92" s="195" t="s">
        <v>7</v>
      </c>
      <c r="Z92" s="195" t="s">
        <v>7</v>
      </c>
      <c r="AA92" s="195" t="s">
        <v>7</v>
      </c>
      <c r="AB92" s="195" t="s">
        <v>7</v>
      </c>
      <c r="AC92" s="195">
        <v>250</v>
      </c>
      <c r="AD92" s="195" t="s">
        <v>7</v>
      </c>
      <c r="AE92" s="195">
        <v>100</v>
      </c>
      <c r="AF92" s="195" t="s">
        <v>7</v>
      </c>
      <c r="AG92" s="195" t="s">
        <v>7</v>
      </c>
      <c r="AH92" s="195" t="s">
        <v>7</v>
      </c>
      <c r="AI92" s="195" t="s">
        <v>7</v>
      </c>
      <c r="AJ92" s="195" t="s">
        <v>7</v>
      </c>
      <c r="AK92" s="195">
        <v>70</v>
      </c>
      <c r="AL92" s="195" t="s">
        <v>7</v>
      </c>
      <c r="AM92" s="195">
        <v>450</v>
      </c>
      <c r="AN92" s="196">
        <v>5000</v>
      </c>
      <c r="AO92" s="195" t="s">
        <v>7</v>
      </c>
      <c r="AP92" s="195" t="s">
        <v>7</v>
      </c>
      <c r="AQ92" s="195" t="s">
        <v>7</v>
      </c>
      <c r="AS92" s="194" t="s">
        <v>141</v>
      </c>
      <c r="AT92" s="195" t="s">
        <v>7</v>
      </c>
      <c r="AU92" s="195" t="s">
        <v>7</v>
      </c>
      <c r="AV92" s="195" t="s">
        <v>7</v>
      </c>
      <c r="AW92" s="195" t="s">
        <v>7</v>
      </c>
      <c r="AX92" s="195">
        <v>450</v>
      </c>
      <c r="AY92" s="195" t="s">
        <v>7</v>
      </c>
      <c r="AZ92" s="196">
        <v>7000</v>
      </c>
      <c r="BA92" s="195" t="s">
        <v>7</v>
      </c>
      <c r="BB92" s="195" t="s">
        <v>7</v>
      </c>
      <c r="BC92" s="195" t="s">
        <v>7</v>
      </c>
      <c r="BD92" s="195" t="s">
        <v>7</v>
      </c>
      <c r="BE92" s="195" t="s">
        <v>7</v>
      </c>
      <c r="BF92" s="196">
        <v>1260</v>
      </c>
      <c r="BG92" s="195" t="s">
        <v>7</v>
      </c>
      <c r="BH92" s="196">
        <v>1800</v>
      </c>
      <c r="BI92" s="196">
        <v>15000</v>
      </c>
      <c r="BJ92" s="195" t="s">
        <v>7</v>
      </c>
      <c r="BK92" s="195" t="s">
        <v>7</v>
      </c>
      <c r="BL92" s="195" t="s">
        <v>7</v>
      </c>
    </row>
    <row r="93" spans="1:64" ht="12.75" customHeight="1" x14ac:dyDescent="0.2">
      <c r="A93" s="129">
        <v>87</v>
      </c>
      <c r="B93" s="129"/>
      <c r="C93" s="194" t="s">
        <v>32</v>
      </c>
      <c r="D93" s="195" t="s">
        <v>7</v>
      </c>
      <c r="E93" s="195" t="s">
        <v>7</v>
      </c>
      <c r="F93" s="195" t="s">
        <v>7</v>
      </c>
      <c r="G93" s="195" t="s">
        <v>7</v>
      </c>
      <c r="H93" s="196">
        <v>8900</v>
      </c>
      <c r="I93" s="195" t="s">
        <v>7</v>
      </c>
      <c r="J93" s="195">
        <v>864</v>
      </c>
      <c r="K93" s="195" t="s">
        <v>7</v>
      </c>
      <c r="L93" s="195" t="s">
        <v>7</v>
      </c>
      <c r="M93" s="195">
        <v>300</v>
      </c>
      <c r="N93" s="195" t="s">
        <v>7</v>
      </c>
      <c r="O93" s="195" t="s">
        <v>7</v>
      </c>
      <c r="P93" s="195">
        <v>100</v>
      </c>
      <c r="Q93" s="195" t="s">
        <v>7</v>
      </c>
      <c r="R93" s="196">
        <v>2500</v>
      </c>
      <c r="S93" s="196">
        <v>4500</v>
      </c>
      <c r="T93" s="195">
        <v>250</v>
      </c>
      <c r="U93" s="195" t="s">
        <v>7</v>
      </c>
      <c r="V93" s="195" t="s">
        <v>7</v>
      </c>
      <c r="X93" s="194" t="s">
        <v>32</v>
      </c>
      <c r="Y93" s="195" t="s">
        <v>7</v>
      </c>
      <c r="Z93" s="195" t="s">
        <v>7</v>
      </c>
      <c r="AA93" s="195" t="s">
        <v>7</v>
      </c>
      <c r="AB93" s="195" t="s">
        <v>7</v>
      </c>
      <c r="AC93" s="196">
        <v>8900</v>
      </c>
      <c r="AD93" s="195" t="s">
        <v>7</v>
      </c>
      <c r="AE93" s="195">
        <v>864</v>
      </c>
      <c r="AF93" s="195" t="s">
        <v>7</v>
      </c>
      <c r="AG93" s="195" t="s">
        <v>7</v>
      </c>
      <c r="AH93" s="195">
        <v>300</v>
      </c>
      <c r="AI93" s="195" t="s">
        <v>7</v>
      </c>
      <c r="AJ93" s="195" t="s">
        <v>7</v>
      </c>
      <c r="AK93" s="195">
        <v>100</v>
      </c>
      <c r="AL93" s="195" t="s">
        <v>7</v>
      </c>
      <c r="AM93" s="196">
        <v>2500</v>
      </c>
      <c r="AN93" s="196">
        <v>4500</v>
      </c>
      <c r="AO93" s="195">
        <v>250</v>
      </c>
      <c r="AP93" s="195" t="s">
        <v>7</v>
      </c>
      <c r="AQ93" s="195" t="s">
        <v>7</v>
      </c>
      <c r="AS93" s="194" t="s">
        <v>32</v>
      </c>
      <c r="AT93" s="195" t="s">
        <v>7</v>
      </c>
      <c r="AU93" s="195" t="s">
        <v>7</v>
      </c>
      <c r="AV93" s="195" t="s">
        <v>7</v>
      </c>
      <c r="AW93" s="195" t="s">
        <v>7</v>
      </c>
      <c r="AX93" s="196">
        <v>54420</v>
      </c>
      <c r="AY93" s="195" t="s">
        <v>7</v>
      </c>
      <c r="AZ93" s="196">
        <v>25920</v>
      </c>
      <c r="BA93" s="195" t="s">
        <v>7</v>
      </c>
      <c r="BB93" s="195" t="s">
        <v>7</v>
      </c>
      <c r="BC93" s="195">
        <v>540</v>
      </c>
      <c r="BD93" s="195" t="s">
        <v>7</v>
      </c>
      <c r="BE93" s="195" t="s">
        <v>7</v>
      </c>
      <c r="BF93" s="196">
        <v>1320</v>
      </c>
      <c r="BG93" s="195" t="s">
        <v>7</v>
      </c>
      <c r="BH93" s="196">
        <v>18750</v>
      </c>
      <c r="BI93" s="196">
        <v>12150</v>
      </c>
      <c r="BJ93" s="195">
        <v>800</v>
      </c>
      <c r="BK93" s="195" t="s">
        <v>7</v>
      </c>
      <c r="BL93" s="195" t="s">
        <v>7</v>
      </c>
    </row>
    <row r="94" spans="1:64" ht="12.75" customHeight="1" x14ac:dyDescent="0.2">
      <c r="A94" s="129">
        <v>88</v>
      </c>
      <c r="B94" s="129"/>
      <c r="C94" s="194" t="s">
        <v>142</v>
      </c>
      <c r="D94" s="195" t="s">
        <v>7</v>
      </c>
      <c r="E94" s="195" t="s">
        <v>7</v>
      </c>
      <c r="F94" s="195" t="s">
        <v>7</v>
      </c>
      <c r="G94" s="195" t="s">
        <v>7</v>
      </c>
      <c r="H94" s="196">
        <v>1185</v>
      </c>
      <c r="I94" s="195" t="s">
        <v>7</v>
      </c>
      <c r="J94" s="196">
        <v>6000</v>
      </c>
      <c r="K94" s="195" t="s">
        <v>7</v>
      </c>
      <c r="L94" s="195" t="s">
        <v>7</v>
      </c>
      <c r="M94" s="196">
        <v>3500</v>
      </c>
      <c r="N94" s="195" t="s">
        <v>7</v>
      </c>
      <c r="O94" s="195" t="s">
        <v>7</v>
      </c>
      <c r="P94" s="195">
        <v>450</v>
      </c>
      <c r="Q94" s="195" t="s">
        <v>7</v>
      </c>
      <c r="R94" s="196">
        <v>5000</v>
      </c>
      <c r="S94" s="196">
        <v>11500</v>
      </c>
      <c r="T94" s="196">
        <v>1000</v>
      </c>
      <c r="U94" s="195">
        <v>34</v>
      </c>
      <c r="V94" s="195" t="s">
        <v>7</v>
      </c>
      <c r="X94" s="194" t="s">
        <v>142</v>
      </c>
      <c r="Y94" s="195" t="s">
        <v>7</v>
      </c>
      <c r="Z94" s="195" t="s">
        <v>7</v>
      </c>
      <c r="AA94" s="195" t="s">
        <v>7</v>
      </c>
      <c r="AB94" s="195" t="s">
        <v>7</v>
      </c>
      <c r="AC94" s="196">
        <v>1185</v>
      </c>
      <c r="AD94" s="195" t="s">
        <v>7</v>
      </c>
      <c r="AE94" s="196">
        <v>6000</v>
      </c>
      <c r="AF94" s="195" t="s">
        <v>7</v>
      </c>
      <c r="AG94" s="195" t="s">
        <v>7</v>
      </c>
      <c r="AH94" s="196">
        <v>3500</v>
      </c>
      <c r="AI94" s="195" t="s">
        <v>7</v>
      </c>
      <c r="AJ94" s="195" t="s">
        <v>7</v>
      </c>
      <c r="AK94" s="195">
        <v>450</v>
      </c>
      <c r="AL94" s="195" t="s">
        <v>7</v>
      </c>
      <c r="AM94" s="196">
        <v>5000</v>
      </c>
      <c r="AN94" s="196">
        <v>11500</v>
      </c>
      <c r="AO94" s="196">
        <v>1000</v>
      </c>
      <c r="AP94" s="195">
        <v>34</v>
      </c>
      <c r="AQ94" s="195" t="s">
        <v>7</v>
      </c>
      <c r="AS94" s="194" t="s">
        <v>142</v>
      </c>
      <c r="AT94" s="195" t="s">
        <v>7</v>
      </c>
      <c r="AU94" s="195" t="s">
        <v>7</v>
      </c>
      <c r="AV94" s="195" t="s">
        <v>7</v>
      </c>
      <c r="AW94" s="195" t="s">
        <v>7</v>
      </c>
      <c r="AX94" s="196">
        <v>7083</v>
      </c>
      <c r="AY94" s="195" t="s">
        <v>7</v>
      </c>
      <c r="AZ94" s="196">
        <v>510000</v>
      </c>
      <c r="BA94" s="195" t="s">
        <v>7</v>
      </c>
      <c r="BB94" s="195" t="s">
        <v>7</v>
      </c>
      <c r="BC94" s="196">
        <v>7750</v>
      </c>
      <c r="BD94" s="195" t="s">
        <v>7</v>
      </c>
      <c r="BE94" s="195" t="s">
        <v>7</v>
      </c>
      <c r="BF94" s="196">
        <v>9550</v>
      </c>
      <c r="BG94" s="195" t="s">
        <v>7</v>
      </c>
      <c r="BH94" s="196">
        <v>42700</v>
      </c>
      <c r="BI94" s="196">
        <v>33925</v>
      </c>
      <c r="BJ94" s="196">
        <v>2600</v>
      </c>
      <c r="BK94" s="196">
        <v>2040</v>
      </c>
      <c r="BL94" s="195" t="s">
        <v>7</v>
      </c>
    </row>
    <row r="95" spans="1:64" ht="12.75" customHeight="1" x14ac:dyDescent="0.2">
      <c r="A95" s="129">
        <v>89</v>
      </c>
      <c r="B95" s="129"/>
      <c r="C95" s="194" t="s">
        <v>143</v>
      </c>
      <c r="D95" s="195" t="s">
        <v>7</v>
      </c>
      <c r="E95" s="195" t="s">
        <v>7</v>
      </c>
      <c r="F95" s="195" t="s">
        <v>7</v>
      </c>
      <c r="G95" s="195" t="s">
        <v>7</v>
      </c>
      <c r="H95" s="195">
        <v>30</v>
      </c>
      <c r="I95" s="195" t="s">
        <v>7</v>
      </c>
      <c r="J95" s="195" t="s">
        <v>7</v>
      </c>
      <c r="K95" s="195" t="s">
        <v>7</v>
      </c>
      <c r="L95" s="195" t="s">
        <v>7</v>
      </c>
      <c r="M95" s="195" t="s">
        <v>7</v>
      </c>
      <c r="N95" s="195" t="s">
        <v>7</v>
      </c>
      <c r="O95" s="195" t="s">
        <v>7</v>
      </c>
      <c r="P95" s="195">
        <v>40</v>
      </c>
      <c r="Q95" s="195" t="s">
        <v>7</v>
      </c>
      <c r="R95" s="195">
        <v>120</v>
      </c>
      <c r="S95" s="195" t="s">
        <v>7</v>
      </c>
      <c r="T95" s="195" t="s">
        <v>7</v>
      </c>
      <c r="U95" s="195" t="s">
        <v>7</v>
      </c>
      <c r="V95" s="195" t="s">
        <v>7</v>
      </c>
      <c r="X95" s="194" t="s">
        <v>143</v>
      </c>
      <c r="Y95" s="195" t="s">
        <v>7</v>
      </c>
      <c r="Z95" s="195" t="s">
        <v>7</v>
      </c>
      <c r="AA95" s="195" t="s">
        <v>7</v>
      </c>
      <c r="AB95" s="195" t="s">
        <v>7</v>
      </c>
      <c r="AC95" s="195">
        <v>30</v>
      </c>
      <c r="AD95" s="195" t="s">
        <v>7</v>
      </c>
      <c r="AE95" s="195" t="s">
        <v>7</v>
      </c>
      <c r="AF95" s="195" t="s">
        <v>7</v>
      </c>
      <c r="AG95" s="195" t="s">
        <v>7</v>
      </c>
      <c r="AH95" s="195" t="s">
        <v>7</v>
      </c>
      <c r="AI95" s="195" t="s">
        <v>7</v>
      </c>
      <c r="AJ95" s="195" t="s">
        <v>7</v>
      </c>
      <c r="AK95" s="195">
        <v>40</v>
      </c>
      <c r="AL95" s="195" t="s">
        <v>7</v>
      </c>
      <c r="AM95" s="195">
        <v>120</v>
      </c>
      <c r="AN95" s="195" t="s">
        <v>7</v>
      </c>
      <c r="AO95" s="195" t="s">
        <v>7</v>
      </c>
      <c r="AP95" s="195" t="s">
        <v>7</v>
      </c>
      <c r="AQ95" s="195" t="s">
        <v>7</v>
      </c>
      <c r="AS95" s="194" t="s">
        <v>143</v>
      </c>
      <c r="AT95" s="195" t="s">
        <v>7</v>
      </c>
      <c r="AU95" s="195" t="s">
        <v>7</v>
      </c>
      <c r="AV95" s="195" t="s">
        <v>7</v>
      </c>
      <c r="AW95" s="195" t="s">
        <v>7</v>
      </c>
      <c r="AX95" s="195">
        <v>65</v>
      </c>
      <c r="AY95" s="195" t="s">
        <v>7</v>
      </c>
      <c r="AZ95" s="195" t="s">
        <v>7</v>
      </c>
      <c r="BA95" s="195" t="s">
        <v>7</v>
      </c>
      <c r="BB95" s="195" t="s">
        <v>7</v>
      </c>
      <c r="BC95" s="195" t="s">
        <v>7</v>
      </c>
      <c r="BD95" s="195" t="s">
        <v>7</v>
      </c>
      <c r="BE95" s="195" t="s">
        <v>7</v>
      </c>
      <c r="BF95" s="195">
        <v>600</v>
      </c>
      <c r="BG95" s="195" t="s">
        <v>7</v>
      </c>
      <c r="BH95" s="195">
        <v>460</v>
      </c>
      <c r="BI95" s="195" t="s">
        <v>7</v>
      </c>
      <c r="BJ95" s="195" t="s">
        <v>7</v>
      </c>
      <c r="BK95" s="195" t="s">
        <v>7</v>
      </c>
      <c r="BL95" s="195" t="s">
        <v>7</v>
      </c>
    </row>
    <row r="96" spans="1:64" ht="12.75" customHeight="1" x14ac:dyDescent="0.2">
      <c r="A96" s="129">
        <v>90</v>
      </c>
      <c r="B96" s="129"/>
      <c r="C96" s="194" t="s">
        <v>144</v>
      </c>
      <c r="D96" s="195" t="s">
        <v>7</v>
      </c>
      <c r="E96" s="195" t="s">
        <v>7</v>
      </c>
      <c r="F96" s="195" t="s">
        <v>7</v>
      </c>
      <c r="G96" s="195" t="s">
        <v>7</v>
      </c>
      <c r="H96" s="195">
        <v>30</v>
      </c>
      <c r="I96" s="195" t="s">
        <v>7</v>
      </c>
      <c r="J96" s="195" t="s">
        <v>7</v>
      </c>
      <c r="K96" s="195" t="s">
        <v>7</v>
      </c>
      <c r="L96" s="195" t="s">
        <v>7</v>
      </c>
      <c r="M96" s="195">
        <v>200</v>
      </c>
      <c r="N96" s="195" t="s">
        <v>7</v>
      </c>
      <c r="O96" s="195" t="s">
        <v>7</v>
      </c>
      <c r="P96" s="195">
        <v>25</v>
      </c>
      <c r="Q96" s="195" t="s">
        <v>7</v>
      </c>
      <c r="R96" s="196">
        <v>5300</v>
      </c>
      <c r="S96" s="196">
        <v>23000</v>
      </c>
      <c r="T96" s="196">
        <v>1000</v>
      </c>
      <c r="U96" s="195" t="s">
        <v>7</v>
      </c>
      <c r="V96" s="195" t="s">
        <v>7</v>
      </c>
      <c r="X96" s="194" t="s">
        <v>144</v>
      </c>
      <c r="Y96" s="195" t="s">
        <v>7</v>
      </c>
      <c r="Z96" s="195" t="s">
        <v>7</v>
      </c>
      <c r="AA96" s="195" t="s">
        <v>7</v>
      </c>
      <c r="AB96" s="195" t="s">
        <v>7</v>
      </c>
      <c r="AC96" s="195">
        <v>30</v>
      </c>
      <c r="AD96" s="195" t="s">
        <v>7</v>
      </c>
      <c r="AE96" s="195" t="s">
        <v>7</v>
      </c>
      <c r="AF96" s="195" t="s">
        <v>7</v>
      </c>
      <c r="AG96" s="195" t="s">
        <v>7</v>
      </c>
      <c r="AH96" s="195">
        <v>200</v>
      </c>
      <c r="AI96" s="195" t="s">
        <v>7</v>
      </c>
      <c r="AJ96" s="195" t="s">
        <v>7</v>
      </c>
      <c r="AK96" s="195">
        <v>25</v>
      </c>
      <c r="AL96" s="195" t="s">
        <v>7</v>
      </c>
      <c r="AM96" s="196">
        <v>5300</v>
      </c>
      <c r="AN96" s="196">
        <v>23000</v>
      </c>
      <c r="AO96" s="196">
        <v>1000</v>
      </c>
      <c r="AP96" s="195" t="s">
        <v>7</v>
      </c>
      <c r="AQ96" s="195" t="s">
        <v>7</v>
      </c>
      <c r="AS96" s="194" t="s">
        <v>144</v>
      </c>
      <c r="AT96" s="195" t="s">
        <v>7</v>
      </c>
      <c r="AU96" s="195" t="s">
        <v>7</v>
      </c>
      <c r="AV96" s="195" t="s">
        <v>7</v>
      </c>
      <c r="AW96" s="195" t="s">
        <v>7</v>
      </c>
      <c r="AX96" s="195">
        <v>50</v>
      </c>
      <c r="AY96" s="195" t="s">
        <v>7</v>
      </c>
      <c r="AZ96" s="195" t="s">
        <v>7</v>
      </c>
      <c r="BA96" s="195" t="s">
        <v>7</v>
      </c>
      <c r="BB96" s="195" t="s">
        <v>7</v>
      </c>
      <c r="BC96" s="195">
        <v>360</v>
      </c>
      <c r="BD96" s="195" t="s">
        <v>7</v>
      </c>
      <c r="BE96" s="195" t="s">
        <v>7</v>
      </c>
      <c r="BF96" s="195">
        <v>375</v>
      </c>
      <c r="BG96" s="195" t="s">
        <v>7</v>
      </c>
      <c r="BH96" s="196">
        <v>45000</v>
      </c>
      <c r="BI96" s="196">
        <v>66700</v>
      </c>
      <c r="BJ96" s="196">
        <v>3800</v>
      </c>
      <c r="BK96" s="195" t="s">
        <v>7</v>
      </c>
      <c r="BL96" s="195" t="s">
        <v>7</v>
      </c>
    </row>
    <row r="97" spans="1:64" ht="12.75" customHeight="1" x14ac:dyDescent="0.2">
      <c r="A97" s="129">
        <v>91</v>
      </c>
      <c r="B97" s="129"/>
      <c r="C97" s="194" t="s">
        <v>145</v>
      </c>
      <c r="D97" s="195" t="s">
        <v>7</v>
      </c>
      <c r="E97" s="195" t="s">
        <v>7</v>
      </c>
      <c r="F97" s="195" t="s">
        <v>7</v>
      </c>
      <c r="G97" s="195" t="s">
        <v>7</v>
      </c>
      <c r="H97" s="195">
        <v>80</v>
      </c>
      <c r="I97" s="195" t="s">
        <v>7</v>
      </c>
      <c r="J97" s="195">
        <v>180</v>
      </c>
      <c r="K97" s="195" t="s">
        <v>7</v>
      </c>
      <c r="L97" s="195" t="s">
        <v>7</v>
      </c>
      <c r="M97" s="195">
        <v>50</v>
      </c>
      <c r="N97" s="195" t="s">
        <v>7</v>
      </c>
      <c r="O97" s="195" t="s">
        <v>7</v>
      </c>
      <c r="P97" s="195">
        <v>45</v>
      </c>
      <c r="Q97" s="195" t="s">
        <v>7</v>
      </c>
      <c r="R97" s="195">
        <v>150</v>
      </c>
      <c r="S97" s="195" t="s">
        <v>7</v>
      </c>
      <c r="T97" s="195" t="s">
        <v>7</v>
      </c>
      <c r="U97" s="195" t="s">
        <v>7</v>
      </c>
      <c r="V97" s="195" t="s">
        <v>7</v>
      </c>
      <c r="X97" s="194" t="s">
        <v>145</v>
      </c>
      <c r="Y97" s="195" t="s">
        <v>7</v>
      </c>
      <c r="Z97" s="195" t="s">
        <v>7</v>
      </c>
      <c r="AA97" s="195" t="s">
        <v>7</v>
      </c>
      <c r="AB97" s="195" t="s">
        <v>7</v>
      </c>
      <c r="AC97" s="195">
        <v>80</v>
      </c>
      <c r="AD97" s="195" t="s">
        <v>7</v>
      </c>
      <c r="AE97" s="195">
        <v>180</v>
      </c>
      <c r="AF97" s="195" t="s">
        <v>7</v>
      </c>
      <c r="AG97" s="195" t="s">
        <v>7</v>
      </c>
      <c r="AH97" s="195">
        <v>50</v>
      </c>
      <c r="AI97" s="195" t="s">
        <v>7</v>
      </c>
      <c r="AJ97" s="195" t="s">
        <v>7</v>
      </c>
      <c r="AK97" s="195">
        <v>45</v>
      </c>
      <c r="AL97" s="195" t="s">
        <v>7</v>
      </c>
      <c r="AM97" s="195">
        <v>150</v>
      </c>
      <c r="AN97" s="195" t="s">
        <v>7</v>
      </c>
      <c r="AO97" s="195" t="s">
        <v>7</v>
      </c>
      <c r="AP97" s="195" t="s">
        <v>7</v>
      </c>
      <c r="AQ97" s="195" t="s">
        <v>7</v>
      </c>
      <c r="AS97" s="194" t="s">
        <v>145</v>
      </c>
      <c r="AT97" s="195" t="s">
        <v>7</v>
      </c>
      <c r="AU97" s="195" t="s">
        <v>7</v>
      </c>
      <c r="AV97" s="195" t="s">
        <v>7</v>
      </c>
      <c r="AW97" s="195" t="s">
        <v>7</v>
      </c>
      <c r="AX97" s="195">
        <v>128</v>
      </c>
      <c r="AY97" s="195" t="s">
        <v>7</v>
      </c>
      <c r="AZ97" s="196">
        <v>7200</v>
      </c>
      <c r="BA97" s="195" t="s">
        <v>7</v>
      </c>
      <c r="BB97" s="195" t="s">
        <v>7</v>
      </c>
      <c r="BC97" s="195">
        <v>60</v>
      </c>
      <c r="BD97" s="195" t="s">
        <v>7</v>
      </c>
      <c r="BE97" s="195" t="s">
        <v>7</v>
      </c>
      <c r="BF97" s="195">
        <v>630</v>
      </c>
      <c r="BG97" s="195" t="s">
        <v>7</v>
      </c>
      <c r="BH97" s="195">
        <v>375</v>
      </c>
      <c r="BI97" s="195" t="s">
        <v>7</v>
      </c>
      <c r="BJ97" s="195" t="s">
        <v>7</v>
      </c>
      <c r="BK97" s="195" t="s">
        <v>7</v>
      </c>
      <c r="BL97" s="195" t="s">
        <v>7</v>
      </c>
    </row>
    <row r="98" spans="1:64" ht="12.75" customHeight="1" x14ac:dyDescent="0.2">
      <c r="A98" s="129">
        <v>92</v>
      </c>
      <c r="B98" s="129"/>
      <c r="C98" s="194" t="s">
        <v>146</v>
      </c>
      <c r="D98" s="195" t="s">
        <v>7</v>
      </c>
      <c r="E98" s="195" t="s">
        <v>7</v>
      </c>
      <c r="F98" s="195" t="s">
        <v>7</v>
      </c>
      <c r="G98" s="195" t="s">
        <v>7</v>
      </c>
      <c r="H98" s="195">
        <v>20</v>
      </c>
      <c r="I98" s="195" t="s">
        <v>7</v>
      </c>
      <c r="J98" s="195" t="s">
        <v>7</v>
      </c>
      <c r="K98" s="195" t="s">
        <v>7</v>
      </c>
      <c r="L98" s="195" t="s">
        <v>7</v>
      </c>
      <c r="M98" s="195" t="s">
        <v>7</v>
      </c>
      <c r="N98" s="195" t="s">
        <v>7</v>
      </c>
      <c r="O98" s="195" t="s">
        <v>7</v>
      </c>
      <c r="P98" s="195">
        <v>90</v>
      </c>
      <c r="Q98" s="195" t="s">
        <v>7</v>
      </c>
      <c r="R98" s="195">
        <v>400</v>
      </c>
      <c r="S98" s="196">
        <v>1200</v>
      </c>
      <c r="T98" s="195" t="s">
        <v>7</v>
      </c>
      <c r="U98" s="195">
        <v>110</v>
      </c>
      <c r="V98" s="195" t="s">
        <v>7</v>
      </c>
      <c r="X98" s="194" t="s">
        <v>146</v>
      </c>
      <c r="Y98" s="195" t="s">
        <v>7</v>
      </c>
      <c r="Z98" s="195" t="s">
        <v>7</v>
      </c>
      <c r="AA98" s="195" t="s">
        <v>7</v>
      </c>
      <c r="AB98" s="195" t="s">
        <v>7</v>
      </c>
      <c r="AC98" s="195">
        <v>20</v>
      </c>
      <c r="AD98" s="195" t="s">
        <v>7</v>
      </c>
      <c r="AE98" s="195" t="s">
        <v>7</v>
      </c>
      <c r="AF98" s="195" t="s">
        <v>7</v>
      </c>
      <c r="AG98" s="195" t="s">
        <v>7</v>
      </c>
      <c r="AH98" s="195" t="s">
        <v>7</v>
      </c>
      <c r="AI98" s="195" t="s">
        <v>7</v>
      </c>
      <c r="AJ98" s="195" t="s">
        <v>7</v>
      </c>
      <c r="AK98" s="195">
        <v>90</v>
      </c>
      <c r="AL98" s="195" t="s">
        <v>7</v>
      </c>
      <c r="AM98" s="195">
        <v>400</v>
      </c>
      <c r="AN98" s="196">
        <v>1200</v>
      </c>
      <c r="AO98" s="195" t="s">
        <v>7</v>
      </c>
      <c r="AP98" s="195">
        <v>110</v>
      </c>
      <c r="AQ98" s="195" t="s">
        <v>7</v>
      </c>
      <c r="AS98" s="194" t="s">
        <v>146</v>
      </c>
      <c r="AT98" s="195" t="s">
        <v>7</v>
      </c>
      <c r="AU98" s="195" t="s">
        <v>7</v>
      </c>
      <c r="AV98" s="195" t="s">
        <v>7</v>
      </c>
      <c r="AW98" s="195" t="s">
        <v>7</v>
      </c>
      <c r="AX98" s="195">
        <v>30</v>
      </c>
      <c r="AY98" s="195" t="s">
        <v>7</v>
      </c>
      <c r="AZ98" s="195" t="s">
        <v>7</v>
      </c>
      <c r="BA98" s="195" t="s">
        <v>7</v>
      </c>
      <c r="BB98" s="195" t="s">
        <v>7</v>
      </c>
      <c r="BC98" s="195" t="s">
        <v>7</v>
      </c>
      <c r="BD98" s="195" t="s">
        <v>7</v>
      </c>
      <c r="BE98" s="195" t="s">
        <v>7</v>
      </c>
      <c r="BF98" s="196">
        <v>1500</v>
      </c>
      <c r="BG98" s="195" t="s">
        <v>7</v>
      </c>
      <c r="BH98" s="196">
        <v>3000</v>
      </c>
      <c r="BI98" s="196">
        <v>3672</v>
      </c>
      <c r="BJ98" s="195" t="s">
        <v>7</v>
      </c>
      <c r="BK98" s="196">
        <v>9000</v>
      </c>
      <c r="BL98" s="195" t="s">
        <v>7</v>
      </c>
    </row>
    <row r="99" spans="1:64" ht="12.75" customHeight="1" x14ac:dyDescent="0.2">
      <c r="A99" s="129">
        <v>93</v>
      </c>
      <c r="B99" s="129"/>
      <c r="C99" s="194" t="s">
        <v>147</v>
      </c>
      <c r="D99" s="195" t="s">
        <v>7</v>
      </c>
      <c r="E99" s="195" t="s">
        <v>7</v>
      </c>
      <c r="F99" s="195" t="s">
        <v>7</v>
      </c>
      <c r="G99" s="195" t="s">
        <v>7</v>
      </c>
      <c r="H99" s="195" t="s">
        <v>7</v>
      </c>
      <c r="I99" s="195" t="s">
        <v>7</v>
      </c>
      <c r="J99" s="195">
        <v>15</v>
      </c>
      <c r="K99" s="195" t="s">
        <v>7</v>
      </c>
      <c r="L99" s="195" t="s">
        <v>7</v>
      </c>
      <c r="M99" s="195" t="s">
        <v>7</v>
      </c>
      <c r="N99" s="195" t="s">
        <v>7</v>
      </c>
      <c r="O99" s="195" t="s">
        <v>7</v>
      </c>
      <c r="P99" s="195">
        <v>10</v>
      </c>
      <c r="Q99" s="195" t="s">
        <v>7</v>
      </c>
      <c r="R99" s="195">
        <v>500</v>
      </c>
      <c r="S99" s="195">
        <v>500</v>
      </c>
      <c r="T99" s="195" t="s">
        <v>7</v>
      </c>
      <c r="U99" s="195" t="s">
        <v>7</v>
      </c>
      <c r="V99" s="195" t="s">
        <v>7</v>
      </c>
      <c r="X99" s="194" t="s">
        <v>147</v>
      </c>
      <c r="Y99" s="195" t="s">
        <v>7</v>
      </c>
      <c r="Z99" s="195" t="s">
        <v>7</v>
      </c>
      <c r="AA99" s="195" t="s">
        <v>7</v>
      </c>
      <c r="AB99" s="195" t="s">
        <v>7</v>
      </c>
      <c r="AC99" s="195" t="s">
        <v>7</v>
      </c>
      <c r="AD99" s="195" t="s">
        <v>7</v>
      </c>
      <c r="AE99" s="195">
        <v>15</v>
      </c>
      <c r="AF99" s="195" t="s">
        <v>7</v>
      </c>
      <c r="AG99" s="195" t="s">
        <v>7</v>
      </c>
      <c r="AH99" s="195" t="s">
        <v>7</v>
      </c>
      <c r="AI99" s="195" t="s">
        <v>7</v>
      </c>
      <c r="AJ99" s="195" t="s">
        <v>7</v>
      </c>
      <c r="AK99" s="195">
        <v>10</v>
      </c>
      <c r="AL99" s="195" t="s">
        <v>7</v>
      </c>
      <c r="AM99" s="195">
        <v>500</v>
      </c>
      <c r="AN99" s="195">
        <v>500</v>
      </c>
      <c r="AO99" s="195" t="s">
        <v>7</v>
      </c>
      <c r="AP99" s="195" t="s">
        <v>7</v>
      </c>
      <c r="AQ99" s="195" t="s">
        <v>7</v>
      </c>
      <c r="AS99" s="194" t="s">
        <v>147</v>
      </c>
      <c r="AT99" s="195" t="s">
        <v>7</v>
      </c>
      <c r="AU99" s="195" t="s">
        <v>7</v>
      </c>
      <c r="AV99" s="195" t="s">
        <v>7</v>
      </c>
      <c r="AW99" s="195" t="s">
        <v>7</v>
      </c>
      <c r="AX99" s="195" t="s">
        <v>7</v>
      </c>
      <c r="AY99" s="195" t="s">
        <v>7</v>
      </c>
      <c r="AZ99" s="196">
        <v>1142</v>
      </c>
      <c r="BA99" s="195" t="s">
        <v>7</v>
      </c>
      <c r="BB99" s="195" t="s">
        <v>7</v>
      </c>
      <c r="BC99" s="195" t="s">
        <v>7</v>
      </c>
      <c r="BD99" s="195" t="s">
        <v>7</v>
      </c>
      <c r="BE99" s="195" t="s">
        <v>7</v>
      </c>
      <c r="BF99" s="195">
        <v>150</v>
      </c>
      <c r="BG99" s="195" t="s">
        <v>7</v>
      </c>
      <c r="BH99" s="196">
        <v>4500</v>
      </c>
      <c r="BI99" s="196">
        <v>1550</v>
      </c>
      <c r="BJ99" s="195" t="s">
        <v>7</v>
      </c>
      <c r="BK99" s="195" t="s">
        <v>7</v>
      </c>
      <c r="BL99" s="195" t="s">
        <v>7</v>
      </c>
    </row>
    <row r="100" spans="1:64" ht="12.75" customHeight="1" x14ac:dyDescent="0.2">
      <c r="A100" s="129">
        <v>94</v>
      </c>
      <c r="B100" s="129"/>
      <c r="C100" s="194" t="s">
        <v>148</v>
      </c>
      <c r="D100" s="195" t="s">
        <v>7</v>
      </c>
      <c r="E100" s="195" t="s">
        <v>7</v>
      </c>
      <c r="F100" s="195" t="s">
        <v>7</v>
      </c>
      <c r="G100" s="195" t="s">
        <v>7</v>
      </c>
      <c r="H100" s="195">
        <v>180</v>
      </c>
      <c r="I100" s="195" t="s">
        <v>7</v>
      </c>
      <c r="J100" s="196">
        <v>16500</v>
      </c>
      <c r="K100" s="195" t="s">
        <v>7</v>
      </c>
      <c r="L100" s="195" t="s">
        <v>7</v>
      </c>
      <c r="M100" s="195" t="s">
        <v>7</v>
      </c>
      <c r="N100" s="195" t="s">
        <v>7</v>
      </c>
      <c r="O100" s="195" t="s">
        <v>7</v>
      </c>
      <c r="P100" s="195">
        <v>60</v>
      </c>
      <c r="Q100" s="195" t="s">
        <v>7</v>
      </c>
      <c r="R100" s="196">
        <v>2000</v>
      </c>
      <c r="S100" s="196">
        <v>2500</v>
      </c>
      <c r="T100" s="195" t="s">
        <v>7</v>
      </c>
      <c r="U100" s="195">
        <v>200</v>
      </c>
      <c r="V100" s="195" t="s">
        <v>7</v>
      </c>
      <c r="X100" s="194" t="s">
        <v>148</v>
      </c>
      <c r="Y100" s="195" t="s">
        <v>7</v>
      </c>
      <c r="Z100" s="195" t="s">
        <v>7</v>
      </c>
      <c r="AA100" s="195" t="s">
        <v>7</v>
      </c>
      <c r="AB100" s="195" t="s">
        <v>7</v>
      </c>
      <c r="AC100" s="195">
        <v>180</v>
      </c>
      <c r="AD100" s="195" t="s">
        <v>7</v>
      </c>
      <c r="AE100" s="196">
        <v>16500</v>
      </c>
      <c r="AF100" s="195" t="s">
        <v>7</v>
      </c>
      <c r="AG100" s="195" t="s">
        <v>7</v>
      </c>
      <c r="AH100" s="195" t="s">
        <v>7</v>
      </c>
      <c r="AI100" s="195" t="s">
        <v>7</v>
      </c>
      <c r="AJ100" s="195" t="s">
        <v>7</v>
      </c>
      <c r="AK100" s="195">
        <v>60</v>
      </c>
      <c r="AL100" s="195" t="s">
        <v>7</v>
      </c>
      <c r="AM100" s="196">
        <v>2000</v>
      </c>
      <c r="AN100" s="196">
        <v>2500</v>
      </c>
      <c r="AO100" s="195" t="s">
        <v>7</v>
      </c>
      <c r="AP100" s="195">
        <v>200</v>
      </c>
      <c r="AQ100" s="195" t="s">
        <v>7</v>
      </c>
      <c r="AS100" s="194" t="s">
        <v>148</v>
      </c>
      <c r="AT100" s="195" t="s">
        <v>7</v>
      </c>
      <c r="AU100" s="195" t="s">
        <v>7</v>
      </c>
      <c r="AV100" s="195" t="s">
        <v>7</v>
      </c>
      <c r="AW100" s="195" t="s">
        <v>7</v>
      </c>
      <c r="AX100" s="195">
        <v>324</v>
      </c>
      <c r="AY100" s="195" t="s">
        <v>7</v>
      </c>
      <c r="AZ100" s="196">
        <v>1353000</v>
      </c>
      <c r="BA100" s="195" t="s">
        <v>7</v>
      </c>
      <c r="BB100" s="195" t="s">
        <v>7</v>
      </c>
      <c r="BC100" s="195" t="s">
        <v>7</v>
      </c>
      <c r="BD100" s="195" t="s">
        <v>7</v>
      </c>
      <c r="BE100" s="195" t="s">
        <v>7</v>
      </c>
      <c r="BF100" s="195">
        <v>900</v>
      </c>
      <c r="BG100" s="195" t="s">
        <v>7</v>
      </c>
      <c r="BH100" s="196">
        <v>8400</v>
      </c>
      <c r="BI100" s="196">
        <v>7000</v>
      </c>
      <c r="BJ100" s="195" t="s">
        <v>7</v>
      </c>
      <c r="BK100" s="196">
        <v>18100</v>
      </c>
      <c r="BL100" s="195" t="s">
        <v>7</v>
      </c>
    </row>
    <row r="101" spans="1:64" ht="12.75" customHeight="1" x14ac:dyDescent="0.2">
      <c r="A101" s="129">
        <v>95</v>
      </c>
      <c r="B101" s="129"/>
      <c r="C101" s="194" t="s">
        <v>149</v>
      </c>
      <c r="D101" s="195" t="s">
        <v>7</v>
      </c>
      <c r="E101" s="195" t="s">
        <v>7</v>
      </c>
      <c r="F101" s="195" t="s">
        <v>7</v>
      </c>
      <c r="G101" s="195" t="s">
        <v>7</v>
      </c>
      <c r="H101" s="195" t="s">
        <v>7</v>
      </c>
      <c r="I101" s="195" t="s">
        <v>7</v>
      </c>
      <c r="J101" s="195" t="s">
        <v>7</v>
      </c>
      <c r="K101" s="195" t="s">
        <v>7</v>
      </c>
      <c r="L101" s="195" t="s">
        <v>7</v>
      </c>
      <c r="M101" s="195" t="s">
        <v>7</v>
      </c>
      <c r="N101" s="195" t="s">
        <v>7</v>
      </c>
      <c r="O101" s="195" t="s">
        <v>7</v>
      </c>
      <c r="P101" s="195" t="s">
        <v>7</v>
      </c>
      <c r="Q101" s="195" t="s">
        <v>7</v>
      </c>
      <c r="R101" s="195" t="s">
        <v>7</v>
      </c>
      <c r="S101" s="195" t="s">
        <v>7</v>
      </c>
      <c r="T101" s="195" t="s">
        <v>7</v>
      </c>
      <c r="U101" s="195">
        <v>10</v>
      </c>
      <c r="V101" s="195" t="s">
        <v>7</v>
      </c>
      <c r="X101" s="194" t="s">
        <v>149</v>
      </c>
      <c r="Y101" s="195" t="s">
        <v>7</v>
      </c>
      <c r="Z101" s="195" t="s">
        <v>7</v>
      </c>
      <c r="AA101" s="195" t="s">
        <v>7</v>
      </c>
      <c r="AB101" s="195" t="s">
        <v>7</v>
      </c>
      <c r="AC101" s="195" t="s">
        <v>7</v>
      </c>
      <c r="AD101" s="195" t="s">
        <v>7</v>
      </c>
      <c r="AE101" s="195" t="s">
        <v>7</v>
      </c>
      <c r="AF101" s="195" t="s">
        <v>7</v>
      </c>
      <c r="AG101" s="195" t="s">
        <v>7</v>
      </c>
      <c r="AH101" s="195" t="s">
        <v>7</v>
      </c>
      <c r="AI101" s="195" t="s">
        <v>7</v>
      </c>
      <c r="AJ101" s="195" t="s">
        <v>7</v>
      </c>
      <c r="AK101" s="195" t="s">
        <v>7</v>
      </c>
      <c r="AL101" s="195" t="s">
        <v>7</v>
      </c>
      <c r="AM101" s="195" t="s">
        <v>7</v>
      </c>
      <c r="AN101" s="195" t="s">
        <v>7</v>
      </c>
      <c r="AO101" s="195" t="s">
        <v>7</v>
      </c>
      <c r="AP101" s="195">
        <v>10</v>
      </c>
      <c r="AQ101" s="195" t="s">
        <v>7</v>
      </c>
      <c r="AS101" s="194" t="s">
        <v>149</v>
      </c>
      <c r="AT101" s="195" t="s">
        <v>7</v>
      </c>
      <c r="AU101" s="195" t="s">
        <v>7</v>
      </c>
      <c r="AV101" s="195" t="s">
        <v>7</v>
      </c>
      <c r="AW101" s="195" t="s">
        <v>7</v>
      </c>
      <c r="AX101" s="195" t="s">
        <v>7</v>
      </c>
      <c r="AY101" s="195" t="s">
        <v>7</v>
      </c>
      <c r="AZ101" s="195" t="s">
        <v>7</v>
      </c>
      <c r="BA101" s="195" t="s">
        <v>7</v>
      </c>
      <c r="BB101" s="195" t="s">
        <v>7</v>
      </c>
      <c r="BC101" s="195" t="s">
        <v>7</v>
      </c>
      <c r="BD101" s="195" t="s">
        <v>7</v>
      </c>
      <c r="BE101" s="195" t="s">
        <v>7</v>
      </c>
      <c r="BF101" s="195" t="s">
        <v>7</v>
      </c>
      <c r="BG101" s="195" t="s">
        <v>7</v>
      </c>
      <c r="BH101" s="195" t="s">
        <v>7</v>
      </c>
      <c r="BI101" s="195" t="s">
        <v>7</v>
      </c>
      <c r="BJ101" s="195" t="s">
        <v>7</v>
      </c>
      <c r="BK101" s="196">
        <v>1000</v>
      </c>
      <c r="BL101" s="195" t="s">
        <v>7</v>
      </c>
    </row>
    <row r="102" spans="1:64" ht="12.75" customHeight="1" x14ac:dyDescent="0.2">
      <c r="A102" s="129">
        <v>96</v>
      </c>
      <c r="B102" s="129"/>
      <c r="C102" s="194" t="s">
        <v>150</v>
      </c>
      <c r="D102" s="195" t="s">
        <v>7</v>
      </c>
      <c r="E102" s="195" t="s">
        <v>7</v>
      </c>
      <c r="F102" s="195" t="s">
        <v>7</v>
      </c>
      <c r="G102" s="195" t="s">
        <v>7</v>
      </c>
      <c r="H102" s="195">
        <v>30</v>
      </c>
      <c r="I102" s="195" t="s">
        <v>7</v>
      </c>
      <c r="J102" s="195" t="s">
        <v>7</v>
      </c>
      <c r="K102" s="195" t="s">
        <v>7</v>
      </c>
      <c r="L102" s="195" t="s">
        <v>7</v>
      </c>
      <c r="M102" s="195" t="s">
        <v>7</v>
      </c>
      <c r="N102" s="195" t="s">
        <v>7</v>
      </c>
      <c r="O102" s="195" t="s">
        <v>7</v>
      </c>
      <c r="P102" s="195" t="s">
        <v>7</v>
      </c>
      <c r="Q102" s="195" t="s">
        <v>7</v>
      </c>
      <c r="R102" s="195">
        <v>700</v>
      </c>
      <c r="S102" s="195" t="s">
        <v>7</v>
      </c>
      <c r="T102" s="195" t="s">
        <v>7</v>
      </c>
      <c r="U102" s="195" t="s">
        <v>7</v>
      </c>
      <c r="V102" s="195" t="s">
        <v>7</v>
      </c>
      <c r="X102" s="194" t="s">
        <v>150</v>
      </c>
      <c r="Y102" s="195" t="s">
        <v>7</v>
      </c>
      <c r="Z102" s="195" t="s">
        <v>7</v>
      </c>
      <c r="AA102" s="195" t="s">
        <v>7</v>
      </c>
      <c r="AB102" s="195" t="s">
        <v>7</v>
      </c>
      <c r="AC102" s="195">
        <v>30</v>
      </c>
      <c r="AD102" s="195" t="s">
        <v>7</v>
      </c>
      <c r="AE102" s="195" t="s">
        <v>7</v>
      </c>
      <c r="AF102" s="195" t="s">
        <v>7</v>
      </c>
      <c r="AG102" s="195" t="s">
        <v>7</v>
      </c>
      <c r="AH102" s="195" t="s">
        <v>7</v>
      </c>
      <c r="AI102" s="195" t="s">
        <v>7</v>
      </c>
      <c r="AJ102" s="195" t="s">
        <v>7</v>
      </c>
      <c r="AK102" s="195" t="s">
        <v>7</v>
      </c>
      <c r="AL102" s="195" t="s">
        <v>7</v>
      </c>
      <c r="AM102" s="195">
        <v>700</v>
      </c>
      <c r="AN102" s="195" t="s">
        <v>7</v>
      </c>
      <c r="AO102" s="195" t="s">
        <v>7</v>
      </c>
      <c r="AP102" s="195" t="s">
        <v>7</v>
      </c>
      <c r="AQ102" s="195" t="s">
        <v>7</v>
      </c>
      <c r="AS102" s="194" t="s">
        <v>150</v>
      </c>
      <c r="AT102" s="195" t="s">
        <v>7</v>
      </c>
      <c r="AU102" s="195" t="s">
        <v>7</v>
      </c>
      <c r="AV102" s="195" t="s">
        <v>7</v>
      </c>
      <c r="AW102" s="195" t="s">
        <v>7</v>
      </c>
      <c r="AX102" s="195">
        <v>80</v>
      </c>
      <c r="AY102" s="195" t="s">
        <v>7</v>
      </c>
      <c r="AZ102" s="195" t="s">
        <v>7</v>
      </c>
      <c r="BA102" s="195" t="s">
        <v>7</v>
      </c>
      <c r="BB102" s="195" t="s">
        <v>7</v>
      </c>
      <c r="BC102" s="195" t="s">
        <v>7</v>
      </c>
      <c r="BD102" s="195" t="s">
        <v>7</v>
      </c>
      <c r="BE102" s="195" t="s">
        <v>7</v>
      </c>
      <c r="BF102" s="195" t="s">
        <v>7</v>
      </c>
      <c r="BG102" s="195" t="s">
        <v>7</v>
      </c>
      <c r="BH102" s="196">
        <v>3800</v>
      </c>
      <c r="BI102" s="195" t="s">
        <v>7</v>
      </c>
      <c r="BJ102" s="195" t="s">
        <v>7</v>
      </c>
      <c r="BK102" s="195" t="s">
        <v>7</v>
      </c>
      <c r="BL102" s="195" t="s">
        <v>7</v>
      </c>
    </row>
    <row r="103" spans="1:64" ht="12.75" customHeight="1" x14ac:dyDescent="0.2">
      <c r="A103" s="129">
        <v>97</v>
      </c>
      <c r="B103" s="129"/>
      <c r="C103" s="194" t="s">
        <v>151</v>
      </c>
      <c r="D103" s="195" t="s">
        <v>7</v>
      </c>
      <c r="E103" s="195" t="s">
        <v>7</v>
      </c>
      <c r="F103" s="195" t="s">
        <v>7</v>
      </c>
      <c r="G103" s="195" t="s">
        <v>7</v>
      </c>
      <c r="H103" s="195" t="s">
        <v>7</v>
      </c>
      <c r="I103" s="195" t="s">
        <v>7</v>
      </c>
      <c r="J103" s="195" t="s">
        <v>7</v>
      </c>
      <c r="K103" s="195" t="s">
        <v>7</v>
      </c>
      <c r="L103" s="195" t="s">
        <v>7</v>
      </c>
      <c r="M103" s="195" t="s">
        <v>7</v>
      </c>
      <c r="N103" s="195" t="s">
        <v>7</v>
      </c>
      <c r="O103" s="195" t="s">
        <v>7</v>
      </c>
      <c r="P103" s="195">
        <v>75</v>
      </c>
      <c r="Q103" s="195" t="s">
        <v>7</v>
      </c>
      <c r="R103" s="196">
        <v>1000</v>
      </c>
      <c r="S103" s="196">
        <v>3000</v>
      </c>
      <c r="T103" s="196">
        <v>1200</v>
      </c>
      <c r="U103" s="195">
        <v>416</v>
      </c>
      <c r="V103" s="195" t="s">
        <v>7</v>
      </c>
      <c r="X103" s="194" t="s">
        <v>151</v>
      </c>
      <c r="Y103" s="195" t="s">
        <v>7</v>
      </c>
      <c r="Z103" s="195" t="s">
        <v>7</v>
      </c>
      <c r="AA103" s="195" t="s">
        <v>7</v>
      </c>
      <c r="AB103" s="195" t="s">
        <v>7</v>
      </c>
      <c r="AC103" s="195" t="s">
        <v>7</v>
      </c>
      <c r="AD103" s="195" t="s">
        <v>7</v>
      </c>
      <c r="AE103" s="195" t="s">
        <v>7</v>
      </c>
      <c r="AF103" s="195" t="s">
        <v>7</v>
      </c>
      <c r="AG103" s="195" t="s">
        <v>7</v>
      </c>
      <c r="AH103" s="195" t="s">
        <v>7</v>
      </c>
      <c r="AI103" s="195" t="s">
        <v>7</v>
      </c>
      <c r="AJ103" s="195" t="s">
        <v>7</v>
      </c>
      <c r="AK103" s="195">
        <v>75</v>
      </c>
      <c r="AL103" s="195" t="s">
        <v>7</v>
      </c>
      <c r="AM103" s="196">
        <v>1000</v>
      </c>
      <c r="AN103" s="196">
        <v>3000</v>
      </c>
      <c r="AO103" s="196">
        <v>1200</v>
      </c>
      <c r="AP103" s="195">
        <v>416</v>
      </c>
      <c r="AQ103" s="195" t="s">
        <v>7</v>
      </c>
      <c r="AS103" s="194" t="s">
        <v>151</v>
      </c>
      <c r="AT103" s="195" t="s">
        <v>7</v>
      </c>
      <c r="AU103" s="195" t="s">
        <v>7</v>
      </c>
      <c r="AV103" s="195" t="s">
        <v>7</v>
      </c>
      <c r="AW103" s="195" t="s">
        <v>7</v>
      </c>
      <c r="AX103" s="195" t="s">
        <v>7</v>
      </c>
      <c r="AY103" s="195" t="s">
        <v>7</v>
      </c>
      <c r="AZ103" s="195" t="s">
        <v>7</v>
      </c>
      <c r="BA103" s="195" t="s">
        <v>7</v>
      </c>
      <c r="BB103" s="195" t="s">
        <v>7</v>
      </c>
      <c r="BC103" s="195" t="s">
        <v>7</v>
      </c>
      <c r="BD103" s="195" t="s">
        <v>7</v>
      </c>
      <c r="BE103" s="195" t="s">
        <v>7</v>
      </c>
      <c r="BF103" s="196">
        <v>1275</v>
      </c>
      <c r="BG103" s="195" t="s">
        <v>7</v>
      </c>
      <c r="BH103" s="196">
        <v>6000</v>
      </c>
      <c r="BI103" s="196">
        <v>9360</v>
      </c>
      <c r="BJ103" s="196">
        <v>3000</v>
      </c>
      <c r="BK103" s="196">
        <v>33280</v>
      </c>
      <c r="BL103" s="195" t="s">
        <v>7</v>
      </c>
    </row>
    <row r="104" spans="1:64" ht="12.75" customHeight="1" x14ac:dyDescent="0.2">
      <c r="A104" s="129">
        <v>98</v>
      </c>
      <c r="B104" s="129"/>
      <c r="C104" s="194" t="s">
        <v>152</v>
      </c>
      <c r="D104" s="195" t="s">
        <v>7</v>
      </c>
      <c r="E104" s="195">
        <v>900</v>
      </c>
      <c r="F104" s="195" t="s">
        <v>7</v>
      </c>
      <c r="G104" s="195" t="s">
        <v>7</v>
      </c>
      <c r="H104" s="195">
        <v>100</v>
      </c>
      <c r="I104" s="195" t="s">
        <v>7</v>
      </c>
      <c r="J104" s="196">
        <v>41800</v>
      </c>
      <c r="K104" s="195" t="s">
        <v>7</v>
      </c>
      <c r="L104" s="195" t="s">
        <v>7</v>
      </c>
      <c r="M104" s="195">
        <v>240</v>
      </c>
      <c r="N104" s="195" t="s">
        <v>7</v>
      </c>
      <c r="O104" s="195" t="s">
        <v>7</v>
      </c>
      <c r="P104" s="195">
        <v>60</v>
      </c>
      <c r="Q104" s="195" t="s">
        <v>7</v>
      </c>
      <c r="R104" s="196">
        <v>8500</v>
      </c>
      <c r="S104" s="196">
        <v>70500</v>
      </c>
      <c r="T104" s="196">
        <v>10300</v>
      </c>
      <c r="U104" s="195" t="s">
        <v>7</v>
      </c>
      <c r="V104" s="195" t="s">
        <v>7</v>
      </c>
      <c r="X104" s="194" t="s">
        <v>152</v>
      </c>
      <c r="Y104" s="195" t="s">
        <v>7</v>
      </c>
      <c r="Z104" s="195">
        <v>900</v>
      </c>
      <c r="AA104" s="195" t="s">
        <v>7</v>
      </c>
      <c r="AB104" s="195" t="s">
        <v>7</v>
      </c>
      <c r="AC104" s="195">
        <v>100</v>
      </c>
      <c r="AD104" s="195" t="s">
        <v>7</v>
      </c>
      <c r="AE104" s="196">
        <v>41800</v>
      </c>
      <c r="AF104" s="195" t="s">
        <v>7</v>
      </c>
      <c r="AG104" s="195" t="s">
        <v>7</v>
      </c>
      <c r="AH104" s="195">
        <v>240</v>
      </c>
      <c r="AI104" s="195" t="s">
        <v>7</v>
      </c>
      <c r="AJ104" s="195" t="s">
        <v>7</v>
      </c>
      <c r="AK104" s="195">
        <v>60</v>
      </c>
      <c r="AL104" s="195" t="s">
        <v>7</v>
      </c>
      <c r="AM104" s="196">
        <v>8500</v>
      </c>
      <c r="AN104" s="196">
        <v>70500</v>
      </c>
      <c r="AO104" s="196">
        <v>10300</v>
      </c>
      <c r="AP104" s="195" t="s">
        <v>7</v>
      </c>
      <c r="AQ104" s="195" t="s">
        <v>7</v>
      </c>
      <c r="AS104" s="194" t="s">
        <v>152</v>
      </c>
      <c r="AT104" s="195" t="s">
        <v>7</v>
      </c>
      <c r="AU104" s="196">
        <v>2970</v>
      </c>
      <c r="AV104" s="195" t="s">
        <v>7</v>
      </c>
      <c r="AW104" s="195" t="s">
        <v>7</v>
      </c>
      <c r="AX104" s="195">
        <v>186</v>
      </c>
      <c r="AY104" s="195" t="s">
        <v>7</v>
      </c>
      <c r="AZ104" s="196">
        <v>3440140</v>
      </c>
      <c r="BA104" s="195" t="s">
        <v>7</v>
      </c>
      <c r="BB104" s="195" t="s">
        <v>7</v>
      </c>
      <c r="BC104" s="195">
        <v>672</v>
      </c>
      <c r="BD104" s="195" t="s">
        <v>7</v>
      </c>
      <c r="BE104" s="195" t="s">
        <v>7</v>
      </c>
      <c r="BF104" s="195">
        <v>840</v>
      </c>
      <c r="BG104" s="195" t="s">
        <v>7</v>
      </c>
      <c r="BH104" s="196">
        <v>39370</v>
      </c>
      <c r="BI104" s="196">
        <v>148755</v>
      </c>
      <c r="BJ104" s="196">
        <v>30900</v>
      </c>
      <c r="BK104" s="195" t="s">
        <v>7</v>
      </c>
      <c r="BL104" s="195" t="s">
        <v>7</v>
      </c>
    </row>
    <row r="105" spans="1:64" ht="12.75" customHeight="1" x14ac:dyDescent="0.2">
      <c r="A105" s="129">
        <v>99</v>
      </c>
      <c r="B105" s="129"/>
      <c r="C105" s="194" t="s">
        <v>47</v>
      </c>
      <c r="D105" s="195" t="s">
        <v>7</v>
      </c>
      <c r="E105" s="195" t="s">
        <v>7</v>
      </c>
      <c r="F105" s="195" t="s">
        <v>7</v>
      </c>
      <c r="G105" s="195" t="s">
        <v>7</v>
      </c>
      <c r="H105" s="195" t="s">
        <v>7</v>
      </c>
      <c r="I105" s="195" t="s">
        <v>7</v>
      </c>
      <c r="J105" s="196">
        <v>27648</v>
      </c>
      <c r="K105" s="195" t="s">
        <v>7</v>
      </c>
      <c r="L105" s="195" t="s">
        <v>7</v>
      </c>
      <c r="M105" s="195" t="s">
        <v>7</v>
      </c>
      <c r="N105" s="195" t="s">
        <v>7</v>
      </c>
      <c r="O105" s="195" t="s">
        <v>7</v>
      </c>
      <c r="P105" s="195" t="s">
        <v>7</v>
      </c>
      <c r="Q105" s="195" t="s">
        <v>7</v>
      </c>
      <c r="R105" s="196">
        <v>1000</v>
      </c>
      <c r="S105" s="196">
        <v>5000</v>
      </c>
      <c r="T105" s="195" t="s">
        <v>7</v>
      </c>
      <c r="U105" s="195" t="s">
        <v>7</v>
      </c>
      <c r="V105" s="195" t="s">
        <v>7</v>
      </c>
      <c r="X105" s="194" t="s">
        <v>47</v>
      </c>
      <c r="Y105" s="195" t="s">
        <v>7</v>
      </c>
      <c r="Z105" s="195" t="s">
        <v>7</v>
      </c>
      <c r="AA105" s="195" t="s">
        <v>7</v>
      </c>
      <c r="AB105" s="195" t="s">
        <v>7</v>
      </c>
      <c r="AC105" s="195" t="s">
        <v>7</v>
      </c>
      <c r="AD105" s="195" t="s">
        <v>7</v>
      </c>
      <c r="AE105" s="196">
        <v>27648</v>
      </c>
      <c r="AF105" s="195" t="s">
        <v>7</v>
      </c>
      <c r="AG105" s="195" t="s">
        <v>7</v>
      </c>
      <c r="AH105" s="195" t="s">
        <v>7</v>
      </c>
      <c r="AI105" s="195" t="s">
        <v>7</v>
      </c>
      <c r="AJ105" s="195" t="s">
        <v>7</v>
      </c>
      <c r="AK105" s="195" t="s">
        <v>7</v>
      </c>
      <c r="AL105" s="195" t="s">
        <v>7</v>
      </c>
      <c r="AM105" s="196">
        <v>1000</v>
      </c>
      <c r="AN105" s="196">
        <v>5000</v>
      </c>
      <c r="AO105" s="195" t="s">
        <v>7</v>
      </c>
      <c r="AP105" s="195" t="s">
        <v>7</v>
      </c>
      <c r="AQ105" s="195" t="s">
        <v>7</v>
      </c>
      <c r="AS105" s="194" t="s">
        <v>47</v>
      </c>
      <c r="AT105" s="195" t="s">
        <v>7</v>
      </c>
      <c r="AU105" s="195" t="s">
        <v>7</v>
      </c>
      <c r="AV105" s="195" t="s">
        <v>7</v>
      </c>
      <c r="AW105" s="195" t="s">
        <v>7</v>
      </c>
      <c r="AX105" s="195" t="s">
        <v>7</v>
      </c>
      <c r="AY105" s="195" t="s">
        <v>7</v>
      </c>
      <c r="AZ105" s="196">
        <v>2110372</v>
      </c>
      <c r="BA105" s="195" t="s">
        <v>7</v>
      </c>
      <c r="BB105" s="195" t="s">
        <v>7</v>
      </c>
      <c r="BC105" s="195" t="s">
        <v>7</v>
      </c>
      <c r="BD105" s="195" t="s">
        <v>7</v>
      </c>
      <c r="BE105" s="195" t="s">
        <v>7</v>
      </c>
      <c r="BF105" s="195" t="s">
        <v>7</v>
      </c>
      <c r="BG105" s="195" t="s">
        <v>7</v>
      </c>
      <c r="BH105" s="196">
        <v>2000</v>
      </c>
      <c r="BI105" s="196">
        <v>7500</v>
      </c>
      <c r="BJ105" s="195" t="s">
        <v>7</v>
      </c>
      <c r="BK105" s="195" t="s">
        <v>7</v>
      </c>
      <c r="BL105" s="195" t="s">
        <v>7</v>
      </c>
    </row>
    <row r="106" spans="1:64" ht="12.75" customHeight="1" x14ac:dyDescent="0.2">
      <c r="A106" s="129">
        <v>100</v>
      </c>
      <c r="B106" s="129"/>
      <c r="C106" s="194" t="s">
        <v>153</v>
      </c>
      <c r="D106" s="195" t="s">
        <v>7</v>
      </c>
      <c r="E106" s="195" t="s">
        <v>7</v>
      </c>
      <c r="F106" s="195" t="s">
        <v>7</v>
      </c>
      <c r="G106" s="195" t="s">
        <v>7</v>
      </c>
      <c r="H106" s="195">
        <v>70</v>
      </c>
      <c r="I106" s="195" t="s">
        <v>7</v>
      </c>
      <c r="J106" s="195">
        <v>15</v>
      </c>
      <c r="K106" s="195" t="s">
        <v>7</v>
      </c>
      <c r="L106" s="195" t="s">
        <v>7</v>
      </c>
      <c r="M106" s="195" t="s">
        <v>7</v>
      </c>
      <c r="N106" s="195" t="s">
        <v>7</v>
      </c>
      <c r="O106" s="195" t="s">
        <v>7</v>
      </c>
      <c r="P106" s="195">
        <v>100</v>
      </c>
      <c r="Q106" s="195" t="s">
        <v>7</v>
      </c>
      <c r="R106" s="195">
        <v>300</v>
      </c>
      <c r="S106" s="195">
        <v>600</v>
      </c>
      <c r="T106" s="195">
        <v>50</v>
      </c>
      <c r="U106" s="195">
        <v>60</v>
      </c>
      <c r="V106" s="195" t="s">
        <v>7</v>
      </c>
      <c r="X106" s="194" t="s">
        <v>153</v>
      </c>
      <c r="Y106" s="195" t="s">
        <v>7</v>
      </c>
      <c r="Z106" s="195" t="s">
        <v>7</v>
      </c>
      <c r="AA106" s="195" t="s">
        <v>7</v>
      </c>
      <c r="AB106" s="195" t="s">
        <v>7</v>
      </c>
      <c r="AC106" s="195">
        <v>70</v>
      </c>
      <c r="AD106" s="195" t="s">
        <v>7</v>
      </c>
      <c r="AE106" s="195">
        <v>15</v>
      </c>
      <c r="AF106" s="195" t="s">
        <v>7</v>
      </c>
      <c r="AG106" s="195" t="s">
        <v>7</v>
      </c>
      <c r="AH106" s="195" t="s">
        <v>7</v>
      </c>
      <c r="AI106" s="195" t="s">
        <v>7</v>
      </c>
      <c r="AJ106" s="195" t="s">
        <v>7</v>
      </c>
      <c r="AK106" s="195">
        <v>100</v>
      </c>
      <c r="AL106" s="195" t="s">
        <v>7</v>
      </c>
      <c r="AM106" s="195">
        <v>300</v>
      </c>
      <c r="AN106" s="195">
        <v>600</v>
      </c>
      <c r="AO106" s="195">
        <v>50</v>
      </c>
      <c r="AP106" s="195">
        <v>60</v>
      </c>
      <c r="AQ106" s="195" t="s">
        <v>7</v>
      </c>
      <c r="AS106" s="194" t="s">
        <v>153</v>
      </c>
      <c r="AT106" s="195" t="s">
        <v>7</v>
      </c>
      <c r="AU106" s="195" t="s">
        <v>7</v>
      </c>
      <c r="AV106" s="195" t="s">
        <v>7</v>
      </c>
      <c r="AW106" s="195" t="s">
        <v>7</v>
      </c>
      <c r="AX106" s="195">
        <v>154</v>
      </c>
      <c r="AY106" s="195" t="s">
        <v>7</v>
      </c>
      <c r="AZ106" s="195">
        <v>825</v>
      </c>
      <c r="BA106" s="195" t="s">
        <v>7</v>
      </c>
      <c r="BB106" s="195" t="s">
        <v>7</v>
      </c>
      <c r="BC106" s="195" t="s">
        <v>7</v>
      </c>
      <c r="BD106" s="195" t="s">
        <v>7</v>
      </c>
      <c r="BE106" s="195" t="s">
        <v>7</v>
      </c>
      <c r="BF106" s="196">
        <v>1400</v>
      </c>
      <c r="BG106" s="195" t="s">
        <v>7</v>
      </c>
      <c r="BH106" s="196">
        <v>2040</v>
      </c>
      <c r="BI106" s="196">
        <v>1680</v>
      </c>
      <c r="BJ106" s="195">
        <v>110</v>
      </c>
      <c r="BK106" s="196">
        <v>4680</v>
      </c>
      <c r="BL106" s="195" t="s">
        <v>7</v>
      </c>
    </row>
    <row r="107" spans="1:64" ht="12.75" customHeight="1" x14ac:dyDescent="0.2">
      <c r="A107" s="129">
        <v>101</v>
      </c>
      <c r="B107" s="129"/>
      <c r="C107" s="194" t="s">
        <v>154</v>
      </c>
      <c r="D107" s="195" t="s">
        <v>7</v>
      </c>
      <c r="E107" s="195" t="s">
        <v>7</v>
      </c>
      <c r="F107" s="195" t="s">
        <v>7</v>
      </c>
      <c r="G107" s="195" t="s">
        <v>7</v>
      </c>
      <c r="H107" s="195">
        <v>275</v>
      </c>
      <c r="I107" s="195" t="s">
        <v>7</v>
      </c>
      <c r="J107" s="195" t="s">
        <v>7</v>
      </c>
      <c r="K107" s="195" t="s">
        <v>7</v>
      </c>
      <c r="L107" s="195" t="s">
        <v>7</v>
      </c>
      <c r="M107" s="195" t="s">
        <v>7</v>
      </c>
      <c r="N107" s="195" t="s">
        <v>7</v>
      </c>
      <c r="O107" s="195" t="s">
        <v>7</v>
      </c>
      <c r="P107" s="195" t="s">
        <v>7</v>
      </c>
      <c r="Q107" s="195" t="s">
        <v>7</v>
      </c>
      <c r="R107" s="195">
        <v>200</v>
      </c>
      <c r="S107" s="195" t="s">
        <v>7</v>
      </c>
      <c r="T107" s="195" t="s">
        <v>7</v>
      </c>
      <c r="U107" s="195" t="s">
        <v>7</v>
      </c>
      <c r="V107" s="195" t="s">
        <v>7</v>
      </c>
      <c r="X107" s="194" t="s">
        <v>154</v>
      </c>
      <c r="Y107" s="195" t="s">
        <v>7</v>
      </c>
      <c r="Z107" s="195" t="s">
        <v>7</v>
      </c>
      <c r="AA107" s="195" t="s">
        <v>7</v>
      </c>
      <c r="AB107" s="195" t="s">
        <v>7</v>
      </c>
      <c r="AC107" s="195">
        <v>275</v>
      </c>
      <c r="AD107" s="195" t="s">
        <v>7</v>
      </c>
      <c r="AE107" s="195" t="s">
        <v>7</v>
      </c>
      <c r="AF107" s="195" t="s">
        <v>7</v>
      </c>
      <c r="AG107" s="195" t="s">
        <v>7</v>
      </c>
      <c r="AH107" s="195" t="s">
        <v>7</v>
      </c>
      <c r="AI107" s="195" t="s">
        <v>7</v>
      </c>
      <c r="AJ107" s="195" t="s">
        <v>7</v>
      </c>
      <c r="AK107" s="195" t="s">
        <v>7</v>
      </c>
      <c r="AL107" s="195" t="s">
        <v>7</v>
      </c>
      <c r="AM107" s="195">
        <v>200</v>
      </c>
      <c r="AN107" s="195" t="s">
        <v>7</v>
      </c>
      <c r="AO107" s="195" t="s">
        <v>7</v>
      </c>
      <c r="AP107" s="195" t="s">
        <v>7</v>
      </c>
      <c r="AQ107" s="195" t="s">
        <v>7</v>
      </c>
      <c r="AS107" s="194" t="s">
        <v>154</v>
      </c>
      <c r="AT107" s="195" t="s">
        <v>7</v>
      </c>
      <c r="AU107" s="195" t="s">
        <v>7</v>
      </c>
      <c r="AV107" s="195" t="s">
        <v>7</v>
      </c>
      <c r="AW107" s="195" t="s">
        <v>7</v>
      </c>
      <c r="AX107" s="195">
        <v>660</v>
      </c>
      <c r="AY107" s="195" t="s">
        <v>7</v>
      </c>
      <c r="AZ107" s="195" t="s">
        <v>7</v>
      </c>
      <c r="BA107" s="195" t="s">
        <v>7</v>
      </c>
      <c r="BB107" s="195" t="s">
        <v>7</v>
      </c>
      <c r="BC107" s="195" t="s">
        <v>7</v>
      </c>
      <c r="BD107" s="195" t="s">
        <v>7</v>
      </c>
      <c r="BE107" s="195" t="s">
        <v>7</v>
      </c>
      <c r="BF107" s="195" t="s">
        <v>7</v>
      </c>
      <c r="BG107" s="195" t="s">
        <v>7</v>
      </c>
      <c r="BH107" s="195">
        <v>600</v>
      </c>
      <c r="BI107" s="195" t="s">
        <v>7</v>
      </c>
      <c r="BJ107" s="195" t="s">
        <v>7</v>
      </c>
      <c r="BK107" s="195" t="s">
        <v>7</v>
      </c>
      <c r="BL107" s="195" t="s">
        <v>7</v>
      </c>
    </row>
    <row r="108" spans="1:64" ht="12.75" customHeight="1" x14ac:dyDescent="0.2">
      <c r="A108" s="129">
        <v>102</v>
      </c>
      <c r="B108" s="129"/>
      <c r="C108" s="194" t="s">
        <v>155</v>
      </c>
      <c r="D108" s="195" t="s">
        <v>7</v>
      </c>
      <c r="E108" s="195" t="s">
        <v>7</v>
      </c>
      <c r="F108" s="195" t="s">
        <v>7</v>
      </c>
      <c r="G108" s="195" t="s">
        <v>7</v>
      </c>
      <c r="H108" s="195">
        <v>20</v>
      </c>
      <c r="I108" s="195" t="s">
        <v>7</v>
      </c>
      <c r="J108" s="195" t="s">
        <v>7</v>
      </c>
      <c r="K108" s="195" t="s">
        <v>7</v>
      </c>
      <c r="L108" s="195" t="s">
        <v>7</v>
      </c>
      <c r="M108" s="195">
        <v>40</v>
      </c>
      <c r="N108" s="195" t="s">
        <v>7</v>
      </c>
      <c r="O108" s="195" t="s">
        <v>7</v>
      </c>
      <c r="P108" s="195" t="s">
        <v>7</v>
      </c>
      <c r="Q108" s="195" t="s">
        <v>7</v>
      </c>
      <c r="R108" s="195">
        <v>450</v>
      </c>
      <c r="S108" s="195">
        <v>100</v>
      </c>
      <c r="T108" s="195" t="s">
        <v>7</v>
      </c>
      <c r="U108" s="195" t="s">
        <v>7</v>
      </c>
      <c r="V108" s="195" t="s">
        <v>7</v>
      </c>
      <c r="X108" s="194" t="s">
        <v>155</v>
      </c>
      <c r="Y108" s="195" t="s">
        <v>7</v>
      </c>
      <c r="Z108" s="195" t="s">
        <v>7</v>
      </c>
      <c r="AA108" s="195" t="s">
        <v>7</v>
      </c>
      <c r="AB108" s="195" t="s">
        <v>7</v>
      </c>
      <c r="AC108" s="195">
        <v>20</v>
      </c>
      <c r="AD108" s="195" t="s">
        <v>7</v>
      </c>
      <c r="AE108" s="195" t="s">
        <v>7</v>
      </c>
      <c r="AF108" s="195" t="s">
        <v>7</v>
      </c>
      <c r="AG108" s="195" t="s">
        <v>7</v>
      </c>
      <c r="AH108" s="195">
        <v>40</v>
      </c>
      <c r="AI108" s="195" t="s">
        <v>7</v>
      </c>
      <c r="AJ108" s="195" t="s">
        <v>7</v>
      </c>
      <c r="AK108" s="195" t="s">
        <v>7</v>
      </c>
      <c r="AL108" s="195" t="s">
        <v>7</v>
      </c>
      <c r="AM108" s="195">
        <v>450</v>
      </c>
      <c r="AN108" s="195">
        <v>100</v>
      </c>
      <c r="AO108" s="195" t="s">
        <v>7</v>
      </c>
      <c r="AP108" s="195" t="s">
        <v>7</v>
      </c>
      <c r="AQ108" s="195" t="s">
        <v>7</v>
      </c>
      <c r="AS108" s="194" t="s">
        <v>155</v>
      </c>
      <c r="AT108" s="195" t="s">
        <v>7</v>
      </c>
      <c r="AU108" s="195" t="s">
        <v>7</v>
      </c>
      <c r="AV108" s="195" t="s">
        <v>7</v>
      </c>
      <c r="AW108" s="195" t="s">
        <v>7</v>
      </c>
      <c r="AX108" s="195">
        <v>32</v>
      </c>
      <c r="AY108" s="195" t="s">
        <v>7</v>
      </c>
      <c r="AZ108" s="195" t="s">
        <v>7</v>
      </c>
      <c r="BA108" s="195" t="s">
        <v>7</v>
      </c>
      <c r="BB108" s="195" t="s">
        <v>7</v>
      </c>
      <c r="BC108" s="195">
        <v>38</v>
      </c>
      <c r="BD108" s="195" t="s">
        <v>7</v>
      </c>
      <c r="BE108" s="195" t="s">
        <v>7</v>
      </c>
      <c r="BF108" s="195" t="s">
        <v>7</v>
      </c>
      <c r="BG108" s="195" t="s">
        <v>7</v>
      </c>
      <c r="BH108" s="195">
        <v>990</v>
      </c>
      <c r="BI108" s="195">
        <v>240</v>
      </c>
      <c r="BJ108" s="195" t="s">
        <v>7</v>
      </c>
      <c r="BK108" s="195" t="s">
        <v>7</v>
      </c>
      <c r="BL108" s="195" t="s">
        <v>7</v>
      </c>
    </row>
    <row r="109" spans="1:64" ht="12.75" customHeight="1" x14ac:dyDescent="0.2">
      <c r="A109" s="129">
        <v>103</v>
      </c>
      <c r="B109" s="129"/>
      <c r="C109" s="194" t="s">
        <v>156</v>
      </c>
      <c r="D109" s="195" t="s">
        <v>7</v>
      </c>
      <c r="E109" s="195" t="s">
        <v>7</v>
      </c>
      <c r="F109" s="195" t="s">
        <v>7</v>
      </c>
      <c r="G109" s="195" t="s">
        <v>7</v>
      </c>
      <c r="H109" s="195">
        <v>38</v>
      </c>
      <c r="I109" s="195" t="s">
        <v>7</v>
      </c>
      <c r="J109" s="195" t="s">
        <v>7</v>
      </c>
      <c r="K109" s="195" t="s">
        <v>7</v>
      </c>
      <c r="L109" s="195" t="s">
        <v>7</v>
      </c>
      <c r="M109" s="195" t="s">
        <v>7</v>
      </c>
      <c r="N109" s="195" t="s">
        <v>7</v>
      </c>
      <c r="O109" s="195" t="s">
        <v>7</v>
      </c>
      <c r="P109" s="195" t="s">
        <v>7</v>
      </c>
      <c r="Q109" s="195" t="s">
        <v>7</v>
      </c>
      <c r="R109" s="195" t="s">
        <v>7</v>
      </c>
      <c r="S109" s="195" t="s">
        <v>7</v>
      </c>
      <c r="T109" s="195" t="s">
        <v>7</v>
      </c>
      <c r="U109" s="195" t="s">
        <v>7</v>
      </c>
      <c r="V109" s="195" t="s">
        <v>7</v>
      </c>
      <c r="X109" s="194" t="s">
        <v>156</v>
      </c>
      <c r="Y109" s="195" t="s">
        <v>7</v>
      </c>
      <c r="Z109" s="195" t="s">
        <v>7</v>
      </c>
      <c r="AA109" s="195" t="s">
        <v>7</v>
      </c>
      <c r="AB109" s="195" t="s">
        <v>7</v>
      </c>
      <c r="AC109" s="195">
        <v>38</v>
      </c>
      <c r="AD109" s="195" t="s">
        <v>7</v>
      </c>
      <c r="AE109" s="195" t="s">
        <v>7</v>
      </c>
      <c r="AF109" s="195" t="s">
        <v>7</v>
      </c>
      <c r="AG109" s="195" t="s">
        <v>7</v>
      </c>
      <c r="AH109" s="195" t="s">
        <v>7</v>
      </c>
      <c r="AI109" s="195" t="s">
        <v>7</v>
      </c>
      <c r="AJ109" s="195" t="s">
        <v>7</v>
      </c>
      <c r="AK109" s="195" t="s">
        <v>7</v>
      </c>
      <c r="AL109" s="195" t="s">
        <v>7</v>
      </c>
      <c r="AM109" s="195" t="s">
        <v>7</v>
      </c>
      <c r="AN109" s="195" t="s">
        <v>7</v>
      </c>
      <c r="AO109" s="195" t="s">
        <v>7</v>
      </c>
      <c r="AP109" s="195" t="s">
        <v>7</v>
      </c>
      <c r="AQ109" s="195" t="s">
        <v>7</v>
      </c>
      <c r="AS109" s="194" t="s">
        <v>156</v>
      </c>
      <c r="AT109" s="195" t="s">
        <v>7</v>
      </c>
      <c r="AU109" s="195" t="s">
        <v>7</v>
      </c>
      <c r="AV109" s="195" t="s">
        <v>7</v>
      </c>
      <c r="AW109" s="195" t="s">
        <v>7</v>
      </c>
      <c r="AX109" s="195">
        <v>45</v>
      </c>
      <c r="AY109" s="195" t="s">
        <v>7</v>
      </c>
      <c r="AZ109" s="195" t="s">
        <v>7</v>
      </c>
      <c r="BA109" s="195" t="s">
        <v>7</v>
      </c>
      <c r="BB109" s="195" t="s">
        <v>7</v>
      </c>
      <c r="BC109" s="195" t="s">
        <v>7</v>
      </c>
      <c r="BD109" s="195" t="s">
        <v>7</v>
      </c>
      <c r="BE109" s="195" t="s">
        <v>7</v>
      </c>
      <c r="BF109" s="195" t="s">
        <v>7</v>
      </c>
      <c r="BG109" s="195" t="s">
        <v>7</v>
      </c>
      <c r="BH109" s="195" t="s">
        <v>7</v>
      </c>
      <c r="BI109" s="195" t="s">
        <v>7</v>
      </c>
      <c r="BJ109" s="195" t="s">
        <v>7</v>
      </c>
      <c r="BK109" s="195" t="s">
        <v>7</v>
      </c>
      <c r="BL109" s="195" t="s">
        <v>7</v>
      </c>
    </row>
    <row r="110" spans="1:64" ht="12.75" customHeight="1" x14ac:dyDescent="0.2">
      <c r="A110" s="129">
        <v>104</v>
      </c>
      <c r="B110" s="129"/>
      <c r="C110" s="194" t="s">
        <v>157</v>
      </c>
      <c r="D110" s="195" t="s">
        <v>7</v>
      </c>
      <c r="E110" s="195" t="s">
        <v>7</v>
      </c>
      <c r="F110" s="195" t="s">
        <v>7</v>
      </c>
      <c r="G110" s="195" t="s">
        <v>7</v>
      </c>
      <c r="H110" s="195">
        <v>75</v>
      </c>
      <c r="I110" s="195" t="s">
        <v>7</v>
      </c>
      <c r="J110" s="195" t="s">
        <v>7</v>
      </c>
      <c r="K110" s="195" t="s">
        <v>7</v>
      </c>
      <c r="L110" s="195" t="s">
        <v>7</v>
      </c>
      <c r="M110" s="195" t="s">
        <v>7</v>
      </c>
      <c r="N110" s="195" t="s">
        <v>7</v>
      </c>
      <c r="O110" s="195" t="s">
        <v>7</v>
      </c>
      <c r="P110" s="195" t="s">
        <v>7</v>
      </c>
      <c r="Q110" s="195" t="s">
        <v>7</v>
      </c>
      <c r="R110" s="195">
        <v>800</v>
      </c>
      <c r="S110" s="195">
        <v>100</v>
      </c>
      <c r="T110" s="195" t="s">
        <v>7</v>
      </c>
      <c r="U110" s="195" t="s">
        <v>7</v>
      </c>
      <c r="V110" s="195" t="s">
        <v>7</v>
      </c>
      <c r="X110" s="194" t="s">
        <v>157</v>
      </c>
      <c r="Y110" s="195" t="s">
        <v>7</v>
      </c>
      <c r="Z110" s="195" t="s">
        <v>7</v>
      </c>
      <c r="AA110" s="195" t="s">
        <v>7</v>
      </c>
      <c r="AB110" s="195" t="s">
        <v>7</v>
      </c>
      <c r="AC110" s="195">
        <v>75</v>
      </c>
      <c r="AD110" s="195" t="s">
        <v>7</v>
      </c>
      <c r="AE110" s="195" t="s">
        <v>7</v>
      </c>
      <c r="AF110" s="195" t="s">
        <v>7</v>
      </c>
      <c r="AG110" s="195" t="s">
        <v>7</v>
      </c>
      <c r="AH110" s="195" t="s">
        <v>7</v>
      </c>
      <c r="AI110" s="195" t="s">
        <v>7</v>
      </c>
      <c r="AJ110" s="195" t="s">
        <v>7</v>
      </c>
      <c r="AK110" s="195" t="s">
        <v>7</v>
      </c>
      <c r="AL110" s="195" t="s">
        <v>7</v>
      </c>
      <c r="AM110" s="195">
        <v>800</v>
      </c>
      <c r="AN110" s="195">
        <v>100</v>
      </c>
      <c r="AO110" s="195" t="s">
        <v>7</v>
      </c>
      <c r="AP110" s="195" t="s">
        <v>7</v>
      </c>
      <c r="AQ110" s="195" t="s">
        <v>7</v>
      </c>
      <c r="AS110" s="194" t="s">
        <v>157</v>
      </c>
      <c r="AT110" s="195" t="s">
        <v>7</v>
      </c>
      <c r="AU110" s="195" t="s">
        <v>7</v>
      </c>
      <c r="AV110" s="195" t="s">
        <v>7</v>
      </c>
      <c r="AW110" s="195" t="s">
        <v>7</v>
      </c>
      <c r="AX110" s="195">
        <v>200</v>
      </c>
      <c r="AY110" s="195" t="s">
        <v>7</v>
      </c>
      <c r="AZ110" s="195" t="s">
        <v>7</v>
      </c>
      <c r="BA110" s="195" t="s">
        <v>7</v>
      </c>
      <c r="BB110" s="195" t="s">
        <v>7</v>
      </c>
      <c r="BC110" s="195" t="s">
        <v>7</v>
      </c>
      <c r="BD110" s="195" t="s">
        <v>7</v>
      </c>
      <c r="BE110" s="195" t="s">
        <v>7</v>
      </c>
      <c r="BF110" s="195" t="s">
        <v>7</v>
      </c>
      <c r="BG110" s="195" t="s">
        <v>7</v>
      </c>
      <c r="BH110" s="196">
        <v>4400</v>
      </c>
      <c r="BI110" s="195">
        <v>280</v>
      </c>
      <c r="BJ110" s="195" t="s">
        <v>7</v>
      </c>
      <c r="BK110" s="195" t="s">
        <v>7</v>
      </c>
      <c r="BL110" s="195" t="s">
        <v>7</v>
      </c>
    </row>
    <row r="111" spans="1:64" ht="12.75" customHeight="1" x14ac:dyDescent="0.2">
      <c r="A111" s="129">
        <v>105</v>
      </c>
      <c r="B111" s="129"/>
      <c r="C111" s="194" t="s">
        <v>158</v>
      </c>
      <c r="D111" s="195" t="s">
        <v>7</v>
      </c>
      <c r="E111" s="195" t="s">
        <v>7</v>
      </c>
      <c r="F111" s="195" t="s">
        <v>7</v>
      </c>
      <c r="G111" s="195" t="s">
        <v>7</v>
      </c>
      <c r="H111" s="195">
        <v>40</v>
      </c>
      <c r="I111" s="195" t="s">
        <v>7</v>
      </c>
      <c r="J111" s="195">
        <v>20</v>
      </c>
      <c r="K111" s="195" t="s">
        <v>7</v>
      </c>
      <c r="L111" s="195" t="s">
        <v>7</v>
      </c>
      <c r="M111" s="195" t="s">
        <v>7</v>
      </c>
      <c r="N111" s="195" t="s">
        <v>7</v>
      </c>
      <c r="O111" s="195" t="s">
        <v>7</v>
      </c>
      <c r="P111" s="195">
        <v>100</v>
      </c>
      <c r="Q111" s="195" t="s">
        <v>7</v>
      </c>
      <c r="R111" s="195">
        <v>400</v>
      </c>
      <c r="S111" s="195">
        <v>750</v>
      </c>
      <c r="T111" s="195" t="s">
        <v>7</v>
      </c>
      <c r="U111" s="195" t="s">
        <v>7</v>
      </c>
      <c r="V111" s="195" t="s">
        <v>7</v>
      </c>
      <c r="X111" s="194" t="s">
        <v>158</v>
      </c>
      <c r="Y111" s="195" t="s">
        <v>7</v>
      </c>
      <c r="Z111" s="195" t="s">
        <v>7</v>
      </c>
      <c r="AA111" s="195" t="s">
        <v>7</v>
      </c>
      <c r="AB111" s="195" t="s">
        <v>7</v>
      </c>
      <c r="AC111" s="195">
        <v>40</v>
      </c>
      <c r="AD111" s="195" t="s">
        <v>7</v>
      </c>
      <c r="AE111" s="195">
        <v>20</v>
      </c>
      <c r="AF111" s="195" t="s">
        <v>7</v>
      </c>
      <c r="AG111" s="195" t="s">
        <v>7</v>
      </c>
      <c r="AH111" s="195" t="s">
        <v>7</v>
      </c>
      <c r="AI111" s="195" t="s">
        <v>7</v>
      </c>
      <c r="AJ111" s="195" t="s">
        <v>7</v>
      </c>
      <c r="AK111" s="195">
        <v>100</v>
      </c>
      <c r="AL111" s="195" t="s">
        <v>7</v>
      </c>
      <c r="AM111" s="195">
        <v>400</v>
      </c>
      <c r="AN111" s="195">
        <v>750</v>
      </c>
      <c r="AO111" s="195" t="s">
        <v>7</v>
      </c>
      <c r="AP111" s="195" t="s">
        <v>7</v>
      </c>
      <c r="AQ111" s="195" t="s">
        <v>7</v>
      </c>
      <c r="AS111" s="194" t="s">
        <v>158</v>
      </c>
      <c r="AT111" s="195" t="s">
        <v>7</v>
      </c>
      <c r="AU111" s="195" t="s">
        <v>7</v>
      </c>
      <c r="AV111" s="195" t="s">
        <v>7</v>
      </c>
      <c r="AW111" s="195" t="s">
        <v>7</v>
      </c>
      <c r="AX111" s="195">
        <v>88</v>
      </c>
      <c r="AY111" s="195" t="s">
        <v>7</v>
      </c>
      <c r="AZ111" s="196">
        <v>1100</v>
      </c>
      <c r="BA111" s="195" t="s">
        <v>7</v>
      </c>
      <c r="BB111" s="195" t="s">
        <v>7</v>
      </c>
      <c r="BC111" s="195" t="s">
        <v>7</v>
      </c>
      <c r="BD111" s="195" t="s">
        <v>7</v>
      </c>
      <c r="BE111" s="195" t="s">
        <v>7</v>
      </c>
      <c r="BF111" s="196">
        <v>1450</v>
      </c>
      <c r="BG111" s="195" t="s">
        <v>7</v>
      </c>
      <c r="BH111" s="196">
        <v>2800</v>
      </c>
      <c r="BI111" s="196">
        <v>2100</v>
      </c>
      <c r="BJ111" s="195" t="s">
        <v>7</v>
      </c>
      <c r="BK111" s="195" t="s">
        <v>7</v>
      </c>
      <c r="BL111" s="195" t="s">
        <v>7</v>
      </c>
    </row>
    <row r="112" spans="1:64" ht="12.75" customHeight="1" x14ac:dyDescent="0.2">
      <c r="A112" s="129">
        <v>106</v>
      </c>
      <c r="B112" s="129"/>
      <c r="C112" s="194" t="s">
        <v>33</v>
      </c>
      <c r="D112" s="195">
        <v>250</v>
      </c>
      <c r="E112" s="195" t="s">
        <v>7</v>
      </c>
      <c r="F112" s="195" t="s">
        <v>7</v>
      </c>
      <c r="G112" s="195" t="s">
        <v>7</v>
      </c>
      <c r="H112" s="195">
        <v>30</v>
      </c>
      <c r="I112" s="195" t="s">
        <v>7</v>
      </c>
      <c r="J112" s="196">
        <v>1300</v>
      </c>
      <c r="K112" s="195" t="s">
        <v>7</v>
      </c>
      <c r="L112" s="195" t="s">
        <v>7</v>
      </c>
      <c r="M112" s="195" t="s">
        <v>7</v>
      </c>
      <c r="N112" s="195" t="s">
        <v>7</v>
      </c>
      <c r="O112" s="195" t="s">
        <v>7</v>
      </c>
      <c r="P112" s="195">
        <v>60</v>
      </c>
      <c r="Q112" s="195" t="s">
        <v>7</v>
      </c>
      <c r="R112" s="195">
        <v>400</v>
      </c>
      <c r="S112" s="196">
        <v>3200</v>
      </c>
      <c r="T112" s="195">
        <v>200</v>
      </c>
      <c r="U112" s="195" t="s">
        <v>7</v>
      </c>
      <c r="V112" s="195" t="s">
        <v>7</v>
      </c>
      <c r="X112" s="194" t="s">
        <v>33</v>
      </c>
      <c r="Y112" s="195">
        <v>250</v>
      </c>
      <c r="Z112" s="195" t="s">
        <v>7</v>
      </c>
      <c r="AA112" s="195" t="s">
        <v>7</v>
      </c>
      <c r="AB112" s="195" t="s">
        <v>7</v>
      </c>
      <c r="AC112" s="195">
        <v>30</v>
      </c>
      <c r="AD112" s="195" t="s">
        <v>7</v>
      </c>
      <c r="AE112" s="196">
        <v>1300</v>
      </c>
      <c r="AF112" s="195" t="s">
        <v>7</v>
      </c>
      <c r="AG112" s="195" t="s">
        <v>7</v>
      </c>
      <c r="AH112" s="195" t="s">
        <v>7</v>
      </c>
      <c r="AI112" s="195" t="s">
        <v>7</v>
      </c>
      <c r="AJ112" s="195" t="s">
        <v>7</v>
      </c>
      <c r="AK112" s="195">
        <v>60</v>
      </c>
      <c r="AL112" s="195" t="s">
        <v>7</v>
      </c>
      <c r="AM112" s="195">
        <v>400</v>
      </c>
      <c r="AN112" s="196">
        <v>3200</v>
      </c>
      <c r="AO112" s="195">
        <v>200</v>
      </c>
      <c r="AP112" s="195" t="s">
        <v>7</v>
      </c>
      <c r="AQ112" s="195" t="s">
        <v>7</v>
      </c>
      <c r="AS112" s="194" t="s">
        <v>33</v>
      </c>
      <c r="AT112" s="196">
        <v>5750</v>
      </c>
      <c r="AU112" s="195" t="s">
        <v>7</v>
      </c>
      <c r="AV112" s="195" t="s">
        <v>7</v>
      </c>
      <c r="AW112" s="195" t="s">
        <v>7</v>
      </c>
      <c r="AX112" s="195">
        <v>60</v>
      </c>
      <c r="AY112" s="195" t="s">
        <v>7</v>
      </c>
      <c r="AZ112" s="196">
        <v>88400</v>
      </c>
      <c r="BA112" s="195" t="s">
        <v>7</v>
      </c>
      <c r="BB112" s="195" t="s">
        <v>7</v>
      </c>
      <c r="BC112" s="195" t="s">
        <v>7</v>
      </c>
      <c r="BD112" s="195" t="s">
        <v>7</v>
      </c>
      <c r="BE112" s="195" t="s">
        <v>7</v>
      </c>
      <c r="BF112" s="196">
        <v>1200</v>
      </c>
      <c r="BG112" s="195" t="s">
        <v>7</v>
      </c>
      <c r="BH112" s="196">
        <v>1280</v>
      </c>
      <c r="BI112" s="196">
        <v>9600</v>
      </c>
      <c r="BJ112" s="195">
        <v>440</v>
      </c>
      <c r="BK112" s="195" t="s">
        <v>7</v>
      </c>
      <c r="BL112" s="195" t="s">
        <v>7</v>
      </c>
    </row>
    <row r="113" spans="1:64" ht="12.75" customHeight="1" x14ac:dyDescent="0.2">
      <c r="A113" s="129">
        <v>107</v>
      </c>
      <c r="B113" s="129"/>
      <c r="C113" s="194" t="s">
        <v>159</v>
      </c>
      <c r="D113" s="195" t="s">
        <v>7</v>
      </c>
      <c r="E113" s="195" t="s">
        <v>7</v>
      </c>
      <c r="F113" s="195" t="s">
        <v>7</v>
      </c>
      <c r="G113" s="195" t="s">
        <v>7</v>
      </c>
      <c r="H113" s="195">
        <v>20</v>
      </c>
      <c r="I113" s="195" t="s">
        <v>7</v>
      </c>
      <c r="J113" s="195" t="s">
        <v>7</v>
      </c>
      <c r="K113" s="195" t="s">
        <v>7</v>
      </c>
      <c r="L113" s="195" t="s">
        <v>7</v>
      </c>
      <c r="M113" s="195">
        <v>590</v>
      </c>
      <c r="N113" s="195" t="s">
        <v>7</v>
      </c>
      <c r="O113" s="195" t="s">
        <v>7</v>
      </c>
      <c r="P113" s="195" t="s">
        <v>7</v>
      </c>
      <c r="Q113" s="195">
        <v>80</v>
      </c>
      <c r="R113" s="195">
        <v>580</v>
      </c>
      <c r="S113" s="195">
        <v>480</v>
      </c>
      <c r="T113" s="195" t="s">
        <v>7</v>
      </c>
      <c r="U113" s="195" t="s">
        <v>7</v>
      </c>
      <c r="V113" s="195" t="s">
        <v>7</v>
      </c>
      <c r="X113" s="194" t="s">
        <v>159</v>
      </c>
      <c r="Y113" s="195" t="s">
        <v>7</v>
      </c>
      <c r="Z113" s="195" t="s">
        <v>7</v>
      </c>
      <c r="AA113" s="195" t="s">
        <v>7</v>
      </c>
      <c r="AB113" s="195" t="s">
        <v>7</v>
      </c>
      <c r="AC113" s="195">
        <v>20</v>
      </c>
      <c r="AD113" s="195" t="s">
        <v>7</v>
      </c>
      <c r="AE113" s="195" t="s">
        <v>7</v>
      </c>
      <c r="AF113" s="195" t="s">
        <v>7</v>
      </c>
      <c r="AG113" s="195" t="s">
        <v>7</v>
      </c>
      <c r="AH113" s="195">
        <v>590</v>
      </c>
      <c r="AI113" s="195" t="s">
        <v>7</v>
      </c>
      <c r="AJ113" s="195" t="s">
        <v>7</v>
      </c>
      <c r="AK113" s="195" t="s">
        <v>7</v>
      </c>
      <c r="AL113" s="195">
        <v>80</v>
      </c>
      <c r="AM113" s="195">
        <v>580</v>
      </c>
      <c r="AN113" s="195">
        <v>480</v>
      </c>
      <c r="AO113" s="195" t="s">
        <v>7</v>
      </c>
      <c r="AP113" s="195" t="s">
        <v>7</v>
      </c>
      <c r="AQ113" s="195" t="s">
        <v>7</v>
      </c>
      <c r="AS113" s="194" t="s">
        <v>159</v>
      </c>
      <c r="AT113" s="195" t="s">
        <v>7</v>
      </c>
      <c r="AU113" s="195" t="s">
        <v>7</v>
      </c>
      <c r="AV113" s="195" t="s">
        <v>7</v>
      </c>
      <c r="AW113" s="195" t="s">
        <v>7</v>
      </c>
      <c r="AX113" s="195">
        <v>24</v>
      </c>
      <c r="AY113" s="195" t="s">
        <v>7</v>
      </c>
      <c r="AZ113" s="195" t="s">
        <v>7</v>
      </c>
      <c r="BA113" s="195" t="s">
        <v>7</v>
      </c>
      <c r="BB113" s="195" t="s">
        <v>7</v>
      </c>
      <c r="BC113" s="196">
        <v>1454</v>
      </c>
      <c r="BD113" s="195" t="s">
        <v>7</v>
      </c>
      <c r="BE113" s="195" t="s">
        <v>7</v>
      </c>
      <c r="BF113" s="195" t="s">
        <v>7</v>
      </c>
      <c r="BG113" s="196">
        <v>2400</v>
      </c>
      <c r="BH113" s="196">
        <v>1772</v>
      </c>
      <c r="BI113" s="196">
        <v>1440</v>
      </c>
      <c r="BJ113" s="195" t="s">
        <v>7</v>
      </c>
      <c r="BK113" s="195" t="s">
        <v>7</v>
      </c>
      <c r="BL113" s="195" t="s">
        <v>7</v>
      </c>
    </row>
    <row r="114" spans="1:64" ht="12.75" customHeight="1" x14ac:dyDescent="0.2">
      <c r="A114" s="129">
        <v>108</v>
      </c>
      <c r="B114" s="129"/>
      <c r="C114" s="194" t="s">
        <v>160</v>
      </c>
      <c r="D114" s="195">
        <v>5</v>
      </c>
      <c r="E114" s="195" t="s">
        <v>7</v>
      </c>
      <c r="F114" s="195" t="s">
        <v>7</v>
      </c>
      <c r="G114" s="195" t="s">
        <v>7</v>
      </c>
      <c r="H114" s="195">
        <v>80</v>
      </c>
      <c r="I114" s="195" t="s">
        <v>7</v>
      </c>
      <c r="J114" s="196">
        <v>14930</v>
      </c>
      <c r="K114" s="195" t="s">
        <v>7</v>
      </c>
      <c r="L114" s="195" t="s">
        <v>7</v>
      </c>
      <c r="M114" s="195">
        <v>30</v>
      </c>
      <c r="N114" s="195" t="s">
        <v>7</v>
      </c>
      <c r="O114" s="195" t="s">
        <v>7</v>
      </c>
      <c r="P114" s="195" t="s">
        <v>7</v>
      </c>
      <c r="Q114" s="195" t="s">
        <v>7</v>
      </c>
      <c r="R114" s="196">
        <v>2400</v>
      </c>
      <c r="S114" s="196">
        <v>12000</v>
      </c>
      <c r="T114" s="196">
        <v>2000</v>
      </c>
      <c r="U114" s="195" t="s">
        <v>7</v>
      </c>
      <c r="V114" s="195" t="s">
        <v>7</v>
      </c>
      <c r="X114" s="194" t="s">
        <v>160</v>
      </c>
      <c r="Y114" s="195">
        <v>5</v>
      </c>
      <c r="Z114" s="195" t="s">
        <v>7</v>
      </c>
      <c r="AA114" s="195" t="s">
        <v>7</v>
      </c>
      <c r="AB114" s="195" t="s">
        <v>7</v>
      </c>
      <c r="AC114" s="195">
        <v>50</v>
      </c>
      <c r="AD114" s="195" t="s">
        <v>7</v>
      </c>
      <c r="AE114" s="196">
        <v>14930</v>
      </c>
      <c r="AF114" s="195" t="s">
        <v>7</v>
      </c>
      <c r="AG114" s="195" t="s">
        <v>7</v>
      </c>
      <c r="AH114" s="195">
        <v>30</v>
      </c>
      <c r="AI114" s="195" t="s">
        <v>7</v>
      </c>
      <c r="AJ114" s="195" t="s">
        <v>7</v>
      </c>
      <c r="AK114" s="195" t="s">
        <v>7</v>
      </c>
      <c r="AL114" s="195" t="s">
        <v>7</v>
      </c>
      <c r="AM114" s="196">
        <v>2400</v>
      </c>
      <c r="AN114" s="196">
        <v>12000</v>
      </c>
      <c r="AO114" s="196">
        <v>2000</v>
      </c>
      <c r="AP114" s="195" t="s">
        <v>7</v>
      </c>
      <c r="AQ114" s="195" t="s">
        <v>7</v>
      </c>
      <c r="AS114" s="194" t="s">
        <v>160</v>
      </c>
      <c r="AT114" s="195">
        <v>73</v>
      </c>
      <c r="AU114" s="195" t="s">
        <v>7</v>
      </c>
      <c r="AV114" s="195" t="s">
        <v>7</v>
      </c>
      <c r="AW114" s="195" t="s">
        <v>7</v>
      </c>
      <c r="AX114" s="195">
        <v>98</v>
      </c>
      <c r="AY114" s="195" t="s">
        <v>7</v>
      </c>
      <c r="AZ114" s="196">
        <v>1121190</v>
      </c>
      <c r="BA114" s="195" t="s">
        <v>7</v>
      </c>
      <c r="BB114" s="195" t="s">
        <v>7</v>
      </c>
      <c r="BC114" s="195">
        <v>75</v>
      </c>
      <c r="BD114" s="195" t="s">
        <v>7</v>
      </c>
      <c r="BE114" s="195" t="s">
        <v>7</v>
      </c>
      <c r="BF114" s="195" t="s">
        <v>7</v>
      </c>
      <c r="BG114" s="195" t="s">
        <v>7</v>
      </c>
      <c r="BH114" s="196">
        <v>10200</v>
      </c>
      <c r="BI114" s="196">
        <v>26040</v>
      </c>
      <c r="BJ114" s="196">
        <v>6000</v>
      </c>
      <c r="BK114" s="195" t="s">
        <v>7</v>
      </c>
      <c r="BL114" s="195" t="s">
        <v>7</v>
      </c>
    </row>
    <row r="115" spans="1:64" ht="12.75" customHeight="1" x14ac:dyDescent="0.2">
      <c r="A115" s="129">
        <v>109</v>
      </c>
      <c r="B115" s="129"/>
      <c r="C115" s="194" t="s">
        <v>161</v>
      </c>
      <c r="D115" s="195" t="s">
        <v>7</v>
      </c>
      <c r="E115" s="195">
        <v>200</v>
      </c>
      <c r="F115" s="195" t="s">
        <v>7</v>
      </c>
      <c r="G115" s="195" t="s">
        <v>7</v>
      </c>
      <c r="H115" s="195">
        <v>50</v>
      </c>
      <c r="I115" s="195" t="s">
        <v>7</v>
      </c>
      <c r="J115" s="196">
        <v>9500</v>
      </c>
      <c r="K115" s="195" t="s">
        <v>7</v>
      </c>
      <c r="L115" s="195" t="s">
        <v>7</v>
      </c>
      <c r="M115" s="195" t="s">
        <v>7</v>
      </c>
      <c r="N115" s="195" t="s">
        <v>7</v>
      </c>
      <c r="O115" s="195">
        <v>150</v>
      </c>
      <c r="P115" s="195">
        <v>50</v>
      </c>
      <c r="Q115" s="195" t="s">
        <v>7</v>
      </c>
      <c r="R115" s="195">
        <v>700</v>
      </c>
      <c r="S115" s="196">
        <v>12000</v>
      </c>
      <c r="T115" s="195">
        <v>200</v>
      </c>
      <c r="U115" s="195" t="s">
        <v>7</v>
      </c>
      <c r="V115" s="195" t="s">
        <v>7</v>
      </c>
      <c r="X115" s="194" t="s">
        <v>161</v>
      </c>
      <c r="Y115" s="195" t="s">
        <v>7</v>
      </c>
      <c r="Z115" s="195">
        <v>200</v>
      </c>
      <c r="AA115" s="195" t="s">
        <v>7</v>
      </c>
      <c r="AB115" s="195" t="s">
        <v>7</v>
      </c>
      <c r="AC115" s="195">
        <v>50</v>
      </c>
      <c r="AD115" s="195" t="s">
        <v>7</v>
      </c>
      <c r="AE115" s="196">
        <v>9500</v>
      </c>
      <c r="AF115" s="195" t="s">
        <v>7</v>
      </c>
      <c r="AG115" s="195" t="s">
        <v>7</v>
      </c>
      <c r="AH115" s="195" t="s">
        <v>7</v>
      </c>
      <c r="AI115" s="195" t="s">
        <v>7</v>
      </c>
      <c r="AJ115" s="195">
        <v>150</v>
      </c>
      <c r="AK115" s="195">
        <v>50</v>
      </c>
      <c r="AL115" s="195" t="s">
        <v>7</v>
      </c>
      <c r="AM115" s="195">
        <v>700</v>
      </c>
      <c r="AN115" s="196">
        <v>12000</v>
      </c>
      <c r="AO115" s="195">
        <v>200</v>
      </c>
      <c r="AP115" s="195" t="s">
        <v>7</v>
      </c>
      <c r="AQ115" s="195" t="s">
        <v>7</v>
      </c>
      <c r="AS115" s="194" t="s">
        <v>161</v>
      </c>
      <c r="AT115" s="195" t="s">
        <v>7</v>
      </c>
      <c r="AU115" s="195">
        <v>540</v>
      </c>
      <c r="AV115" s="195" t="s">
        <v>7</v>
      </c>
      <c r="AW115" s="195" t="s">
        <v>7</v>
      </c>
      <c r="AX115" s="195">
        <v>100</v>
      </c>
      <c r="AY115" s="195" t="s">
        <v>7</v>
      </c>
      <c r="AZ115" s="196">
        <v>760000</v>
      </c>
      <c r="BA115" s="195" t="s">
        <v>7</v>
      </c>
      <c r="BB115" s="195" t="s">
        <v>7</v>
      </c>
      <c r="BC115" s="195" t="s">
        <v>7</v>
      </c>
      <c r="BD115" s="195" t="s">
        <v>7</v>
      </c>
      <c r="BE115" s="195">
        <v>225</v>
      </c>
      <c r="BF115" s="195">
        <v>750</v>
      </c>
      <c r="BG115" s="195" t="s">
        <v>7</v>
      </c>
      <c r="BH115" s="196">
        <v>4480</v>
      </c>
      <c r="BI115" s="196">
        <v>31200</v>
      </c>
      <c r="BJ115" s="195">
        <v>500</v>
      </c>
      <c r="BK115" s="195" t="s">
        <v>7</v>
      </c>
      <c r="BL115" s="195" t="s">
        <v>7</v>
      </c>
    </row>
    <row r="116" spans="1:64" ht="12.75" customHeight="1" x14ac:dyDescent="0.2">
      <c r="A116" s="129">
        <v>110</v>
      </c>
      <c r="B116" s="129"/>
      <c r="C116" s="194" t="s">
        <v>48</v>
      </c>
      <c r="D116" s="195" t="s">
        <v>7</v>
      </c>
      <c r="E116" s="195" t="s">
        <v>7</v>
      </c>
      <c r="F116" s="195" t="s">
        <v>7</v>
      </c>
      <c r="G116" s="195" t="s">
        <v>7</v>
      </c>
      <c r="H116" s="195">
        <v>65</v>
      </c>
      <c r="I116" s="195" t="s">
        <v>7</v>
      </c>
      <c r="J116" s="196">
        <v>7200</v>
      </c>
      <c r="K116" s="195" t="s">
        <v>7</v>
      </c>
      <c r="L116" s="195" t="s">
        <v>7</v>
      </c>
      <c r="M116" s="195" t="s">
        <v>7</v>
      </c>
      <c r="N116" s="195" t="s">
        <v>7</v>
      </c>
      <c r="O116" s="195" t="s">
        <v>7</v>
      </c>
      <c r="P116" s="195" t="s">
        <v>7</v>
      </c>
      <c r="Q116" s="195" t="s">
        <v>7</v>
      </c>
      <c r="R116" s="196">
        <v>1800</v>
      </c>
      <c r="S116" s="196">
        <v>1700</v>
      </c>
      <c r="T116" s="195" t="s">
        <v>7</v>
      </c>
      <c r="U116" s="195">
        <v>182</v>
      </c>
      <c r="V116" s="195" t="s">
        <v>7</v>
      </c>
      <c r="X116" s="194" t="s">
        <v>48</v>
      </c>
      <c r="Y116" s="195" t="s">
        <v>7</v>
      </c>
      <c r="Z116" s="195" t="s">
        <v>7</v>
      </c>
      <c r="AA116" s="195" t="s">
        <v>7</v>
      </c>
      <c r="AB116" s="195" t="s">
        <v>7</v>
      </c>
      <c r="AC116" s="195">
        <v>65</v>
      </c>
      <c r="AD116" s="195" t="s">
        <v>7</v>
      </c>
      <c r="AE116" s="196">
        <v>7200</v>
      </c>
      <c r="AF116" s="195" t="s">
        <v>7</v>
      </c>
      <c r="AG116" s="195" t="s">
        <v>7</v>
      </c>
      <c r="AH116" s="195" t="s">
        <v>7</v>
      </c>
      <c r="AI116" s="195" t="s">
        <v>7</v>
      </c>
      <c r="AJ116" s="195" t="s">
        <v>7</v>
      </c>
      <c r="AK116" s="195" t="s">
        <v>7</v>
      </c>
      <c r="AL116" s="195" t="s">
        <v>7</v>
      </c>
      <c r="AM116" s="196">
        <v>1800</v>
      </c>
      <c r="AN116" s="196">
        <v>1700</v>
      </c>
      <c r="AO116" s="195" t="s">
        <v>7</v>
      </c>
      <c r="AP116" s="195">
        <v>182</v>
      </c>
      <c r="AQ116" s="195" t="s">
        <v>7</v>
      </c>
      <c r="AS116" s="194" t="s">
        <v>48</v>
      </c>
      <c r="AT116" s="195" t="s">
        <v>7</v>
      </c>
      <c r="AU116" s="195" t="s">
        <v>7</v>
      </c>
      <c r="AV116" s="195" t="s">
        <v>7</v>
      </c>
      <c r="AW116" s="195" t="s">
        <v>7</v>
      </c>
      <c r="AX116" s="195">
        <v>160</v>
      </c>
      <c r="AY116" s="195" t="s">
        <v>7</v>
      </c>
      <c r="AZ116" s="196">
        <v>580000</v>
      </c>
      <c r="BA116" s="195" t="s">
        <v>7</v>
      </c>
      <c r="BB116" s="195" t="s">
        <v>7</v>
      </c>
      <c r="BC116" s="195" t="s">
        <v>7</v>
      </c>
      <c r="BD116" s="195" t="s">
        <v>7</v>
      </c>
      <c r="BE116" s="195" t="s">
        <v>7</v>
      </c>
      <c r="BF116" s="195" t="s">
        <v>7</v>
      </c>
      <c r="BG116" s="195" t="s">
        <v>7</v>
      </c>
      <c r="BH116" s="196">
        <v>9600</v>
      </c>
      <c r="BI116" s="196">
        <v>4650</v>
      </c>
      <c r="BJ116" s="195" t="s">
        <v>7</v>
      </c>
      <c r="BK116" s="196">
        <v>17580</v>
      </c>
      <c r="BL116" s="195" t="s">
        <v>7</v>
      </c>
    </row>
    <row r="117" spans="1:64" ht="12.75" customHeight="1" x14ac:dyDescent="0.2">
      <c r="A117" s="129">
        <v>111</v>
      </c>
      <c r="B117" s="129"/>
      <c r="C117" s="194" t="s">
        <v>162</v>
      </c>
      <c r="D117" s="195" t="s">
        <v>7</v>
      </c>
      <c r="E117" s="195">
        <v>900</v>
      </c>
      <c r="F117" s="195" t="s">
        <v>7</v>
      </c>
      <c r="G117" s="195" t="s">
        <v>7</v>
      </c>
      <c r="H117" s="195" t="s">
        <v>7</v>
      </c>
      <c r="I117" s="195">
        <v>140</v>
      </c>
      <c r="J117" s="196">
        <v>3000</v>
      </c>
      <c r="K117" s="195" t="s">
        <v>7</v>
      </c>
      <c r="L117" s="195" t="s">
        <v>7</v>
      </c>
      <c r="M117" s="196">
        <v>1544</v>
      </c>
      <c r="N117" s="195" t="s">
        <v>7</v>
      </c>
      <c r="O117" s="195" t="s">
        <v>7</v>
      </c>
      <c r="P117" s="195">
        <v>150</v>
      </c>
      <c r="Q117" s="195" t="s">
        <v>7</v>
      </c>
      <c r="R117" s="196">
        <v>22000</v>
      </c>
      <c r="S117" s="196">
        <v>85000</v>
      </c>
      <c r="T117" s="196">
        <v>15000</v>
      </c>
      <c r="U117" s="195" t="s">
        <v>7</v>
      </c>
      <c r="V117" s="195" t="s">
        <v>7</v>
      </c>
      <c r="X117" s="194" t="s">
        <v>162</v>
      </c>
      <c r="Y117" s="195" t="s">
        <v>7</v>
      </c>
      <c r="Z117" s="195">
        <v>900</v>
      </c>
      <c r="AA117" s="195" t="s">
        <v>7</v>
      </c>
      <c r="AB117" s="195" t="s">
        <v>7</v>
      </c>
      <c r="AC117" s="195" t="s">
        <v>7</v>
      </c>
      <c r="AD117" s="195">
        <v>140</v>
      </c>
      <c r="AE117" s="196">
        <v>3000</v>
      </c>
      <c r="AF117" s="195" t="s">
        <v>7</v>
      </c>
      <c r="AG117" s="195" t="s">
        <v>7</v>
      </c>
      <c r="AH117" s="196">
        <v>1544</v>
      </c>
      <c r="AI117" s="195" t="s">
        <v>7</v>
      </c>
      <c r="AJ117" s="195" t="s">
        <v>7</v>
      </c>
      <c r="AK117" s="195">
        <v>150</v>
      </c>
      <c r="AL117" s="195" t="s">
        <v>7</v>
      </c>
      <c r="AM117" s="196">
        <v>22000</v>
      </c>
      <c r="AN117" s="196">
        <v>85000</v>
      </c>
      <c r="AO117" s="196">
        <v>15000</v>
      </c>
      <c r="AP117" s="195" t="s">
        <v>7</v>
      </c>
      <c r="AQ117" s="195" t="s">
        <v>7</v>
      </c>
      <c r="AS117" s="194" t="s">
        <v>162</v>
      </c>
      <c r="AT117" s="195" t="s">
        <v>7</v>
      </c>
      <c r="AU117" s="196">
        <v>4165</v>
      </c>
      <c r="AV117" s="195" t="s">
        <v>7</v>
      </c>
      <c r="AW117" s="195" t="s">
        <v>7</v>
      </c>
      <c r="AX117" s="195" t="s">
        <v>7</v>
      </c>
      <c r="AY117" s="196">
        <v>5600</v>
      </c>
      <c r="AZ117" s="196">
        <v>240000</v>
      </c>
      <c r="BA117" s="195" t="s">
        <v>7</v>
      </c>
      <c r="BB117" s="195" t="s">
        <v>7</v>
      </c>
      <c r="BC117" s="196">
        <v>4090</v>
      </c>
      <c r="BD117" s="195" t="s">
        <v>7</v>
      </c>
      <c r="BE117" s="195" t="s">
        <v>7</v>
      </c>
      <c r="BF117" s="196">
        <v>2700</v>
      </c>
      <c r="BG117" s="195" t="s">
        <v>7</v>
      </c>
      <c r="BH117" s="196">
        <v>190800</v>
      </c>
      <c r="BI117" s="196">
        <v>280000</v>
      </c>
      <c r="BJ117" s="196">
        <v>63000</v>
      </c>
      <c r="BK117" s="195" t="s">
        <v>7</v>
      </c>
      <c r="BL117" s="195" t="s">
        <v>7</v>
      </c>
    </row>
    <row r="118" spans="1:64" ht="12.75" customHeight="1" x14ac:dyDescent="0.2">
      <c r="A118" s="129">
        <v>112</v>
      </c>
      <c r="B118" s="129"/>
      <c r="C118" s="194" t="s">
        <v>163</v>
      </c>
      <c r="D118" s="195" t="s">
        <v>7</v>
      </c>
      <c r="E118" s="195" t="s">
        <v>7</v>
      </c>
      <c r="F118" s="195" t="s">
        <v>7</v>
      </c>
      <c r="G118" s="195" t="s">
        <v>7</v>
      </c>
      <c r="H118" s="195">
        <v>250</v>
      </c>
      <c r="I118" s="195" t="s">
        <v>7</v>
      </c>
      <c r="J118" s="196">
        <v>5111</v>
      </c>
      <c r="K118" s="195" t="s">
        <v>7</v>
      </c>
      <c r="L118" s="195" t="s">
        <v>7</v>
      </c>
      <c r="M118" s="195" t="s">
        <v>7</v>
      </c>
      <c r="N118" s="195" t="s">
        <v>7</v>
      </c>
      <c r="O118" s="195" t="s">
        <v>7</v>
      </c>
      <c r="P118" s="195">
        <v>40</v>
      </c>
      <c r="Q118" s="195">
        <v>50</v>
      </c>
      <c r="R118" s="195">
        <v>400</v>
      </c>
      <c r="S118" s="195" t="s">
        <v>7</v>
      </c>
      <c r="T118" s="195" t="s">
        <v>7</v>
      </c>
      <c r="U118" s="195" t="s">
        <v>7</v>
      </c>
      <c r="V118" s="195" t="s">
        <v>7</v>
      </c>
      <c r="X118" s="194" t="s">
        <v>163</v>
      </c>
      <c r="Y118" s="195" t="s">
        <v>7</v>
      </c>
      <c r="Z118" s="195" t="s">
        <v>7</v>
      </c>
      <c r="AA118" s="195" t="s">
        <v>7</v>
      </c>
      <c r="AB118" s="195" t="s">
        <v>7</v>
      </c>
      <c r="AC118" s="195">
        <v>250</v>
      </c>
      <c r="AD118" s="195" t="s">
        <v>7</v>
      </c>
      <c r="AE118" s="196">
        <v>5111</v>
      </c>
      <c r="AF118" s="195" t="s">
        <v>7</v>
      </c>
      <c r="AG118" s="195" t="s">
        <v>7</v>
      </c>
      <c r="AH118" s="195" t="s">
        <v>7</v>
      </c>
      <c r="AI118" s="195" t="s">
        <v>7</v>
      </c>
      <c r="AJ118" s="195" t="s">
        <v>7</v>
      </c>
      <c r="AK118" s="195">
        <v>40</v>
      </c>
      <c r="AL118" s="195">
        <v>50</v>
      </c>
      <c r="AM118" s="195">
        <v>400</v>
      </c>
      <c r="AN118" s="195" t="s">
        <v>7</v>
      </c>
      <c r="AO118" s="195" t="s">
        <v>7</v>
      </c>
      <c r="AP118" s="195" t="s">
        <v>7</v>
      </c>
      <c r="AQ118" s="195" t="s">
        <v>7</v>
      </c>
      <c r="AS118" s="194" t="s">
        <v>163</v>
      </c>
      <c r="AT118" s="195" t="s">
        <v>7</v>
      </c>
      <c r="AU118" s="195" t="s">
        <v>7</v>
      </c>
      <c r="AV118" s="195" t="s">
        <v>7</v>
      </c>
      <c r="AW118" s="195" t="s">
        <v>7</v>
      </c>
      <c r="AX118" s="195">
        <v>500</v>
      </c>
      <c r="AY118" s="195" t="s">
        <v>7</v>
      </c>
      <c r="AZ118" s="196">
        <v>311617</v>
      </c>
      <c r="BA118" s="195" t="s">
        <v>7</v>
      </c>
      <c r="BB118" s="195" t="s">
        <v>7</v>
      </c>
      <c r="BC118" s="195" t="s">
        <v>7</v>
      </c>
      <c r="BD118" s="195" t="s">
        <v>7</v>
      </c>
      <c r="BE118" s="195" t="s">
        <v>7</v>
      </c>
      <c r="BF118" s="195">
        <v>500</v>
      </c>
      <c r="BG118" s="196">
        <v>2000</v>
      </c>
      <c r="BH118" s="196">
        <v>1200</v>
      </c>
      <c r="BI118" s="195" t="s">
        <v>7</v>
      </c>
      <c r="BJ118" s="195" t="s">
        <v>7</v>
      </c>
      <c r="BK118" s="195" t="s">
        <v>7</v>
      </c>
      <c r="BL118" s="195" t="s">
        <v>7</v>
      </c>
    </row>
    <row r="119" spans="1:64" ht="12.75" customHeight="1" x14ac:dyDescent="0.2">
      <c r="A119" s="129">
        <v>113</v>
      </c>
      <c r="B119" s="129"/>
      <c r="C119" s="194" t="s">
        <v>164</v>
      </c>
      <c r="D119" s="195" t="s">
        <v>7</v>
      </c>
      <c r="E119" s="195" t="s">
        <v>7</v>
      </c>
      <c r="F119" s="195" t="s">
        <v>7</v>
      </c>
      <c r="G119" s="195" t="s">
        <v>7</v>
      </c>
      <c r="H119" s="195">
        <v>110</v>
      </c>
      <c r="I119" s="195" t="s">
        <v>7</v>
      </c>
      <c r="J119" s="195">
        <v>10</v>
      </c>
      <c r="K119" s="195" t="s">
        <v>7</v>
      </c>
      <c r="L119" s="195" t="s">
        <v>7</v>
      </c>
      <c r="M119" s="195" t="s">
        <v>7</v>
      </c>
      <c r="N119" s="195" t="s">
        <v>7</v>
      </c>
      <c r="O119" s="195" t="s">
        <v>7</v>
      </c>
      <c r="P119" s="195">
        <v>170</v>
      </c>
      <c r="Q119" s="195" t="s">
        <v>7</v>
      </c>
      <c r="R119" s="195">
        <v>600</v>
      </c>
      <c r="S119" s="196">
        <v>3685</v>
      </c>
      <c r="T119" s="195" t="s">
        <v>7</v>
      </c>
      <c r="U119" s="195" t="s">
        <v>7</v>
      </c>
      <c r="V119" s="195" t="s">
        <v>7</v>
      </c>
      <c r="X119" s="194" t="s">
        <v>164</v>
      </c>
      <c r="Y119" s="195" t="s">
        <v>7</v>
      </c>
      <c r="Z119" s="195" t="s">
        <v>7</v>
      </c>
      <c r="AA119" s="195" t="s">
        <v>7</v>
      </c>
      <c r="AB119" s="195" t="s">
        <v>7</v>
      </c>
      <c r="AC119" s="195">
        <v>110</v>
      </c>
      <c r="AD119" s="195" t="s">
        <v>7</v>
      </c>
      <c r="AE119" s="195">
        <v>10</v>
      </c>
      <c r="AF119" s="195" t="s">
        <v>7</v>
      </c>
      <c r="AG119" s="195" t="s">
        <v>7</v>
      </c>
      <c r="AH119" s="195" t="s">
        <v>7</v>
      </c>
      <c r="AI119" s="195" t="s">
        <v>7</v>
      </c>
      <c r="AJ119" s="195" t="s">
        <v>7</v>
      </c>
      <c r="AK119" s="195">
        <v>170</v>
      </c>
      <c r="AL119" s="195" t="s">
        <v>7</v>
      </c>
      <c r="AM119" s="195">
        <v>600</v>
      </c>
      <c r="AN119" s="196">
        <v>3685</v>
      </c>
      <c r="AO119" s="195" t="s">
        <v>7</v>
      </c>
      <c r="AP119" s="195" t="s">
        <v>7</v>
      </c>
      <c r="AQ119" s="195" t="s">
        <v>7</v>
      </c>
      <c r="AS119" s="194" t="s">
        <v>164</v>
      </c>
      <c r="AT119" s="195" t="s">
        <v>7</v>
      </c>
      <c r="AU119" s="195" t="s">
        <v>7</v>
      </c>
      <c r="AV119" s="195" t="s">
        <v>7</v>
      </c>
      <c r="AW119" s="195" t="s">
        <v>7</v>
      </c>
      <c r="AX119" s="195">
        <v>209</v>
      </c>
      <c r="AY119" s="195" t="s">
        <v>7</v>
      </c>
      <c r="AZ119" s="195">
        <v>650</v>
      </c>
      <c r="BA119" s="195" t="s">
        <v>7</v>
      </c>
      <c r="BB119" s="195" t="s">
        <v>7</v>
      </c>
      <c r="BC119" s="195" t="s">
        <v>7</v>
      </c>
      <c r="BD119" s="195" t="s">
        <v>7</v>
      </c>
      <c r="BE119" s="195" t="s">
        <v>7</v>
      </c>
      <c r="BF119" s="196">
        <v>3145</v>
      </c>
      <c r="BG119" s="195" t="s">
        <v>7</v>
      </c>
      <c r="BH119" s="196">
        <v>2700</v>
      </c>
      <c r="BI119" s="196">
        <v>10392</v>
      </c>
      <c r="BJ119" s="195" t="s">
        <v>7</v>
      </c>
      <c r="BK119" s="195" t="s">
        <v>7</v>
      </c>
      <c r="BL119" s="195" t="s">
        <v>7</v>
      </c>
    </row>
    <row r="120" spans="1:64" ht="12.75" customHeight="1" x14ac:dyDescent="0.2">
      <c r="A120" s="129">
        <v>114</v>
      </c>
      <c r="B120" s="129"/>
      <c r="C120" s="194" t="s">
        <v>165</v>
      </c>
      <c r="D120" s="195" t="s">
        <v>7</v>
      </c>
      <c r="E120" s="195" t="s">
        <v>7</v>
      </c>
      <c r="F120" s="195" t="s">
        <v>7</v>
      </c>
      <c r="G120" s="195" t="s">
        <v>7</v>
      </c>
      <c r="H120" s="195">
        <v>25</v>
      </c>
      <c r="I120" s="195" t="s">
        <v>7</v>
      </c>
      <c r="J120" s="195" t="s">
        <v>7</v>
      </c>
      <c r="K120" s="195" t="s">
        <v>7</v>
      </c>
      <c r="L120" s="195" t="s">
        <v>7</v>
      </c>
      <c r="M120" s="195" t="s">
        <v>7</v>
      </c>
      <c r="N120" s="195" t="s">
        <v>7</v>
      </c>
      <c r="O120" s="195" t="s">
        <v>7</v>
      </c>
      <c r="P120" s="195">
        <v>20</v>
      </c>
      <c r="Q120" s="195" t="s">
        <v>7</v>
      </c>
      <c r="R120" s="195">
        <v>36</v>
      </c>
      <c r="S120" s="195">
        <v>720</v>
      </c>
      <c r="T120" s="195" t="s">
        <v>7</v>
      </c>
      <c r="U120" s="195" t="s">
        <v>7</v>
      </c>
      <c r="V120" s="195" t="s">
        <v>7</v>
      </c>
      <c r="X120" s="194" t="s">
        <v>165</v>
      </c>
      <c r="Y120" s="195" t="s">
        <v>7</v>
      </c>
      <c r="Z120" s="195" t="s">
        <v>7</v>
      </c>
      <c r="AA120" s="195" t="s">
        <v>7</v>
      </c>
      <c r="AB120" s="195" t="s">
        <v>7</v>
      </c>
      <c r="AC120" s="195">
        <v>25</v>
      </c>
      <c r="AD120" s="195" t="s">
        <v>7</v>
      </c>
      <c r="AE120" s="195" t="s">
        <v>7</v>
      </c>
      <c r="AF120" s="195" t="s">
        <v>7</v>
      </c>
      <c r="AG120" s="195" t="s">
        <v>7</v>
      </c>
      <c r="AH120" s="195" t="s">
        <v>7</v>
      </c>
      <c r="AI120" s="195" t="s">
        <v>7</v>
      </c>
      <c r="AJ120" s="195" t="s">
        <v>7</v>
      </c>
      <c r="AK120" s="195">
        <v>20</v>
      </c>
      <c r="AL120" s="195" t="s">
        <v>7</v>
      </c>
      <c r="AM120" s="195">
        <v>36</v>
      </c>
      <c r="AN120" s="195">
        <v>720</v>
      </c>
      <c r="AO120" s="195" t="s">
        <v>7</v>
      </c>
      <c r="AP120" s="195" t="s">
        <v>7</v>
      </c>
      <c r="AQ120" s="195" t="s">
        <v>7</v>
      </c>
      <c r="AS120" s="194" t="s">
        <v>165</v>
      </c>
      <c r="AT120" s="195" t="s">
        <v>7</v>
      </c>
      <c r="AU120" s="195" t="s">
        <v>7</v>
      </c>
      <c r="AV120" s="195" t="s">
        <v>7</v>
      </c>
      <c r="AW120" s="195" t="s">
        <v>7</v>
      </c>
      <c r="AX120" s="195">
        <v>45</v>
      </c>
      <c r="AY120" s="195" t="s">
        <v>7</v>
      </c>
      <c r="AZ120" s="195" t="s">
        <v>7</v>
      </c>
      <c r="BA120" s="195" t="s">
        <v>7</v>
      </c>
      <c r="BB120" s="195" t="s">
        <v>7</v>
      </c>
      <c r="BC120" s="195" t="s">
        <v>7</v>
      </c>
      <c r="BD120" s="195" t="s">
        <v>7</v>
      </c>
      <c r="BE120" s="195" t="s">
        <v>7</v>
      </c>
      <c r="BF120" s="195">
        <v>350</v>
      </c>
      <c r="BG120" s="195" t="s">
        <v>7</v>
      </c>
      <c r="BH120" s="195">
        <v>126</v>
      </c>
      <c r="BI120" s="196">
        <v>2030</v>
      </c>
      <c r="BJ120" s="195" t="s">
        <v>7</v>
      </c>
      <c r="BK120" s="195" t="s">
        <v>7</v>
      </c>
      <c r="BL120" s="195" t="s">
        <v>7</v>
      </c>
    </row>
    <row r="121" spans="1:64" ht="12.75" customHeight="1" x14ac:dyDescent="0.2">
      <c r="A121" s="129">
        <v>115</v>
      </c>
      <c r="B121" s="129"/>
      <c r="C121" s="194" t="s">
        <v>34</v>
      </c>
      <c r="D121" s="195" t="s">
        <v>7</v>
      </c>
      <c r="E121" s="195" t="s">
        <v>7</v>
      </c>
      <c r="F121" s="195" t="s">
        <v>7</v>
      </c>
      <c r="G121" s="195" t="s">
        <v>7</v>
      </c>
      <c r="H121" s="195">
        <v>540</v>
      </c>
      <c r="I121" s="195" t="s">
        <v>7</v>
      </c>
      <c r="J121" s="196">
        <v>8750</v>
      </c>
      <c r="K121" s="195" t="s">
        <v>7</v>
      </c>
      <c r="L121" s="195" t="s">
        <v>7</v>
      </c>
      <c r="M121" s="195" t="s">
        <v>7</v>
      </c>
      <c r="N121" s="195" t="s">
        <v>7</v>
      </c>
      <c r="O121" s="195" t="s">
        <v>7</v>
      </c>
      <c r="P121" s="195">
        <v>300</v>
      </c>
      <c r="Q121" s="195">
        <v>300</v>
      </c>
      <c r="R121" s="196">
        <v>6000</v>
      </c>
      <c r="S121" s="196">
        <v>13000</v>
      </c>
      <c r="T121" s="196">
        <v>7500</v>
      </c>
      <c r="U121" s="196">
        <v>2654</v>
      </c>
      <c r="V121" s="195" t="s">
        <v>7</v>
      </c>
      <c r="X121" s="194" t="s">
        <v>34</v>
      </c>
      <c r="Y121" s="195" t="s">
        <v>7</v>
      </c>
      <c r="Z121" s="195" t="s">
        <v>7</v>
      </c>
      <c r="AA121" s="195" t="s">
        <v>7</v>
      </c>
      <c r="AB121" s="195" t="s">
        <v>7</v>
      </c>
      <c r="AC121" s="195">
        <v>540</v>
      </c>
      <c r="AD121" s="195" t="s">
        <v>7</v>
      </c>
      <c r="AE121" s="196">
        <v>8750</v>
      </c>
      <c r="AF121" s="195" t="s">
        <v>7</v>
      </c>
      <c r="AG121" s="195" t="s">
        <v>7</v>
      </c>
      <c r="AH121" s="195" t="s">
        <v>7</v>
      </c>
      <c r="AI121" s="195" t="s">
        <v>7</v>
      </c>
      <c r="AJ121" s="195" t="s">
        <v>7</v>
      </c>
      <c r="AK121" s="195">
        <v>300</v>
      </c>
      <c r="AL121" s="195">
        <v>300</v>
      </c>
      <c r="AM121" s="196">
        <v>6000</v>
      </c>
      <c r="AN121" s="196">
        <v>13000</v>
      </c>
      <c r="AO121" s="196">
        <v>7500</v>
      </c>
      <c r="AP121" s="196">
        <v>2654</v>
      </c>
      <c r="AQ121" s="195" t="s">
        <v>7</v>
      </c>
      <c r="AS121" s="194" t="s">
        <v>34</v>
      </c>
      <c r="AT121" s="195" t="s">
        <v>7</v>
      </c>
      <c r="AU121" s="195" t="s">
        <v>7</v>
      </c>
      <c r="AV121" s="195" t="s">
        <v>7</v>
      </c>
      <c r="AW121" s="195" t="s">
        <v>7</v>
      </c>
      <c r="AX121" s="196">
        <v>1350</v>
      </c>
      <c r="AY121" s="195" t="s">
        <v>7</v>
      </c>
      <c r="AZ121" s="196">
        <v>650000</v>
      </c>
      <c r="BA121" s="195" t="s">
        <v>7</v>
      </c>
      <c r="BB121" s="195" t="s">
        <v>7</v>
      </c>
      <c r="BC121" s="195" t="s">
        <v>7</v>
      </c>
      <c r="BD121" s="195" t="s">
        <v>7</v>
      </c>
      <c r="BE121" s="195" t="s">
        <v>7</v>
      </c>
      <c r="BF121" s="196">
        <v>5200</v>
      </c>
      <c r="BG121" s="196">
        <v>8000</v>
      </c>
      <c r="BH121" s="196">
        <v>36000</v>
      </c>
      <c r="BI121" s="196">
        <v>36000</v>
      </c>
      <c r="BJ121" s="196">
        <v>18700</v>
      </c>
      <c r="BK121" s="196">
        <v>230300</v>
      </c>
      <c r="BL121" s="195" t="s">
        <v>7</v>
      </c>
    </row>
    <row r="122" spans="1:64" ht="12.75" customHeight="1" x14ac:dyDescent="0.2">
      <c r="A122" s="129">
        <v>116</v>
      </c>
      <c r="B122" s="129"/>
      <c r="C122" s="194" t="s">
        <v>166</v>
      </c>
      <c r="D122" s="195" t="s">
        <v>7</v>
      </c>
      <c r="E122" s="195" t="s">
        <v>7</v>
      </c>
      <c r="F122" s="195" t="s">
        <v>7</v>
      </c>
      <c r="G122" s="195" t="s">
        <v>7</v>
      </c>
      <c r="H122" s="195">
        <v>30</v>
      </c>
      <c r="I122" s="195" t="s">
        <v>7</v>
      </c>
      <c r="J122" s="195" t="s">
        <v>7</v>
      </c>
      <c r="K122" s="195" t="s">
        <v>7</v>
      </c>
      <c r="L122" s="195" t="s">
        <v>7</v>
      </c>
      <c r="M122" s="195" t="s">
        <v>7</v>
      </c>
      <c r="N122" s="195" t="s">
        <v>7</v>
      </c>
      <c r="O122" s="195" t="s">
        <v>7</v>
      </c>
      <c r="P122" s="195" t="s">
        <v>7</v>
      </c>
      <c r="Q122" s="195" t="s">
        <v>7</v>
      </c>
      <c r="R122" s="195">
        <v>650</v>
      </c>
      <c r="S122" s="195" t="s">
        <v>7</v>
      </c>
      <c r="T122" s="195" t="s">
        <v>7</v>
      </c>
      <c r="U122" s="195" t="s">
        <v>7</v>
      </c>
      <c r="V122" s="195" t="s">
        <v>7</v>
      </c>
      <c r="X122" s="194" t="s">
        <v>166</v>
      </c>
      <c r="Y122" s="195" t="s">
        <v>7</v>
      </c>
      <c r="Z122" s="195" t="s">
        <v>7</v>
      </c>
      <c r="AA122" s="195" t="s">
        <v>7</v>
      </c>
      <c r="AB122" s="195" t="s">
        <v>7</v>
      </c>
      <c r="AC122" s="195">
        <v>30</v>
      </c>
      <c r="AD122" s="195" t="s">
        <v>7</v>
      </c>
      <c r="AE122" s="195" t="s">
        <v>7</v>
      </c>
      <c r="AF122" s="195" t="s">
        <v>7</v>
      </c>
      <c r="AG122" s="195" t="s">
        <v>7</v>
      </c>
      <c r="AH122" s="195" t="s">
        <v>7</v>
      </c>
      <c r="AI122" s="195" t="s">
        <v>7</v>
      </c>
      <c r="AJ122" s="195" t="s">
        <v>7</v>
      </c>
      <c r="AK122" s="195" t="s">
        <v>7</v>
      </c>
      <c r="AL122" s="195" t="s">
        <v>7</v>
      </c>
      <c r="AM122" s="195">
        <v>650</v>
      </c>
      <c r="AN122" s="195" t="s">
        <v>7</v>
      </c>
      <c r="AO122" s="195" t="s">
        <v>7</v>
      </c>
      <c r="AP122" s="195" t="s">
        <v>7</v>
      </c>
      <c r="AQ122" s="195" t="s">
        <v>7</v>
      </c>
      <c r="AS122" s="194" t="s">
        <v>166</v>
      </c>
      <c r="AT122" s="195" t="s">
        <v>7</v>
      </c>
      <c r="AU122" s="195" t="s">
        <v>7</v>
      </c>
      <c r="AV122" s="195" t="s">
        <v>7</v>
      </c>
      <c r="AW122" s="195" t="s">
        <v>7</v>
      </c>
      <c r="AX122" s="195">
        <v>80</v>
      </c>
      <c r="AY122" s="195" t="s">
        <v>7</v>
      </c>
      <c r="AZ122" s="195" t="s">
        <v>7</v>
      </c>
      <c r="BA122" s="195" t="s">
        <v>7</v>
      </c>
      <c r="BB122" s="195" t="s">
        <v>7</v>
      </c>
      <c r="BC122" s="195" t="s">
        <v>7</v>
      </c>
      <c r="BD122" s="195" t="s">
        <v>7</v>
      </c>
      <c r="BE122" s="195" t="s">
        <v>7</v>
      </c>
      <c r="BF122" s="195" t="s">
        <v>7</v>
      </c>
      <c r="BG122" s="195" t="s">
        <v>7</v>
      </c>
      <c r="BH122" s="196">
        <v>3800</v>
      </c>
      <c r="BI122" s="195" t="s">
        <v>7</v>
      </c>
      <c r="BJ122" s="195" t="s">
        <v>7</v>
      </c>
      <c r="BK122" s="195" t="s">
        <v>7</v>
      </c>
      <c r="BL122" s="195" t="s">
        <v>7</v>
      </c>
    </row>
    <row r="123" spans="1:64" ht="12.75" customHeight="1" x14ac:dyDescent="0.2">
      <c r="A123" s="129">
        <v>117</v>
      </c>
      <c r="B123" s="129"/>
      <c r="C123" s="194" t="s">
        <v>167</v>
      </c>
      <c r="D123" s="195" t="s">
        <v>7</v>
      </c>
      <c r="E123" s="195" t="s">
        <v>7</v>
      </c>
      <c r="F123" s="195" t="s">
        <v>7</v>
      </c>
      <c r="G123" s="195" t="s">
        <v>7</v>
      </c>
      <c r="H123" s="195">
        <v>111</v>
      </c>
      <c r="I123" s="195" t="s">
        <v>7</v>
      </c>
      <c r="J123" s="195" t="s">
        <v>7</v>
      </c>
      <c r="K123" s="195" t="s">
        <v>7</v>
      </c>
      <c r="L123" s="195" t="s">
        <v>7</v>
      </c>
      <c r="M123" s="195" t="s">
        <v>7</v>
      </c>
      <c r="N123" s="195" t="s">
        <v>7</v>
      </c>
      <c r="O123" s="195" t="s">
        <v>7</v>
      </c>
      <c r="P123" s="195" t="s">
        <v>7</v>
      </c>
      <c r="Q123" s="195" t="s">
        <v>7</v>
      </c>
      <c r="R123" s="195">
        <v>600</v>
      </c>
      <c r="S123" s="195" t="s">
        <v>7</v>
      </c>
      <c r="T123" s="195" t="s">
        <v>7</v>
      </c>
      <c r="U123" s="195" t="s">
        <v>7</v>
      </c>
      <c r="V123" s="195" t="s">
        <v>7</v>
      </c>
      <c r="X123" s="194" t="s">
        <v>167</v>
      </c>
      <c r="Y123" s="195" t="s">
        <v>7</v>
      </c>
      <c r="Z123" s="195" t="s">
        <v>7</v>
      </c>
      <c r="AA123" s="195" t="s">
        <v>7</v>
      </c>
      <c r="AB123" s="195" t="s">
        <v>7</v>
      </c>
      <c r="AC123" s="195">
        <v>111</v>
      </c>
      <c r="AD123" s="195" t="s">
        <v>7</v>
      </c>
      <c r="AE123" s="195" t="s">
        <v>7</v>
      </c>
      <c r="AF123" s="195" t="s">
        <v>7</v>
      </c>
      <c r="AG123" s="195" t="s">
        <v>7</v>
      </c>
      <c r="AH123" s="195" t="s">
        <v>7</v>
      </c>
      <c r="AI123" s="195" t="s">
        <v>7</v>
      </c>
      <c r="AJ123" s="195" t="s">
        <v>7</v>
      </c>
      <c r="AK123" s="195" t="s">
        <v>7</v>
      </c>
      <c r="AL123" s="195" t="s">
        <v>7</v>
      </c>
      <c r="AM123" s="195">
        <v>600</v>
      </c>
      <c r="AN123" s="195" t="s">
        <v>7</v>
      </c>
      <c r="AO123" s="195" t="s">
        <v>7</v>
      </c>
      <c r="AP123" s="195" t="s">
        <v>7</v>
      </c>
      <c r="AQ123" s="195" t="s">
        <v>7</v>
      </c>
      <c r="AS123" s="194" t="s">
        <v>167</v>
      </c>
      <c r="AT123" s="195" t="s">
        <v>7</v>
      </c>
      <c r="AU123" s="195" t="s">
        <v>7</v>
      </c>
      <c r="AV123" s="195" t="s">
        <v>7</v>
      </c>
      <c r="AW123" s="195" t="s">
        <v>7</v>
      </c>
      <c r="AX123" s="195">
        <v>184</v>
      </c>
      <c r="AY123" s="195" t="s">
        <v>7</v>
      </c>
      <c r="AZ123" s="195" t="s">
        <v>7</v>
      </c>
      <c r="BA123" s="195" t="s">
        <v>7</v>
      </c>
      <c r="BB123" s="195" t="s">
        <v>7</v>
      </c>
      <c r="BC123" s="195" t="s">
        <v>7</v>
      </c>
      <c r="BD123" s="195" t="s">
        <v>7</v>
      </c>
      <c r="BE123" s="195" t="s">
        <v>7</v>
      </c>
      <c r="BF123" s="195" t="s">
        <v>7</v>
      </c>
      <c r="BG123" s="195" t="s">
        <v>7</v>
      </c>
      <c r="BH123" s="196">
        <v>2900</v>
      </c>
      <c r="BI123" s="195" t="s">
        <v>7</v>
      </c>
      <c r="BJ123" s="195" t="s">
        <v>7</v>
      </c>
      <c r="BK123" s="195" t="s">
        <v>7</v>
      </c>
      <c r="BL123" s="195" t="s">
        <v>7</v>
      </c>
    </row>
    <row r="124" spans="1:64" ht="12.75" customHeight="1" x14ac:dyDescent="0.2">
      <c r="A124" s="129">
        <v>118</v>
      </c>
      <c r="B124" s="129"/>
      <c r="C124" s="194" t="s">
        <v>168</v>
      </c>
      <c r="D124" s="195" t="s">
        <v>7</v>
      </c>
      <c r="E124" s="195" t="s">
        <v>7</v>
      </c>
      <c r="F124" s="195" t="s">
        <v>7</v>
      </c>
      <c r="G124" s="195" t="s">
        <v>7</v>
      </c>
      <c r="H124" s="195" t="s">
        <v>7</v>
      </c>
      <c r="I124" s="195" t="s">
        <v>7</v>
      </c>
      <c r="J124" s="195" t="s">
        <v>7</v>
      </c>
      <c r="K124" s="195" t="s">
        <v>7</v>
      </c>
      <c r="L124" s="195" t="s">
        <v>7</v>
      </c>
      <c r="M124" s="195" t="s">
        <v>7</v>
      </c>
      <c r="N124" s="195" t="s">
        <v>7</v>
      </c>
      <c r="O124" s="195" t="s">
        <v>7</v>
      </c>
      <c r="P124" s="195" t="s">
        <v>7</v>
      </c>
      <c r="Q124" s="195" t="s">
        <v>7</v>
      </c>
      <c r="R124" s="195">
        <v>80</v>
      </c>
      <c r="S124" s="195" t="s">
        <v>7</v>
      </c>
      <c r="T124" s="195" t="s">
        <v>7</v>
      </c>
      <c r="U124" s="195" t="s">
        <v>7</v>
      </c>
      <c r="V124" s="195" t="s">
        <v>7</v>
      </c>
      <c r="X124" s="194" t="s">
        <v>168</v>
      </c>
      <c r="Y124" s="195" t="s">
        <v>7</v>
      </c>
      <c r="Z124" s="195" t="s">
        <v>7</v>
      </c>
      <c r="AA124" s="195" t="s">
        <v>7</v>
      </c>
      <c r="AB124" s="195" t="s">
        <v>7</v>
      </c>
      <c r="AC124" s="195" t="s">
        <v>7</v>
      </c>
      <c r="AD124" s="195" t="s">
        <v>7</v>
      </c>
      <c r="AE124" s="195" t="s">
        <v>7</v>
      </c>
      <c r="AF124" s="195" t="s">
        <v>7</v>
      </c>
      <c r="AG124" s="195" t="s">
        <v>7</v>
      </c>
      <c r="AH124" s="195" t="s">
        <v>7</v>
      </c>
      <c r="AI124" s="195" t="s">
        <v>7</v>
      </c>
      <c r="AJ124" s="195" t="s">
        <v>7</v>
      </c>
      <c r="AK124" s="195" t="s">
        <v>7</v>
      </c>
      <c r="AL124" s="195" t="s">
        <v>7</v>
      </c>
      <c r="AM124" s="195">
        <v>80</v>
      </c>
      <c r="AN124" s="195" t="s">
        <v>7</v>
      </c>
      <c r="AO124" s="195" t="s">
        <v>7</v>
      </c>
      <c r="AP124" s="195" t="s">
        <v>7</v>
      </c>
      <c r="AQ124" s="195" t="s">
        <v>7</v>
      </c>
      <c r="AS124" s="194" t="s">
        <v>168</v>
      </c>
      <c r="AT124" s="195" t="s">
        <v>7</v>
      </c>
      <c r="AU124" s="195" t="s">
        <v>7</v>
      </c>
      <c r="AV124" s="195" t="s">
        <v>7</v>
      </c>
      <c r="AW124" s="195" t="s">
        <v>7</v>
      </c>
      <c r="AX124" s="195" t="s">
        <v>7</v>
      </c>
      <c r="AY124" s="195" t="s">
        <v>7</v>
      </c>
      <c r="AZ124" s="195" t="s">
        <v>7</v>
      </c>
      <c r="BA124" s="195" t="s">
        <v>7</v>
      </c>
      <c r="BB124" s="195" t="s">
        <v>7</v>
      </c>
      <c r="BC124" s="195" t="s">
        <v>7</v>
      </c>
      <c r="BD124" s="195" t="s">
        <v>7</v>
      </c>
      <c r="BE124" s="195" t="s">
        <v>7</v>
      </c>
      <c r="BF124" s="195" t="s">
        <v>7</v>
      </c>
      <c r="BG124" s="195" t="s">
        <v>7</v>
      </c>
      <c r="BH124" s="195">
        <v>280</v>
      </c>
      <c r="BI124" s="195" t="s">
        <v>7</v>
      </c>
      <c r="BJ124" s="195" t="s">
        <v>7</v>
      </c>
      <c r="BK124" s="195" t="s">
        <v>7</v>
      </c>
      <c r="BL124" s="195" t="s">
        <v>7</v>
      </c>
    </row>
    <row r="125" spans="1:64" ht="12.75" customHeight="1" x14ac:dyDescent="0.2">
      <c r="A125" s="129">
        <v>119</v>
      </c>
      <c r="B125" s="129"/>
      <c r="C125" s="194" t="s">
        <v>49</v>
      </c>
      <c r="D125" s="195">
        <v>10</v>
      </c>
      <c r="E125" s="195" t="s">
        <v>7</v>
      </c>
      <c r="F125" s="195" t="s">
        <v>7</v>
      </c>
      <c r="G125" s="195" t="s">
        <v>7</v>
      </c>
      <c r="H125" s="195">
        <v>100</v>
      </c>
      <c r="I125" s="195" t="s">
        <v>7</v>
      </c>
      <c r="J125" s="196">
        <v>7358</v>
      </c>
      <c r="K125" s="195" t="s">
        <v>7</v>
      </c>
      <c r="L125" s="195" t="s">
        <v>7</v>
      </c>
      <c r="M125" s="195">
        <v>100</v>
      </c>
      <c r="N125" s="195" t="s">
        <v>7</v>
      </c>
      <c r="O125" s="195" t="s">
        <v>7</v>
      </c>
      <c r="P125" s="195" t="s">
        <v>7</v>
      </c>
      <c r="Q125" s="195">
        <v>400</v>
      </c>
      <c r="R125" s="195">
        <v>700</v>
      </c>
      <c r="S125" s="195">
        <v>350</v>
      </c>
      <c r="T125" s="195" t="s">
        <v>7</v>
      </c>
      <c r="U125" s="195">
        <v>125</v>
      </c>
      <c r="V125" s="195" t="s">
        <v>7</v>
      </c>
      <c r="X125" s="194" t="s">
        <v>49</v>
      </c>
      <c r="Y125" s="195">
        <v>10</v>
      </c>
      <c r="Z125" s="195" t="s">
        <v>7</v>
      </c>
      <c r="AA125" s="195" t="s">
        <v>7</v>
      </c>
      <c r="AB125" s="195" t="s">
        <v>7</v>
      </c>
      <c r="AC125" s="195">
        <v>100</v>
      </c>
      <c r="AD125" s="195" t="s">
        <v>7</v>
      </c>
      <c r="AE125" s="196">
        <v>7358</v>
      </c>
      <c r="AF125" s="195" t="s">
        <v>7</v>
      </c>
      <c r="AG125" s="195" t="s">
        <v>7</v>
      </c>
      <c r="AH125" s="195">
        <v>100</v>
      </c>
      <c r="AI125" s="195" t="s">
        <v>7</v>
      </c>
      <c r="AJ125" s="195" t="s">
        <v>7</v>
      </c>
      <c r="AK125" s="195" t="s">
        <v>7</v>
      </c>
      <c r="AL125" s="195">
        <v>400</v>
      </c>
      <c r="AM125" s="195">
        <v>700</v>
      </c>
      <c r="AN125" s="195">
        <v>350</v>
      </c>
      <c r="AO125" s="195" t="s">
        <v>7</v>
      </c>
      <c r="AP125" s="195">
        <v>95</v>
      </c>
      <c r="AQ125" s="195" t="s">
        <v>7</v>
      </c>
      <c r="AS125" s="194" t="s">
        <v>49</v>
      </c>
      <c r="AT125" s="195">
        <v>180</v>
      </c>
      <c r="AU125" s="195" t="s">
        <v>7</v>
      </c>
      <c r="AV125" s="195" t="s">
        <v>7</v>
      </c>
      <c r="AW125" s="195" t="s">
        <v>7</v>
      </c>
      <c r="AX125" s="195">
        <v>210</v>
      </c>
      <c r="AY125" s="195" t="s">
        <v>7</v>
      </c>
      <c r="AZ125" s="196">
        <v>560385</v>
      </c>
      <c r="BA125" s="195" t="s">
        <v>7</v>
      </c>
      <c r="BB125" s="195" t="s">
        <v>7</v>
      </c>
      <c r="BC125" s="195">
        <v>210</v>
      </c>
      <c r="BD125" s="195" t="s">
        <v>7</v>
      </c>
      <c r="BE125" s="195" t="s">
        <v>7</v>
      </c>
      <c r="BF125" s="195" t="s">
        <v>7</v>
      </c>
      <c r="BG125" s="196">
        <v>10000</v>
      </c>
      <c r="BH125" s="196">
        <v>5600</v>
      </c>
      <c r="BI125" s="196">
        <v>1260</v>
      </c>
      <c r="BJ125" s="195" t="s">
        <v>7</v>
      </c>
      <c r="BK125" s="196">
        <v>8265</v>
      </c>
      <c r="BL125" s="195" t="s">
        <v>7</v>
      </c>
    </row>
    <row r="126" spans="1:64" ht="12.75" customHeight="1" x14ac:dyDescent="0.2">
      <c r="A126" s="129">
        <v>120</v>
      </c>
      <c r="B126" s="129"/>
      <c r="C126" s="194" t="s">
        <v>169</v>
      </c>
      <c r="D126" s="195" t="s">
        <v>7</v>
      </c>
      <c r="E126" s="195" t="s">
        <v>7</v>
      </c>
      <c r="F126" s="195" t="s">
        <v>7</v>
      </c>
      <c r="G126" s="195" t="s">
        <v>7</v>
      </c>
      <c r="H126" s="195" t="s">
        <v>7</v>
      </c>
      <c r="I126" s="195" t="s">
        <v>7</v>
      </c>
      <c r="J126" s="195" t="s">
        <v>7</v>
      </c>
      <c r="K126" s="195" t="s">
        <v>7</v>
      </c>
      <c r="L126" s="195" t="s">
        <v>7</v>
      </c>
      <c r="M126" s="195" t="s">
        <v>7</v>
      </c>
      <c r="N126" s="195" t="s">
        <v>7</v>
      </c>
      <c r="O126" s="195" t="s">
        <v>7</v>
      </c>
      <c r="P126" s="195">
        <v>50</v>
      </c>
      <c r="Q126" s="195" t="s">
        <v>7</v>
      </c>
      <c r="R126" s="195">
        <v>250</v>
      </c>
      <c r="S126" s="195">
        <v>110</v>
      </c>
      <c r="T126" s="195" t="s">
        <v>7</v>
      </c>
      <c r="U126" s="195" t="s">
        <v>7</v>
      </c>
      <c r="V126" s="195" t="s">
        <v>7</v>
      </c>
      <c r="X126" s="194" t="s">
        <v>169</v>
      </c>
      <c r="Y126" s="195" t="s">
        <v>7</v>
      </c>
      <c r="Z126" s="195" t="s">
        <v>7</v>
      </c>
      <c r="AA126" s="195" t="s">
        <v>7</v>
      </c>
      <c r="AB126" s="195" t="s">
        <v>7</v>
      </c>
      <c r="AC126" s="195" t="s">
        <v>7</v>
      </c>
      <c r="AD126" s="195" t="s">
        <v>7</v>
      </c>
      <c r="AE126" s="195" t="s">
        <v>7</v>
      </c>
      <c r="AF126" s="195" t="s">
        <v>7</v>
      </c>
      <c r="AG126" s="195" t="s">
        <v>7</v>
      </c>
      <c r="AH126" s="195" t="s">
        <v>7</v>
      </c>
      <c r="AI126" s="195" t="s">
        <v>7</v>
      </c>
      <c r="AJ126" s="195" t="s">
        <v>7</v>
      </c>
      <c r="AK126" s="195">
        <v>50</v>
      </c>
      <c r="AL126" s="195" t="s">
        <v>7</v>
      </c>
      <c r="AM126" s="195">
        <v>250</v>
      </c>
      <c r="AN126" s="195">
        <v>110</v>
      </c>
      <c r="AO126" s="195" t="s">
        <v>7</v>
      </c>
      <c r="AP126" s="195" t="s">
        <v>7</v>
      </c>
      <c r="AQ126" s="195" t="s">
        <v>7</v>
      </c>
      <c r="AS126" s="194" t="s">
        <v>169</v>
      </c>
      <c r="AT126" s="195" t="s">
        <v>7</v>
      </c>
      <c r="AU126" s="195" t="s">
        <v>7</v>
      </c>
      <c r="AV126" s="195" t="s">
        <v>7</v>
      </c>
      <c r="AW126" s="195" t="s">
        <v>7</v>
      </c>
      <c r="AX126" s="195" t="s">
        <v>7</v>
      </c>
      <c r="AY126" s="195" t="s">
        <v>7</v>
      </c>
      <c r="AZ126" s="195" t="s">
        <v>7</v>
      </c>
      <c r="BA126" s="195" t="s">
        <v>7</v>
      </c>
      <c r="BB126" s="195" t="s">
        <v>7</v>
      </c>
      <c r="BC126" s="195" t="s">
        <v>7</v>
      </c>
      <c r="BD126" s="195" t="s">
        <v>7</v>
      </c>
      <c r="BE126" s="195" t="s">
        <v>7</v>
      </c>
      <c r="BF126" s="195">
        <v>850</v>
      </c>
      <c r="BG126" s="195" t="s">
        <v>7</v>
      </c>
      <c r="BH126" s="196">
        <v>1500</v>
      </c>
      <c r="BI126" s="195">
        <v>343</v>
      </c>
      <c r="BJ126" s="195" t="s">
        <v>7</v>
      </c>
      <c r="BK126" s="195" t="s">
        <v>7</v>
      </c>
      <c r="BL126" s="195" t="s">
        <v>7</v>
      </c>
    </row>
    <row r="127" spans="1:64" ht="12.75" customHeight="1" x14ac:dyDescent="0.2">
      <c r="A127" s="129">
        <v>121</v>
      </c>
      <c r="B127" s="129"/>
      <c r="C127" s="194" t="s">
        <v>170</v>
      </c>
      <c r="D127" s="195" t="s">
        <v>7</v>
      </c>
      <c r="E127" s="195" t="s">
        <v>7</v>
      </c>
      <c r="F127" s="195" t="s">
        <v>7</v>
      </c>
      <c r="G127" s="195" t="s">
        <v>7</v>
      </c>
      <c r="H127" s="195">
        <v>60</v>
      </c>
      <c r="I127" s="195" t="s">
        <v>7</v>
      </c>
      <c r="J127" s="196">
        <v>7834</v>
      </c>
      <c r="K127" s="195" t="s">
        <v>7</v>
      </c>
      <c r="L127" s="195" t="s">
        <v>7</v>
      </c>
      <c r="M127" s="195">
        <v>30</v>
      </c>
      <c r="N127" s="195" t="s">
        <v>7</v>
      </c>
      <c r="O127" s="195" t="s">
        <v>7</v>
      </c>
      <c r="P127" s="195">
        <v>25</v>
      </c>
      <c r="Q127" s="195">
        <v>200</v>
      </c>
      <c r="R127" s="195">
        <v>700</v>
      </c>
      <c r="S127" s="195">
        <v>120</v>
      </c>
      <c r="T127" s="195" t="s">
        <v>7</v>
      </c>
      <c r="U127" s="195" t="s">
        <v>7</v>
      </c>
      <c r="V127" s="195" t="s">
        <v>7</v>
      </c>
      <c r="X127" s="194" t="s">
        <v>170</v>
      </c>
      <c r="Y127" s="195" t="s">
        <v>7</v>
      </c>
      <c r="Z127" s="195" t="s">
        <v>7</v>
      </c>
      <c r="AA127" s="195" t="s">
        <v>7</v>
      </c>
      <c r="AB127" s="195" t="s">
        <v>7</v>
      </c>
      <c r="AC127" s="195">
        <v>60</v>
      </c>
      <c r="AD127" s="195" t="s">
        <v>7</v>
      </c>
      <c r="AE127" s="196">
        <v>7834</v>
      </c>
      <c r="AF127" s="195" t="s">
        <v>7</v>
      </c>
      <c r="AG127" s="195" t="s">
        <v>7</v>
      </c>
      <c r="AH127" s="195">
        <v>30</v>
      </c>
      <c r="AI127" s="195" t="s">
        <v>7</v>
      </c>
      <c r="AJ127" s="195" t="s">
        <v>7</v>
      </c>
      <c r="AK127" s="195">
        <v>25</v>
      </c>
      <c r="AL127" s="195">
        <v>200</v>
      </c>
      <c r="AM127" s="195">
        <v>700</v>
      </c>
      <c r="AN127" s="195">
        <v>120</v>
      </c>
      <c r="AO127" s="195" t="s">
        <v>7</v>
      </c>
      <c r="AP127" s="195" t="s">
        <v>7</v>
      </c>
      <c r="AQ127" s="195" t="s">
        <v>7</v>
      </c>
      <c r="AS127" s="194" t="s">
        <v>170</v>
      </c>
      <c r="AT127" s="195" t="s">
        <v>7</v>
      </c>
      <c r="AU127" s="195" t="s">
        <v>7</v>
      </c>
      <c r="AV127" s="195" t="s">
        <v>7</v>
      </c>
      <c r="AW127" s="195" t="s">
        <v>7</v>
      </c>
      <c r="AX127" s="195">
        <v>144</v>
      </c>
      <c r="AY127" s="195" t="s">
        <v>7</v>
      </c>
      <c r="AZ127" s="196">
        <v>449749</v>
      </c>
      <c r="BA127" s="195" t="s">
        <v>7</v>
      </c>
      <c r="BB127" s="195" t="s">
        <v>7</v>
      </c>
      <c r="BC127" s="195">
        <v>20</v>
      </c>
      <c r="BD127" s="195" t="s">
        <v>7</v>
      </c>
      <c r="BE127" s="195" t="s">
        <v>7</v>
      </c>
      <c r="BF127" s="195">
        <v>375</v>
      </c>
      <c r="BG127" s="196">
        <v>6000</v>
      </c>
      <c r="BH127" s="196">
        <v>2800</v>
      </c>
      <c r="BI127" s="195">
        <v>288</v>
      </c>
      <c r="BJ127" s="195" t="s">
        <v>7</v>
      </c>
      <c r="BK127" s="195" t="s">
        <v>7</v>
      </c>
      <c r="BL127" s="195" t="s">
        <v>7</v>
      </c>
    </row>
    <row r="128" spans="1:64" ht="12.75" customHeight="1" x14ac:dyDescent="0.2">
      <c r="A128" s="129">
        <v>122</v>
      </c>
      <c r="B128" s="129"/>
      <c r="C128" s="194" t="s">
        <v>171</v>
      </c>
      <c r="D128" s="195" t="s">
        <v>7</v>
      </c>
      <c r="E128" s="195" t="s">
        <v>7</v>
      </c>
      <c r="F128" s="195" t="s">
        <v>7</v>
      </c>
      <c r="G128" s="195" t="s">
        <v>7</v>
      </c>
      <c r="H128" s="195" t="s">
        <v>7</v>
      </c>
      <c r="I128" s="195" t="s">
        <v>7</v>
      </c>
      <c r="J128" s="196">
        <v>13468</v>
      </c>
      <c r="K128" s="195" t="s">
        <v>7</v>
      </c>
      <c r="L128" s="195" t="s">
        <v>7</v>
      </c>
      <c r="M128" s="195" t="s">
        <v>7</v>
      </c>
      <c r="N128" s="195" t="s">
        <v>7</v>
      </c>
      <c r="O128" s="195" t="s">
        <v>7</v>
      </c>
      <c r="P128" s="195" t="s">
        <v>7</v>
      </c>
      <c r="Q128" s="195" t="s">
        <v>7</v>
      </c>
      <c r="R128" s="195" t="s">
        <v>7</v>
      </c>
      <c r="S128" s="196">
        <v>3000</v>
      </c>
      <c r="T128" s="195" t="s">
        <v>7</v>
      </c>
      <c r="U128" s="195" t="s">
        <v>7</v>
      </c>
      <c r="V128" s="195" t="s">
        <v>7</v>
      </c>
      <c r="X128" s="194" t="s">
        <v>171</v>
      </c>
      <c r="Y128" s="195" t="s">
        <v>7</v>
      </c>
      <c r="Z128" s="195" t="s">
        <v>7</v>
      </c>
      <c r="AA128" s="195" t="s">
        <v>7</v>
      </c>
      <c r="AB128" s="195" t="s">
        <v>7</v>
      </c>
      <c r="AC128" s="195" t="s">
        <v>7</v>
      </c>
      <c r="AD128" s="195" t="s">
        <v>7</v>
      </c>
      <c r="AE128" s="196">
        <v>13468</v>
      </c>
      <c r="AF128" s="195" t="s">
        <v>7</v>
      </c>
      <c r="AG128" s="195" t="s">
        <v>7</v>
      </c>
      <c r="AH128" s="195" t="s">
        <v>7</v>
      </c>
      <c r="AI128" s="195" t="s">
        <v>7</v>
      </c>
      <c r="AJ128" s="195" t="s">
        <v>7</v>
      </c>
      <c r="AK128" s="195" t="s">
        <v>7</v>
      </c>
      <c r="AL128" s="195" t="s">
        <v>7</v>
      </c>
      <c r="AM128" s="195" t="s">
        <v>7</v>
      </c>
      <c r="AN128" s="196">
        <v>3000</v>
      </c>
      <c r="AO128" s="195" t="s">
        <v>7</v>
      </c>
      <c r="AP128" s="195" t="s">
        <v>7</v>
      </c>
      <c r="AQ128" s="195" t="s">
        <v>7</v>
      </c>
      <c r="AS128" s="194" t="s">
        <v>171</v>
      </c>
      <c r="AT128" s="195" t="s">
        <v>7</v>
      </c>
      <c r="AU128" s="195" t="s">
        <v>7</v>
      </c>
      <c r="AV128" s="195" t="s">
        <v>7</v>
      </c>
      <c r="AW128" s="195" t="s">
        <v>7</v>
      </c>
      <c r="AX128" s="195" t="s">
        <v>7</v>
      </c>
      <c r="AY128" s="195" t="s">
        <v>7</v>
      </c>
      <c r="AZ128" s="196">
        <v>776161</v>
      </c>
      <c r="BA128" s="195" t="s">
        <v>7</v>
      </c>
      <c r="BB128" s="195" t="s">
        <v>7</v>
      </c>
      <c r="BC128" s="195" t="s">
        <v>7</v>
      </c>
      <c r="BD128" s="195" t="s">
        <v>7</v>
      </c>
      <c r="BE128" s="195" t="s">
        <v>7</v>
      </c>
      <c r="BF128" s="195" t="s">
        <v>7</v>
      </c>
      <c r="BG128" s="195" t="s">
        <v>7</v>
      </c>
      <c r="BH128" s="195" t="s">
        <v>7</v>
      </c>
      <c r="BI128" s="196">
        <v>7500</v>
      </c>
      <c r="BJ128" s="195" t="s">
        <v>7</v>
      </c>
      <c r="BK128" s="195" t="s">
        <v>7</v>
      </c>
      <c r="BL128" s="195" t="s">
        <v>7</v>
      </c>
    </row>
    <row r="129" spans="1:64" ht="12.75" customHeight="1" x14ac:dyDescent="0.2">
      <c r="A129" s="129">
        <v>123</v>
      </c>
      <c r="B129" s="129"/>
      <c r="C129" s="194" t="s">
        <v>172</v>
      </c>
      <c r="D129" s="195" t="s">
        <v>7</v>
      </c>
      <c r="E129" s="195" t="s">
        <v>7</v>
      </c>
      <c r="F129" s="195" t="s">
        <v>7</v>
      </c>
      <c r="G129" s="195" t="s">
        <v>7</v>
      </c>
      <c r="H129" s="195">
        <v>90</v>
      </c>
      <c r="I129" s="195" t="s">
        <v>7</v>
      </c>
      <c r="J129" s="195" t="s">
        <v>7</v>
      </c>
      <c r="K129" s="195" t="s">
        <v>7</v>
      </c>
      <c r="L129" s="195" t="s">
        <v>7</v>
      </c>
      <c r="M129" s="195" t="s">
        <v>7</v>
      </c>
      <c r="N129" s="195" t="s">
        <v>7</v>
      </c>
      <c r="O129" s="195" t="s">
        <v>7</v>
      </c>
      <c r="P129" s="195" t="s">
        <v>7</v>
      </c>
      <c r="Q129" s="195" t="s">
        <v>7</v>
      </c>
      <c r="R129" s="195">
        <v>650</v>
      </c>
      <c r="S129" s="195">
        <v>425</v>
      </c>
      <c r="T129" s="195" t="s">
        <v>7</v>
      </c>
      <c r="U129" s="195" t="s">
        <v>7</v>
      </c>
      <c r="V129" s="195" t="s">
        <v>7</v>
      </c>
      <c r="X129" s="194" t="s">
        <v>172</v>
      </c>
      <c r="Y129" s="195" t="s">
        <v>7</v>
      </c>
      <c r="Z129" s="195" t="s">
        <v>7</v>
      </c>
      <c r="AA129" s="195" t="s">
        <v>7</v>
      </c>
      <c r="AB129" s="195" t="s">
        <v>7</v>
      </c>
      <c r="AC129" s="195">
        <v>90</v>
      </c>
      <c r="AD129" s="195" t="s">
        <v>7</v>
      </c>
      <c r="AE129" s="195" t="s">
        <v>7</v>
      </c>
      <c r="AF129" s="195" t="s">
        <v>7</v>
      </c>
      <c r="AG129" s="195" t="s">
        <v>7</v>
      </c>
      <c r="AH129" s="195" t="s">
        <v>7</v>
      </c>
      <c r="AI129" s="195" t="s">
        <v>7</v>
      </c>
      <c r="AJ129" s="195" t="s">
        <v>7</v>
      </c>
      <c r="AK129" s="195" t="s">
        <v>7</v>
      </c>
      <c r="AL129" s="195" t="s">
        <v>7</v>
      </c>
      <c r="AM129" s="195">
        <v>650</v>
      </c>
      <c r="AN129" s="195">
        <v>425</v>
      </c>
      <c r="AO129" s="195" t="s">
        <v>7</v>
      </c>
      <c r="AP129" s="195" t="s">
        <v>7</v>
      </c>
      <c r="AQ129" s="195" t="s">
        <v>7</v>
      </c>
      <c r="AS129" s="194" t="s">
        <v>172</v>
      </c>
      <c r="AT129" s="195" t="s">
        <v>7</v>
      </c>
      <c r="AU129" s="195" t="s">
        <v>7</v>
      </c>
      <c r="AV129" s="195" t="s">
        <v>7</v>
      </c>
      <c r="AW129" s="195" t="s">
        <v>7</v>
      </c>
      <c r="AX129" s="195">
        <v>245</v>
      </c>
      <c r="AY129" s="195" t="s">
        <v>7</v>
      </c>
      <c r="AZ129" s="195" t="s">
        <v>7</v>
      </c>
      <c r="BA129" s="195" t="s">
        <v>7</v>
      </c>
      <c r="BB129" s="195" t="s">
        <v>7</v>
      </c>
      <c r="BC129" s="195" t="s">
        <v>7</v>
      </c>
      <c r="BD129" s="195" t="s">
        <v>7</v>
      </c>
      <c r="BE129" s="195" t="s">
        <v>7</v>
      </c>
      <c r="BF129" s="195" t="s">
        <v>7</v>
      </c>
      <c r="BG129" s="195" t="s">
        <v>7</v>
      </c>
      <c r="BH129" s="196">
        <v>3250</v>
      </c>
      <c r="BI129" s="196">
        <v>1200</v>
      </c>
      <c r="BJ129" s="195" t="s">
        <v>7</v>
      </c>
      <c r="BK129" s="195" t="s">
        <v>7</v>
      </c>
      <c r="BL129" s="195" t="s">
        <v>7</v>
      </c>
    </row>
    <row r="130" spans="1:64" ht="12.75" customHeight="1" x14ac:dyDescent="0.2">
      <c r="A130" s="129">
        <v>124</v>
      </c>
      <c r="B130" s="129"/>
      <c r="C130" s="194" t="s">
        <v>173</v>
      </c>
      <c r="D130" s="195" t="s">
        <v>7</v>
      </c>
      <c r="E130" s="195">
        <v>450</v>
      </c>
      <c r="F130" s="195" t="s">
        <v>7</v>
      </c>
      <c r="G130" s="195" t="s">
        <v>7</v>
      </c>
      <c r="H130" s="195">
        <v>100</v>
      </c>
      <c r="I130" s="195" t="s">
        <v>7</v>
      </c>
      <c r="J130" s="196">
        <v>41500</v>
      </c>
      <c r="K130" s="195" t="s">
        <v>7</v>
      </c>
      <c r="L130" s="195" t="s">
        <v>7</v>
      </c>
      <c r="M130" s="195">
        <v>80</v>
      </c>
      <c r="N130" s="195" t="s">
        <v>7</v>
      </c>
      <c r="O130" s="195">
        <v>400</v>
      </c>
      <c r="P130" s="195">
        <v>20</v>
      </c>
      <c r="Q130" s="195" t="s">
        <v>7</v>
      </c>
      <c r="R130" s="196">
        <v>9700</v>
      </c>
      <c r="S130" s="196">
        <v>29000</v>
      </c>
      <c r="T130" s="196">
        <v>3000</v>
      </c>
      <c r="U130" s="195" t="s">
        <v>7</v>
      </c>
      <c r="V130" s="195" t="s">
        <v>7</v>
      </c>
      <c r="X130" s="194" t="s">
        <v>173</v>
      </c>
      <c r="Y130" s="195" t="s">
        <v>7</v>
      </c>
      <c r="Z130" s="195">
        <v>450</v>
      </c>
      <c r="AA130" s="195" t="s">
        <v>7</v>
      </c>
      <c r="AB130" s="195" t="s">
        <v>7</v>
      </c>
      <c r="AC130" s="195">
        <v>100</v>
      </c>
      <c r="AD130" s="195" t="s">
        <v>7</v>
      </c>
      <c r="AE130" s="196">
        <v>41500</v>
      </c>
      <c r="AF130" s="195" t="s">
        <v>7</v>
      </c>
      <c r="AG130" s="195" t="s">
        <v>7</v>
      </c>
      <c r="AH130" s="195">
        <v>80</v>
      </c>
      <c r="AI130" s="195" t="s">
        <v>7</v>
      </c>
      <c r="AJ130" s="195">
        <v>400</v>
      </c>
      <c r="AK130" s="195">
        <v>20</v>
      </c>
      <c r="AL130" s="195" t="s">
        <v>7</v>
      </c>
      <c r="AM130" s="196">
        <v>9700</v>
      </c>
      <c r="AN130" s="196">
        <v>29000</v>
      </c>
      <c r="AO130" s="196">
        <v>3000</v>
      </c>
      <c r="AP130" s="195" t="s">
        <v>7</v>
      </c>
      <c r="AQ130" s="195" t="s">
        <v>7</v>
      </c>
      <c r="AS130" s="194" t="s">
        <v>173</v>
      </c>
      <c r="AT130" s="195" t="s">
        <v>7</v>
      </c>
      <c r="AU130" s="196">
        <v>1485</v>
      </c>
      <c r="AV130" s="195" t="s">
        <v>7</v>
      </c>
      <c r="AW130" s="195" t="s">
        <v>7</v>
      </c>
      <c r="AX130" s="195">
        <v>193</v>
      </c>
      <c r="AY130" s="195" t="s">
        <v>7</v>
      </c>
      <c r="AZ130" s="196">
        <v>3552300</v>
      </c>
      <c r="BA130" s="195" t="s">
        <v>7</v>
      </c>
      <c r="BB130" s="195" t="s">
        <v>7</v>
      </c>
      <c r="BC130" s="195">
        <v>216</v>
      </c>
      <c r="BD130" s="195" t="s">
        <v>7</v>
      </c>
      <c r="BE130" s="195">
        <v>600</v>
      </c>
      <c r="BF130" s="195">
        <v>280</v>
      </c>
      <c r="BG130" s="195" t="s">
        <v>7</v>
      </c>
      <c r="BH130" s="196">
        <v>41270</v>
      </c>
      <c r="BI130" s="196">
        <v>53940</v>
      </c>
      <c r="BJ130" s="196">
        <v>9300</v>
      </c>
      <c r="BK130" s="195" t="s">
        <v>7</v>
      </c>
      <c r="BL130" s="195" t="s">
        <v>7</v>
      </c>
    </row>
    <row r="131" spans="1:64" ht="12.75" customHeight="1" x14ac:dyDescent="0.2">
      <c r="A131" s="129">
        <v>125</v>
      </c>
      <c r="B131" s="129"/>
      <c r="C131" s="194" t="s">
        <v>174</v>
      </c>
      <c r="D131" s="195" t="s">
        <v>7</v>
      </c>
      <c r="E131" s="195" t="s">
        <v>7</v>
      </c>
      <c r="F131" s="195" t="s">
        <v>7</v>
      </c>
      <c r="G131" s="195" t="s">
        <v>7</v>
      </c>
      <c r="H131" s="195">
        <v>30</v>
      </c>
      <c r="I131" s="195" t="s">
        <v>7</v>
      </c>
      <c r="J131" s="195">
        <v>823</v>
      </c>
      <c r="K131" s="195" t="s">
        <v>7</v>
      </c>
      <c r="L131" s="195" t="s">
        <v>7</v>
      </c>
      <c r="M131" s="195" t="s">
        <v>7</v>
      </c>
      <c r="N131" s="195" t="s">
        <v>7</v>
      </c>
      <c r="O131" s="195" t="s">
        <v>7</v>
      </c>
      <c r="P131" s="195">
        <v>40</v>
      </c>
      <c r="Q131" s="195" t="s">
        <v>7</v>
      </c>
      <c r="R131" s="195">
        <v>140</v>
      </c>
      <c r="S131" s="196">
        <v>2500</v>
      </c>
      <c r="T131" s="195" t="s">
        <v>7</v>
      </c>
      <c r="U131" s="195" t="s">
        <v>7</v>
      </c>
      <c r="V131" s="195" t="s">
        <v>7</v>
      </c>
      <c r="X131" s="194" t="s">
        <v>174</v>
      </c>
      <c r="Y131" s="195" t="s">
        <v>7</v>
      </c>
      <c r="Z131" s="195" t="s">
        <v>7</v>
      </c>
      <c r="AA131" s="195" t="s">
        <v>7</v>
      </c>
      <c r="AB131" s="195" t="s">
        <v>7</v>
      </c>
      <c r="AC131" s="195">
        <v>30</v>
      </c>
      <c r="AD131" s="195" t="s">
        <v>7</v>
      </c>
      <c r="AE131" s="195">
        <v>823</v>
      </c>
      <c r="AF131" s="195" t="s">
        <v>7</v>
      </c>
      <c r="AG131" s="195" t="s">
        <v>7</v>
      </c>
      <c r="AH131" s="195" t="s">
        <v>7</v>
      </c>
      <c r="AI131" s="195" t="s">
        <v>7</v>
      </c>
      <c r="AJ131" s="195" t="s">
        <v>7</v>
      </c>
      <c r="AK131" s="195">
        <v>40</v>
      </c>
      <c r="AL131" s="195" t="s">
        <v>7</v>
      </c>
      <c r="AM131" s="195">
        <v>140</v>
      </c>
      <c r="AN131" s="196">
        <v>2500</v>
      </c>
      <c r="AO131" s="195" t="s">
        <v>7</v>
      </c>
      <c r="AP131" s="195" t="s">
        <v>7</v>
      </c>
      <c r="AQ131" s="195" t="s">
        <v>7</v>
      </c>
      <c r="AS131" s="194" t="s">
        <v>174</v>
      </c>
      <c r="AT131" s="195" t="s">
        <v>7</v>
      </c>
      <c r="AU131" s="195" t="s">
        <v>7</v>
      </c>
      <c r="AV131" s="195" t="s">
        <v>7</v>
      </c>
      <c r="AW131" s="195" t="s">
        <v>7</v>
      </c>
      <c r="AX131" s="195">
        <v>54</v>
      </c>
      <c r="AY131" s="195" t="s">
        <v>7</v>
      </c>
      <c r="AZ131" s="196">
        <v>52000</v>
      </c>
      <c r="BA131" s="195" t="s">
        <v>7</v>
      </c>
      <c r="BB131" s="195" t="s">
        <v>7</v>
      </c>
      <c r="BC131" s="195" t="s">
        <v>7</v>
      </c>
      <c r="BD131" s="195" t="s">
        <v>7</v>
      </c>
      <c r="BE131" s="195" t="s">
        <v>7</v>
      </c>
      <c r="BF131" s="195">
        <v>720</v>
      </c>
      <c r="BG131" s="195" t="s">
        <v>7</v>
      </c>
      <c r="BH131" s="195">
        <v>532</v>
      </c>
      <c r="BI131" s="196">
        <v>7050</v>
      </c>
      <c r="BJ131" s="195" t="s">
        <v>7</v>
      </c>
      <c r="BK131" s="195" t="s">
        <v>7</v>
      </c>
      <c r="BL131" s="195" t="s">
        <v>7</v>
      </c>
    </row>
    <row r="132" spans="1:64" ht="12.75" customHeight="1" x14ac:dyDescent="0.2">
      <c r="A132" s="129">
        <v>126</v>
      </c>
      <c r="B132" s="129"/>
      <c r="C132" s="194" t="s">
        <v>175</v>
      </c>
      <c r="D132" s="195">
        <v>130</v>
      </c>
      <c r="E132" s="195" t="s">
        <v>7</v>
      </c>
      <c r="F132" s="195" t="s">
        <v>7</v>
      </c>
      <c r="G132" s="195" t="s">
        <v>7</v>
      </c>
      <c r="H132" s="195">
        <v>40</v>
      </c>
      <c r="I132" s="195" t="s">
        <v>7</v>
      </c>
      <c r="J132" s="196">
        <v>7800</v>
      </c>
      <c r="K132" s="195" t="s">
        <v>7</v>
      </c>
      <c r="L132" s="195" t="s">
        <v>7</v>
      </c>
      <c r="M132" s="195" t="s">
        <v>7</v>
      </c>
      <c r="N132" s="195" t="s">
        <v>7</v>
      </c>
      <c r="O132" s="195" t="s">
        <v>7</v>
      </c>
      <c r="P132" s="195">
        <v>30</v>
      </c>
      <c r="Q132" s="195" t="s">
        <v>7</v>
      </c>
      <c r="R132" s="196">
        <v>3000</v>
      </c>
      <c r="S132" s="196">
        <v>9000</v>
      </c>
      <c r="T132" s="195">
        <v>300</v>
      </c>
      <c r="U132" s="195" t="s">
        <v>7</v>
      </c>
      <c r="V132" s="195" t="s">
        <v>7</v>
      </c>
      <c r="X132" s="194" t="s">
        <v>175</v>
      </c>
      <c r="Y132" s="195">
        <v>130</v>
      </c>
      <c r="Z132" s="195" t="s">
        <v>7</v>
      </c>
      <c r="AA132" s="195" t="s">
        <v>7</v>
      </c>
      <c r="AB132" s="195" t="s">
        <v>7</v>
      </c>
      <c r="AC132" s="195">
        <v>40</v>
      </c>
      <c r="AD132" s="195" t="s">
        <v>7</v>
      </c>
      <c r="AE132" s="196">
        <v>7800</v>
      </c>
      <c r="AF132" s="195" t="s">
        <v>7</v>
      </c>
      <c r="AG132" s="195" t="s">
        <v>7</v>
      </c>
      <c r="AH132" s="195" t="s">
        <v>7</v>
      </c>
      <c r="AI132" s="195" t="s">
        <v>7</v>
      </c>
      <c r="AJ132" s="195" t="s">
        <v>7</v>
      </c>
      <c r="AK132" s="195">
        <v>30</v>
      </c>
      <c r="AL132" s="195" t="s">
        <v>7</v>
      </c>
      <c r="AM132" s="196">
        <v>3000</v>
      </c>
      <c r="AN132" s="196">
        <v>9000</v>
      </c>
      <c r="AO132" s="195">
        <v>300</v>
      </c>
      <c r="AP132" s="195" t="s">
        <v>7</v>
      </c>
      <c r="AQ132" s="195" t="s">
        <v>7</v>
      </c>
      <c r="AS132" s="194" t="s">
        <v>175</v>
      </c>
      <c r="AT132" s="196">
        <v>3250</v>
      </c>
      <c r="AU132" s="195" t="s">
        <v>7</v>
      </c>
      <c r="AV132" s="195" t="s">
        <v>7</v>
      </c>
      <c r="AW132" s="195" t="s">
        <v>7</v>
      </c>
      <c r="AX132" s="195">
        <v>80</v>
      </c>
      <c r="AY132" s="195" t="s">
        <v>7</v>
      </c>
      <c r="AZ132" s="196">
        <v>663000</v>
      </c>
      <c r="BA132" s="195" t="s">
        <v>7</v>
      </c>
      <c r="BB132" s="195" t="s">
        <v>7</v>
      </c>
      <c r="BC132" s="195" t="s">
        <v>7</v>
      </c>
      <c r="BD132" s="195" t="s">
        <v>7</v>
      </c>
      <c r="BE132" s="195" t="s">
        <v>7</v>
      </c>
      <c r="BF132" s="195">
        <v>450</v>
      </c>
      <c r="BG132" s="195" t="s">
        <v>7</v>
      </c>
      <c r="BH132" s="196">
        <v>19200</v>
      </c>
      <c r="BI132" s="196">
        <v>22500</v>
      </c>
      <c r="BJ132" s="195">
        <v>600</v>
      </c>
      <c r="BK132" s="195" t="s">
        <v>7</v>
      </c>
      <c r="BL132" s="195" t="s">
        <v>7</v>
      </c>
    </row>
    <row r="133" spans="1:64" ht="12.75" customHeight="1" x14ac:dyDescent="0.2">
      <c r="A133" s="129">
        <v>127</v>
      </c>
      <c r="B133" s="129"/>
      <c r="C133" s="194" t="s">
        <v>35</v>
      </c>
      <c r="D133" s="196">
        <v>1700</v>
      </c>
      <c r="E133" s="195" t="s">
        <v>7</v>
      </c>
      <c r="F133" s="195" t="s">
        <v>7</v>
      </c>
      <c r="G133" s="195" t="s">
        <v>7</v>
      </c>
      <c r="H133" s="195">
        <v>230</v>
      </c>
      <c r="I133" s="195" t="s">
        <v>7</v>
      </c>
      <c r="J133" s="195">
        <v>250</v>
      </c>
      <c r="K133" s="195" t="s">
        <v>7</v>
      </c>
      <c r="L133" s="195" t="s">
        <v>7</v>
      </c>
      <c r="M133" s="195">
        <v>120</v>
      </c>
      <c r="N133" s="195" t="s">
        <v>7</v>
      </c>
      <c r="O133" s="195" t="s">
        <v>7</v>
      </c>
      <c r="P133" s="195">
        <v>250</v>
      </c>
      <c r="Q133" s="195">
        <v>700</v>
      </c>
      <c r="R133" s="196">
        <v>4300</v>
      </c>
      <c r="S133" s="195">
        <v>500</v>
      </c>
      <c r="T133" s="195" t="s">
        <v>7</v>
      </c>
      <c r="U133" s="195">
        <v>5</v>
      </c>
      <c r="V133" s="195" t="s">
        <v>7</v>
      </c>
      <c r="X133" s="194" t="s">
        <v>35</v>
      </c>
      <c r="Y133" s="196">
        <v>1700</v>
      </c>
      <c r="Z133" s="195" t="s">
        <v>7</v>
      </c>
      <c r="AA133" s="195" t="s">
        <v>7</v>
      </c>
      <c r="AB133" s="195" t="s">
        <v>7</v>
      </c>
      <c r="AC133" s="195">
        <v>230</v>
      </c>
      <c r="AD133" s="195" t="s">
        <v>7</v>
      </c>
      <c r="AE133" s="195">
        <v>250</v>
      </c>
      <c r="AF133" s="195" t="s">
        <v>7</v>
      </c>
      <c r="AG133" s="195" t="s">
        <v>7</v>
      </c>
      <c r="AH133" s="195">
        <v>120</v>
      </c>
      <c r="AI133" s="195" t="s">
        <v>7</v>
      </c>
      <c r="AJ133" s="195" t="s">
        <v>7</v>
      </c>
      <c r="AK133" s="195">
        <v>250</v>
      </c>
      <c r="AL133" s="195">
        <v>700</v>
      </c>
      <c r="AM133" s="196">
        <v>4300</v>
      </c>
      <c r="AN133" s="195">
        <v>500</v>
      </c>
      <c r="AO133" s="195" t="s">
        <v>7</v>
      </c>
      <c r="AP133" s="195">
        <v>5</v>
      </c>
      <c r="AQ133" s="195" t="s">
        <v>7</v>
      </c>
      <c r="AS133" s="194" t="s">
        <v>35</v>
      </c>
      <c r="AT133" s="196">
        <v>36550</v>
      </c>
      <c r="AU133" s="195" t="s">
        <v>7</v>
      </c>
      <c r="AV133" s="195" t="s">
        <v>7</v>
      </c>
      <c r="AW133" s="195" t="s">
        <v>7</v>
      </c>
      <c r="AX133" s="195">
        <v>460</v>
      </c>
      <c r="AY133" s="195" t="s">
        <v>7</v>
      </c>
      <c r="AZ133" s="196">
        <v>20000</v>
      </c>
      <c r="BA133" s="195" t="s">
        <v>7</v>
      </c>
      <c r="BB133" s="195" t="s">
        <v>7</v>
      </c>
      <c r="BC133" s="195">
        <v>180</v>
      </c>
      <c r="BD133" s="195" t="s">
        <v>7</v>
      </c>
      <c r="BE133" s="195" t="s">
        <v>7</v>
      </c>
      <c r="BF133" s="196">
        <v>4375</v>
      </c>
      <c r="BG133" s="196">
        <v>22400</v>
      </c>
      <c r="BH133" s="196">
        <v>17200</v>
      </c>
      <c r="BI133" s="196">
        <v>1350</v>
      </c>
      <c r="BJ133" s="195" t="s">
        <v>7</v>
      </c>
      <c r="BK133" s="195">
        <v>325</v>
      </c>
      <c r="BL133" s="195" t="s">
        <v>7</v>
      </c>
    </row>
    <row r="134" spans="1:64" ht="12.75" customHeight="1" x14ac:dyDescent="0.2">
      <c r="A134" s="129">
        <v>128</v>
      </c>
      <c r="B134" s="129"/>
      <c r="C134" s="194" t="s">
        <v>11</v>
      </c>
      <c r="D134" s="195" t="s">
        <v>7</v>
      </c>
      <c r="E134" s="195">
        <v>745</v>
      </c>
      <c r="F134" s="195" t="s">
        <v>7</v>
      </c>
      <c r="G134" s="195" t="s">
        <v>7</v>
      </c>
      <c r="H134" s="195" t="s">
        <v>7</v>
      </c>
      <c r="I134" s="195" t="s">
        <v>7</v>
      </c>
      <c r="J134" s="196">
        <v>25000</v>
      </c>
      <c r="K134" s="195" t="s">
        <v>7</v>
      </c>
      <c r="L134" s="195" t="s">
        <v>7</v>
      </c>
      <c r="M134" s="196">
        <v>10000</v>
      </c>
      <c r="N134" s="195" t="s">
        <v>7</v>
      </c>
      <c r="O134" s="195" t="s">
        <v>7</v>
      </c>
      <c r="P134" s="195" t="s">
        <v>7</v>
      </c>
      <c r="Q134" s="195" t="s">
        <v>7</v>
      </c>
      <c r="R134" s="196">
        <v>210000</v>
      </c>
      <c r="S134" s="196">
        <v>278000</v>
      </c>
      <c r="T134" s="196">
        <v>6000</v>
      </c>
      <c r="U134" s="195" t="s">
        <v>7</v>
      </c>
      <c r="V134" s="195">
        <v>80</v>
      </c>
      <c r="X134" s="194" t="s">
        <v>11</v>
      </c>
      <c r="Y134" s="195" t="s">
        <v>7</v>
      </c>
      <c r="Z134" s="195">
        <v>745</v>
      </c>
      <c r="AA134" s="195" t="s">
        <v>7</v>
      </c>
      <c r="AB134" s="195" t="s">
        <v>7</v>
      </c>
      <c r="AC134" s="195" t="s">
        <v>7</v>
      </c>
      <c r="AD134" s="195" t="s">
        <v>7</v>
      </c>
      <c r="AE134" s="196">
        <v>25000</v>
      </c>
      <c r="AF134" s="195" t="s">
        <v>7</v>
      </c>
      <c r="AG134" s="195" t="s">
        <v>7</v>
      </c>
      <c r="AH134" s="196">
        <v>10000</v>
      </c>
      <c r="AI134" s="195" t="s">
        <v>7</v>
      </c>
      <c r="AJ134" s="195" t="s">
        <v>7</v>
      </c>
      <c r="AK134" s="195" t="s">
        <v>7</v>
      </c>
      <c r="AL134" s="195" t="s">
        <v>7</v>
      </c>
      <c r="AM134" s="196">
        <v>210000</v>
      </c>
      <c r="AN134" s="196">
        <v>278000</v>
      </c>
      <c r="AO134" s="196">
        <v>6000</v>
      </c>
      <c r="AP134" s="195" t="s">
        <v>7</v>
      </c>
      <c r="AQ134" s="195">
        <v>80</v>
      </c>
      <c r="AS134" s="194" t="s">
        <v>11</v>
      </c>
      <c r="AT134" s="195" t="s">
        <v>7</v>
      </c>
      <c r="AU134" s="196">
        <v>2682</v>
      </c>
      <c r="AV134" s="195" t="s">
        <v>7</v>
      </c>
      <c r="AW134" s="195" t="s">
        <v>7</v>
      </c>
      <c r="AX134" s="195" t="s">
        <v>7</v>
      </c>
      <c r="AY134" s="195" t="s">
        <v>7</v>
      </c>
      <c r="AZ134" s="196">
        <v>3000000</v>
      </c>
      <c r="BA134" s="195" t="s">
        <v>7</v>
      </c>
      <c r="BB134" s="195" t="s">
        <v>7</v>
      </c>
      <c r="BC134" s="196">
        <v>19100</v>
      </c>
      <c r="BD134" s="195" t="s">
        <v>7</v>
      </c>
      <c r="BE134" s="195" t="s">
        <v>7</v>
      </c>
      <c r="BF134" s="195" t="s">
        <v>7</v>
      </c>
      <c r="BG134" s="195" t="s">
        <v>7</v>
      </c>
      <c r="BH134" s="196">
        <v>1476000</v>
      </c>
      <c r="BI134" s="196">
        <v>767280</v>
      </c>
      <c r="BJ134" s="196">
        <v>18600</v>
      </c>
      <c r="BK134" s="195" t="s">
        <v>7</v>
      </c>
      <c r="BL134" s="195">
        <v>228</v>
      </c>
    </row>
    <row r="135" spans="1:64" ht="12.75" customHeight="1" x14ac:dyDescent="0.2">
      <c r="A135" s="129">
        <v>129</v>
      </c>
      <c r="B135" s="129"/>
      <c r="C135" s="194" t="s">
        <v>176</v>
      </c>
      <c r="D135" s="195" t="s">
        <v>7</v>
      </c>
      <c r="E135" s="195" t="s">
        <v>7</v>
      </c>
      <c r="F135" s="195" t="s">
        <v>7</v>
      </c>
      <c r="G135" s="195" t="s">
        <v>7</v>
      </c>
      <c r="H135" s="195">
        <v>240</v>
      </c>
      <c r="I135" s="195" t="s">
        <v>7</v>
      </c>
      <c r="J135" s="195" t="s">
        <v>7</v>
      </c>
      <c r="K135" s="195" t="s">
        <v>7</v>
      </c>
      <c r="L135" s="195" t="s">
        <v>7</v>
      </c>
      <c r="M135" s="195" t="s">
        <v>7</v>
      </c>
      <c r="N135" s="195" t="s">
        <v>7</v>
      </c>
      <c r="O135" s="195" t="s">
        <v>7</v>
      </c>
      <c r="P135" s="195">
        <v>80</v>
      </c>
      <c r="Q135" s="195" t="s">
        <v>7</v>
      </c>
      <c r="R135" s="195">
        <v>300</v>
      </c>
      <c r="S135" s="195">
        <v>300</v>
      </c>
      <c r="T135" s="195" t="s">
        <v>7</v>
      </c>
      <c r="U135" s="195" t="s">
        <v>7</v>
      </c>
      <c r="V135" s="195" t="s">
        <v>7</v>
      </c>
      <c r="X135" s="194" t="s">
        <v>176</v>
      </c>
      <c r="Y135" s="195" t="s">
        <v>7</v>
      </c>
      <c r="Z135" s="195" t="s">
        <v>7</v>
      </c>
      <c r="AA135" s="195" t="s">
        <v>7</v>
      </c>
      <c r="AB135" s="195" t="s">
        <v>7</v>
      </c>
      <c r="AC135" s="195">
        <v>240</v>
      </c>
      <c r="AD135" s="195" t="s">
        <v>7</v>
      </c>
      <c r="AE135" s="195" t="s">
        <v>7</v>
      </c>
      <c r="AF135" s="195" t="s">
        <v>7</v>
      </c>
      <c r="AG135" s="195" t="s">
        <v>7</v>
      </c>
      <c r="AH135" s="195" t="s">
        <v>7</v>
      </c>
      <c r="AI135" s="195" t="s">
        <v>7</v>
      </c>
      <c r="AJ135" s="195" t="s">
        <v>7</v>
      </c>
      <c r="AK135" s="195">
        <v>80</v>
      </c>
      <c r="AL135" s="195" t="s">
        <v>7</v>
      </c>
      <c r="AM135" s="195">
        <v>300</v>
      </c>
      <c r="AN135" s="195">
        <v>300</v>
      </c>
      <c r="AO135" s="195" t="s">
        <v>7</v>
      </c>
      <c r="AP135" s="195" t="s">
        <v>7</v>
      </c>
      <c r="AQ135" s="195" t="s">
        <v>7</v>
      </c>
      <c r="AS135" s="194" t="s">
        <v>176</v>
      </c>
      <c r="AT135" s="195" t="s">
        <v>7</v>
      </c>
      <c r="AU135" s="195" t="s">
        <v>7</v>
      </c>
      <c r="AV135" s="195" t="s">
        <v>7</v>
      </c>
      <c r="AW135" s="195" t="s">
        <v>7</v>
      </c>
      <c r="AX135" s="195">
        <v>456</v>
      </c>
      <c r="AY135" s="195" t="s">
        <v>7</v>
      </c>
      <c r="AZ135" s="195" t="s">
        <v>7</v>
      </c>
      <c r="BA135" s="195" t="s">
        <v>7</v>
      </c>
      <c r="BB135" s="195" t="s">
        <v>7</v>
      </c>
      <c r="BC135" s="195" t="s">
        <v>7</v>
      </c>
      <c r="BD135" s="195" t="s">
        <v>7</v>
      </c>
      <c r="BE135" s="195" t="s">
        <v>7</v>
      </c>
      <c r="BF135" s="196">
        <v>1440</v>
      </c>
      <c r="BG135" s="195" t="s">
        <v>7</v>
      </c>
      <c r="BH135" s="196">
        <v>1050</v>
      </c>
      <c r="BI135" s="195">
        <v>846</v>
      </c>
      <c r="BJ135" s="195" t="s">
        <v>7</v>
      </c>
      <c r="BK135" s="195" t="s">
        <v>7</v>
      </c>
      <c r="BL135" s="195" t="s">
        <v>7</v>
      </c>
    </row>
    <row r="136" spans="1:64" ht="12.75" customHeight="1" x14ac:dyDescent="0.2">
      <c r="A136" s="129">
        <v>130</v>
      </c>
      <c r="B136" s="129"/>
      <c r="C136" s="194" t="s">
        <v>177</v>
      </c>
      <c r="D136" s="195">
        <v>50</v>
      </c>
      <c r="E136" s="195" t="s">
        <v>7</v>
      </c>
      <c r="F136" s="195" t="s">
        <v>7</v>
      </c>
      <c r="G136" s="195" t="s">
        <v>7</v>
      </c>
      <c r="H136" s="195">
        <v>100</v>
      </c>
      <c r="I136" s="195" t="s">
        <v>7</v>
      </c>
      <c r="J136" s="195" t="s">
        <v>7</v>
      </c>
      <c r="K136" s="195" t="s">
        <v>7</v>
      </c>
      <c r="L136" s="195" t="s">
        <v>7</v>
      </c>
      <c r="M136" s="195" t="s">
        <v>7</v>
      </c>
      <c r="N136" s="195" t="s">
        <v>7</v>
      </c>
      <c r="O136" s="195" t="s">
        <v>7</v>
      </c>
      <c r="P136" s="195">
        <v>100</v>
      </c>
      <c r="Q136" s="195" t="s">
        <v>7</v>
      </c>
      <c r="R136" s="195" t="s">
        <v>7</v>
      </c>
      <c r="S136" s="195" t="s">
        <v>7</v>
      </c>
      <c r="T136" s="195" t="s">
        <v>7</v>
      </c>
      <c r="U136" s="195" t="s">
        <v>7</v>
      </c>
      <c r="V136" s="195" t="s">
        <v>7</v>
      </c>
      <c r="X136" s="194" t="s">
        <v>177</v>
      </c>
      <c r="Y136" s="195">
        <v>50</v>
      </c>
      <c r="Z136" s="195" t="s">
        <v>7</v>
      </c>
      <c r="AA136" s="195" t="s">
        <v>7</v>
      </c>
      <c r="AB136" s="195" t="s">
        <v>7</v>
      </c>
      <c r="AC136" s="195">
        <v>100</v>
      </c>
      <c r="AD136" s="195" t="s">
        <v>7</v>
      </c>
      <c r="AE136" s="195" t="s">
        <v>7</v>
      </c>
      <c r="AF136" s="195" t="s">
        <v>7</v>
      </c>
      <c r="AG136" s="195" t="s">
        <v>7</v>
      </c>
      <c r="AH136" s="195" t="s">
        <v>7</v>
      </c>
      <c r="AI136" s="195" t="s">
        <v>7</v>
      </c>
      <c r="AJ136" s="195" t="s">
        <v>7</v>
      </c>
      <c r="AK136" s="195">
        <v>100</v>
      </c>
      <c r="AL136" s="195" t="s">
        <v>7</v>
      </c>
      <c r="AM136" s="195" t="s">
        <v>7</v>
      </c>
      <c r="AN136" s="195" t="s">
        <v>7</v>
      </c>
      <c r="AO136" s="195" t="s">
        <v>7</v>
      </c>
      <c r="AP136" s="195" t="s">
        <v>7</v>
      </c>
      <c r="AQ136" s="195" t="s">
        <v>7</v>
      </c>
      <c r="AS136" s="194" t="s">
        <v>177</v>
      </c>
      <c r="AT136" s="196">
        <v>1000</v>
      </c>
      <c r="AU136" s="195" t="s">
        <v>7</v>
      </c>
      <c r="AV136" s="195" t="s">
        <v>7</v>
      </c>
      <c r="AW136" s="195" t="s">
        <v>7</v>
      </c>
      <c r="AX136" s="195">
        <v>190</v>
      </c>
      <c r="AY136" s="195" t="s">
        <v>7</v>
      </c>
      <c r="AZ136" s="195" t="s">
        <v>7</v>
      </c>
      <c r="BA136" s="195" t="s">
        <v>7</v>
      </c>
      <c r="BB136" s="195" t="s">
        <v>7</v>
      </c>
      <c r="BC136" s="195" t="s">
        <v>7</v>
      </c>
      <c r="BD136" s="195" t="s">
        <v>7</v>
      </c>
      <c r="BE136" s="195" t="s">
        <v>7</v>
      </c>
      <c r="BF136" s="196">
        <v>1600</v>
      </c>
      <c r="BG136" s="195" t="s">
        <v>7</v>
      </c>
      <c r="BH136" s="195" t="s">
        <v>7</v>
      </c>
      <c r="BI136" s="195" t="s">
        <v>7</v>
      </c>
      <c r="BJ136" s="195" t="s">
        <v>7</v>
      </c>
      <c r="BK136" s="195" t="s">
        <v>7</v>
      </c>
      <c r="BL136" s="195" t="s">
        <v>7</v>
      </c>
    </row>
    <row r="137" spans="1:64" ht="12.75" customHeight="1" x14ac:dyDescent="0.2">
      <c r="A137" s="129">
        <v>131</v>
      </c>
      <c r="B137" s="129"/>
      <c r="C137" s="194" t="s">
        <v>178</v>
      </c>
      <c r="D137" s="195" t="s">
        <v>7</v>
      </c>
      <c r="E137" s="195" t="s">
        <v>7</v>
      </c>
      <c r="F137" s="195" t="s">
        <v>7</v>
      </c>
      <c r="G137" s="195" t="s">
        <v>7</v>
      </c>
      <c r="H137" s="195">
        <v>80</v>
      </c>
      <c r="I137" s="195" t="s">
        <v>7</v>
      </c>
      <c r="J137" s="196">
        <v>1000</v>
      </c>
      <c r="K137" s="195" t="s">
        <v>7</v>
      </c>
      <c r="L137" s="195" t="s">
        <v>7</v>
      </c>
      <c r="M137" s="195" t="s">
        <v>7</v>
      </c>
      <c r="N137" s="195" t="s">
        <v>7</v>
      </c>
      <c r="O137" s="195" t="s">
        <v>7</v>
      </c>
      <c r="P137" s="195">
        <v>30</v>
      </c>
      <c r="Q137" s="195" t="s">
        <v>7</v>
      </c>
      <c r="R137" s="196">
        <v>4200</v>
      </c>
      <c r="S137" s="196">
        <v>21500</v>
      </c>
      <c r="T137" s="196">
        <v>2500</v>
      </c>
      <c r="U137" s="195" t="s">
        <v>7</v>
      </c>
      <c r="V137" s="195" t="s">
        <v>7</v>
      </c>
      <c r="X137" s="194" t="s">
        <v>178</v>
      </c>
      <c r="Y137" s="195" t="s">
        <v>7</v>
      </c>
      <c r="Z137" s="195" t="s">
        <v>7</v>
      </c>
      <c r="AA137" s="195" t="s">
        <v>7</v>
      </c>
      <c r="AB137" s="195" t="s">
        <v>7</v>
      </c>
      <c r="AC137" s="195">
        <v>80</v>
      </c>
      <c r="AD137" s="195" t="s">
        <v>7</v>
      </c>
      <c r="AE137" s="196">
        <v>1000</v>
      </c>
      <c r="AF137" s="195" t="s">
        <v>7</v>
      </c>
      <c r="AG137" s="195" t="s">
        <v>7</v>
      </c>
      <c r="AH137" s="195" t="s">
        <v>7</v>
      </c>
      <c r="AI137" s="195" t="s">
        <v>7</v>
      </c>
      <c r="AJ137" s="195" t="s">
        <v>7</v>
      </c>
      <c r="AK137" s="195">
        <v>30</v>
      </c>
      <c r="AL137" s="195" t="s">
        <v>7</v>
      </c>
      <c r="AM137" s="196">
        <v>4200</v>
      </c>
      <c r="AN137" s="196">
        <v>21500</v>
      </c>
      <c r="AO137" s="196">
        <v>2500</v>
      </c>
      <c r="AP137" s="195" t="s">
        <v>7</v>
      </c>
      <c r="AQ137" s="195" t="s">
        <v>7</v>
      </c>
      <c r="AS137" s="194" t="s">
        <v>178</v>
      </c>
      <c r="AT137" s="195" t="s">
        <v>7</v>
      </c>
      <c r="AU137" s="195" t="s">
        <v>7</v>
      </c>
      <c r="AV137" s="195" t="s">
        <v>7</v>
      </c>
      <c r="AW137" s="195" t="s">
        <v>7</v>
      </c>
      <c r="AX137" s="195">
        <v>153</v>
      </c>
      <c r="AY137" s="195" t="s">
        <v>7</v>
      </c>
      <c r="AZ137" s="196">
        <v>90000</v>
      </c>
      <c r="BA137" s="195" t="s">
        <v>7</v>
      </c>
      <c r="BB137" s="195" t="s">
        <v>7</v>
      </c>
      <c r="BC137" s="195" t="s">
        <v>7</v>
      </c>
      <c r="BD137" s="195" t="s">
        <v>7</v>
      </c>
      <c r="BE137" s="195" t="s">
        <v>7</v>
      </c>
      <c r="BF137" s="195">
        <v>408</v>
      </c>
      <c r="BG137" s="195" t="s">
        <v>7</v>
      </c>
      <c r="BH137" s="196">
        <v>15300</v>
      </c>
      <c r="BI137" s="196">
        <v>50740</v>
      </c>
      <c r="BJ137" s="196">
        <v>7750</v>
      </c>
      <c r="BK137" s="195" t="s">
        <v>7</v>
      </c>
      <c r="BL137" s="195" t="s">
        <v>7</v>
      </c>
    </row>
    <row r="138" spans="1:64" ht="12.75" customHeight="1" x14ac:dyDescent="0.2">
      <c r="A138" s="129">
        <v>132</v>
      </c>
      <c r="B138" s="129"/>
      <c r="C138" s="194" t="s">
        <v>179</v>
      </c>
      <c r="D138" s="195" t="s">
        <v>7</v>
      </c>
      <c r="E138" s="195" t="s">
        <v>7</v>
      </c>
      <c r="F138" s="195" t="s">
        <v>7</v>
      </c>
      <c r="G138" s="195" t="s">
        <v>7</v>
      </c>
      <c r="H138" s="195" t="s">
        <v>7</v>
      </c>
      <c r="I138" s="195" t="s">
        <v>7</v>
      </c>
      <c r="J138" s="195" t="s">
        <v>7</v>
      </c>
      <c r="K138" s="195" t="s">
        <v>7</v>
      </c>
      <c r="L138" s="195" t="s">
        <v>7</v>
      </c>
      <c r="M138" s="196">
        <v>5179</v>
      </c>
      <c r="N138" s="195" t="s">
        <v>7</v>
      </c>
      <c r="O138" s="195" t="s">
        <v>7</v>
      </c>
      <c r="P138" s="195">
        <v>80</v>
      </c>
      <c r="Q138" s="195" t="s">
        <v>7</v>
      </c>
      <c r="R138" s="196">
        <v>2107</v>
      </c>
      <c r="S138" s="196">
        <v>11307</v>
      </c>
      <c r="T138" s="195" t="s">
        <v>7</v>
      </c>
      <c r="U138" s="195" t="s">
        <v>7</v>
      </c>
      <c r="V138" s="195" t="s">
        <v>7</v>
      </c>
      <c r="X138" s="194" t="s">
        <v>179</v>
      </c>
      <c r="Y138" s="195" t="s">
        <v>7</v>
      </c>
      <c r="Z138" s="195" t="s">
        <v>7</v>
      </c>
      <c r="AA138" s="195" t="s">
        <v>7</v>
      </c>
      <c r="AB138" s="195" t="s">
        <v>7</v>
      </c>
      <c r="AC138" s="195" t="s">
        <v>7</v>
      </c>
      <c r="AD138" s="195" t="s">
        <v>7</v>
      </c>
      <c r="AE138" s="195" t="s">
        <v>7</v>
      </c>
      <c r="AF138" s="195" t="s">
        <v>7</v>
      </c>
      <c r="AG138" s="195" t="s">
        <v>7</v>
      </c>
      <c r="AH138" s="196">
        <v>5179</v>
      </c>
      <c r="AI138" s="195" t="s">
        <v>7</v>
      </c>
      <c r="AJ138" s="195" t="s">
        <v>7</v>
      </c>
      <c r="AK138" s="195">
        <v>80</v>
      </c>
      <c r="AL138" s="195" t="s">
        <v>7</v>
      </c>
      <c r="AM138" s="196">
        <v>2107</v>
      </c>
      <c r="AN138" s="196">
        <v>11307</v>
      </c>
      <c r="AO138" s="195" t="s">
        <v>7</v>
      </c>
      <c r="AP138" s="195" t="s">
        <v>7</v>
      </c>
      <c r="AQ138" s="195" t="s">
        <v>7</v>
      </c>
      <c r="AS138" s="194" t="s">
        <v>179</v>
      </c>
      <c r="AT138" s="195" t="s">
        <v>7</v>
      </c>
      <c r="AU138" s="195" t="s">
        <v>7</v>
      </c>
      <c r="AV138" s="195" t="s">
        <v>7</v>
      </c>
      <c r="AW138" s="195" t="s">
        <v>7</v>
      </c>
      <c r="AX138" s="195" t="s">
        <v>7</v>
      </c>
      <c r="AY138" s="195" t="s">
        <v>7</v>
      </c>
      <c r="AZ138" s="195" t="s">
        <v>7</v>
      </c>
      <c r="BA138" s="195" t="s">
        <v>7</v>
      </c>
      <c r="BB138" s="195" t="s">
        <v>7</v>
      </c>
      <c r="BC138" s="196">
        <v>13983</v>
      </c>
      <c r="BD138" s="195" t="s">
        <v>7</v>
      </c>
      <c r="BE138" s="195" t="s">
        <v>7</v>
      </c>
      <c r="BF138" s="196">
        <v>1360</v>
      </c>
      <c r="BG138" s="195" t="s">
        <v>7</v>
      </c>
      <c r="BH138" s="196">
        <v>12642</v>
      </c>
      <c r="BI138" s="196">
        <v>35052</v>
      </c>
      <c r="BJ138" s="195" t="s">
        <v>7</v>
      </c>
      <c r="BK138" s="195" t="s">
        <v>7</v>
      </c>
      <c r="BL138" s="195" t="s">
        <v>7</v>
      </c>
    </row>
    <row r="139" spans="1:64" ht="12.75" customHeight="1" x14ac:dyDescent="0.2">
      <c r="A139" s="129">
        <v>133</v>
      </c>
      <c r="B139" s="129"/>
      <c r="C139" s="194" t="s">
        <v>180</v>
      </c>
      <c r="D139" s="195" t="s">
        <v>7</v>
      </c>
      <c r="E139" s="195" t="s">
        <v>7</v>
      </c>
      <c r="F139" s="195" t="s">
        <v>7</v>
      </c>
      <c r="G139" s="195" t="s">
        <v>7</v>
      </c>
      <c r="H139" s="195" t="s">
        <v>7</v>
      </c>
      <c r="I139" s="195" t="s">
        <v>7</v>
      </c>
      <c r="J139" s="195" t="s">
        <v>7</v>
      </c>
      <c r="K139" s="195" t="s">
        <v>7</v>
      </c>
      <c r="L139" s="195" t="s">
        <v>7</v>
      </c>
      <c r="M139" s="195" t="s">
        <v>7</v>
      </c>
      <c r="N139" s="195" t="s">
        <v>7</v>
      </c>
      <c r="O139" s="195" t="s">
        <v>7</v>
      </c>
      <c r="P139" s="195">
        <v>5</v>
      </c>
      <c r="Q139" s="195" t="s">
        <v>7</v>
      </c>
      <c r="R139" s="195">
        <v>10</v>
      </c>
      <c r="S139" s="195" t="s">
        <v>7</v>
      </c>
      <c r="T139" s="195" t="s">
        <v>7</v>
      </c>
      <c r="U139" s="195" t="s">
        <v>7</v>
      </c>
      <c r="V139" s="195" t="s">
        <v>7</v>
      </c>
      <c r="X139" s="194" t="s">
        <v>180</v>
      </c>
      <c r="Y139" s="195" t="s">
        <v>7</v>
      </c>
      <c r="Z139" s="195" t="s">
        <v>7</v>
      </c>
      <c r="AA139" s="195" t="s">
        <v>7</v>
      </c>
      <c r="AB139" s="195" t="s">
        <v>7</v>
      </c>
      <c r="AC139" s="195" t="s">
        <v>7</v>
      </c>
      <c r="AD139" s="195" t="s">
        <v>7</v>
      </c>
      <c r="AE139" s="195" t="s">
        <v>7</v>
      </c>
      <c r="AF139" s="195" t="s">
        <v>7</v>
      </c>
      <c r="AG139" s="195" t="s">
        <v>7</v>
      </c>
      <c r="AH139" s="195" t="s">
        <v>7</v>
      </c>
      <c r="AI139" s="195" t="s">
        <v>7</v>
      </c>
      <c r="AJ139" s="195" t="s">
        <v>7</v>
      </c>
      <c r="AK139" s="195">
        <v>5</v>
      </c>
      <c r="AL139" s="195" t="s">
        <v>7</v>
      </c>
      <c r="AM139" s="195">
        <v>10</v>
      </c>
      <c r="AN139" s="195" t="s">
        <v>7</v>
      </c>
      <c r="AO139" s="195" t="s">
        <v>7</v>
      </c>
      <c r="AP139" s="195" t="s">
        <v>7</v>
      </c>
      <c r="AQ139" s="195" t="s">
        <v>7</v>
      </c>
      <c r="AS139" s="194" t="s">
        <v>180</v>
      </c>
      <c r="AT139" s="195" t="s">
        <v>7</v>
      </c>
      <c r="AU139" s="195" t="s">
        <v>7</v>
      </c>
      <c r="AV139" s="195" t="s">
        <v>7</v>
      </c>
      <c r="AW139" s="195" t="s">
        <v>7</v>
      </c>
      <c r="AX139" s="195" t="s">
        <v>7</v>
      </c>
      <c r="AY139" s="195" t="s">
        <v>7</v>
      </c>
      <c r="AZ139" s="195" t="s">
        <v>7</v>
      </c>
      <c r="BA139" s="195" t="s">
        <v>7</v>
      </c>
      <c r="BB139" s="195" t="s">
        <v>7</v>
      </c>
      <c r="BC139" s="195" t="s">
        <v>7</v>
      </c>
      <c r="BD139" s="195" t="s">
        <v>7</v>
      </c>
      <c r="BE139" s="195" t="s">
        <v>7</v>
      </c>
      <c r="BF139" s="195">
        <v>55</v>
      </c>
      <c r="BG139" s="195" t="s">
        <v>7</v>
      </c>
      <c r="BH139" s="195">
        <v>35</v>
      </c>
      <c r="BI139" s="195" t="s">
        <v>7</v>
      </c>
      <c r="BJ139" s="195" t="s">
        <v>7</v>
      </c>
      <c r="BK139" s="195" t="s">
        <v>7</v>
      </c>
      <c r="BL139" s="195" t="s">
        <v>7</v>
      </c>
    </row>
    <row r="140" spans="1:64" ht="12.75" customHeight="1" x14ac:dyDescent="0.2">
      <c r="A140" s="129">
        <v>134</v>
      </c>
      <c r="B140" s="129"/>
      <c r="C140" s="194" t="s">
        <v>181</v>
      </c>
      <c r="D140" s="195" t="s">
        <v>7</v>
      </c>
      <c r="E140" s="195" t="s">
        <v>7</v>
      </c>
      <c r="F140" s="195" t="s">
        <v>7</v>
      </c>
      <c r="G140" s="195" t="s">
        <v>7</v>
      </c>
      <c r="H140" s="195" t="s">
        <v>7</v>
      </c>
      <c r="I140" s="195" t="s">
        <v>7</v>
      </c>
      <c r="J140" s="195" t="s">
        <v>7</v>
      </c>
      <c r="K140" s="195" t="s">
        <v>7</v>
      </c>
      <c r="L140" s="195" t="s">
        <v>7</v>
      </c>
      <c r="M140" s="195">
        <v>250</v>
      </c>
      <c r="N140" s="195" t="s">
        <v>7</v>
      </c>
      <c r="O140" s="195" t="s">
        <v>7</v>
      </c>
      <c r="P140" s="195">
        <v>10</v>
      </c>
      <c r="Q140" s="195" t="s">
        <v>7</v>
      </c>
      <c r="R140" s="196">
        <v>1800</v>
      </c>
      <c r="S140" s="196">
        <v>5500</v>
      </c>
      <c r="T140" s="195">
        <v>200</v>
      </c>
      <c r="U140" s="195">
        <v>10</v>
      </c>
      <c r="V140" s="195" t="s">
        <v>7</v>
      </c>
      <c r="X140" s="194" t="s">
        <v>181</v>
      </c>
      <c r="Y140" s="195" t="s">
        <v>7</v>
      </c>
      <c r="Z140" s="195" t="s">
        <v>7</v>
      </c>
      <c r="AA140" s="195" t="s">
        <v>7</v>
      </c>
      <c r="AB140" s="195" t="s">
        <v>7</v>
      </c>
      <c r="AC140" s="195" t="s">
        <v>7</v>
      </c>
      <c r="AD140" s="195" t="s">
        <v>7</v>
      </c>
      <c r="AE140" s="195" t="s">
        <v>7</v>
      </c>
      <c r="AF140" s="195" t="s">
        <v>7</v>
      </c>
      <c r="AG140" s="195" t="s">
        <v>7</v>
      </c>
      <c r="AH140" s="195">
        <v>250</v>
      </c>
      <c r="AI140" s="195" t="s">
        <v>7</v>
      </c>
      <c r="AJ140" s="195" t="s">
        <v>7</v>
      </c>
      <c r="AK140" s="195">
        <v>10</v>
      </c>
      <c r="AL140" s="195" t="s">
        <v>7</v>
      </c>
      <c r="AM140" s="196">
        <v>1800</v>
      </c>
      <c r="AN140" s="196">
        <v>5500</v>
      </c>
      <c r="AO140" s="195">
        <v>200</v>
      </c>
      <c r="AP140" s="195">
        <v>10</v>
      </c>
      <c r="AQ140" s="195" t="s">
        <v>7</v>
      </c>
      <c r="AS140" s="194" t="s">
        <v>181</v>
      </c>
      <c r="AT140" s="195" t="s">
        <v>7</v>
      </c>
      <c r="AU140" s="195" t="s">
        <v>7</v>
      </c>
      <c r="AV140" s="195" t="s">
        <v>7</v>
      </c>
      <c r="AW140" s="195" t="s">
        <v>7</v>
      </c>
      <c r="AX140" s="195" t="s">
        <v>7</v>
      </c>
      <c r="AY140" s="195" t="s">
        <v>7</v>
      </c>
      <c r="AZ140" s="195" t="s">
        <v>7</v>
      </c>
      <c r="BA140" s="195" t="s">
        <v>7</v>
      </c>
      <c r="BB140" s="195" t="s">
        <v>7</v>
      </c>
      <c r="BC140" s="195">
        <v>375</v>
      </c>
      <c r="BD140" s="195" t="s">
        <v>7</v>
      </c>
      <c r="BE140" s="195" t="s">
        <v>7</v>
      </c>
      <c r="BF140" s="195">
        <v>160</v>
      </c>
      <c r="BG140" s="195" t="s">
        <v>7</v>
      </c>
      <c r="BH140" s="196">
        <v>15000</v>
      </c>
      <c r="BI140" s="196">
        <v>16500</v>
      </c>
      <c r="BJ140" s="195">
        <v>760</v>
      </c>
      <c r="BK140" s="195">
        <v>580</v>
      </c>
      <c r="BL140" s="195" t="s">
        <v>7</v>
      </c>
    </row>
    <row r="141" spans="1:64" ht="12.75" customHeight="1" x14ac:dyDescent="0.2">
      <c r="A141" s="129">
        <v>135</v>
      </c>
      <c r="B141" s="129"/>
      <c r="C141" s="194" t="s">
        <v>36</v>
      </c>
      <c r="D141" s="195" t="s">
        <v>7</v>
      </c>
      <c r="E141" s="196">
        <v>8362</v>
      </c>
      <c r="F141" s="195" t="s">
        <v>7</v>
      </c>
      <c r="G141" s="195" t="s">
        <v>7</v>
      </c>
      <c r="H141" s="195">
        <v>555</v>
      </c>
      <c r="I141" s="195" t="s">
        <v>7</v>
      </c>
      <c r="J141" s="195" t="s">
        <v>7</v>
      </c>
      <c r="K141" s="195" t="s">
        <v>7</v>
      </c>
      <c r="L141" s="195" t="s">
        <v>7</v>
      </c>
      <c r="M141" s="196">
        <v>14210</v>
      </c>
      <c r="N141" s="195" t="s">
        <v>7</v>
      </c>
      <c r="O141" s="195" t="s">
        <v>7</v>
      </c>
      <c r="P141" s="195">
        <v>35</v>
      </c>
      <c r="Q141" s="195" t="s">
        <v>7</v>
      </c>
      <c r="R141" s="196">
        <v>27000</v>
      </c>
      <c r="S141" s="196">
        <v>57000</v>
      </c>
      <c r="T141" s="196">
        <v>6157</v>
      </c>
      <c r="U141" s="195" t="s">
        <v>7</v>
      </c>
      <c r="V141" s="195" t="s">
        <v>7</v>
      </c>
      <c r="X141" s="194" t="s">
        <v>36</v>
      </c>
      <c r="Y141" s="195" t="s">
        <v>7</v>
      </c>
      <c r="Z141" s="196">
        <v>8362</v>
      </c>
      <c r="AA141" s="195" t="s">
        <v>7</v>
      </c>
      <c r="AB141" s="195" t="s">
        <v>7</v>
      </c>
      <c r="AC141" s="195">
        <v>555</v>
      </c>
      <c r="AD141" s="195" t="s">
        <v>7</v>
      </c>
      <c r="AE141" s="195" t="s">
        <v>7</v>
      </c>
      <c r="AF141" s="195" t="s">
        <v>7</v>
      </c>
      <c r="AG141" s="195" t="s">
        <v>7</v>
      </c>
      <c r="AH141" s="196">
        <v>14210</v>
      </c>
      <c r="AI141" s="195" t="s">
        <v>7</v>
      </c>
      <c r="AJ141" s="195" t="s">
        <v>7</v>
      </c>
      <c r="AK141" s="195">
        <v>35</v>
      </c>
      <c r="AL141" s="195" t="s">
        <v>7</v>
      </c>
      <c r="AM141" s="196">
        <v>27000</v>
      </c>
      <c r="AN141" s="196">
        <v>57000</v>
      </c>
      <c r="AO141" s="196">
        <v>6157</v>
      </c>
      <c r="AP141" s="195" t="s">
        <v>7</v>
      </c>
      <c r="AQ141" s="195" t="s">
        <v>7</v>
      </c>
      <c r="AS141" s="194" t="s">
        <v>36</v>
      </c>
      <c r="AT141" s="195" t="s">
        <v>7</v>
      </c>
      <c r="AU141" s="196">
        <v>33632</v>
      </c>
      <c r="AV141" s="195" t="s">
        <v>7</v>
      </c>
      <c r="AW141" s="195" t="s">
        <v>7</v>
      </c>
      <c r="AX141" s="195">
        <v>999</v>
      </c>
      <c r="AY141" s="195" t="s">
        <v>7</v>
      </c>
      <c r="AZ141" s="195" t="s">
        <v>7</v>
      </c>
      <c r="BA141" s="195" t="s">
        <v>7</v>
      </c>
      <c r="BB141" s="195" t="s">
        <v>7</v>
      </c>
      <c r="BC141" s="196">
        <v>36757</v>
      </c>
      <c r="BD141" s="195" t="s">
        <v>7</v>
      </c>
      <c r="BE141" s="195" t="s">
        <v>7</v>
      </c>
      <c r="BF141" s="195">
        <v>730</v>
      </c>
      <c r="BG141" s="195" t="s">
        <v>7</v>
      </c>
      <c r="BH141" s="196">
        <v>264600</v>
      </c>
      <c r="BI141" s="196">
        <v>188100</v>
      </c>
      <c r="BJ141" s="196">
        <v>24000</v>
      </c>
      <c r="BK141" s="195" t="s">
        <v>7</v>
      </c>
      <c r="BL141" s="195" t="s">
        <v>7</v>
      </c>
    </row>
    <row r="142" spans="1:64" ht="12.75" customHeight="1" x14ac:dyDescent="0.2">
      <c r="A142" s="129">
        <v>136</v>
      </c>
      <c r="B142" s="129"/>
      <c r="C142" s="194" t="s">
        <v>182</v>
      </c>
      <c r="D142" s="195" t="s">
        <v>7</v>
      </c>
      <c r="E142" s="195" t="s">
        <v>7</v>
      </c>
      <c r="F142" s="195" t="s">
        <v>7</v>
      </c>
      <c r="G142" s="195" t="s">
        <v>7</v>
      </c>
      <c r="H142" s="195">
        <v>33</v>
      </c>
      <c r="I142" s="195" t="s">
        <v>7</v>
      </c>
      <c r="J142" s="195" t="s">
        <v>7</v>
      </c>
      <c r="K142" s="195" t="s">
        <v>7</v>
      </c>
      <c r="L142" s="195" t="s">
        <v>7</v>
      </c>
      <c r="M142" s="195" t="s">
        <v>7</v>
      </c>
      <c r="N142" s="195" t="s">
        <v>7</v>
      </c>
      <c r="O142" s="195" t="s">
        <v>7</v>
      </c>
      <c r="P142" s="195" t="s">
        <v>7</v>
      </c>
      <c r="Q142" s="195" t="s">
        <v>7</v>
      </c>
      <c r="R142" s="195">
        <v>450</v>
      </c>
      <c r="S142" s="196">
        <v>1400</v>
      </c>
      <c r="T142" s="195" t="s">
        <v>7</v>
      </c>
      <c r="U142" s="195" t="s">
        <v>7</v>
      </c>
      <c r="V142" s="195" t="s">
        <v>7</v>
      </c>
      <c r="X142" s="194" t="s">
        <v>182</v>
      </c>
      <c r="Y142" s="195" t="s">
        <v>7</v>
      </c>
      <c r="Z142" s="195" t="s">
        <v>7</v>
      </c>
      <c r="AA142" s="195" t="s">
        <v>7</v>
      </c>
      <c r="AB142" s="195" t="s">
        <v>7</v>
      </c>
      <c r="AC142" s="195">
        <v>33</v>
      </c>
      <c r="AD142" s="195" t="s">
        <v>7</v>
      </c>
      <c r="AE142" s="195" t="s">
        <v>7</v>
      </c>
      <c r="AF142" s="195" t="s">
        <v>7</v>
      </c>
      <c r="AG142" s="195" t="s">
        <v>7</v>
      </c>
      <c r="AH142" s="195" t="s">
        <v>7</v>
      </c>
      <c r="AI142" s="195" t="s">
        <v>7</v>
      </c>
      <c r="AJ142" s="195" t="s">
        <v>7</v>
      </c>
      <c r="AK142" s="195" t="s">
        <v>7</v>
      </c>
      <c r="AL142" s="195" t="s">
        <v>7</v>
      </c>
      <c r="AM142" s="195">
        <v>450</v>
      </c>
      <c r="AN142" s="196">
        <v>1400</v>
      </c>
      <c r="AO142" s="195" t="s">
        <v>7</v>
      </c>
      <c r="AP142" s="195" t="s">
        <v>7</v>
      </c>
      <c r="AQ142" s="195" t="s">
        <v>7</v>
      </c>
      <c r="AS142" s="194" t="s">
        <v>182</v>
      </c>
      <c r="AT142" s="195" t="s">
        <v>7</v>
      </c>
      <c r="AU142" s="195" t="s">
        <v>7</v>
      </c>
      <c r="AV142" s="195" t="s">
        <v>7</v>
      </c>
      <c r="AW142" s="195" t="s">
        <v>7</v>
      </c>
      <c r="AX142" s="195">
        <v>73</v>
      </c>
      <c r="AY142" s="195" t="s">
        <v>7</v>
      </c>
      <c r="AZ142" s="195" t="s">
        <v>7</v>
      </c>
      <c r="BA142" s="195" t="s">
        <v>7</v>
      </c>
      <c r="BB142" s="195" t="s">
        <v>7</v>
      </c>
      <c r="BC142" s="195" t="s">
        <v>7</v>
      </c>
      <c r="BD142" s="195" t="s">
        <v>7</v>
      </c>
      <c r="BE142" s="195" t="s">
        <v>7</v>
      </c>
      <c r="BF142" s="195" t="s">
        <v>7</v>
      </c>
      <c r="BG142" s="195" t="s">
        <v>7</v>
      </c>
      <c r="BH142" s="196">
        <v>2925</v>
      </c>
      <c r="BI142" s="196">
        <v>4200</v>
      </c>
      <c r="BJ142" s="195" t="s">
        <v>7</v>
      </c>
      <c r="BK142" s="195" t="s">
        <v>7</v>
      </c>
      <c r="BL142" s="195" t="s">
        <v>7</v>
      </c>
    </row>
    <row r="143" spans="1:64" ht="12.75" customHeight="1" x14ac:dyDescent="0.2">
      <c r="A143" s="129">
        <v>137</v>
      </c>
      <c r="B143" s="129"/>
      <c r="C143" s="194" t="s">
        <v>183</v>
      </c>
      <c r="D143" s="195" t="s">
        <v>7</v>
      </c>
      <c r="E143" s="195" t="s">
        <v>7</v>
      </c>
      <c r="F143" s="195" t="s">
        <v>7</v>
      </c>
      <c r="G143" s="195" t="s">
        <v>7</v>
      </c>
      <c r="H143" s="195">
        <v>30</v>
      </c>
      <c r="I143" s="195" t="s">
        <v>7</v>
      </c>
      <c r="J143" s="195" t="s">
        <v>7</v>
      </c>
      <c r="K143" s="195" t="s">
        <v>7</v>
      </c>
      <c r="L143" s="195" t="s">
        <v>7</v>
      </c>
      <c r="M143" s="195">
        <v>35</v>
      </c>
      <c r="N143" s="195" t="s">
        <v>7</v>
      </c>
      <c r="O143" s="195" t="s">
        <v>7</v>
      </c>
      <c r="P143" s="195" t="s">
        <v>7</v>
      </c>
      <c r="Q143" s="195" t="s">
        <v>7</v>
      </c>
      <c r="R143" s="195">
        <v>500</v>
      </c>
      <c r="S143" s="195">
        <v>200</v>
      </c>
      <c r="T143" s="195" t="s">
        <v>7</v>
      </c>
      <c r="U143" s="195" t="s">
        <v>7</v>
      </c>
      <c r="V143" s="195" t="s">
        <v>7</v>
      </c>
      <c r="X143" s="194" t="s">
        <v>183</v>
      </c>
      <c r="Y143" s="195" t="s">
        <v>7</v>
      </c>
      <c r="Z143" s="195" t="s">
        <v>7</v>
      </c>
      <c r="AA143" s="195" t="s">
        <v>7</v>
      </c>
      <c r="AB143" s="195" t="s">
        <v>7</v>
      </c>
      <c r="AC143" s="195">
        <v>30</v>
      </c>
      <c r="AD143" s="195" t="s">
        <v>7</v>
      </c>
      <c r="AE143" s="195" t="s">
        <v>7</v>
      </c>
      <c r="AF143" s="195" t="s">
        <v>7</v>
      </c>
      <c r="AG143" s="195" t="s">
        <v>7</v>
      </c>
      <c r="AH143" s="195">
        <v>35</v>
      </c>
      <c r="AI143" s="195" t="s">
        <v>7</v>
      </c>
      <c r="AJ143" s="195" t="s">
        <v>7</v>
      </c>
      <c r="AK143" s="195" t="s">
        <v>7</v>
      </c>
      <c r="AL143" s="195" t="s">
        <v>7</v>
      </c>
      <c r="AM143" s="195">
        <v>500</v>
      </c>
      <c r="AN143" s="195">
        <v>200</v>
      </c>
      <c r="AO143" s="195" t="s">
        <v>7</v>
      </c>
      <c r="AP143" s="195" t="s">
        <v>7</v>
      </c>
      <c r="AQ143" s="195" t="s">
        <v>7</v>
      </c>
      <c r="AS143" s="194" t="s">
        <v>183</v>
      </c>
      <c r="AT143" s="195" t="s">
        <v>7</v>
      </c>
      <c r="AU143" s="195" t="s">
        <v>7</v>
      </c>
      <c r="AV143" s="195" t="s">
        <v>7</v>
      </c>
      <c r="AW143" s="195" t="s">
        <v>7</v>
      </c>
      <c r="AX143" s="195">
        <v>36</v>
      </c>
      <c r="AY143" s="195" t="s">
        <v>7</v>
      </c>
      <c r="AZ143" s="195" t="s">
        <v>7</v>
      </c>
      <c r="BA143" s="195" t="s">
        <v>7</v>
      </c>
      <c r="BB143" s="195" t="s">
        <v>7</v>
      </c>
      <c r="BC143" s="195">
        <v>84</v>
      </c>
      <c r="BD143" s="195" t="s">
        <v>7</v>
      </c>
      <c r="BE143" s="195" t="s">
        <v>7</v>
      </c>
      <c r="BF143" s="195" t="s">
        <v>7</v>
      </c>
      <c r="BG143" s="195" t="s">
        <v>7</v>
      </c>
      <c r="BH143" s="196">
        <v>1475</v>
      </c>
      <c r="BI143" s="195">
        <v>459</v>
      </c>
      <c r="BJ143" s="195" t="s">
        <v>7</v>
      </c>
      <c r="BK143" s="195" t="s">
        <v>7</v>
      </c>
      <c r="BL143" s="195" t="s">
        <v>7</v>
      </c>
    </row>
    <row r="144" spans="1:64" ht="12.75" customHeight="1" x14ac:dyDescent="0.2">
      <c r="A144" s="129">
        <v>138</v>
      </c>
      <c r="B144" s="129"/>
      <c r="C144" s="194" t="s">
        <v>184</v>
      </c>
      <c r="D144" s="195" t="s">
        <v>7</v>
      </c>
      <c r="E144" s="195" t="s">
        <v>7</v>
      </c>
      <c r="F144" s="195" t="s">
        <v>7</v>
      </c>
      <c r="G144" s="195" t="s">
        <v>7</v>
      </c>
      <c r="H144" s="195">
        <v>50</v>
      </c>
      <c r="I144" s="195" t="s">
        <v>7</v>
      </c>
      <c r="J144" s="195">
        <v>4</v>
      </c>
      <c r="K144" s="195" t="s">
        <v>7</v>
      </c>
      <c r="L144" s="195" t="s">
        <v>7</v>
      </c>
      <c r="M144" s="195" t="s">
        <v>7</v>
      </c>
      <c r="N144" s="195" t="s">
        <v>7</v>
      </c>
      <c r="O144" s="195" t="s">
        <v>7</v>
      </c>
      <c r="P144" s="195">
        <v>21</v>
      </c>
      <c r="Q144" s="195" t="s">
        <v>7</v>
      </c>
      <c r="R144" s="195">
        <v>300</v>
      </c>
      <c r="S144" s="196">
        <v>2500</v>
      </c>
      <c r="T144" s="195" t="s">
        <v>7</v>
      </c>
      <c r="U144" s="195" t="s">
        <v>7</v>
      </c>
      <c r="V144" s="195" t="s">
        <v>7</v>
      </c>
      <c r="X144" s="194" t="s">
        <v>184</v>
      </c>
      <c r="Y144" s="195" t="s">
        <v>7</v>
      </c>
      <c r="Z144" s="195" t="s">
        <v>7</v>
      </c>
      <c r="AA144" s="195" t="s">
        <v>7</v>
      </c>
      <c r="AB144" s="195" t="s">
        <v>7</v>
      </c>
      <c r="AC144" s="195">
        <v>50</v>
      </c>
      <c r="AD144" s="195" t="s">
        <v>7</v>
      </c>
      <c r="AE144" s="195">
        <v>4</v>
      </c>
      <c r="AF144" s="195" t="s">
        <v>7</v>
      </c>
      <c r="AG144" s="195" t="s">
        <v>7</v>
      </c>
      <c r="AH144" s="195" t="s">
        <v>7</v>
      </c>
      <c r="AI144" s="195" t="s">
        <v>7</v>
      </c>
      <c r="AJ144" s="195" t="s">
        <v>7</v>
      </c>
      <c r="AK144" s="195">
        <v>21</v>
      </c>
      <c r="AL144" s="195" t="s">
        <v>7</v>
      </c>
      <c r="AM144" s="195">
        <v>300</v>
      </c>
      <c r="AN144" s="196">
        <v>2500</v>
      </c>
      <c r="AO144" s="195" t="s">
        <v>7</v>
      </c>
      <c r="AP144" s="195" t="s">
        <v>7</v>
      </c>
      <c r="AQ144" s="195" t="s">
        <v>7</v>
      </c>
      <c r="AS144" s="194" t="s">
        <v>184</v>
      </c>
      <c r="AT144" s="195" t="s">
        <v>7</v>
      </c>
      <c r="AU144" s="195" t="s">
        <v>7</v>
      </c>
      <c r="AV144" s="195" t="s">
        <v>7</v>
      </c>
      <c r="AW144" s="195" t="s">
        <v>7</v>
      </c>
      <c r="AX144" s="195">
        <v>100</v>
      </c>
      <c r="AY144" s="195" t="s">
        <v>7</v>
      </c>
      <c r="AZ144" s="195">
        <v>160</v>
      </c>
      <c r="BA144" s="195" t="s">
        <v>7</v>
      </c>
      <c r="BB144" s="195" t="s">
        <v>7</v>
      </c>
      <c r="BC144" s="195" t="s">
        <v>7</v>
      </c>
      <c r="BD144" s="195" t="s">
        <v>7</v>
      </c>
      <c r="BE144" s="195" t="s">
        <v>7</v>
      </c>
      <c r="BF144" s="195">
        <v>420</v>
      </c>
      <c r="BG144" s="195" t="s">
        <v>7</v>
      </c>
      <c r="BH144" s="196">
        <v>1200</v>
      </c>
      <c r="BI144" s="196">
        <v>7500</v>
      </c>
      <c r="BJ144" s="195" t="s">
        <v>7</v>
      </c>
      <c r="BK144" s="195" t="s">
        <v>7</v>
      </c>
      <c r="BL144" s="195" t="s">
        <v>7</v>
      </c>
    </row>
    <row r="145" spans="1:64" ht="12.75" customHeight="1" x14ac:dyDescent="0.2">
      <c r="A145" s="129">
        <v>139</v>
      </c>
      <c r="B145" s="129"/>
      <c r="C145" s="194" t="s">
        <v>185</v>
      </c>
      <c r="D145" s="195" t="s">
        <v>7</v>
      </c>
      <c r="E145" s="195" t="s">
        <v>7</v>
      </c>
      <c r="F145" s="195" t="s">
        <v>7</v>
      </c>
      <c r="G145" s="195" t="s">
        <v>7</v>
      </c>
      <c r="H145" s="195" t="s">
        <v>7</v>
      </c>
      <c r="I145" s="195" t="s">
        <v>7</v>
      </c>
      <c r="J145" s="195" t="s">
        <v>7</v>
      </c>
      <c r="K145" s="195" t="s">
        <v>7</v>
      </c>
      <c r="L145" s="195" t="s">
        <v>7</v>
      </c>
      <c r="M145" s="195" t="s">
        <v>7</v>
      </c>
      <c r="N145" s="195" t="s">
        <v>7</v>
      </c>
      <c r="O145" s="195" t="s">
        <v>7</v>
      </c>
      <c r="P145" s="195">
        <v>16</v>
      </c>
      <c r="Q145" s="195" t="s">
        <v>7</v>
      </c>
      <c r="R145" s="195">
        <v>200</v>
      </c>
      <c r="S145" s="195">
        <v>850</v>
      </c>
      <c r="T145" s="195" t="s">
        <v>7</v>
      </c>
      <c r="U145" s="195" t="s">
        <v>7</v>
      </c>
      <c r="V145" s="195" t="s">
        <v>7</v>
      </c>
      <c r="X145" s="194" t="s">
        <v>185</v>
      </c>
      <c r="Y145" s="195" t="s">
        <v>7</v>
      </c>
      <c r="Z145" s="195" t="s">
        <v>7</v>
      </c>
      <c r="AA145" s="195" t="s">
        <v>7</v>
      </c>
      <c r="AB145" s="195" t="s">
        <v>7</v>
      </c>
      <c r="AC145" s="195" t="s">
        <v>7</v>
      </c>
      <c r="AD145" s="195" t="s">
        <v>7</v>
      </c>
      <c r="AE145" s="195" t="s">
        <v>7</v>
      </c>
      <c r="AF145" s="195" t="s">
        <v>7</v>
      </c>
      <c r="AG145" s="195" t="s">
        <v>7</v>
      </c>
      <c r="AH145" s="195" t="s">
        <v>7</v>
      </c>
      <c r="AI145" s="195" t="s">
        <v>7</v>
      </c>
      <c r="AJ145" s="195" t="s">
        <v>7</v>
      </c>
      <c r="AK145" s="195">
        <v>16</v>
      </c>
      <c r="AL145" s="195" t="s">
        <v>7</v>
      </c>
      <c r="AM145" s="195">
        <v>200</v>
      </c>
      <c r="AN145" s="195">
        <v>850</v>
      </c>
      <c r="AO145" s="195" t="s">
        <v>7</v>
      </c>
      <c r="AP145" s="195" t="s">
        <v>7</v>
      </c>
      <c r="AQ145" s="195" t="s">
        <v>7</v>
      </c>
      <c r="AS145" s="194" t="s">
        <v>185</v>
      </c>
      <c r="AT145" s="195" t="s">
        <v>7</v>
      </c>
      <c r="AU145" s="195" t="s">
        <v>7</v>
      </c>
      <c r="AV145" s="195" t="s">
        <v>7</v>
      </c>
      <c r="AW145" s="195" t="s">
        <v>7</v>
      </c>
      <c r="AX145" s="195" t="s">
        <v>7</v>
      </c>
      <c r="AY145" s="195" t="s">
        <v>7</v>
      </c>
      <c r="AZ145" s="195" t="s">
        <v>7</v>
      </c>
      <c r="BA145" s="195" t="s">
        <v>7</v>
      </c>
      <c r="BB145" s="195" t="s">
        <v>7</v>
      </c>
      <c r="BC145" s="195" t="s">
        <v>7</v>
      </c>
      <c r="BD145" s="195" t="s">
        <v>7</v>
      </c>
      <c r="BE145" s="195" t="s">
        <v>7</v>
      </c>
      <c r="BF145" s="195">
        <v>240</v>
      </c>
      <c r="BG145" s="195" t="s">
        <v>7</v>
      </c>
      <c r="BH145" s="196">
        <v>1280</v>
      </c>
      <c r="BI145" s="196">
        <v>2465</v>
      </c>
      <c r="BJ145" s="195" t="s">
        <v>7</v>
      </c>
      <c r="BK145" s="195" t="s">
        <v>7</v>
      </c>
      <c r="BL145" s="195" t="s">
        <v>7</v>
      </c>
    </row>
    <row r="146" spans="1:64" ht="12.75" customHeight="1" x14ac:dyDescent="0.2">
      <c r="A146" s="129">
        <v>140</v>
      </c>
      <c r="B146" s="129"/>
      <c r="C146" s="194" t="s">
        <v>186</v>
      </c>
      <c r="D146" s="195" t="s">
        <v>7</v>
      </c>
      <c r="E146" s="195">
        <v>490</v>
      </c>
      <c r="F146" s="195" t="s">
        <v>7</v>
      </c>
      <c r="G146" s="195" t="s">
        <v>7</v>
      </c>
      <c r="H146" s="195" t="s">
        <v>7</v>
      </c>
      <c r="I146" s="195" t="s">
        <v>7</v>
      </c>
      <c r="J146" s="195" t="s">
        <v>7</v>
      </c>
      <c r="K146" s="195" t="s">
        <v>7</v>
      </c>
      <c r="L146" s="195" t="s">
        <v>7</v>
      </c>
      <c r="M146" s="195">
        <v>453</v>
      </c>
      <c r="N146" s="195" t="s">
        <v>7</v>
      </c>
      <c r="O146" s="195" t="s">
        <v>7</v>
      </c>
      <c r="P146" s="195">
        <v>60</v>
      </c>
      <c r="Q146" s="195" t="s">
        <v>7</v>
      </c>
      <c r="R146" s="196">
        <v>1000</v>
      </c>
      <c r="S146" s="196">
        <v>2100</v>
      </c>
      <c r="T146" s="195" t="s">
        <v>7</v>
      </c>
      <c r="U146" s="195" t="s">
        <v>7</v>
      </c>
      <c r="V146" s="195" t="s">
        <v>7</v>
      </c>
      <c r="X146" s="194" t="s">
        <v>186</v>
      </c>
      <c r="Y146" s="195" t="s">
        <v>7</v>
      </c>
      <c r="Z146" s="195">
        <v>490</v>
      </c>
      <c r="AA146" s="195" t="s">
        <v>7</v>
      </c>
      <c r="AB146" s="195" t="s">
        <v>7</v>
      </c>
      <c r="AC146" s="195" t="s">
        <v>7</v>
      </c>
      <c r="AD146" s="195" t="s">
        <v>7</v>
      </c>
      <c r="AE146" s="195" t="s">
        <v>7</v>
      </c>
      <c r="AF146" s="195" t="s">
        <v>7</v>
      </c>
      <c r="AG146" s="195" t="s">
        <v>7</v>
      </c>
      <c r="AH146" s="195">
        <v>453</v>
      </c>
      <c r="AI146" s="195" t="s">
        <v>7</v>
      </c>
      <c r="AJ146" s="195" t="s">
        <v>7</v>
      </c>
      <c r="AK146" s="195">
        <v>60</v>
      </c>
      <c r="AL146" s="195" t="s">
        <v>7</v>
      </c>
      <c r="AM146" s="196">
        <v>1000</v>
      </c>
      <c r="AN146" s="196">
        <v>2100</v>
      </c>
      <c r="AO146" s="195" t="s">
        <v>7</v>
      </c>
      <c r="AP146" s="195" t="s">
        <v>7</v>
      </c>
      <c r="AQ146" s="195" t="s">
        <v>7</v>
      </c>
      <c r="AS146" s="194" t="s">
        <v>186</v>
      </c>
      <c r="AT146" s="195" t="s">
        <v>7</v>
      </c>
      <c r="AU146" s="196">
        <v>1470</v>
      </c>
      <c r="AV146" s="195" t="s">
        <v>7</v>
      </c>
      <c r="AW146" s="195" t="s">
        <v>7</v>
      </c>
      <c r="AX146" s="195" t="s">
        <v>7</v>
      </c>
      <c r="AY146" s="195" t="s">
        <v>7</v>
      </c>
      <c r="AZ146" s="195" t="s">
        <v>7</v>
      </c>
      <c r="BA146" s="195" t="s">
        <v>7</v>
      </c>
      <c r="BB146" s="195" t="s">
        <v>7</v>
      </c>
      <c r="BC146" s="195">
        <v>951</v>
      </c>
      <c r="BD146" s="195" t="s">
        <v>7</v>
      </c>
      <c r="BE146" s="195" t="s">
        <v>7</v>
      </c>
      <c r="BF146" s="195">
        <v>960</v>
      </c>
      <c r="BG146" s="195" t="s">
        <v>7</v>
      </c>
      <c r="BH146" s="196">
        <v>5500</v>
      </c>
      <c r="BI146" s="196">
        <v>6510</v>
      </c>
      <c r="BJ146" s="195" t="s">
        <v>7</v>
      </c>
      <c r="BK146" s="195" t="s">
        <v>7</v>
      </c>
      <c r="BL146" s="195" t="s">
        <v>7</v>
      </c>
    </row>
    <row r="147" spans="1:64" ht="12.75" customHeight="1" x14ac:dyDescent="0.2">
      <c r="A147" s="129">
        <v>141</v>
      </c>
      <c r="B147" s="129"/>
      <c r="C147" s="194" t="s">
        <v>187</v>
      </c>
      <c r="D147" s="195" t="s">
        <v>7</v>
      </c>
      <c r="E147" s="195" t="s">
        <v>7</v>
      </c>
      <c r="F147" s="195" t="s">
        <v>7</v>
      </c>
      <c r="G147" s="195" t="s">
        <v>7</v>
      </c>
      <c r="H147" s="195" t="s">
        <v>7</v>
      </c>
      <c r="I147" s="195" t="s">
        <v>7</v>
      </c>
      <c r="J147" s="196">
        <v>12500</v>
      </c>
      <c r="K147" s="195" t="s">
        <v>7</v>
      </c>
      <c r="L147" s="195" t="s">
        <v>7</v>
      </c>
      <c r="M147" s="195" t="s">
        <v>7</v>
      </c>
      <c r="N147" s="195" t="s">
        <v>7</v>
      </c>
      <c r="O147" s="195" t="s">
        <v>7</v>
      </c>
      <c r="P147" s="195">
        <v>25</v>
      </c>
      <c r="Q147" s="195" t="s">
        <v>7</v>
      </c>
      <c r="R147" s="196">
        <v>2500</v>
      </c>
      <c r="S147" s="196">
        <v>12000</v>
      </c>
      <c r="T147" s="196">
        <v>1200</v>
      </c>
      <c r="U147" s="195" t="s">
        <v>7</v>
      </c>
      <c r="V147" s="195" t="s">
        <v>7</v>
      </c>
      <c r="X147" s="194" t="s">
        <v>187</v>
      </c>
      <c r="Y147" s="195" t="s">
        <v>7</v>
      </c>
      <c r="Z147" s="195" t="s">
        <v>7</v>
      </c>
      <c r="AA147" s="195" t="s">
        <v>7</v>
      </c>
      <c r="AB147" s="195" t="s">
        <v>7</v>
      </c>
      <c r="AC147" s="195" t="s">
        <v>7</v>
      </c>
      <c r="AD147" s="195" t="s">
        <v>7</v>
      </c>
      <c r="AE147" s="196">
        <v>12500</v>
      </c>
      <c r="AF147" s="195" t="s">
        <v>7</v>
      </c>
      <c r="AG147" s="195" t="s">
        <v>7</v>
      </c>
      <c r="AH147" s="195" t="s">
        <v>7</v>
      </c>
      <c r="AI147" s="195" t="s">
        <v>7</v>
      </c>
      <c r="AJ147" s="195" t="s">
        <v>7</v>
      </c>
      <c r="AK147" s="195">
        <v>25</v>
      </c>
      <c r="AL147" s="195" t="s">
        <v>7</v>
      </c>
      <c r="AM147" s="196">
        <v>2500</v>
      </c>
      <c r="AN147" s="196">
        <v>12000</v>
      </c>
      <c r="AO147" s="196">
        <v>1200</v>
      </c>
      <c r="AP147" s="195" t="s">
        <v>7</v>
      </c>
      <c r="AQ147" s="195" t="s">
        <v>7</v>
      </c>
      <c r="AS147" s="194" t="s">
        <v>187</v>
      </c>
      <c r="AT147" s="195" t="s">
        <v>7</v>
      </c>
      <c r="AU147" s="195" t="s">
        <v>7</v>
      </c>
      <c r="AV147" s="195" t="s">
        <v>7</v>
      </c>
      <c r="AW147" s="195" t="s">
        <v>7</v>
      </c>
      <c r="AX147" s="195" t="s">
        <v>7</v>
      </c>
      <c r="AY147" s="195" t="s">
        <v>7</v>
      </c>
      <c r="AZ147" s="196">
        <v>937500</v>
      </c>
      <c r="BA147" s="195" t="s">
        <v>7</v>
      </c>
      <c r="BB147" s="195" t="s">
        <v>7</v>
      </c>
      <c r="BC147" s="195" t="s">
        <v>7</v>
      </c>
      <c r="BD147" s="195" t="s">
        <v>7</v>
      </c>
      <c r="BE147" s="195" t="s">
        <v>7</v>
      </c>
      <c r="BF147" s="195">
        <v>395</v>
      </c>
      <c r="BG147" s="195" t="s">
        <v>7</v>
      </c>
      <c r="BH147" s="196">
        <v>13250</v>
      </c>
      <c r="BI147" s="196">
        <v>33600</v>
      </c>
      <c r="BJ147" s="196">
        <v>3480</v>
      </c>
      <c r="BK147" s="195" t="s">
        <v>7</v>
      </c>
      <c r="BL147" s="195" t="s">
        <v>7</v>
      </c>
    </row>
    <row r="148" spans="1:64" ht="12.75" customHeight="1" x14ac:dyDescent="0.2">
      <c r="A148" s="129">
        <v>142</v>
      </c>
      <c r="B148" s="129"/>
      <c r="C148" s="194" t="s">
        <v>188</v>
      </c>
      <c r="D148" s="195" t="s">
        <v>7</v>
      </c>
      <c r="E148" s="195" t="s">
        <v>7</v>
      </c>
      <c r="F148" s="195" t="s">
        <v>7</v>
      </c>
      <c r="G148" s="195" t="s">
        <v>7</v>
      </c>
      <c r="H148" s="195">
        <v>50</v>
      </c>
      <c r="I148" s="195" t="s">
        <v>7</v>
      </c>
      <c r="J148" s="195" t="s">
        <v>7</v>
      </c>
      <c r="K148" s="195" t="s">
        <v>7</v>
      </c>
      <c r="L148" s="195" t="s">
        <v>7</v>
      </c>
      <c r="M148" s="195">
        <v>400</v>
      </c>
      <c r="N148" s="195" t="s">
        <v>7</v>
      </c>
      <c r="O148" s="195" t="s">
        <v>7</v>
      </c>
      <c r="P148" s="195" t="s">
        <v>7</v>
      </c>
      <c r="Q148" s="195" t="s">
        <v>7</v>
      </c>
      <c r="R148" s="196">
        <v>4500</v>
      </c>
      <c r="S148" s="196">
        <v>7000</v>
      </c>
      <c r="T148" s="196">
        <v>1100</v>
      </c>
      <c r="U148" s="195" t="s">
        <v>7</v>
      </c>
      <c r="V148" s="195" t="s">
        <v>7</v>
      </c>
      <c r="X148" s="194" t="s">
        <v>188</v>
      </c>
      <c r="Y148" s="195" t="s">
        <v>7</v>
      </c>
      <c r="Z148" s="195" t="s">
        <v>7</v>
      </c>
      <c r="AA148" s="195" t="s">
        <v>7</v>
      </c>
      <c r="AB148" s="195" t="s">
        <v>7</v>
      </c>
      <c r="AC148" s="195">
        <v>50</v>
      </c>
      <c r="AD148" s="195" t="s">
        <v>7</v>
      </c>
      <c r="AE148" s="195" t="s">
        <v>7</v>
      </c>
      <c r="AF148" s="195" t="s">
        <v>7</v>
      </c>
      <c r="AG148" s="195" t="s">
        <v>7</v>
      </c>
      <c r="AH148" s="195">
        <v>400</v>
      </c>
      <c r="AI148" s="195" t="s">
        <v>7</v>
      </c>
      <c r="AJ148" s="195" t="s">
        <v>7</v>
      </c>
      <c r="AK148" s="195" t="s">
        <v>7</v>
      </c>
      <c r="AL148" s="195" t="s">
        <v>7</v>
      </c>
      <c r="AM148" s="196">
        <v>4500</v>
      </c>
      <c r="AN148" s="196">
        <v>7000</v>
      </c>
      <c r="AO148" s="196">
        <v>1100</v>
      </c>
      <c r="AP148" s="195" t="s">
        <v>7</v>
      </c>
      <c r="AQ148" s="195" t="s">
        <v>7</v>
      </c>
      <c r="AS148" s="194" t="s">
        <v>188</v>
      </c>
      <c r="AT148" s="195" t="s">
        <v>7</v>
      </c>
      <c r="AU148" s="195" t="s">
        <v>7</v>
      </c>
      <c r="AV148" s="195" t="s">
        <v>7</v>
      </c>
      <c r="AW148" s="195" t="s">
        <v>7</v>
      </c>
      <c r="AX148" s="195">
        <v>100</v>
      </c>
      <c r="AY148" s="195" t="s">
        <v>7</v>
      </c>
      <c r="AZ148" s="195" t="s">
        <v>7</v>
      </c>
      <c r="BA148" s="195" t="s">
        <v>7</v>
      </c>
      <c r="BB148" s="195" t="s">
        <v>7</v>
      </c>
      <c r="BC148" s="195">
        <v>900</v>
      </c>
      <c r="BD148" s="195" t="s">
        <v>7</v>
      </c>
      <c r="BE148" s="195" t="s">
        <v>7</v>
      </c>
      <c r="BF148" s="195" t="s">
        <v>7</v>
      </c>
      <c r="BG148" s="195" t="s">
        <v>7</v>
      </c>
      <c r="BH148" s="196">
        <v>8700</v>
      </c>
      <c r="BI148" s="196">
        <v>24360</v>
      </c>
      <c r="BJ148" s="196">
        <v>3160</v>
      </c>
      <c r="BK148" s="195" t="s">
        <v>7</v>
      </c>
      <c r="BL148" s="195" t="s">
        <v>7</v>
      </c>
    </row>
    <row r="149" spans="1:64" ht="12.75" customHeight="1" x14ac:dyDescent="0.2">
      <c r="A149" s="129">
        <v>143</v>
      </c>
      <c r="B149" s="129"/>
      <c r="C149" s="194" t="s">
        <v>189</v>
      </c>
      <c r="D149" s="195" t="s">
        <v>7</v>
      </c>
      <c r="E149" s="195">
        <v>300</v>
      </c>
      <c r="F149" s="195" t="s">
        <v>7</v>
      </c>
      <c r="G149" s="195" t="s">
        <v>7</v>
      </c>
      <c r="H149" s="195">
        <v>40</v>
      </c>
      <c r="I149" s="195" t="s">
        <v>7</v>
      </c>
      <c r="J149" s="195" t="s">
        <v>7</v>
      </c>
      <c r="K149" s="195" t="s">
        <v>7</v>
      </c>
      <c r="L149" s="195" t="s">
        <v>7</v>
      </c>
      <c r="M149" s="195" t="s">
        <v>7</v>
      </c>
      <c r="N149" s="195" t="s">
        <v>7</v>
      </c>
      <c r="O149" s="195" t="s">
        <v>7</v>
      </c>
      <c r="P149" s="195">
        <v>130</v>
      </c>
      <c r="Q149" s="195" t="s">
        <v>7</v>
      </c>
      <c r="R149" s="195">
        <v>800</v>
      </c>
      <c r="S149" s="195">
        <v>375</v>
      </c>
      <c r="T149" s="195" t="s">
        <v>7</v>
      </c>
      <c r="U149" s="195" t="s">
        <v>7</v>
      </c>
      <c r="V149" s="195" t="s">
        <v>7</v>
      </c>
      <c r="X149" s="194" t="s">
        <v>189</v>
      </c>
      <c r="Y149" s="195" t="s">
        <v>7</v>
      </c>
      <c r="Z149" s="195">
        <v>300</v>
      </c>
      <c r="AA149" s="195" t="s">
        <v>7</v>
      </c>
      <c r="AB149" s="195" t="s">
        <v>7</v>
      </c>
      <c r="AC149" s="195">
        <v>40</v>
      </c>
      <c r="AD149" s="195" t="s">
        <v>7</v>
      </c>
      <c r="AE149" s="195" t="s">
        <v>7</v>
      </c>
      <c r="AF149" s="195" t="s">
        <v>7</v>
      </c>
      <c r="AG149" s="195" t="s">
        <v>7</v>
      </c>
      <c r="AH149" s="195" t="s">
        <v>7</v>
      </c>
      <c r="AI149" s="195" t="s">
        <v>7</v>
      </c>
      <c r="AJ149" s="195" t="s">
        <v>7</v>
      </c>
      <c r="AK149" s="195">
        <v>130</v>
      </c>
      <c r="AL149" s="195" t="s">
        <v>7</v>
      </c>
      <c r="AM149" s="195">
        <v>800</v>
      </c>
      <c r="AN149" s="195">
        <v>375</v>
      </c>
      <c r="AO149" s="195" t="s">
        <v>7</v>
      </c>
      <c r="AP149" s="195" t="s">
        <v>7</v>
      </c>
      <c r="AQ149" s="195" t="s">
        <v>7</v>
      </c>
      <c r="AS149" s="194" t="s">
        <v>189</v>
      </c>
      <c r="AT149" s="195" t="s">
        <v>7</v>
      </c>
      <c r="AU149" s="195">
        <v>630</v>
      </c>
      <c r="AV149" s="195" t="s">
        <v>7</v>
      </c>
      <c r="AW149" s="195" t="s">
        <v>7</v>
      </c>
      <c r="AX149" s="195">
        <v>90</v>
      </c>
      <c r="AY149" s="195" t="s">
        <v>7</v>
      </c>
      <c r="AZ149" s="195" t="s">
        <v>7</v>
      </c>
      <c r="BA149" s="195" t="s">
        <v>7</v>
      </c>
      <c r="BB149" s="195" t="s">
        <v>7</v>
      </c>
      <c r="BC149" s="195" t="s">
        <v>7</v>
      </c>
      <c r="BD149" s="195" t="s">
        <v>7</v>
      </c>
      <c r="BE149" s="195" t="s">
        <v>7</v>
      </c>
      <c r="BF149" s="196">
        <v>2000</v>
      </c>
      <c r="BG149" s="195" t="s">
        <v>7</v>
      </c>
      <c r="BH149" s="196">
        <v>3500</v>
      </c>
      <c r="BI149" s="195">
        <v>855</v>
      </c>
      <c r="BJ149" s="195" t="s">
        <v>7</v>
      </c>
      <c r="BK149" s="195" t="s">
        <v>7</v>
      </c>
      <c r="BL149" s="195" t="s">
        <v>7</v>
      </c>
    </row>
    <row r="150" spans="1:64" ht="12.75" customHeight="1" x14ac:dyDescent="0.2">
      <c r="A150" s="129">
        <v>144</v>
      </c>
      <c r="B150" s="129"/>
      <c r="C150" s="194" t="s">
        <v>37</v>
      </c>
      <c r="D150" s="195" t="s">
        <v>7</v>
      </c>
      <c r="E150" s="196">
        <v>1670</v>
      </c>
      <c r="F150" s="195" t="s">
        <v>7</v>
      </c>
      <c r="G150" s="195" t="s">
        <v>7</v>
      </c>
      <c r="H150" s="195" t="s">
        <v>7</v>
      </c>
      <c r="I150" s="195" t="s">
        <v>7</v>
      </c>
      <c r="J150" s="196">
        <v>52000</v>
      </c>
      <c r="K150" s="195" t="s">
        <v>7</v>
      </c>
      <c r="L150" s="195" t="s">
        <v>7</v>
      </c>
      <c r="M150" s="196">
        <v>1200</v>
      </c>
      <c r="N150" s="195" t="s">
        <v>7</v>
      </c>
      <c r="O150" s="195" t="s">
        <v>7</v>
      </c>
      <c r="P150" s="195" t="s">
        <v>7</v>
      </c>
      <c r="Q150" s="195" t="s">
        <v>7</v>
      </c>
      <c r="R150" s="196">
        <v>66500</v>
      </c>
      <c r="S150" s="196">
        <v>93000</v>
      </c>
      <c r="T150" s="195">
        <v>500</v>
      </c>
      <c r="U150" s="195" t="s">
        <v>7</v>
      </c>
      <c r="V150" s="195" t="s">
        <v>7</v>
      </c>
      <c r="X150" s="194" t="s">
        <v>37</v>
      </c>
      <c r="Y150" s="195" t="s">
        <v>7</v>
      </c>
      <c r="Z150" s="196">
        <v>1670</v>
      </c>
      <c r="AA150" s="195" t="s">
        <v>7</v>
      </c>
      <c r="AB150" s="195" t="s">
        <v>7</v>
      </c>
      <c r="AC150" s="195" t="s">
        <v>7</v>
      </c>
      <c r="AD150" s="195" t="s">
        <v>7</v>
      </c>
      <c r="AE150" s="196">
        <v>52000</v>
      </c>
      <c r="AF150" s="195" t="s">
        <v>7</v>
      </c>
      <c r="AG150" s="195" t="s">
        <v>7</v>
      </c>
      <c r="AH150" s="196">
        <v>1200</v>
      </c>
      <c r="AI150" s="195" t="s">
        <v>7</v>
      </c>
      <c r="AJ150" s="195" t="s">
        <v>7</v>
      </c>
      <c r="AK150" s="195" t="s">
        <v>7</v>
      </c>
      <c r="AL150" s="195" t="s">
        <v>7</v>
      </c>
      <c r="AM150" s="196">
        <v>66500</v>
      </c>
      <c r="AN150" s="196">
        <v>93000</v>
      </c>
      <c r="AO150" s="195">
        <v>500</v>
      </c>
      <c r="AP150" s="195" t="s">
        <v>7</v>
      </c>
      <c r="AQ150" s="195" t="s">
        <v>7</v>
      </c>
      <c r="AS150" s="194" t="s">
        <v>37</v>
      </c>
      <c r="AT150" s="195" t="s">
        <v>7</v>
      </c>
      <c r="AU150" s="196">
        <v>6680</v>
      </c>
      <c r="AV150" s="195" t="s">
        <v>7</v>
      </c>
      <c r="AW150" s="195" t="s">
        <v>7</v>
      </c>
      <c r="AX150" s="195" t="s">
        <v>7</v>
      </c>
      <c r="AY150" s="195" t="s">
        <v>7</v>
      </c>
      <c r="AZ150" s="196">
        <v>3120000</v>
      </c>
      <c r="BA150" s="195" t="s">
        <v>7</v>
      </c>
      <c r="BB150" s="195" t="s">
        <v>7</v>
      </c>
      <c r="BC150" s="196">
        <v>2340</v>
      </c>
      <c r="BD150" s="195" t="s">
        <v>7</v>
      </c>
      <c r="BE150" s="195" t="s">
        <v>7</v>
      </c>
      <c r="BF150" s="195" t="s">
        <v>7</v>
      </c>
      <c r="BG150" s="195" t="s">
        <v>7</v>
      </c>
      <c r="BH150" s="196">
        <v>439800</v>
      </c>
      <c r="BI150" s="196">
        <v>279000</v>
      </c>
      <c r="BJ150" s="196">
        <v>1200</v>
      </c>
      <c r="BK150" s="195" t="s">
        <v>7</v>
      </c>
      <c r="BL150" s="195" t="s">
        <v>7</v>
      </c>
    </row>
    <row r="151" spans="1:64" ht="12.75" customHeight="1" x14ac:dyDescent="0.2">
      <c r="A151" s="129">
        <v>145</v>
      </c>
      <c r="B151" s="129"/>
      <c r="C151" s="194" t="s">
        <v>190</v>
      </c>
      <c r="D151" s="195" t="s">
        <v>7</v>
      </c>
      <c r="E151" s="195" t="s">
        <v>7</v>
      </c>
      <c r="F151" s="195" t="s">
        <v>7</v>
      </c>
      <c r="G151" s="195" t="s">
        <v>7</v>
      </c>
      <c r="H151" s="195">
        <v>20</v>
      </c>
      <c r="I151" s="195" t="s">
        <v>7</v>
      </c>
      <c r="J151" s="195" t="s">
        <v>7</v>
      </c>
      <c r="K151" s="195" t="s">
        <v>7</v>
      </c>
      <c r="L151" s="195" t="s">
        <v>7</v>
      </c>
      <c r="M151" s="195" t="s">
        <v>7</v>
      </c>
      <c r="N151" s="195" t="s">
        <v>7</v>
      </c>
      <c r="O151" s="195" t="s">
        <v>7</v>
      </c>
      <c r="P151" s="195">
        <v>30</v>
      </c>
      <c r="Q151" s="195" t="s">
        <v>7</v>
      </c>
      <c r="R151" s="195">
        <v>100</v>
      </c>
      <c r="S151" s="195" t="s">
        <v>7</v>
      </c>
      <c r="T151" s="195" t="s">
        <v>7</v>
      </c>
      <c r="U151" s="195" t="s">
        <v>7</v>
      </c>
      <c r="V151" s="195" t="s">
        <v>7</v>
      </c>
      <c r="X151" s="194" t="s">
        <v>190</v>
      </c>
      <c r="Y151" s="195" t="s">
        <v>7</v>
      </c>
      <c r="Z151" s="195" t="s">
        <v>7</v>
      </c>
      <c r="AA151" s="195" t="s">
        <v>7</v>
      </c>
      <c r="AB151" s="195" t="s">
        <v>7</v>
      </c>
      <c r="AC151" s="195">
        <v>20</v>
      </c>
      <c r="AD151" s="195" t="s">
        <v>7</v>
      </c>
      <c r="AE151" s="195" t="s">
        <v>7</v>
      </c>
      <c r="AF151" s="195" t="s">
        <v>7</v>
      </c>
      <c r="AG151" s="195" t="s">
        <v>7</v>
      </c>
      <c r="AH151" s="195" t="s">
        <v>7</v>
      </c>
      <c r="AI151" s="195" t="s">
        <v>7</v>
      </c>
      <c r="AJ151" s="195" t="s">
        <v>7</v>
      </c>
      <c r="AK151" s="195">
        <v>30</v>
      </c>
      <c r="AL151" s="195" t="s">
        <v>7</v>
      </c>
      <c r="AM151" s="195">
        <v>100</v>
      </c>
      <c r="AN151" s="195" t="s">
        <v>7</v>
      </c>
      <c r="AO151" s="195" t="s">
        <v>7</v>
      </c>
      <c r="AP151" s="195" t="s">
        <v>7</v>
      </c>
      <c r="AQ151" s="195" t="s">
        <v>7</v>
      </c>
      <c r="AS151" s="194" t="s">
        <v>190</v>
      </c>
      <c r="AT151" s="195" t="s">
        <v>7</v>
      </c>
      <c r="AU151" s="195" t="s">
        <v>7</v>
      </c>
      <c r="AV151" s="195" t="s">
        <v>7</v>
      </c>
      <c r="AW151" s="195" t="s">
        <v>7</v>
      </c>
      <c r="AX151" s="195">
        <v>34</v>
      </c>
      <c r="AY151" s="195" t="s">
        <v>7</v>
      </c>
      <c r="AZ151" s="195" t="s">
        <v>7</v>
      </c>
      <c r="BA151" s="195" t="s">
        <v>7</v>
      </c>
      <c r="BB151" s="195" t="s">
        <v>7</v>
      </c>
      <c r="BC151" s="195" t="s">
        <v>7</v>
      </c>
      <c r="BD151" s="195" t="s">
        <v>7</v>
      </c>
      <c r="BE151" s="195" t="s">
        <v>7</v>
      </c>
      <c r="BF151" s="195">
        <v>525</v>
      </c>
      <c r="BG151" s="195" t="s">
        <v>7</v>
      </c>
      <c r="BH151" s="195">
        <v>350</v>
      </c>
      <c r="BI151" s="195" t="s">
        <v>7</v>
      </c>
      <c r="BJ151" s="195" t="s">
        <v>7</v>
      </c>
      <c r="BK151" s="195" t="s">
        <v>7</v>
      </c>
      <c r="BL151" s="195" t="s">
        <v>7</v>
      </c>
    </row>
    <row r="152" spans="1:64" ht="12.75" customHeight="1" x14ac:dyDescent="0.2">
      <c r="A152" s="129">
        <v>146</v>
      </c>
      <c r="B152" s="129"/>
      <c r="C152" s="194" t="s">
        <v>191</v>
      </c>
      <c r="D152" s="195" t="s">
        <v>7</v>
      </c>
      <c r="E152" s="195" t="s">
        <v>7</v>
      </c>
      <c r="F152" s="195" t="s">
        <v>7</v>
      </c>
      <c r="G152" s="195" t="s">
        <v>7</v>
      </c>
      <c r="H152" s="195">
        <v>40</v>
      </c>
      <c r="I152" s="195" t="s">
        <v>7</v>
      </c>
      <c r="J152" s="195" t="s">
        <v>7</v>
      </c>
      <c r="K152" s="195" t="s">
        <v>7</v>
      </c>
      <c r="L152" s="195" t="s">
        <v>7</v>
      </c>
      <c r="M152" s="195">
        <v>30</v>
      </c>
      <c r="N152" s="195" t="s">
        <v>7</v>
      </c>
      <c r="O152" s="195" t="s">
        <v>7</v>
      </c>
      <c r="P152" s="195" t="s">
        <v>7</v>
      </c>
      <c r="Q152" s="195" t="s">
        <v>7</v>
      </c>
      <c r="R152" s="196">
        <v>1400</v>
      </c>
      <c r="S152" s="195">
        <v>4</v>
      </c>
      <c r="T152" s="195" t="s">
        <v>7</v>
      </c>
      <c r="U152" s="195" t="s">
        <v>7</v>
      </c>
      <c r="V152" s="195" t="s">
        <v>7</v>
      </c>
      <c r="X152" s="194" t="s">
        <v>191</v>
      </c>
      <c r="Y152" s="195" t="s">
        <v>7</v>
      </c>
      <c r="Z152" s="195" t="s">
        <v>7</v>
      </c>
      <c r="AA152" s="195" t="s">
        <v>7</v>
      </c>
      <c r="AB152" s="195" t="s">
        <v>7</v>
      </c>
      <c r="AC152" s="195">
        <v>40</v>
      </c>
      <c r="AD152" s="195" t="s">
        <v>7</v>
      </c>
      <c r="AE152" s="195" t="s">
        <v>7</v>
      </c>
      <c r="AF152" s="195" t="s">
        <v>7</v>
      </c>
      <c r="AG152" s="195" t="s">
        <v>7</v>
      </c>
      <c r="AH152" s="195">
        <v>30</v>
      </c>
      <c r="AI152" s="195" t="s">
        <v>7</v>
      </c>
      <c r="AJ152" s="195" t="s">
        <v>7</v>
      </c>
      <c r="AK152" s="195" t="s">
        <v>7</v>
      </c>
      <c r="AL152" s="195" t="s">
        <v>7</v>
      </c>
      <c r="AM152" s="196">
        <v>1400</v>
      </c>
      <c r="AN152" s="195">
        <v>4</v>
      </c>
      <c r="AO152" s="195" t="s">
        <v>7</v>
      </c>
      <c r="AP152" s="195" t="s">
        <v>7</v>
      </c>
      <c r="AQ152" s="195" t="s">
        <v>7</v>
      </c>
      <c r="AS152" s="194" t="s">
        <v>191</v>
      </c>
      <c r="AT152" s="195" t="s">
        <v>7</v>
      </c>
      <c r="AU152" s="195" t="s">
        <v>7</v>
      </c>
      <c r="AV152" s="195" t="s">
        <v>7</v>
      </c>
      <c r="AW152" s="195" t="s">
        <v>7</v>
      </c>
      <c r="AX152" s="195">
        <v>64</v>
      </c>
      <c r="AY152" s="195" t="s">
        <v>7</v>
      </c>
      <c r="AZ152" s="195" t="s">
        <v>7</v>
      </c>
      <c r="BA152" s="195" t="s">
        <v>7</v>
      </c>
      <c r="BB152" s="195" t="s">
        <v>7</v>
      </c>
      <c r="BC152" s="195">
        <v>36</v>
      </c>
      <c r="BD152" s="195" t="s">
        <v>7</v>
      </c>
      <c r="BE152" s="195" t="s">
        <v>7</v>
      </c>
      <c r="BF152" s="195" t="s">
        <v>7</v>
      </c>
      <c r="BG152" s="195" t="s">
        <v>7</v>
      </c>
      <c r="BH152" s="196">
        <v>2566</v>
      </c>
      <c r="BI152" s="195">
        <v>10</v>
      </c>
      <c r="BJ152" s="195" t="s">
        <v>7</v>
      </c>
      <c r="BK152" s="195" t="s">
        <v>7</v>
      </c>
      <c r="BL152" s="195" t="s">
        <v>7</v>
      </c>
    </row>
    <row r="153" spans="1:64" ht="12.75" customHeight="1" x14ac:dyDescent="0.2">
      <c r="A153" s="129">
        <v>147</v>
      </c>
      <c r="B153" s="129"/>
      <c r="C153" s="194" t="s">
        <v>192</v>
      </c>
      <c r="D153" s="195" t="s">
        <v>7</v>
      </c>
      <c r="E153" s="195" t="s">
        <v>7</v>
      </c>
      <c r="F153" s="195" t="s">
        <v>7</v>
      </c>
      <c r="G153" s="195" t="s">
        <v>7</v>
      </c>
      <c r="H153" s="195">
        <v>100</v>
      </c>
      <c r="I153" s="195" t="s">
        <v>7</v>
      </c>
      <c r="J153" s="196">
        <v>3500</v>
      </c>
      <c r="K153" s="195" t="s">
        <v>7</v>
      </c>
      <c r="L153" s="195" t="s">
        <v>7</v>
      </c>
      <c r="M153" s="196">
        <v>3031</v>
      </c>
      <c r="N153" s="195" t="s">
        <v>7</v>
      </c>
      <c r="O153" s="195" t="s">
        <v>7</v>
      </c>
      <c r="P153" s="195">
        <v>60</v>
      </c>
      <c r="Q153" s="195" t="s">
        <v>7</v>
      </c>
      <c r="R153" s="196">
        <v>2800</v>
      </c>
      <c r="S153" s="196">
        <v>30000</v>
      </c>
      <c r="T153" s="195" t="s">
        <v>7</v>
      </c>
      <c r="U153" s="195" t="s">
        <v>7</v>
      </c>
      <c r="V153" s="195" t="s">
        <v>7</v>
      </c>
      <c r="X153" s="194" t="s">
        <v>192</v>
      </c>
      <c r="Y153" s="195" t="s">
        <v>7</v>
      </c>
      <c r="Z153" s="195" t="s">
        <v>7</v>
      </c>
      <c r="AA153" s="195" t="s">
        <v>7</v>
      </c>
      <c r="AB153" s="195" t="s">
        <v>7</v>
      </c>
      <c r="AC153" s="195">
        <v>100</v>
      </c>
      <c r="AD153" s="195" t="s">
        <v>7</v>
      </c>
      <c r="AE153" s="196">
        <v>3500</v>
      </c>
      <c r="AF153" s="195" t="s">
        <v>7</v>
      </c>
      <c r="AG153" s="195" t="s">
        <v>7</v>
      </c>
      <c r="AH153" s="196">
        <v>3031</v>
      </c>
      <c r="AI153" s="195" t="s">
        <v>7</v>
      </c>
      <c r="AJ153" s="195" t="s">
        <v>7</v>
      </c>
      <c r="AK153" s="195">
        <v>60</v>
      </c>
      <c r="AL153" s="195" t="s">
        <v>7</v>
      </c>
      <c r="AM153" s="196">
        <v>2800</v>
      </c>
      <c r="AN153" s="196">
        <v>30000</v>
      </c>
      <c r="AO153" s="195" t="s">
        <v>7</v>
      </c>
      <c r="AP153" s="195" t="s">
        <v>7</v>
      </c>
      <c r="AQ153" s="195" t="s">
        <v>7</v>
      </c>
      <c r="AS153" s="194" t="s">
        <v>192</v>
      </c>
      <c r="AT153" s="195" t="s">
        <v>7</v>
      </c>
      <c r="AU153" s="195" t="s">
        <v>7</v>
      </c>
      <c r="AV153" s="195" t="s">
        <v>7</v>
      </c>
      <c r="AW153" s="195" t="s">
        <v>7</v>
      </c>
      <c r="AX153" s="195">
        <v>180</v>
      </c>
      <c r="AY153" s="195" t="s">
        <v>7</v>
      </c>
      <c r="AZ153" s="196">
        <v>245000</v>
      </c>
      <c r="BA153" s="195" t="s">
        <v>7</v>
      </c>
      <c r="BB153" s="195" t="s">
        <v>7</v>
      </c>
      <c r="BC153" s="196">
        <v>5248</v>
      </c>
      <c r="BD153" s="195" t="s">
        <v>7</v>
      </c>
      <c r="BE153" s="195" t="s">
        <v>7</v>
      </c>
      <c r="BF153" s="196">
        <v>1050</v>
      </c>
      <c r="BG153" s="195" t="s">
        <v>7</v>
      </c>
      <c r="BH153" s="196">
        <v>14872</v>
      </c>
      <c r="BI153" s="196">
        <v>96000</v>
      </c>
      <c r="BJ153" s="195" t="s">
        <v>7</v>
      </c>
      <c r="BK153" s="195" t="s">
        <v>7</v>
      </c>
      <c r="BL153" s="195" t="s">
        <v>7</v>
      </c>
    </row>
    <row r="154" spans="1:64" ht="12.75" customHeight="1" x14ac:dyDescent="0.2">
      <c r="A154" s="129">
        <v>148</v>
      </c>
      <c r="B154" s="129"/>
      <c r="C154" s="194" t="s">
        <v>12</v>
      </c>
      <c r="D154" s="195" t="s">
        <v>7</v>
      </c>
      <c r="E154" s="196">
        <v>5400</v>
      </c>
      <c r="F154" s="195" t="s">
        <v>7</v>
      </c>
      <c r="G154" s="195" t="s">
        <v>7</v>
      </c>
      <c r="H154" s="195" t="s">
        <v>7</v>
      </c>
      <c r="I154" s="195" t="s">
        <v>7</v>
      </c>
      <c r="J154" s="196">
        <v>9300</v>
      </c>
      <c r="K154" s="195" t="s">
        <v>7</v>
      </c>
      <c r="L154" s="195" t="s">
        <v>7</v>
      </c>
      <c r="M154" s="196">
        <v>2000</v>
      </c>
      <c r="N154" s="195" t="s">
        <v>7</v>
      </c>
      <c r="O154" s="195">
        <v>550</v>
      </c>
      <c r="P154" s="195">
        <v>50</v>
      </c>
      <c r="Q154" s="195" t="s">
        <v>7</v>
      </c>
      <c r="R154" s="196">
        <v>90700</v>
      </c>
      <c r="S154" s="196">
        <v>121000</v>
      </c>
      <c r="T154" s="196">
        <v>5000</v>
      </c>
      <c r="U154" s="195" t="s">
        <v>7</v>
      </c>
      <c r="V154" s="195" t="s">
        <v>7</v>
      </c>
      <c r="X154" s="194" t="s">
        <v>12</v>
      </c>
      <c r="Y154" s="195" t="s">
        <v>7</v>
      </c>
      <c r="Z154" s="196">
        <v>5400</v>
      </c>
      <c r="AA154" s="195" t="s">
        <v>7</v>
      </c>
      <c r="AB154" s="195" t="s">
        <v>7</v>
      </c>
      <c r="AC154" s="195" t="s">
        <v>7</v>
      </c>
      <c r="AD154" s="195" t="s">
        <v>7</v>
      </c>
      <c r="AE154" s="196">
        <v>9300</v>
      </c>
      <c r="AF154" s="195" t="s">
        <v>7</v>
      </c>
      <c r="AG154" s="195" t="s">
        <v>7</v>
      </c>
      <c r="AH154" s="196">
        <v>2000</v>
      </c>
      <c r="AI154" s="195" t="s">
        <v>7</v>
      </c>
      <c r="AJ154" s="195">
        <v>550</v>
      </c>
      <c r="AK154" s="195">
        <v>50</v>
      </c>
      <c r="AL154" s="195" t="s">
        <v>7</v>
      </c>
      <c r="AM154" s="196">
        <v>90700</v>
      </c>
      <c r="AN154" s="196">
        <v>121000</v>
      </c>
      <c r="AO154" s="196">
        <v>5000</v>
      </c>
      <c r="AP154" s="195" t="s">
        <v>7</v>
      </c>
      <c r="AQ154" s="195" t="s">
        <v>7</v>
      </c>
      <c r="AS154" s="194" t="s">
        <v>12</v>
      </c>
      <c r="AT154" s="195" t="s">
        <v>7</v>
      </c>
      <c r="AU154" s="196">
        <v>19260</v>
      </c>
      <c r="AV154" s="195" t="s">
        <v>7</v>
      </c>
      <c r="AW154" s="195" t="s">
        <v>7</v>
      </c>
      <c r="AX154" s="195" t="s">
        <v>7</v>
      </c>
      <c r="AY154" s="195" t="s">
        <v>7</v>
      </c>
      <c r="AZ154" s="196">
        <v>604500</v>
      </c>
      <c r="BA154" s="195" t="s">
        <v>7</v>
      </c>
      <c r="BB154" s="195" t="s">
        <v>7</v>
      </c>
      <c r="BC154" s="196">
        <v>3150</v>
      </c>
      <c r="BD154" s="195" t="s">
        <v>7</v>
      </c>
      <c r="BE154" s="195">
        <v>990</v>
      </c>
      <c r="BF154" s="195">
        <v>800</v>
      </c>
      <c r="BG154" s="195" t="s">
        <v>7</v>
      </c>
      <c r="BH154" s="196">
        <v>627300</v>
      </c>
      <c r="BI154" s="196">
        <v>338800</v>
      </c>
      <c r="BJ154" s="196">
        <v>15500</v>
      </c>
      <c r="BK154" s="195" t="s">
        <v>7</v>
      </c>
      <c r="BL154" s="195" t="s">
        <v>7</v>
      </c>
    </row>
    <row r="155" spans="1:64" ht="12.75" customHeight="1" x14ac:dyDescent="0.2">
      <c r="A155" s="129">
        <v>149</v>
      </c>
      <c r="B155" s="129"/>
      <c r="C155" s="194" t="s">
        <v>193</v>
      </c>
      <c r="D155" s="195" t="s">
        <v>7</v>
      </c>
      <c r="E155" s="195" t="s">
        <v>7</v>
      </c>
      <c r="F155" s="195" t="s">
        <v>7</v>
      </c>
      <c r="G155" s="195" t="s">
        <v>7</v>
      </c>
      <c r="H155" s="195">
        <v>250</v>
      </c>
      <c r="I155" s="195" t="s">
        <v>7</v>
      </c>
      <c r="J155" s="195" t="s">
        <v>7</v>
      </c>
      <c r="K155" s="195" t="s">
        <v>7</v>
      </c>
      <c r="L155" s="195" t="s">
        <v>7</v>
      </c>
      <c r="M155" s="195" t="s">
        <v>7</v>
      </c>
      <c r="N155" s="195" t="s">
        <v>7</v>
      </c>
      <c r="O155" s="195" t="s">
        <v>7</v>
      </c>
      <c r="P155" s="195">
        <v>120</v>
      </c>
      <c r="Q155" s="195" t="s">
        <v>7</v>
      </c>
      <c r="R155" s="195">
        <v>550</v>
      </c>
      <c r="S155" s="196">
        <v>2100</v>
      </c>
      <c r="T155" s="195" t="s">
        <v>7</v>
      </c>
      <c r="U155" s="195" t="s">
        <v>7</v>
      </c>
      <c r="V155" s="195" t="s">
        <v>7</v>
      </c>
      <c r="X155" s="194" t="s">
        <v>193</v>
      </c>
      <c r="Y155" s="195" t="s">
        <v>7</v>
      </c>
      <c r="Z155" s="195" t="s">
        <v>7</v>
      </c>
      <c r="AA155" s="195" t="s">
        <v>7</v>
      </c>
      <c r="AB155" s="195" t="s">
        <v>7</v>
      </c>
      <c r="AC155" s="195">
        <v>250</v>
      </c>
      <c r="AD155" s="195" t="s">
        <v>7</v>
      </c>
      <c r="AE155" s="195" t="s">
        <v>7</v>
      </c>
      <c r="AF155" s="195" t="s">
        <v>7</v>
      </c>
      <c r="AG155" s="195" t="s">
        <v>7</v>
      </c>
      <c r="AH155" s="195" t="s">
        <v>7</v>
      </c>
      <c r="AI155" s="195" t="s">
        <v>7</v>
      </c>
      <c r="AJ155" s="195" t="s">
        <v>7</v>
      </c>
      <c r="AK155" s="195">
        <v>120</v>
      </c>
      <c r="AL155" s="195" t="s">
        <v>7</v>
      </c>
      <c r="AM155" s="195">
        <v>550</v>
      </c>
      <c r="AN155" s="196">
        <v>2100</v>
      </c>
      <c r="AO155" s="195" t="s">
        <v>7</v>
      </c>
      <c r="AP155" s="195" t="s">
        <v>7</v>
      </c>
      <c r="AQ155" s="195" t="s">
        <v>7</v>
      </c>
      <c r="AS155" s="194" t="s">
        <v>193</v>
      </c>
      <c r="AT155" s="195" t="s">
        <v>7</v>
      </c>
      <c r="AU155" s="195" t="s">
        <v>7</v>
      </c>
      <c r="AV155" s="195" t="s">
        <v>7</v>
      </c>
      <c r="AW155" s="195" t="s">
        <v>7</v>
      </c>
      <c r="AX155" s="195">
        <v>530</v>
      </c>
      <c r="AY155" s="195" t="s">
        <v>7</v>
      </c>
      <c r="AZ155" s="195" t="s">
        <v>7</v>
      </c>
      <c r="BA155" s="195" t="s">
        <v>7</v>
      </c>
      <c r="BB155" s="195" t="s">
        <v>7</v>
      </c>
      <c r="BC155" s="195" t="s">
        <v>7</v>
      </c>
      <c r="BD155" s="195" t="s">
        <v>7</v>
      </c>
      <c r="BE155" s="195" t="s">
        <v>7</v>
      </c>
      <c r="BF155" s="196">
        <v>2000</v>
      </c>
      <c r="BG155" s="195" t="s">
        <v>7</v>
      </c>
      <c r="BH155" s="196">
        <v>2100</v>
      </c>
      <c r="BI155" s="196">
        <v>5040</v>
      </c>
      <c r="BJ155" s="195" t="s">
        <v>7</v>
      </c>
      <c r="BK155" s="195" t="s">
        <v>7</v>
      </c>
      <c r="BL155" s="195" t="s">
        <v>7</v>
      </c>
    </row>
    <row r="156" spans="1:64" ht="12.75" customHeight="1" x14ac:dyDescent="0.2">
      <c r="A156" s="129">
        <v>150</v>
      </c>
      <c r="B156" s="129"/>
      <c r="C156" s="194" t="s">
        <v>38</v>
      </c>
      <c r="D156" s="195">
        <v>28</v>
      </c>
      <c r="E156" s="195">
        <v>625</v>
      </c>
      <c r="F156" s="195" t="s">
        <v>7</v>
      </c>
      <c r="G156" s="195" t="s">
        <v>7</v>
      </c>
      <c r="H156" s="195" t="s">
        <v>7</v>
      </c>
      <c r="I156" s="195">
        <v>165</v>
      </c>
      <c r="J156" s="196">
        <v>15000</v>
      </c>
      <c r="K156" s="195" t="s">
        <v>7</v>
      </c>
      <c r="L156" s="195" t="s">
        <v>7</v>
      </c>
      <c r="M156" s="196">
        <v>1820</v>
      </c>
      <c r="N156" s="195" t="s">
        <v>7</v>
      </c>
      <c r="O156" s="195" t="s">
        <v>7</v>
      </c>
      <c r="P156" s="195">
        <v>33</v>
      </c>
      <c r="Q156" s="195" t="s">
        <v>7</v>
      </c>
      <c r="R156" s="196">
        <v>4800</v>
      </c>
      <c r="S156" s="196">
        <v>35000</v>
      </c>
      <c r="T156" s="196">
        <v>4000</v>
      </c>
      <c r="U156" s="196">
        <v>1255</v>
      </c>
      <c r="V156" s="195" t="s">
        <v>7</v>
      </c>
      <c r="X156" s="194" t="s">
        <v>38</v>
      </c>
      <c r="Y156" s="195">
        <v>28</v>
      </c>
      <c r="Z156" s="195">
        <v>625</v>
      </c>
      <c r="AA156" s="195" t="s">
        <v>7</v>
      </c>
      <c r="AB156" s="195" t="s">
        <v>7</v>
      </c>
      <c r="AC156" s="195" t="s">
        <v>7</v>
      </c>
      <c r="AD156" s="195">
        <v>165</v>
      </c>
      <c r="AE156" s="196">
        <v>15000</v>
      </c>
      <c r="AF156" s="195" t="s">
        <v>7</v>
      </c>
      <c r="AG156" s="195" t="s">
        <v>7</v>
      </c>
      <c r="AH156" s="196">
        <v>1820</v>
      </c>
      <c r="AI156" s="195" t="s">
        <v>7</v>
      </c>
      <c r="AJ156" s="195" t="s">
        <v>7</v>
      </c>
      <c r="AK156" s="195">
        <v>33</v>
      </c>
      <c r="AL156" s="195" t="s">
        <v>7</v>
      </c>
      <c r="AM156" s="196">
        <v>4800</v>
      </c>
      <c r="AN156" s="196">
        <v>35000</v>
      </c>
      <c r="AO156" s="196">
        <v>4000</v>
      </c>
      <c r="AP156" s="196">
        <v>1255</v>
      </c>
      <c r="AQ156" s="195" t="s">
        <v>7</v>
      </c>
      <c r="AS156" s="194" t="s">
        <v>38</v>
      </c>
      <c r="AT156" s="195">
        <v>476</v>
      </c>
      <c r="AU156" s="196">
        <v>1781</v>
      </c>
      <c r="AV156" s="195" t="s">
        <v>7</v>
      </c>
      <c r="AW156" s="195" t="s">
        <v>7</v>
      </c>
      <c r="AX156" s="195" t="s">
        <v>7</v>
      </c>
      <c r="AY156" s="196">
        <v>4950</v>
      </c>
      <c r="AZ156" s="196">
        <v>1275000</v>
      </c>
      <c r="BA156" s="195" t="s">
        <v>7</v>
      </c>
      <c r="BB156" s="195" t="s">
        <v>7</v>
      </c>
      <c r="BC156" s="196">
        <v>5445</v>
      </c>
      <c r="BD156" s="195" t="s">
        <v>7</v>
      </c>
      <c r="BE156" s="195" t="s">
        <v>7</v>
      </c>
      <c r="BF156" s="195">
        <v>528</v>
      </c>
      <c r="BG156" s="195" t="s">
        <v>7</v>
      </c>
      <c r="BH156" s="196">
        <v>31420</v>
      </c>
      <c r="BI156" s="196">
        <v>105000</v>
      </c>
      <c r="BJ156" s="196">
        <v>10000</v>
      </c>
      <c r="BK156" s="196">
        <v>125500</v>
      </c>
      <c r="BL156" s="195" t="s">
        <v>7</v>
      </c>
    </row>
    <row r="157" spans="1:64" ht="12.75" customHeight="1" x14ac:dyDescent="0.2">
      <c r="A157" s="129">
        <v>151</v>
      </c>
      <c r="B157" s="129"/>
      <c r="C157" s="194" t="s">
        <v>194</v>
      </c>
      <c r="D157" s="195" t="s">
        <v>7</v>
      </c>
      <c r="E157" s="195" t="s">
        <v>7</v>
      </c>
      <c r="F157" s="195" t="s">
        <v>7</v>
      </c>
      <c r="G157" s="195" t="s">
        <v>7</v>
      </c>
      <c r="H157" s="195">
        <v>100</v>
      </c>
      <c r="I157" s="195" t="s">
        <v>7</v>
      </c>
      <c r="J157" s="195" t="s">
        <v>7</v>
      </c>
      <c r="K157" s="195" t="s">
        <v>7</v>
      </c>
      <c r="L157" s="195" t="s">
        <v>7</v>
      </c>
      <c r="M157" s="195" t="s">
        <v>7</v>
      </c>
      <c r="N157" s="195" t="s">
        <v>7</v>
      </c>
      <c r="O157" s="195" t="s">
        <v>7</v>
      </c>
      <c r="P157" s="195" t="s">
        <v>7</v>
      </c>
      <c r="Q157" s="195" t="s">
        <v>7</v>
      </c>
      <c r="R157" s="195">
        <v>150</v>
      </c>
      <c r="S157" s="195" t="s">
        <v>7</v>
      </c>
      <c r="T157" s="195" t="s">
        <v>7</v>
      </c>
      <c r="U157" s="195" t="s">
        <v>7</v>
      </c>
      <c r="V157" s="195" t="s">
        <v>7</v>
      </c>
      <c r="X157" s="194" t="s">
        <v>194</v>
      </c>
      <c r="Y157" s="195" t="s">
        <v>7</v>
      </c>
      <c r="Z157" s="195" t="s">
        <v>7</v>
      </c>
      <c r="AA157" s="195" t="s">
        <v>7</v>
      </c>
      <c r="AB157" s="195" t="s">
        <v>7</v>
      </c>
      <c r="AC157" s="195">
        <v>100</v>
      </c>
      <c r="AD157" s="195" t="s">
        <v>7</v>
      </c>
      <c r="AE157" s="195" t="s">
        <v>7</v>
      </c>
      <c r="AF157" s="195" t="s">
        <v>7</v>
      </c>
      <c r="AG157" s="195" t="s">
        <v>7</v>
      </c>
      <c r="AH157" s="195" t="s">
        <v>7</v>
      </c>
      <c r="AI157" s="195" t="s">
        <v>7</v>
      </c>
      <c r="AJ157" s="195" t="s">
        <v>7</v>
      </c>
      <c r="AK157" s="195" t="s">
        <v>7</v>
      </c>
      <c r="AL157" s="195" t="s">
        <v>7</v>
      </c>
      <c r="AM157" s="195">
        <v>150</v>
      </c>
      <c r="AN157" s="195" t="s">
        <v>7</v>
      </c>
      <c r="AO157" s="195" t="s">
        <v>7</v>
      </c>
      <c r="AP157" s="195" t="s">
        <v>7</v>
      </c>
      <c r="AQ157" s="195" t="s">
        <v>7</v>
      </c>
      <c r="AS157" s="194" t="s">
        <v>194</v>
      </c>
      <c r="AT157" s="195" t="s">
        <v>7</v>
      </c>
      <c r="AU157" s="195" t="s">
        <v>7</v>
      </c>
      <c r="AV157" s="195" t="s">
        <v>7</v>
      </c>
      <c r="AW157" s="195" t="s">
        <v>7</v>
      </c>
      <c r="AX157" s="195">
        <v>156</v>
      </c>
      <c r="AY157" s="195" t="s">
        <v>7</v>
      </c>
      <c r="AZ157" s="195" t="s">
        <v>7</v>
      </c>
      <c r="BA157" s="195" t="s">
        <v>7</v>
      </c>
      <c r="BB157" s="195" t="s">
        <v>7</v>
      </c>
      <c r="BC157" s="195" t="s">
        <v>7</v>
      </c>
      <c r="BD157" s="195" t="s">
        <v>7</v>
      </c>
      <c r="BE157" s="195" t="s">
        <v>7</v>
      </c>
      <c r="BF157" s="195" t="s">
        <v>7</v>
      </c>
      <c r="BG157" s="195" t="s">
        <v>7</v>
      </c>
      <c r="BH157" s="195">
        <v>300</v>
      </c>
      <c r="BI157" s="195" t="s">
        <v>7</v>
      </c>
      <c r="BJ157" s="195" t="s">
        <v>7</v>
      </c>
      <c r="BK157" s="195" t="s">
        <v>7</v>
      </c>
      <c r="BL157" s="195" t="s">
        <v>7</v>
      </c>
    </row>
    <row r="158" spans="1:64" ht="12.75" customHeight="1" x14ac:dyDescent="0.2">
      <c r="A158" s="129">
        <v>152</v>
      </c>
      <c r="B158" s="129"/>
      <c r="C158" s="194" t="s">
        <v>195</v>
      </c>
      <c r="D158" s="195" t="s">
        <v>7</v>
      </c>
      <c r="E158" s="195" t="s">
        <v>7</v>
      </c>
      <c r="F158" s="195" t="s">
        <v>7</v>
      </c>
      <c r="G158" s="195" t="s">
        <v>7</v>
      </c>
      <c r="H158" s="195" t="s">
        <v>7</v>
      </c>
      <c r="I158" s="195" t="s">
        <v>7</v>
      </c>
      <c r="J158" s="195">
        <v>200</v>
      </c>
      <c r="K158" s="195" t="s">
        <v>7</v>
      </c>
      <c r="L158" s="195" t="s">
        <v>7</v>
      </c>
      <c r="M158" s="195" t="s">
        <v>7</v>
      </c>
      <c r="N158" s="195" t="s">
        <v>7</v>
      </c>
      <c r="O158" s="195" t="s">
        <v>7</v>
      </c>
      <c r="P158" s="195">
        <v>60</v>
      </c>
      <c r="Q158" s="195" t="s">
        <v>7</v>
      </c>
      <c r="R158" s="195">
        <v>100</v>
      </c>
      <c r="S158" s="195">
        <v>370</v>
      </c>
      <c r="T158" s="195" t="s">
        <v>7</v>
      </c>
      <c r="U158" s="195">
        <v>80</v>
      </c>
      <c r="V158" s="195" t="s">
        <v>7</v>
      </c>
      <c r="X158" s="194" t="s">
        <v>195</v>
      </c>
      <c r="Y158" s="195" t="s">
        <v>7</v>
      </c>
      <c r="Z158" s="195" t="s">
        <v>7</v>
      </c>
      <c r="AA158" s="195" t="s">
        <v>7</v>
      </c>
      <c r="AB158" s="195" t="s">
        <v>7</v>
      </c>
      <c r="AC158" s="195" t="s">
        <v>7</v>
      </c>
      <c r="AD158" s="195" t="s">
        <v>7</v>
      </c>
      <c r="AE158" s="195">
        <v>200</v>
      </c>
      <c r="AF158" s="195" t="s">
        <v>7</v>
      </c>
      <c r="AG158" s="195" t="s">
        <v>7</v>
      </c>
      <c r="AH158" s="195" t="s">
        <v>7</v>
      </c>
      <c r="AI158" s="195" t="s">
        <v>7</v>
      </c>
      <c r="AJ158" s="195" t="s">
        <v>7</v>
      </c>
      <c r="AK158" s="195">
        <v>60</v>
      </c>
      <c r="AL158" s="195" t="s">
        <v>7</v>
      </c>
      <c r="AM158" s="195">
        <v>100</v>
      </c>
      <c r="AN158" s="195">
        <v>370</v>
      </c>
      <c r="AO158" s="195" t="s">
        <v>7</v>
      </c>
      <c r="AP158" s="195">
        <v>80</v>
      </c>
      <c r="AQ158" s="195" t="s">
        <v>7</v>
      </c>
      <c r="AS158" s="194" t="s">
        <v>195</v>
      </c>
      <c r="AT158" s="195" t="s">
        <v>7</v>
      </c>
      <c r="AU158" s="195" t="s">
        <v>7</v>
      </c>
      <c r="AV158" s="195" t="s">
        <v>7</v>
      </c>
      <c r="AW158" s="195" t="s">
        <v>7</v>
      </c>
      <c r="AX158" s="195" t="s">
        <v>7</v>
      </c>
      <c r="AY158" s="195" t="s">
        <v>7</v>
      </c>
      <c r="AZ158" s="196">
        <v>15200</v>
      </c>
      <c r="BA158" s="195" t="s">
        <v>7</v>
      </c>
      <c r="BB158" s="195" t="s">
        <v>7</v>
      </c>
      <c r="BC158" s="195" t="s">
        <v>7</v>
      </c>
      <c r="BD158" s="195" t="s">
        <v>7</v>
      </c>
      <c r="BE158" s="195" t="s">
        <v>7</v>
      </c>
      <c r="BF158" s="196">
        <v>1020</v>
      </c>
      <c r="BG158" s="195" t="s">
        <v>7</v>
      </c>
      <c r="BH158" s="195">
        <v>500</v>
      </c>
      <c r="BI158" s="196">
        <v>1110</v>
      </c>
      <c r="BJ158" s="195" t="s">
        <v>7</v>
      </c>
      <c r="BK158" s="196">
        <v>6400</v>
      </c>
      <c r="BL158" s="195" t="s">
        <v>7</v>
      </c>
    </row>
    <row r="159" spans="1:64" ht="12.75" customHeight="1" x14ac:dyDescent="0.2">
      <c r="A159" s="129">
        <v>153</v>
      </c>
      <c r="B159" s="129"/>
      <c r="C159" s="194" t="s">
        <v>196</v>
      </c>
      <c r="D159" s="195" t="s">
        <v>7</v>
      </c>
      <c r="E159" s="195" t="s">
        <v>7</v>
      </c>
      <c r="F159" s="195" t="s">
        <v>7</v>
      </c>
      <c r="G159" s="195" t="s">
        <v>7</v>
      </c>
      <c r="H159" s="195" t="s">
        <v>7</v>
      </c>
      <c r="I159" s="195" t="s">
        <v>7</v>
      </c>
      <c r="J159" s="195" t="s">
        <v>7</v>
      </c>
      <c r="K159" s="195" t="s">
        <v>7</v>
      </c>
      <c r="L159" s="195" t="s">
        <v>7</v>
      </c>
      <c r="M159" s="195" t="s">
        <v>7</v>
      </c>
      <c r="N159" s="195" t="s">
        <v>7</v>
      </c>
      <c r="O159" s="195" t="s">
        <v>7</v>
      </c>
      <c r="P159" s="195">
        <v>50</v>
      </c>
      <c r="Q159" s="195" t="s">
        <v>7</v>
      </c>
      <c r="R159" s="195">
        <v>150</v>
      </c>
      <c r="S159" s="195">
        <v>400</v>
      </c>
      <c r="T159" s="195" t="s">
        <v>7</v>
      </c>
      <c r="U159" s="195" t="s">
        <v>7</v>
      </c>
      <c r="V159" s="195" t="s">
        <v>7</v>
      </c>
      <c r="X159" s="194" t="s">
        <v>196</v>
      </c>
      <c r="Y159" s="195" t="s">
        <v>7</v>
      </c>
      <c r="Z159" s="195" t="s">
        <v>7</v>
      </c>
      <c r="AA159" s="195" t="s">
        <v>7</v>
      </c>
      <c r="AB159" s="195" t="s">
        <v>7</v>
      </c>
      <c r="AC159" s="195" t="s">
        <v>7</v>
      </c>
      <c r="AD159" s="195" t="s">
        <v>7</v>
      </c>
      <c r="AE159" s="195" t="s">
        <v>7</v>
      </c>
      <c r="AF159" s="195" t="s">
        <v>7</v>
      </c>
      <c r="AG159" s="195" t="s">
        <v>7</v>
      </c>
      <c r="AH159" s="195" t="s">
        <v>7</v>
      </c>
      <c r="AI159" s="195" t="s">
        <v>7</v>
      </c>
      <c r="AJ159" s="195" t="s">
        <v>7</v>
      </c>
      <c r="AK159" s="195">
        <v>50</v>
      </c>
      <c r="AL159" s="195" t="s">
        <v>7</v>
      </c>
      <c r="AM159" s="195">
        <v>150</v>
      </c>
      <c r="AN159" s="195">
        <v>400</v>
      </c>
      <c r="AO159" s="195" t="s">
        <v>7</v>
      </c>
      <c r="AP159" s="195" t="s">
        <v>7</v>
      </c>
      <c r="AQ159" s="195" t="s">
        <v>7</v>
      </c>
      <c r="AS159" s="194" t="s">
        <v>196</v>
      </c>
      <c r="AT159" s="195" t="s">
        <v>7</v>
      </c>
      <c r="AU159" s="195" t="s">
        <v>7</v>
      </c>
      <c r="AV159" s="195" t="s">
        <v>7</v>
      </c>
      <c r="AW159" s="195" t="s">
        <v>7</v>
      </c>
      <c r="AX159" s="195" t="s">
        <v>7</v>
      </c>
      <c r="AY159" s="195" t="s">
        <v>7</v>
      </c>
      <c r="AZ159" s="195" t="s">
        <v>7</v>
      </c>
      <c r="BA159" s="195" t="s">
        <v>7</v>
      </c>
      <c r="BB159" s="195" t="s">
        <v>7</v>
      </c>
      <c r="BC159" s="195" t="s">
        <v>7</v>
      </c>
      <c r="BD159" s="195" t="s">
        <v>7</v>
      </c>
      <c r="BE159" s="195" t="s">
        <v>7</v>
      </c>
      <c r="BF159" s="195">
        <v>850</v>
      </c>
      <c r="BG159" s="195" t="s">
        <v>7</v>
      </c>
      <c r="BH159" s="195">
        <v>750</v>
      </c>
      <c r="BI159" s="196">
        <v>1200</v>
      </c>
      <c r="BJ159" s="195" t="s">
        <v>7</v>
      </c>
      <c r="BK159" s="195" t="s">
        <v>7</v>
      </c>
      <c r="BL159" s="195" t="s">
        <v>7</v>
      </c>
    </row>
    <row r="160" spans="1:64" ht="12.75" customHeight="1" x14ac:dyDescent="0.2">
      <c r="A160" s="129">
        <v>154</v>
      </c>
      <c r="B160" s="129"/>
      <c r="C160" s="194" t="s">
        <v>197</v>
      </c>
      <c r="D160" s="195" t="s">
        <v>7</v>
      </c>
      <c r="E160" s="195" t="s">
        <v>7</v>
      </c>
      <c r="F160" s="195" t="s">
        <v>7</v>
      </c>
      <c r="G160" s="195" t="s">
        <v>7</v>
      </c>
      <c r="H160" s="195" t="s">
        <v>7</v>
      </c>
      <c r="I160" s="195" t="s">
        <v>7</v>
      </c>
      <c r="J160" s="195" t="s">
        <v>7</v>
      </c>
      <c r="K160" s="195" t="s">
        <v>7</v>
      </c>
      <c r="L160" s="195" t="s">
        <v>7</v>
      </c>
      <c r="M160" s="195" t="s">
        <v>7</v>
      </c>
      <c r="N160" s="195" t="s">
        <v>7</v>
      </c>
      <c r="O160" s="195" t="s">
        <v>7</v>
      </c>
      <c r="P160" s="195">
        <v>70</v>
      </c>
      <c r="Q160" s="195">
        <v>200</v>
      </c>
      <c r="R160" s="195">
        <v>400</v>
      </c>
      <c r="S160" s="195">
        <v>210</v>
      </c>
      <c r="T160" s="195" t="s">
        <v>7</v>
      </c>
      <c r="U160" s="195" t="s">
        <v>7</v>
      </c>
      <c r="V160" s="195" t="s">
        <v>7</v>
      </c>
      <c r="X160" s="194" t="s">
        <v>197</v>
      </c>
      <c r="Y160" s="195" t="s">
        <v>7</v>
      </c>
      <c r="Z160" s="195" t="s">
        <v>7</v>
      </c>
      <c r="AA160" s="195" t="s">
        <v>7</v>
      </c>
      <c r="AB160" s="195" t="s">
        <v>7</v>
      </c>
      <c r="AC160" s="195" t="s">
        <v>7</v>
      </c>
      <c r="AD160" s="195" t="s">
        <v>7</v>
      </c>
      <c r="AE160" s="195" t="s">
        <v>7</v>
      </c>
      <c r="AF160" s="195" t="s">
        <v>7</v>
      </c>
      <c r="AG160" s="195" t="s">
        <v>7</v>
      </c>
      <c r="AH160" s="195" t="s">
        <v>7</v>
      </c>
      <c r="AI160" s="195" t="s">
        <v>7</v>
      </c>
      <c r="AJ160" s="195" t="s">
        <v>7</v>
      </c>
      <c r="AK160" s="195">
        <v>70</v>
      </c>
      <c r="AL160" s="195">
        <v>200</v>
      </c>
      <c r="AM160" s="195">
        <v>400</v>
      </c>
      <c r="AN160" s="195">
        <v>210</v>
      </c>
      <c r="AO160" s="195" t="s">
        <v>7</v>
      </c>
      <c r="AP160" s="195" t="s">
        <v>7</v>
      </c>
      <c r="AQ160" s="195" t="s">
        <v>7</v>
      </c>
      <c r="AS160" s="194" t="s">
        <v>197</v>
      </c>
      <c r="AT160" s="195" t="s">
        <v>7</v>
      </c>
      <c r="AU160" s="195" t="s">
        <v>7</v>
      </c>
      <c r="AV160" s="195" t="s">
        <v>7</v>
      </c>
      <c r="AW160" s="195" t="s">
        <v>7</v>
      </c>
      <c r="AX160" s="195" t="s">
        <v>7</v>
      </c>
      <c r="AY160" s="195" t="s">
        <v>7</v>
      </c>
      <c r="AZ160" s="195" t="s">
        <v>7</v>
      </c>
      <c r="BA160" s="195" t="s">
        <v>7</v>
      </c>
      <c r="BB160" s="195" t="s">
        <v>7</v>
      </c>
      <c r="BC160" s="195" t="s">
        <v>7</v>
      </c>
      <c r="BD160" s="195" t="s">
        <v>7</v>
      </c>
      <c r="BE160" s="195" t="s">
        <v>7</v>
      </c>
      <c r="BF160" s="196">
        <v>1120</v>
      </c>
      <c r="BG160" s="196">
        <v>8000</v>
      </c>
      <c r="BH160" s="196">
        <v>2000</v>
      </c>
      <c r="BI160" s="195">
        <v>630</v>
      </c>
      <c r="BJ160" s="195" t="s">
        <v>7</v>
      </c>
      <c r="BK160" s="195" t="s">
        <v>7</v>
      </c>
      <c r="BL160" s="195" t="s">
        <v>7</v>
      </c>
    </row>
    <row r="161" spans="1:64" ht="12.75" customHeight="1" x14ac:dyDescent="0.2">
      <c r="A161" s="129">
        <v>155</v>
      </c>
      <c r="B161" s="129"/>
      <c r="C161" s="194" t="s">
        <v>198</v>
      </c>
      <c r="D161" s="195" t="s">
        <v>7</v>
      </c>
      <c r="E161" s="195" t="s">
        <v>7</v>
      </c>
      <c r="F161" s="195" t="s">
        <v>7</v>
      </c>
      <c r="G161" s="195" t="s">
        <v>7</v>
      </c>
      <c r="H161" s="195">
        <v>60</v>
      </c>
      <c r="I161" s="195" t="s">
        <v>7</v>
      </c>
      <c r="J161" s="195" t="s">
        <v>7</v>
      </c>
      <c r="K161" s="195" t="s">
        <v>7</v>
      </c>
      <c r="L161" s="195" t="s">
        <v>7</v>
      </c>
      <c r="M161" s="195" t="s">
        <v>7</v>
      </c>
      <c r="N161" s="195" t="s">
        <v>7</v>
      </c>
      <c r="O161" s="195" t="s">
        <v>7</v>
      </c>
      <c r="P161" s="195">
        <v>120</v>
      </c>
      <c r="Q161" s="195" t="s">
        <v>7</v>
      </c>
      <c r="R161" s="195">
        <v>260</v>
      </c>
      <c r="S161" s="195">
        <v>290</v>
      </c>
      <c r="T161" s="195" t="s">
        <v>7</v>
      </c>
      <c r="U161" s="195" t="s">
        <v>7</v>
      </c>
      <c r="V161" s="195" t="s">
        <v>7</v>
      </c>
      <c r="X161" s="194" t="s">
        <v>198</v>
      </c>
      <c r="Y161" s="195" t="s">
        <v>7</v>
      </c>
      <c r="Z161" s="195" t="s">
        <v>7</v>
      </c>
      <c r="AA161" s="195" t="s">
        <v>7</v>
      </c>
      <c r="AB161" s="195" t="s">
        <v>7</v>
      </c>
      <c r="AC161" s="195">
        <v>60</v>
      </c>
      <c r="AD161" s="195" t="s">
        <v>7</v>
      </c>
      <c r="AE161" s="195" t="s">
        <v>7</v>
      </c>
      <c r="AF161" s="195" t="s">
        <v>7</v>
      </c>
      <c r="AG161" s="195" t="s">
        <v>7</v>
      </c>
      <c r="AH161" s="195" t="s">
        <v>7</v>
      </c>
      <c r="AI161" s="195" t="s">
        <v>7</v>
      </c>
      <c r="AJ161" s="195" t="s">
        <v>7</v>
      </c>
      <c r="AK161" s="195">
        <v>120</v>
      </c>
      <c r="AL161" s="195" t="s">
        <v>7</v>
      </c>
      <c r="AM161" s="195">
        <v>260</v>
      </c>
      <c r="AN161" s="195">
        <v>290</v>
      </c>
      <c r="AO161" s="195" t="s">
        <v>7</v>
      </c>
      <c r="AP161" s="195" t="s">
        <v>7</v>
      </c>
      <c r="AQ161" s="195" t="s">
        <v>7</v>
      </c>
      <c r="AS161" s="194" t="s">
        <v>198</v>
      </c>
      <c r="AT161" s="195" t="s">
        <v>7</v>
      </c>
      <c r="AU161" s="195" t="s">
        <v>7</v>
      </c>
      <c r="AV161" s="195" t="s">
        <v>7</v>
      </c>
      <c r="AW161" s="195" t="s">
        <v>7</v>
      </c>
      <c r="AX161" s="195">
        <v>130</v>
      </c>
      <c r="AY161" s="195" t="s">
        <v>7</v>
      </c>
      <c r="AZ161" s="195" t="s">
        <v>7</v>
      </c>
      <c r="BA161" s="195" t="s">
        <v>7</v>
      </c>
      <c r="BB161" s="195" t="s">
        <v>7</v>
      </c>
      <c r="BC161" s="195" t="s">
        <v>7</v>
      </c>
      <c r="BD161" s="195" t="s">
        <v>7</v>
      </c>
      <c r="BE161" s="195" t="s">
        <v>7</v>
      </c>
      <c r="BF161" s="196">
        <v>2000</v>
      </c>
      <c r="BG161" s="195" t="s">
        <v>7</v>
      </c>
      <c r="BH161" s="196">
        <v>1200</v>
      </c>
      <c r="BI161" s="195">
        <v>870</v>
      </c>
      <c r="BJ161" s="195" t="s">
        <v>7</v>
      </c>
      <c r="BK161" s="195" t="s">
        <v>7</v>
      </c>
      <c r="BL161" s="195" t="s">
        <v>7</v>
      </c>
    </row>
    <row r="162" spans="1:64" ht="12.75" customHeight="1" x14ac:dyDescent="0.2">
      <c r="A162" s="129">
        <v>156</v>
      </c>
      <c r="B162" s="129"/>
      <c r="C162" s="194" t="s">
        <v>199</v>
      </c>
      <c r="D162" s="195" t="s">
        <v>7</v>
      </c>
      <c r="E162" s="195" t="s">
        <v>7</v>
      </c>
      <c r="F162" s="195" t="s">
        <v>7</v>
      </c>
      <c r="G162" s="195" t="s">
        <v>7</v>
      </c>
      <c r="H162" s="195">
        <v>120</v>
      </c>
      <c r="I162" s="195" t="s">
        <v>7</v>
      </c>
      <c r="J162" s="195" t="s">
        <v>7</v>
      </c>
      <c r="K162" s="195" t="s">
        <v>7</v>
      </c>
      <c r="L162" s="195" t="s">
        <v>7</v>
      </c>
      <c r="M162" s="195" t="s">
        <v>7</v>
      </c>
      <c r="N162" s="195" t="s">
        <v>7</v>
      </c>
      <c r="O162" s="195" t="s">
        <v>7</v>
      </c>
      <c r="P162" s="195" t="s">
        <v>7</v>
      </c>
      <c r="Q162" s="195" t="s">
        <v>7</v>
      </c>
      <c r="R162" s="196">
        <v>1000</v>
      </c>
      <c r="S162" s="195">
        <v>550</v>
      </c>
      <c r="T162" s="195" t="s">
        <v>7</v>
      </c>
      <c r="U162" s="195" t="s">
        <v>7</v>
      </c>
      <c r="V162" s="195" t="s">
        <v>7</v>
      </c>
      <c r="X162" s="194" t="s">
        <v>199</v>
      </c>
      <c r="Y162" s="195" t="s">
        <v>7</v>
      </c>
      <c r="Z162" s="195" t="s">
        <v>7</v>
      </c>
      <c r="AA162" s="195" t="s">
        <v>7</v>
      </c>
      <c r="AB162" s="195" t="s">
        <v>7</v>
      </c>
      <c r="AC162" s="195">
        <v>120</v>
      </c>
      <c r="AD162" s="195" t="s">
        <v>7</v>
      </c>
      <c r="AE162" s="195" t="s">
        <v>7</v>
      </c>
      <c r="AF162" s="195" t="s">
        <v>7</v>
      </c>
      <c r="AG162" s="195" t="s">
        <v>7</v>
      </c>
      <c r="AH162" s="195" t="s">
        <v>7</v>
      </c>
      <c r="AI162" s="195" t="s">
        <v>7</v>
      </c>
      <c r="AJ162" s="195" t="s">
        <v>7</v>
      </c>
      <c r="AK162" s="195" t="s">
        <v>7</v>
      </c>
      <c r="AL162" s="195" t="s">
        <v>7</v>
      </c>
      <c r="AM162" s="196">
        <v>1000</v>
      </c>
      <c r="AN162" s="195">
        <v>550</v>
      </c>
      <c r="AO162" s="195" t="s">
        <v>7</v>
      </c>
      <c r="AP162" s="195" t="s">
        <v>7</v>
      </c>
      <c r="AQ162" s="195" t="s">
        <v>7</v>
      </c>
      <c r="AS162" s="194" t="s">
        <v>199</v>
      </c>
      <c r="AT162" s="195" t="s">
        <v>7</v>
      </c>
      <c r="AU162" s="195" t="s">
        <v>7</v>
      </c>
      <c r="AV162" s="195" t="s">
        <v>7</v>
      </c>
      <c r="AW162" s="195" t="s">
        <v>7</v>
      </c>
      <c r="AX162" s="195">
        <v>220</v>
      </c>
      <c r="AY162" s="195" t="s">
        <v>7</v>
      </c>
      <c r="AZ162" s="195" t="s">
        <v>7</v>
      </c>
      <c r="BA162" s="195" t="s">
        <v>7</v>
      </c>
      <c r="BB162" s="195" t="s">
        <v>7</v>
      </c>
      <c r="BC162" s="195" t="s">
        <v>7</v>
      </c>
      <c r="BD162" s="195" t="s">
        <v>7</v>
      </c>
      <c r="BE162" s="195" t="s">
        <v>7</v>
      </c>
      <c r="BF162" s="195" t="s">
        <v>7</v>
      </c>
      <c r="BG162" s="195" t="s">
        <v>7</v>
      </c>
      <c r="BH162" s="196">
        <v>4900</v>
      </c>
      <c r="BI162" s="196">
        <v>1550</v>
      </c>
      <c r="BJ162" s="195" t="s">
        <v>7</v>
      </c>
      <c r="BK162" s="195" t="s">
        <v>7</v>
      </c>
      <c r="BL162" s="195" t="s">
        <v>7</v>
      </c>
    </row>
    <row r="163" spans="1:64" ht="12.75" customHeight="1" x14ac:dyDescent="0.2">
      <c r="A163" s="129">
        <v>157</v>
      </c>
      <c r="B163" s="129"/>
      <c r="C163" s="194" t="s">
        <v>200</v>
      </c>
      <c r="D163" s="195" t="s">
        <v>7</v>
      </c>
      <c r="E163" s="195" t="s">
        <v>7</v>
      </c>
      <c r="F163" s="195" t="s">
        <v>7</v>
      </c>
      <c r="G163" s="195" t="s">
        <v>7</v>
      </c>
      <c r="H163" s="195">
        <v>60</v>
      </c>
      <c r="I163" s="195" t="s">
        <v>7</v>
      </c>
      <c r="J163" s="195">
        <v>50</v>
      </c>
      <c r="K163" s="195" t="s">
        <v>7</v>
      </c>
      <c r="L163" s="195" t="s">
        <v>7</v>
      </c>
      <c r="M163" s="195" t="s">
        <v>7</v>
      </c>
      <c r="N163" s="195" t="s">
        <v>7</v>
      </c>
      <c r="O163" s="195" t="s">
        <v>7</v>
      </c>
      <c r="P163" s="195">
        <v>75</v>
      </c>
      <c r="Q163" s="195" t="s">
        <v>7</v>
      </c>
      <c r="R163" s="195">
        <v>300</v>
      </c>
      <c r="S163" s="195">
        <v>300</v>
      </c>
      <c r="T163" s="195" t="s">
        <v>7</v>
      </c>
      <c r="U163" s="195">
        <v>20</v>
      </c>
      <c r="V163" s="195" t="s">
        <v>7</v>
      </c>
      <c r="X163" s="194" t="s">
        <v>200</v>
      </c>
      <c r="Y163" s="195" t="s">
        <v>7</v>
      </c>
      <c r="Z163" s="195" t="s">
        <v>7</v>
      </c>
      <c r="AA163" s="195" t="s">
        <v>7</v>
      </c>
      <c r="AB163" s="195" t="s">
        <v>7</v>
      </c>
      <c r="AC163" s="195">
        <v>60</v>
      </c>
      <c r="AD163" s="195" t="s">
        <v>7</v>
      </c>
      <c r="AE163" s="195">
        <v>50</v>
      </c>
      <c r="AF163" s="195" t="s">
        <v>7</v>
      </c>
      <c r="AG163" s="195" t="s">
        <v>7</v>
      </c>
      <c r="AH163" s="195" t="s">
        <v>7</v>
      </c>
      <c r="AI163" s="195" t="s">
        <v>7</v>
      </c>
      <c r="AJ163" s="195" t="s">
        <v>7</v>
      </c>
      <c r="AK163" s="195">
        <v>75</v>
      </c>
      <c r="AL163" s="195" t="s">
        <v>7</v>
      </c>
      <c r="AM163" s="195">
        <v>300</v>
      </c>
      <c r="AN163" s="195">
        <v>300</v>
      </c>
      <c r="AO163" s="195" t="s">
        <v>7</v>
      </c>
      <c r="AP163" s="195">
        <v>20</v>
      </c>
      <c r="AQ163" s="195" t="s">
        <v>7</v>
      </c>
      <c r="AS163" s="194" t="s">
        <v>200</v>
      </c>
      <c r="AT163" s="195" t="s">
        <v>7</v>
      </c>
      <c r="AU163" s="195" t="s">
        <v>7</v>
      </c>
      <c r="AV163" s="195" t="s">
        <v>7</v>
      </c>
      <c r="AW163" s="195" t="s">
        <v>7</v>
      </c>
      <c r="AX163" s="195">
        <v>97</v>
      </c>
      <c r="AY163" s="195" t="s">
        <v>7</v>
      </c>
      <c r="AZ163" s="196">
        <v>3450</v>
      </c>
      <c r="BA163" s="195" t="s">
        <v>7</v>
      </c>
      <c r="BB163" s="195" t="s">
        <v>7</v>
      </c>
      <c r="BC163" s="195" t="s">
        <v>7</v>
      </c>
      <c r="BD163" s="195" t="s">
        <v>7</v>
      </c>
      <c r="BE163" s="195" t="s">
        <v>7</v>
      </c>
      <c r="BF163" s="196">
        <v>1200</v>
      </c>
      <c r="BG163" s="195" t="s">
        <v>7</v>
      </c>
      <c r="BH163" s="196">
        <v>2000</v>
      </c>
      <c r="BI163" s="195">
        <v>900</v>
      </c>
      <c r="BJ163" s="195" t="s">
        <v>7</v>
      </c>
      <c r="BK163" s="196">
        <v>1650</v>
      </c>
      <c r="BL163" s="195" t="s">
        <v>7</v>
      </c>
    </row>
    <row r="164" spans="1:64" ht="12.75" customHeight="1" x14ac:dyDescent="0.2">
      <c r="A164" s="129">
        <v>158</v>
      </c>
      <c r="B164" s="129"/>
      <c r="C164" s="194" t="s">
        <v>201</v>
      </c>
      <c r="D164" s="195">
        <v>4</v>
      </c>
      <c r="E164" s="195" t="s">
        <v>7</v>
      </c>
      <c r="F164" s="195" t="s">
        <v>7</v>
      </c>
      <c r="G164" s="195" t="s">
        <v>7</v>
      </c>
      <c r="H164" s="195">
        <v>150</v>
      </c>
      <c r="I164" s="195" t="s">
        <v>7</v>
      </c>
      <c r="J164" s="195">
        <v>25</v>
      </c>
      <c r="K164" s="195" t="s">
        <v>7</v>
      </c>
      <c r="L164" s="195" t="s">
        <v>7</v>
      </c>
      <c r="M164" s="196">
        <v>2200</v>
      </c>
      <c r="N164" s="195" t="s">
        <v>7</v>
      </c>
      <c r="O164" s="195" t="s">
        <v>7</v>
      </c>
      <c r="P164" s="195">
        <v>65</v>
      </c>
      <c r="Q164" s="195" t="s">
        <v>7</v>
      </c>
      <c r="R164" s="196">
        <v>4500</v>
      </c>
      <c r="S164" s="196">
        <v>38000</v>
      </c>
      <c r="T164" s="196">
        <v>2800</v>
      </c>
      <c r="U164" s="195" t="s">
        <v>7</v>
      </c>
      <c r="V164" s="195" t="s">
        <v>7</v>
      </c>
      <c r="X164" s="194" t="s">
        <v>201</v>
      </c>
      <c r="Y164" s="195">
        <v>4</v>
      </c>
      <c r="Z164" s="195" t="s">
        <v>7</v>
      </c>
      <c r="AA164" s="195" t="s">
        <v>7</v>
      </c>
      <c r="AB164" s="195" t="s">
        <v>7</v>
      </c>
      <c r="AC164" s="195">
        <v>150</v>
      </c>
      <c r="AD164" s="195" t="s">
        <v>7</v>
      </c>
      <c r="AE164" s="195">
        <v>25</v>
      </c>
      <c r="AF164" s="195" t="s">
        <v>7</v>
      </c>
      <c r="AG164" s="195" t="s">
        <v>7</v>
      </c>
      <c r="AH164" s="196">
        <v>2200</v>
      </c>
      <c r="AI164" s="195" t="s">
        <v>7</v>
      </c>
      <c r="AJ164" s="195" t="s">
        <v>7</v>
      </c>
      <c r="AK164" s="195">
        <v>65</v>
      </c>
      <c r="AL164" s="195" t="s">
        <v>7</v>
      </c>
      <c r="AM164" s="196">
        <v>4500</v>
      </c>
      <c r="AN164" s="196">
        <v>38000</v>
      </c>
      <c r="AO164" s="196">
        <v>2800</v>
      </c>
      <c r="AP164" s="195" t="s">
        <v>7</v>
      </c>
      <c r="AQ164" s="195" t="s">
        <v>7</v>
      </c>
      <c r="AS164" s="194" t="s">
        <v>201</v>
      </c>
      <c r="AT164" s="195">
        <v>80</v>
      </c>
      <c r="AU164" s="195" t="s">
        <v>7</v>
      </c>
      <c r="AV164" s="195" t="s">
        <v>7</v>
      </c>
      <c r="AW164" s="195" t="s">
        <v>7</v>
      </c>
      <c r="AX164" s="195">
        <v>300</v>
      </c>
      <c r="AY164" s="195" t="s">
        <v>7</v>
      </c>
      <c r="AZ164" s="196">
        <v>1000</v>
      </c>
      <c r="BA164" s="195" t="s">
        <v>7</v>
      </c>
      <c r="BB164" s="195" t="s">
        <v>7</v>
      </c>
      <c r="BC164" s="196">
        <v>4640</v>
      </c>
      <c r="BD164" s="195" t="s">
        <v>7</v>
      </c>
      <c r="BE164" s="195" t="s">
        <v>7</v>
      </c>
      <c r="BF164" s="196">
        <v>1300</v>
      </c>
      <c r="BG164" s="195" t="s">
        <v>7</v>
      </c>
      <c r="BH164" s="196">
        <v>34200</v>
      </c>
      <c r="BI164" s="196">
        <v>114000</v>
      </c>
      <c r="BJ164" s="196">
        <v>6160</v>
      </c>
      <c r="BK164" s="195" t="s">
        <v>7</v>
      </c>
      <c r="BL164" s="195" t="s">
        <v>7</v>
      </c>
    </row>
    <row r="165" spans="1:64" ht="12.75" customHeight="1" x14ac:dyDescent="0.2">
      <c r="A165" s="129">
        <v>159</v>
      </c>
      <c r="B165" s="129"/>
      <c r="C165" s="194" t="s">
        <v>202</v>
      </c>
      <c r="D165" s="195" t="s">
        <v>7</v>
      </c>
      <c r="E165" s="195" t="s">
        <v>7</v>
      </c>
      <c r="F165" s="195" t="s">
        <v>7</v>
      </c>
      <c r="G165" s="195" t="s">
        <v>7</v>
      </c>
      <c r="H165" s="195" t="s">
        <v>7</v>
      </c>
      <c r="I165" s="195" t="s">
        <v>7</v>
      </c>
      <c r="J165" s="195">
        <v>685</v>
      </c>
      <c r="K165" s="195" t="s">
        <v>7</v>
      </c>
      <c r="L165" s="195" t="s">
        <v>7</v>
      </c>
      <c r="M165" s="195" t="s">
        <v>7</v>
      </c>
      <c r="N165" s="195" t="s">
        <v>7</v>
      </c>
      <c r="O165" s="195" t="s">
        <v>7</v>
      </c>
      <c r="P165" s="195" t="s">
        <v>7</v>
      </c>
      <c r="Q165" s="195" t="s">
        <v>7</v>
      </c>
      <c r="R165" s="195">
        <v>60</v>
      </c>
      <c r="S165" s="195" t="s">
        <v>7</v>
      </c>
      <c r="T165" s="195" t="s">
        <v>7</v>
      </c>
      <c r="U165" s="195" t="s">
        <v>7</v>
      </c>
      <c r="V165" s="195" t="s">
        <v>7</v>
      </c>
      <c r="X165" s="194" t="s">
        <v>202</v>
      </c>
      <c r="Y165" s="195" t="s">
        <v>7</v>
      </c>
      <c r="Z165" s="195" t="s">
        <v>7</v>
      </c>
      <c r="AA165" s="195" t="s">
        <v>7</v>
      </c>
      <c r="AB165" s="195" t="s">
        <v>7</v>
      </c>
      <c r="AC165" s="195" t="s">
        <v>7</v>
      </c>
      <c r="AD165" s="195" t="s">
        <v>7</v>
      </c>
      <c r="AE165" s="195">
        <v>685</v>
      </c>
      <c r="AF165" s="195" t="s">
        <v>7</v>
      </c>
      <c r="AG165" s="195" t="s">
        <v>7</v>
      </c>
      <c r="AH165" s="195" t="s">
        <v>7</v>
      </c>
      <c r="AI165" s="195" t="s">
        <v>7</v>
      </c>
      <c r="AJ165" s="195" t="s">
        <v>7</v>
      </c>
      <c r="AK165" s="195" t="s">
        <v>7</v>
      </c>
      <c r="AL165" s="195" t="s">
        <v>7</v>
      </c>
      <c r="AM165" s="195">
        <v>60</v>
      </c>
      <c r="AN165" s="195" t="s">
        <v>7</v>
      </c>
      <c r="AO165" s="195" t="s">
        <v>7</v>
      </c>
      <c r="AP165" s="195" t="s">
        <v>7</v>
      </c>
      <c r="AQ165" s="195" t="s">
        <v>7</v>
      </c>
      <c r="AS165" s="194" t="s">
        <v>202</v>
      </c>
      <c r="AT165" s="195" t="s">
        <v>7</v>
      </c>
      <c r="AU165" s="195" t="s">
        <v>7</v>
      </c>
      <c r="AV165" s="195" t="s">
        <v>7</v>
      </c>
      <c r="AW165" s="195" t="s">
        <v>7</v>
      </c>
      <c r="AX165" s="195" t="s">
        <v>7</v>
      </c>
      <c r="AY165" s="195" t="s">
        <v>7</v>
      </c>
      <c r="AZ165" s="196">
        <v>46436</v>
      </c>
      <c r="BA165" s="195" t="s">
        <v>7</v>
      </c>
      <c r="BB165" s="195" t="s">
        <v>7</v>
      </c>
      <c r="BC165" s="195" t="s">
        <v>7</v>
      </c>
      <c r="BD165" s="195" t="s">
        <v>7</v>
      </c>
      <c r="BE165" s="195" t="s">
        <v>7</v>
      </c>
      <c r="BF165" s="195" t="s">
        <v>7</v>
      </c>
      <c r="BG165" s="195" t="s">
        <v>7</v>
      </c>
      <c r="BH165" s="195">
        <v>150</v>
      </c>
      <c r="BI165" s="195" t="s">
        <v>7</v>
      </c>
      <c r="BJ165" s="195" t="s">
        <v>7</v>
      </c>
      <c r="BK165" s="195" t="s">
        <v>7</v>
      </c>
      <c r="BL165" s="195" t="s">
        <v>7</v>
      </c>
    </row>
    <row r="166" spans="1:64" ht="12.75" customHeight="1" x14ac:dyDescent="0.2">
      <c r="A166" s="129">
        <v>160</v>
      </c>
      <c r="B166" s="129"/>
      <c r="C166" s="194" t="s">
        <v>203</v>
      </c>
      <c r="D166" s="195" t="s">
        <v>7</v>
      </c>
      <c r="E166" s="195" t="s">
        <v>7</v>
      </c>
      <c r="F166" s="195" t="s">
        <v>7</v>
      </c>
      <c r="G166" s="195" t="s">
        <v>7</v>
      </c>
      <c r="H166" s="195" t="s">
        <v>7</v>
      </c>
      <c r="I166" s="195" t="s">
        <v>7</v>
      </c>
      <c r="J166" s="195">
        <v>40</v>
      </c>
      <c r="K166" s="195" t="s">
        <v>7</v>
      </c>
      <c r="L166" s="195" t="s">
        <v>7</v>
      </c>
      <c r="M166" s="195" t="s">
        <v>7</v>
      </c>
      <c r="N166" s="195" t="s">
        <v>7</v>
      </c>
      <c r="O166" s="195" t="s">
        <v>7</v>
      </c>
      <c r="P166" s="195">
        <v>30</v>
      </c>
      <c r="Q166" s="195" t="s">
        <v>7</v>
      </c>
      <c r="R166" s="195">
        <v>120</v>
      </c>
      <c r="S166" s="195">
        <v>600</v>
      </c>
      <c r="T166" s="195" t="s">
        <v>7</v>
      </c>
      <c r="U166" s="195" t="s">
        <v>7</v>
      </c>
      <c r="V166" s="195" t="s">
        <v>7</v>
      </c>
      <c r="X166" s="194" t="s">
        <v>203</v>
      </c>
      <c r="Y166" s="195" t="s">
        <v>7</v>
      </c>
      <c r="Z166" s="195" t="s">
        <v>7</v>
      </c>
      <c r="AA166" s="195" t="s">
        <v>7</v>
      </c>
      <c r="AB166" s="195" t="s">
        <v>7</v>
      </c>
      <c r="AC166" s="195" t="s">
        <v>7</v>
      </c>
      <c r="AD166" s="195" t="s">
        <v>7</v>
      </c>
      <c r="AE166" s="195">
        <v>40</v>
      </c>
      <c r="AF166" s="195" t="s">
        <v>7</v>
      </c>
      <c r="AG166" s="195" t="s">
        <v>7</v>
      </c>
      <c r="AH166" s="195" t="s">
        <v>7</v>
      </c>
      <c r="AI166" s="195" t="s">
        <v>7</v>
      </c>
      <c r="AJ166" s="195" t="s">
        <v>7</v>
      </c>
      <c r="AK166" s="195">
        <v>30</v>
      </c>
      <c r="AL166" s="195" t="s">
        <v>7</v>
      </c>
      <c r="AM166" s="195">
        <v>120</v>
      </c>
      <c r="AN166" s="195">
        <v>600</v>
      </c>
      <c r="AO166" s="195" t="s">
        <v>7</v>
      </c>
      <c r="AP166" s="195" t="s">
        <v>7</v>
      </c>
      <c r="AQ166" s="195" t="s">
        <v>7</v>
      </c>
      <c r="AS166" s="194" t="s">
        <v>203</v>
      </c>
      <c r="AT166" s="195" t="s">
        <v>7</v>
      </c>
      <c r="AU166" s="195" t="s">
        <v>7</v>
      </c>
      <c r="AV166" s="195" t="s">
        <v>7</v>
      </c>
      <c r="AW166" s="195" t="s">
        <v>7</v>
      </c>
      <c r="AX166" s="195" t="s">
        <v>7</v>
      </c>
      <c r="AY166" s="195" t="s">
        <v>7</v>
      </c>
      <c r="AZ166" s="196">
        <v>2800</v>
      </c>
      <c r="BA166" s="195" t="s">
        <v>7</v>
      </c>
      <c r="BB166" s="195" t="s">
        <v>7</v>
      </c>
      <c r="BC166" s="195" t="s">
        <v>7</v>
      </c>
      <c r="BD166" s="195" t="s">
        <v>7</v>
      </c>
      <c r="BE166" s="195" t="s">
        <v>7</v>
      </c>
      <c r="BF166" s="195">
        <v>510</v>
      </c>
      <c r="BG166" s="195" t="s">
        <v>7</v>
      </c>
      <c r="BH166" s="195">
        <v>900</v>
      </c>
      <c r="BI166" s="196">
        <v>1800</v>
      </c>
      <c r="BJ166" s="195" t="s">
        <v>7</v>
      </c>
      <c r="BK166" s="195" t="s">
        <v>7</v>
      </c>
      <c r="BL166" s="195" t="s">
        <v>7</v>
      </c>
    </row>
    <row r="167" spans="1:64" ht="12.75" customHeight="1" x14ac:dyDescent="0.2">
      <c r="A167" s="129">
        <v>161</v>
      </c>
      <c r="B167" s="129"/>
      <c r="C167" s="194" t="s">
        <v>204</v>
      </c>
      <c r="D167" s="195" t="s">
        <v>7</v>
      </c>
      <c r="E167" s="195" t="s">
        <v>7</v>
      </c>
      <c r="F167" s="195" t="s">
        <v>7</v>
      </c>
      <c r="G167" s="195" t="s">
        <v>7</v>
      </c>
      <c r="H167" s="195" t="s">
        <v>7</v>
      </c>
      <c r="I167" s="195" t="s">
        <v>7</v>
      </c>
      <c r="J167" s="195" t="s">
        <v>7</v>
      </c>
      <c r="K167" s="195" t="s">
        <v>7</v>
      </c>
      <c r="L167" s="195" t="s">
        <v>7</v>
      </c>
      <c r="M167" s="195" t="s">
        <v>7</v>
      </c>
      <c r="N167" s="195" t="s">
        <v>7</v>
      </c>
      <c r="O167" s="195" t="s">
        <v>7</v>
      </c>
      <c r="P167" s="195">
        <v>60</v>
      </c>
      <c r="Q167" s="195" t="s">
        <v>7</v>
      </c>
      <c r="R167" s="195">
        <v>400</v>
      </c>
      <c r="S167" s="196">
        <v>4916</v>
      </c>
      <c r="T167" s="195" t="s">
        <v>7</v>
      </c>
      <c r="U167" s="195" t="s">
        <v>7</v>
      </c>
      <c r="V167" s="195" t="s">
        <v>7</v>
      </c>
      <c r="X167" s="194" t="s">
        <v>204</v>
      </c>
      <c r="Y167" s="195" t="s">
        <v>7</v>
      </c>
      <c r="Z167" s="195" t="s">
        <v>7</v>
      </c>
      <c r="AA167" s="195" t="s">
        <v>7</v>
      </c>
      <c r="AB167" s="195" t="s">
        <v>7</v>
      </c>
      <c r="AC167" s="195" t="s">
        <v>7</v>
      </c>
      <c r="AD167" s="195" t="s">
        <v>7</v>
      </c>
      <c r="AE167" s="195" t="s">
        <v>7</v>
      </c>
      <c r="AF167" s="195" t="s">
        <v>7</v>
      </c>
      <c r="AG167" s="195" t="s">
        <v>7</v>
      </c>
      <c r="AH167" s="195" t="s">
        <v>7</v>
      </c>
      <c r="AI167" s="195" t="s">
        <v>7</v>
      </c>
      <c r="AJ167" s="195" t="s">
        <v>7</v>
      </c>
      <c r="AK167" s="195">
        <v>60</v>
      </c>
      <c r="AL167" s="195" t="s">
        <v>7</v>
      </c>
      <c r="AM167" s="195">
        <v>400</v>
      </c>
      <c r="AN167" s="196">
        <v>4916</v>
      </c>
      <c r="AO167" s="195" t="s">
        <v>7</v>
      </c>
      <c r="AP167" s="195" t="s">
        <v>7</v>
      </c>
      <c r="AQ167" s="195" t="s">
        <v>7</v>
      </c>
      <c r="AS167" s="194" t="s">
        <v>204</v>
      </c>
      <c r="AT167" s="195" t="s">
        <v>7</v>
      </c>
      <c r="AU167" s="195" t="s">
        <v>7</v>
      </c>
      <c r="AV167" s="195" t="s">
        <v>7</v>
      </c>
      <c r="AW167" s="195" t="s">
        <v>7</v>
      </c>
      <c r="AX167" s="195" t="s">
        <v>7</v>
      </c>
      <c r="AY167" s="195" t="s">
        <v>7</v>
      </c>
      <c r="AZ167" s="195" t="s">
        <v>7</v>
      </c>
      <c r="BA167" s="195" t="s">
        <v>7</v>
      </c>
      <c r="BB167" s="195" t="s">
        <v>7</v>
      </c>
      <c r="BC167" s="195" t="s">
        <v>7</v>
      </c>
      <c r="BD167" s="195" t="s">
        <v>7</v>
      </c>
      <c r="BE167" s="195" t="s">
        <v>7</v>
      </c>
      <c r="BF167" s="196">
        <v>1020</v>
      </c>
      <c r="BG167" s="195" t="s">
        <v>7</v>
      </c>
      <c r="BH167" s="196">
        <v>2000</v>
      </c>
      <c r="BI167" s="196">
        <v>15338</v>
      </c>
      <c r="BJ167" s="195" t="s">
        <v>7</v>
      </c>
      <c r="BK167" s="195" t="s">
        <v>7</v>
      </c>
      <c r="BL167" s="195" t="s">
        <v>7</v>
      </c>
    </row>
    <row r="168" spans="1:64" ht="12.75" customHeight="1" x14ac:dyDescent="0.2">
      <c r="A168" s="129">
        <v>162</v>
      </c>
      <c r="B168" s="129"/>
      <c r="C168" s="194" t="s">
        <v>205</v>
      </c>
      <c r="D168" s="195" t="s">
        <v>7</v>
      </c>
      <c r="E168" s="195" t="s">
        <v>7</v>
      </c>
      <c r="F168" s="195" t="s">
        <v>7</v>
      </c>
      <c r="G168" s="195" t="s">
        <v>7</v>
      </c>
      <c r="H168" s="195">
        <v>100</v>
      </c>
      <c r="I168" s="195" t="s">
        <v>7</v>
      </c>
      <c r="J168" s="196">
        <v>12889</v>
      </c>
      <c r="K168" s="195" t="s">
        <v>7</v>
      </c>
      <c r="L168" s="195" t="s">
        <v>7</v>
      </c>
      <c r="M168" s="195">
        <v>20</v>
      </c>
      <c r="N168" s="195" t="s">
        <v>7</v>
      </c>
      <c r="O168" s="195" t="s">
        <v>7</v>
      </c>
      <c r="P168" s="195" t="s">
        <v>7</v>
      </c>
      <c r="Q168" s="195">
        <v>70</v>
      </c>
      <c r="R168" s="195">
        <v>700</v>
      </c>
      <c r="S168" s="195" t="s">
        <v>7</v>
      </c>
      <c r="T168" s="195" t="s">
        <v>7</v>
      </c>
      <c r="U168" s="195" t="s">
        <v>7</v>
      </c>
      <c r="V168" s="195" t="s">
        <v>7</v>
      </c>
      <c r="X168" s="194" t="s">
        <v>205</v>
      </c>
      <c r="Y168" s="195" t="s">
        <v>7</v>
      </c>
      <c r="Z168" s="195" t="s">
        <v>7</v>
      </c>
      <c r="AA168" s="195" t="s">
        <v>7</v>
      </c>
      <c r="AB168" s="195" t="s">
        <v>7</v>
      </c>
      <c r="AC168" s="195">
        <v>100</v>
      </c>
      <c r="AD168" s="195" t="s">
        <v>7</v>
      </c>
      <c r="AE168" s="196">
        <v>12889</v>
      </c>
      <c r="AF168" s="195" t="s">
        <v>7</v>
      </c>
      <c r="AG168" s="195" t="s">
        <v>7</v>
      </c>
      <c r="AH168" s="195">
        <v>20</v>
      </c>
      <c r="AI168" s="195" t="s">
        <v>7</v>
      </c>
      <c r="AJ168" s="195" t="s">
        <v>7</v>
      </c>
      <c r="AK168" s="195" t="s">
        <v>7</v>
      </c>
      <c r="AL168" s="195">
        <v>70</v>
      </c>
      <c r="AM168" s="195">
        <v>700</v>
      </c>
      <c r="AN168" s="195" t="s">
        <v>7</v>
      </c>
      <c r="AO168" s="195" t="s">
        <v>7</v>
      </c>
      <c r="AP168" s="195" t="s">
        <v>7</v>
      </c>
      <c r="AQ168" s="195" t="s">
        <v>7</v>
      </c>
      <c r="AS168" s="194" t="s">
        <v>205</v>
      </c>
      <c r="AT168" s="195" t="s">
        <v>7</v>
      </c>
      <c r="AU168" s="195" t="s">
        <v>7</v>
      </c>
      <c r="AV168" s="195" t="s">
        <v>7</v>
      </c>
      <c r="AW168" s="195" t="s">
        <v>7</v>
      </c>
      <c r="AX168" s="195">
        <v>200</v>
      </c>
      <c r="AY168" s="195" t="s">
        <v>7</v>
      </c>
      <c r="AZ168" s="196">
        <v>932132</v>
      </c>
      <c r="BA168" s="195" t="s">
        <v>7</v>
      </c>
      <c r="BB168" s="195" t="s">
        <v>7</v>
      </c>
      <c r="BC168" s="195">
        <v>40</v>
      </c>
      <c r="BD168" s="195" t="s">
        <v>7</v>
      </c>
      <c r="BE168" s="195" t="s">
        <v>7</v>
      </c>
      <c r="BF168" s="195" t="s">
        <v>7</v>
      </c>
      <c r="BG168" s="196">
        <v>2800</v>
      </c>
      <c r="BH168" s="196">
        <v>2800</v>
      </c>
      <c r="BI168" s="195" t="s">
        <v>7</v>
      </c>
      <c r="BJ168" s="195" t="s">
        <v>7</v>
      </c>
      <c r="BK168" s="195" t="s">
        <v>7</v>
      </c>
      <c r="BL168" s="195" t="s">
        <v>7</v>
      </c>
    </row>
    <row r="169" spans="1:64" ht="12.75" customHeight="1" x14ac:dyDescent="0.2">
      <c r="A169" s="129">
        <v>163</v>
      </c>
      <c r="B169" s="129"/>
      <c r="C169" s="194" t="s">
        <v>206</v>
      </c>
      <c r="D169" s="195" t="s">
        <v>7</v>
      </c>
      <c r="E169" s="195" t="s">
        <v>7</v>
      </c>
      <c r="F169" s="195" t="s">
        <v>7</v>
      </c>
      <c r="G169" s="195" t="s">
        <v>7</v>
      </c>
      <c r="H169" s="195">
        <v>20</v>
      </c>
      <c r="I169" s="195" t="s">
        <v>7</v>
      </c>
      <c r="J169" s="195">
        <v>2</v>
      </c>
      <c r="K169" s="195" t="s">
        <v>7</v>
      </c>
      <c r="L169" s="195" t="s">
        <v>7</v>
      </c>
      <c r="M169" s="195" t="s">
        <v>7</v>
      </c>
      <c r="N169" s="195" t="s">
        <v>7</v>
      </c>
      <c r="O169" s="195" t="s">
        <v>7</v>
      </c>
      <c r="P169" s="195">
        <v>9</v>
      </c>
      <c r="Q169" s="195" t="s">
        <v>7</v>
      </c>
      <c r="R169" s="195">
        <v>100</v>
      </c>
      <c r="S169" s="195" t="s">
        <v>7</v>
      </c>
      <c r="T169" s="195" t="s">
        <v>7</v>
      </c>
      <c r="U169" s="195" t="s">
        <v>7</v>
      </c>
      <c r="V169" s="195" t="s">
        <v>7</v>
      </c>
      <c r="X169" s="194" t="s">
        <v>206</v>
      </c>
      <c r="Y169" s="195" t="s">
        <v>7</v>
      </c>
      <c r="Z169" s="195" t="s">
        <v>7</v>
      </c>
      <c r="AA169" s="195" t="s">
        <v>7</v>
      </c>
      <c r="AB169" s="195" t="s">
        <v>7</v>
      </c>
      <c r="AC169" s="195">
        <v>20</v>
      </c>
      <c r="AD169" s="195" t="s">
        <v>7</v>
      </c>
      <c r="AE169" s="195">
        <v>2</v>
      </c>
      <c r="AF169" s="195" t="s">
        <v>7</v>
      </c>
      <c r="AG169" s="195" t="s">
        <v>7</v>
      </c>
      <c r="AH169" s="195" t="s">
        <v>7</v>
      </c>
      <c r="AI169" s="195" t="s">
        <v>7</v>
      </c>
      <c r="AJ169" s="195" t="s">
        <v>7</v>
      </c>
      <c r="AK169" s="195">
        <v>9</v>
      </c>
      <c r="AL169" s="195" t="s">
        <v>7</v>
      </c>
      <c r="AM169" s="195">
        <v>100</v>
      </c>
      <c r="AN169" s="195" t="s">
        <v>7</v>
      </c>
      <c r="AO169" s="195" t="s">
        <v>7</v>
      </c>
      <c r="AP169" s="195" t="s">
        <v>7</v>
      </c>
      <c r="AQ169" s="195" t="s">
        <v>7</v>
      </c>
      <c r="AS169" s="194" t="s">
        <v>206</v>
      </c>
      <c r="AT169" s="195" t="s">
        <v>7</v>
      </c>
      <c r="AU169" s="195" t="s">
        <v>7</v>
      </c>
      <c r="AV169" s="195" t="s">
        <v>7</v>
      </c>
      <c r="AW169" s="195" t="s">
        <v>7</v>
      </c>
      <c r="AX169" s="195">
        <v>36</v>
      </c>
      <c r="AY169" s="195" t="s">
        <v>7</v>
      </c>
      <c r="AZ169" s="195">
        <v>80</v>
      </c>
      <c r="BA169" s="195" t="s">
        <v>7</v>
      </c>
      <c r="BB169" s="195" t="s">
        <v>7</v>
      </c>
      <c r="BC169" s="195" t="s">
        <v>7</v>
      </c>
      <c r="BD169" s="195" t="s">
        <v>7</v>
      </c>
      <c r="BE169" s="195" t="s">
        <v>7</v>
      </c>
      <c r="BF169" s="195">
        <v>180</v>
      </c>
      <c r="BG169" s="195" t="s">
        <v>7</v>
      </c>
      <c r="BH169" s="195">
        <v>350</v>
      </c>
      <c r="BI169" s="195" t="s">
        <v>7</v>
      </c>
      <c r="BJ169" s="195" t="s">
        <v>7</v>
      </c>
      <c r="BK169" s="195" t="s">
        <v>7</v>
      </c>
      <c r="BL169" s="195" t="s">
        <v>7</v>
      </c>
    </row>
    <row r="170" spans="1:64" ht="12.75" customHeight="1" x14ac:dyDescent="0.2">
      <c r="A170" s="129">
        <v>164</v>
      </c>
      <c r="B170" s="129"/>
      <c r="C170" s="194" t="s">
        <v>207</v>
      </c>
      <c r="D170" s="195" t="s">
        <v>7</v>
      </c>
      <c r="E170" s="195" t="s">
        <v>7</v>
      </c>
      <c r="F170" s="195" t="s">
        <v>7</v>
      </c>
      <c r="G170" s="195" t="s">
        <v>7</v>
      </c>
      <c r="H170" s="195">
        <v>30</v>
      </c>
      <c r="I170" s="195" t="s">
        <v>7</v>
      </c>
      <c r="J170" s="195" t="s">
        <v>7</v>
      </c>
      <c r="K170" s="195" t="s">
        <v>7</v>
      </c>
      <c r="L170" s="195" t="s">
        <v>7</v>
      </c>
      <c r="M170" s="195">
        <v>100</v>
      </c>
      <c r="N170" s="195" t="s">
        <v>7</v>
      </c>
      <c r="O170" s="195" t="s">
        <v>7</v>
      </c>
      <c r="P170" s="195" t="s">
        <v>7</v>
      </c>
      <c r="Q170" s="195" t="s">
        <v>7</v>
      </c>
      <c r="R170" s="196">
        <v>1450</v>
      </c>
      <c r="S170" s="195" t="s">
        <v>7</v>
      </c>
      <c r="T170" s="195" t="s">
        <v>7</v>
      </c>
      <c r="U170" s="195" t="s">
        <v>7</v>
      </c>
      <c r="V170" s="195" t="s">
        <v>7</v>
      </c>
      <c r="X170" s="194" t="s">
        <v>207</v>
      </c>
      <c r="Y170" s="195" t="s">
        <v>7</v>
      </c>
      <c r="Z170" s="195" t="s">
        <v>7</v>
      </c>
      <c r="AA170" s="195" t="s">
        <v>7</v>
      </c>
      <c r="AB170" s="195" t="s">
        <v>7</v>
      </c>
      <c r="AC170" s="195">
        <v>30</v>
      </c>
      <c r="AD170" s="195" t="s">
        <v>7</v>
      </c>
      <c r="AE170" s="195" t="s">
        <v>7</v>
      </c>
      <c r="AF170" s="195" t="s">
        <v>7</v>
      </c>
      <c r="AG170" s="195" t="s">
        <v>7</v>
      </c>
      <c r="AH170" s="195">
        <v>100</v>
      </c>
      <c r="AI170" s="195" t="s">
        <v>7</v>
      </c>
      <c r="AJ170" s="195" t="s">
        <v>7</v>
      </c>
      <c r="AK170" s="195" t="s">
        <v>7</v>
      </c>
      <c r="AL170" s="195" t="s">
        <v>7</v>
      </c>
      <c r="AM170" s="196">
        <v>1450</v>
      </c>
      <c r="AN170" s="195" t="s">
        <v>7</v>
      </c>
      <c r="AO170" s="195" t="s">
        <v>7</v>
      </c>
      <c r="AP170" s="195" t="s">
        <v>7</v>
      </c>
      <c r="AQ170" s="195" t="s">
        <v>7</v>
      </c>
      <c r="AS170" s="194" t="s">
        <v>207</v>
      </c>
      <c r="AT170" s="195" t="s">
        <v>7</v>
      </c>
      <c r="AU170" s="195" t="s">
        <v>7</v>
      </c>
      <c r="AV170" s="195" t="s">
        <v>7</v>
      </c>
      <c r="AW170" s="195" t="s">
        <v>7</v>
      </c>
      <c r="AX170" s="195">
        <v>48</v>
      </c>
      <c r="AY170" s="195" t="s">
        <v>7</v>
      </c>
      <c r="AZ170" s="195" t="s">
        <v>7</v>
      </c>
      <c r="BA170" s="195" t="s">
        <v>7</v>
      </c>
      <c r="BB170" s="195" t="s">
        <v>7</v>
      </c>
      <c r="BC170" s="195">
        <v>120</v>
      </c>
      <c r="BD170" s="195" t="s">
        <v>7</v>
      </c>
      <c r="BE170" s="195" t="s">
        <v>7</v>
      </c>
      <c r="BF170" s="195" t="s">
        <v>7</v>
      </c>
      <c r="BG170" s="195" t="s">
        <v>7</v>
      </c>
      <c r="BH170" s="196">
        <v>2950</v>
      </c>
      <c r="BI170" s="195" t="s">
        <v>7</v>
      </c>
      <c r="BJ170" s="195" t="s">
        <v>7</v>
      </c>
      <c r="BK170" s="195" t="s">
        <v>7</v>
      </c>
      <c r="BL170" s="195" t="s">
        <v>7</v>
      </c>
    </row>
    <row r="171" spans="1:64" ht="12.75" customHeight="1" x14ac:dyDescent="0.2">
      <c r="A171" s="129">
        <v>165</v>
      </c>
      <c r="B171" s="129"/>
      <c r="C171" s="194" t="s">
        <v>208</v>
      </c>
      <c r="D171" s="195" t="s">
        <v>7</v>
      </c>
      <c r="E171" s="195" t="s">
        <v>7</v>
      </c>
      <c r="F171" s="195" t="s">
        <v>7</v>
      </c>
      <c r="G171" s="195" t="s">
        <v>7</v>
      </c>
      <c r="H171" s="195">
        <v>75</v>
      </c>
      <c r="I171" s="195" t="s">
        <v>7</v>
      </c>
      <c r="J171" s="195" t="s">
        <v>7</v>
      </c>
      <c r="K171" s="195" t="s">
        <v>7</v>
      </c>
      <c r="L171" s="195" t="s">
        <v>7</v>
      </c>
      <c r="M171" s="195" t="s">
        <v>7</v>
      </c>
      <c r="N171" s="195" t="s">
        <v>7</v>
      </c>
      <c r="O171" s="195" t="s">
        <v>7</v>
      </c>
      <c r="P171" s="195" t="s">
        <v>7</v>
      </c>
      <c r="Q171" s="195" t="s">
        <v>7</v>
      </c>
      <c r="R171" s="195">
        <v>480</v>
      </c>
      <c r="S171" s="195">
        <v>170</v>
      </c>
      <c r="T171" s="195" t="s">
        <v>7</v>
      </c>
      <c r="U171" s="195" t="s">
        <v>7</v>
      </c>
      <c r="V171" s="195" t="s">
        <v>7</v>
      </c>
      <c r="X171" s="194" t="s">
        <v>208</v>
      </c>
      <c r="Y171" s="195" t="s">
        <v>7</v>
      </c>
      <c r="Z171" s="195" t="s">
        <v>7</v>
      </c>
      <c r="AA171" s="195" t="s">
        <v>7</v>
      </c>
      <c r="AB171" s="195" t="s">
        <v>7</v>
      </c>
      <c r="AC171" s="195">
        <v>75</v>
      </c>
      <c r="AD171" s="195" t="s">
        <v>7</v>
      </c>
      <c r="AE171" s="195" t="s">
        <v>7</v>
      </c>
      <c r="AF171" s="195" t="s">
        <v>7</v>
      </c>
      <c r="AG171" s="195" t="s">
        <v>7</v>
      </c>
      <c r="AH171" s="195" t="s">
        <v>7</v>
      </c>
      <c r="AI171" s="195" t="s">
        <v>7</v>
      </c>
      <c r="AJ171" s="195" t="s">
        <v>7</v>
      </c>
      <c r="AK171" s="195" t="s">
        <v>7</v>
      </c>
      <c r="AL171" s="195" t="s">
        <v>7</v>
      </c>
      <c r="AM171" s="195">
        <v>480</v>
      </c>
      <c r="AN171" s="195">
        <v>170</v>
      </c>
      <c r="AO171" s="195" t="s">
        <v>7</v>
      </c>
      <c r="AP171" s="195" t="s">
        <v>7</v>
      </c>
      <c r="AQ171" s="195" t="s">
        <v>7</v>
      </c>
      <c r="AS171" s="194" t="s">
        <v>208</v>
      </c>
      <c r="AT171" s="195" t="s">
        <v>7</v>
      </c>
      <c r="AU171" s="195" t="s">
        <v>7</v>
      </c>
      <c r="AV171" s="195" t="s">
        <v>7</v>
      </c>
      <c r="AW171" s="195" t="s">
        <v>7</v>
      </c>
      <c r="AX171" s="195">
        <v>200</v>
      </c>
      <c r="AY171" s="195" t="s">
        <v>7</v>
      </c>
      <c r="AZ171" s="195" t="s">
        <v>7</v>
      </c>
      <c r="BA171" s="195" t="s">
        <v>7</v>
      </c>
      <c r="BB171" s="195" t="s">
        <v>7</v>
      </c>
      <c r="BC171" s="195" t="s">
        <v>7</v>
      </c>
      <c r="BD171" s="195" t="s">
        <v>7</v>
      </c>
      <c r="BE171" s="195" t="s">
        <v>7</v>
      </c>
      <c r="BF171" s="195" t="s">
        <v>7</v>
      </c>
      <c r="BG171" s="195" t="s">
        <v>7</v>
      </c>
      <c r="BH171" s="196">
        <v>2500</v>
      </c>
      <c r="BI171" s="195">
        <v>480</v>
      </c>
      <c r="BJ171" s="195" t="s">
        <v>7</v>
      </c>
      <c r="BK171" s="195" t="s">
        <v>7</v>
      </c>
      <c r="BL171" s="195" t="s">
        <v>7</v>
      </c>
    </row>
    <row r="172" spans="1:64" ht="12.75" customHeight="1" x14ac:dyDescent="0.2">
      <c r="A172" s="129">
        <v>166</v>
      </c>
      <c r="B172" s="129"/>
      <c r="C172" s="194" t="s">
        <v>209</v>
      </c>
      <c r="D172" s="195" t="s">
        <v>7</v>
      </c>
      <c r="E172" s="195" t="s">
        <v>7</v>
      </c>
      <c r="F172" s="195" t="s">
        <v>7</v>
      </c>
      <c r="G172" s="195" t="s">
        <v>7</v>
      </c>
      <c r="H172" s="195">
        <v>60</v>
      </c>
      <c r="I172" s="195" t="s">
        <v>7</v>
      </c>
      <c r="J172" s="195" t="s">
        <v>7</v>
      </c>
      <c r="K172" s="195" t="s">
        <v>7</v>
      </c>
      <c r="L172" s="195" t="s">
        <v>7</v>
      </c>
      <c r="M172" s="195" t="s">
        <v>7</v>
      </c>
      <c r="N172" s="195" t="s">
        <v>7</v>
      </c>
      <c r="O172" s="195" t="s">
        <v>7</v>
      </c>
      <c r="P172" s="195">
        <v>60</v>
      </c>
      <c r="Q172" s="195" t="s">
        <v>7</v>
      </c>
      <c r="R172" s="195">
        <v>150</v>
      </c>
      <c r="S172" s="195" t="s">
        <v>7</v>
      </c>
      <c r="T172" s="195" t="s">
        <v>7</v>
      </c>
      <c r="U172" s="195" t="s">
        <v>7</v>
      </c>
      <c r="V172" s="195" t="s">
        <v>7</v>
      </c>
      <c r="X172" s="194" t="s">
        <v>209</v>
      </c>
      <c r="Y172" s="195" t="s">
        <v>7</v>
      </c>
      <c r="Z172" s="195" t="s">
        <v>7</v>
      </c>
      <c r="AA172" s="195" t="s">
        <v>7</v>
      </c>
      <c r="AB172" s="195" t="s">
        <v>7</v>
      </c>
      <c r="AC172" s="195">
        <v>60</v>
      </c>
      <c r="AD172" s="195" t="s">
        <v>7</v>
      </c>
      <c r="AE172" s="195" t="s">
        <v>7</v>
      </c>
      <c r="AF172" s="195" t="s">
        <v>7</v>
      </c>
      <c r="AG172" s="195" t="s">
        <v>7</v>
      </c>
      <c r="AH172" s="195" t="s">
        <v>7</v>
      </c>
      <c r="AI172" s="195" t="s">
        <v>7</v>
      </c>
      <c r="AJ172" s="195" t="s">
        <v>7</v>
      </c>
      <c r="AK172" s="195">
        <v>60</v>
      </c>
      <c r="AL172" s="195" t="s">
        <v>7</v>
      </c>
      <c r="AM172" s="195">
        <v>150</v>
      </c>
      <c r="AN172" s="195" t="s">
        <v>7</v>
      </c>
      <c r="AO172" s="195" t="s">
        <v>7</v>
      </c>
      <c r="AP172" s="195" t="s">
        <v>7</v>
      </c>
      <c r="AQ172" s="195" t="s">
        <v>7</v>
      </c>
      <c r="AS172" s="194" t="s">
        <v>209</v>
      </c>
      <c r="AT172" s="195" t="s">
        <v>7</v>
      </c>
      <c r="AU172" s="195" t="s">
        <v>7</v>
      </c>
      <c r="AV172" s="195" t="s">
        <v>7</v>
      </c>
      <c r="AW172" s="195" t="s">
        <v>7</v>
      </c>
      <c r="AX172" s="195">
        <v>114</v>
      </c>
      <c r="AY172" s="195" t="s">
        <v>7</v>
      </c>
      <c r="AZ172" s="195" t="s">
        <v>7</v>
      </c>
      <c r="BA172" s="195" t="s">
        <v>7</v>
      </c>
      <c r="BB172" s="195" t="s">
        <v>7</v>
      </c>
      <c r="BC172" s="195" t="s">
        <v>7</v>
      </c>
      <c r="BD172" s="195" t="s">
        <v>7</v>
      </c>
      <c r="BE172" s="195" t="s">
        <v>7</v>
      </c>
      <c r="BF172" s="196">
        <v>1020</v>
      </c>
      <c r="BG172" s="195" t="s">
        <v>7</v>
      </c>
      <c r="BH172" s="195">
        <v>750</v>
      </c>
      <c r="BI172" s="195" t="s">
        <v>7</v>
      </c>
      <c r="BJ172" s="195" t="s">
        <v>7</v>
      </c>
      <c r="BK172" s="195" t="s">
        <v>7</v>
      </c>
      <c r="BL172" s="195" t="s">
        <v>7</v>
      </c>
    </row>
    <row r="173" spans="1:64" ht="12.75" customHeight="1" x14ac:dyDescent="0.2">
      <c r="A173" s="129">
        <v>167</v>
      </c>
      <c r="B173" s="129"/>
      <c r="C173" s="194" t="s">
        <v>210</v>
      </c>
      <c r="D173" s="195" t="s">
        <v>7</v>
      </c>
      <c r="E173" s="195" t="s">
        <v>7</v>
      </c>
      <c r="F173" s="195" t="s">
        <v>7</v>
      </c>
      <c r="G173" s="195" t="s">
        <v>7</v>
      </c>
      <c r="H173" s="195" t="s">
        <v>7</v>
      </c>
      <c r="I173" s="195" t="s">
        <v>7</v>
      </c>
      <c r="J173" s="195" t="s">
        <v>7</v>
      </c>
      <c r="K173" s="195" t="s">
        <v>7</v>
      </c>
      <c r="L173" s="195" t="s">
        <v>7</v>
      </c>
      <c r="M173" s="195" t="s">
        <v>7</v>
      </c>
      <c r="N173" s="195" t="s">
        <v>7</v>
      </c>
      <c r="O173" s="195" t="s">
        <v>7</v>
      </c>
      <c r="P173" s="195" t="s">
        <v>7</v>
      </c>
      <c r="Q173" s="195" t="s">
        <v>7</v>
      </c>
      <c r="R173" s="195" t="s">
        <v>7</v>
      </c>
      <c r="S173" s="195" t="s">
        <v>7</v>
      </c>
      <c r="T173" s="195" t="s">
        <v>7</v>
      </c>
      <c r="U173" s="195" t="s">
        <v>7</v>
      </c>
      <c r="V173" s="195" t="s">
        <v>7</v>
      </c>
      <c r="X173" s="194" t="s">
        <v>210</v>
      </c>
      <c r="Y173" s="195" t="s">
        <v>7</v>
      </c>
      <c r="Z173" s="195" t="s">
        <v>7</v>
      </c>
      <c r="AA173" s="195" t="s">
        <v>7</v>
      </c>
      <c r="AB173" s="195" t="s">
        <v>7</v>
      </c>
      <c r="AC173" s="195" t="s">
        <v>7</v>
      </c>
      <c r="AD173" s="195" t="s">
        <v>7</v>
      </c>
      <c r="AE173" s="195" t="s">
        <v>7</v>
      </c>
      <c r="AF173" s="195" t="s">
        <v>7</v>
      </c>
      <c r="AG173" s="195" t="s">
        <v>7</v>
      </c>
      <c r="AH173" s="195" t="s">
        <v>7</v>
      </c>
      <c r="AI173" s="195" t="s">
        <v>7</v>
      </c>
      <c r="AJ173" s="195" t="s">
        <v>7</v>
      </c>
      <c r="AK173" s="195" t="s">
        <v>7</v>
      </c>
      <c r="AL173" s="195" t="s">
        <v>7</v>
      </c>
      <c r="AM173" s="195" t="s">
        <v>7</v>
      </c>
      <c r="AN173" s="195" t="s">
        <v>7</v>
      </c>
      <c r="AO173" s="195" t="s">
        <v>7</v>
      </c>
      <c r="AP173" s="195" t="s">
        <v>7</v>
      </c>
      <c r="AQ173" s="195" t="s">
        <v>7</v>
      </c>
      <c r="AS173" s="194" t="s">
        <v>210</v>
      </c>
      <c r="AT173" s="195" t="s">
        <v>7</v>
      </c>
      <c r="AU173" s="195" t="s">
        <v>7</v>
      </c>
      <c r="AV173" s="195" t="s">
        <v>7</v>
      </c>
      <c r="AW173" s="195" t="s">
        <v>7</v>
      </c>
      <c r="AX173" s="195" t="s">
        <v>7</v>
      </c>
      <c r="AY173" s="195" t="s">
        <v>7</v>
      </c>
      <c r="AZ173" s="195" t="s">
        <v>7</v>
      </c>
      <c r="BA173" s="195" t="s">
        <v>7</v>
      </c>
      <c r="BB173" s="195" t="s">
        <v>7</v>
      </c>
      <c r="BC173" s="195" t="s">
        <v>7</v>
      </c>
      <c r="BD173" s="195" t="s">
        <v>7</v>
      </c>
      <c r="BE173" s="195" t="s">
        <v>7</v>
      </c>
      <c r="BF173" s="195" t="s">
        <v>7</v>
      </c>
      <c r="BG173" s="195" t="s">
        <v>7</v>
      </c>
      <c r="BH173" s="195" t="s">
        <v>7</v>
      </c>
      <c r="BI173" s="195" t="s">
        <v>7</v>
      </c>
      <c r="BJ173" s="195" t="s">
        <v>7</v>
      </c>
      <c r="BK173" s="195" t="s">
        <v>7</v>
      </c>
      <c r="BL173" s="195" t="s">
        <v>7</v>
      </c>
    </row>
    <row r="174" spans="1:64" ht="12.75" customHeight="1" x14ac:dyDescent="0.2">
      <c r="A174" s="129">
        <v>168</v>
      </c>
      <c r="B174" s="129"/>
      <c r="C174" s="194" t="s">
        <v>211</v>
      </c>
      <c r="D174" s="195" t="s">
        <v>7</v>
      </c>
      <c r="E174" s="195" t="s">
        <v>7</v>
      </c>
      <c r="F174" s="195" t="s">
        <v>7</v>
      </c>
      <c r="G174" s="195" t="s">
        <v>7</v>
      </c>
      <c r="H174" s="195">
        <v>60</v>
      </c>
      <c r="I174" s="195" t="s">
        <v>7</v>
      </c>
      <c r="J174" s="195" t="s">
        <v>7</v>
      </c>
      <c r="K174" s="195" t="s">
        <v>7</v>
      </c>
      <c r="L174" s="195" t="s">
        <v>7</v>
      </c>
      <c r="M174" s="195" t="s">
        <v>7</v>
      </c>
      <c r="N174" s="195" t="s">
        <v>7</v>
      </c>
      <c r="O174" s="195" t="s">
        <v>7</v>
      </c>
      <c r="P174" s="195">
        <v>90</v>
      </c>
      <c r="Q174" s="195" t="s">
        <v>7</v>
      </c>
      <c r="R174" s="195">
        <v>420</v>
      </c>
      <c r="S174" s="196">
        <v>4940</v>
      </c>
      <c r="T174" s="195" t="s">
        <v>7</v>
      </c>
      <c r="U174" s="195" t="s">
        <v>7</v>
      </c>
      <c r="V174" s="195" t="s">
        <v>7</v>
      </c>
      <c r="X174" s="194" t="s">
        <v>211</v>
      </c>
      <c r="Y174" s="195" t="s">
        <v>7</v>
      </c>
      <c r="Z174" s="195" t="s">
        <v>7</v>
      </c>
      <c r="AA174" s="195" t="s">
        <v>7</v>
      </c>
      <c r="AB174" s="195" t="s">
        <v>7</v>
      </c>
      <c r="AC174" s="195">
        <v>60</v>
      </c>
      <c r="AD174" s="195" t="s">
        <v>7</v>
      </c>
      <c r="AE174" s="195" t="s">
        <v>7</v>
      </c>
      <c r="AF174" s="195" t="s">
        <v>7</v>
      </c>
      <c r="AG174" s="195" t="s">
        <v>7</v>
      </c>
      <c r="AH174" s="195" t="s">
        <v>7</v>
      </c>
      <c r="AI174" s="195" t="s">
        <v>7</v>
      </c>
      <c r="AJ174" s="195" t="s">
        <v>7</v>
      </c>
      <c r="AK174" s="195">
        <v>90</v>
      </c>
      <c r="AL174" s="195" t="s">
        <v>7</v>
      </c>
      <c r="AM174" s="195">
        <v>420</v>
      </c>
      <c r="AN174" s="196">
        <v>4940</v>
      </c>
      <c r="AO174" s="195" t="s">
        <v>7</v>
      </c>
      <c r="AP174" s="195" t="s">
        <v>7</v>
      </c>
      <c r="AQ174" s="195" t="s">
        <v>7</v>
      </c>
      <c r="AS174" s="194" t="s">
        <v>211</v>
      </c>
      <c r="AT174" s="195" t="s">
        <v>7</v>
      </c>
      <c r="AU174" s="195" t="s">
        <v>7</v>
      </c>
      <c r="AV174" s="195" t="s">
        <v>7</v>
      </c>
      <c r="AW174" s="195" t="s">
        <v>7</v>
      </c>
      <c r="AX174" s="195">
        <v>130</v>
      </c>
      <c r="AY174" s="195" t="s">
        <v>7</v>
      </c>
      <c r="AZ174" s="195" t="s">
        <v>7</v>
      </c>
      <c r="BA174" s="195" t="s">
        <v>7</v>
      </c>
      <c r="BB174" s="195" t="s">
        <v>7</v>
      </c>
      <c r="BC174" s="195" t="s">
        <v>7</v>
      </c>
      <c r="BD174" s="195" t="s">
        <v>7</v>
      </c>
      <c r="BE174" s="195" t="s">
        <v>7</v>
      </c>
      <c r="BF174" s="196">
        <v>1300</v>
      </c>
      <c r="BG174" s="195" t="s">
        <v>7</v>
      </c>
      <c r="BH174" s="196">
        <v>1700</v>
      </c>
      <c r="BI174" s="196">
        <v>14230</v>
      </c>
      <c r="BJ174" s="195" t="s">
        <v>7</v>
      </c>
      <c r="BK174" s="195" t="s">
        <v>7</v>
      </c>
      <c r="BL174" s="195" t="s">
        <v>7</v>
      </c>
    </row>
    <row r="175" spans="1:64" ht="12.75" customHeight="1" x14ac:dyDescent="0.2">
      <c r="A175" s="129">
        <v>169</v>
      </c>
      <c r="B175" s="129"/>
      <c r="C175" s="194" t="s">
        <v>212</v>
      </c>
      <c r="D175" s="195" t="s">
        <v>7</v>
      </c>
      <c r="E175" s="195" t="s">
        <v>7</v>
      </c>
      <c r="F175" s="195" t="s">
        <v>7</v>
      </c>
      <c r="G175" s="195" t="s">
        <v>7</v>
      </c>
      <c r="H175" s="195">
        <v>150</v>
      </c>
      <c r="I175" s="195" t="s">
        <v>7</v>
      </c>
      <c r="J175" s="195" t="s">
        <v>7</v>
      </c>
      <c r="K175" s="195" t="s">
        <v>7</v>
      </c>
      <c r="L175" s="195" t="s">
        <v>7</v>
      </c>
      <c r="M175" s="195">
        <v>98</v>
      </c>
      <c r="N175" s="195" t="s">
        <v>7</v>
      </c>
      <c r="O175" s="195" t="s">
        <v>7</v>
      </c>
      <c r="P175" s="195">
        <v>40</v>
      </c>
      <c r="Q175" s="195" t="s">
        <v>7</v>
      </c>
      <c r="R175" s="196">
        <v>6000</v>
      </c>
      <c r="S175" s="196">
        <v>29000</v>
      </c>
      <c r="T175" s="196">
        <v>2000</v>
      </c>
      <c r="U175" s="195">
        <v>100</v>
      </c>
      <c r="V175" s="195" t="s">
        <v>7</v>
      </c>
      <c r="X175" s="194" t="s">
        <v>212</v>
      </c>
      <c r="Y175" s="195" t="s">
        <v>7</v>
      </c>
      <c r="Z175" s="195" t="s">
        <v>7</v>
      </c>
      <c r="AA175" s="195" t="s">
        <v>7</v>
      </c>
      <c r="AB175" s="195" t="s">
        <v>7</v>
      </c>
      <c r="AC175" s="195">
        <v>150</v>
      </c>
      <c r="AD175" s="195" t="s">
        <v>7</v>
      </c>
      <c r="AE175" s="195" t="s">
        <v>7</v>
      </c>
      <c r="AF175" s="195" t="s">
        <v>7</v>
      </c>
      <c r="AG175" s="195" t="s">
        <v>7</v>
      </c>
      <c r="AH175" s="195">
        <v>98</v>
      </c>
      <c r="AI175" s="195" t="s">
        <v>7</v>
      </c>
      <c r="AJ175" s="195" t="s">
        <v>7</v>
      </c>
      <c r="AK175" s="195">
        <v>40</v>
      </c>
      <c r="AL175" s="195" t="s">
        <v>7</v>
      </c>
      <c r="AM175" s="196">
        <v>6000</v>
      </c>
      <c r="AN175" s="196">
        <v>29000</v>
      </c>
      <c r="AO175" s="196">
        <v>2000</v>
      </c>
      <c r="AP175" s="195">
        <v>100</v>
      </c>
      <c r="AQ175" s="195" t="s">
        <v>7</v>
      </c>
      <c r="AS175" s="194" t="s">
        <v>212</v>
      </c>
      <c r="AT175" s="195" t="s">
        <v>7</v>
      </c>
      <c r="AU175" s="195" t="s">
        <v>7</v>
      </c>
      <c r="AV175" s="195" t="s">
        <v>7</v>
      </c>
      <c r="AW175" s="195" t="s">
        <v>7</v>
      </c>
      <c r="AX175" s="195">
        <v>270</v>
      </c>
      <c r="AY175" s="195" t="s">
        <v>7</v>
      </c>
      <c r="AZ175" s="195" t="s">
        <v>7</v>
      </c>
      <c r="BA175" s="195" t="s">
        <v>7</v>
      </c>
      <c r="BB175" s="195" t="s">
        <v>7</v>
      </c>
      <c r="BC175" s="195">
        <v>218</v>
      </c>
      <c r="BD175" s="195" t="s">
        <v>7</v>
      </c>
      <c r="BE175" s="195" t="s">
        <v>7</v>
      </c>
      <c r="BF175" s="195">
        <v>660</v>
      </c>
      <c r="BG175" s="195" t="s">
        <v>7</v>
      </c>
      <c r="BH175" s="196">
        <v>45000</v>
      </c>
      <c r="BI175" s="196">
        <v>87000</v>
      </c>
      <c r="BJ175" s="196">
        <v>8400</v>
      </c>
      <c r="BK175" s="196">
        <v>9500</v>
      </c>
      <c r="BL175" s="195" t="s">
        <v>7</v>
      </c>
    </row>
    <row r="176" spans="1:64" ht="12.75" customHeight="1" x14ac:dyDescent="0.2">
      <c r="A176" s="129">
        <v>170</v>
      </c>
      <c r="B176" s="129"/>
      <c r="C176" s="194" t="s">
        <v>213</v>
      </c>
      <c r="D176" s="195" t="s">
        <v>7</v>
      </c>
      <c r="E176" s="195" t="s">
        <v>7</v>
      </c>
      <c r="F176" s="195" t="s">
        <v>7</v>
      </c>
      <c r="G176" s="195" t="s">
        <v>7</v>
      </c>
      <c r="H176" s="195" t="s">
        <v>7</v>
      </c>
      <c r="I176" s="195" t="s">
        <v>7</v>
      </c>
      <c r="J176" s="195" t="s">
        <v>7</v>
      </c>
      <c r="K176" s="195" t="s">
        <v>7</v>
      </c>
      <c r="L176" s="195" t="s">
        <v>7</v>
      </c>
      <c r="M176" s="195" t="s">
        <v>7</v>
      </c>
      <c r="N176" s="195" t="s">
        <v>7</v>
      </c>
      <c r="O176" s="195" t="s">
        <v>7</v>
      </c>
      <c r="P176" s="195">
        <v>5</v>
      </c>
      <c r="Q176" s="195" t="s">
        <v>7</v>
      </c>
      <c r="R176" s="195">
        <v>900</v>
      </c>
      <c r="S176" s="195" t="s">
        <v>7</v>
      </c>
      <c r="T176" s="195" t="s">
        <v>7</v>
      </c>
      <c r="U176" s="195">
        <v>45</v>
      </c>
      <c r="V176" s="195" t="s">
        <v>7</v>
      </c>
      <c r="X176" s="194" t="s">
        <v>213</v>
      </c>
      <c r="Y176" s="195" t="s">
        <v>7</v>
      </c>
      <c r="Z176" s="195" t="s">
        <v>7</v>
      </c>
      <c r="AA176" s="195" t="s">
        <v>7</v>
      </c>
      <c r="AB176" s="195" t="s">
        <v>7</v>
      </c>
      <c r="AC176" s="195" t="s">
        <v>7</v>
      </c>
      <c r="AD176" s="195" t="s">
        <v>7</v>
      </c>
      <c r="AE176" s="195" t="s">
        <v>7</v>
      </c>
      <c r="AF176" s="195" t="s">
        <v>7</v>
      </c>
      <c r="AG176" s="195" t="s">
        <v>7</v>
      </c>
      <c r="AH176" s="195" t="s">
        <v>7</v>
      </c>
      <c r="AI176" s="195" t="s">
        <v>7</v>
      </c>
      <c r="AJ176" s="195" t="s">
        <v>7</v>
      </c>
      <c r="AK176" s="195">
        <v>5</v>
      </c>
      <c r="AL176" s="195" t="s">
        <v>7</v>
      </c>
      <c r="AM176" s="195">
        <v>900</v>
      </c>
      <c r="AN176" s="195" t="s">
        <v>7</v>
      </c>
      <c r="AO176" s="195" t="s">
        <v>7</v>
      </c>
      <c r="AP176" s="195">
        <v>45</v>
      </c>
      <c r="AQ176" s="195" t="s">
        <v>7</v>
      </c>
      <c r="AS176" s="194" t="s">
        <v>213</v>
      </c>
      <c r="AT176" s="195" t="s">
        <v>7</v>
      </c>
      <c r="AU176" s="195" t="s">
        <v>7</v>
      </c>
      <c r="AV176" s="195" t="s">
        <v>7</v>
      </c>
      <c r="AW176" s="195" t="s">
        <v>7</v>
      </c>
      <c r="AX176" s="195" t="s">
        <v>7</v>
      </c>
      <c r="AY176" s="195" t="s">
        <v>7</v>
      </c>
      <c r="AZ176" s="195" t="s">
        <v>7</v>
      </c>
      <c r="BA176" s="195" t="s">
        <v>7</v>
      </c>
      <c r="BB176" s="195" t="s">
        <v>7</v>
      </c>
      <c r="BC176" s="195" t="s">
        <v>7</v>
      </c>
      <c r="BD176" s="195" t="s">
        <v>7</v>
      </c>
      <c r="BE176" s="195" t="s">
        <v>7</v>
      </c>
      <c r="BF176" s="195">
        <v>73</v>
      </c>
      <c r="BG176" s="195" t="s">
        <v>7</v>
      </c>
      <c r="BH176" s="196">
        <v>6000</v>
      </c>
      <c r="BI176" s="195" t="s">
        <v>7</v>
      </c>
      <c r="BJ176" s="195" t="s">
        <v>7</v>
      </c>
      <c r="BK176" s="196">
        <v>3700</v>
      </c>
      <c r="BL176" s="195" t="s">
        <v>7</v>
      </c>
    </row>
    <row r="177" spans="1:64" ht="12.75" customHeight="1" x14ac:dyDescent="0.2">
      <c r="A177" s="129">
        <v>171</v>
      </c>
      <c r="B177" s="129"/>
      <c r="C177" s="194" t="s">
        <v>214</v>
      </c>
      <c r="D177" s="195" t="s">
        <v>7</v>
      </c>
      <c r="E177" s="195" t="s">
        <v>7</v>
      </c>
      <c r="F177" s="195" t="s">
        <v>7</v>
      </c>
      <c r="G177" s="195" t="s">
        <v>7</v>
      </c>
      <c r="H177" s="195" t="s">
        <v>7</v>
      </c>
      <c r="I177" s="195" t="s">
        <v>7</v>
      </c>
      <c r="J177" s="195" t="s">
        <v>7</v>
      </c>
      <c r="K177" s="195" t="s">
        <v>7</v>
      </c>
      <c r="L177" s="195" t="s">
        <v>7</v>
      </c>
      <c r="M177" s="195" t="s">
        <v>7</v>
      </c>
      <c r="N177" s="195" t="s">
        <v>7</v>
      </c>
      <c r="O177" s="195" t="s">
        <v>7</v>
      </c>
      <c r="P177" s="195" t="s">
        <v>7</v>
      </c>
      <c r="Q177" s="195" t="s">
        <v>7</v>
      </c>
      <c r="R177" s="195">
        <v>600</v>
      </c>
      <c r="S177" s="196">
        <v>2000</v>
      </c>
      <c r="T177" s="195" t="s">
        <v>7</v>
      </c>
      <c r="U177" s="195" t="s">
        <v>7</v>
      </c>
      <c r="V177" s="195" t="s">
        <v>7</v>
      </c>
      <c r="X177" s="194" t="s">
        <v>214</v>
      </c>
      <c r="Y177" s="195" t="s">
        <v>7</v>
      </c>
      <c r="Z177" s="195" t="s">
        <v>7</v>
      </c>
      <c r="AA177" s="195" t="s">
        <v>7</v>
      </c>
      <c r="AB177" s="195" t="s">
        <v>7</v>
      </c>
      <c r="AC177" s="195" t="s">
        <v>7</v>
      </c>
      <c r="AD177" s="195" t="s">
        <v>7</v>
      </c>
      <c r="AE177" s="195" t="s">
        <v>7</v>
      </c>
      <c r="AF177" s="195" t="s">
        <v>7</v>
      </c>
      <c r="AG177" s="195" t="s">
        <v>7</v>
      </c>
      <c r="AH177" s="195" t="s">
        <v>7</v>
      </c>
      <c r="AI177" s="195" t="s">
        <v>7</v>
      </c>
      <c r="AJ177" s="195" t="s">
        <v>7</v>
      </c>
      <c r="AK177" s="195" t="s">
        <v>7</v>
      </c>
      <c r="AL177" s="195" t="s">
        <v>7</v>
      </c>
      <c r="AM177" s="195">
        <v>600</v>
      </c>
      <c r="AN177" s="196">
        <v>2000</v>
      </c>
      <c r="AO177" s="195" t="s">
        <v>7</v>
      </c>
      <c r="AP177" s="195" t="s">
        <v>7</v>
      </c>
      <c r="AQ177" s="195" t="s">
        <v>7</v>
      </c>
      <c r="AS177" s="194" t="s">
        <v>214</v>
      </c>
      <c r="AT177" s="195" t="s">
        <v>7</v>
      </c>
      <c r="AU177" s="195" t="s">
        <v>7</v>
      </c>
      <c r="AV177" s="195" t="s">
        <v>7</v>
      </c>
      <c r="AW177" s="195" t="s">
        <v>7</v>
      </c>
      <c r="AX177" s="195" t="s">
        <v>7</v>
      </c>
      <c r="AY177" s="195" t="s">
        <v>7</v>
      </c>
      <c r="AZ177" s="195" t="s">
        <v>7</v>
      </c>
      <c r="BA177" s="195" t="s">
        <v>7</v>
      </c>
      <c r="BB177" s="195" t="s">
        <v>7</v>
      </c>
      <c r="BC177" s="195" t="s">
        <v>7</v>
      </c>
      <c r="BD177" s="195" t="s">
        <v>7</v>
      </c>
      <c r="BE177" s="195" t="s">
        <v>7</v>
      </c>
      <c r="BF177" s="195" t="s">
        <v>7</v>
      </c>
      <c r="BG177" s="195" t="s">
        <v>7</v>
      </c>
      <c r="BH177" s="196">
        <v>5400</v>
      </c>
      <c r="BI177" s="196">
        <v>6480</v>
      </c>
      <c r="BJ177" s="195" t="s">
        <v>7</v>
      </c>
      <c r="BK177" s="195" t="s">
        <v>7</v>
      </c>
      <c r="BL177" s="195" t="s">
        <v>7</v>
      </c>
    </row>
    <row r="178" spans="1:64" ht="12.75" customHeight="1" x14ac:dyDescent="0.2">
      <c r="A178" s="129">
        <v>172</v>
      </c>
      <c r="B178" s="129"/>
      <c r="C178" s="194" t="s">
        <v>50</v>
      </c>
      <c r="D178" s="195" t="s">
        <v>7</v>
      </c>
      <c r="E178" s="195" t="s">
        <v>7</v>
      </c>
      <c r="F178" s="195" t="s">
        <v>7</v>
      </c>
      <c r="G178" s="195" t="s">
        <v>7</v>
      </c>
      <c r="H178" s="195">
        <v>250</v>
      </c>
      <c r="I178" s="195" t="s">
        <v>7</v>
      </c>
      <c r="J178" s="195" t="s">
        <v>7</v>
      </c>
      <c r="K178" s="195" t="s">
        <v>7</v>
      </c>
      <c r="L178" s="195" t="s">
        <v>7</v>
      </c>
      <c r="M178" s="196">
        <v>1000</v>
      </c>
      <c r="N178" s="195" t="s">
        <v>7</v>
      </c>
      <c r="O178" s="195" t="s">
        <v>7</v>
      </c>
      <c r="P178" s="195" t="s">
        <v>7</v>
      </c>
      <c r="Q178" s="195" t="s">
        <v>7</v>
      </c>
      <c r="R178" s="196">
        <v>6000</v>
      </c>
      <c r="S178" s="196">
        <v>35000</v>
      </c>
      <c r="T178" s="196">
        <v>6000</v>
      </c>
      <c r="U178" s="195" t="s">
        <v>7</v>
      </c>
      <c r="V178" s="195" t="s">
        <v>7</v>
      </c>
      <c r="X178" s="194" t="s">
        <v>50</v>
      </c>
      <c r="Y178" s="195" t="s">
        <v>7</v>
      </c>
      <c r="Z178" s="195" t="s">
        <v>7</v>
      </c>
      <c r="AA178" s="195" t="s">
        <v>7</v>
      </c>
      <c r="AB178" s="195" t="s">
        <v>7</v>
      </c>
      <c r="AC178" s="195">
        <v>250</v>
      </c>
      <c r="AD178" s="195" t="s">
        <v>7</v>
      </c>
      <c r="AE178" s="195" t="s">
        <v>7</v>
      </c>
      <c r="AF178" s="195" t="s">
        <v>7</v>
      </c>
      <c r="AG178" s="195" t="s">
        <v>7</v>
      </c>
      <c r="AH178" s="196">
        <v>1000</v>
      </c>
      <c r="AI178" s="195" t="s">
        <v>7</v>
      </c>
      <c r="AJ178" s="195" t="s">
        <v>7</v>
      </c>
      <c r="AK178" s="195" t="s">
        <v>7</v>
      </c>
      <c r="AL178" s="195" t="s">
        <v>7</v>
      </c>
      <c r="AM178" s="196">
        <v>6000</v>
      </c>
      <c r="AN178" s="196">
        <v>35000</v>
      </c>
      <c r="AO178" s="196">
        <v>6000</v>
      </c>
      <c r="AP178" s="195" t="s">
        <v>7</v>
      </c>
      <c r="AQ178" s="195" t="s">
        <v>7</v>
      </c>
      <c r="AS178" s="194" t="s">
        <v>50</v>
      </c>
      <c r="AT178" s="195" t="s">
        <v>7</v>
      </c>
      <c r="AU178" s="195" t="s">
        <v>7</v>
      </c>
      <c r="AV178" s="195" t="s">
        <v>7</v>
      </c>
      <c r="AW178" s="195" t="s">
        <v>7</v>
      </c>
      <c r="AX178" s="195">
        <v>500</v>
      </c>
      <c r="AY178" s="195" t="s">
        <v>7</v>
      </c>
      <c r="AZ178" s="195" t="s">
        <v>7</v>
      </c>
      <c r="BA178" s="195" t="s">
        <v>7</v>
      </c>
      <c r="BB178" s="195" t="s">
        <v>7</v>
      </c>
      <c r="BC178" s="196">
        <v>2400</v>
      </c>
      <c r="BD178" s="195" t="s">
        <v>7</v>
      </c>
      <c r="BE178" s="195" t="s">
        <v>7</v>
      </c>
      <c r="BF178" s="195" t="s">
        <v>7</v>
      </c>
      <c r="BG178" s="195" t="s">
        <v>7</v>
      </c>
      <c r="BH178" s="196">
        <v>34800</v>
      </c>
      <c r="BI178" s="196">
        <v>121800</v>
      </c>
      <c r="BJ178" s="196">
        <v>13700</v>
      </c>
      <c r="BK178" s="195" t="s">
        <v>7</v>
      </c>
      <c r="BL178" s="195" t="s">
        <v>7</v>
      </c>
    </row>
    <row r="179" spans="1:64" ht="12.75" customHeight="1" x14ac:dyDescent="0.2">
      <c r="A179" s="129">
        <v>173</v>
      </c>
      <c r="B179" s="129"/>
      <c r="C179" s="194" t="s">
        <v>215</v>
      </c>
      <c r="D179" s="195" t="s">
        <v>7</v>
      </c>
      <c r="E179" s="195" t="s">
        <v>7</v>
      </c>
      <c r="F179" s="195" t="s">
        <v>7</v>
      </c>
      <c r="G179" s="195" t="s">
        <v>7</v>
      </c>
      <c r="H179" s="195" t="s">
        <v>7</v>
      </c>
      <c r="I179" s="195" t="s">
        <v>7</v>
      </c>
      <c r="J179" s="195" t="s">
        <v>7</v>
      </c>
      <c r="K179" s="195" t="s">
        <v>7</v>
      </c>
      <c r="L179" s="195" t="s">
        <v>7</v>
      </c>
      <c r="M179" s="195" t="s">
        <v>7</v>
      </c>
      <c r="N179" s="195" t="s">
        <v>7</v>
      </c>
      <c r="O179" s="195" t="s">
        <v>7</v>
      </c>
      <c r="P179" s="195" t="s">
        <v>7</v>
      </c>
      <c r="Q179" s="195" t="s">
        <v>7</v>
      </c>
      <c r="R179" s="196">
        <v>5300</v>
      </c>
      <c r="S179" s="196">
        <v>12000</v>
      </c>
      <c r="T179" s="195" t="s">
        <v>7</v>
      </c>
      <c r="U179" s="195" t="s">
        <v>7</v>
      </c>
      <c r="V179" s="195" t="s">
        <v>7</v>
      </c>
      <c r="X179" s="194" t="s">
        <v>215</v>
      </c>
      <c r="Y179" s="195" t="s">
        <v>7</v>
      </c>
      <c r="Z179" s="195" t="s">
        <v>7</v>
      </c>
      <c r="AA179" s="195" t="s">
        <v>7</v>
      </c>
      <c r="AB179" s="195" t="s">
        <v>7</v>
      </c>
      <c r="AC179" s="195" t="s">
        <v>7</v>
      </c>
      <c r="AD179" s="195" t="s">
        <v>7</v>
      </c>
      <c r="AE179" s="195" t="s">
        <v>7</v>
      </c>
      <c r="AF179" s="195" t="s">
        <v>7</v>
      </c>
      <c r="AG179" s="195" t="s">
        <v>7</v>
      </c>
      <c r="AH179" s="195" t="s">
        <v>7</v>
      </c>
      <c r="AI179" s="195" t="s">
        <v>7</v>
      </c>
      <c r="AJ179" s="195" t="s">
        <v>7</v>
      </c>
      <c r="AK179" s="195" t="s">
        <v>7</v>
      </c>
      <c r="AL179" s="195" t="s">
        <v>7</v>
      </c>
      <c r="AM179" s="196">
        <v>5300</v>
      </c>
      <c r="AN179" s="196">
        <v>12000</v>
      </c>
      <c r="AO179" s="195" t="s">
        <v>7</v>
      </c>
      <c r="AP179" s="195" t="s">
        <v>7</v>
      </c>
      <c r="AQ179" s="195" t="s">
        <v>7</v>
      </c>
      <c r="AS179" s="194" t="s">
        <v>215</v>
      </c>
      <c r="AT179" s="195" t="s">
        <v>7</v>
      </c>
      <c r="AU179" s="195" t="s">
        <v>7</v>
      </c>
      <c r="AV179" s="195" t="s">
        <v>7</v>
      </c>
      <c r="AW179" s="195" t="s">
        <v>7</v>
      </c>
      <c r="AX179" s="195" t="s">
        <v>7</v>
      </c>
      <c r="AY179" s="195" t="s">
        <v>7</v>
      </c>
      <c r="AZ179" s="195" t="s">
        <v>7</v>
      </c>
      <c r="BA179" s="195" t="s">
        <v>7</v>
      </c>
      <c r="BB179" s="195" t="s">
        <v>7</v>
      </c>
      <c r="BC179" s="195" t="s">
        <v>7</v>
      </c>
      <c r="BD179" s="195" t="s">
        <v>7</v>
      </c>
      <c r="BE179" s="195" t="s">
        <v>7</v>
      </c>
      <c r="BF179" s="195" t="s">
        <v>7</v>
      </c>
      <c r="BG179" s="195" t="s">
        <v>7</v>
      </c>
      <c r="BH179" s="196">
        <v>34310</v>
      </c>
      <c r="BI179" s="196">
        <v>32400</v>
      </c>
      <c r="BJ179" s="195" t="s">
        <v>7</v>
      </c>
      <c r="BK179" s="195" t="s">
        <v>7</v>
      </c>
      <c r="BL179" s="195" t="s">
        <v>7</v>
      </c>
    </row>
    <row r="180" spans="1:64" ht="12.75" customHeight="1" x14ac:dyDescent="0.2">
      <c r="A180" s="129">
        <v>174</v>
      </c>
      <c r="B180" s="129"/>
      <c r="C180" s="194" t="s">
        <v>216</v>
      </c>
      <c r="D180" s="195" t="s">
        <v>7</v>
      </c>
      <c r="E180" s="195">
        <v>780</v>
      </c>
      <c r="F180" s="195" t="s">
        <v>7</v>
      </c>
      <c r="G180" s="195" t="s">
        <v>7</v>
      </c>
      <c r="H180" s="195">
        <v>300</v>
      </c>
      <c r="I180" s="195" t="s">
        <v>7</v>
      </c>
      <c r="J180" s="195">
        <v>300</v>
      </c>
      <c r="K180" s="195" t="s">
        <v>7</v>
      </c>
      <c r="L180" s="195" t="s">
        <v>7</v>
      </c>
      <c r="M180" s="195" t="s">
        <v>7</v>
      </c>
      <c r="N180" s="195" t="s">
        <v>7</v>
      </c>
      <c r="O180" s="195" t="s">
        <v>7</v>
      </c>
      <c r="P180" s="195">
        <v>45</v>
      </c>
      <c r="Q180" s="195" t="s">
        <v>7</v>
      </c>
      <c r="R180" s="196">
        <v>4600</v>
      </c>
      <c r="S180" s="196">
        <v>22000</v>
      </c>
      <c r="T180" s="196">
        <v>3000</v>
      </c>
      <c r="U180" s="195" t="s">
        <v>7</v>
      </c>
      <c r="V180" s="195" t="s">
        <v>7</v>
      </c>
      <c r="X180" s="194" t="s">
        <v>216</v>
      </c>
      <c r="Y180" s="195" t="s">
        <v>7</v>
      </c>
      <c r="Z180" s="195">
        <v>780</v>
      </c>
      <c r="AA180" s="195" t="s">
        <v>7</v>
      </c>
      <c r="AB180" s="195" t="s">
        <v>7</v>
      </c>
      <c r="AC180" s="195">
        <v>300</v>
      </c>
      <c r="AD180" s="195" t="s">
        <v>7</v>
      </c>
      <c r="AE180" s="195">
        <v>300</v>
      </c>
      <c r="AF180" s="195" t="s">
        <v>7</v>
      </c>
      <c r="AG180" s="195" t="s">
        <v>7</v>
      </c>
      <c r="AH180" s="195" t="s">
        <v>7</v>
      </c>
      <c r="AI180" s="195" t="s">
        <v>7</v>
      </c>
      <c r="AJ180" s="195" t="s">
        <v>7</v>
      </c>
      <c r="AK180" s="195">
        <v>45</v>
      </c>
      <c r="AL180" s="195" t="s">
        <v>7</v>
      </c>
      <c r="AM180" s="196">
        <v>4600</v>
      </c>
      <c r="AN180" s="196">
        <v>22000</v>
      </c>
      <c r="AO180" s="196">
        <v>3000</v>
      </c>
      <c r="AP180" s="195" t="s">
        <v>7</v>
      </c>
      <c r="AQ180" s="195" t="s">
        <v>7</v>
      </c>
      <c r="AS180" s="194" t="s">
        <v>216</v>
      </c>
      <c r="AT180" s="195" t="s">
        <v>7</v>
      </c>
      <c r="AU180" s="196">
        <v>2420</v>
      </c>
      <c r="AV180" s="195" t="s">
        <v>7</v>
      </c>
      <c r="AW180" s="195" t="s">
        <v>7</v>
      </c>
      <c r="AX180" s="195">
        <v>690</v>
      </c>
      <c r="AY180" s="195" t="s">
        <v>7</v>
      </c>
      <c r="AZ180" s="196">
        <v>18000</v>
      </c>
      <c r="BA180" s="195" t="s">
        <v>7</v>
      </c>
      <c r="BB180" s="195" t="s">
        <v>7</v>
      </c>
      <c r="BC180" s="195" t="s">
        <v>7</v>
      </c>
      <c r="BD180" s="195" t="s">
        <v>7</v>
      </c>
      <c r="BE180" s="195" t="s">
        <v>7</v>
      </c>
      <c r="BF180" s="195">
        <v>675</v>
      </c>
      <c r="BG180" s="195" t="s">
        <v>7</v>
      </c>
      <c r="BH180" s="196">
        <v>29600</v>
      </c>
      <c r="BI180" s="196">
        <v>59400</v>
      </c>
      <c r="BJ180" s="196">
        <v>6600</v>
      </c>
      <c r="BK180" s="195" t="s">
        <v>7</v>
      </c>
      <c r="BL180" s="195" t="s">
        <v>7</v>
      </c>
    </row>
    <row r="181" spans="1:64" ht="12.75" customHeight="1" x14ac:dyDescent="0.2">
      <c r="A181" s="129">
        <v>175</v>
      </c>
      <c r="B181" s="129"/>
      <c r="C181" s="194" t="s">
        <v>217</v>
      </c>
      <c r="D181" s="195" t="s">
        <v>7</v>
      </c>
      <c r="E181" s="195" t="s">
        <v>7</v>
      </c>
      <c r="F181" s="195" t="s">
        <v>7</v>
      </c>
      <c r="G181" s="195" t="s">
        <v>7</v>
      </c>
      <c r="H181" s="195" t="s">
        <v>7</v>
      </c>
      <c r="I181" s="195" t="s">
        <v>7</v>
      </c>
      <c r="J181" s="195" t="s">
        <v>7</v>
      </c>
      <c r="K181" s="195" t="s">
        <v>7</v>
      </c>
      <c r="L181" s="195" t="s">
        <v>7</v>
      </c>
      <c r="M181" s="195" t="s">
        <v>7</v>
      </c>
      <c r="N181" s="195" t="s">
        <v>7</v>
      </c>
      <c r="O181" s="195" t="s">
        <v>7</v>
      </c>
      <c r="P181" s="195">
        <v>8</v>
      </c>
      <c r="Q181" s="195" t="s">
        <v>7</v>
      </c>
      <c r="R181" s="195">
        <v>200</v>
      </c>
      <c r="S181" s="195">
        <v>200</v>
      </c>
      <c r="T181" s="195" t="s">
        <v>7</v>
      </c>
      <c r="U181" s="195" t="s">
        <v>7</v>
      </c>
      <c r="V181" s="195" t="s">
        <v>7</v>
      </c>
      <c r="X181" s="194" t="s">
        <v>217</v>
      </c>
      <c r="Y181" s="195" t="s">
        <v>7</v>
      </c>
      <c r="Z181" s="195" t="s">
        <v>7</v>
      </c>
      <c r="AA181" s="195" t="s">
        <v>7</v>
      </c>
      <c r="AB181" s="195" t="s">
        <v>7</v>
      </c>
      <c r="AC181" s="195" t="s">
        <v>7</v>
      </c>
      <c r="AD181" s="195" t="s">
        <v>7</v>
      </c>
      <c r="AE181" s="195" t="s">
        <v>7</v>
      </c>
      <c r="AF181" s="195" t="s">
        <v>7</v>
      </c>
      <c r="AG181" s="195" t="s">
        <v>7</v>
      </c>
      <c r="AH181" s="195" t="s">
        <v>7</v>
      </c>
      <c r="AI181" s="195" t="s">
        <v>7</v>
      </c>
      <c r="AJ181" s="195" t="s">
        <v>7</v>
      </c>
      <c r="AK181" s="195">
        <v>8</v>
      </c>
      <c r="AL181" s="195" t="s">
        <v>7</v>
      </c>
      <c r="AM181" s="195">
        <v>200</v>
      </c>
      <c r="AN181" s="195">
        <v>200</v>
      </c>
      <c r="AO181" s="195" t="s">
        <v>7</v>
      </c>
      <c r="AP181" s="195" t="s">
        <v>7</v>
      </c>
      <c r="AQ181" s="195" t="s">
        <v>7</v>
      </c>
      <c r="AS181" s="194" t="s">
        <v>217</v>
      </c>
      <c r="AT181" s="195" t="s">
        <v>7</v>
      </c>
      <c r="AU181" s="195" t="s">
        <v>7</v>
      </c>
      <c r="AV181" s="195" t="s">
        <v>7</v>
      </c>
      <c r="AW181" s="195" t="s">
        <v>7</v>
      </c>
      <c r="AX181" s="195" t="s">
        <v>7</v>
      </c>
      <c r="AY181" s="195" t="s">
        <v>7</v>
      </c>
      <c r="AZ181" s="195" t="s">
        <v>7</v>
      </c>
      <c r="BA181" s="195" t="s">
        <v>7</v>
      </c>
      <c r="BB181" s="195" t="s">
        <v>7</v>
      </c>
      <c r="BC181" s="195" t="s">
        <v>7</v>
      </c>
      <c r="BD181" s="195" t="s">
        <v>7</v>
      </c>
      <c r="BE181" s="195" t="s">
        <v>7</v>
      </c>
      <c r="BF181" s="195">
        <v>120</v>
      </c>
      <c r="BG181" s="195" t="s">
        <v>7</v>
      </c>
      <c r="BH181" s="196">
        <v>1500</v>
      </c>
      <c r="BI181" s="195">
        <v>580</v>
      </c>
      <c r="BJ181" s="195" t="s">
        <v>7</v>
      </c>
      <c r="BK181" s="195" t="s">
        <v>7</v>
      </c>
      <c r="BL181" s="195" t="s">
        <v>7</v>
      </c>
    </row>
    <row r="182" spans="1:64" ht="12.75" customHeight="1" x14ac:dyDescent="0.2">
      <c r="A182" s="129">
        <v>176</v>
      </c>
      <c r="B182" s="129"/>
      <c r="C182" s="194" t="s">
        <v>218</v>
      </c>
      <c r="D182" s="195">
        <v>35</v>
      </c>
      <c r="E182" s="195" t="s">
        <v>7</v>
      </c>
      <c r="F182" s="195" t="s">
        <v>7</v>
      </c>
      <c r="G182" s="195" t="s">
        <v>7</v>
      </c>
      <c r="H182" s="195">
        <v>50</v>
      </c>
      <c r="I182" s="195" t="s">
        <v>7</v>
      </c>
      <c r="J182" s="196">
        <v>1100</v>
      </c>
      <c r="K182" s="195" t="s">
        <v>7</v>
      </c>
      <c r="L182" s="195" t="s">
        <v>7</v>
      </c>
      <c r="M182" s="195" t="s">
        <v>7</v>
      </c>
      <c r="N182" s="195" t="s">
        <v>7</v>
      </c>
      <c r="O182" s="195" t="s">
        <v>7</v>
      </c>
      <c r="P182" s="195">
        <v>25</v>
      </c>
      <c r="Q182" s="195" t="s">
        <v>7</v>
      </c>
      <c r="R182" s="195">
        <v>500</v>
      </c>
      <c r="S182" s="196">
        <v>1500</v>
      </c>
      <c r="T182" s="195" t="s">
        <v>7</v>
      </c>
      <c r="U182" s="195">
        <v>80</v>
      </c>
      <c r="V182" s="195" t="s">
        <v>7</v>
      </c>
      <c r="X182" s="194" t="s">
        <v>218</v>
      </c>
      <c r="Y182" s="195">
        <v>35</v>
      </c>
      <c r="Z182" s="195" t="s">
        <v>7</v>
      </c>
      <c r="AA182" s="195" t="s">
        <v>7</v>
      </c>
      <c r="AB182" s="195" t="s">
        <v>7</v>
      </c>
      <c r="AC182" s="195">
        <v>50</v>
      </c>
      <c r="AD182" s="195" t="s">
        <v>7</v>
      </c>
      <c r="AE182" s="196">
        <v>1100</v>
      </c>
      <c r="AF182" s="195" t="s">
        <v>7</v>
      </c>
      <c r="AG182" s="195" t="s">
        <v>7</v>
      </c>
      <c r="AH182" s="195" t="s">
        <v>7</v>
      </c>
      <c r="AI182" s="195" t="s">
        <v>7</v>
      </c>
      <c r="AJ182" s="195" t="s">
        <v>7</v>
      </c>
      <c r="AK182" s="195">
        <v>25</v>
      </c>
      <c r="AL182" s="195" t="s">
        <v>7</v>
      </c>
      <c r="AM182" s="195">
        <v>500</v>
      </c>
      <c r="AN182" s="196">
        <v>1500</v>
      </c>
      <c r="AO182" s="195" t="s">
        <v>7</v>
      </c>
      <c r="AP182" s="195">
        <v>80</v>
      </c>
      <c r="AQ182" s="195" t="s">
        <v>7</v>
      </c>
      <c r="AS182" s="194" t="s">
        <v>218</v>
      </c>
      <c r="AT182" s="195">
        <v>875</v>
      </c>
      <c r="AU182" s="195" t="s">
        <v>7</v>
      </c>
      <c r="AV182" s="195" t="s">
        <v>7</v>
      </c>
      <c r="AW182" s="195" t="s">
        <v>7</v>
      </c>
      <c r="AX182" s="195">
        <v>100</v>
      </c>
      <c r="AY182" s="195" t="s">
        <v>7</v>
      </c>
      <c r="AZ182" s="196">
        <v>66000</v>
      </c>
      <c r="BA182" s="195" t="s">
        <v>7</v>
      </c>
      <c r="BB182" s="195" t="s">
        <v>7</v>
      </c>
      <c r="BC182" s="195" t="s">
        <v>7</v>
      </c>
      <c r="BD182" s="195" t="s">
        <v>7</v>
      </c>
      <c r="BE182" s="195" t="s">
        <v>7</v>
      </c>
      <c r="BF182" s="195">
        <v>350</v>
      </c>
      <c r="BG182" s="195" t="s">
        <v>7</v>
      </c>
      <c r="BH182" s="196">
        <v>3500</v>
      </c>
      <c r="BI182" s="196">
        <v>4200</v>
      </c>
      <c r="BJ182" s="195" t="s">
        <v>7</v>
      </c>
      <c r="BK182" s="196">
        <v>6400</v>
      </c>
      <c r="BL182" s="195" t="s">
        <v>7</v>
      </c>
    </row>
    <row r="183" spans="1:64" ht="12.75" customHeight="1" x14ac:dyDescent="0.2">
      <c r="A183" s="129">
        <v>177</v>
      </c>
      <c r="B183" s="129"/>
      <c r="C183" s="194" t="s">
        <v>219</v>
      </c>
      <c r="D183" s="195" t="s">
        <v>7</v>
      </c>
      <c r="E183" s="195" t="s">
        <v>7</v>
      </c>
      <c r="F183" s="195" t="s">
        <v>7</v>
      </c>
      <c r="G183" s="195" t="s">
        <v>7</v>
      </c>
      <c r="H183" s="195">
        <v>100</v>
      </c>
      <c r="I183" s="195" t="s">
        <v>7</v>
      </c>
      <c r="J183" s="196">
        <v>3750</v>
      </c>
      <c r="K183" s="195" t="s">
        <v>7</v>
      </c>
      <c r="L183" s="195" t="s">
        <v>7</v>
      </c>
      <c r="M183" s="195" t="s">
        <v>7</v>
      </c>
      <c r="N183" s="195" t="s">
        <v>7</v>
      </c>
      <c r="O183" s="195" t="s">
        <v>7</v>
      </c>
      <c r="P183" s="195">
        <v>40</v>
      </c>
      <c r="Q183" s="195" t="s">
        <v>7</v>
      </c>
      <c r="R183" s="196">
        <v>1350</v>
      </c>
      <c r="S183" s="196">
        <v>6500</v>
      </c>
      <c r="T183" s="196">
        <v>1000</v>
      </c>
      <c r="U183" s="195" t="s">
        <v>7</v>
      </c>
      <c r="V183" s="195" t="s">
        <v>7</v>
      </c>
      <c r="X183" s="194" t="s">
        <v>219</v>
      </c>
      <c r="Y183" s="195" t="s">
        <v>7</v>
      </c>
      <c r="Z183" s="195" t="s">
        <v>7</v>
      </c>
      <c r="AA183" s="195" t="s">
        <v>7</v>
      </c>
      <c r="AB183" s="195" t="s">
        <v>7</v>
      </c>
      <c r="AC183" s="195">
        <v>100</v>
      </c>
      <c r="AD183" s="195" t="s">
        <v>7</v>
      </c>
      <c r="AE183" s="196">
        <v>3750</v>
      </c>
      <c r="AF183" s="195" t="s">
        <v>7</v>
      </c>
      <c r="AG183" s="195" t="s">
        <v>7</v>
      </c>
      <c r="AH183" s="195" t="s">
        <v>7</v>
      </c>
      <c r="AI183" s="195" t="s">
        <v>7</v>
      </c>
      <c r="AJ183" s="195" t="s">
        <v>7</v>
      </c>
      <c r="AK183" s="195">
        <v>40</v>
      </c>
      <c r="AL183" s="195" t="s">
        <v>7</v>
      </c>
      <c r="AM183" s="196">
        <v>1350</v>
      </c>
      <c r="AN183" s="196">
        <v>6500</v>
      </c>
      <c r="AO183" s="196">
        <v>1000</v>
      </c>
      <c r="AP183" s="195" t="s">
        <v>7</v>
      </c>
      <c r="AQ183" s="195" t="s">
        <v>7</v>
      </c>
      <c r="AS183" s="194" t="s">
        <v>219</v>
      </c>
      <c r="AT183" s="195" t="s">
        <v>7</v>
      </c>
      <c r="AU183" s="195" t="s">
        <v>7</v>
      </c>
      <c r="AV183" s="195" t="s">
        <v>7</v>
      </c>
      <c r="AW183" s="195" t="s">
        <v>7</v>
      </c>
      <c r="AX183" s="195">
        <v>186</v>
      </c>
      <c r="AY183" s="195" t="s">
        <v>7</v>
      </c>
      <c r="AZ183" s="196">
        <v>281250</v>
      </c>
      <c r="BA183" s="195" t="s">
        <v>7</v>
      </c>
      <c r="BB183" s="195" t="s">
        <v>7</v>
      </c>
      <c r="BC183" s="195" t="s">
        <v>7</v>
      </c>
      <c r="BD183" s="195" t="s">
        <v>7</v>
      </c>
      <c r="BE183" s="195" t="s">
        <v>7</v>
      </c>
      <c r="BF183" s="195">
        <v>500</v>
      </c>
      <c r="BG183" s="195" t="s">
        <v>7</v>
      </c>
      <c r="BH183" s="196">
        <v>6095</v>
      </c>
      <c r="BI183" s="196">
        <v>13650</v>
      </c>
      <c r="BJ183" s="196">
        <v>3000</v>
      </c>
      <c r="BK183" s="195" t="s">
        <v>7</v>
      </c>
      <c r="BL183" s="195" t="s">
        <v>7</v>
      </c>
    </row>
    <row r="184" spans="1:64" ht="12.75" customHeight="1" x14ac:dyDescent="0.2">
      <c r="A184" s="129">
        <v>178</v>
      </c>
      <c r="B184" s="129"/>
      <c r="C184" s="194" t="s">
        <v>220</v>
      </c>
      <c r="D184" s="195" t="s">
        <v>7</v>
      </c>
      <c r="E184" s="195" t="s">
        <v>7</v>
      </c>
      <c r="F184" s="195" t="s">
        <v>7</v>
      </c>
      <c r="G184" s="195" t="s">
        <v>7</v>
      </c>
      <c r="H184" s="195" t="s">
        <v>7</v>
      </c>
      <c r="I184" s="195" t="s">
        <v>7</v>
      </c>
      <c r="J184" s="196">
        <v>13688</v>
      </c>
      <c r="K184" s="195" t="s">
        <v>7</v>
      </c>
      <c r="L184" s="195" t="s">
        <v>7</v>
      </c>
      <c r="M184" s="195" t="s">
        <v>7</v>
      </c>
      <c r="N184" s="195" t="s">
        <v>7</v>
      </c>
      <c r="O184" s="195" t="s">
        <v>7</v>
      </c>
      <c r="P184" s="195" t="s">
        <v>7</v>
      </c>
      <c r="Q184" s="195" t="s">
        <v>7</v>
      </c>
      <c r="R184" s="195" t="s">
        <v>7</v>
      </c>
      <c r="S184" s="195">
        <v>500</v>
      </c>
      <c r="T184" s="195" t="s">
        <v>7</v>
      </c>
      <c r="U184" s="195" t="s">
        <v>7</v>
      </c>
      <c r="V184" s="195" t="s">
        <v>7</v>
      </c>
      <c r="X184" s="194" t="s">
        <v>220</v>
      </c>
      <c r="Y184" s="195" t="s">
        <v>7</v>
      </c>
      <c r="Z184" s="195" t="s">
        <v>7</v>
      </c>
      <c r="AA184" s="195" t="s">
        <v>7</v>
      </c>
      <c r="AB184" s="195" t="s">
        <v>7</v>
      </c>
      <c r="AC184" s="195" t="s">
        <v>7</v>
      </c>
      <c r="AD184" s="195" t="s">
        <v>7</v>
      </c>
      <c r="AE184" s="196">
        <v>13688</v>
      </c>
      <c r="AF184" s="195" t="s">
        <v>7</v>
      </c>
      <c r="AG184" s="195" t="s">
        <v>7</v>
      </c>
      <c r="AH184" s="195" t="s">
        <v>7</v>
      </c>
      <c r="AI184" s="195" t="s">
        <v>7</v>
      </c>
      <c r="AJ184" s="195" t="s">
        <v>7</v>
      </c>
      <c r="AK184" s="195" t="s">
        <v>7</v>
      </c>
      <c r="AL184" s="195" t="s">
        <v>7</v>
      </c>
      <c r="AM184" s="195" t="s">
        <v>7</v>
      </c>
      <c r="AN184" s="195">
        <v>500</v>
      </c>
      <c r="AO184" s="195" t="s">
        <v>7</v>
      </c>
      <c r="AP184" s="195" t="s">
        <v>7</v>
      </c>
      <c r="AQ184" s="195" t="s">
        <v>7</v>
      </c>
      <c r="AS184" s="194" t="s">
        <v>220</v>
      </c>
      <c r="AT184" s="195" t="s">
        <v>7</v>
      </c>
      <c r="AU184" s="195" t="s">
        <v>7</v>
      </c>
      <c r="AV184" s="195" t="s">
        <v>7</v>
      </c>
      <c r="AW184" s="195" t="s">
        <v>7</v>
      </c>
      <c r="AX184" s="195" t="s">
        <v>7</v>
      </c>
      <c r="AY184" s="195" t="s">
        <v>7</v>
      </c>
      <c r="AZ184" s="196">
        <v>960898</v>
      </c>
      <c r="BA184" s="195" t="s">
        <v>7</v>
      </c>
      <c r="BB184" s="195" t="s">
        <v>7</v>
      </c>
      <c r="BC184" s="195" t="s">
        <v>7</v>
      </c>
      <c r="BD184" s="195" t="s">
        <v>7</v>
      </c>
      <c r="BE184" s="195" t="s">
        <v>7</v>
      </c>
      <c r="BF184" s="195" t="s">
        <v>7</v>
      </c>
      <c r="BG184" s="195" t="s">
        <v>7</v>
      </c>
      <c r="BH184" s="195" t="s">
        <v>7</v>
      </c>
      <c r="BI184" s="196">
        <v>1000</v>
      </c>
      <c r="BJ184" s="195" t="s">
        <v>7</v>
      </c>
      <c r="BK184" s="195" t="s">
        <v>7</v>
      </c>
      <c r="BL184" s="195" t="s">
        <v>7</v>
      </c>
    </row>
    <row r="185" spans="1:64" ht="12.75" customHeight="1" x14ac:dyDescent="0.2">
      <c r="A185" s="129">
        <v>179</v>
      </c>
      <c r="B185" s="129"/>
      <c r="C185" s="194" t="s">
        <v>221</v>
      </c>
      <c r="D185" s="195">
        <v>15</v>
      </c>
      <c r="E185" s="196">
        <v>2067</v>
      </c>
      <c r="F185" s="195" t="s">
        <v>7</v>
      </c>
      <c r="G185" s="195" t="s">
        <v>7</v>
      </c>
      <c r="H185" s="195">
        <v>70</v>
      </c>
      <c r="I185" s="195" t="s">
        <v>7</v>
      </c>
      <c r="J185" s="196">
        <v>12500</v>
      </c>
      <c r="K185" s="195" t="s">
        <v>7</v>
      </c>
      <c r="L185" s="195" t="s">
        <v>7</v>
      </c>
      <c r="M185" s="196">
        <v>2160</v>
      </c>
      <c r="N185" s="195" t="s">
        <v>7</v>
      </c>
      <c r="O185" s="196">
        <v>1630</v>
      </c>
      <c r="P185" s="195">
        <v>40</v>
      </c>
      <c r="Q185" s="195" t="s">
        <v>7</v>
      </c>
      <c r="R185" s="196">
        <v>40080</v>
      </c>
      <c r="S185" s="196">
        <v>100000</v>
      </c>
      <c r="T185" s="196">
        <v>12000</v>
      </c>
      <c r="U185" s="195">
        <v>307</v>
      </c>
      <c r="V185" s="195">
        <v>200</v>
      </c>
      <c r="X185" s="194" t="s">
        <v>221</v>
      </c>
      <c r="Y185" s="195">
        <v>15</v>
      </c>
      <c r="Z185" s="196">
        <v>2067</v>
      </c>
      <c r="AA185" s="195" t="s">
        <v>7</v>
      </c>
      <c r="AB185" s="195" t="s">
        <v>7</v>
      </c>
      <c r="AC185" s="195">
        <v>70</v>
      </c>
      <c r="AD185" s="195" t="s">
        <v>7</v>
      </c>
      <c r="AE185" s="196">
        <v>12500</v>
      </c>
      <c r="AF185" s="195" t="s">
        <v>7</v>
      </c>
      <c r="AG185" s="195" t="s">
        <v>7</v>
      </c>
      <c r="AH185" s="196">
        <v>2160</v>
      </c>
      <c r="AI185" s="195" t="s">
        <v>7</v>
      </c>
      <c r="AJ185" s="196">
        <v>1630</v>
      </c>
      <c r="AK185" s="195">
        <v>40</v>
      </c>
      <c r="AL185" s="195" t="s">
        <v>7</v>
      </c>
      <c r="AM185" s="196">
        <v>40080</v>
      </c>
      <c r="AN185" s="196">
        <v>100000</v>
      </c>
      <c r="AO185" s="196">
        <v>12000</v>
      </c>
      <c r="AP185" s="195">
        <v>307</v>
      </c>
      <c r="AQ185" s="195">
        <v>200</v>
      </c>
      <c r="AS185" s="194" t="s">
        <v>221</v>
      </c>
      <c r="AT185" s="195">
        <v>300</v>
      </c>
      <c r="AU185" s="196">
        <v>8216</v>
      </c>
      <c r="AV185" s="195" t="s">
        <v>7</v>
      </c>
      <c r="AW185" s="195" t="s">
        <v>7</v>
      </c>
      <c r="AX185" s="195">
        <v>210</v>
      </c>
      <c r="AY185" s="195" t="s">
        <v>7</v>
      </c>
      <c r="AZ185" s="196">
        <v>1037500</v>
      </c>
      <c r="BA185" s="195" t="s">
        <v>7</v>
      </c>
      <c r="BB185" s="195" t="s">
        <v>7</v>
      </c>
      <c r="BC185" s="196">
        <v>6358</v>
      </c>
      <c r="BD185" s="195" t="s">
        <v>7</v>
      </c>
      <c r="BE185" s="196">
        <v>2774</v>
      </c>
      <c r="BF185" s="195">
        <v>620</v>
      </c>
      <c r="BG185" s="195" t="s">
        <v>7</v>
      </c>
      <c r="BH185" s="196">
        <v>276640</v>
      </c>
      <c r="BI185" s="196">
        <v>270000</v>
      </c>
      <c r="BJ185" s="196">
        <v>48000</v>
      </c>
      <c r="BK185" s="196">
        <v>25480</v>
      </c>
      <c r="BL185" s="195">
        <v>480</v>
      </c>
    </row>
    <row r="186" spans="1:64" ht="12.75" customHeight="1" x14ac:dyDescent="0.2">
      <c r="A186" s="129">
        <v>180</v>
      </c>
      <c r="B186" s="129"/>
      <c r="C186" s="194" t="s">
        <v>222</v>
      </c>
      <c r="D186" s="195" t="s">
        <v>7</v>
      </c>
      <c r="E186" s="196">
        <v>5650</v>
      </c>
      <c r="F186" s="195" t="s">
        <v>7</v>
      </c>
      <c r="G186" s="195" t="s">
        <v>7</v>
      </c>
      <c r="H186" s="195" t="s">
        <v>7</v>
      </c>
      <c r="I186" s="195" t="s">
        <v>7</v>
      </c>
      <c r="J186" s="196">
        <v>7500</v>
      </c>
      <c r="K186" s="195" t="s">
        <v>7</v>
      </c>
      <c r="L186" s="195" t="s">
        <v>7</v>
      </c>
      <c r="M186" s="196">
        <v>1400</v>
      </c>
      <c r="N186" s="195" t="s">
        <v>7</v>
      </c>
      <c r="O186" s="195" t="s">
        <v>7</v>
      </c>
      <c r="P186" s="195" t="s">
        <v>7</v>
      </c>
      <c r="Q186" s="195" t="s">
        <v>7</v>
      </c>
      <c r="R186" s="196">
        <v>36000</v>
      </c>
      <c r="S186" s="196">
        <v>53500</v>
      </c>
      <c r="T186" s="196">
        <v>4000</v>
      </c>
      <c r="U186" s="195" t="s">
        <v>7</v>
      </c>
      <c r="V186" s="195" t="s">
        <v>7</v>
      </c>
      <c r="X186" s="194" t="s">
        <v>222</v>
      </c>
      <c r="Y186" s="195" t="s">
        <v>7</v>
      </c>
      <c r="Z186" s="196">
        <v>5650</v>
      </c>
      <c r="AA186" s="195" t="s">
        <v>7</v>
      </c>
      <c r="AB186" s="195" t="s">
        <v>7</v>
      </c>
      <c r="AC186" s="195" t="s">
        <v>7</v>
      </c>
      <c r="AD186" s="195" t="s">
        <v>7</v>
      </c>
      <c r="AE186" s="196">
        <v>7500</v>
      </c>
      <c r="AF186" s="195" t="s">
        <v>7</v>
      </c>
      <c r="AG186" s="195" t="s">
        <v>7</v>
      </c>
      <c r="AH186" s="196">
        <v>1400</v>
      </c>
      <c r="AI186" s="195" t="s">
        <v>7</v>
      </c>
      <c r="AJ186" s="195" t="s">
        <v>7</v>
      </c>
      <c r="AK186" s="195" t="s">
        <v>7</v>
      </c>
      <c r="AL186" s="195" t="s">
        <v>7</v>
      </c>
      <c r="AM186" s="196">
        <v>36000</v>
      </c>
      <c r="AN186" s="196">
        <v>53500</v>
      </c>
      <c r="AO186" s="196">
        <v>4000</v>
      </c>
      <c r="AP186" s="195" t="s">
        <v>7</v>
      </c>
      <c r="AQ186" s="195" t="s">
        <v>7</v>
      </c>
      <c r="AS186" s="194" t="s">
        <v>222</v>
      </c>
      <c r="AT186" s="195" t="s">
        <v>7</v>
      </c>
      <c r="AU186" s="196">
        <v>22600</v>
      </c>
      <c r="AV186" s="195" t="s">
        <v>7</v>
      </c>
      <c r="AW186" s="195" t="s">
        <v>7</v>
      </c>
      <c r="AX186" s="195" t="s">
        <v>7</v>
      </c>
      <c r="AY186" s="195" t="s">
        <v>7</v>
      </c>
      <c r="AZ186" s="196">
        <v>450000</v>
      </c>
      <c r="BA186" s="195" t="s">
        <v>7</v>
      </c>
      <c r="BB186" s="195" t="s">
        <v>7</v>
      </c>
      <c r="BC186" s="196">
        <v>2520</v>
      </c>
      <c r="BD186" s="195" t="s">
        <v>7</v>
      </c>
      <c r="BE186" s="195" t="s">
        <v>7</v>
      </c>
      <c r="BF186" s="195" t="s">
        <v>7</v>
      </c>
      <c r="BG186" s="195" t="s">
        <v>7</v>
      </c>
      <c r="BH186" s="196">
        <v>238800</v>
      </c>
      <c r="BI186" s="196">
        <v>141775</v>
      </c>
      <c r="BJ186" s="196">
        <v>10400</v>
      </c>
      <c r="BK186" s="195" t="s">
        <v>7</v>
      </c>
      <c r="BL186" s="195" t="s">
        <v>7</v>
      </c>
    </row>
    <row r="187" spans="1:64" ht="12.75" customHeight="1" x14ac:dyDescent="0.2">
      <c r="A187" s="129">
        <v>181</v>
      </c>
      <c r="B187" s="129"/>
      <c r="C187" s="194" t="s">
        <v>223</v>
      </c>
      <c r="D187" s="195" t="s">
        <v>7</v>
      </c>
      <c r="E187" s="195" t="s">
        <v>7</v>
      </c>
      <c r="F187" s="195" t="s">
        <v>7</v>
      </c>
      <c r="G187" s="195" t="s">
        <v>7</v>
      </c>
      <c r="H187" s="195">
        <v>120</v>
      </c>
      <c r="I187" s="195" t="s">
        <v>7</v>
      </c>
      <c r="J187" s="195" t="s">
        <v>7</v>
      </c>
      <c r="K187" s="195" t="s">
        <v>7</v>
      </c>
      <c r="L187" s="195" t="s">
        <v>7</v>
      </c>
      <c r="M187" s="195">
        <v>200</v>
      </c>
      <c r="N187" s="195" t="s">
        <v>7</v>
      </c>
      <c r="O187" s="195" t="s">
        <v>7</v>
      </c>
      <c r="P187" s="195">
        <v>250</v>
      </c>
      <c r="Q187" s="195" t="s">
        <v>7</v>
      </c>
      <c r="R187" s="196">
        <v>2000</v>
      </c>
      <c r="S187" s="195">
        <v>350</v>
      </c>
      <c r="T187" s="195" t="s">
        <v>7</v>
      </c>
      <c r="U187" s="195">
        <v>40</v>
      </c>
      <c r="V187" s="195" t="s">
        <v>7</v>
      </c>
      <c r="X187" s="194" t="s">
        <v>223</v>
      </c>
      <c r="Y187" s="195" t="s">
        <v>7</v>
      </c>
      <c r="Z187" s="195" t="s">
        <v>7</v>
      </c>
      <c r="AA187" s="195" t="s">
        <v>7</v>
      </c>
      <c r="AB187" s="195" t="s">
        <v>7</v>
      </c>
      <c r="AC187" s="195">
        <v>120</v>
      </c>
      <c r="AD187" s="195" t="s">
        <v>7</v>
      </c>
      <c r="AE187" s="195" t="s">
        <v>7</v>
      </c>
      <c r="AF187" s="195" t="s">
        <v>7</v>
      </c>
      <c r="AG187" s="195" t="s">
        <v>7</v>
      </c>
      <c r="AH187" s="195">
        <v>200</v>
      </c>
      <c r="AI187" s="195" t="s">
        <v>7</v>
      </c>
      <c r="AJ187" s="195" t="s">
        <v>7</v>
      </c>
      <c r="AK187" s="195">
        <v>250</v>
      </c>
      <c r="AL187" s="195" t="s">
        <v>7</v>
      </c>
      <c r="AM187" s="196">
        <v>2000</v>
      </c>
      <c r="AN187" s="195">
        <v>350</v>
      </c>
      <c r="AO187" s="195" t="s">
        <v>7</v>
      </c>
      <c r="AP187" s="195">
        <v>40</v>
      </c>
      <c r="AQ187" s="195" t="s">
        <v>7</v>
      </c>
      <c r="AS187" s="194" t="s">
        <v>223</v>
      </c>
      <c r="AT187" s="195" t="s">
        <v>7</v>
      </c>
      <c r="AU187" s="195" t="s">
        <v>7</v>
      </c>
      <c r="AV187" s="195" t="s">
        <v>7</v>
      </c>
      <c r="AW187" s="195" t="s">
        <v>7</v>
      </c>
      <c r="AX187" s="195">
        <v>222</v>
      </c>
      <c r="AY187" s="195" t="s">
        <v>7</v>
      </c>
      <c r="AZ187" s="195" t="s">
        <v>7</v>
      </c>
      <c r="BA187" s="195" t="s">
        <v>7</v>
      </c>
      <c r="BB187" s="195" t="s">
        <v>7</v>
      </c>
      <c r="BC187" s="195">
        <v>300</v>
      </c>
      <c r="BD187" s="195" t="s">
        <v>7</v>
      </c>
      <c r="BE187" s="195" t="s">
        <v>7</v>
      </c>
      <c r="BF187" s="196">
        <v>4000</v>
      </c>
      <c r="BG187" s="195" t="s">
        <v>7</v>
      </c>
      <c r="BH187" s="196">
        <v>9000</v>
      </c>
      <c r="BI187" s="195">
        <v>945</v>
      </c>
      <c r="BJ187" s="195" t="s">
        <v>7</v>
      </c>
      <c r="BK187" s="196">
        <v>2640</v>
      </c>
      <c r="BL187" s="195" t="s">
        <v>7</v>
      </c>
    </row>
    <row r="188" spans="1:64" ht="12.75" customHeight="1" x14ac:dyDescent="0.2">
      <c r="A188" s="129">
        <v>182</v>
      </c>
      <c r="B188" s="129"/>
      <c r="C188" s="194" t="s">
        <v>224</v>
      </c>
      <c r="D188" s="195" t="s">
        <v>7</v>
      </c>
      <c r="E188" s="195" t="s">
        <v>7</v>
      </c>
      <c r="F188" s="195" t="s">
        <v>7</v>
      </c>
      <c r="G188" s="195" t="s">
        <v>7</v>
      </c>
      <c r="H188" s="195">
        <v>150</v>
      </c>
      <c r="I188" s="195" t="s">
        <v>7</v>
      </c>
      <c r="J188" s="195" t="s">
        <v>7</v>
      </c>
      <c r="K188" s="195" t="s">
        <v>7</v>
      </c>
      <c r="L188" s="195" t="s">
        <v>7</v>
      </c>
      <c r="M188" s="195" t="s">
        <v>7</v>
      </c>
      <c r="N188" s="195" t="s">
        <v>7</v>
      </c>
      <c r="O188" s="195" t="s">
        <v>7</v>
      </c>
      <c r="P188" s="195" t="s">
        <v>7</v>
      </c>
      <c r="Q188" s="195" t="s">
        <v>7</v>
      </c>
      <c r="R188" s="195">
        <v>300</v>
      </c>
      <c r="S188" s="195" t="s">
        <v>7</v>
      </c>
      <c r="T188" s="195" t="s">
        <v>7</v>
      </c>
      <c r="U188" s="195" t="s">
        <v>7</v>
      </c>
      <c r="V188" s="195" t="s">
        <v>7</v>
      </c>
      <c r="X188" s="194" t="s">
        <v>224</v>
      </c>
      <c r="Y188" s="195" t="s">
        <v>7</v>
      </c>
      <c r="Z188" s="195" t="s">
        <v>7</v>
      </c>
      <c r="AA188" s="195" t="s">
        <v>7</v>
      </c>
      <c r="AB188" s="195" t="s">
        <v>7</v>
      </c>
      <c r="AC188" s="195">
        <v>150</v>
      </c>
      <c r="AD188" s="195" t="s">
        <v>7</v>
      </c>
      <c r="AE188" s="195" t="s">
        <v>7</v>
      </c>
      <c r="AF188" s="195" t="s">
        <v>7</v>
      </c>
      <c r="AG188" s="195" t="s">
        <v>7</v>
      </c>
      <c r="AH188" s="195" t="s">
        <v>7</v>
      </c>
      <c r="AI188" s="195" t="s">
        <v>7</v>
      </c>
      <c r="AJ188" s="195" t="s">
        <v>7</v>
      </c>
      <c r="AK188" s="195" t="s">
        <v>7</v>
      </c>
      <c r="AL188" s="195" t="s">
        <v>7</v>
      </c>
      <c r="AM188" s="195">
        <v>300</v>
      </c>
      <c r="AN188" s="195" t="s">
        <v>7</v>
      </c>
      <c r="AO188" s="195" t="s">
        <v>7</v>
      </c>
      <c r="AP188" s="195" t="s">
        <v>7</v>
      </c>
      <c r="AQ188" s="195" t="s">
        <v>7</v>
      </c>
      <c r="AS188" s="194" t="s">
        <v>224</v>
      </c>
      <c r="AT188" s="195" t="s">
        <v>7</v>
      </c>
      <c r="AU188" s="195" t="s">
        <v>7</v>
      </c>
      <c r="AV188" s="195" t="s">
        <v>7</v>
      </c>
      <c r="AW188" s="195" t="s">
        <v>7</v>
      </c>
      <c r="AX188" s="195">
        <v>180</v>
      </c>
      <c r="AY188" s="195" t="s">
        <v>7</v>
      </c>
      <c r="AZ188" s="195" t="s">
        <v>7</v>
      </c>
      <c r="BA188" s="195" t="s">
        <v>7</v>
      </c>
      <c r="BB188" s="195" t="s">
        <v>7</v>
      </c>
      <c r="BC188" s="195" t="s">
        <v>7</v>
      </c>
      <c r="BD188" s="195" t="s">
        <v>7</v>
      </c>
      <c r="BE188" s="195" t="s">
        <v>7</v>
      </c>
      <c r="BF188" s="195" t="s">
        <v>7</v>
      </c>
      <c r="BG188" s="195" t="s">
        <v>7</v>
      </c>
      <c r="BH188" s="196">
        <v>1440</v>
      </c>
      <c r="BI188" s="195" t="s">
        <v>7</v>
      </c>
      <c r="BJ188" s="195" t="s">
        <v>7</v>
      </c>
      <c r="BK188" s="195" t="s">
        <v>7</v>
      </c>
      <c r="BL188" s="195" t="s">
        <v>7</v>
      </c>
    </row>
    <row r="189" spans="1:64" ht="12.75" customHeight="1" x14ac:dyDescent="0.2">
      <c r="A189" s="129">
        <v>183</v>
      </c>
      <c r="B189" s="129"/>
      <c r="C189" s="194" t="s">
        <v>39</v>
      </c>
      <c r="D189" s="195">
        <v>60</v>
      </c>
      <c r="E189" s="195">
        <v>250</v>
      </c>
      <c r="F189" s="195" t="s">
        <v>7</v>
      </c>
      <c r="G189" s="195" t="s">
        <v>7</v>
      </c>
      <c r="H189" s="195">
        <v>50</v>
      </c>
      <c r="I189" s="195" t="s">
        <v>7</v>
      </c>
      <c r="J189" s="195" t="s">
        <v>7</v>
      </c>
      <c r="K189" s="195" t="s">
        <v>7</v>
      </c>
      <c r="L189" s="195" t="s">
        <v>7</v>
      </c>
      <c r="M189" s="195" t="s">
        <v>7</v>
      </c>
      <c r="N189" s="195" t="s">
        <v>7</v>
      </c>
      <c r="O189" s="195" t="s">
        <v>7</v>
      </c>
      <c r="P189" s="195">
        <v>320</v>
      </c>
      <c r="Q189" s="195" t="s">
        <v>7</v>
      </c>
      <c r="R189" s="196">
        <v>7300</v>
      </c>
      <c r="S189" s="196">
        <v>60000</v>
      </c>
      <c r="T189" s="195" t="s">
        <v>7</v>
      </c>
      <c r="U189" s="195">
        <v>313</v>
      </c>
      <c r="V189" s="195" t="s">
        <v>7</v>
      </c>
      <c r="X189" s="194" t="s">
        <v>39</v>
      </c>
      <c r="Y189" s="195">
        <v>60</v>
      </c>
      <c r="Z189" s="195">
        <v>250</v>
      </c>
      <c r="AA189" s="195" t="s">
        <v>7</v>
      </c>
      <c r="AB189" s="195" t="s">
        <v>7</v>
      </c>
      <c r="AC189" s="195">
        <v>50</v>
      </c>
      <c r="AD189" s="195" t="s">
        <v>7</v>
      </c>
      <c r="AE189" s="195" t="s">
        <v>7</v>
      </c>
      <c r="AF189" s="195" t="s">
        <v>7</v>
      </c>
      <c r="AG189" s="195" t="s">
        <v>7</v>
      </c>
      <c r="AH189" s="195" t="s">
        <v>7</v>
      </c>
      <c r="AI189" s="195" t="s">
        <v>7</v>
      </c>
      <c r="AJ189" s="195" t="s">
        <v>7</v>
      </c>
      <c r="AK189" s="195">
        <v>320</v>
      </c>
      <c r="AL189" s="195" t="s">
        <v>7</v>
      </c>
      <c r="AM189" s="196">
        <v>7300</v>
      </c>
      <c r="AN189" s="196">
        <v>60000</v>
      </c>
      <c r="AO189" s="195" t="s">
        <v>7</v>
      </c>
      <c r="AP189" s="195">
        <v>313</v>
      </c>
      <c r="AQ189" s="195" t="s">
        <v>7</v>
      </c>
      <c r="AS189" s="194" t="s">
        <v>39</v>
      </c>
      <c r="AT189" s="196">
        <v>1200</v>
      </c>
      <c r="AU189" s="195">
        <v>700</v>
      </c>
      <c r="AV189" s="195" t="s">
        <v>7</v>
      </c>
      <c r="AW189" s="195" t="s">
        <v>7</v>
      </c>
      <c r="AX189" s="195">
        <v>110</v>
      </c>
      <c r="AY189" s="195" t="s">
        <v>7</v>
      </c>
      <c r="AZ189" s="195" t="s">
        <v>7</v>
      </c>
      <c r="BA189" s="195" t="s">
        <v>7</v>
      </c>
      <c r="BB189" s="195" t="s">
        <v>7</v>
      </c>
      <c r="BC189" s="195" t="s">
        <v>7</v>
      </c>
      <c r="BD189" s="195" t="s">
        <v>7</v>
      </c>
      <c r="BE189" s="195" t="s">
        <v>7</v>
      </c>
      <c r="BF189" s="196">
        <v>6400</v>
      </c>
      <c r="BG189" s="195" t="s">
        <v>7</v>
      </c>
      <c r="BH189" s="196">
        <v>42150</v>
      </c>
      <c r="BI189" s="196">
        <v>174000</v>
      </c>
      <c r="BJ189" s="195" t="s">
        <v>7</v>
      </c>
      <c r="BK189" s="196">
        <v>25040</v>
      </c>
      <c r="BL189" s="195" t="s">
        <v>7</v>
      </c>
    </row>
    <row r="190" spans="1:64" ht="12.75" customHeight="1" x14ac:dyDescent="0.2">
      <c r="A190" s="129">
        <v>184</v>
      </c>
      <c r="B190" s="129"/>
      <c r="C190" s="194" t="s">
        <v>225</v>
      </c>
      <c r="D190" s="195" t="s">
        <v>7</v>
      </c>
      <c r="E190" s="195" t="s">
        <v>7</v>
      </c>
      <c r="F190" s="195" t="s">
        <v>7</v>
      </c>
      <c r="G190" s="195" t="s">
        <v>7</v>
      </c>
      <c r="H190" s="195">
        <v>150</v>
      </c>
      <c r="I190" s="195" t="s">
        <v>7</v>
      </c>
      <c r="J190" s="195">
        <v>8</v>
      </c>
      <c r="K190" s="195" t="s">
        <v>7</v>
      </c>
      <c r="L190" s="195" t="s">
        <v>7</v>
      </c>
      <c r="M190" s="195" t="s">
        <v>7</v>
      </c>
      <c r="N190" s="195" t="s">
        <v>7</v>
      </c>
      <c r="O190" s="195" t="s">
        <v>7</v>
      </c>
      <c r="P190" s="195">
        <v>80</v>
      </c>
      <c r="Q190" s="195" t="s">
        <v>7</v>
      </c>
      <c r="R190" s="195">
        <v>950</v>
      </c>
      <c r="S190" s="196">
        <v>10000</v>
      </c>
      <c r="T190" s="195" t="s">
        <v>7</v>
      </c>
      <c r="U190" s="195" t="s">
        <v>7</v>
      </c>
      <c r="V190" s="195" t="s">
        <v>7</v>
      </c>
      <c r="X190" s="194" t="s">
        <v>225</v>
      </c>
      <c r="Y190" s="195" t="s">
        <v>7</v>
      </c>
      <c r="Z190" s="195" t="s">
        <v>7</v>
      </c>
      <c r="AA190" s="195" t="s">
        <v>7</v>
      </c>
      <c r="AB190" s="195" t="s">
        <v>7</v>
      </c>
      <c r="AC190" s="195">
        <v>150</v>
      </c>
      <c r="AD190" s="195" t="s">
        <v>7</v>
      </c>
      <c r="AE190" s="195">
        <v>8</v>
      </c>
      <c r="AF190" s="195" t="s">
        <v>7</v>
      </c>
      <c r="AG190" s="195" t="s">
        <v>7</v>
      </c>
      <c r="AH190" s="195" t="s">
        <v>7</v>
      </c>
      <c r="AI190" s="195" t="s">
        <v>7</v>
      </c>
      <c r="AJ190" s="195" t="s">
        <v>7</v>
      </c>
      <c r="AK190" s="195">
        <v>80</v>
      </c>
      <c r="AL190" s="195" t="s">
        <v>7</v>
      </c>
      <c r="AM190" s="195">
        <v>950</v>
      </c>
      <c r="AN190" s="196">
        <v>10000</v>
      </c>
      <c r="AO190" s="195" t="s">
        <v>7</v>
      </c>
      <c r="AP190" s="195" t="s">
        <v>7</v>
      </c>
      <c r="AQ190" s="195" t="s">
        <v>7</v>
      </c>
      <c r="AS190" s="194" t="s">
        <v>225</v>
      </c>
      <c r="AT190" s="195" t="s">
        <v>7</v>
      </c>
      <c r="AU190" s="195" t="s">
        <v>7</v>
      </c>
      <c r="AV190" s="195" t="s">
        <v>7</v>
      </c>
      <c r="AW190" s="195" t="s">
        <v>7</v>
      </c>
      <c r="AX190" s="195">
        <v>300</v>
      </c>
      <c r="AY190" s="195" t="s">
        <v>7</v>
      </c>
      <c r="AZ190" s="195">
        <v>480</v>
      </c>
      <c r="BA190" s="195" t="s">
        <v>7</v>
      </c>
      <c r="BB190" s="195" t="s">
        <v>7</v>
      </c>
      <c r="BC190" s="195" t="s">
        <v>7</v>
      </c>
      <c r="BD190" s="195" t="s">
        <v>7</v>
      </c>
      <c r="BE190" s="195" t="s">
        <v>7</v>
      </c>
      <c r="BF190" s="196">
        <v>1440</v>
      </c>
      <c r="BG190" s="195" t="s">
        <v>7</v>
      </c>
      <c r="BH190" s="196">
        <v>4365</v>
      </c>
      <c r="BI190" s="196">
        <v>31500</v>
      </c>
      <c r="BJ190" s="195" t="s">
        <v>7</v>
      </c>
      <c r="BK190" s="195" t="s">
        <v>7</v>
      </c>
      <c r="BL190" s="195" t="s">
        <v>7</v>
      </c>
    </row>
    <row r="191" spans="1:64" ht="12.75" customHeight="1" x14ac:dyDescent="0.2">
      <c r="A191" s="129">
        <v>185</v>
      </c>
      <c r="B191" s="129"/>
      <c r="C191" s="194" t="s">
        <v>226</v>
      </c>
      <c r="D191" s="195" t="s">
        <v>7</v>
      </c>
      <c r="E191" s="195" t="s">
        <v>7</v>
      </c>
      <c r="F191" s="195" t="s">
        <v>7</v>
      </c>
      <c r="G191" s="195" t="s">
        <v>7</v>
      </c>
      <c r="H191" s="195">
        <v>40</v>
      </c>
      <c r="I191" s="195" t="s">
        <v>7</v>
      </c>
      <c r="J191" s="195">
        <v>5</v>
      </c>
      <c r="K191" s="195" t="s">
        <v>7</v>
      </c>
      <c r="L191" s="195" t="s">
        <v>7</v>
      </c>
      <c r="M191" s="195" t="s">
        <v>7</v>
      </c>
      <c r="N191" s="195" t="s">
        <v>7</v>
      </c>
      <c r="O191" s="195" t="s">
        <v>7</v>
      </c>
      <c r="P191" s="195">
        <v>100</v>
      </c>
      <c r="Q191" s="195" t="s">
        <v>7</v>
      </c>
      <c r="R191" s="196">
        <v>4000</v>
      </c>
      <c r="S191" s="196">
        <v>1800</v>
      </c>
      <c r="T191" s="195" t="s">
        <v>7</v>
      </c>
      <c r="U191" s="195">
        <v>40</v>
      </c>
      <c r="V191" s="195" t="s">
        <v>7</v>
      </c>
      <c r="X191" s="194" t="s">
        <v>226</v>
      </c>
      <c r="Y191" s="195" t="s">
        <v>7</v>
      </c>
      <c r="Z191" s="195" t="s">
        <v>7</v>
      </c>
      <c r="AA191" s="195" t="s">
        <v>7</v>
      </c>
      <c r="AB191" s="195" t="s">
        <v>7</v>
      </c>
      <c r="AC191" s="195">
        <v>40</v>
      </c>
      <c r="AD191" s="195" t="s">
        <v>7</v>
      </c>
      <c r="AE191" s="195">
        <v>5</v>
      </c>
      <c r="AF191" s="195" t="s">
        <v>7</v>
      </c>
      <c r="AG191" s="195" t="s">
        <v>7</v>
      </c>
      <c r="AH191" s="195" t="s">
        <v>7</v>
      </c>
      <c r="AI191" s="195" t="s">
        <v>7</v>
      </c>
      <c r="AJ191" s="195" t="s">
        <v>7</v>
      </c>
      <c r="AK191" s="195">
        <v>100</v>
      </c>
      <c r="AL191" s="195" t="s">
        <v>7</v>
      </c>
      <c r="AM191" s="196">
        <v>4000</v>
      </c>
      <c r="AN191" s="196">
        <v>1800</v>
      </c>
      <c r="AO191" s="195" t="s">
        <v>7</v>
      </c>
      <c r="AP191" s="195">
        <v>40</v>
      </c>
      <c r="AQ191" s="195" t="s">
        <v>7</v>
      </c>
      <c r="AS191" s="194" t="s">
        <v>226</v>
      </c>
      <c r="AT191" s="195" t="s">
        <v>7</v>
      </c>
      <c r="AU191" s="195" t="s">
        <v>7</v>
      </c>
      <c r="AV191" s="195" t="s">
        <v>7</v>
      </c>
      <c r="AW191" s="195" t="s">
        <v>7</v>
      </c>
      <c r="AX191" s="195">
        <v>65</v>
      </c>
      <c r="AY191" s="195" t="s">
        <v>7</v>
      </c>
      <c r="AZ191" s="195">
        <v>325</v>
      </c>
      <c r="BA191" s="195" t="s">
        <v>7</v>
      </c>
      <c r="BB191" s="195" t="s">
        <v>7</v>
      </c>
      <c r="BC191" s="195" t="s">
        <v>7</v>
      </c>
      <c r="BD191" s="195" t="s">
        <v>7</v>
      </c>
      <c r="BE191" s="195" t="s">
        <v>7</v>
      </c>
      <c r="BF191" s="196">
        <v>1500</v>
      </c>
      <c r="BG191" s="195" t="s">
        <v>7</v>
      </c>
      <c r="BH191" s="196">
        <v>26000</v>
      </c>
      <c r="BI191" s="196">
        <v>5400</v>
      </c>
      <c r="BJ191" s="195" t="s">
        <v>7</v>
      </c>
      <c r="BK191" s="196">
        <v>3560</v>
      </c>
      <c r="BL191" s="195" t="s">
        <v>7</v>
      </c>
    </row>
    <row r="192" spans="1:64" ht="12.75" customHeight="1" x14ac:dyDescent="0.2">
      <c r="A192" s="129">
        <v>186</v>
      </c>
      <c r="B192" s="129"/>
      <c r="C192" s="194" t="s">
        <v>227</v>
      </c>
      <c r="D192" s="195" t="s">
        <v>7</v>
      </c>
      <c r="E192" s="195" t="s">
        <v>7</v>
      </c>
      <c r="F192" s="195" t="s">
        <v>7</v>
      </c>
      <c r="G192" s="195" t="s">
        <v>7</v>
      </c>
      <c r="H192" s="195" t="s">
        <v>7</v>
      </c>
      <c r="I192" s="195" t="s">
        <v>7</v>
      </c>
      <c r="J192" s="195" t="s">
        <v>7</v>
      </c>
      <c r="K192" s="195" t="s">
        <v>7</v>
      </c>
      <c r="L192" s="195" t="s">
        <v>7</v>
      </c>
      <c r="M192" s="195" t="s">
        <v>7</v>
      </c>
      <c r="N192" s="195" t="s">
        <v>7</v>
      </c>
      <c r="O192" s="195" t="s">
        <v>7</v>
      </c>
      <c r="P192" s="195">
        <v>25</v>
      </c>
      <c r="Q192" s="195" t="s">
        <v>7</v>
      </c>
      <c r="R192" s="195">
        <v>750</v>
      </c>
      <c r="S192" s="196">
        <v>4000</v>
      </c>
      <c r="T192" s="195">
        <v>150</v>
      </c>
      <c r="U192" s="195" t="s">
        <v>7</v>
      </c>
      <c r="V192" s="195" t="s">
        <v>7</v>
      </c>
      <c r="X192" s="194" t="s">
        <v>227</v>
      </c>
      <c r="Y192" s="195" t="s">
        <v>7</v>
      </c>
      <c r="Z192" s="195" t="s">
        <v>7</v>
      </c>
      <c r="AA192" s="195" t="s">
        <v>7</v>
      </c>
      <c r="AB192" s="195" t="s">
        <v>7</v>
      </c>
      <c r="AC192" s="195" t="s">
        <v>7</v>
      </c>
      <c r="AD192" s="195" t="s">
        <v>7</v>
      </c>
      <c r="AE192" s="195" t="s">
        <v>7</v>
      </c>
      <c r="AF192" s="195" t="s">
        <v>7</v>
      </c>
      <c r="AG192" s="195" t="s">
        <v>7</v>
      </c>
      <c r="AH192" s="195" t="s">
        <v>7</v>
      </c>
      <c r="AI192" s="195" t="s">
        <v>7</v>
      </c>
      <c r="AJ192" s="195" t="s">
        <v>7</v>
      </c>
      <c r="AK192" s="195">
        <v>25</v>
      </c>
      <c r="AL192" s="195" t="s">
        <v>7</v>
      </c>
      <c r="AM192" s="195">
        <v>750</v>
      </c>
      <c r="AN192" s="196">
        <v>4000</v>
      </c>
      <c r="AO192" s="195">
        <v>150</v>
      </c>
      <c r="AP192" s="195" t="s">
        <v>7</v>
      </c>
      <c r="AQ192" s="195" t="s">
        <v>7</v>
      </c>
      <c r="AS192" s="194" t="s">
        <v>227</v>
      </c>
      <c r="AT192" s="195" t="s">
        <v>7</v>
      </c>
      <c r="AU192" s="195" t="s">
        <v>7</v>
      </c>
      <c r="AV192" s="195" t="s">
        <v>7</v>
      </c>
      <c r="AW192" s="195" t="s">
        <v>7</v>
      </c>
      <c r="AX192" s="195" t="s">
        <v>7</v>
      </c>
      <c r="AY192" s="195" t="s">
        <v>7</v>
      </c>
      <c r="AZ192" s="195" t="s">
        <v>7</v>
      </c>
      <c r="BA192" s="195" t="s">
        <v>7</v>
      </c>
      <c r="BB192" s="195" t="s">
        <v>7</v>
      </c>
      <c r="BC192" s="195" t="s">
        <v>7</v>
      </c>
      <c r="BD192" s="195" t="s">
        <v>7</v>
      </c>
      <c r="BE192" s="195" t="s">
        <v>7</v>
      </c>
      <c r="BF192" s="195">
        <v>438</v>
      </c>
      <c r="BG192" s="195" t="s">
        <v>7</v>
      </c>
      <c r="BH192" s="196">
        <v>6250</v>
      </c>
      <c r="BI192" s="196">
        <v>12000</v>
      </c>
      <c r="BJ192" s="195">
        <v>540</v>
      </c>
      <c r="BK192" s="195" t="s">
        <v>7</v>
      </c>
      <c r="BL192" s="195" t="s">
        <v>7</v>
      </c>
    </row>
    <row r="193" spans="1:64" ht="12.75" customHeight="1" x14ac:dyDescent="0.2">
      <c r="A193" s="129">
        <v>187</v>
      </c>
      <c r="B193" s="129"/>
      <c r="C193" s="194" t="s">
        <v>228</v>
      </c>
      <c r="D193" s="195" t="s">
        <v>7</v>
      </c>
      <c r="E193" s="195" t="s">
        <v>7</v>
      </c>
      <c r="F193" s="195" t="s">
        <v>7</v>
      </c>
      <c r="G193" s="195" t="s">
        <v>7</v>
      </c>
      <c r="H193" s="195">
        <v>70</v>
      </c>
      <c r="I193" s="195">
        <v>52</v>
      </c>
      <c r="J193" s="195">
        <v>36</v>
      </c>
      <c r="K193" s="195" t="s">
        <v>7</v>
      </c>
      <c r="L193" s="195" t="s">
        <v>7</v>
      </c>
      <c r="M193" s="196">
        <v>3000</v>
      </c>
      <c r="N193" s="195" t="s">
        <v>7</v>
      </c>
      <c r="O193" s="195" t="s">
        <v>7</v>
      </c>
      <c r="P193" s="195">
        <v>200</v>
      </c>
      <c r="Q193" s="195" t="s">
        <v>7</v>
      </c>
      <c r="R193" s="196">
        <v>5200</v>
      </c>
      <c r="S193" s="196">
        <v>12500</v>
      </c>
      <c r="T193" s="195">
        <v>500</v>
      </c>
      <c r="U193" s="195" t="s">
        <v>7</v>
      </c>
      <c r="V193" s="195" t="s">
        <v>7</v>
      </c>
      <c r="X193" s="194" t="s">
        <v>228</v>
      </c>
      <c r="Y193" s="195" t="s">
        <v>7</v>
      </c>
      <c r="Z193" s="195" t="s">
        <v>7</v>
      </c>
      <c r="AA193" s="195" t="s">
        <v>7</v>
      </c>
      <c r="AB193" s="195" t="s">
        <v>7</v>
      </c>
      <c r="AC193" s="195">
        <v>70</v>
      </c>
      <c r="AD193" s="195">
        <v>52</v>
      </c>
      <c r="AE193" s="195">
        <v>36</v>
      </c>
      <c r="AF193" s="195" t="s">
        <v>7</v>
      </c>
      <c r="AG193" s="195" t="s">
        <v>7</v>
      </c>
      <c r="AH193" s="196">
        <v>3000</v>
      </c>
      <c r="AI193" s="195" t="s">
        <v>7</v>
      </c>
      <c r="AJ193" s="195" t="s">
        <v>7</v>
      </c>
      <c r="AK193" s="195">
        <v>200</v>
      </c>
      <c r="AL193" s="195" t="s">
        <v>7</v>
      </c>
      <c r="AM193" s="196">
        <v>5200</v>
      </c>
      <c r="AN193" s="196">
        <v>12500</v>
      </c>
      <c r="AO193" s="195">
        <v>500</v>
      </c>
      <c r="AP193" s="195" t="s">
        <v>7</v>
      </c>
      <c r="AQ193" s="195" t="s">
        <v>7</v>
      </c>
      <c r="AS193" s="194" t="s">
        <v>228</v>
      </c>
      <c r="AT193" s="195" t="s">
        <v>7</v>
      </c>
      <c r="AU193" s="195" t="s">
        <v>7</v>
      </c>
      <c r="AV193" s="195" t="s">
        <v>7</v>
      </c>
      <c r="AW193" s="195" t="s">
        <v>7</v>
      </c>
      <c r="AX193" s="195">
        <v>110</v>
      </c>
      <c r="AY193" s="196">
        <v>2080</v>
      </c>
      <c r="AZ193" s="196">
        <v>1080</v>
      </c>
      <c r="BA193" s="195" t="s">
        <v>7</v>
      </c>
      <c r="BB193" s="195" t="s">
        <v>7</v>
      </c>
      <c r="BC193" s="196">
        <v>7730</v>
      </c>
      <c r="BD193" s="195" t="s">
        <v>7</v>
      </c>
      <c r="BE193" s="195" t="s">
        <v>7</v>
      </c>
      <c r="BF193" s="196">
        <v>2400</v>
      </c>
      <c r="BG193" s="195" t="s">
        <v>7</v>
      </c>
      <c r="BH193" s="196">
        <v>41000</v>
      </c>
      <c r="BI193" s="196">
        <v>37000</v>
      </c>
      <c r="BJ193" s="196">
        <v>1500</v>
      </c>
      <c r="BK193" s="195" t="s">
        <v>7</v>
      </c>
      <c r="BL193" s="195" t="s">
        <v>7</v>
      </c>
    </row>
    <row r="194" spans="1:64" ht="12.75" customHeight="1" x14ac:dyDescent="0.2">
      <c r="A194" s="129">
        <v>188</v>
      </c>
      <c r="B194" s="129"/>
      <c r="C194" s="194" t="s">
        <v>229</v>
      </c>
      <c r="D194" s="195">
        <v>5</v>
      </c>
      <c r="E194" s="195" t="s">
        <v>7</v>
      </c>
      <c r="F194" s="195" t="s">
        <v>7</v>
      </c>
      <c r="G194" s="195" t="s">
        <v>7</v>
      </c>
      <c r="H194" s="195">
        <v>80</v>
      </c>
      <c r="I194" s="195" t="s">
        <v>7</v>
      </c>
      <c r="J194" s="196">
        <v>4000</v>
      </c>
      <c r="K194" s="195" t="s">
        <v>7</v>
      </c>
      <c r="L194" s="195" t="s">
        <v>7</v>
      </c>
      <c r="M194" s="195" t="s">
        <v>7</v>
      </c>
      <c r="N194" s="195" t="s">
        <v>7</v>
      </c>
      <c r="O194" s="195" t="s">
        <v>7</v>
      </c>
      <c r="P194" s="195">
        <v>75</v>
      </c>
      <c r="Q194" s="195">
        <v>80</v>
      </c>
      <c r="R194" s="195">
        <v>720</v>
      </c>
      <c r="S194" s="196">
        <v>33000</v>
      </c>
      <c r="T194" s="196">
        <v>2600</v>
      </c>
      <c r="U194" s="195" t="s">
        <v>7</v>
      </c>
      <c r="V194" s="195" t="s">
        <v>7</v>
      </c>
      <c r="X194" s="194" t="s">
        <v>229</v>
      </c>
      <c r="Y194" s="195">
        <v>5</v>
      </c>
      <c r="Z194" s="195" t="s">
        <v>7</v>
      </c>
      <c r="AA194" s="195" t="s">
        <v>7</v>
      </c>
      <c r="AB194" s="195" t="s">
        <v>7</v>
      </c>
      <c r="AC194" s="195">
        <v>80</v>
      </c>
      <c r="AD194" s="195" t="s">
        <v>7</v>
      </c>
      <c r="AE194" s="196">
        <v>4000</v>
      </c>
      <c r="AF194" s="195" t="s">
        <v>7</v>
      </c>
      <c r="AG194" s="195" t="s">
        <v>7</v>
      </c>
      <c r="AH194" s="195" t="s">
        <v>7</v>
      </c>
      <c r="AI194" s="195" t="s">
        <v>7</v>
      </c>
      <c r="AJ194" s="195" t="s">
        <v>7</v>
      </c>
      <c r="AK194" s="195">
        <v>75</v>
      </c>
      <c r="AL194" s="195">
        <v>80</v>
      </c>
      <c r="AM194" s="195">
        <v>720</v>
      </c>
      <c r="AN194" s="196">
        <v>33000</v>
      </c>
      <c r="AO194" s="196">
        <v>2600</v>
      </c>
      <c r="AP194" s="195" t="s">
        <v>7</v>
      </c>
      <c r="AQ194" s="195" t="s">
        <v>7</v>
      </c>
      <c r="AS194" s="194" t="s">
        <v>229</v>
      </c>
      <c r="AT194" s="195">
        <v>112</v>
      </c>
      <c r="AU194" s="195" t="s">
        <v>7</v>
      </c>
      <c r="AV194" s="195" t="s">
        <v>7</v>
      </c>
      <c r="AW194" s="195" t="s">
        <v>7</v>
      </c>
      <c r="AX194" s="195">
        <v>192</v>
      </c>
      <c r="AY194" s="195" t="s">
        <v>7</v>
      </c>
      <c r="AZ194" s="196">
        <v>200000</v>
      </c>
      <c r="BA194" s="195" t="s">
        <v>7</v>
      </c>
      <c r="BB194" s="195" t="s">
        <v>7</v>
      </c>
      <c r="BC194" s="195" t="s">
        <v>7</v>
      </c>
      <c r="BD194" s="195" t="s">
        <v>7</v>
      </c>
      <c r="BE194" s="195" t="s">
        <v>7</v>
      </c>
      <c r="BF194" s="195">
        <v>975</v>
      </c>
      <c r="BG194" s="196">
        <v>2400</v>
      </c>
      <c r="BH194" s="196">
        <v>3726</v>
      </c>
      <c r="BI194" s="196">
        <v>105600</v>
      </c>
      <c r="BJ194" s="196">
        <v>7000</v>
      </c>
      <c r="BK194" s="195" t="s">
        <v>7</v>
      </c>
      <c r="BL194" s="195" t="s">
        <v>7</v>
      </c>
    </row>
    <row r="195" spans="1:64" ht="12.75" customHeight="1" x14ac:dyDescent="0.2">
      <c r="A195" s="129">
        <v>189</v>
      </c>
      <c r="B195" s="129"/>
      <c r="C195" s="194" t="s">
        <v>230</v>
      </c>
      <c r="D195" s="195" t="s">
        <v>7</v>
      </c>
      <c r="E195" s="195" t="s">
        <v>7</v>
      </c>
      <c r="F195" s="195" t="s">
        <v>7</v>
      </c>
      <c r="G195" s="195" t="s">
        <v>7</v>
      </c>
      <c r="H195" s="195">
        <v>250</v>
      </c>
      <c r="I195" s="195" t="s">
        <v>7</v>
      </c>
      <c r="J195" s="195" t="s">
        <v>7</v>
      </c>
      <c r="K195" s="195" t="s">
        <v>7</v>
      </c>
      <c r="L195" s="195" t="s">
        <v>7</v>
      </c>
      <c r="M195" s="195" t="s">
        <v>7</v>
      </c>
      <c r="N195" s="195" t="s">
        <v>7</v>
      </c>
      <c r="O195" s="195" t="s">
        <v>7</v>
      </c>
      <c r="P195" s="195">
        <v>200</v>
      </c>
      <c r="Q195" s="195" t="s">
        <v>7</v>
      </c>
      <c r="R195" s="196">
        <v>1050</v>
      </c>
      <c r="S195" s="196">
        <v>8260</v>
      </c>
      <c r="T195" s="195" t="s">
        <v>7</v>
      </c>
      <c r="U195" s="195" t="s">
        <v>7</v>
      </c>
      <c r="V195" s="195" t="s">
        <v>7</v>
      </c>
      <c r="X195" s="194" t="s">
        <v>230</v>
      </c>
      <c r="Y195" s="195" t="s">
        <v>7</v>
      </c>
      <c r="Z195" s="195" t="s">
        <v>7</v>
      </c>
      <c r="AA195" s="195" t="s">
        <v>7</v>
      </c>
      <c r="AB195" s="195" t="s">
        <v>7</v>
      </c>
      <c r="AC195" s="195">
        <v>250</v>
      </c>
      <c r="AD195" s="195" t="s">
        <v>7</v>
      </c>
      <c r="AE195" s="195" t="s">
        <v>7</v>
      </c>
      <c r="AF195" s="195" t="s">
        <v>7</v>
      </c>
      <c r="AG195" s="195" t="s">
        <v>7</v>
      </c>
      <c r="AH195" s="195" t="s">
        <v>7</v>
      </c>
      <c r="AI195" s="195" t="s">
        <v>7</v>
      </c>
      <c r="AJ195" s="195" t="s">
        <v>7</v>
      </c>
      <c r="AK195" s="195">
        <v>200</v>
      </c>
      <c r="AL195" s="195" t="s">
        <v>7</v>
      </c>
      <c r="AM195" s="196">
        <v>1050</v>
      </c>
      <c r="AN195" s="196">
        <v>8260</v>
      </c>
      <c r="AO195" s="195" t="s">
        <v>7</v>
      </c>
      <c r="AP195" s="195" t="s">
        <v>7</v>
      </c>
      <c r="AQ195" s="195" t="s">
        <v>7</v>
      </c>
      <c r="AS195" s="194" t="s">
        <v>230</v>
      </c>
      <c r="AT195" s="195" t="s">
        <v>7</v>
      </c>
      <c r="AU195" s="195" t="s">
        <v>7</v>
      </c>
      <c r="AV195" s="195" t="s">
        <v>7</v>
      </c>
      <c r="AW195" s="195" t="s">
        <v>7</v>
      </c>
      <c r="AX195" s="195">
        <v>540</v>
      </c>
      <c r="AY195" s="195" t="s">
        <v>7</v>
      </c>
      <c r="AZ195" s="195" t="s">
        <v>7</v>
      </c>
      <c r="BA195" s="195" t="s">
        <v>7</v>
      </c>
      <c r="BB195" s="195" t="s">
        <v>7</v>
      </c>
      <c r="BC195" s="195" t="s">
        <v>7</v>
      </c>
      <c r="BD195" s="195" t="s">
        <v>7</v>
      </c>
      <c r="BE195" s="195" t="s">
        <v>7</v>
      </c>
      <c r="BF195" s="196">
        <v>2900</v>
      </c>
      <c r="BG195" s="195" t="s">
        <v>7</v>
      </c>
      <c r="BH195" s="196">
        <v>4000</v>
      </c>
      <c r="BI195" s="196">
        <v>23789</v>
      </c>
      <c r="BJ195" s="195" t="s">
        <v>7</v>
      </c>
      <c r="BK195" s="195" t="s">
        <v>7</v>
      </c>
      <c r="BL195" s="195" t="s">
        <v>7</v>
      </c>
    </row>
    <row r="196" spans="1:64" ht="12.75" customHeight="1" x14ac:dyDescent="0.2">
      <c r="A196" s="129">
        <v>190</v>
      </c>
      <c r="B196" s="129"/>
      <c r="C196" s="194" t="s">
        <v>231</v>
      </c>
      <c r="D196" s="195" t="s">
        <v>7</v>
      </c>
      <c r="E196" s="195" t="s">
        <v>7</v>
      </c>
      <c r="F196" s="195" t="s">
        <v>7</v>
      </c>
      <c r="G196" s="195" t="s">
        <v>7</v>
      </c>
      <c r="H196" s="195">
        <v>20</v>
      </c>
      <c r="I196" s="195" t="s">
        <v>7</v>
      </c>
      <c r="J196" s="196">
        <v>20000</v>
      </c>
      <c r="K196" s="195" t="s">
        <v>7</v>
      </c>
      <c r="L196" s="195" t="s">
        <v>7</v>
      </c>
      <c r="M196" s="195" t="s">
        <v>7</v>
      </c>
      <c r="N196" s="195" t="s">
        <v>7</v>
      </c>
      <c r="O196" s="195" t="s">
        <v>7</v>
      </c>
      <c r="P196" s="195" t="s">
        <v>7</v>
      </c>
      <c r="Q196" s="195" t="s">
        <v>7</v>
      </c>
      <c r="R196" s="196">
        <v>1200</v>
      </c>
      <c r="S196" s="196">
        <v>11000</v>
      </c>
      <c r="T196" s="196">
        <v>4400</v>
      </c>
      <c r="U196" s="195" t="s">
        <v>7</v>
      </c>
      <c r="V196" s="195" t="s">
        <v>7</v>
      </c>
      <c r="X196" s="194" t="s">
        <v>231</v>
      </c>
      <c r="Y196" s="195" t="s">
        <v>7</v>
      </c>
      <c r="Z196" s="195" t="s">
        <v>7</v>
      </c>
      <c r="AA196" s="195" t="s">
        <v>7</v>
      </c>
      <c r="AB196" s="195" t="s">
        <v>7</v>
      </c>
      <c r="AC196" s="195">
        <v>20</v>
      </c>
      <c r="AD196" s="195" t="s">
        <v>7</v>
      </c>
      <c r="AE196" s="196">
        <v>20000</v>
      </c>
      <c r="AF196" s="195" t="s">
        <v>7</v>
      </c>
      <c r="AG196" s="195" t="s">
        <v>7</v>
      </c>
      <c r="AH196" s="195" t="s">
        <v>7</v>
      </c>
      <c r="AI196" s="195" t="s">
        <v>7</v>
      </c>
      <c r="AJ196" s="195" t="s">
        <v>7</v>
      </c>
      <c r="AK196" s="195" t="s">
        <v>7</v>
      </c>
      <c r="AL196" s="195" t="s">
        <v>7</v>
      </c>
      <c r="AM196" s="196">
        <v>1200</v>
      </c>
      <c r="AN196" s="196">
        <v>11000</v>
      </c>
      <c r="AO196" s="196">
        <v>4400</v>
      </c>
      <c r="AP196" s="195" t="s">
        <v>7</v>
      </c>
      <c r="AQ196" s="195" t="s">
        <v>7</v>
      </c>
      <c r="AS196" s="194" t="s">
        <v>231</v>
      </c>
      <c r="AT196" s="195" t="s">
        <v>7</v>
      </c>
      <c r="AU196" s="195" t="s">
        <v>7</v>
      </c>
      <c r="AV196" s="195" t="s">
        <v>7</v>
      </c>
      <c r="AW196" s="195" t="s">
        <v>7</v>
      </c>
      <c r="AX196" s="195">
        <v>37</v>
      </c>
      <c r="AY196" s="195" t="s">
        <v>7</v>
      </c>
      <c r="AZ196" s="196">
        <v>1500000</v>
      </c>
      <c r="BA196" s="195" t="s">
        <v>7</v>
      </c>
      <c r="BB196" s="195" t="s">
        <v>7</v>
      </c>
      <c r="BC196" s="195" t="s">
        <v>7</v>
      </c>
      <c r="BD196" s="195" t="s">
        <v>7</v>
      </c>
      <c r="BE196" s="195" t="s">
        <v>7</v>
      </c>
      <c r="BF196" s="195" t="s">
        <v>7</v>
      </c>
      <c r="BG196" s="195" t="s">
        <v>7</v>
      </c>
      <c r="BH196" s="196">
        <v>4740</v>
      </c>
      <c r="BI196" s="196">
        <v>23100</v>
      </c>
      <c r="BJ196" s="196">
        <v>13200</v>
      </c>
      <c r="BK196" s="195" t="s">
        <v>7</v>
      </c>
      <c r="BL196" s="195" t="s">
        <v>7</v>
      </c>
    </row>
    <row r="197" spans="1:64" ht="12.75" customHeight="1" x14ac:dyDescent="0.2">
      <c r="A197" s="129">
        <v>191</v>
      </c>
      <c r="B197" s="129"/>
      <c r="C197" s="194" t="s">
        <v>232</v>
      </c>
      <c r="D197" s="195" t="s">
        <v>7</v>
      </c>
      <c r="E197" s="195">
        <v>690</v>
      </c>
      <c r="F197" s="195" t="s">
        <v>7</v>
      </c>
      <c r="G197" s="195" t="s">
        <v>7</v>
      </c>
      <c r="H197" s="195" t="s">
        <v>7</v>
      </c>
      <c r="I197" s="195" t="s">
        <v>7</v>
      </c>
      <c r="J197" s="196">
        <v>5500</v>
      </c>
      <c r="K197" s="195" t="s">
        <v>7</v>
      </c>
      <c r="L197" s="195" t="s">
        <v>7</v>
      </c>
      <c r="M197" s="195" t="s">
        <v>7</v>
      </c>
      <c r="N197" s="195" t="s">
        <v>7</v>
      </c>
      <c r="O197" s="195" t="s">
        <v>7</v>
      </c>
      <c r="P197" s="195" t="s">
        <v>7</v>
      </c>
      <c r="Q197" s="195" t="s">
        <v>7</v>
      </c>
      <c r="R197" s="196">
        <v>15500</v>
      </c>
      <c r="S197" s="196">
        <v>23000</v>
      </c>
      <c r="T197" s="195" t="s">
        <v>7</v>
      </c>
      <c r="U197" s="195" t="s">
        <v>7</v>
      </c>
      <c r="V197" s="195" t="s">
        <v>7</v>
      </c>
      <c r="X197" s="194" t="s">
        <v>232</v>
      </c>
      <c r="Y197" s="195" t="s">
        <v>7</v>
      </c>
      <c r="Z197" s="195">
        <v>690</v>
      </c>
      <c r="AA197" s="195" t="s">
        <v>7</v>
      </c>
      <c r="AB197" s="195" t="s">
        <v>7</v>
      </c>
      <c r="AC197" s="195" t="s">
        <v>7</v>
      </c>
      <c r="AD197" s="195" t="s">
        <v>7</v>
      </c>
      <c r="AE197" s="196">
        <v>5500</v>
      </c>
      <c r="AF197" s="195" t="s">
        <v>7</v>
      </c>
      <c r="AG197" s="195" t="s">
        <v>7</v>
      </c>
      <c r="AH197" s="195" t="s">
        <v>7</v>
      </c>
      <c r="AI197" s="195" t="s">
        <v>7</v>
      </c>
      <c r="AJ197" s="195" t="s">
        <v>7</v>
      </c>
      <c r="AK197" s="195" t="s">
        <v>7</v>
      </c>
      <c r="AL197" s="195" t="s">
        <v>7</v>
      </c>
      <c r="AM197" s="196">
        <v>15500</v>
      </c>
      <c r="AN197" s="196">
        <v>23000</v>
      </c>
      <c r="AO197" s="195" t="s">
        <v>7</v>
      </c>
      <c r="AP197" s="195" t="s">
        <v>7</v>
      </c>
      <c r="AQ197" s="195" t="s">
        <v>7</v>
      </c>
      <c r="AS197" s="194" t="s">
        <v>232</v>
      </c>
      <c r="AT197" s="195" t="s">
        <v>7</v>
      </c>
      <c r="AU197" s="196">
        <v>2760</v>
      </c>
      <c r="AV197" s="195" t="s">
        <v>7</v>
      </c>
      <c r="AW197" s="195" t="s">
        <v>7</v>
      </c>
      <c r="AX197" s="195" t="s">
        <v>7</v>
      </c>
      <c r="AY197" s="195" t="s">
        <v>7</v>
      </c>
      <c r="AZ197" s="196">
        <v>330000</v>
      </c>
      <c r="BA197" s="195" t="s">
        <v>7</v>
      </c>
      <c r="BB197" s="195" t="s">
        <v>7</v>
      </c>
      <c r="BC197" s="195" t="s">
        <v>7</v>
      </c>
      <c r="BD197" s="195" t="s">
        <v>7</v>
      </c>
      <c r="BE197" s="195" t="s">
        <v>7</v>
      </c>
      <c r="BF197" s="195" t="s">
        <v>7</v>
      </c>
      <c r="BG197" s="195" t="s">
        <v>7</v>
      </c>
      <c r="BH197" s="196">
        <v>99350</v>
      </c>
      <c r="BI197" s="196">
        <v>62560</v>
      </c>
      <c r="BJ197" s="195" t="s">
        <v>7</v>
      </c>
      <c r="BK197" s="195" t="s">
        <v>7</v>
      </c>
      <c r="BL197" s="195" t="s">
        <v>7</v>
      </c>
    </row>
    <row r="198" spans="1:64" ht="12.75" customHeight="1" x14ac:dyDescent="0.2">
      <c r="A198" s="129">
        <v>192</v>
      </c>
      <c r="B198" s="129"/>
      <c r="C198" s="194" t="s">
        <v>233</v>
      </c>
      <c r="D198" s="195" t="s">
        <v>7</v>
      </c>
      <c r="E198" s="195" t="s">
        <v>7</v>
      </c>
      <c r="F198" s="195" t="s">
        <v>7</v>
      </c>
      <c r="G198" s="195" t="s">
        <v>7</v>
      </c>
      <c r="H198" s="195">
        <v>15</v>
      </c>
      <c r="I198" s="195" t="s">
        <v>7</v>
      </c>
      <c r="J198" s="195" t="s">
        <v>7</v>
      </c>
      <c r="K198" s="195" t="s">
        <v>7</v>
      </c>
      <c r="L198" s="195" t="s">
        <v>7</v>
      </c>
      <c r="M198" s="195">
        <v>42</v>
      </c>
      <c r="N198" s="195" t="s">
        <v>7</v>
      </c>
      <c r="O198" s="195" t="s">
        <v>7</v>
      </c>
      <c r="P198" s="195" t="s">
        <v>7</v>
      </c>
      <c r="Q198" s="195" t="s">
        <v>7</v>
      </c>
      <c r="R198" s="196">
        <v>1500</v>
      </c>
      <c r="S198" s="196">
        <v>3399</v>
      </c>
      <c r="T198" s="195" t="s">
        <v>7</v>
      </c>
      <c r="U198" s="195" t="s">
        <v>7</v>
      </c>
      <c r="V198" s="195" t="s">
        <v>7</v>
      </c>
      <c r="X198" s="194" t="s">
        <v>233</v>
      </c>
      <c r="Y198" s="195" t="s">
        <v>7</v>
      </c>
      <c r="Z198" s="195" t="s">
        <v>7</v>
      </c>
      <c r="AA198" s="195" t="s">
        <v>7</v>
      </c>
      <c r="AB198" s="195" t="s">
        <v>7</v>
      </c>
      <c r="AC198" s="195">
        <v>15</v>
      </c>
      <c r="AD198" s="195" t="s">
        <v>7</v>
      </c>
      <c r="AE198" s="195" t="s">
        <v>7</v>
      </c>
      <c r="AF198" s="195" t="s">
        <v>7</v>
      </c>
      <c r="AG198" s="195" t="s">
        <v>7</v>
      </c>
      <c r="AH198" s="195">
        <v>42</v>
      </c>
      <c r="AI198" s="195" t="s">
        <v>7</v>
      </c>
      <c r="AJ198" s="195" t="s">
        <v>7</v>
      </c>
      <c r="AK198" s="195" t="s">
        <v>7</v>
      </c>
      <c r="AL198" s="195" t="s">
        <v>7</v>
      </c>
      <c r="AM198" s="196">
        <v>1500</v>
      </c>
      <c r="AN198" s="196">
        <v>3399</v>
      </c>
      <c r="AO198" s="195" t="s">
        <v>7</v>
      </c>
      <c r="AP198" s="195" t="s">
        <v>7</v>
      </c>
      <c r="AQ198" s="195" t="s">
        <v>7</v>
      </c>
      <c r="AS198" s="194" t="s">
        <v>233</v>
      </c>
      <c r="AT198" s="195" t="s">
        <v>7</v>
      </c>
      <c r="AU198" s="195" t="s">
        <v>7</v>
      </c>
      <c r="AV198" s="195" t="s">
        <v>7</v>
      </c>
      <c r="AW198" s="195" t="s">
        <v>7</v>
      </c>
      <c r="AX198" s="195">
        <v>24</v>
      </c>
      <c r="AY198" s="195" t="s">
        <v>7</v>
      </c>
      <c r="AZ198" s="195" t="s">
        <v>7</v>
      </c>
      <c r="BA198" s="195" t="s">
        <v>7</v>
      </c>
      <c r="BB198" s="195" t="s">
        <v>7</v>
      </c>
      <c r="BC198" s="195">
        <v>56</v>
      </c>
      <c r="BD198" s="195" t="s">
        <v>7</v>
      </c>
      <c r="BE198" s="195" t="s">
        <v>7</v>
      </c>
      <c r="BF198" s="195" t="s">
        <v>7</v>
      </c>
      <c r="BG198" s="195" t="s">
        <v>7</v>
      </c>
      <c r="BH198" s="196">
        <v>2400</v>
      </c>
      <c r="BI198" s="196">
        <v>8157</v>
      </c>
      <c r="BJ198" s="195" t="s">
        <v>7</v>
      </c>
      <c r="BK198" s="195" t="s">
        <v>7</v>
      </c>
      <c r="BL198" s="195" t="s">
        <v>7</v>
      </c>
    </row>
    <row r="199" spans="1:64" ht="12.75" customHeight="1" x14ac:dyDescent="0.2">
      <c r="A199" s="129">
        <v>193</v>
      </c>
      <c r="B199" s="129"/>
      <c r="C199" s="194" t="s">
        <v>234</v>
      </c>
      <c r="D199" s="195" t="s">
        <v>7</v>
      </c>
      <c r="E199" s="195" t="s">
        <v>7</v>
      </c>
      <c r="F199" s="195" t="s">
        <v>7</v>
      </c>
      <c r="G199" s="195" t="s">
        <v>7</v>
      </c>
      <c r="H199" s="195">
        <v>45</v>
      </c>
      <c r="I199" s="195" t="s">
        <v>7</v>
      </c>
      <c r="J199" s="195" t="s">
        <v>7</v>
      </c>
      <c r="K199" s="195" t="s">
        <v>7</v>
      </c>
      <c r="L199" s="195" t="s">
        <v>7</v>
      </c>
      <c r="M199" s="195" t="s">
        <v>7</v>
      </c>
      <c r="N199" s="195" t="s">
        <v>7</v>
      </c>
      <c r="O199" s="195" t="s">
        <v>7</v>
      </c>
      <c r="P199" s="195" t="s">
        <v>7</v>
      </c>
      <c r="Q199" s="195" t="s">
        <v>7</v>
      </c>
      <c r="R199" s="195" t="s">
        <v>7</v>
      </c>
      <c r="S199" s="195">
        <v>630</v>
      </c>
      <c r="T199" s="195" t="s">
        <v>7</v>
      </c>
      <c r="U199" s="195" t="s">
        <v>7</v>
      </c>
      <c r="V199" s="195" t="s">
        <v>7</v>
      </c>
      <c r="X199" s="194" t="s">
        <v>234</v>
      </c>
      <c r="Y199" s="195" t="s">
        <v>7</v>
      </c>
      <c r="Z199" s="195" t="s">
        <v>7</v>
      </c>
      <c r="AA199" s="195" t="s">
        <v>7</v>
      </c>
      <c r="AB199" s="195" t="s">
        <v>7</v>
      </c>
      <c r="AC199" s="195">
        <v>45</v>
      </c>
      <c r="AD199" s="195" t="s">
        <v>7</v>
      </c>
      <c r="AE199" s="195" t="s">
        <v>7</v>
      </c>
      <c r="AF199" s="195" t="s">
        <v>7</v>
      </c>
      <c r="AG199" s="195" t="s">
        <v>7</v>
      </c>
      <c r="AH199" s="195" t="s">
        <v>7</v>
      </c>
      <c r="AI199" s="195" t="s">
        <v>7</v>
      </c>
      <c r="AJ199" s="195" t="s">
        <v>7</v>
      </c>
      <c r="AK199" s="195" t="s">
        <v>7</v>
      </c>
      <c r="AL199" s="195" t="s">
        <v>7</v>
      </c>
      <c r="AM199" s="195" t="s">
        <v>7</v>
      </c>
      <c r="AN199" s="195">
        <v>630</v>
      </c>
      <c r="AO199" s="195" t="s">
        <v>7</v>
      </c>
      <c r="AP199" s="195" t="s">
        <v>7</v>
      </c>
      <c r="AQ199" s="195" t="s">
        <v>7</v>
      </c>
      <c r="AS199" s="194" t="s">
        <v>234</v>
      </c>
      <c r="AT199" s="195" t="s">
        <v>7</v>
      </c>
      <c r="AU199" s="195" t="s">
        <v>7</v>
      </c>
      <c r="AV199" s="195" t="s">
        <v>7</v>
      </c>
      <c r="AW199" s="195" t="s">
        <v>7</v>
      </c>
      <c r="AX199" s="195">
        <v>51</v>
      </c>
      <c r="AY199" s="195" t="s">
        <v>7</v>
      </c>
      <c r="AZ199" s="195" t="s">
        <v>7</v>
      </c>
      <c r="BA199" s="195" t="s">
        <v>7</v>
      </c>
      <c r="BB199" s="195" t="s">
        <v>7</v>
      </c>
      <c r="BC199" s="195" t="s">
        <v>7</v>
      </c>
      <c r="BD199" s="195" t="s">
        <v>7</v>
      </c>
      <c r="BE199" s="195" t="s">
        <v>7</v>
      </c>
      <c r="BF199" s="195" t="s">
        <v>7</v>
      </c>
      <c r="BG199" s="195" t="s">
        <v>7</v>
      </c>
      <c r="BH199" s="195" t="s">
        <v>7</v>
      </c>
      <c r="BI199" s="196">
        <v>1714</v>
      </c>
      <c r="BJ199" s="195" t="s">
        <v>7</v>
      </c>
      <c r="BK199" s="195" t="s">
        <v>7</v>
      </c>
      <c r="BL199" s="195" t="s">
        <v>7</v>
      </c>
    </row>
    <row r="200" spans="1:64" ht="12.75" customHeight="1" x14ac:dyDescent="0.2">
      <c r="A200" s="129">
        <v>194</v>
      </c>
      <c r="B200" s="129"/>
      <c r="C200" s="194" t="s">
        <v>40</v>
      </c>
      <c r="D200" s="195">
        <v>16</v>
      </c>
      <c r="E200" s="195" t="s">
        <v>7</v>
      </c>
      <c r="F200" s="195" t="s">
        <v>7</v>
      </c>
      <c r="G200" s="195" t="s">
        <v>7</v>
      </c>
      <c r="H200" s="195" t="s">
        <v>7</v>
      </c>
      <c r="I200" s="195" t="s">
        <v>7</v>
      </c>
      <c r="J200" s="196">
        <v>76804</v>
      </c>
      <c r="K200" s="195" t="s">
        <v>7</v>
      </c>
      <c r="L200" s="195" t="s">
        <v>7</v>
      </c>
      <c r="M200" s="195">
        <v>300</v>
      </c>
      <c r="N200" s="195" t="s">
        <v>7</v>
      </c>
      <c r="O200" s="195">
        <v>400</v>
      </c>
      <c r="P200" s="195">
        <v>150</v>
      </c>
      <c r="Q200" s="195" t="s">
        <v>7</v>
      </c>
      <c r="R200" s="196">
        <v>6700</v>
      </c>
      <c r="S200" s="196">
        <v>23800</v>
      </c>
      <c r="T200" s="196">
        <v>4000</v>
      </c>
      <c r="U200" s="195" t="s">
        <v>7</v>
      </c>
      <c r="V200" s="195" t="s">
        <v>7</v>
      </c>
      <c r="X200" s="194" t="s">
        <v>40</v>
      </c>
      <c r="Y200" s="195">
        <v>16</v>
      </c>
      <c r="Z200" s="195" t="s">
        <v>7</v>
      </c>
      <c r="AA200" s="195" t="s">
        <v>7</v>
      </c>
      <c r="AB200" s="195" t="s">
        <v>7</v>
      </c>
      <c r="AC200" s="195" t="s">
        <v>7</v>
      </c>
      <c r="AD200" s="195" t="s">
        <v>7</v>
      </c>
      <c r="AE200" s="196">
        <v>76804</v>
      </c>
      <c r="AF200" s="195" t="s">
        <v>7</v>
      </c>
      <c r="AG200" s="195" t="s">
        <v>7</v>
      </c>
      <c r="AH200" s="195">
        <v>300</v>
      </c>
      <c r="AI200" s="195" t="s">
        <v>7</v>
      </c>
      <c r="AJ200" s="195">
        <v>400</v>
      </c>
      <c r="AK200" s="195">
        <v>150</v>
      </c>
      <c r="AL200" s="195" t="s">
        <v>7</v>
      </c>
      <c r="AM200" s="196">
        <v>6700</v>
      </c>
      <c r="AN200" s="196">
        <v>23800</v>
      </c>
      <c r="AO200" s="196">
        <v>4000</v>
      </c>
      <c r="AP200" s="195" t="s">
        <v>7</v>
      </c>
      <c r="AQ200" s="195" t="s">
        <v>7</v>
      </c>
      <c r="AS200" s="194" t="s">
        <v>40</v>
      </c>
      <c r="AT200" s="195">
        <v>368</v>
      </c>
      <c r="AU200" s="195" t="s">
        <v>7</v>
      </c>
      <c r="AV200" s="195" t="s">
        <v>7</v>
      </c>
      <c r="AW200" s="195" t="s">
        <v>7</v>
      </c>
      <c r="AX200" s="195" t="s">
        <v>7</v>
      </c>
      <c r="AY200" s="195" t="s">
        <v>7</v>
      </c>
      <c r="AZ200" s="196">
        <v>6771809</v>
      </c>
      <c r="BA200" s="195" t="s">
        <v>7</v>
      </c>
      <c r="BB200" s="195" t="s">
        <v>7</v>
      </c>
      <c r="BC200" s="195">
        <v>810</v>
      </c>
      <c r="BD200" s="195" t="s">
        <v>7</v>
      </c>
      <c r="BE200" s="195">
        <v>672</v>
      </c>
      <c r="BF200" s="196">
        <v>2250</v>
      </c>
      <c r="BG200" s="195" t="s">
        <v>7</v>
      </c>
      <c r="BH200" s="196">
        <v>39790</v>
      </c>
      <c r="BI200" s="196">
        <v>42840</v>
      </c>
      <c r="BJ200" s="196">
        <v>10400</v>
      </c>
      <c r="BK200" s="195" t="s">
        <v>7</v>
      </c>
      <c r="BL200" s="195" t="s">
        <v>7</v>
      </c>
    </row>
    <row r="201" spans="1:64" ht="12.75" customHeight="1" x14ac:dyDescent="0.2">
      <c r="A201" s="129">
        <v>195</v>
      </c>
      <c r="B201" s="129"/>
      <c r="C201" s="194" t="s">
        <v>235</v>
      </c>
      <c r="D201" s="195" t="s">
        <v>7</v>
      </c>
      <c r="E201" s="195" t="s">
        <v>7</v>
      </c>
      <c r="F201" s="195" t="s">
        <v>7</v>
      </c>
      <c r="G201" s="195" t="s">
        <v>7</v>
      </c>
      <c r="H201" s="195">
        <v>80</v>
      </c>
      <c r="I201" s="195" t="s">
        <v>7</v>
      </c>
      <c r="J201" s="196">
        <v>2869</v>
      </c>
      <c r="K201" s="195" t="s">
        <v>7</v>
      </c>
      <c r="L201" s="195" t="s">
        <v>7</v>
      </c>
      <c r="M201" s="195" t="s">
        <v>7</v>
      </c>
      <c r="N201" s="195" t="s">
        <v>7</v>
      </c>
      <c r="O201" s="195" t="s">
        <v>7</v>
      </c>
      <c r="P201" s="195" t="s">
        <v>7</v>
      </c>
      <c r="Q201" s="195">
        <v>110</v>
      </c>
      <c r="R201" s="195">
        <v>540</v>
      </c>
      <c r="S201" s="195">
        <v>350</v>
      </c>
      <c r="T201" s="195" t="s">
        <v>7</v>
      </c>
      <c r="U201" s="195" t="s">
        <v>7</v>
      </c>
      <c r="V201" s="195" t="s">
        <v>7</v>
      </c>
      <c r="X201" s="194" t="s">
        <v>235</v>
      </c>
      <c r="Y201" s="195" t="s">
        <v>7</v>
      </c>
      <c r="Z201" s="195" t="s">
        <v>7</v>
      </c>
      <c r="AA201" s="195" t="s">
        <v>7</v>
      </c>
      <c r="AB201" s="195" t="s">
        <v>7</v>
      </c>
      <c r="AC201" s="195">
        <v>80</v>
      </c>
      <c r="AD201" s="195" t="s">
        <v>7</v>
      </c>
      <c r="AE201" s="196">
        <v>2869</v>
      </c>
      <c r="AF201" s="195" t="s">
        <v>7</v>
      </c>
      <c r="AG201" s="195" t="s">
        <v>7</v>
      </c>
      <c r="AH201" s="195" t="s">
        <v>7</v>
      </c>
      <c r="AI201" s="195" t="s">
        <v>7</v>
      </c>
      <c r="AJ201" s="195" t="s">
        <v>7</v>
      </c>
      <c r="AK201" s="195" t="s">
        <v>7</v>
      </c>
      <c r="AL201" s="195">
        <v>110</v>
      </c>
      <c r="AM201" s="195">
        <v>540</v>
      </c>
      <c r="AN201" s="195">
        <v>350</v>
      </c>
      <c r="AO201" s="195" t="s">
        <v>7</v>
      </c>
      <c r="AP201" s="195" t="s">
        <v>7</v>
      </c>
      <c r="AQ201" s="195" t="s">
        <v>7</v>
      </c>
      <c r="AS201" s="194" t="s">
        <v>235</v>
      </c>
      <c r="AT201" s="195" t="s">
        <v>7</v>
      </c>
      <c r="AU201" s="195" t="s">
        <v>7</v>
      </c>
      <c r="AV201" s="195" t="s">
        <v>7</v>
      </c>
      <c r="AW201" s="195" t="s">
        <v>7</v>
      </c>
      <c r="AX201" s="195">
        <v>120</v>
      </c>
      <c r="AY201" s="195" t="s">
        <v>7</v>
      </c>
      <c r="AZ201" s="196">
        <v>201748</v>
      </c>
      <c r="BA201" s="195" t="s">
        <v>7</v>
      </c>
      <c r="BB201" s="195" t="s">
        <v>7</v>
      </c>
      <c r="BC201" s="195" t="s">
        <v>7</v>
      </c>
      <c r="BD201" s="195" t="s">
        <v>7</v>
      </c>
      <c r="BE201" s="195" t="s">
        <v>7</v>
      </c>
      <c r="BF201" s="195" t="s">
        <v>7</v>
      </c>
      <c r="BG201" s="196">
        <v>3300</v>
      </c>
      <c r="BH201" s="196">
        <v>2700</v>
      </c>
      <c r="BI201" s="196">
        <v>1050</v>
      </c>
      <c r="BJ201" s="195" t="s">
        <v>7</v>
      </c>
      <c r="BK201" s="195" t="s">
        <v>7</v>
      </c>
      <c r="BL201" s="195" t="s">
        <v>7</v>
      </c>
    </row>
    <row r="202" spans="1:64" ht="12.75" customHeight="1" x14ac:dyDescent="0.2">
      <c r="A202" s="129">
        <v>196</v>
      </c>
      <c r="B202" s="129"/>
      <c r="C202" s="194" t="s">
        <v>236</v>
      </c>
      <c r="D202" s="195" t="s">
        <v>7</v>
      </c>
      <c r="E202" s="195" t="s">
        <v>7</v>
      </c>
      <c r="F202" s="195" t="s">
        <v>7</v>
      </c>
      <c r="G202" s="195" t="s">
        <v>7</v>
      </c>
      <c r="H202" s="195" t="s">
        <v>7</v>
      </c>
      <c r="I202" s="195" t="s">
        <v>7</v>
      </c>
      <c r="J202" s="195">
        <v>857</v>
      </c>
      <c r="K202" s="195" t="s">
        <v>7</v>
      </c>
      <c r="L202" s="195" t="s">
        <v>7</v>
      </c>
      <c r="M202" s="195">
        <v>80</v>
      </c>
      <c r="N202" s="195" t="s">
        <v>7</v>
      </c>
      <c r="O202" s="195" t="s">
        <v>7</v>
      </c>
      <c r="P202" s="195" t="s">
        <v>7</v>
      </c>
      <c r="Q202" s="195">
        <v>50</v>
      </c>
      <c r="R202" s="195">
        <v>120</v>
      </c>
      <c r="S202" s="195">
        <v>120</v>
      </c>
      <c r="T202" s="195" t="s">
        <v>7</v>
      </c>
      <c r="U202" s="195" t="s">
        <v>7</v>
      </c>
      <c r="V202" s="195" t="s">
        <v>7</v>
      </c>
      <c r="X202" s="194" t="s">
        <v>236</v>
      </c>
      <c r="Y202" s="195" t="s">
        <v>7</v>
      </c>
      <c r="Z202" s="195" t="s">
        <v>7</v>
      </c>
      <c r="AA202" s="195" t="s">
        <v>7</v>
      </c>
      <c r="AB202" s="195" t="s">
        <v>7</v>
      </c>
      <c r="AC202" s="195" t="s">
        <v>7</v>
      </c>
      <c r="AD202" s="195" t="s">
        <v>7</v>
      </c>
      <c r="AE202" s="195">
        <v>857</v>
      </c>
      <c r="AF202" s="195" t="s">
        <v>7</v>
      </c>
      <c r="AG202" s="195" t="s">
        <v>7</v>
      </c>
      <c r="AH202" s="195">
        <v>80</v>
      </c>
      <c r="AI202" s="195" t="s">
        <v>7</v>
      </c>
      <c r="AJ202" s="195" t="s">
        <v>7</v>
      </c>
      <c r="AK202" s="195" t="s">
        <v>7</v>
      </c>
      <c r="AL202" s="195">
        <v>50</v>
      </c>
      <c r="AM202" s="195">
        <v>120</v>
      </c>
      <c r="AN202" s="195">
        <v>120</v>
      </c>
      <c r="AO202" s="195" t="s">
        <v>7</v>
      </c>
      <c r="AP202" s="195" t="s">
        <v>7</v>
      </c>
      <c r="AQ202" s="195" t="s">
        <v>7</v>
      </c>
      <c r="AS202" s="194" t="s">
        <v>236</v>
      </c>
      <c r="AT202" s="195" t="s">
        <v>7</v>
      </c>
      <c r="AU202" s="195" t="s">
        <v>7</v>
      </c>
      <c r="AV202" s="195" t="s">
        <v>7</v>
      </c>
      <c r="AW202" s="195" t="s">
        <v>7</v>
      </c>
      <c r="AX202" s="195" t="s">
        <v>7</v>
      </c>
      <c r="AY202" s="195" t="s">
        <v>7</v>
      </c>
      <c r="AZ202" s="196">
        <v>75921</v>
      </c>
      <c r="BA202" s="195" t="s">
        <v>7</v>
      </c>
      <c r="BB202" s="195" t="s">
        <v>7</v>
      </c>
      <c r="BC202" s="195">
        <v>200</v>
      </c>
      <c r="BD202" s="195" t="s">
        <v>7</v>
      </c>
      <c r="BE202" s="195" t="s">
        <v>7</v>
      </c>
      <c r="BF202" s="195" t="s">
        <v>7</v>
      </c>
      <c r="BG202" s="196">
        <v>2000</v>
      </c>
      <c r="BH202" s="195">
        <v>480</v>
      </c>
      <c r="BI202" s="195">
        <v>324</v>
      </c>
      <c r="BJ202" s="195" t="s">
        <v>7</v>
      </c>
      <c r="BK202" s="195" t="s">
        <v>7</v>
      </c>
      <c r="BL202" s="195" t="s">
        <v>7</v>
      </c>
    </row>
    <row r="203" spans="1:64" ht="12.75" customHeight="1" x14ac:dyDescent="0.2">
      <c r="A203" s="129">
        <v>197</v>
      </c>
      <c r="B203" s="129"/>
      <c r="C203" s="194" t="s">
        <v>237</v>
      </c>
      <c r="D203" s="195" t="s">
        <v>7</v>
      </c>
      <c r="E203" s="195" t="s">
        <v>7</v>
      </c>
      <c r="F203" s="195" t="s">
        <v>7</v>
      </c>
      <c r="G203" s="195" t="s">
        <v>7</v>
      </c>
      <c r="H203" s="195" t="s">
        <v>7</v>
      </c>
      <c r="I203" s="195" t="s">
        <v>7</v>
      </c>
      <c r="J203" s="195" t="s">
        <v>7</v>
      </c>
      <c r="K203" s="195" t="s">
        <v>7</v>
      </c>
      <c r="L203" s="195" t="s">
        <v>7</v>
      </c>
      <c r="M203" s="195" t="s">
        <v>7</v>
      </c>
      <c r="N203" s="195" t="s">
        <v>7</v>
      </c>
      <c r="O203" s="195" t="s">
        <v>7</v>
      </c>
      <c r="P203" s="195" t="s">
        <v>7</v>
      </c>
      <c r="Q203" s="195" t="s">
        <v>7</v>
      </c>
      <c r="R203" s="195">
        <v>50</v>
      </c>
      <c r="S203" s="195">
        <v>350</v>
      </c>
      <c r="T203" s="195" t="s">
        <v>7</v>
      </c>
      <c r="U203" s="195" t="s">
        <v>7</v>
      </c>
      <c r="V203" s="195" t="s">
        <v>7</v>
      </c>
      <c r="X203" s="194" t="s">
        <v>237</v>
      </c>
      <c r="Y203" s="195" t="s">
        <v>7</v>
      </c>
      <c r="Z203" s="195" t="s">
        <v>7</v>
      </c>
      <c r="AA203" s="195" t="s">
        <v>7</v>
      </c>
      <c r="AB203" s="195" t="s">
        <v>7</v>
      </c>
      <c r="AC203" s="195" t="s">
        <v>7</v>
      </c>
      <c r="AD203" s="195" t="s">
        <v>7</v>
      </c>
      <c r="AE203" s="195" t="s">
        <v>7</v>
      </c>
      <c r="AF203" s="195" t="s">
        <v>7</v>
      </c>
      <c r="AG203" s="195" t="s">
        <v>7</v>
      </c>
      <c r="AH203" s="195" t="s">
        <v>7</v>
      </c>
      <c r="AI203" s="195" t="s">
        <v>7</v>
      </c>
      <c r="AJ203" s="195" t="s">
        <v>7</v>
      </c>
      <c r="AK203" s="195" t="s">
        <v>7</v>
      </c>
      <c r="AL203" s="195" t="s">
        <v>7</v>
      </c>
      <c r="AM203" s="195">
        <v>50</v>
      </c>
      <c r="AN203" s="195">
        <v>350</v>
      </c>
      <c r="AO203" s="195" t="s">
        <v>7</v>
      </c>
      <c r="AP203" s="195" t="s">
        <v>7</v>
      </c>
      <c r="AQ203" s="195" t="s">
        <v>7</v>
      </c>
      <c r="AS203" s="194" t="s">
        <v>237</v>
      </c>
      <c r="AT203" s="195" t="s">
        <v>7</v>
      </c>
      <c r="AU203" s="195" t="s">
        <v>7</v>
      </c>
      <c r="AV203" s="195" t="s">
        <v>7</v>
      </c>
      <c r="AW203" s="195" t="s">
        <v>7</v>
      </c>
      <c r="AX203" s="195" t="s">
        <v>7</v>
      </c>
      <c r="AY203" s="195" t="s">
        <v>7</v>
      </c>
      <c r="AZ203" s="195" t="s">
        <v>7</v>
      </c>
      <c r="BA203" s="195" t="s">
        <v>7</v>
      </c>
      <c r="BB203" s="195" t="s">
        <v>7</v>
      </c>
      <c r="BC203" s="195" t="s">
        <v>7</v>
      </c>
      <c r="BD203" s="195" t="s">
        <v>7</v>
      </c>
      <c r="BE203" s="195" t="s">
        <v>7</v>
      </c>
      <c r="BF203" s="195" t="s">
        <v>7</v>
      </c>
      <c r="BG203" s="195" t="s">
        <v>7</v>
      </c>
      <c r="BH203" s="195">
        <v>270</v>
      </c>
      <c r="BI203" s="195">
        <v>980</v>
      </c>
      <c r="BJ203" s="195" t="s">
        <v>7</v>
      </c>
      <c r="BK203" s="195" t="s">
        <v>7</v>
      </c>
      <c r="BL203" s="195" t="s">
        <v>7</v>
      </c>
    </row>
    <row r="204" spans="1:64" ht="12.75" customHeight="1" x14ac:dyDescent="0.2">
      <c r="A204" s="129">
        <v>198</v>
      </c>
      <c r="B204" s="129"/>
      <c r="C204" s="194" t="s">
        <v>41</v>
      </c>
      <c r="D204" s="195" t="s">
        <v>7</v>
      </c>
      <c r="E204" s="195">
        <v>980</v>
      </c>
      <c r="F204" s="195" t="s">
        <v>7</v>
      </c>
      <c r="G204" s="195" t="s">
        <v>7</v>
      </c>
      <c r="H204" s="195">
        <v>300</v>
      </c>
      <c r="I204" s="195" t="s">
        <v>7</v>
      </c>
      <c r="J204" s="196">
        <v>34000</v>
      </c>
      <c r="K204" s="195" t="s">
        <v>7</v>
      </c>
      <c r="L204" s="195" t="s">
        <v>7</v>
      </c>
      <c r="M204" s="196">
        <v>7000</v>
      </c>
      <c r="N204" s="195" t="s">
        <v>7</v>
      </c>
      <c r="O204" s="195">
        <v>750</v>
      </c>
      <c r="P204" s="195">
        <v>140</v>
      </c>
      <c r="Q204" s="195">
        <v>250</v>
      </c>
      <c r="R204" s="196">
        <v>216000</v>
      </c>
      <c r="S204" s="196">
        <v>300000</v>
      </c>
      <c r="T204" s="196">
        <v>25000</v>
      </c>
      <c r="U204" s="195" t="s">
        <v>7</v>
      </c>
      <c r="V204" s="195">
        <v>450</v>
      </c>
      <c r="X204" s="194" t="s">
        <v>41</v>
      </c>
      <c r="Y204" s="195" t="s">
        <v>7</v>
      </c>
      <c r="Z204" s="195">
        <v>980</v>
      </c>
      <c r="AA204" s="195" t="s">
        <v>7</v>
      </c>
      <c r="AB204" s="195" t="s">
        <v>7</v>
      </c>
      <c r="AC204" s="195">
        <v>300</v>
      </c>
      <c r="AD204" s="195" t="s">
        <v>7</v>
      </c>
      <c r="AE204" s="196">
        <v>34000</v>
      </c>
      <c r="AF204" s="195" t="s">
        <v>7</v>
      </c>
      <c r="AG204" s="195" t="s">
        <v>7</v>
      </c>
      <c r="AH204" s="196">
        <v>7000</v>
      </c>
      <c r="AI204" s="195" t="s">
        <v>7</v>
      </c>
      <c r="AJ204" s="195">
        <v>750</v>
      </c>
      <c r="AK204" s="195">
        <v>140</v>
      </c>
      <c r="AL204" s="195">
        <v>250</v>
      </c>
      <c r="AM204" s="196">
        <v>216000</v>
      </c>
      <c r="AN204" s="196">
        <v>300000</v>
      </c>
      <c r="AO204" s="196">
        <v>25000</v>
      </c>
      <c r="AP204" s="195" t="s">
        <v>7</v>
      </c>
      <c r="AQ204" s="195">
        <v>450</v>
      </c>
      <c r="AS204" s="194" t="s">
        <v>41</v>
      </c>
      <c r="AT204" s="195" t="s">
        <v>7</v>
      </c>
      <c r="AU204" s="196">
        <v>3670</v>
      </c>
      <c r="AV204" s="195" t="s">
        <v>7</v>
      </c>
      <c r="AW204" s="195" t="s">
        <v>7</v>
      </c>
      <c r="AX204" s="195">
        <v>540</v>
      </c>
      <c r="AY204" s="195" t="s">
        <v>7</v>
      </c>
      <c r="AZ204" s="196">
        <v>3060000</v>
      </c>
      <c r="BA204" s="195" t="s">
        <v>7</v>
      </c>
      <c r="BB204" s="195" t="s">
        <v>7</v>
      </c>
      <c r="BC204" s="196">
        <v>18120</v>
      </c>
      <c r="BD204" s="195" t="s">
        <v>7</v>
      </c>
      <c r="BE204" s="196">
        <v>1425</v>
      </c>
      <c r="BF204" s="196">
        <v>2240</v>
      </c>
      <c r="BG204" s="196">
        <v>10000</v>
      </c>
      <c r="BH204" s="196">
        <v>1234500</v>
      </c>
      <c r="BI204" s="196">
        <v>750000</v>
      </c>
      <c r="BJ204" s="196">
        <v>75000</v>
      </c>
      <c r="BK204" s="195" t="s">
        <v>7</v>
      </c>
      <c r="BL204" s="196">
        <v>1640</v>
      </c>
    </row>
    <row r="205" spans="1:64" ht="12.75" customHeight="1" x14ac:dyDescent="0.2">
      <c r="A205" s="129">
        <v>199</v>
      </c>
      <c r="B205" s="129"/>
      <c r="C205" s="194" t="s">
        <v>238</v>
      </c>
      <c r="D205" s="195" t="s">
        <v>7</v>
      </c>
      <c r="E205" s="195" t="s">
        <v>7</v>
      </c>
      <c r="F205" s="195" t="s">
        <v>7</v>
      </c>
      <c r="G205" s="195" t="s">
        <v>7</v>
      </c>
      <c r="H205" s="195">
        <v>30</v>
      </c>
      <c r="I205" s="195" t="s">
        <v>7</v>
      </c>
      <c r="J205" s="196">
        <v>6668</v>
      </c>
      <c r="K205" s="195" t="s">
        <v>7</v>
      </c>
      <c r="L205" s="195" t="s">
        <v>7</v>
      </c>
      <c r="M205" s="195" t="s">
        <v>7</v>
      </c>
      <c r="N205" s="195" t="s">
        <v>7</v>
      </c>
      <c r="O205" s="195" t="s">
        <v>7</v>
      </c>
      <c r="P205" s="195" t="s">
        <v>7</v>
      </c>
      <c r="Q205" s="195" t="s">
        <v>7</v>
      </c>
      <c r="R205" s="195">
        <v>460</v>
      </c>
      <c r="S205" s="195" t="s">
        <v>7</v>
      </c>
      <c r="T205" s="195" t="s">
        <v>7</v>
      </c>
      <c r="U205" s="195" t="s">
        <v>7</v>
      </c>
      <c r="V205" s="195" t="s">
        <v>7</v>
      </c>
      <c r="X205" s="194" t="s">
        <v>238</v>
      </c>
      <c r="Y205" s="195" t="s">
        <v>7</v>
      </c>
      <c r="Z205" s="195" t="s">
        <v>7</v>
      </c>
      <c r="AA205" s="195" t="s">
        <v>7</v>
      </c>
      <c r="AB205" s="195" t="s">
        <v>7</v>
      </c>
      <c r="AC205" s="195">
        <v>30</v>
      </c>
      <c r="AD205" s="195" t="s">
        <v>7</v>
      </c>
      <c r="AE205" s="196">
        <v>6668</v>
      </c>
      <c r="AF205" s="195" t="s">
        <v>7</v>
      </c>
      <c r="AG205" s="195" t="s">
        <v>7</v>
      </c>
      <c r="AH205" s="195" t="s">
        <v>7</v>
      </c>
      <c r="AI205" s="195" t="s">
        <v>7</v>
      </c>
      <c r="AJ205" s="195" t="s">
        <v>7</v>
      </c>
      <c r="AK205" s="195" t="s">
        <v>7</v>
      </c>
      <c r="AL205" s="195" t="s">
        <v>7</v>
      </c>
      <c r="AM205" s="195">
        <v>460</v>
      </c>
      <c r="AN205" s="195" t="s">
        <v>7</v>
      </c>
      <c r="AO205" s="195" t="s">
        <v>7</v>
      </c>
      <c r="AP205" s="195" t="s">
        <v>7</v>
      </c>
      <c r="AQ205" s="195" t="s">
        <v>7</v>
      </c>
      <c r="AS205" s="194" t="s">
        <v>238</v>
      </c>
      <c r="AT205" s="195" t="s">
        <v>7</v>
      </c>
      <c r="AU205" s="195" t="s">
        <v>7</v>
      </c>
      <c r="AV205" s="195" t="s">
        <v>7</v>
      </c>
      <c r="AW205" s="195" t="s">
        <v>7</v>
      </c>
      <c r="AX205" s="195">
        <v>45</v>
      </c>
      <c r="AY205" s="195" t="s">
        <v>7</v>
      </c>
      <c r="AZ205" s="196">
        <v>464759</v>
      </c>
      <c r="BA205" s="195" t="s">
        <v>7</v>
      </c>
      <c r="BB205" s="195" t="s">
        <v>7</v>
      </c>
      <c r="BC205" s="195" t="s">
        <v>7</v>
      </c>
      <c r="BD205" s="195" t="s">
        <v>7</v>
      </c>
      <c r="BE205" s="195" t="s">
        <v>7</v>
      </c>
      <c r="BF205" s="195" t="s">
        <v>7</v>
      </c>
      <c r="BG205" s="195" t="s">
        <v>7</v>
      </c>
      <c r="BH205" s="196">
        <v>2300</v>
      </c>
      <c r="BI205" s="195" t="s">
        <v>7</v>
      </c>
      <c r="BJ205" s="195" t="s">
        <v>7</v>
      </c>
      <c r="BK205" s="195" t="s">
        <v>7</v>
      </c>
      <c r="BL205" s="195" t="s">
        <v>7</v>
      </c>
    </row>
    <row r="206" spans="1:64" ht="12.75" customHeight="1" x14ac:dyDescent="0.2">
      <c r="A206" s="129">
        <v>200</v>
      </c>
      <c r="B206" s="129"/>
      <c r="C206" s="194" t="s">
        <v>239</v>
      </c>
      <c r="D206" s="195" t="s">
        <v>7</v>
      </c>
      <c r="E206" s="195" t="s">
        <v>7</v>
      </c>
      <c r="F206" s="195" t="s">
        <v>7</v>
      </c>
      <c r="G206" s="195" t="s">
        <v>7</v>
      </c>
      <c r="H206" s="195">
        <v>50</v>
      </c>
      <c r="I206" s="195" t="s">
        <v>7</v>
      </c>
      <c r="J206" s="195" t="s">
        <v>7</v>
      </c>
      <c r="K206" s="195" t="s">
        <v>7</v>
      </c>
      <c r="L206" s="195" t="s">
        <v>7</v>
      </c>
      <c r="M206" s="195" t="s">
        <v>7</v>
      </c>
      <c r="N206" s="195" t="s">
        <v>7</v>
      </c>
      <c r="O206" s="195" t="s">
        <v>7</v>
      </c>
      <c r="P206" s="195">
        <v>50</v>
      </c>
      <c r="Q206" s="195" t="s">
        <v>7</v>
      </c>
      <c r="R206" s="195">
        <v>240</v>
      </c>
      <c r="S206" s="195" t="s">
        <v>7</v>
      </c>
      <c r="T206" s="195" t="s">
        <v>7</v>
      </c>
      <c r="U206" s="195" t="s">
        <v>7</v>
      </c>
      <c r="V206" s="195" t="s">
        <v>7</v>
      </c>
      <c r="X206" s="194" t="s">
        <v>239</v>
      </c>
      <c r="Y206" s="195" t="s">
        <v>7</v>
      </c>
      <c r="Z206" s="195" t="s">
        <v>7</v>
      </c>
      <c r="AA206" s="195" t="s">
        <v>7</v>
      </c>
      <c r="AB206" s="195" t="s">
        <v>7</v>
      </c>
      <c r="AC206" s="195">
        <v>50</v>
      </c>
      <c r="AD206" s="195" t="s">
        <v>7</v>
      </c>
      <c r="AE206" s="195" t="s">
        <v>7</v>
      </c>
      <c r="AF206" s="195" t="s">
        <v>7</v>
      </c>
      <c r="AG206" s="195" t="s">
        <v>7</v>
      </c>
      <c r="AH206" s="195" t="s">
        <v>7</v>
      </c>
      <c r="AI206" s="195" t="s">
        <v>7</v>
      </c>
      <c r="AJ206" s="195" t="s">
        <v>7</v>
      </c>
      <c r="AK206" s="195">
        <v>50</v>
      </c>
      <c r="AL206" s="195" t="s">
        <v>7</v>
      </c>
      <c r="AM206" s="195">
        <v>240</v>
      </c>
      <c r="AN206" s="195" t="s">
        <v>7</v>
      </c>
      <c r="AO206" s="195" t="s">
        <v>7</v>
      </c>
      <c r="AP206" s="195" t="s">
        <v>7</v>
      </c>
      <c r="AQ206" s="195" t="s">
        <v>7</v>
      </c>
      <c r="AS206" s="194" t="s">
        <v>239</v>
      </c>
      <c r="AT206" s="195" t="s">
        <v>7</v>
      </c>
      <c r="AU206" s="195" t="s">
        <v>7</v>
      </c>
      <c r="AV206" s="195" t="s">
        <v>7</v>
      </c>
      <c r="AW206" s="195" t="s">
        <v>7</v>
      </c>
      <c r="AX206" s="195">
        <v>85</v>
      </c>
      <c r="AY206" s="195" t="s">
        <v>7</v>
      </c>
      <c r="AZ206" s="195" t="s">
        <v>7</v>
      </c>
      <c r="BA206" s="195" t="s">
        <v>7</v>
      </c>
      <c r="BB206" s="195" t="s">
        <v>7</v>
      </c>
      <c r="BC206" s="195" t="s">
        <v>7</v>
      </c>
      <c r="BD206" s="195" t="s">
        <v>7</v>
      </c>
      <c r="BE206" s="195" t="s">
        <v>7</v>
      </c>
      <c r="BF206" s="195">
        <v>900</v>
      </c>
      <c r="BG206" s="195" t="s">
        <v>7</v>
      </c>
      <c r="BH206" s="196">
        <v>1200</v>
      </c>
      <c r="BI206" s="195" t="s">
        <v>7</v>
      </c>
      <c r="BJ206" s="195" t="s">
        <v>7</v>
      </c>
      <c r="BK206" s="195" t="s">
        <v>7</v>
      </c>
      <c r="BL206" s="195" t="s">
        <v>7</v>
      </c>
    </row>
    <row r="207" spans="1:64" ht="12.75" customHeight="1" x14ac:dyDescent="0.2">
      <c r="A207" s="129">
        <v>201</v>
      </c>
      <c r="B207" s="129"/>
      <c r="C207" s="194" t="s">
        <v>240</v>
      </c>
      <c r="D207" s="195" t="s">
        <v>7</v>
      </c>
      <c r="E207" s="195" t="s">
        <v>7</v>
      </c>
      <c r="F207" s="195" t="s">
        <v>7</v>
      </c>
      <c r="G207" s="195" t="s">
        <v>7</v>
      </c>
      <c r="H207" s="195">
        <v>75</v>
      </c>
      <c r="I207" s="195" t="s">
        <v>7</v>
      </c>
      <c r="J207" s="195" t="s">
        <v>7</v>
      </c>
      <c r="K207" s="195" t="s">
        <v>7</v>
      </c>
      <c r="L207" s="195" t="s">
        <v>7</v>
      </c>
      <c r="M207" s="195" t="s">
        <v>7</v>
      </c>
      <c r="N207" s="195" t="s">
        <v>7</v>
      </c>
      <c r="O207" s="195" t="s">
        <v>7</v>
      </c>
      <c r="P207" s="195" t="s">
        <v>7</v>
      </c>
      <c r="Q207" s="195" t="s">
        <v>7</v>
      </c>
      <c r="R207" s="196">
        <v>1000</v>
      </c>
      <c r="S207" s="195" t="s">
        <v>7</v>
      </c>
      <c r="T207" s="195" t="s">
        <v>7</v>
      </c>
      <c r="U207" s="195" t="s">
        <v>7</v>
      </c>
      <c r="V207" s="195" t="s">
        <v>7</v>
      </c>
      <c r="X207" s="194" t="s">
        <v>240</v>
      </c>
      <c r="Y207" s="195" t="s">
        <v>7</v>
      </c>
      <c r="Z207" s="195" t="s">
        <v>7</v>
      </c>
      <c r="AA207" s="195" t="s">
        <v>7</v>
      </c>
      <c r="AB207" s="195" t="s">
        <v>7</v>
      </c>
      <c r="AC207" s="195">
        <v>75</v>
      </c>
      <c r="AD207" s="195" t="s">
        <v>7</v>
      </c>
      <c r="AE207" s="195" t="s">
        <v>7</v>
      </c>
      <c r="AF207" s="195" t="s">
        <v>7</v>
      </c>
      <c r="AG207" s="195" t="s">
        <v>7</v>
      </c>
      <c r="AH207" s="195" t="s">
        <v>7</v>
      </c>
      <c r="AI207" s="195" t="s">
        <v>7</v>
      </c>
      <c r="AJ207" s="195" t="s">
        <v>7</v>
      </c>
      <c r="AK207" s="195" t="s">
        <v>7</v>
      </c>
      <c r="AL207" s="195" t="s">
        <v>7</v>
      </c>
      <c r="AM207" s="196">
        <v>1000</v>
      </c>
      <c r="AN207" s="195" t="s">
        <v>7</v>
      </c>
      <c r="AO207" s="195" t="s">
        <v>7</v>
      </c>
      <c r="AP207" s="195" t="s">
        <v>7</v>
      </c>
      <c r="AQ207" s="195" t="s">
        <v>7</v>
      </c>
      <c r="AS207" s="194" t="s">
        <v>240</v>
      </c>
      <c r="AT207" s="195" t="s">
        <v>7</v>
      </c>
      <c r="AU207" s="195" t="s">
        <v>7</v>
      </c>
      <c r="AV207" s="195" t="s">
        <v>7</v>
      </c>
      <c r="AW207" s="195" t="s">
        <v>7</v>
      </c>
      <c r="AX207" s="195">
        <v>200</v>
      </c>
      <c r="AY207" s="195" t="s">
        <v>7</v>
      </c>
      <c r="AZ207" s="195" t="s">
        <v>7</v>
      </c>
      <c r="BA207" s="195" t="s">
        <v>7</v>
      </c>
      <c r="BB207" s="195" t="s">
        <v>7</v>
      </c>
      <c r="BC207" s="195" t="s">
        <v>7</v>
      </c>
      <c r="BD207" s="195" t="s">
        <v>7</v>
      </c>
      <c r="BE207" s="195" t="s">
        <v>7</v>
      </c>
      <c r="BF207" s="195" t="s">
        <v>7</v>
      </c>
      <c r="BG207" s="195" t="s">
        <v>7</v>
      </c>
      <c r="BH207" s="196">
        <v>5500</v>
      </c>
      <c r="BI207" s="195" t="s">
        <v>7</v>
      </c>
      <c r="BJ207" s="195" t="s">
        <v>7</v>
      </c>
      <c r="BK207" s="195" t="s">
        <v>7</v>
      </c>
      <c r="BL207" s="195" t="s">
        <v>7</v>
      </c>
    </row>
    <row r="208" spans="1:64" ht="12.75" customHeight="1" x14ac:dyDescent="0.2">
      <c r="A208" s="129">
        <v>202</v>
      </c>
      <c r="B208" s="129"/>
      <c r="C208" s="194" t="s">
        <v>241</v>
      </c>
      <c r="D208" s="195" t="s">
        <v>7</v>
      </c>
      <c r="E208" s="195" t="s">
        <v>7</v>
      </c>
      <c r="F208" s="195" t="s">
        <v>7</v>
      </c>
      <c r="G208" s="195" t="s">
        <v>7</v>
      </c>
      <c r="H208" s="195">
        <v>20</v>
      </c>
      <c r="I208" s="195" t="s">
        <v>7</v>
      </c>
      <c r="J208" s="195" t="s">
        <v>7</v>
      </c>
      <c r="K208" s="195" t="s">
        <v>7</v>
      </c>
      <c r="L208" s="195" t="s">
        <v>7</v>
      </c>
      <c r="M208" s="195">
        <v>100</v>
      </c>
      <c r="N208" s="195" t="s">
        <v>7</v>
      </c>
      <c r="O208" s="195" t="s">
        <v>7</v>
      </c>
      <c r="P208" s="195">
        <v>37</v>
      </c>
      <c r="Q208" s="195" t="s">
        <v>7</v>
      </c>
      <c r="R208" s="195">
        <v>800</v>
      </c>
      <c r="S208" s="196">
        <v>16000</v>
      </c>
      <c r="T208" s="195">
        <v>750</v>
      </c>
      <c r="U208" s="195" t="s">
        <v>7</v>
      </c>
      <c r="V208" s="195" t="s">
        <v>7</v>
      </c>
      <c r="X208" s="194" t="s">
        <v>241</v>
      </c>
      <c r="Y208" s="195" t="s">
        <v>7</v>
      </c>
      <c r="Z208" s="195" t="s">
        <v>7</v>
      </c>
      <c r="AA208" s="195" t="s">
        <v>7</v>
      </c>
      <c r="AB208" s="195" t="s">
        <v>7</v>
      </c>
      <c r="AC208" s="195">
        <v>20</v>
      </c>
      <c r="AD208" s="195" t="s">
        <v>7</v>
      </c>
      <c r="AE208" s="195" t="s">
        <v>7</v>
      </c>
      <c r="AF208" s="195" t="s">
        <v>7</v>
      </c>
      <c r="AG208" s="195" t="s">
        <v>7</v>
      </c>
      <c r="AH208" s="195">
        <v>100</v>
      </c>
      <c r="AI208" s="195" t="s">
        <v>7</v>
      </c>
      <c r="AJ208" s="195" t="s">
        <v>7</v>
      </c>
      <c r="AK208" s="195">
        <v>37</v>
      </c>
      <c r="AL208" s="195" t="s">
        <v>7</v>
      </c>
      <c r="AM208" s="195">
        <v>800</v>
      </c>
      <c r="AN208" s="196">
        <v>16000</v>
      </c>
      <c r="AO208" s="195">
        <v>750</v>
      </c>
      <c r="AP208" s="195" t="s">
        <v>7</v>
      </c>
      <c r="AQ208" s="195" t="s">
        <v>7</v>
      </c>
      <c r="AS208" s="194" t="s">
        <v>241</v>
      </c>
      <c r="AT208" s="195" t="s">
        <v>7</v>
      </c>
      <c r="AU208" s="195" t="s">
        <v>7</v>
      </c>
      <c r="AV208" s="195" t="s">
        <v>7</v>
      </c>
      <c r="AW208" s="195" t="s">
        <v>7</v>
      </c>
      <c r="AX208" s="195">
        <v>31</v>
      </c>
      <c r="AY208" s="195" t="s">
        <v>7</v>
      </c>
      <c r="AZ208" s="195" t="s">
        <v>7</v>
      </c>
      <c r="BA208" s="195" t="s">
        <v>7</v>
      </c>
      <c r="BB208" s="195" t="s">
        <v>7</v>
      </c>
      <c r="BC208" s="195">
        <v>180</v>
      </c>
      <c r="BD208" s="195" t="s">
        <v>7</v>
      </c>
      <c r="BE208" s="195" t="s">
        <v>7</v>
      </c>
      <c r="BF208" s="195">
        <v>666</v>
      </c>
      <c r="BG208" s="195" t="s">
        <v>7</v>
      </c>
      <c r="BH208" s="196">
        <v>5900</v>
      </c>
      <c r="BI208" s="196">
        <v>45600</v>
      </c>
      <c r="BJ208" s="196">
        <v>2100</v>
      </c>
      <c r="BK208" s="195" t="s">
        <v>7</v>
      </c>
      <c r="BL208" s="195" t="s">
        <v>7</v>
      </c>
    </row>
    <row r="209" spans="1:64" ht="12.75" customHeight="1" x14ac:dyDescent="0.2">
      <c r="A209" s="129">
        <v>203</v>
      </c>
      <c r="B209" s="129"/>
      <c r="C209" s="194" t="s">
        <v>242</v>
      </c>
      <c r="D209" s="195" t="s">
        <v>7</v>
      </c>
      <c r="E209" s="195" t="s">
        <v>7</v>
      </c>
      <c r="F209" s="195" t="s">
        <v>7</v>
      </c>
      <c r="G209" s="195" t="s">
        <v>7</v>
      </c>
      <c r="H209" s="195" t="s">
        <v>7</v>
      </c>
      <c r="I209" s="195" t="s">
        <v>7</v>
      </c>
      <c r="J209" s="195" t="s">
        <v>7</v>
      </c>
      <c r="K209" s="195" t="s">
        <v>7</v>
      </c>
      <c r="L209" s="195" t="s">
        <v>7</v>
      </c>
      <c r="M209" s="196">
        <v>1160</v>
      </c>
      <c r="N209" s="195" t="s">
        <v>7</v>
      </c>
      <c r="O209" s="195" t="s">
        <v>7</v>
      </c>
      <c r="P209" s="195">
        <v>40</v>
      </c>
      <c r="Q209" s="195" t="s">
        <v>7</v>
      </c>
      <c r="R209" s="195">
        <v>200</v>
      </c>
      <c r="S209" s="196">
        <v>1160</v>
      </c>
      <c r="T209" s="195" t="s">
        <v>7</v>
      </c>
      <c r="U209" s="195" t="s">
        <v>7</v>
      </c>
      <c r="V209" s="195" t="s">
        <v>7</v>
      </c>
      <c r="X209" s="194" t="s">
        <v>242</v>
      </c>
      <c r="Y209" s="195" t="s">
        <v>7</v>
      </c>
      <c r="Z209" s="195" t="s">
        <v>7</v>
      </c>
      <c r="AA209" s="195" t="s">
        <v>7</v>
      </c>
      <c r="AB209" s="195" t="s">
        <v>7</v>
      </c>
      <c r="AC209" s="195" t="s">
        <v>7</v>
      </c>
      <c r="AD209" s="195" t="s">
        <v>7</v>
      </c>
      <c r="AE209" s="195" t="s">
        <v>7</v>
      </c>
      <c r="AF209" s="195" t="s">
        <v>7</v>
      </c>
      <c r="AG209" s="195" t="s">
        <v>7</v>
      </c>
      <c r="AH209" s="196">
        <v>1160</v>
      </c>
      <c r="AI209" s="195" t="s">
        <v>7</v>
      </c>
      <c r="AJ209" s="195" t="s">
        <v>7</v>
      </c>
      <c r="AK209" s="195">
        <v>40</v>
      </c>
      <c r="AL209" s="195" t="s">
        <v>7</v>
      </c>
      <c r="AM209" s="195">
        <v>200</v>
      </c>
      <c r="AN209" s="196">
        <v>1160</v>
      </c>
      <c r="AO209" s="195" t="s">
        <v>7</v>
      </c>
      <c r="AP209" s="195" t="s">
        <v>7</v>
      </c>
      <c r="AQ209" s="195" t="s">
        <v>7</v>
      </c>
      <c r="AS209" s="194" t="s">
        <v>242</v>
      </c>
      <c r="AT209" s="195" t="s">
        <v>7</v>
      </c>
      <c r="AU209" s="195" t="s">
        <v>7</v>
      </c>
      <c r="AV209" s="195" t="s">
        <v>7</v>
      </c>
      <c r="AW209" s="195" t="s">
        <v>7</v>
      </c>
      <c r="AX209" s="195" t="s">
        <v>7</v>
      </c>
      <c r="AY209" s="195" t="s">
        <v>7</v>
      </c>
      <c r="AZ209" s="195" t="s">
        <v>7</v>
      </c>
      <c r="BA209" s="195" t="s">
        <v>7</v>
      </c>
      <c r="BB209" s="195" t="s">
        <v>7</v>
      </c>
      <c r="BC209" s="196">
        <v>3132</v>
      </c>
      <c r="BD209" s="195" t="s">
        <v>7</v>
      </c>
      <c r="BE209" s="195" t="s">
        <v>7</v>
      </c>
      <c r="BF209" s="195">
        <v>640</v>
      </c>
      <c r="BG209" s="195" t="s">
        <v>7</v>
      </c>
      <c r="BH209" s="196">
        <v>1000</v>
      </c>
      <c r="BI209" s="196">
        <v>3619</v>
      </c>
      <c r="BJ209" s="195" t="s">
        <v>7</v>
      </c>
      <c r="BK209" s="195" t="s">
        <v>7</v>
      </c>
      <c r="BL209" s="195" t="s">
        <v>7</v>
      </c>
    </row>
    <row r="210" spans="1:64" ht="12.75" customHeight="1" x14ac:dyDescent="0.2">
      <c r="A210" s="129">
        <v>204</v>
      </c>
      <c r="B210" s="129"/>
      <c r="C210" s="194" t="s">
        <v>42</v>
      </c>
      <c r="D210" s="195">
        <v>22</v>
      </c>
      <c r="E210" s="195" t="s">
        <v>7</v>
      </c>
      <c r="F210" s="195" t="s">
        <v>7</v>
      </c>
      <c r="G210" s="195" t="s">
        <v>7</v>
      </c>
      <c r="H210" s="195" t="s">
        <v>7</v>
      </c>
      <c r="I210" s="195" t="s">
        <v>7</v>
      </c>
      <c r="J210" s="196">
        <v>32300</v>
      </c>
      <c r="K210" s="195" t="s">
        <v>7</v>
      </c>
      <c r="L210" s="195" t="s">
        <v>7</v>
      </c>
      <c r="M210" s="195">
        <v>207</v>
      </c>
      <c r="N210" s="195" t="s">
        <v>7</v>
      </c>
      <c r="O210" s="195" t="s">
        <v>7</v>
      </c>
      <c r="P210" s="195">
        <v>40</v>
      </c>
      <c r="Q210" s="195">
        <v>80</v>
      </c>
      <c r="R210" s="196">
        <v>25000</v>
      </c>
      <c r="S210" s="196">
        <v>42000</v>
      </c>
      <c r="T210" s="196">
        <v>8000</v>
      </c>
      <c r="U210" s="195" t="s">
        <v>7</v>
      </c>
      <c r="V210" s="195" t="s">
        <v>7</v>
      </c>
      <c r="X210" s="194" t="s">
        <v>42</v>
      </c>
      <c r="Y210" s="195">
        <v>22</v>
      </c>
      <c r="Z210" s="195" t="s">
        <v>7</v>
      </c>
      <c r="AA210" s="195" t="s">
        <v>7</v>
      </c>
      <c r="AB210" s="195" t="s">
        <v>7</v>
      </c>
      <c r="AC210" s="195" t="s">
        <v>7</v>
      </c>
      <c r="AD210" s="195" t="s">
        <v>7</v>
      </c>
      <c r="AE210" s="196">
        <v>32300</v>
      </c>
      <c r="AF210" s="195" t="s">
        <v>7</v>
      </c>
      <c r="AG210" s="195" t="s">
        <v>7</v>
      </c>
      <c r="AH210" s="195">
        <v>207</v>
      </c>
      <c r="AI210" s="195" t="s">
        <v>7</v>
      </c>
      <c r="AJ210" s="195" t="s">
        <v>7</v>
      </c>
      <c r="AK210" s="195">
        <v>40</v>
      </c>
      <c r="AL210" s="195">
        <v>80</v>
      </c>
      <c r="AM210" s="196">
        <v>25000</v>
      </c>
      <c r="AN210" s="196">
        <v>42000</v>
      </c>
      <c r="AO210" s="196">
        <v>8000</v>
      </c>
      <c r="AP210" s="195" t="s">
        <v>7</v>
      </c>
      <c r="AQ210" s="195" t="s">
        <v>7</v>
      </c>
      <c r="AS210" s="194" t="s">
        <v>42</v>
      </c>
      <c r="AT210" s="195">
        <v>480</v>
      </c>
      <c r="AU210" s="195" t="s">
        <v>7</v>
      </c>
      <c r="AV210" s="195" t="s">
        <v>7</v>
      </c>
      <c r="AW210" s="195" t="s">
        <v>7</v>
      </c>
      <c r="AX210" s="195" t="s">
        <v>7</v>
      </c>
      <c r="AY210" s="195" t="s">
        <v>7</v>
      </c>
      <c r="AZ210" s="196">
        <v>2648600</v>
      </c>
      <c r="BA210" s="195" t="s">
        <v>7</v>
      </c>
      <c r="BB210" s="195" t="s">
        <v>7</v>
      </c>
      <c r="BC210" s="195">
        <v>620</v>
      </c>
      <c r="BD210" s="195" t="s">
        <v>7</v>
      </c>
      <c r="BE210" s="195" t="s">
        <v>7</v>
      </c>
      <c r="BF210" s="195">
        <v>633</v>
      </c>
      <c r="BG210" s="196">
        <v>3360</v>
      </c>
      <c r="BH210" s="196">
        <v>150000</v>
      </c>
      <c r="BI210" s="196">
        <v>100800</v>
      </c>
      <c r="BJ210" s="196">
        <v>24000</v>
      </c>
      <c r="BK210" s="195" t="s">
        <v>7</v>
      </c>
      <c r="BL210" s="195" t="s">
        <v>7</v>
      </c>
    </row>
    <row r="211" spans="1:64" ht="12.75" customHeight="1" x14ac:dyDescent="0.2">
      <c r="A211" s="129">
        <v>205</v>
      </c>
      <c r="B211" s="129"/>
      <c r="C211" s="194" t="s">
        <v>243</v>
      </c>
      <c r="D211" s="195">
        <v>15</v>
      </c>
      <c r="E211" s="195" t="s">
        <v>7</v>
      </c>
      <c r="F211" s="195" t="s">
        <v>7</v>
      </c>
      <c r="G211" s="195" t="s">
        <v>7</v>
      </c>
      <c r="H211" s="195">
        <v>200</v>
      </c>
      <c r="I211" s="195" t="s">
        <v>7</v>
      </c>
      <c r="J211" s="196">
        <v>6835</v>
      </c>
      <c r="K211" s="195" t="s">
        <v>7</v>
      </c>
      <c r="L211" s="195" t="s">
        <v>7</v>
      </c>
      <c r="M211" s="195" t="s">
        <v>7</v>
      </c>
      <c r="N211" s="195" t="s">
        <v>7</v>
      </c>
      <c r="O211" s="195" t="s">
        <v>7</v>
      </c>
      <c r="P211" s="195" t="s">
        <v>7</v>
      </c>
      <c r="Q211" s="195" t="s">
        <v>7</v>
      </c>
      <c r="R211" s="195">
        <v>540</v>
      </c>
      <c r="S211" s="195">
        <v>700</v>
      </c>
      <c r="T211" s="195" t="s">
        <v>7</v>
      </c>
      <c r="U211" s="195" t="s">
        <v>7</v>
      </c>
      <c r="V211" s="195" t="s">
        <v>7</v>
      </c>
      <c r="X211" s="194" t="s">
        <v>243</v>
      </c>
      <c r="Y211" s="195">
        <v>15</v>
      </c>
      <c r="Z211" s="195" t="s">
        <v>7</v>
      </c>
      <c r="AA211" s="195" t="s">
        <v>7</v>
      </c>
      <c r="AB211" s="195" t="s">
        <v>7</v>
      </c>
      <c r="AC211" s="195">
        <v>200</v>
      </c>
      <c r="AD211" s="195" t="s">
        <v>7</v>
      </c>
      <c r="AE211" s="196">
        <v>6835</v>
      </c>
      <c r="AF211" s="195" t="s">
        <v>7</v>
      </c>
      <c r="AG211" s="195" t="s">
        <v>7</v>
      </c>
      <c r="AH211" s="195" t="s">
        <v>7</v>
      </c>
      <c r="AI211" s="195" t="s">
        <v>7</v>
      </c>
      <c r="AJ211" s="195" t="s">
        <v>7</v>
      </c>
      <c r="AK211" s="195" t="s">
        <v>7</v>
      </c>
      <c r="AL211" s="195" t="s">
        <v>7</v>
      </c>
      <c r="AM211" s="195">
        <v>540</v>
      </c>
      <c r="AN211" s="195">
        <v>700</v>
      </c>
      <c r="AO211" s="195" t="s">
        <v>7</v>
      </c>
      <c r="AP211" s="195" t="s">
        <v>7</v>
      </c>
      <c r="AQ211" s="195" t="s">
        <v>7</v>
      </c>
      <c r="AS211" s="194" t="s">
        <v>243</v>
      </c>
      <c r="AT211" s="195">
        <v>345</v>
      </c>
      <c r="AU211" s="195" t="s">
        <v>7</v>
      </c>
      <c r="AV211" s="195" t="s">
        <v>7</v>
      </c>
      <c r="AW211" s="195" t="s">
        <v>7</v>
      </c>
      <c r="AX211" s="195">
        <v>600</v>
      </c>
      <c r="AY211" s="195" t="s">
        <v>7</v>
      </c>
      <c r="AZ211" s="196">
        <v>456509</v>
      </c>
      <c r="BA211" s="195" t="s">
        <v>7</v>
      </c>
      <c r="BB211" s="195" t="s">
        <v>7</v>
      </c>
      <c r="BC211" s="195" t="s">
        <v>7</v>
      </c>
      <c r="BD211" s="195" t="s">
        <v>7</v>
      </c>
      <c r="BE211" s="195" t="s">
        <v>7</v>
      </c>
      <c r="BF211" s="195" t="s">
        <v>7</v>
      </c>
      <c r="BG211" s="195" t="s">
        <v>7</v>
      </c>
      <c r="BH211" s="196">
        <v>1944</v>
      </c>
      <c r="BI211" s="196">
        <v>1890</v>
      </c>
      <c r="BJ211" s="195" t="s">
        <v>7</v>
      </c>
      <c r="BK211" s="195" t="s">
        <v>7</v>
      </c>
      <c r="BL211" s="195" t="s">
        <v>7</v>
      </c>
    </row>
    <row r="212" spans="1:64" ht="12.75" customHeight="1" x14ac:dyDescent="0.2">
      <c r="A212" s="129">
        <v>206</v>
      </c>
      <c r="B212" s="129"/>
      <c r="C212" s="194" t="s">
        <v>244</v>
      </c>
      <c r="D212" s="195" t="s">
        <v>7</v>
      </c>
      <c r="E212" s="195" t="s">
        <v>7</v>
      </c>
      <c r="F212" s="195" t="s">
        <v>7</v>
      </c>
      <c r="G212" s="195" t="s">
        <v>7</v>
      </c>
      <c r="H212" s="195" t="s">
        <v>7</v>
      </c>
      <c r="I212" s="195" t="s">
        <v>7</v>
      </c>
      <c r="J212" s="195" t="s">
        <v>7</v>
      </c>
      <c r="K212" s="195" t="s">
        <v>7</v>
      </c>
      <c r="L212" s="195" t="s">
        <v>7</v>
      </c>
      <c r="M212" s="195" t="s">
        <v>7</v>
      </c>
      <c r="N212" s="195" t="s">
        <v>7</v>
      </c>
      <c r="O212" s="195" t="s">
        <v>7</v>
      </c>
      <c r="P212" s="195" t="s">
        <v>7</v>
      </c>
      <c r="Q212" s="195" t="s">
        <v>7</v>
      </c>
      <c r="R212" s="195">
        <v>400</v>
      </c>
      <c r="S212" s="196">
        <v>8560</v>
      </c>
      <c r="T212" s="195" t="s">
        <v>7</v>
      </c>
      <c r="U212" s="195" t="s">
        <v>7</v>
      </c>
      <c r="V212" s="195" t="s">
        <v>7</v>
      </c>
      <c r="X212" s="194" t="s">
        <v>244</v>
      </c>
      <c r="Y212" s="195" t="s">
        <v>7</v>
      </c>
      <c r="Z212" s="195" t="s">
        <v>7</v>
      </c>
      <c r="AA212" s="195" t="s">
        <v>7</v>
      </c>
      <c r="AB212" s="195" t="s">
        <v>7</v>
      </c>
      <c r="AC212" s="195" t="s">
        <v>7</v>
      </c>
      <c r="AD212" s="195" t="s">
        <v>7</v>
      </c>
      <c r="AE212" s="195" t="s">
        <v>7</v>
      </c>
      <c r="AF212" s="195" t="s">
        <v>7</v>
      </c>
      <c r="AG212" s="195" t="s">
        <v>7</v>
      </c>
      <c r="AH212" s="195" t="s">
        <v>7</v>
      </c>
      <c r="AI212" s="195" t="s">
        <v>7</v>
      </c>
      <c r="AJ212" s="195" t="s">
        <v>7</v>
      </c>
      <c r="AK212" s="195" t="s">
        <v>7</v>
      </c>
      <c r="AL212" s="195" t="s">
        <v>7</v>
      </c>
      <c r="AM212" s="195">
        <v>400</v>
      </c>
      <c r="AN212" s="196">
        <v>8560</v>
      </c>
      <c r="AO212" s="195" t="s">
        <v>7</v>
      </c>
      <c r="AP212" s="195" t="s">
        <v>7</v>
      </c>
      <c r="AQ212" s="195" t="s">
        <v>7</v>
      </c>
      <c r="AS212" s="194" t="s">
        <v>244</v>
      </c>
      <c r="AT212" s="195" t="s">
        <v>7</v>
      </c>
      <c r="AU212" s="195" t="s">
        <v>7</v>
      </c>
      <c r="AV212" s="195" t="s">
        <v>7</v>
      </c>
      <c r="AW212" s="195" t="s">
        <v>7</v>
      </c>
      <c r="AX212" s="195" t="s">
        <v>7</v>
      </c>
      <c r="AY212" s="195" t="s">
        <v>7</v>
      </c>
      <c r="AZ212" s="195" t="s">
        <v>7</v>
      </c>
      <c r="BA212" s="195" t="s">
        <v>7</v>
      </c>
      <c r="BB212" s="195" t="s">
        <v>7</v>
      </c>
      <c r="BC212" s="195" t="s">
        <v>7</v>
      </c>
      <c r="BD212" s="195" t="s">
        <v>7</v>
      </c>
      <c r="BE212" s="195" t="s">
        <v>7</v>
      </c>
      <c r="BF212" s="195" t="s">
        <v>7</v>
      </c>
      <c r="BG212" s="195" t="s">
        <v>7</v>
      </c>
      <c r="BH212" s="196">
        <v>2480</v>
      </c>
      <c r="BI212" s="196">
        <v>23540</v>
      </c>
      <c r="BJ212" s="195" t="s">
        <v>7</v>
      </c>
      <c r="BK212" s="195" t="s">
        <v>7</v>
      </c>
      <c r="BL212" s="195" t="s">
        <v>7</v>
      </c>
    </row>
    <row r="213" spans="1:64" ht="12.75" customHeight="1" x14ac:dyDescent="0.2">
      <c r="A213" s="129">
        <v>207</v>
      </c>
      <c r="B213" s="129"/>
      <c r="C213" s="194" t="s">
        <v>245</v>
      </c>
      <c r="D213" s="195">
        <v>40</v>
      </c>
      <c r="E213" s="195" t="s">
        <v>7</v>
      </c>
      <c r="F213" s="195" t="s">
        <v>7</v>
      </c>
      <c r="G213" s="195" t="s">
        <v>7</v>
      </c>
      <c r="H213" s="195">
        <v>130</v>
      </c>
      <c r="I213" s="195" t="s">
        <v>7</v>
      </c>
      <c r="J213" s="196">
        <v>2200</v>
      </c>
      <c r="K213" s="195" t="s">
        <v>7</v>
      </c>
      <c r="L213" s="195" t="s">
        <v>7</v>
      </c>
      <c r="M213" s="195" t="s">
        <v>7</v>
      </c>
      <c r="N213" s="195" t="s">
        <v>7</v>
      </c>
      <c r="O213" s="195" t="s">
        <v>7</v>
      </c>
      <c r="P213" s="195">
        <v>20</v>
      </c>
      <c r="Q213" s="195" t="s">
        <v>7</v>
      </c>
      <c r="R213" s="195">
        <v>700</v>
      </c>
      <c r="S213" s="196">
        <v>7000</v>
      </c>
      <c r="T213" s="195" t="s">
        <v>7</v>
      </c>
      <c r="U213" s="195" t="s">
        <v>7</v>
      </c>
      <c r="V213" s="195" t="s">
        <v>7</v>
      </c>
      <c r="X213" s="194" t="s">
        <v>245</v>
      </c>
      <c r="Y213" s="195">
        <v>40</v>
      </c>
      <c r="Z213" s="195" t="s">
        <v>7</v>
      </c>
      <c r="AA213" s="195" t="s">
        <v>7</v>
      </c>
      <c r="AB213" s="195" t="s">
        <v>7</v>
      </c>
      <c r="AC213" s="195">
        <v>130</v>
      </c>
      <c r="AD213" s="195" t="s">
        <v>7</v>
      </c>
      <c r="AE213" s="196">
        <v>2200</v>
      </c>
      <c r="AF213" s="195" t="s">
        <v>7</v>
      </c>
      <c r="AG213" s="195" t="s">
        <v>7</v>
      </c>
      <c r="AH213" s="195" t="s">
        <v>7</v>
      </c>
      <c r="AI213" s="195" t="s">
        <v>7</v>
      </c>
      <c r="AJ213" s="195" t="s">
        <v>7</v>
      </c>
      <c r="AK213" s="195">
        <v>20</v>
      </c>
      <c r="AL213" s="195" t="s">
        <v>7</v>
      </c>
      <c r="AM213" s="195">
        <v>700</v>
      </c>
      <c r="AN213" s="196">
        <v>7000</v>
      </c>
      <c r="AO213" s="195" t="s">
        <v>7</v>
      </c>
      <c r="AP213" s="195" t="s">
        <v>7</v>
      </c>
      <c r="AQ213" s="195" t="s">
        <v>7</v>
      </c>
      <c r="AS213" s="194" t="s">
        <v>245</v>
      </c>
      <c r="AT213" s="195">
        <v>800</v>
      </c>
      <c r="AU213" s="195" t="s">
        <v>7</v>
      </c>
      <c r="AV213" s="195" t="s">
        <v>7</v>
      </c>
      <c r="AW213" s="195" t="s">
        <v>7</v>
      </c>
      <c r="AX213" s="195">
        <v>260</v>
      </c>
      <c r="AY213" s="195" t="s">
        <v>7</v>
      </c>
      <c r="AZ213" s="196">
        <v>182600</v>
      </c>
      <c r="BA213" s="195" t="s">
        <v>7</v>
      </c>
      <c r="BB213" s="195" t="s">
        <v>7</v>
      </c>
      <c r="BC213" s="195" t="s">
        <v>7</v>
      </c>
      <c r="BD213" s="195" t="s">
        <v>7</v>
      </c>
      <c r="BE213" s="195" t="s">
        <v>7</v>
      </c>
      <c r="BF213" s="195">
        <v>330</v>
      </c>
      <c r="BG213" s="195" t="s">
        <v>7</v>
      </c>
      <c r="BH213" s="196">
        <v>3150</v>
      </c>
      <c r="BI213" s="196">
        <v>19600</v>
      </c>
      <c r="BJ213" s="195" t="s">
        <v>7</v>
      </c>
      <c r="BK213" s="195" t="s">
        <v>7</v>
      </c>
      <c r="BL213" s="195" t="s">
        <v>7</v>
      </c>
    </row>
    <row r="214" spans="1:64" ht="12.75" customHeight="1" x14ac:dyDescent="0.2">
      <c r="A214" s="129">
        <v>208</v>
      </c>
      <c r="B214" s="129"/>
      <c r="C214" s="194" t="s">
        <v>246</v>
      </c>
      <c r="D214" s="195" t="s">
        <v>7</v>
      </c>
      <c r="E214" s="195" t="s">
        <v>7</v>
      </c>
      <c r="F214" s="195" t="s">
        <v>7</v>
      </c>
      <c r="G214" s="195" t="s">
        <v>7</v>
      </c>
      <c r="H214" s="195">
        <v>80</v>
      </c>
      <c r="I214" s="195" t="s">
        <v>7</v>
      </c>
      <c r="J214" s="195" t="s">
        <v>7</v>
      </c>
      <c r="K214" s="195" t="s">
        <v>7</v>
      </c>
      <c r="L214" s="195" t="s">
        <v>7</v>
      </c>
      <c r="M214" s="195">
        <v>400</v>
      </c>
      <c r="N214" s="195" t="s">
        <v>7</v>
      </c>
      <c r="O214" s="195" t="s">
        <v>7</v>
      </c>
      <c r="P214" s="195">
        <v>100</v>
      </c>
      <c r="Q214" s="195">
        <v>80</v>
      </c>
      <c r="R214" s="195">
        <v>50</v>
      </c>
      <c r="S214" s="195">
        <v>620</v>
      </c>
      <c r="T214" s="195" t="s">
        <v>7</v>
      </c>
      <c r="U214" s="195">
        <v>100</v>
      </c>
      <c r="V214" s="195" t="s">
        <v>7</v>
      </c>
      <c r="X214" s="194" t="s">
        <v>246</v>
      </c>
      <c r="Y214" s="195" t="s">
        <v>7</v>
      </c>
      <c r="Z214" s="195" t="s">
        <v>7</v>
      </c>
      <c r="AA214" s="195" t="s">
        <v>7</v>
      </c>
      <c r="AB214" s="195" t="s">
        <v>7</v>
      </c>
      <c r="AC214" s="195">
        <v>80</v>
      </c>
      <c r="AD214" s="195" t="s">
        <v>7</v>
      </c>
      <c r="AE214" s="195" t="s">
        <v>7</v>
      </c>
      <c r="AF214" s="195" t="s">
        <v>7</v>
      </c>
      <c r="AG214" s="195" t="s">
        <v>7</v>
      </c>
      <c r="AH214" s="195">
        <v>400</v>
      </c>
      <c r="AI214" s="195" t="s">
        <v>7</v>
      </c>
      <c r="AJ214" s="195" t="s">
        <v>7</v>
      </c>
      <c r="AK214" s="195">
        <v>100</v>
      </c>
      <c r="AL214" s="195">
        <v>80</v>
      </c>
      <c r="AM214" s="195">
        <v>50</v>
      </c>
      <c r="AN214" s="195">
        <v>620</v>
      </c>
      <c r="AO214" s="195" t="s">
        <v>7</v>
      </c>
      <c r="AP214" s="195">
        <v>100</v>
      </c>
      <c r="AQ214" s="195" t="s">
        <v>7</v>
      </c>
      <c r="AS214" s="194" t="s">
        <v>246</v>
      </c>
      <c r="AT214" s="195" t="s">
        <v>7</v>
      </c>
      <c r="AU214" s="195" t="s">
        <v>7</v>
      </c>
      <c r="AV214" s="195" t="s">
        <v>7</v>
      </c>
      <c r="AW214" s="195" t="s">
        <v>7</v>
      </c>
      <c r="AX214" s="195">
        <v>160</v>
      </c>
      <c r="AY214" s="195" t="s">
        <v>7</v>
      </c>
      <c r="AZ214" s="195" t="s">
        <v>7</v>
      </c>
      <c r="BA214" s="195" t="s">
        <v>7</v>
      </c>
      <c r="BB214" s="195" t="s">
        <v>7</v>
      </c>
      <c r="BC214" s="195">
        <v>640</v>
      </c>
      <c r="BD214" s="195" t="s">
        <v>7</v>
      </c>
      <c r="BE214" s="195" t="s">
        <v>7</v>
      </c>
      <c r="BF214" s="196">
        <v>1600</v>
      </c>
      <c r="BG214" s="196">
        <v>2560</v>
      </c>
      <c r="BH214" s="195">
        <v>225</v>
      </c>
      <c r="BI214" s="196">
        <v>1705</v>
      </c>
      <c r="BJ214" s="195" t="s">
        <v>7</v>
      </c>
      <c r="BK214" s="196">
        <v>6460</v>
      </c>
      <c r="BL214" s="195" t="s">
        <v>7</v>
      </c>
    </row>
    <row r="215" spans="1:64" ht="12.75" customHeight="1" x14ac:dyDescent="0.2">
      <c r="A215" s="129">
        <v>209</v>
      </c>
      <c r="B215" s="129"/>
      <c r="C215" s="194" t="s">
        <v>247</v>
      </c>
      <c r="D215" s="195" t="s">
        <v>7</v>
      </c>
      <c r="E215" s="195" t="s">
        <v>7</v>
      </c>
      <c r="F215" s="195" t="s">
        <v>7</v>
      </c>
      <c r="G215" s="195" t="s">
        <v>7</v>
      </c>
      <c r="H215" s="195">
        <v>60</v>
      </c>
      <c r="I215" s="195" t="s">
        <v>7</v>
      </c>
      <c r="J215" s="195" t="s">
        <v>7</v>
      </c>
      <c r="K215" s="195" t="s">
        <v>7</v>
      </c>
      <c r="L215" s="195" t="s">
        <v>7</v>
      </c>
      <c r="M215" s="195" t="s">
        <v>7</v>
      </c>
      <c r="N215" s="195" t="s">
        <v>7</v>
      </c>
      <c r="O215" s="195" t="s">
        <v>7</v>
      </c>
      <c r="P215" s="195">
        <v>80</v>
      </c>
      <c r="Q215" s="195" t="s">
        <v>7</v>
      </c>
      <c r="R215" s="195">
        <v>220</v>
      </c>
      <c r="S215" s="195">
        <v>815</v>
      </c>
      <c r="T215" s="195" t="s">
        <v>7</v>
      </c>
      <c r="U215" s="195" t="s">
        <v>7</v>
      </c>
      <c r="V215" s="195" t="s">
        <v>7</v>
      </c>
      <c r="X215" s="194" t="s">
        <v>247</v>
      </c>
      <c r="Y215" s="195" t="s">
        <v>7</v>
      </c>
      <c r="Z215" s="195" t="s">
        <v>7</v>
      </c>
      <c r="AA215" s="195" t="s">
        <v>7</v>
      </c>
      <c r="AB215" s="195" t="s">
        <v>7</v>
      </c>
      <c r="AC215" s="195">
        <v>60</v>
      </c>
      <c r="AD215" s="195" t="s">
        <v>7</v>
      </c>
      <c r="AE215" s="195" t="s">
        <v>7</v>
      </c>
      <c r="AF215" s="195" t="s">
        <v>7</v>
      </c>
      <c r="AG215" s="195" t="s">
        <v>7</v>
      </c>
      <c r="AH215" s="195" t="s">
        <v>7</v>
      </c>
      <c r="AI215" s="195" t="s">
        <v>7</v>
      </c>
      <c r="AJ215" s="195" t="s">
        <v>7</v>
      </c>
      <c r="AK215" s="195">
        <v>80</v>
      </c>
      <c r="AL215" s="195" t="s">
        <v>7</v>
      </c>
      <c r="AM215" s="195">
        <v>220</v>
      </c>
      <c r="AN215" s="195">
        <v>815</v>
      </c>
      <c r="AO215" s="195" t="s">
        <v>7</v>
      </c>
      <c r="AP215" s="195" t="s">
        <v>7</v>
      </c>
      <c r="AQ215" s="195" t="s">
        <v>7</v>
      </c>
      <c r="AS215" s="194" t="s">
        <v>247</v>
      </c>
      <c r="AT215" s="195" t="s">
        <v>7</v>
      </c>
      <c r="AU215" s="195" t="s">
        <v>7</v>
      </c>
      <c r="AV215" s="195" t="s">
        <v>7</v>
      </c>
      <c r="AW215" s="195" t="s">
        <v>7</v>
      </c>
      <c r="AX215" s="195">
        <v>130</v>
      </c>
      <c r="AY215" s="195" t="s">
        <v>7</v>
      </c>
      <c r="AZ215" s="195" t="s">
        <v>7</v>
      </c>
      <c r="BA215" s="195" t="s">
        <v>7</v>
      </c>
      <c r="BB215" s="195" t="s">
        <v>7</v>
      </c>
      <c r="BC215" s="195" t="s">
        <v>7</v>
      </c>
      <c r="BD215" s="195" t="s">
        <v>7</v>
      </c>
      <c r="BE215" s="195" t="s">
        <v>7</v>
      </c>
      <c r="BF215" s="196">
        <v>1100</v>
      </c>
      <c r="BG215" s="195" t="s">
        <v>7</v>
      </c>
      <c r="BH215" s="195">
        <v>900</v>
      </c>
      <c r="BI215" s="196">
        <v>2440</v>
      </c>
      <c r="BJ215" s="195" t="s">
        <v>7</v>
      </c>
      <c r="BK215" s="195" t="s">
        <v>7</v>
      </c>
      <c r="BL215" s="195" t="s">
        <v>7</v>
      </c>
    </row>
    <row r="216" spans="1:64" ht="12.75" customHeight="1" x14ac:dyDescent="0.2">
      <c r="A216" s="129">
        <v>210</v>
      </c>
      <c r="B216" s="129"/>
      <c r="C216" s="194" t="s">
        <v>248</v>
      </c>
      <c r="D216" s="195" t="s">
        <v>7</v>
      </c>
      <c r="E216" s="195" t="s">
        <v>7</v>
      </c>
      <c r="F216" s="195" t="s">
        <v>7</v>
      </c>
      <c r="G216" s="195" t="s">
        <v>7</v>
      </c>
      <c r="H216" s="195">
        <v>80</v>
      </c>
      <c r="I216" s="195" t="s">
        <v>7</v>
      </c>
      <c r="J216" s="195">
        <v>3</v>
      </c>
      <c r="K216" s="195" t="s">
        <v>7</v>
      </c>
      <c r="L216" s="195" t="s">
        <v>7</v>
      </c>
      <c r="M216" s="195" t="s">
        <v>7</v>
      </c>
      <c r="N216" s="195" t="s">
        <v>7</v>
      </c>
      <c r="O216" s="195" t="s">
        <v>7</v>
      </c>
      <c r="P216" s="195">
        <v>13</v>
      </c>
      <c r="Q216" s="195" t="s">
        <v>7</v>
      </c>
      <c r="R216" s="195">
        <v>200</v>
      </c>
      <c r="S216" s="195">
        <v>330</v>
      </c>
      <c r="T216" s="195" t="s">
        <v>7</v>
      </c>
      <c r="U216" s="195" t="s">
        <v>7</v>
      </c>
      <c r="V216" s="195" t="s">
        <v>7</v>
      </c>
      <c r="X216" s="194" t="s">
        <v>248</v>
      </c>
      <c r="Y216" s="195" t="s">
        <v>7</v>
      </c>
      <c r="Z216" s="195" t="s">
        <v>7</v>
      </c>
      <c r="AA216" s="195" t="s">
        <v>7</v>
      </c>
      <c r="AB216" s="195" t="s">
        <v>7</v>
      </c>
      <c r="AC216" s="195">
        <v>80</v>
      </c>
      <c r="AD216" s="195" t="s">
        <v>7</v>
      </c>
      <c r="AE216" s="195">
        <v>3</v>
      </c>
      <c r="AF216" s="195" t="s">
        <v>7</v>
      </c>
      <c r="AG216" s="195" t="s">
        <v>7</v>
      </c>
      <c r="AH216" s="195" t="s">
        <v>7</v>
      </c>
      <c r="AI216" s="195" t="s">
        <v>7</v>
      </c>
      <c r="AJ216" s="195" t="s">
        <v>7</v>
      </c>
      <c r="AK216" s="195">
        <v>13</v>
      </c>
      <c r="AL216" s="195" t="s">
        <v>7</v>
      </c>
      <c r="AM216" s="195">
        <v>200</v>
      </c>
      <c r="AN216" s="195">
        <v>330</v>
      </c>
      <c r="AO216" s="195" t="s">
        <v>7</v>
      </c>
      <c r="AP216" s="195" t="s">
        <v>7</v>
      </c>
      <c r="AQ216" s="195" t="s">
        <v>7</v>
      </c>
      <c r="AS216" s="194" t="s">
        <v>248</v>
      </c>
      <c r="AT216" s="195" t="s">
        <v>7</v>
      </c>
      <c r="AU216" s="195" t="s">
        <v>7</v>
      </c>
      <c r="AV216" s="195" t="s">
        <v>7</v>
      </c>
      <c r="AW216" s="195" t="s">
        <v>7</v>
      </c>
      <c r="AX216" s="195">
        <v>144</v>
      </c>
      <c r="AY216" s="195" t="s">
        <v>7</v>
      </c>
      <c r="AZ216" s="195">
        <v>120</v>
      </c>
      <c r="BA216" s="195" t="s">
        <v>7</v>
      </c>
      <c r="BB216" s="195" t="s">
        <v>7</v>
      </c>
      <c r="BC216" s="195" t="s">
        <v>7</v>
      </c>
      <c r="BD216" s="195" t="s">
        <v>7</v>
      </c>
      <c r="BE216" s="195" t="s">
        <v>7</v>
      </c>
      <c r="BF216" s="195">
        <v>260</v>
      </c>
      <c r="BG216" s="195" t="s">
        <v>7</v>
      </c>
      <c r="BH216" s="195">
        <v>700</v>
      </c>
      <c r="BI216" s="195">
        <v>990</v>
      </c>
      <c r="BJ216" s="195" t="s">
        <v>7</v>
      </c>
      <c r="BK216" s="195" t="s">
        <v>7</v>
      </c>
      <c r="BL216" s="195" t="s">
        <v>7</v>
      </c>
    </row>
    <row r="217" spans="1:64" ht="12.75" customHeight="1" x14ac:dyDescent="0.2">
      <c r="A217" s="129">
        <v>211</v>
      </c>
      <c r="B217" s="129"/>
      <c r="C217" s="194" t="s">
        <v>249</v>
      </c>
      <c r="D217" s="195" t="s">
        <v>7</v>
      </c>
      <c r="E217" s="195" t="s">
        <v>7</v>
      </c>
      <c r="F217" s="195" t="s">
        <v>7</v>
      </c>
      <c r="G217" s="195" t="s">
        <v>7</v>
      </c>
      <c r="H217" s="195" t="s">
        <v>7</v>
      </c>
      <c r="I217" s="195" t="s">
        <v>7</v>
      </c>
      <c r="J217" s="196">
        <v>4500</v>
      </c>
      <c r="K217" s="195" t="s">
        <v>7</v>
      </c>
      <c r="L217" s="195" t="s">
        <v>7</v>
      </c>
      <c r="M217" s="195" t="s">
        <v>7</v>
      </c>
      <c r="N217" s="195" t="s">
        <v>7</v>
      </c>
      <c r="O217" s="195" t="s">
        <v>7</v>
      </c>
      <c r="P217" s="195">
        <v>40</v>
      </c>
      <c r="Q217" s="195" t="s">
        <v>7</v>
      </c>
      <c r="R217" s="196">
        <v>3100</v>
      </c>
      <c r="S217" s="196">
        <v>6000</v>
      </c>
      <c r="T217" s="196">
        <v>1000</v>
      </c>
      <c r="U217" s="195" t="s">
        <v>7</v>
      </c>
      <c r="V217" s="195" t="s">
        <v>7</v>
      </c>
      <c r="X217" s="194" t="s">
        <v>249</v>
      </c>
      <c r="Y217" s="195" t="s">
        <v>7</v>
      </c>
      <c r="Z217" s="195" t="s">
        <v>7</v>
      </c>
      <c r="AA217" s="195" t="s">
        <v>7</v>
      </c>
      <c r="AB217" s="195" t="s">
        <v>7</v>
      </c>
      <c r="AC217" s="195" t="s">
        <v>7</v>
      </c>
      <c r="AD217" s="195" t="s">
        <v>7</v>
      </c>
      <c r="AE217" s="196">
        <v>4500</v>
      </c>
      <c r="AF217" s="195" t="s">
        <v>7</v>
      </c>
      <c r="AG217" s="195" t="s">
        <v>7</v>
      </c>
      <c r="AH217" s="195" t="s">
        <v>7</v>
      </c>
      <c r="AI217" s="195" t="s">
        <v>7</v>
      </c>
      <c r="AJ217" s="195" t="s">
        <v>7</v>
      </c>
      <c r="AK217" s="195">
        <v>40</v>
      </c>
      <c r="AL217" s="195" t="s">
        <v>7</v>
      </c>
      <c r="AM217" s="196">
        <v>3100</v>
      </c>
      <c r="AN217" s="196">
        <v>6000</v>
      </c>
      <c r="AO217" s="196">
        <v>1000</v>
      </c>
      <c r="AP217" s="195" t="s">
        <v>7</v>
      </c>
      <c r="AQ217" s="195" t="s">
        <v>7</v>
      </c>
      <c r="AS217" s="194" t="s">
        <v>249</v>
      </c>
      <c r="AT217" s="195" t="s">
        <v>7</v>
      </c>
      <c r="AU217" s="195" t="s">
        <v>7</v>
      </c>
      <c r="AV217" s="195" t="s">
        <v>7</v>
      </c>
      <c r="AW217" s="195" t="s">
        <v>7</v>
      </c>
      <c r="AX217" s="195" t="s">
        <v>7</v>
      </c>
      <c r="AY217" s="195" t="s">
        <v>7</v>
      </c>
      <c r="AZ217" s="196">
        <v>360000</v>
      </c>
      <c r="BA217" s="195" t="s">
        <v>7</v>
      </c>
      <c r="BB217" s="195" t="s">
        <v>7</v>
      </c>
      <c r="BC217" s="195" t="s">
        <v>7</v>
      </c>
      <c r="BD217" s="195" t="s">
        <v>7</v>
      </c>
      <c r="BE217" s="195" t="s">
        <v>7</v>
      </c>
      <c r="BF217" s="195">
        <v>660</v>
      </c>
      <c r="BG217" s="195" t="s">
        <v>7</v>
      </c>
      <c r="BH217" s="196">
        <v>17340</v>
      </c>
      <c r="BI217" s="196">
        <v>16200</v>
      </c>
      <c r="BJ217" s="196">
        <v>2900</v>
      </c>
      <c r="BK217" s="195" t="s">
        <v>7</v>
      </c>
      <c r="BL217" s="195" t="s">
        <v>7</v>
      </c>
    </row>
    <row r="218" spans="1:64" ht="12.75" customHeight="1" x14ac:dyDescent="0.2">
      <c r="A218" s="129">
        <v>212</v>
      </c>
      <c r="B218" s="129"/>
      <c r="C218" s="194" t="s">
        <v>250</v>
      </c>
      <c r="D218" s="195" t="s">
        <v>7</v>
      </c>
      <c r="E218" s="195" t="s">
        <v>7</v>
      </c>
      <c r="F218" s="195" t="s">
        <v>7</v>
      </c>
      <c r="G218" s="195" t="s">
        <v>7</v>
      </c>
      <c r="H218" s="195">
        <v>100</v>
      </c>
      <c r="I218" s="195" t="s">
        <v>7</v>
      </c>
      <c r="J218" s="195" t="s">
        <v>7</v>
      </c>
      <c r="K218" s="195" t="s">
        <v>7</v>
      </c>
      <c r="L218" s="195" t="s">
        <v>7</v>
      </c>
      <c r="M218" s="195" t="s">
        <v>7</v>
      </c>
      <c r="N218" s="195" t="s">
        <v>7</v>
      </c>
      <c r="O218" s="195" t="s">
        <v>7</v>
      </c>
      <c r="P218" s="195" t="s">
        <v>7</v>
      </c>
      <c r="Q218" s="195" t="s">
        <v>7</v>
      </c>
      <c r="R218" s="195">
        <v>670</v>
      </c>
      <c r="S218" s="196">
        <v>1300</v>
      </c>
      <c r="T218" s="195" t="s">
        <v>7</v>
      </c>
      <c r="U218" s="195" t="s">
        <v>7</v>
      </c>
      <c r="V218" s="195" t="s">
        <v>7</v>
      </c>
      <c r="X218" s="194" t="s">
        <v>250</v>
      </c>
      <c r="Y218" s="195" t="s">
        <v>7</v>
      </c>
      <c r="Z218" s="195" t="s">
        <v>7</v>
      </c>
      <c r="AA218" s="195" t="s">
        <v>7</v>
      </c>
      <c r="AB218" s="195" t="s">
        <v>7</v>
      </c>
      <c r="AC218" s="195">
        <v>100</v>
      </c>
      <c r="AD218" s="195" t="s">
        <v>7</v>
      </c>
      <c r="AE218" s="195" t="s">
        <v>7</v>
      </c>
      <c r="AF218" s="195" t="s">
        <v>7</v>
      </c>
      <c r="AG218" s="195" t="s">
        <v>7</v>
      </c>
      <c r="AH218" s="195" t="s">
        <v>7</v>
      </c>
      <c r="AI218" s="195" t="s">
        <v>7</v>
      </c>
      <c r="AJ218" s="195" t="s">
        <v>7</v>
      </c>
      <c r="AK218" s="195" t="s">
        <v>7</v>
      </c>
      <c r="AL218" s="195" t="s">
        <v>7</v>
      </c>
      <c r="AM218" s="195">
        <v>670</v>
      </c>
      <c r="AN218" s="196">
        <v>1300</v>
      </c>
      <c r="AO218" s="195" t="s">
        <v>7</v>
      </c>
      <c r="AP218" s="195" t="s">
        <v>7</v>
      </c>
      <c r="AQ218" s="195" t="s">
        <v>7</v>
      </c>
      <c r="AS218" s="194" t="s">
        <v>250</v>
      </c>
      <c r="AT218" s="195" t="s">
        <v>7</v>
      </c>
      <c r="AU218" s="195" t="s">
        <v>7</v>
      </c>
      <c r="AV218" s="195" t="s">
        <v>7</v>
      </c>
      <c r="AW218" s="195" t="s">
        <v>7</v>
      </c>
      <c r="AX218" s="195">
        <v>144</v>
      </c>
      <c r="AY218" s="195" t="s">
        <v>7</v>
      </c>
      <c r="AZ218" s="195" t="s">
        <v>7</v>
      </c>
      <c r="BA218" s="195" t="s">
        <v>7</v>
      </c>
      <c r="BB218" s="195" t="s">
        <v>7</v>
      </c>
      <c r="BC218" s="195" t="s">
        <v>7</v>
      </c>
      <c r="BD218" s="195" t="s">
        <v>7</v>
      </c>
      <c r="BE218" s="195" t="s">
        <v>7</v>
      </c>
      <c r="BF218" s="195" t="s">
        <v>7</v>
      </c>
      <c r="BG218" s="195" t="s">
        <v>7</v>
      </c>
      <c r="BH218" s="196">
        <v>3500</v>
      </c>
      <c r="BI218" s="196">
        <v>3600</v>
      </c>
      <c r="BJ218" s="195" t="s">
        <v>7</v>
      </c>
      <c r="BK218" s="195" t="s">
        <v>7</v>
      </c>
      <c r="BL218" s="195" t="s">
        <v>7</v>
      </c>
    </row>
    <row r="219" spans="1:64" ht="12.75" customHeight="1" x14ac:dyDescent="0.2">
      <c r="A219" s="129">
        <v>213</v>
      </c>
      <c r="B219" s="129"/>
      <c r="C219" s="194" t="s">
        <v>251</v>
      </c>
      <c r="D219" s="195" t="s">
        <v>7</v>
      </c>
      <c r="E219" s="195" t="s">
        <v>7</v>
      </c>
      <c r="F219" s="195" t="s">
        <v>7</v>
      </c>
      <c r="G219" s="195" t="s">
        <v>7</v>
      </c>
      <c r="H219" s="195" t="s">
        <v>7</v>
      </c>
      <c r="I219" s="195" t="s">
        <v>7</v>
      </c>
      <c r="J219" s="195" t="s">
        <v>7</v>
      </c>
      <c r="K219" s="195" t="s">
        <v>7</v>
      </c>
      <c r="L219" s="195" t="s">
        <v>7</v>
      </c>
      <c r="M219" s="195">
        <v>280</v>
      </c>
      <c r="N219" s="195" t="s">
        <v>7</v>
      </c>
      <c r="O219" s="195" t="s">
        <v>7</v>
      </c>
      <c r="P219" s="195" t="s">
        <v>7</v>
      </c>
      <c r="Q219" s="195" t="s">
        <v>7</v>
      </c>
      <c r="R219" s="195">
        <v>400</v>
      </c>
      <c r="S219" s="196">
        <v>1100</v>
      </c>
      <c r="T219" s="195">
        <v>500</v>
      </c>
      <c r="U219" s="195" t="s">
        <v>7</v>
      </c>
      <c r="V219" s="195" t="s">
        <v>7</v>
      </c>
      <c r="X219" s="194" t="s">
        <v>251</v>
      </c>
      <c r="Y219" s="195" t="s">
        <v>7</v>
      </c>
      <c r="Z219" s="195" t="s">
        <v>7</v>
      </c>
      <c r="AA219" s="195" t="s">
        <v>7</v>
      </c>
      <c r="AB219" s="195" t="s">
        <v>7</v>
      </c>
      <c r="AC219" s="195" t="s">
        <v>7</v>
      </c>
      <c r="AD219" s="195" t="s">
        <v>7</v>
      </c>
      <c r="AE219" s="195" t="s">
        <v>7</v>
      </c>
      <c r="AF219" s="195" t="s">
        <v>7</v>
      </c>
      <c r="AG219" s="195" t="s">
        <v>7</v>
      </c>
      <c r="AH219" s="195">
        <v>280</v>
      </c>
      <c r="AI219" s="195" t="s">
        <v>7</v>
      </c>
      <c r="AJ219" s="195" t="s">
        <v>7</v>
      </c>
      <c r="AK219" s="195" t="s">
        <v>7</v>
      </c>
      <c r="AL219" s="195" t="s">
        <v>7</v>
      </c>
      <c r="AM219" s="195">
        <v>400</v>
      </c>
      <c r="AN219" s="196">
        <v>1100</v>
      </c>
      <c r="AO219" s="195">
        <v>500</v>
      </c>
      <c r="AP219" s="195" t="s">
        <v>7</v>
      </c>
      <c r="AQ219" s="195" t="s">
        <v>7</v>
      </c>
      <c r="AS219" s="194" t="s">
        <v>251</v>
      </c>
      <c r="AT219" s="195" t="s">
        <v>7</v>
      </c>
      <c r="AU219" s="195" t="s">
        <v>7</v>
      </c>
      <c r="AV219" s="195" t="s">
        <v>7</v>
      </c>
      <c r="AW219" s="195" t="s">
        <v>7</v>
      </c>
      <c r="AX219" s="195" t="s">
        <v>7</v>
      </c>
      <c r="AY219" s="195" t="s">
        <v>7</v>
      </c>
      <c r="AZ219" s="195" t="s">
        <v>7</v>
      </c>
      <c r="BA219" s="195" t="s">
        <v>7</v>
      </c>
      <c r="BB219" s="195" t="s">
        <v>7</v>
      </c>
      <c r="BC219" s="195">
        <v>644</v>
      </c>
      <c r="BD219" s="195" t="s">
        <v>7</v>
      </c>
      <c r="BE219" s="195" t="s">
        <v>7</v>
      </c>
      <c r="BF219" s="195" t="s">
        <v>7</v>
      </c>
      <c r="BG219" s="195" t="s">
        <v>7</v>
      </c>
      <c r="BH219" s="196">
        <v>2000</v>
      </c>
      <c r="BI219" s="196">
        <v>3410</v>
      </c>
      <c r="BJ219" s="196">
        <v>2000</v>
      </c>
      <c r="BK219" s="195" t="s">
        <v>7</v>
      </c>
      <c r="BL219" s="195" t="s">
        <v>7</v>
      </c>
    </row>
    <row r="220" spans="1:64" ht="12.75" customHeight="1" x14ac:dyDescent="0.2">
      <c r="A220" s="129">
        <v>214</v>
      </c>
      <c r="B220" s="129"/>
      <c r="C220" s="194" t="s">
        <v>252</v>
      </c>
      <c r="D220" s="195" t="s">
        <v>7</v>
      </c>
      <c r="E220" s="195" t="s">
        <v>7</v>
      </c>
      <c r="F220" s="195" t="s">
        <v>7</v>
      </c>
      <c r="G220" s="195" t="s">
        <v>7</v>
      </c>
      <c r="H220" s="195">
        <v>40</v>
      </c>
      <c r="I220" s="195" t="s">
        <v>7</v>
      </c>
      <c r="J220" s="195" t="s">
        <v>7</v>
      </c>
      <c r="K220" s="195" t="s">
        <v>7</v>
      </c>
      <c r="L220" s="195" t="s">
        <v>7</v>
      </c>
      <c r="M220" s="195">
        <v>100</v>
      </c>
      <c r="N220" s="195" t="s">
        <v>7</v>
      </c>
      <c r="O220" s="195" t="s">
        <v>7</v>
      </c>
      <c r="P220" s="195" t="s">
        <v>7</v>
      </c>
      <c r="Q220" s="195" t="s">
        <v>7</v>
      </c>
      <c r="R220" s="196">
        <v>1000</v>
      </c>
      <c r="S220" s="195" t="s">
        <v>7</v>
      </c>
      <c r="T220" s="195" t="s">
        <v>7</v>
      </c>
      <c r="U220" s="195" t="s">
        <v>7</v>
      </c>
      <c r="V220" s="195" t="s">
        <v>7</v>
      </c>
      <c r="X220" s="194" t="s">
        <v>252</v>
      </c>
      <c r="Y220" s="195" t="s">
        <v>7</v>
      </c>
      <c r="Z220" s="195" t="s">
        <v>7</v>
      </c>
      <c r="AA220" s="195" t="s">
        <v>7</v>
      </c>
      <c r="AB220" s="195" t="s">
        <v>7</v>
      </c>
      <c r="AC220" s="195">
        <v>40</v>
      </c>
      <c r="AD220" s="195" t="s">
        <v>7</v>
      </c>
      <c r="AE220" s="195" t="s">
        <v>7</v>
      </c>
      <c r="AF220" s="195" t="s">
        <v>7</v>
      </c>
      <c r="AG220" s="195" t="s">
        <v>7</v>
      </c>
      <c r="AH220" s="195">
        <v>100</v>
      </c>
      <c r="AI220" s="195" t="s">
        <v>7</v>
      </c>
      <c r="AJ220" s="195" t="s">
        <v>7</v>
      </c>
      <c r="AK220" s="195" t="s">
        <v>7</v>
      </c>
      <c r="AL220" s="195" t="s">
        <v>7</v>
      </c>
      <c r="AM220" s="196">
        <v>1000</v>
      </c>
      <c r="AN220" s="195" t="s">
        <v>7</v>
      </c>
      <c r="AO220" s="195" t="s">
        <v>7</v>
      </c>
      <c r="AP220" s="195" t="s">
        <v>7</v>
      </c>
      <c r="AQ220" s="195" t="s">
        <v>7</v>
      </c>
      <c r="AS220" s="194" t="s">
        <v>252</v>
      </c>
      <c r="AT220" s="195" t="s">
        <v>7</v>
      </c>
      <c r="AU220" s="195" t="s">
        <v>7</v>
      </c>
      <c r="AV220" s="195" t="s">
        <v>7</v>
      </c>
      <c r="AW220" s="195" t="s">
        <v>7</v>
      </c>
      <c r="AX220" s="195">
        <v>60</v>
      </c>
      <c r="AY220" s="195" t="s">
        <v>7</v>
      </c>
      <c r="AZ220" s="195" t="s">
        <v>7</v>
      </c>
      <c r="BA220" s="195" t="s">
        <v>7</v>
      </c>
      <c r="BB220" s="195" t="s">
        <v>7</v>
      </c>
      <c r="BC220" s="195">
        <v>90</v>
      </c>
      <c r="BD220" s="195" t="s">
        <v>7</v>
      </c>
      <c r="BE220" s="195" t="s">
        <v>7</v>
      </c>
      <c r="BF220" s="195" t="s">
        <v>7</v>
      </c>
      <c r="BG220" s="195" t="s">
        <v>7</v>
      </c>
      <c r="BH220" s="196">
        <v>2550</v>
      </c>
      <c r="BI220" s="195" t="s">
        <v>7</v>
      </c>
      <c r="BJ220" s="195" t="s">
        <v>7</v>
      </c>
      <c r="BK220" s="195" t="s">
        <v>7</v>
      </c>
      <c r="BL220" s="195" t="s">
        <v>7</v>
      </c>
    </row>
    <row r="221" spans="1:64" ht="12.75" customHeight="1" x14ac:dyDescent="0.2">
      <c r="A221" s="129">
        <v>215</v>
      </c>
      <c r="B221" s="129"/>
      <c r="C221" s="194" t="s">
        <v>253</v>
      </c>
      <c r="D221" s="195" t="s">
        <v>7</v>
      </c>
      <c r="E221" s="195" t="s">
        <v>7</v>
      </c>
      <c r="F221" s="195" t="s">
        <v>7</v>
      </c>
      <c r="G221" s="195" t="s">
        <v>7</v>
      </c>
      <c r="H221" s="195">
        <v>130</v>
      </c>
      <c r="I221" s="195" t="s">
        <v>7</v>
      </c>
      <c r="J221" s="195" t="s">
        <v>7</v>
      </c>
      <c r="K221" s="195" t="s">
        <v>7</v>
      </c>
      <c r="L221" s="195" t="s">
        <v>7</v>
      </c>
      <c r="M221" s="195" t="s">
        <v>7</v>
      </c>
      <c r="N221" s="195" t="s">
        <v>7</v>
      </c>
      <c r="O221" s="195" t="s">
        <v>7</v>
      </c>
      <c r="P221" s="195">
        <v>200</v>
      </c>
      <c r="Q221" s="195" t="s">
        <v>7</v>
      </c>
      <c r="R221" s="195">
        <v>400</v>
      </c>
      <c r="S221" s="195">
        <v>800</v>
      </c>
      <c r="T221" s="195" t="s">
        <v>7</v>
      </c>
      <c r="U221" s="195">
        <v>20</v>
      </c>
      <c r="V221" s="195" t="s">
        <v>7</v>
      </c>
      <c r="X221" s="194" t="s">
        <v>253</v>
      </c>
      <c r="Y221" s="195" t="s">
        <v>7</v>
      </c>
      <c r="Z221" s="195" t="s">
        <v>7</v>
      </c>
      <c r="AA221" s="195" t="s">
        <v>7</v>
      </c>
      <c r="AB221" s="195" t="s">
        <v>7</v>
      </c>
      <c r="AC221" s="195">
        <v>130</v>
      </c>
      <c r="AD221" s="195" t="s">
        <v>7</v>
      </c>
      <c r="AE221" s="195" t="s">
        <v>7</v>
      </c>
      <c r="AF221" s="195" t="s">
        <v>7</v>
      </c>
      <c r="AG221" s="195" t="s">
        <v>7</v>
      </c>
      <c r="AH221" s="195" t="s">
        <v>7</v>
      </c>
      <c r="AI221" s="195" t="s">
        <v>7</v>
      </c>
      <c r="AJ221" s="195" t="s">
        <v>7</v>
      </c>
      <c r="AK221" s="195">
        <v>200</v>
      </c>
      <c r="AL221" s="195" t="s">
        <v>7</v>
      </c>
      <c r="AM221" s="195">
        <v>400</v>
      </c>
      <c r="AN221" s="195">
        <v>800</v>
      </c>
      <c r="AO221" s="195" t="s">
        <v>7</v>
      </c>
      <c r="AP221" s="195">
        <v>20</v>
      </c>
      <c r="AQ221" s="195" t="s">
        <v>7</v>
      </c>
      <c r="AS221" s="194" t="s">
        <v>253</v>
      </c>
      <c r="AT221" s="195" t="s">
        <v>7</v>
      </c>
      <c r="AU221" s="195" t="s">
        <v>7</v>
      </c>
      <c r="AV221" s="195" t="s">
        <v>7</v>
      </c>
      <c r="AW221" s="195" t="s">
        <v>7</v>
      </c>
      <c r="AX221" s="195">
        <v>247</v>
      </c>
      <c r="AY221" s="195" t="s">
        <v>7</v>
      </c>
      <c r="AZ221" s="195" t="s">
        <v>7</v>
      </c>
      <c r="BA221" s="195" t="s">
        <v>7</v>
      </c>
      <c r="BB221" s="195" t="s">
        <v>7</v>
      </c>
      <c r="BC221" s="195" t="s">
        <v>7</v>
      </c>
      <c r="BD221" s="195" t="s">
        <v>7</v>
      </c>
      <c r="BE221" s="195" t="s">
        <v>7</v>
      </c>
      <c r="BF221" s="196">
        <v>3200</v>
      </c>
      <c r="BG221" s="195" t="s">
        <v>7</v>
      </c>
      <c r="BH221" s="196">
        <v>1720</v>
      </c>
      <c r="BI221" s="196">
        <v>2160</v>
      </c>
      <c r="BJ221" s="195" t="s">
        <v>7</v>
      </c>
      <c r="BK221" s="196">
        <v>1240</v>
      </c>
      <c r="BL221" s="195" t="s">
        <v>7</v>
      </c>
    </row>
    <row r="222" spans="1:64" ht="12.75" customHeight="1" x14ac:dyDescent="0.2">
      <c r="A222" s="129">
        <v>216</v>
      </c>
      <c r="B222" s="129"/>
      <c r="C222" s="194" t="s">
        <v>254</v>
      </c>
      <c r="D222" s="195" t="s">
        <v>7</v>
      </c>
      <c r="E222" s="195" t="s">
        <v>7</v>
      </c>
      <c r="F222" s="195" t="s">
        <v>7</v>
      </c>
      <c r="G222" s="195" t="s">
        <v>7</v>
      </c>
      <c r="H222" s="196">
        <v>3090</v>
      </c>
      <c r="I222" s="195">
        <v>60</v>
      </c>
      <c r="J222" s="195">
        <v>70</v>
      </c>
      <c r="K222" s="195" t="s">
        <v>7</v>
      </c>
      <c r="L222" s="195" t="s">
        <v>7</v>
      </c>
      <c r="M222" s="196">
        <v>4100</v>
      </c>
      <c r="N222" s="195" t="s">
        <v>7</v>
      </c>
      <c r="O222" s="195" t="s">
        <v>7</v>
      </c>
      <c r="P222" s="195">
        <v>200</v>
      </c>
      <c r="Q222" s="195" t="s">
        <v>7</v>
      </c>
      <c r="R222" s="196">
        <v>5900</v>
      </c>
      <c r="S222" s="196">
        <v>31500</v>
      </c>
      <c r="T222" s="196">
        <v>1200</v>
      </c>
      <c r="U222" s="195">
        <v>5</v>
      </c>
      <c r="V222" s="195" t="s">
        <v>7</v>
      </c>
      <c r="X222" s="194" t="s">
        <v>254</v>
      </c>
      <c r="Y222" s="195" t="s">
        <v>7</v>
      </c>
      <c r="Z222" s="195" t="s">
        <v>7</v>
      </c>
      <c r="AA222" s="195" t="s">
        <v>7</v>
      </c>
      <c r="AB222" s="195" t="s">
        <v>7</v>
      </c>
      <c r="AC222" s="196">
        <v>3090</v>
      </c>
      <c r="AD222" s="195">
        <v>60</v>
      </c>
      <c r="AE222" s="195">
        <v>70</v>
      </c>
      <c r="AF222" s="195" t="s">
        <v>7</v>
      </c>
      <c r="AG222" s="195" t="s">
        <v>7</v>
      </c>
      <c r="AH222" s="196">
        <v>4100</v>
      </c>
      <c r="AI222" s="195" t="s">
        <v>7</v>
      </c>
      <c r="AJ222" s="195" t="s">
        <v>7</v>
      </c>
      <c r="AK222" s="195">
        <v>200</v>
      </c>
      <c r="AL222" s="195" t="s">
        <v>7</v>
      </c>
      <c r="AM222" s="196">
        <v>5900</v>
      </c>
      <c r="AN222" s="196">
        <v>31500</v>
      </c>
      <c r="AO222" s="196">
        <v>1200</v>
      </c>
      <c r="AP222" s="195">
        <v>5</v>
      </c>
      <c r="AQ222" s="195" t="s">
        <v>7</v>
      </c>
      <c r="AS222" s="194" t="s">
        <v>254</v>
      </c>
      <c r="AT222" s="195" t="s">
        <v>7</v>
      </c>
      <c r="AU222" s="195" t="s">
        <v>7</v>
      </c>
      <c r="AV222" s="195" t="s">
        <v>7</v>
      </c>
      <c r="AW222" s="195" t="s">
        <v>7</v>
      </c>
      <c r="AX222" s="196">
        <v>19042</v>
      </c>
      <c r="AY222" s="196">
        <v>2400</v>
      </c>
      <c r="AZ222" s="196">
        <v>2100</v>
      </c>
      <c r="BA222" s="195" t="s">
        <v>7</v>
      </c>
      <c r="BB222" s="195" t="s">
        <v>7</v>
      </c>
      <c r="BC222" s="196">
        <v>10050</v>
      </c>
      <c r="BD222" s="195" t="s">
        <v>7</v>
      </c>
      <c r="BE222" s="195" t="s">
        <v>7</v>
      </c>
      <c r="BF222" s="196">
        <v>2720</v>
      </c>
      <c r="BG222" s="195" t="s">
        <v>7</v>
      </c>
      <c r="BH222" s="196">
        <v>49150</v>
      </c>
      <c r="BI222" s="196">
        <v>91350</v>
      </c>
      <c r="BJ222" s="196">
        <v>3480</v>
      </c>
      <c r="BK222" s="195">
        <v>475</v>
      </c>
      <c r="BL222" s="195" t="s">
        <v>7</v>
      </c>
    </row>
    <row r="223" spans="1:64" ht="12.75" customHeight="1" x14ac:dyDescent="0.2">
      <c r="A223" s="129">
        <v>217</v>
      </c>
      <c r="B223" s="129"/>
      <c r="C223" s="194" t="s">
        <v>255</v>
      </c>
      <c r="D223" s="195" t="s">
        <v>7</v>
      </c>
      <c r="E223" s="195" t="s">
        <v>7</v>
      </c>
      <c r="F223" s="195" t="s">
        <v>7</v>
      </c>
      <c r="G223" s="195" t="s">
        <v>7</v>
      </c>
      <c r="H223" s="195">
        <v>80</v>
      </c>
      <c r="I223" s="195" t="s">
        <v>7</v>
      </c>
      <c r="J223" s="195" t="s">
        <v>7</v>
      </c>
      <c r="K223" s="195" t="s">
        <v>7</v>
      </c>
      <c r="L223" s="195" t="s">
        <v>7</v>
      </c>
      <c r="M223" s="195" t="s">
        <v>7</v>
      </c>
      <c r="N223" s="195" t="s">
        <v>7</v>
      </c>
      <c r="O223" s="195" t="s">
        <v>7</v>
      </c>
      <c r="P223" s="195">
        <v>10</v>
      </c>
      <c r="Q223" s="195" t="s">
        <v>7</v>
      </c>
      <c r="R223" s="195">
        <v>800</v>
      </c>
      <c r="S223" s="196">
        <v>4000</v>
      </c>
      <c r="T223" s="195" t="s">
        <v>7</v>
      </c>
      <c r="U223" s="195" t="s">
        <v>7</v>
      </c>
      <c r="V223" s="195" t="s">
        <v>7</v>
      </c>
      <c r="X223" s="194" t="s">
        <v>255</v>
      </c>
      <c r="Y223" s="195" t="s">
        <v>7</v>
      </c>
      <c r="Z223" s="195" t="s">
        <v>7</v>
      </c>
      <c r="AA223" s="195" t="s">
        <v>7</v>
      </c>
      <c r="AB223" s="195" t="s">
        <v>7</v>
      </c>
      <c r="AC223" s="195">
        <v>80</v>
      </c>
      <c r="AD223" s="195" t="s">
        <v>7</v>
      </c>
      <c r="AE223" s="195" t="s">
        <v>7</v>
      </c>
      <c r="AF223" s="195" t="s">
        <v>7</v>
      </c>
      <c r="AG223" s="195" t="s">
        <v>7</v>
      </c>
      <c r="AH223" s="195" t="s">
        <v>7</v>
      </c>
      <c r="AI223" s="195" t="s">
        <v>7</v>
      </c>
      <c r="AJ223" s="195" t="s">
        <v>7</v>
      </c>
      <c r="AK223" s="195">
        <v>10</v>
      </c>
      <c r="AL223" s="195" t="s">
        <v>7</v>
      </c>
      <c r="AM223" s="195">
        <v>800</v>
      </c>
      <c r="AN223" s="196">
        <v>4000</v>
      </c>
      <c r="AO223" s="195" t="s">
        <v>7</v>
      </c>
      <c r="AP223" s="195" t="s">
        <v>7</v>
      </c>
      <c r="AQ223" s="195" t="s">
        <v>7</v>
      </c>
      <c r="AS223" s="194" t="s">
        <v>255</v>
      </c>
      <c r="AT223" s="195" t="s">
        <v>7</v>
      </c>
      <c r="AU223" s="195" t="s">
        <v>7</v>
      </c>
      <c r="AV223" s="195" t="s">
        <v>7</v>
      </c>
      <c r="AW223" s="195" t="s">
        <v>7</v>
      </c>
      <c r="AX223" s="195">
        <v>176</v>
      </c>
      <c r="AY223" s="195" t="s">
        <v>7</v>
      </c>
      <c r="AZ223" s="195" t="s">
        <v>7</v>
      </c>
      <c r="BA223" s="195" t="s">
        <v>7</v>
      </c>
      <c r="BB223" s="195" t="s">
        <v>7</v>
      </c>
      <c r="BC223" s="195" t="s">
        <v>7</v>
      </c>
      <c r="BD223" s="195" t="s">
        <v>7</v>
      </c>
      <c r="BE223" s="195" t="s">
        <v>7</v>
      </c>
      <c r="BF223" s="195">
        <v>150</v>
      </c>
      <c r="BG223" s="195" t="s">
        <v>7</v>
      </c>
      <c r="BH223" s="196">
        <v>5440</v>
      </c>
      <c r="BI223" s="196">
        <v>11200</v>
      </c>
      <c r="BJ223" s="195" t="s">
        <v>7</v>
      </c>
      <c r="BK223" s="195" t="s">
        <v>7</v>
      </c>
      <c r="BL223" s="195" t="s">
        <v>7</v>
      </c>
    </row>
    <row r="224" spans="1:64" ht="12.75" customHeight="1" x14ac:dyDescent="0.2">
      <c r="A224" s="129">
        <v>218</v>
      </c>
      <c r="B224" s="129"/>
      <c r="C224" s="194" t="s">
        <v>256</v>
      </c>
      <c r="D224" s="195" t="s">
        <v>7</v>
      </c>
      <c r="E224" s="195" t="s">
        <v>7</v>
      </c>
      <c r="F224" s="195" t="s">
        <v>7</v>
      </c>
      <c r="G224" s="195" t="s">
        <v>7</v>
      </c>
      <c r="H224" s="195">
        <v>110</v>
      </c>
      <c r="I224" s="195" t="s">
        <v>7</v>
      </c>
      <c r="J224" s="195" t="s">
        <v>7</v>
      </c>
      <c r="K224" s="195" t="s">
        <v>7</v>
      </c>
      <c r="L224" s="195" t="s">
        <v>7</v>
      </c>
      <c r="M224" s="195" t="s">
        <v>7</v>
      </c>
      <c r="N224" s="195" t="s">
        <v>7</v>
      </c>
      <c r="O224" s="195" t="s">
        <v>7</v>
      </c>
      <c r="P224" s="195">
        <v>60</v>
      </c>
      <c r="Q224" s="195" t="s">
        <v>7</v>
      </c>
      <c r="R224" s="195">
        <v>900</v>
      </c>
      <c r="S224" s="195">
        <v>300</v>
      </c>
      <c r="T224" s="195" t="s">
        <v>7</v>
      </c>
      <c r="U224" s="195" t="s">
        <v>7</v>
      </c>
      <c r="V224" s="195" t="s">
        <v>7</v>
      </c>
      <c r="X224" s="194" t="s">
        <v>256</v>
      </c>
      <c r="Y224" s="195" t="s">
        <v>7</v>
      </c>
      <c r="Z224" s="195" t="s">
        <v>7</v>
      </c>
      <c r="AA224" s="195" t="s">
        <v>7</v>
      </c>
      <c r="AB224" s="195" t="s">
        <v>7</v>
      </c>
      <c r="AC224" s="195">
        <v>110</v>
      </c>
      <c r="AD224" s="195" t="s">
        <v>7</v>
      </c>
      <c r="AE224" s="195" t="s">
        <v>7</v>
      </c>
      <c r="AF224" s="195" t="s">
        <v>7</v>
      </c>
      <c r="AG224" s="195" t="s">
        <v>7</v>
      </c>
      <c r="AH224" s="195" t="s">
        <v>7</v>
      </c>
      <c r="AI224" s="195" t="s">
        <v>7</v>
      </c>
      <c r="AJ224" s="195" t="s">
        <v>7</v>
      </c>
      <c r="AK224" s="195">
        <v>60</v>
      </c>
      <c r="AL224" s="195" t="s">
        <v>7</v>
      </c>
      <c r="AM224" s="195">
        <v>900</v>
      </c>
      <c r="AN224" s="195">
        <v>300</v>
      </c>
      <c r="AO224" s="195" t="s">
        <v>7</v>
      </c>
      <c r="AP224" s="195" t="s">
        <v>7</v>
      </c>
      <c r="AQ224" s="195" t="s">
        <v>7</v>
      </c>
      <c r="AS224" s="194" t="s">
        <v>256</v>
      </c>
      <c r="AT224" s="195" t="s">
        <v>7</v>
      </c>
      <c r="AU224" s="195" t="s">
        <v>7</v>
      </c>
      <c r="AV224" s="195" t="s">
        <v>7</v>
      </c>
      <c r="AW224" s="195" t="s">
        <v>7</v>
      </c>
      <c r="AX224" s="195">
        <v>220</v>
      </c>
      <c r="AY224" s="195" t="s">
        <v>7</v>
      </c>
      <c r="AZ224" s="195" t="s">
        <v>7</v>
      </c>
      <c r="BA224" s="195" t="s">
        <v>7</v>
      </c>
      <c r="BB224" s="195" t="s">
        <v>7</v>
      </c>
      <c r="BC224" s="195" t="s">
        <v>7</v>
      </c>
      <c r="BD224" s="195" t="s">
        <v>7</v>
      </c>
      <c r="BE224" s="195" t="s">
        <v>7</v>
      </c>
      <c r="BF224" s="196">
        <v>1080</v>
      </c>
      <c r="BG224" s="195" t="s">
        <v>7</v>
      </c>
      <c r="BH224" s="196">
        <v>4050</v>
      </c>
      <c r="BI224" s="195">
        <v>900</v>
      </c>
      <c r="BJ224" s="195" t="s">
        <v>7</v>
      </c>
      <c r="BK224" s="195" t="s">
        <v>7</v>
      </c>
      <c r="BL224" s="195" t="s">
        <v>7</v>
      </c>
    </row>
    <row r="225" spans="1:64" ht="12.75" customHeight="1" x14ac:dyDescent="0.2">
      <c r="A225" s="129">
        <v>219</v>
      </c>
      <c r="B225" s="129"/>
      <c r="C225" s="194" t="s">
        <v>257</v>
      </c>
      <c r="D225" s="195">
        <v>250</v>
      </c>
      <c r="E225" s="195" t="s">
        <v>7</v>
      </c>
      <c r="F225" s="195" t="s">
        <v>7</v>
      </c>
      <c r="G225" s="195" t="s">
        <v>7</v>
      </c>
      <c r="H225" s="195" t="s">
        <v>7</v>
      </c>
      <c r="I225" s="195" t="s">
        <v>7</v>
      </c>
      <c r="J225" s="196">
        <v>12000</v>
      </c>
      <c r="K225" s="195" t="s">
        <v>7</v>
      </c>
      <c r="L225" s="195" t="s">
        <v>7</v>
      </c>
      <c r="M225" s="195" t="s">
        <v>7</v>
      </c>
      <c r="N225" s="195" t="s">
        <v>7</v>
      </c>
      <c r="O225" s="195" t="s">
        <v>7</v>
      </c>
      <c r="P225" s="195">
        <v>8</v>
      </c>
      <c r="Q225" s="195" t="s">
        <v>7</v>
      </c>
      <c r="R225" s="195">
        <v>100</v>
      </c>
      <c r="S225" s="196">
        <v>1400</v>
      </c>
      <c r="T225" s="195" t="s">
        <v>7</v>
      </c>
      <c r="U225" s="195" t="s">
        <v>7</v>
      </c>
      <c r="V225" s="195" t="s">
        <v>7</v>
      </c>
      <c r="X225" s="194" t="s">
        <v>257</v>
      </c>
      <c r="Y225" s="195">
        <v>250</v>
      </c>
      <c r="Z225" s="195" t="s">
        <v>7</v>
      </c>
      <c r="AA225" s="195" t="s">
        <v>7</v>
      </c>
      <c r="AB225" s="195" t="s">
        <v>7</v>
      </c>
      <c r="AC225" s="195" t="s">
        <v>7</v>
      </c>
      <c r="AD225" s="195" t="s">
        <v>7</v>
      </c>
      <c r="AE225" s="196">
        <v>12000</v>
      </c>
      <c r="AF225" s="195" t="s">
        <v>7</v>
      </c>
      <c r="AG225" s="195" t="s">
        <v>7</v>
      </c>
      <c r="AH225" s="195" t="s">
        <v>7</v>
      </c>
      <c r="AI225" s="195" t="s">
        <v>7</v>
      </c>
      <c r="AJ225" s="195" t="s">
        <v>7</v>
      </c>
      <c r="AK225" s="195">
        <v>8</v>
      </c>
      <c r="AL225" s="195" t="s">
        <v>7</v>
      </c>
      <c r="AM225" s="195">
        <v>100</v>
      </c>
      <c r="AN225" s="196">
        <v>1400</v>
      </c>
      <c r="AO225" s="195" t="s">
        <v>7</v>
      </c>
      <c r="AP225" s="195" t="s">
        <v>7</v>
      </c>
      <c r="AQ225" s="195" t="s">
        <v>7</v>
      </c>
      <c r="AS225" s="194" t="s">
        <v>257</v>
      </c>
      <c r="AT225" s="196">
        <v>5750</v>
      </c>
      <c r="AU225" s="195" t="s">
        <v>7</v>
      </c>
      <c r="AV225" s="195" t="s">
        <v>7</v>
      </c>
      <c r="AW225" s="195" t="s">
        <v>7</v>
      </c>
      <c r="AX225" s="195" t="s">
        <v>7</v>
      </c>
      <c r="AY225" s="195" t="s">
        <v>7</v>
      </c>
      <c r="AZ225" s="196">
        <v>600000</v>
      </c>
      <c r="BA225" s="195" t="s">
        <v>7</v>
      </c>
      <c r="BB225" s="195" t="s">
        <v>7</v>
      </c>
      <c r="BC225" s="195" t="s">
        <v>7</v>
      </c>
      <c r="BD225" s="195" t="s">
        <v>7</v>
      </c>
      <c r="BE225" s="195" t="s">
        <v>7</v>
      </c>
      <c r="BF225" s="195">
        <v>160</v>
      </c>
      <c r="BG225" s="195" t="s">
        <v>7</v>
      </c>
      <c r="BH225" s="195">
        <v>500</v>
      </c>
      <c r="BI225" s="196">
        <v>4200</v>
      </c>
      <c r="BJ225" s="195" t="s">
        <v>7</v>
      </c>
      <c r="BK225" s="195" t="s">
        <v>7</v>
      </c>
      <c r="BL225" s="195" t="s">
        <v>7</v>
      </c>
    </row>
    <row r="226" spans="1:64" ht="12.75" customHeight="1" x14ac:dyDescent="0.2">
      <c r="A226" s="129">
        <v>220</v>
      </c>
      <c r="B226" s="129"/>
      <c r="C226" s="194" t="s">
        <v>258</v>
      </c>
      <c r="D226" s="195" t="s">
        <v>7</v>
      </c>
      <c r="E226" s="195" t="s">
        <v>7</v>
      </c>
      <c r="F226" s="195" t="s">
        <v>7</v>
      </c>
      <c r="G226" s="195" t="s">
        <v>7</v>
      </c>
      <c r="H226" s="196">
        <v>2900</v>
      </c>
      <c r="I226" s="195" t="s">
        <v>7</v>
      </c>
      <c r="J226" s="195" t="s">
        <v>7</v>
      </c>
      <c r="K226" s="195" t="s">
        <v>7</v>
      </c>
      <c r="L226" s="195" t="s">
        <v>7</v>
      </c>
      <c r="M226" s="195" t="s">
        <v>7</v>
      </c>
      <c r="N226" s="195" t="s">
        <v>7</v>
      </c>
      <c r="O226" s="195" t="s">
        <v>7</v>
      </c>
      <c r="P226" s="195">
        <v>100</v>
      </c>
      <c r="Q226" s="195" t="s">
        <v>7</v>
      </c>
      <c r="R226" s="195">
        <v>170</v>
      </c>
      <c r="S226" s="196">
        <v>4100</v>
      </c>
      <c r="T226" s="195" t="s">
        <v>7</v>
      </c>
      <c r="U226" s="195" t="s">
        <v>7</v>
      </c>
      <c r="V226" s="195" t="s">
        <v>7</v>
      </c>
      <c r="X226" s="194" t="s">
        <v>258</v>
      </c>
      <c r="Y226" s="195" t="s">
        <v>7</v>
      </c>
      <c r="Z226" s="195" t="s">
        <v>7</v>
      </c>
      <c r="AA226" s="195" t="s">
        <v>7</v>
      </c>
      <c r="AB226" s="195" t="s">
        <v>7</v>
      </c>
      <c r="AC226" s="196">
        <v>2900</v>
      </c>
      <c r="AD226" s="195" t="s">
        <v>7</v>
      </c>
      <c r="AE226" s="195" t="s">
        <v>7</v>
      </c>
      <c r="AF226" s="195" t="s">
        <v>7</v>
      </c>
      <c r="AG226" s="195" t="s">
        <v>7</v>
      </c>
      <c r="AH226" s="195" t="s">
        <v>7</v>
      </c>
      <c r="AI226" s="195" t="s">
        <v>7</v>
      </c>
      <c r="AJ226" s="195" t="s">
        <v>7</v>
      </c>
      <c r="AK226" s="195">
        <v>100</v>
      </c>
      <c r="AL226" s="195" t="s">
        <v>7</v>
      </c>
      <c r="AM226" s="195">
        <v>170</v>
      </c>
      <c r="AN226" s="196">
        <v>4100</v>
      </c>
      <c r="AO226" s="195" t="s">
        <v>7</v>
      </c>
      <c r="AP226" s="195" t="s">
        <v>7</v>
      </c>
      <c r="AQ226" s="195" t="s">
        <v>7</v>
      </c>
      <c r="AS226" s="194" t="s">
        <v>258</v>
      </c>
      <c r="AT226" s="195" t="s">
        <v>7</v>
      </c>
      <c r="AU226" s="195" t="s">
        <v>7</v>
      </c>
      <c r="AV226" s="195" t="s">
        <v>7</v>
      </c>
      <c r="AW226" s="195" t="s">
        <v>7</v>
      </c>
      <c r="AX226" s="196">
        <v>13650</v>
      </c>
      <c r="AY226" s="195" t="s">
        <v>7</v>
      </c>
      <c r="AZ226" s="195" t="s">
        <v>7</v>
      </c>
      <c r="BA226" s="195" t="s">
        <v>7</v>
      </c>
      <c r="BB226" s="195" t="s">
        <v>7</v>
      </c>
      <c r="BC226" s="195" t="s">
        <v>7</v>
      </c>
      <c r="BD226" s="195" t="s">
        <v>7</v>
      </c>
      <c r="BE226" s="195" t="s">
        <v>7</v>
      </c>
      <c r="BF226" s="196">
        <v>1500</v>
      </c>
      <c r="BG226" s="195" t="s">
        <v>7</v>
      </c>
      <c r="BH226" s="195">
        <v>700</v>
      </c>
      <c r="BI226" s="196">
        <v>12140</v>
      </c>
      <c r="BJ226" s="195" t="s">
        <v>7</v>
      </c>
      <c r="BK226" s="195" t="s">
        <v>7</v>
      </c>
      <c r="BL226" s="195" t="s">
        <v>7</v>
      </c>
    </row>
    <row r="227" spans="1:64" ht="12.75" customHeight="1" x14ac:dyDescent="0.2">
      <c r="A227" s="129">
        <v>221</v>
      </c>
      <c r="B227" s="129"/>
      <c r="C227" s="194" t="s">
        <v>259</v>
      </c>
      <c r="D227" s="195" t="s">
        <v>7</v>
      </c>
      <c r="E227" s="195" t="s">
        <v>7</v>
      </c>
      <c r="F227" s="195" t="s">
        <v>7</v>
      </c>
      <c r="G227" s="195" t="s">
        <v>7</v>
      </c>
      <c r="H227" s="195" t="s">
        <v>7</v>
      </c>
      <c r="I227" s="195" t="s">
        <v>7</v>
      </c>
      <c r="J227" s="195" t="s">
        <v>7</v>
      </c>
      <c r="K227" s="195" t="s">
        <v>7</v>
      </c>
      <c r="L227" s="195" t="s">
        <v>7</v>
      </c>
      <c r="M227" s="195">
        <v>200</v>
      </c>
      <c r="N227" s="195" t="s">
        <v>7</v>
      </c>
      <c r="O227" s="195" t="s">
        <v>7</v>
      </c>
      <c r="P227" s="195">
        <v>35</v>
      </c>
      <c r="Q227" s="195" t="s">
        <v>7</v>
      </c>
      <c r="R227" s="196">
        <v>3500</v>
      </c>
      <c r="S227" s="196">
        <v>8800</v>
      </c>
      <c r="T227" s="195">
        <v>400</v>
      </c>
      <c r="U227" s="195" t="s">
        <v>7</v>
      </c>
      <c r="V227" s="195" t="s">
        <v>7</v>
      </c>
      <c r="X227" s="194" t="s">
        <v>259</v>
      </c>
      <c r="Y227" s="195" t="s">
        <v>7</v>
      </c>
      <c r="Z227" s="195" t="s">
        <v>7</v>
      </c>
      <c r="AA227" s="195" t="s">
        <v>7</v>
      </c>
      <c r="AB227" s="195" t="s">
        <v>7</v>
      </c>
      <c r="AC227" s="195" t="s">
        <v>7</v>
      </c>
      <c r="AD227" s="195" t="s">
        <v>7</v>
      </c>
      <c r="AE227" s="195" t="s">
        <v>7</v>
      </c>
      <c r="AF227" s="195" t="s">
        <v>7</v>
      </c>
      <c r="AG227" s="195" t="s">
        <v>7</v>
      </c>
      <c r="AH227" s="195">
        <v>200</v>
      </c>
      <c r="AI227" s="195" t="s">
        <v>7</v>
      </c>
      <c r="AJ227" s="195" t="s">
        <v>7</v>
      </c>
      <c r="AK227" s="195">
        <v>35</v>
      </c>
      <c r="AL227" s="195" t="s">
        <v>7</v>
      </c>
      <c r="AM227" s="196">
        <v>3500</v>
      </c>
      <c r="AN227" s="196">
        <v>8800</v>
      </c>
      <c r="AO227" s="195">
        <v>400</v>
      </c>
      <c r="AP227" s="195" t="s">
        <v>7</v>
      </c>
      <c r="AQ227" s="195" t="s">
        <v>7</v>
      </c>
      <c r="AS227" s="194" t="s">
        <v>259</v>
      </c>
      <c r="AT227" s="195" t="s">
        <v>7</v>
      </c>
      <c r="AU227" s="195" t="s">
        <v>7</v>
      </c>
      <c r="AV227" s="195" t="s">
        <v>7</v>
      </c>
      <c r="AW227" s="195" t="s">
        <v>7</v>
      </c>
      <c r="AX227" s="195" t="s">
        <v>7</v>
      </c>
      <c r="AY227" s="195" t="s">
        <v>7</v>
      </c>
      <c r="AZ227" s="195" t="s">
        <v>7</v>
      </c>
      <c r="BA227" s="195" t="s">
        <v>7</v>
      </c>
      <c r="BB227" s="195" t="s">
        <v>7</v>
      </c>
      <c r="BC227" s="195">
        <v>360</v>
      </c>
      <c r="BD227" s="195" t="s">
        <v>7</v>
      </c>
      <c r="BE227" s="195" t="s">
        <v>7</v>
      </c>
      <c r="BF227" s="195">
        <v>700</v>
      </c>
      <c r="BG227" s="195" t="s">
        <v>7</v>
      </c>
      <c r="BH227" s="196">
        <v>31000</v>
      </c>
      <c r="BI227" s="196">
        <v>25520</v>
      </c>
      <c r="BJ227" s="196">
        <v>1600</v>
      </c>
      <c r="BK227" s="195" t="s">
        <v>7</v>
      </c>
      <c r="BL227" s="195" t="s">
        <v>7</v>
      </c>
    </row>
    <row r="228" spans="1:64" ht="12.75" customHeight="1" x14ac:dyDescent="0.2">
      <c r="A228" s="129">
        <v>222</v>
      </c>
      <c r="B228" s="129"/>
      <c r="C228" s="194" t="s">
        <v>260</v>
      </c>
      <c r="D228" s="195" t="s">
        <v>7</v>
      </c>
      <c r="E228" s="195" t="s">
        <v>7</v>
      </c>
      <c r="F228" s="195" t="s">
        <v>7</v>
      </c>
      <c r="G228" s="195" t="s">
        <v>7</v>
      </c>
      <c r="H228" s="195">
        <v>110</v>
      </c>
      <c r="I228" s="195" t="s">
        <v>7</v>
      </c>
      <c r="J228" s="196">
        <v>1678</v>
      </c>
      <c r="K228" s="195" t="s">
        <v>7</v>
      </c>
      <c r="L228" s="195" t="s">
        <v>7</v>
      </c>
      <c r="M228" s="195" t="s">
        <v>7</v>
      </c>
      <c r="N228" s="195" t="s">
        <v>7</v>
      </c>
      <c r="O228" s="195" t="s">
        <v>7</v>
      </c>
      <c r="P228" s="195" t="s">
        <v>7</v>
      </c>
      <c r="Q228" s="195" t="s">
        <v>7</v>
      </c>
      <c r="R228" s="195">
        <v>400</v>
      </c>
      <c r="S228" s="195" t="s">
        <v>7</v>
      </c>
      <c r="T228" s="195" t="s">
        <v>7</v>
      </c>
      <c r="U228" s="195" t="s">
        <v>7</v>
      </c>
      <c r="V228" s="195" t="s">
        <v>7</v>
      </c>
      <c r="X228" s="194" t="s">
        <v>260</v>
      </c>
      <c r="Y228" s="195" t="s">
        <v>7</v>
      </c>
      <c r="Z228" s="195" t="s">
        <v>7</v>
      </c>
      <c r="AA228" s="195" t="s">
        <v>7</v>
      </c>
      <c r="AB228" s="195" t="s">
        <v>7</v>
      </c>
      <c r="AC228" s="195">
        <v>110</v>
      </c>
      <c r="AD228" s="195" t="s">
        <v>7</v>
      </c>
      <c r="AE228" s="196">
        <v>1678</v>
      </c>
      <c r="AF228" s="195" t="s">
        <v>7</v>
      </c>
      <c r="AG228" s="195" t="s">
        <v>7</v>
      </c>
      <c r="AH228" s="195" t="s">
        <v>7</v>
      </c>
      <c r="AI228" s="195" t="s">
        <v>7</v>
      </c>
      <c r="AJ228" s="195" t="s">
        <v>7</v>
      </c>
      <c r="AK228" s="195" t="s">
        <v>7</v>
      </c>
      <c r="AL228" s="195" t="s">
        <v>7</v>
      </c>
      <c r="AM228" s="195">
        <v>400</v>
      </c>
      <c r="AN228" s="195" t="s">
        <v>7</v>
      </c>
      <c r="AO228" s="195" t="s">
        <v>7</v>
      </c>
      <c r="AP228" s="195" t="s">
        <v>7</v>
      </c>
      <c r="AQ228" s="195" t="s">
        <v>7</v>
      </c>
      <c r="AS228" s="194" t="s">
        <v>260</v>
      </c>
      <c r="AT228" s="195" t="s">
        <v>7</v>
      </c>
      <c r="AU228" s="195" t="s">
        <v>7</v>
      </c>
      <c r="AV228" s="195" t="s">
        <v>7</v>
      </c>
      <c r="AW228" s="195" t="s">
        <v>7</v>
      </c>
      <c r="AX228" s="195">
        <v>198</v>
      </c>
      <c r="AY228" s="195" t="s">
        <v>7</v>
      </c>
      <c r="AZ228" s="196">
        <v>134659</v>
      </c>
      <c r="BA228" s="195" t="s">
        <v>7</v>
      </c>
      <c r="BB228" s="195" t="s">
        <v>7</v>
      </c>
      <c r="BC228" s="195" t="s">
        <v>7</v>
      </c>
      <c r="BD228" s="195" t="s">
        <v>7</v>
      </c>
      <c r="BE228" s="195" t="s">
        <v>7</v>
      </c>
      <c r="BF228" s="195" t="s">
        <v>7</v>
      </c>
      <c r="BG228" s="195" t="s">
        <v>7</v>
      </c>
      <c r="BH228" s="196">
        <v>1400</v>
      </c>
      <c r="BI228" s="195" t="s">
        <v>7</v>
      </c>
      <c r="BJ228" s="195" t="s">
        <v>7</v>
      </c>
      <c r="BK228" s="195" t="s">
        <v>7</v>
      </c>
      <c r="BL228" s="195" t="s">
        <v>7</v>
      </c>
    </row>
    <row r="229" spans="1:64" ht="12.75" customHeight="1" x14ac:dyDescent="0.2">
      <c r="A229" s="129">
        <v>223</v>
      </c>
      <c r="B229" s="129"/>
      <c r="C229" s="194" t="s">
        <v>261</v>
      </c>
      <c r="D229" s="195" t="s">
        <v>7</v>
      </c>
      <c r="E229" s="195" t="s">
        <v>7</v>
      </c>
      <c r="F229" s="195" t="s">
        <v>7</v>
      </c>
      <c r="G229" s="195" t="s">
        <v>7</v>
      </c>
      <c r="H229" s="195" t="s">
        <v>7</v>
      </c>
      <c r="I229" s="195" t="s">
        <v>7</v>
      </c>
      <c r="J229" s="196">
        <v>5932</v>
      </c>
      <c r="K229" s="195" t="s">
        <v>7</v>
      </c>
      <c r="L229" s="195" t="s">
        <v>7</v>
      </c>
      <c r="M229" s="195" t="s">
        <v>7</v>
      </c>
      <c r="N229" s="195" t="s">
        <v>7</v>
      </c>
      <c r="O229" s="195" t="s">
        <v>7</v>
      </c>
      <c r="P229" s="195">
        <v>20</v>
      </c>
      <c r="Q229" s="195" t="s">
        <v>7</v>
      </c>
      <c r="R229" s="195">
        <v>275</v>
      </c>
      <c r="S229" s="195" t="s">
        <v>7</v>
      </c>
      <c r="T229" s="195" t="s">
        <v>7</v>
      </c>
      <c r="U229" s="195" t="s">
        <v>7</v>
      </c>
      <c r="V229" s="195" t="s">
        <v>7</v>
      </c>
      <c r="X229" s="194" t="s">
        <v>261</v>
      </c>
      <c r="Y229" s="195" t="s">
        <v>7</v>
      </c>
      <c r="Z229" s="195" t="s">
        <v>7</v>
      </c>
      <c r="AA229" s="195" t="s">
        <v>7</v>
      </c>
      <c r="AB229" s="195" t="s">
        <v>7</v>
      </c>
      <c r="AC229" s="195" t="s">
        <v>7</v>
      </c>
      <c r="AD229" s="195" t="s">
        <v>7</v>
      </c>
      <c r="AE229" s="196">
        <v>5932</v>
      </c>
      <c r="AF229" s="195" t="s">
        <v>7</v>
      </c>
      <c r="AG229" s="195" t="s">
        <v>7</v>
      </c>
      <c r="AH229" s="195" t="s">
        <v>7</v>
      </c>
      <c r="AI229" s="195" t="s">
        <v>7</v>
      </c>
      <c r="AJ229" s="195" t="s">
        <v>7</v>
      </c>
      <c r="AK229" s="195">
        <v>20</v>
      </c>
      <c r="AL229" s="195" t="s">
        <v>7</v>
      </c>
      <c r="AM229" s="195">
        <v>275</v>
      </c>
      <c r="AN229" s="195" t="s">
        <v>7</v>
      </c>
      <c r="AO229" s="195" t="s">
        <v>7</v>
      </c>
      <c r="AP229" s="195" t="s">
        <v>7</v>
      </c>
      <c r="AQ229" s="195" t="s">
        <v>7</v>
      </c>
      <c r="AS229" s="194" t="s">
        <v>261</v>
      </c>
      <c r="AT229" s="195" t="s">
        <v>7</v>
      </c>
      <c r="AU229" s="195" t="s">
        <v>7</v>
      </c>
      <c r="AV229" s="195" t="s">
        <v>7</v>
      </c>
      <c r="AW229" s="195" t="s">
        <v>7</v>
      </c>
      <c r="AX229" s="195" t="s">
        <v>7</v>
      </c>
      <c r="AY229" s="195" t="s">
        <v>7</v>
      </c>
      <c r="AZ229" s="196">
        <v>302710</v>
      </c>
      <c r="BA229" s="195" t="s">
        <v>7</v>
      </c>
      <c r="BB229" s="195" t="s">
        <v>7</v>
      </c>
      <c r="BC229" s="195" t="s">
        <v>7</v>
      </c>
      <c r="BD229" s="195" t="s">
        <v>7</v>
      </c>
      <c r="BE229" s="195" t="s">
        <v>7</v>
      </c>
      <c r="BF229" s="195">
        <v>300</v>
      </c>
      <c r="BG229" s="195" t="s">
        <v>7</v>
      </c>
      <c r="BH229" s="195">
        <v>990</v>
      </c>
      <c r="BI229" s="195" t="s">
        <v>7</v>
      </c>
      <c r="BJ229" s="195" t="s">
        <v>7</v>
      </c>
      <c r="BK229" s="195" t="s">
        <v>7</v>
      </c>
      <c r="BL229" s="195" t="s">
        <v>7</v>
      </c>
    </row>
    <row r="230" spans="1:64" ht="12.75" customHeight="1" x14ac:dyDescent="0.2">
      <c r="A230" s="129">
        <v>224</v>
      </c>
      <c r="B230" s="129"/>
      <c r="C230" s="194" t="s">
        <v>262</v>
      </c>
      <c r="D230" s="195" t="s">
        <v>7</v>
      </c>
      <c r="E230" s="195" t="s">
        <v>7</v>
      </c>
      <c r="F230" s="195" t="s">
        <v>7</v>
      </c>
      <c r="G230" s="195" t="s">
        <v>7</v>
      </c>
      <c r="H230" s="195" t="s">
        <v>7</v>
      </c>
      <c r="I230" s="195" t="s">
        <v>7</v>
      </c>
      <c r="J230" s="195" t="s">
        <v>7</v>
      </c>
      <c r="K230" s="195" t="s">
        <v>7</v>
      </c>
      <c r="L230" s="195" t="s">
        <v>7</v>
      </c>
      <c r="M230" s="195" t="s">
        <v>7</v>
      </c>
      <c r="N230" s="195" t="s">
        <v>7</v>
      </c>
      <c r="O230" s="195" t="s">
        <v>7</v>
      </c>
      <c r="P230" s="195">
        <v>25</v>
      </c>
      <c r="Q230" s="195" t="s">
        <v>7</v>
      </c>
      <c r="R230" s="195">
        <v>400</v>
      </c>
      <c r="S230" s="195">
        <v>400</v>
      </c>
      <c r="T230" s="195" t="s">
        <v>7</v>
      </c>
      <c r="U230" s="195" t="s">
        <v>7</v>
      </c>
      <c r="V230" s="195" t="s">
        <v>7</v>
      </c>
      <c r="X230" s="194" t="s">
        <v>262</v>
      </c>
      <c r="Y230" s="195" t="s">
        <v>7</v>
      </c>
      <c r="Z230" s="195" t="s">
        <v>7</v>
      </c>
      <c r="AA230" s="195" t="s">
        <v>7</v>
      </c>
      <c r="AB230" s="195" t="s">
        <v>7</v>
      </c>
      <c r="AC230" s="195" t="s">
        <v>7</v>
      </c>
      <c r="AD230" s="195" t="s">
        <v>7</v>
      </c>
      <c r="AE230" s="195" t="s">
        <v>7</v>
      </c>
      <c r="AF230" s="195" t="s">
        <v>7</v>
      </c>
      <c r="AG230" s="195" t="s">
        <v>7</v>
      </c>
      <c r="AH230" s="195" t="s">
        <v>7</v>
      </c>
      <c r="AI230" s="195" t="s">
        <v>7</v>
      </c>
      <c r="AJ230" s="195" t="s">
        <v>7</v>
      </c>
      <c r="AK230" s="195">
        <v>25</v>
      </c>
      <c r="AL230" s="195" t="s">
        <v>7</v>
      </c>
      <c r="AM230" s="195">
        <v>400</v>
      </c>
      <c r="AN230" s="195">
        <v>400</v>
      </c>
      <c r="AO230" s="195" t="s">
        <v>7</v>
      </c>
      <c r="AP230" s="195" t="s">
        <v>7</v>
      </c>
      <c r="AQ230" s="195" t="s">
        <v>7</v>
      </c>
      <c r="AS230" s="194" t="s">
        <v>262</v>
      </c>
      <c r="AT230" s="195" t="s">
        <v>7</v>
      </c>
      <c r="AU230" s="195" t="s">
        <v>7</v>
      </c>
      <c r="AV230" s="195" t="s">
        <v>7</v>
      </c>
      <c r="AW230" s="195" t="s">
        <v>7</v>
      </c>
      <c r="AX230" s="195" t="s">
        <v>7</v>
      </c>
      <c r="AY230" s="195" t="s">
        <v>7</v>
      </c>
      <c r="AZ230" s="195" t="s">
        <v>7</v>
      </c>
      <c r="BA230" s="195" t="s">
        <v>7</v>
      </c>
      <c r="BB230" s="195" t="s">
        <v>7</v>
      </c>
      <c r="BC230" s="195" t="s">
        <v>7</v>
      </c>
      <c r="BD230" s="195" t="s">
        <v>7</v>
      </c>
      <c r="BE230" s="195" t="s">
        <v>7</v>
      </c>
      <c r="BF230" s="195">
        <v>500</v>
      </c>
      <c r="BG230" s="195" t="s">
        <v>7</v>
      </c>
      <c r="BH230" s="196">
        <v>3200</v>
      </c>
      <c r="BI230" s="196">
        <v>1192</v>
      </c>
      <c r="BJ230" s="195" t="s">
        <v>7</v>
      </c>
      <c r="BK230" s="195" t="s">
        <v>7</v>
      </c>
      <c r="BL230" s="195" t="s">
        <v>7</v>
      </c>
    </row>
    <row r="231" spans="1:64" ht="12.75" customHeight="1" x14ac:dyDescent="0.2">
      <c r="A231" s="129">
        <v>225</v>
      </c>
      <c r="B231" s="129"/>
      <c r="C231" s="194" t="s">
        <v>263</v>
      </c>
      <c r="D231" s="195" t="s">
        <v>7</v>
      </c>
      <c r="E231" s="195" t="s">
        <v>7</v>
      </c>
      <c r="F231" s="195" t="s">
        <v>7</v>
      </c>
      <c r="G231" s="195" t="s">
        <v>7</v>
      </c>
      <c r="H231" s="195" t="s">
        <v>7</v>
      </c>
      <c r="I231" s="195" t="s">
        <v>7</v>
      </c>
      <c r="J231" s="196">
        <v>13500</v>
      </c>
      <c r="K231" s="195" t="s">
        <v>7</v>
      </c>
      <c r="L231" s="195" t="s">
        <v>7</v>
      </c>
      <c r="M231" s="195" t="s">
        <v>7</v>
      </c>
      <c r="N231" s="195" t="s">
        <v>7</v>
      </c>
      <c r="O231" s="195" t="s">
        <v>7</v>
      </c>
      <c r="P231" s="195" t="s">
        <v>7</v>
      </c>
      <c r="Q231" s="195" t="s">
        <v>7</v>
      </c>
      <c r="R231" s="196">
        <v>26000</v>
      </c>
      <c r="S231" s="196">
        <v>37450</v>
      </c>
      <c r="T231" s="195">
        <v>500</v>
      </c>
      <c r="U231" s="195" t="s">
        <v>7</v>
      </c>
      <c r="V231" s="195" t="s">
        <v>7</v>
      </c>
      <c r="X231" s="194" t="s">
        <v>263</v>
      </c>
      <c r="Y231" s="195" t="s">
        <v>7</v>
      </c>
      <c r="Z231" s="195" t="s">
        <v>7</v>
      </c>
      <c r="AA231" s="195" t="s">
        <v>7</v>
      </c>
      <c r="AB231" s="195" t="s">
        <v>7</v>
      </c>
      <c r="AC231" s="195" t="s">
        <v>7</v>
      </c>
      <c r="AD231" s="195" t="s">
        <v>7</v>
      </c>
      <c r="AE231" s="196">
        <v>13500</v>
      </c>
      <c r="AF231" s="195" t="s">
        <v>7</v>
      </c>
      <c r="AG231" s="195" t="s">
        <v>7</v>
      </c>
      <c r="AH231" s="195" t="s">
        <v>7</v>
      </c>
      <c r="AI231" s="195" t="s">
        <v>7</v>
      </c>
      <c r="AJ231" s="195" t="s">
        <v>7</v>
      </c>
      <c r="AK231" s="195" t="s">
        <v>7</v>
      </c>
      <c r="AL231" s="195" t="s">
        <v>7</v>
      </c>
      <c r="AM231" s="196">
        <v>26000</v>
      </c>
      <c r="AN231" s="196">
        <v>37450</v>
      </c>
      <c r="AO231" s="195">
        <v>500</v>
      </c>
      <c r="AP231" s="195" t="s">
        <v>7</v>
      </c>
      <c r="AQ231" s="195" t="s">
        <v>7</v>
      </c>
      <c r="AS231" s="194" t="s">
        <v>263</v>
      </c>
      <c r="AT231" s="195" t="s">
        <v>7</v>
      </c>
      <c r="AU231" s="195" t="s">
        <v>7</v>
      </c>
      <c r="AV231" s="195" t="s">
        <v>7</v>
      </c>
      <c r="AW231" s="195" t="s">
        <v>7</v>
      </c>
      <c r="AX231" s="195" t="s">
        <v>7</v>
      </c>
      <c r="AY231" s="195" t="s">
        <v>7</v>
      </c>
      <c r="AZ231" s="196">
        <v>877500</v>
      </c>
      <c r="BA231" s="195" t="s">
        <v>7</v>
      </c>
      <c r="BB231" s="195" t="s">
        <v>7</v>
      </c>
      <c r="BC231" s="195" t="s">
        <v>7</v>
      </c>
      <c r="BD231" s="195" t="s">
        <v>7</v>
      </c>
      <c r="BE231" s="195" t="s">
        <v>7</v>
      </c>
      <c r="BF231" s="195" t="s">
        <v>7</v>
      </c>
      <c r="BG231" s="195" t="s">
        <v>7</v>
      </c>
      <c r="BH231" s="196">
        <v>172000</v>
      </c>
      <c r="BI231" s="196">
        <v>103362</v>
      </c>
      <c r="BJ231" s="196">
        <v>1250</v>
      </c>
      <c r="BK231" s="195" t="s">
        <v>7</v>
      </c>
      <c r="BL231" s="195" t="s">
        <v>7</v>
      </c>
    </row>
    <row r="232" spans="1:64" ht="12.75" customHeight="1" x14ac:dyDescent="0.2">
      <c r="A232" s="129">
        <v>226</v>
      </c>
      <c r="B232" s="129"/>
      <c r="C232" s="194" t="s">
        <v>264</v>
      </c>
      <c r="D232" s="195" t="s">
        <v>7</v>
      </c>
      <c r="E232" s="195">
        <v>260</v>
      </c>
      <c r="F232" s="195" t="s">
        <v>7</v>
      </c>
      <c r="G232" s="195" t="s">
        <v>7</v>
      </c>
      <c r="H232" s="195">
        <v>150</v>
      </c>
      <c r="I232" s="195" t="s">
        <v>7</v>
      </c>
      <c r="J232" s="195" t="s">
        <v>7</v>
      </c>
      <c r="K232" s="195" t="s">
        <v>7</v>
      </c>
      <c r="L232" s="195" t="s">
        <v>7</v>
      </c>
      <c r="M232" s="196">
        <v>3400</v>
      </c>
      <c r="N232" s="195" t="s">
        <v>7</v>
      </c>
      <c r="O232" s="195" t="s">
        <v>7</v>
      </c>
      <c r="P232" s="195">
        <v>35</v>
      </c>
      <c r="Q232" s="195" t="s">
        <v>7</v>
      </c>
      <c r="R232" s="196">
        <v>15000</v>
      </c>
      <c r="S232" s="196">
        <v>65000</v>
      </c>
      <c r="T232" s="196">
        <v>14000</v>
      </c>
      <c r="U232" s="195">
        <v>300</v>
      </c>
      <c r="V232" s="195" t="s">
        <v>7</v>
      </c>
      <c r="X232" s="194" t="s">
        <v>264</v>
      </c>
      <c r="Y232" s="195" t="s">
        <v>7</v>
      </c>
      <c r="Z232" s="195">
        <v>260</v>
      </c>
      <c r="AA232" s="195" t="s">
        <v>7</v>
      </c>
      <c r="AB232" s="195" t="s">
        <v>7</v>
      </c>
      <c r="AC232" s="195">
        <v>150</v>
      </c>
      <c r="AD232" s="195" t="s">
        <v>7</v>
      </c>
      <c r="AE232" s="195" t="s">
        <v>7</v>
      </c>
      <c r="AF232" s="195" t="s">
        <v>7</v>
      </c>
      <c r="AG232" s="195" t="s">
        <v>7</v>
      </c>
      <c r="AH232" s="196">
        <v>3400</v>
      </c>
      <c r="AI232" s="195" t="s">
        <v>7</v>
      </c>
      <c r="AJ232" s="195" t="s">
        <v>7</v>
      </c>
      <c r="AK232" s="195">
        <v>35</v>
      </c>
      <c r="AL232" s="195" t="s">
        <v>7</v>
      </c>
      <c r="AM232" s="196">
        <v>15000</v>
      </c>
      <c r="AN232" s="196">
        <v>65000</v>
      </c>
      <c r="AO232" s="196">
        <v>14000</v>
      </c>
      <c r="AP232" s="195">
        <v>300</v>
      </c>
      <c r="AQ232" s="195" t="s">
        <v>7</v>
      </c>
      <c r="AS232" s="194" t="s">
        <v>264</v>
      </c>
      <c r="AT232" s="195" t="s">
        <v>7</v>
      </c>
      <c r="AU232" s="195">
        <v>975</v>
      </c>
      <c r="AV232" s="195" t="s">
        <v>7</v>
      </c>
      <c r="AW232" s="195" t="s">
        <v>7</v>
      </c>
      <c r="AX232" s="195">
        <v>225</v>
      </c>
      <c r="AY232" s="195" t="s">
        <v>7</v>
      </c>
      <c r="AZ232" s="195" t="s">
        <v>7</v>
      </c>
      <c r="BA232" s="195" t="s">
        <v>7</v>
      </c>
      <c r="BB232" s="195" t="s">
        <v>7</v>
      </c>
      <c r="BC232" s="196">
        <v>7900</v>
      </c>
      <c r="BD232" s="195" t="s">
        <v>7</v>
      </c>
      <c r="BE232" s="195" t="s">
        <v>7</v>
      </c>
      <c r="BF232" s="195">
        <v>605</v>
      </c>
      <c r="BG232" s="195" t="s">
        <v>7</v>
      </c>
      <c r="BH232" s="196">
        <v>129000</v>
      </c>
      <c r="BI232" s="196">
        <v>196300</v>
      </c>
      <c r="BJ232" s="196">
        <v>60480</v>
      </c>
      <c r="BK232" s="196">
        <v>28500</v>
      </c>
      <c r="BL232" s="195" t="s">
        <v>7</v>
      </c>
    </row>
    <row r="233" spans="1:64" ht="12.75" customHeight="1" x14ac:dyDescent="0.2">
      <c r="A233" s="129">
        <v>227</v>
      </c>
      <c r="B233" s="129"/>
      <c r="C233" s="194" t="s">
        <v>265</v>
      </c>
      <c r="D233" s="195" t="s">
        <v>7</v>
      </c>
      <c r="E233" s="195" t="s">
        <v>7</v>
      </c>
      <c r="F233" s="195" t="s">
        <v>7</v>
      </c>
      <c r="G233" s="195" t="s">
        <v>7</v>
      </c>
      <c r="H233" s="195">
        <v>18</v>
      </c>
      <c r="I233" s="195" t="s">
        <v>7</v>
      </c>
      <c r="J233" s="195" t="s">
        <v>7</v>
      </c>
      <c r="K233" s="195" t="s">
        <v>7</v>
      </c>
      <c r="L233" s="195" t="s">
        <v>7</v>
      </c>
      <c r="M233" s="195">
        <v>10</v>
      </c>
      <c r="N233" s="195" t="s">
        <v>7</v>
      </c>
      <c r="O233" s="195" t="s">
        <v>7</v>
      </c>
      <c r="P233" s="195" t="s">
        <v>7</v>
      </c>
      <c r="Q233" s="195">
        <v>185</v>
      </c>
      <c r="R233" s="195">
        <v>480</v>
      </c>
      <c r="S233" s="195" t="s">
        <v>7</v>
      </c>
      <c r="T233" s="195" t="s">
        <v>7</v>
      </c>
      <c r="U233" s="195" t="s">
        <v>7</v>
      </c>
      <c r="V233" s="195" t="s">
        <v>7</v>
      </c>
      <c r="X233" s="194" t="s">
        <v>265</v>
      </c>
      <c r="Y233" s="195" t="s">
        <v>7</v>
      </c>
      <c r="Z233" s="195" t="s">
        <v>7</v>
      </c>
      <c r="AA233" s="195" t="s">
        <v>7</v>
      </c>
      <c r="AB233" s="195" t="s">
        <v>7</v>
      </c>
      <c r="AC233" s="195">
        <v>18</v>
      </c>
      <c r="AD233" s="195" t="s">
        <v>7</v>
      </c>
      <c r="AE233" s="195" t="s">
        <v>7</v>
      </c>
      <c r="AF233" s="195" t="s">
        <v>7</v>
      </c>
      <c r="AG233" s="195" t="s">
        <v>7</v>
      </c>
      <c r="AH233" s="195">
        <v>10</v>
      </c>
      <c r="AI233" s="195" t="s">
        <v>7</v>
      </c>
      <c r="AJ233" s="195" t="s">
        <v>7</v>
      </c>
      <c r="AK233" s="195" t="s">
        <v>7</v>
      </c>
      <c r="AL233" s="195">
        <v>185</v>
      </c>
      <c r="AM233" s="195">
        <v>480</v>
      </c>
      <c r="AN233" s="195" t="s">
        <v>7</v>
      </c>
      <c r="AO233" s="195" t="s">
        <v>7</v>
      </c>
      <c r="AP233" s="195" t="s">
        <v>7</v>
      </c>
      <c r="AQ233" s="195" t="s">
        <v>7</v>
      </c>
      <c r="AS233" s="194" t="s">
        <v>265</v>
      </c>
      <c r="AT233" s="195" t="s">
        <v>7</v>
      </c>
      <c r="AU233" s="195" t="s">
        <v>7</v>
      </c>
      <c r="AV233" s="195" t="s">
        <v>7</v>
      </c>
      <c r="AW233" s="195" t="s">
        <v>7</v>
      </c>
      <c r="AX233" s="195">
        <v>28</v>
      </c>
      <c r="AY233" s="195" t="s">
        <v>7</v>
      </c>
      <c r="AZ233" s="195" t="s">
        <v>7</v>
      </c>
      <c r="BA233" s="195" t="s">
        <v>7</v>
      </c>
      <c r="BB233" s="195" t="s">
        <v>7</v>
      </c>
      <c r="BC233" s="195">
        <v>12</v>
      </c>
      <c r="BD233" s="195" t="s">
        <v>7</v>
      </c>
      <c r="BE233" s="195" t="s">
        <v>7</v>
      </c>
      <c r="BF233" s="195" t="s">
        <v>7</v>
      </c>
      <c r="BG233" s="196">
        <v>7400</v>
      </c>
      <c r="BH233" s="196">
        <v>1113</v>
      </c>
      <c r="BI233" s="195" t="s">
        <v>7</v>
      </c>
      <c r="BJ233" s="195" t="s">
        <v>7</v>
      </c>
      <c r="BK233" s="195" t="s">
        <v>7</v>
      </c>
      <c r="BL233" s="195" t="s">
        <v>7</v>
      </c>
    </row>
    <row r="234" spans="1:64" ht="12.75" customHeight="1" x14ac:dyDescent="0.2">
      <c r="A234" s="129">
        <v>228</v>
      </c>
      <c r="B234" s="129"/>
      <c r="C234" s="194" t="s">
        <v>266</v>
      </c>
      <c r="D234" s="195" t="s">
        <v>7</v>
      </c>
      <c r="E234" s="195" t="s">
        <v>7</v>
      </c>
      <c r="F234" s="195" t="s">
        <v>7</v>
      </c>
      <c r="G234" s="195" t="s">
        <v>7</v>
      </c>
      <c r="H234" s="195">
        <v>40</v>
      </c>
      <c r="I234" s="195" t="s">
        <v>7</v>
      </c>
      <c r="J234" s="195" t="s">
        <v>7</v>
      </c>
      <c r="K234" s="195" t="s">
        <v>7</v>
      </c>
      <c r="L234" s="195" t="s">
        <v>7</v>
      </c>
      <c r="M234" s="195">
        <v>580</v>
      </c>
      <c r="N234" s="195" t="s">
        <v>7</v>
      </c>
      <c r="O234" s="195" t="s">
        <v>7</v>
      </c>
      <c r="P234" s="195" t="s">
        <v>7</v>
      </c>
      <c r="Q234" s="195" t="s">
        <v>7</v>
      </c>
      <c r="R234" s="195">
        <v>790</v>
      </c>
      <c r="S234" s="196">
        <v>4640</v>
      </c>
      <c r="T234" s="195">
        <v>130</v>
      </c>
      <c r="U234" s="195" t="s">
        <v>7</v>
      </c>
      <c r="V234" s="195" t="s">
        <v>7</v>
      </c>
      <c r="X234" s="194" t="s">
        <v>266</v>
      </c>
      <c r="Y234" s="195" t="s">
        <v>7</v>
      </c>
      <c r="Z234" s="195" t="s">
        <v>7</v>
      </c>
      <c r="AA234" s="195" t="s">
        <v>7</v>
      </c>
      <c r="AB234" s="195" t="s">
        <v>7</v>
      </c>
      <c r="AC234" s="195">
        <v>40</v>
      </c>
      <c r="AD234" s="195" t="s">
        <v>7</v>
      </c>
      <c r="AE234" s="195" t="s">
        <v>7</v>
      </c>
      <c r="AF234" s="195" t="s">
        <v>7</v>
      </c>
      <c r="AG234" s="195" t="s">
        <v>7</v>
      </c>
      <c r="AH234" s="195">
        <v>580</v>
      </c>
      <c r="AI234" s="195" t="s">
        <v>7</v>
      </c>
      <c r="AJ234" s="195" t="s">
        <v>7</v>
      </c>
      <c r="AK234" s="195" t="s">
        <v>7</v>
      </c>
      <c r="AL234" s="195" t="s">
        <v>7</v>
      </c>
      <c r="AM234" s="195">
        <v>790</v>
      </c>
      <c r="AN234" s="196">
        <v>4640</v>
      </c>
      <c r="AO234" s="195">
        <v>130</v>
      </c>
      <c r="AP234" s="195" t="s">
        <v>7</v>
      </c>
      <c r="AQ234" s="195" t="s">
        <v>7</v>
      </c>
      <c r="AS234" s="194" t="s">
        <v>266</v>
      </c>
      <c r="AT234" s="195" t="s">
        <v>7</v>
      </c>
      <c r="AU234" s="195" t="s">
        <v>7</v>
      </c>
      <c r="AV234" s="195" t="s">
        <v>7</v>
      </c>
      <c r="AW234" s="195" t="s">
        <v>7</v>
      </c>
      <c r="AX234" s="195">
        <v>60</v>
      </c>
      <c r="AY234" s="195" t="s">
        <v>7</v>
      </c>
      <c r="AZ234" s="195" t="s">
        <v>7</v>
      </c>
      <c r="BA234" s="195" t="s">
        <v>7</v>
      </c>
      <c r="BB234" s="195" t="s">
        <v>7</v>
      </c>
      <c r="BC234" s="196">
        <v>1392</v>
      </c>
      <c r="BD234" s="195" t="s">
        <v>7</v>
      </c>
      <c r="BE234" s="195" t="s">
        <v>7</v>
      </c>
      <c r="BF234" s="195" t="s">
        <v>7</v>
      </c>
      <c r="BG234" s="195" t="s">
        <v>7</v>
      </c>
      <c r="BH234" s="196">
        <v>5960</v>
      </c>
      <c r="BI234" s="196">
        <v>12210</v>
      </c>
      <c r="BJ234" s="195">
        <v>280</v>
      </c>
      <c r="BK234" s="195" t="s">
        <v>7</v>
      </c>
      <c r="BL234" s="195" t="s">
        <v>7</v>
      </c>
    </row>
    <row r="235" spans="1:64" ht="12.75" customHeight="1" x14ac:dyDescent="0.2">
      <c r="A235" s="129">
        <v>229</v>
      </c>
      <c r="B235" s="129"/>
      <c r="C235" s="194" t="s">
        <v>267</v>
      </c>
      <c r="D235" s="195" t="s">
        <v>7</v>
      </c>
      <c r="E235" s="195" t="s">
        <v>7</v>
      </c>
      <c r="F235" s="195" t="s">
        <v>7</v>
      </c>
      <c r="G235" s="195" t="s">
        <v>7</v>
      </c>
      <c r="H235" s="195">
        <v>50</v>
      </c>
      <c r="I235" s="195" t="s">
        <v>7</v>
      </c>
      <c r="J235" s="195" t="s">
        <v>7</v>
      </c>
      <c r="K235" s="195" t="s">
        <v>7</v>
      </c>
      <c r="L235" s="195" t="s">
        <v>7</v>
      </c>
      <c r="M235" s="195" t="s">
        <v>7</v>
      </c>
      <c r="N235" s="195" t="s">
        <v>7</v>
      </c>
      <c r="O235" s="195" t="s">
        <v>7</v>
      </c>
      <c r="P235" s="195" t="s">
        <v>7</v>
      </c>
      <c r="Q235" s="195" t="s">
        <v>7</v>
      </c>
      <c r="R235" s="195">
        <v>600</v>
      </c>
      <c r="S235" s="195">
        <v>500</v>
      </c>
      <c r="T235" s="195" t="s">
        <v>7</v>
      </c>
      <c r="U235" s="195" t="s">
        <v>7</v>
      </c>
      <c r="V235" s="195" t="s">
        <v>7</v>
      </c>
      <c r="X235" s="194" t="s">
        <v>267</v>
      </c>
      <c r="Y235" s="195" t="s">
        <v>7</v>
      </c>
      <c r="Z235" s="195" t="s">
        <v>7</v>
      </c>
      <c r="AA235" s="195" t="s">
        <v>7</v>
      </c>
      <c r="AB235" s="195" t="s">
        <v>7</v>
      </c>
      <c r="AC235" s="195">
        <v>50</v>
      </c>
      <c r="AD235" s="195" t="s">
        <v>7</v>
      </c>
      <c r="AE235" s="195" t="s">
        <v>7</v>
      </c>
      <c r="AF235" s="195" t="s">
        <v>7</v>
      </c>
      <c r="AG235" s="195" t="s">
        <v>7</v>
      </c>
      <c r="AH235" s="195" t="s">
        <v>7</v>
      </c>
      <c r="AI235" s="195" t="s">
        <v>7</v>
      </c>
      <c r="AJ235" s="195" t="s">
        <v>7</v>
      </c>
      <c r="AK235" s="195" t="s">
        <v>7</v>
      </c>
      <c r="AL235" s="195" t="s">
        <v>7</v>
      </c>
      <c r="AM235" s="195">
        <v>600</v>
      </c>
      <c r="AN235" s="195">
        <v>500</v>
      </c>
      <c r="AO235" s="195" t="s">
        <v>7</v>
      </c>
      <c r="AP235" s="195" t="s">
        <v>7</v>
      </c>
      <c r="AQ235" s="195" t="s">
        <v>7</v>
      </c>
      <c r="AS235" s="194" t="s">
        <v>267</v>
      </c>
      <c r="AT235" s="195" t="s">
        <v>7</v>
      </c>
      <c r="AU235" s="195" t="s">
        <v>7</v>
      </c>
      <c r="AV235" s="195" t="s">
        <v>7</v>
      </c>
      <c r="AW235" s="195" t="s">
        <v>7</v>
      </c>
      <c r="AX235" s="195">
        <v>115</v>
      </c>
      <c r="AY235" s="195" t="s">
        <v>7</v>
      </c>
      <c r="AZ235" s="195" t="s">
        <v>7</v>
      </c>
      <c r="BA235" s="195" t="s">
        <v>7</v>
      </c>
      <c r="BB235" s="195" t="s">
        <v>7</v>
      </c>
      <c r="BC235" s="195" t="s">
        <v>7</v>
      </c>
      <c r="BD235" s="195" t="s">
        <v>7</v>
      </c>
      <c r="BE235" s="195" t="s">
        <v>7</v>
      </c>
      <c r="BF235" s="195" t="s">
        <v>7</v>
      </c>
      <c r="BG235" s="195" t="s">
        <v>7</v>
      </c>
      <c r="BH235" s="196">
        <v>2900</v>
      </c>
      <c r="BI235" s="196">
        <v>1300</v>
      </c>
      <c r="BJ235" s="195" t="s">
        <v>7</v>
      </c>
      <c r="BK235" s="195" t="s">
        <v>7</v>
      </c>
      <c r="BL235" s="195" t="s">
        <v>7</v>
      </c>
    </row>
    <row r="236" spans="1:64" ht="12.75" customHeight="1" x14ac:dyDescent="0.2">
      <c r="A236" s="129">
        <v>230</v>
      </c>
      <c r="B236" s="129"/>
      <c r="C236" s="194" t="s">
        <v>268</v>
      </c>
      <c r="D236" s="195" t="s">
        <v>7</v>
      </c>
      <c r="E236" s="195" t="s">
        <v>7</v>
      </c>
      <c r="F236" s="195" t="s">
        <v>7</v>
      </c>
      <c r="G236" s="195" t="s">
        <v>7</v>
      </c>
      <c r="H236" s="195">
        <v>19</v>
      </c>
      <c r="I236" s="195" t="s">
        <v>7</v>
      </c>
      <c r="J236" s="195">
        <v>12</v>
      </c>
      <c r="K236" s="195" t="s">
        <v>7</v>
      </c>
      <c r="L236" s="195" t="s">
        <v>7</v>
      </c>
      <c r="M236" s="195">
        <v>20</v>
      </c>
      <c r="N236" s="195" t="s">
        <v>7</v>
      </c>
      <c r="O236" s="195" t="s">
        <v>7</v>
      </c>
      <c r="P236" s="195">
        <v>30</v>
      </c>
      <c r="Q236" s="195" t="s">
        <v>7</v>
      </c>
      <c r="R236" s="195">
        <v>115</v>
      </c>
      <c r="S236" s="195" t="s">
        <v>7</v>
      </c>
      <c r="T236" s="195" t="s">
        <v>7</v>
      </c>
      <c r="U236" s="195" t="s">
        <v>7</v>
      </c>
      <c r="V236" s="195" t="s">
        <v>7</v>
      </c>
      <c r="X236" s="194" t="s">
        <v>268</v>
      </c>
      <c r="Y236" s="195" t="s">
        <v>7</v>
      </c>
      <c r="Z236" s="195" t="s">
        <v>7</v>
      </c>
      <c r="AA236" s="195" t="s">
        <v>7</v>
      </c>
      <c r="AB236" s="195" t="s">
        <v>7</v>
      </c>
      <c r="AC236" s="195">
        <v>19</v>
      </c>
      <c r="AD236" s="195" t="s">
        <v>7</v>
      </c>
      <c r="AE236" s="195">
        <v>12</v>
      </c>
      <c r="AF236" s="195" t="s">
        <v>7</v>
      </c>
      <c r="AG236" s="195" t="s">
        <v>7</v>
      </c>
      <c r="AH236" s="195">
        <v>20</v>
      </c>
      <c r="AI236" s="195" t="s">
        <v>7</v>
      </c>
      <c r="AJ236" s="195" t="s">
        <v>7</v>
      </c>
      <c r="AK236" s="195">
        <v>30</v>
      </c>
      <c r="AL236" s="195" t="s">
        <v>7</v>
      </c>
      <c r="AM236" s="195">
        <v>115</v>
      </c>
      <c r="AN236" s="195" t="s">
        <v>7</v>
      </c>
      <c r="AO236" s="195" t="s">
        <v>7</v>
      </c>
      <c r="AP236" s="195" t="s">
        <v>7</v>
      </c>
      <c r="AQ236" s="195" t="s">
        <v>7</v>
      </c>
      <c r="AS236" s="194" t="s">
        <v>268</v>
      </c>
      <c r="AT236" s="195" t="s">
        <v>7</v>
      </c>
      <c r="AU236" s="195" t="s">
        <v>7</v>
      </c>
      <c r="AV236" s="195" t="s">
        <v>7</v>
      </c>
      <c r="AW236" s="195" t="s">
        <v>7</v>
      </c>
      <c r="AX236" s="195">
        <v>23</v>
      </c>
      <c r="AY236" s="195" t="s">
        <v>7</v>
      </c>
      <c r="AZ236" s="195">
        <v>354</v>
      </c>
      <c r="BA236" s="195" t="s">
        <v>7</v>
      </c>
      <c r="BB236" s="195" t="s">
        <v>7</v>
      </c>
      <c r="BC236" s="195">
        <v>29</v>
      </c>
      <c r="BD236" s="195" t="s">
        <v>7</v>
      </c>
      <c r="BE236" s="195" t="s">
        <v>7</v>
      </c>
      <c r="BF236" s="195">
        <v>332</v>
      </c>
      <c r="BG236" s="195" t="s">
        <v>7</v>
      </c>
      <c r="BH236" s="195">
        <v>290</v>
      </c>
      <c r="BI236" s="195" t="s">
        <v>7</v>
      </c>
      <c r="BJ236" s="195" t="s">
        <v>7</v>
      </c>
      <c r="BK236" s="195" t="s">
        <v>7</v>
      </c>
      <c r="BL236" s="195" t="s">
        <v>7</v>
      </c>
    </row>
    <row r="237" spans="1:64" ht="12.75" customHeight="1" x14ac:dyDescent="0.2">
      <c r="A237" s="129">
        <v>231</v>
      </c>
      <c r="B237" s="129"/>
      <c r="C237" s="194" t="s">
        <v>269</v>
      </c>
      <c r="D237" s="195" t="s">
        <v>7</v>
      </c>
      <c r="E237" s="195" t="s">
        <v>7</v>
      </c>
      <c r="F237" s="195" t="s">
        <v>7</v>
      </c>
      <c r="G237" s="195" t="s">
        <v>7</v>
      </c>
      <c r="H237" s="195">
        <v>20</v>
      </c>
      <c r="I237" s="195" t="s">
        <v>7</v>
      </c>
      <c r="J237" s="195" t="s">
        <v>7</v>
      </c>
      <c r="K237" s="195" t="s">
        <v>7</v>
      </c>
      <c r="L237" s="195" t="s">
        <v>7</v>
      </c>
      <c r="M237" s="195" t="s">
        <v>7</v>
      </c>
      <c r="N237" s="195" t="s">
        <v>7</v>
      </c>
      <c r="O237" s="195" t="s">
        <v>7</v>
      </c>
      <c r="P237" s="195">
        <v>135</v>
      </c>
      <c r="Q237" s="195" t="s">
        <v>7</v>
      </c>
      <c r="R237" s="195">
        <v>250</v>
      </c>
      <c r="S237" s="195">
        <v>300</v>
      </c>
      <c r="T237" s="195" t="s">
        <v>7</v>
      </c>
      <c r="U237" s="195">
        <v>25</v>
      </c>
      <c r="V237" s="195" t="s">
        <v>7</v>
      </c>
      <c r="X237" s="194" t="s">
        <v>269</v>
      </c>
      <c r="Y237" s="195" t="s">
        <v>7</v>
      </c>
      <c r="Z237" s="195" t="s">
        <v>7</v>
      </c>
      <c r="AA237" s="195" t="s">
        <v>7</v>
      </c>
      <c r="AB237" s="195" t="s">
        <v>7</v>
      </c>
      <c r="AC237" s="195">
        <v>20</v>
      </c>
      <c r="AD237" s="195" t="s">
        <v>7</v>
      </c>
      <c r="AE237" s="195" t="s">
        <v>7</v>
      </c>
      <c r="AF237" s="195" t="s">
        <v>7</v>
      </c>
      <c r="AG237" s="195" t="s">
        <v>7</v>
      </c>
      <c r="AH237" s="195" t="s">
        <v>7</v>
      </c>
      <c r="AI237" s="195" t="s">
        <v>7</v>
      </c>
      <c r="AJ237" s="195" t="s">
        <v>7</v>
      </c>
      <c r="AK237" s="195">
        <v>135</v>
      </c>
      <c r="AL237" s="195" t="s">
        <v>7</v>
      </c>
      <c r="AM237" s="195">
        <v>250</v>
      </c>
      <c r="AN237" s="195">
        <v>300</v>
      </c>
      <c r="AO237" s="195" t="s">
        <v>7</v>
      </c>
      <c r="AP237" s="195">
        <v>25</v>
      </c>
      <c r="AQ237" s="195" t="s">
        <v>7</v>
      </c>
      <c r="AS237" s="194" t="s">
        <v>269</v>
      </c>
      <c r="AT237" s="195" t="s">
        <v>7</v>
      </c>
      <c r="AU237" s="195" t="s">
        <v>7</v>
      </c>
      <c r="AV237" s="195" t="s">
        <v>7</v>
      </c>
      <c r="AW237" s="195" t="s">
        <v>7</v>
      </c>
      <c r="AX237" s="195">
        <v>31</v>
      </c>
      <c r="AY237" s="195" t="s">
        <v>7</v>
      </c>
      <c r="AZ237" s="195" t="s">
        <v>7</v>
      </c>
      <c r="BA237" s="195" t="s">
        <v>7</v>
      </c>
      <c r="BB237" s="195" t="s">
        <v>7</v>
      </c>
      <c r="BC237" s="195" t="s">
        <v>7</v>
      </c>
      <c r="BD237" s="195" t="s">
        <v>7</v>
      </c>
      <c r="BE237" s="195" t="s">
        <v>7</v>
      </c>
      <c r="BF237" s="196">
        <v>1950</v>
      </c>
      <c r="BG237" s="195" t="s">
        <v>7</v>
      </c>
      <c r="BH237" s="196">
        <v>1650</v>
      </c>
      <c r="BI237" s="195">
        <v>900</v>
      </c>
      <c r="BJ237" s="195" t="s">
        <v>7</v>
      </c>
      <c r="BK237" s="196">
        <v>1800</v>
      </c>
      <c r="BL237" s="195" t="s">
        <v>7</v>
      </c>
    </row>
    <row r="238" spans="1:64" ht="12.75" customHeight="1" x14ac:dyDescent="0.2">
      <c r="A238" s="129">
        <v>232</v>
      </c>
      <c r="B238" s="129"/>
      <c r="C238" s="194" t="s">
        <v>270</v>
      </c>
      <c r="D238" s="195" t="s">
        <v>7</v>
      </c>
      <c r="E238" s="195" t="s">
        <v>7</v>
      </c>
      <c r="F238" s="195" t="s">
        <v>7</v>
      </c>
      <c r="G238" s="195" t="s">
        <v>7</v>
      </c>
      <c r="H238" s="195" t="s">
        <v>7</v>
      </c>
      <c r="I238" s="195" t="s">
        <v>7</v>
      </c>
      <c r="J238" s="195" t="s">
        <v>7</v>
      </c>
      <c r="K238" s="195" t="s">
        <v>7</v>
      </c>
      <c r="L238" s="195" t="s">
        <v>7</v>
      </c>
      <c r="M238" s="195" t="s">
        <v>7</v>
      </c>
      <c r="N238" s="195" t="s">
        <v>7</v>
      </c>
      <c r="O238" s="195" t="s">
        <v>7</v>
      </c>
      <c r="P238" s="195" t="s">
        <v>7</v>
      </c>
      <c r="Q238" s="195" t="s">
        <v>7</v>
      </c>
      <c r="R238" s="195">
        <v>150</v>
      </c>
      <c r="S238" s="195">
        <v>400</v>
      </c>
      <c r="T238" s="195" t="s">
        <v>7</v>
      </c>
      <c r="U238" s="195">
        <v>4</v>
      </c>
      <c r="V238" s="195" t="s">
        <v>7</v>
      </c>
      <c r="X238" s="194" t="s">
        <v>270</v>
      </c>
      <c r="Y238" s="195" t="s">
        <v>7</v>
      </c>
      <c r="Z238" s="195" t="s">
        <v>7</v>
      </c>
      <c r="AA238" s="195" t="s">
        <v>7</v>
      </c>
      <c r="AB238" s="195" t="s">
        <v>7</v>
      </c>
      <c r="AC238" s="195" t="s">
        <v>7</v>
      </c>
      <c r="AD238" s="195" t="s">
        <v>7</v>
      </c>
      <c r="AE238" s="195" t="s">
        <v>7</v>
      </c>
      <c r="AF238" s="195" t="s">
        <v>7</v>
      </c>
      <c r="AG238" s="195" t="s">
        <v>7</v>
      </c>
      <c r="AH238" s="195" t="s">
        <v>7</v>
      </c>
      <c r="AI238" s="195" t="s">
        <v>7</v>
      </c>
      <c r="AJ238" s="195" t="s">
        <v>7</v>
      </c>
      <c r="AK238" s="195" t="s">
        <v>7</v>
      </c>
      <c r="AL238" s="195" t="s">
        <v>7</v>
      </c>
      <c r="AM238" s="195">
        <v>150</v>
      </c>
      <c r="AN238" s="195">
        <v>400</v>
      </c>
      <c r="AO238" s="195" t="s">
        <v>7</v>
      </c>
      <c r="AP238" s="195">
        <v>4</v>
      </c>
      <c r="AQ238" s="195" t="s">
        <v>7</v>
      </c>
      <c r="AS238" s="194" t="s">
        <v>270</v>
      </c>
      <c r="AT238" s="195" t="s">
        <v>7</v>
      </c>
      <c r="AU238" s="195" t="s">
        <v>7</v>
      </c>
      <c r="AV238" s="195" t="s">
        <v>7</v>
      </c>
      <c r="AW238" s="195" t="s">
        <v>7</v>
      </c>
      <c r="AX238" s="195" t="s">
        <v>7</v>
      </c>
      <c r="AY238" s="195" t="s">
        <v>7</v>
      </c>
      <c r="AZ238" s="195" t="s">
        <v>7</v>
      </c>
      <c r="BA238" s="195" t="s">
        <v>7</v>
      </c>
      <c r="BB238" s="195" t="s">
        <v>7</v>
      </c>
      <c r="BC238" s="195" t="s">
        <v>7</v>
      </c>
      <c r="BD238" s="195" t="s">
        <v>7</v>
      </c>
      <c r="BE238" s="195" t="s">
        <v>7</v>
      </c>
      <c r="BF238" s="195" t="s">
        <v>7</v>
      </c>
      <c r="BG238" s="195" t="s">
        <v>7</v>
      </c>
      <c r="BH238" s="196">
        <v>1275</v>
      </c>
      <c r="BI238" s="196">
        <v>1200</v>
      </c>
      <c r="BJ238" s="195" t="s">
        <v>7</v>
      </c>
      <c r="BK238" s="195">
        <v>264</v>
      </c>
      <c r="BL238" s="195" t="s">
        <v>7</v>
      </c>
    </row>
    <row r="239" spans="1:64" ht="12.75" customHeight="1" x14ac:dyDescent="0.2">
      <c r="A239" s="129">
        <v>233</v>
      </c>
      <c r="B239" s="129"/>
      <c r="C239" s="194" t="s">
        <v>271</v>
      </c>
      <c r="D239" s="195" t="s">
        <v>7</v>
      </c>
      <c r="E239" s="195" t="s">
        <v>7</v>
      </c>
      <c r="F239" s="195" t="s">
        <v>7</v>
      </c>
      <c r="G239" s="195" t="s">
        <v>7</v>
      </c>
      <c r="H239" s="195">
        <v>180</v>
      </c>
      <c r="I239" s="195" t="s">
        <v>7</v>
      </c>
      <c r="J239" s="195" t="s">
        <v>7</v>
      </c>
      <c r="K239" s="195" t="s">
        <v>7</v>
      </c>
      <c r="L239" s="195" t="s">
        <v>7</v>
      </c>
      <c r="M239" s="195" t="s">
        <v>7</v>
      </c>
      <c r="N239" s="195" t="s">
        <v>7</v>
      </c>
      <c r="O239" s="195" t="s">
        <v>7</v>
      </c>
      <c r="P239" s="195" t="s">
        <v>7</v>
      </c>
      <c r="Q239" s="195" t="s">
        <v>7</v>
      </c>
      <c r="R239" s="196">
        <v>2400</v>
      </c>
      <c r="S239" s="196">
        <v>1900</v>
      </c>
      <c r="T239" s="195">
        <v>150</v>
      </c>
      <c r="U239" s="195" t="s">
        <v>7</v>
      </c>
      <c r="V239" s="195" t="s">
        <v>7</v>
      </c>
      <c r="X239" s="194" t="s">
        <v>271</v>
      </c>
      <c r="Y239" s="195" t="s">
        <v>7</v>
      </c>
      <c r="Z239" s="195" t="s">
        <v>7</v>
      </c>
      <c r="AA239" s="195" t="s">
        <v>7</v>
      </c>
      <c r="AB239" s="195" t="s">
        <v>7</v>
      </c>
      <c r="AC239" s="195">
        <v>180</v>
      </c>
      <c r="AD239" s="195" t="s">
        <v>7</v>
      </c>
      <c r="AE239" s="195" t="s">
        <v>7</v>
      </c>
      <c r="AF239" s="195" t="s">
        <v>7</v>
      </c>
      <c r="AG239" s="195" t="s">
        <v>7</v>
      </c>
      <c r="AH239" s="195" t="s">
        <v>7</v>
      </c>
      <c r="AI239" s="195" t="s">
        <v>7</v>
      </c>
      <c r="AJ239" s="195" t="s">
        <v>7</v>
      </c>
      <c r="AK239" s="195" t="s">
        <v>7</v>
      </c>
      <c r="AL239" s="195" t="s">
        <v>7</v>
      </c>
      <c r="AM239" s="196">
        <v>2400</v>
      </c>
      <c r="AN239" s="196">
        <v>1900</v>
      </c>
      <c r="AO239" s="195">
        <v>150</v>
      </c>
      <c r="AP239" s="195" t="s">
        <v>7</v>
      </c>
      <c r="AQ239" s="195" t="s">
        <v>7</v>
      </c>
      <c r="AS239" s="194" t="s">
        <v>271</v>
      </c>
      <c r="AT239" s="195" t="s">
        <v>7</v>
      </c>
      <c r="AU239" s="195" t="s">
        <v>7</v>
      </c>
      <c r="AV239" s="195" t="s">
        <v>7</v>
      </c>
      <c r="AW239" s="195" t="s">
        <v>7</v>
      </c>
      <c r="AX239" s="195">
        <v>500</v>
      </c>
      <c r="AY239" s="195" t="s">
        <v>7</v>
      </c>
      <c r="AZ239" s="195" t="s">
        <v>7</v>
      </c>
      <c r="BA239" s="195" t="s">
        <v>7</v>
      </c>
      <c r="BB239" s="195" t="s">
        <v>7</v>
      </c>
      <c r="BC239" s="195" t="s">
        <v>7</v>
      </c>
      <c r="BD239" s="195" t="s">
        <v>7</v>
      </c>
      <c r="BE239" s="195" t="s">
        <v>7</v>
      </c>
      <c r="BF239" s="195" t="s">
        <v>7</v>
      </c>
      <c r="BG239" s="195" t="s">
        <v>7</v>
      </c>
      <c r="BH239" s="196">
        <v>12000</v>
      </c>
      <c r="BI239" s="196">
        <v>5800</v>
      </c>
      <c r="BJ239" s="195">
        <v>420</v>
      </c>
      <c r="BK239" s="195" t="s">
        <v>7</v>
      </c>
      <c r="BL239" s="195" t="s">
        <v>7</v>
      </c>
    </row>
    <row r="240" spans="1:64" ht="12.75" customHeight="1" x14ac:dyDescent="0.2">
      <c r="A240" s="129">
        <v>234</v>
      </c>
      <c r="B240" s="129"/>
      <c r="C240" s="194" t="s">
        <v>272</v>
      </c>
      <c r="D240" s="195" t="s">
        <v>7</v>
      </c>
      <c r="E240" s="195" t="s">
        <v>7</v>
      </c>
      <c r="F240" s="195" t="s">
        <v>7</v>
      </c>
      <c r="G240" s="195" t="s">
        <v>7</v>
      </c>
      <c r="H240" s="195">
        <v>120</v>
      </c>
      <c r="I240" s="195" t="s">
        <v>7</v>
      </c>
      <c r="J240" s="195" t="s">
        <v>7</v>
      </c>
      <c r="K240" s="195" t="s">
        <v>7</v>
      </c>
      <c r="L240" s="195" t="s">
        <v>7</v>
      </c>
      <c r="M240" s="195" t="s">
        <v>7</v>
      </c>
      <c r="N240" s="195" t="s">
        <v>7</v>
      </c>
      <c r="O240" s="195" t="s">
        <v>7</v>
      </c>
      <c r="P240" s="195">
        <v>150</v>
      </c>
      <c r="Q240" s="195" t="s">
        <v>7</v>
      </c>
      <c r="R240" s="196">
        <v>1850</v>
      </c>
      <c r="S240" s="195">
        <v>500</v>
      </c>
      <c r="T240" s="195" t="s">
        <v>7</v>
      </c>
      <c r="U240" s="195" t="s">
        <v>7</v>
      </c>
      <c r="V240" s="195" t="s">
        <v>7</v>
      </c>
      <c r="X240" s="194" t="s">
        <v>272</v>
      </c>
      <c r="Y240" s="195" t="s">
        <v>7</v>
      </c>
      <c r="Z240" s="195" t="s">
        <v>7</v>
      </c>
      <c r="AA240" s="195" t="s">
        <v>7</v>
      </c>
      <c r="AB240" s="195" t="s">
        <v>7</v>
      </c>
      <c r="AC240" s="195">
        <v>120</v>
      </c>
      <c r="AD240" s="195" t="s">
        <v>7</v>
      </c>
      <c r="AE240" s="195" t="s">
        <v>7</v>
      </c>
      <c r="AF240" s="195" t="s">
        <v>7</v>
      </c>
      <c r="AG240" s="195" t="s">
        <v>7</v>
      </c>
      <c r="AH240" s="195" t="s">
        <v>7</v>
      </c>
      <c r="AI240" s="195" t="s">
        <v>7</v>
      </c>
      <c r="AJ240" s="195" t="s">
        <v>7</v>
      </c>
      <c r="AK240" s="195">
        <v>150</v>
      </c>
      <c r="AL240" s="195" t="s">
        <v>7</v>
      </c>
      <c r="AM240" s="196">
        <v>1850</v>
      </c>
      <c r="AN240" s="195">
        <v>500</v>
      </c>
      <c r="AO240" s="195" t="s">
        <v>7</v>
      </c>
      <c r="AP240" s="195" t="s">
        <v>7</v>
      </c>
      <c r="AQ240" s="195" t="s">
        <v>7</v>
      </c>
      <c r="AS240" s="194" t="s">
        <v>272</v>
      </c>
      <c r="AT240" s="195" t="s">
        <v>7</v>
      </c>
      <c r="AU240" s="195" t="s">
        <v>7</v>
      </c>
      <c r="AV240" s="195" t="s">
        <v>7</v>
      </c>
      <c r="AW240" s="195" t="s">
        <v>7</v>
      </c>
      <c r="AX240" s="195">
        <v>260</v>
      </c>
      <c r="AY240" s="195" t="s">
        <v>7</v>
      </c>
      <c r="AZ240" s="195" t="s">
        <v>7</v>
      </c>
      <c r="BA240" s="195" t="s">
        <v>7</v>
      </c>
      <c r="BB240" s="195" t="s">
        <v>7</v>
      </c>
      <c r="BC240" s="195" t="s">
        <v>7</v>
      </c>
      <c r="BD240" s="195" t="s">
        <v>7</v>
      </c>
      <c r="BE240" s="195" t="s">
        <v>7</v>
      </c>
      <c r="BF240" s="196">
        <v>2320</v>
      </c>
      <c r="BG240" s="195" t="s">
        <v>7</v>
      </c>
      <c r="BH240" s="196">
        <v>7000</v>
      </c>
      <c r="BI240" s="196">
        <v>1200</v>
      </c>
      <c r="BJ240" s="195" t="s">
        <v>7</v>
      </c>
      <c r="BK240" s="195" t="s">
        <v>7</v>
      </c>
      <c r="BL240" s="195" t="s">
        <v>7</v>
      </c>
    </row>
    <row r="241" spans="1:64" ht="12.75" customHeight="1" x14ac:dyDescent="0.2">
      <c r="A241" s="129">
        <v>235</v>
      </c>
      <c r="B241" s="129"/>
      <c r="C241" s="194" t="s">
        <v>273</v>
      </c>
      <c r="D241" s="195" t="s">
        <v>7</v>
      </c>
      <c r="E241" s="195" t="s">
        <v>7</v>
      </c>
      <c r="F241" s="195" t="s">
        <v>7</v>
      </c>
      <c r="G241" s="195" t="s">
        <v>7</v>
      </c>
      <c r="H241" s="195">
        <v>250</v>
      </c>
      <c r="I241" s="195" t="s">
        <v>7</v>
      </c>
      <c r="J241" s="196">
        <v>3500</v>
      </c>
      <c r="K241" s="195" t="s">
        <v>7</v>
      </c>
      <c r="L241" s="195" t="s">
        <v>7</v>
      </c>
      <c r="M241" s="195" t="s">
        <v>7</v>
      </c>
      <c r="N241" s="195" t="s">
        <v>7</v>
      </c>
      <c r="O241" s="195" t="s">
        <v>7</v>
      </c>
      <c r="P241" s="195">
        <v>50</v>
      </c>
      <c r="Q241" s="195" t="s">
        <v>7</v>
      </c>
      <c r="R241" s="195">
        <v>420</v>
      </c>
      <c r="S241" s="196">
        <v>4500</v>
      </c>
      <c r="T241" s="195" t="s">
        <v>7</v>
      </c>
      <c r="U241" s="195" t="s">
        <v>7</v>
      </c>
      <c r="V241" s="195" t="s">
        <v>7</v>
      </c>
      <c r="X241" s="194" t="s">
        <v>273</v>
      </c>
      <c r="Y241" s="195" t="s">
        <v>7</v>
      </c>
      <c r="Z241" s="195" t="s">
        <v>7</v>
      </c>
      <c r="AA241" s="195" t="s">
        <v>7</v>
      </c>
      <c r="AB241" s="195" t="s">
        <v>7</v>
      </c>
      <c r="AC241" s="195">
        <v>250</v>
      </c>
      <c r="AD241" s="195" t="s">
        <v>7</v>
      </c>
      <c r="AE241" s="196">
        <v>3500</v>
      </c>
      <c r="AF241" s="195" t="s">
        <v>7</v>
      </c>
      <c r="AG241" s="195" t="s">
        <v>7</v>
      </c>
      <c r="AH241" s="195" t="s">
        <v>7</v>
      </c>
      <c r="AI241" s="195" t="s">
        <v>7</v>
      </c>
      <c r="AJ241" s="195" t="s">
        <v>7</v>
      </c>
      <c r="AK241" s="195">
        <v>50</v>
      </c>
      <c r="AL241" s="195" t="s">
        <v>7</v>
      </c>
      <c r="AM241" s="195">
        <v>420</v>
      </c>
      <c r="AN241" s="196">
        <v>4500</v>
      </c>
      <c r="AO241" s="195" t="s">
        <v>7</v>
      </c>
      <c r="AP241" s="195" t="s">
        <v>7</v>
      </c>
      <c r="AQ241" s="195" t="s">
        <v>7</v>
      </c>
      <c r="AS241" s="194" t="s">
        <v>273</v>
      </c>
      <c r="AT241" s="195" t="s">
        <v>7</v>
      </c>
      <c r="AU241" s="195" t="s">
        <v>7</v>
      </c>
      <c r="AV241" s="195" t="s">
        <v>7</v>
      </c>
      <c r="AW241" s="195" t="s">
        <v>7</v>
      </c>
      <c r="AX241" s="195">
        <v>500</v>
      </c>
      <c r="AY241" s="195" t="s">
        <v>7</v>
      </c>
      <c r="AZ241" s="196">
        <v>257250</v>
      </c>
      <c r="BA241" s="195" t="s">
        <v>7</v>
      </c>
      <c r="BB241" s="195" t="s">
        <v>7</v>
      </c>
      <c r="BC241" s="195" t="s">
        <v>7</v>
      </c>
      <c r="BD241" s="195" t="s">
        <v>7</v>
      </c>
      <c r="BE241" s="195" t="s">
        <v>7</v>
      </c>
      <c r="BF241" s="195">
        <v>875</v>
      </c>
      <c r="BG241" s="195" t="s">
        <v>7</v>
      </c>
      <c r="BH241" s="196">
        <v>1890</v>
      </c>
      <c r="BI241" s="196">
        <v>13500</v>
      </c>
      <c r="BJ241" s="195" t="s">
        <v>7</v>
      </c>
      <c r="BK241" s="195" t="s">
        <v>7</v>
      </c>
      <c r="BL241" s="195" t="s">
        <v>7</v>
      </c>
    </row>
    <row r="242" spans="1:64" ht="12.75" customHeight="1" x14ac:dyDescent="0.2">
      <c r="A242" s="129">
        <v>236</v>
      </c>
      <c r="B242" s="129"/>
      <c r="C242" s="194" t="s">
        <v>274</v>
      </c>
      <c r="D242" s="195" t="s">
        <v>7</v>
      </c>
      <c r="E242" s="196">
        <v>1260</v>
      </c>
      <c r="F242" s="195" t="s">
        <v>7</v>
      </c>
      <c r="G242" s="195" t="s">
        <v>7</v>
      </c>
      <c r="H242" s="195" t="s">
        <v>7</v>
      </c>
      <c r="I242" s="195" t="s">
        <v>7</v>
      </c>
      <c r="J242" s="196">
        <v>18100</v>
      </c>
      <c r="K242" s="195" t="s">
        <v>7</v>
      </c>
      <c r="L242" s="195" t="s">
        <v>7</v>
      </c>
      <c r="M242" s="195" t="s">
        <v>7</v>
      </c>
      <c r="N242" s="195" t="s">
        <v>7</v>
      </c>
      <c r="O242" s="195" t="s">
        <v>7</v>
      </c>
      <c r="P242" s="195">
        <v>30</v>
      </c>
      <c r="Q242" s="195" t="s">
        <v>7</v>
      </c>
      <c r="R242" s="196">
        <v>5000</v>
      </c>
      <c r="S242" s="196">
        <v>31000</v>
      </c>
      <c r="T242" s="196">
        <v>2000</v>
      </c>
      <c r="U242" s="195" t="s">
        <v>7</v>
      </c>
      <c r="V242" s="195" t="s">
        <v>7</v>
      </c>
      <c r="X242" s="194" t="s">
        <v>274</v>
      </c>
      <c r="Y242" s="195" t="s">
        <v>7</v>
      </c>
      <c r="Z242" s="196">
        <v>1260</v>
      </c>
      <c r="AA242" s="195" t="s">
        <v>7</v>
      </c>
      <c r="AB242" s="195" t="s">
        <v>7</v>
      </c>
      <c r="AC242" s="195" t="s">
        <v>7</v>
      </c>
      <c r="AD242" s="195" t="s">
        <v>7</v>
      </c>
      <c r="AE242" s="196">
        <v>18100</v>
      </c>
      <c r="AF242" s="195" t="s">
        <v>7</v>
      </c>
      <c r="AG242" s="195" t="s">
        <v>7</v>
      </c>
      <c r="AH242" s="195" t="s">
        <v>7</v>
      </c>
      <c r="AI242" s="195" t="s">
        <v>7</v>
      </c>
      <c r="AJ242" s="195" t="s">
        <v>7</v>
      </c>
      <c r="AK242" s="195">
        <v>30</v>
      </c>
      <c r="AL242" s="195" t="s">
        <v>7</v>
      </c>
      <c r="AM242" s="196">
        <v>5000</v>
      </c>
      <c r="AN242" s="196">
        <v>31000</v>
      </c>
      <c r="AO242" s="196">
        <v>2000</v>
      </c>
      <c r="AP242" s="195" t="s">
        <v>7</v>
      </c>
      <c r="AQ242" s="195" t="s">
        <v>7</v>
      </c>
      <c r="AS242" s="194" t="s">
        <v>274</v>
      </c>
      <c r="AT242" s="195" t="s">
        <v>7</v>
      </c>
      <c r="AU242" s="196">
        <v>4986</v>
      </c>
      <c r="AV242" s="195" t="s">
        <v>7</v>
      </c>
      <c r="AW242" s="195" t="s">
        <v>7</v>
      </c>
      <c r="AX242" s="195" t="s">
        <v>7</v>
      </c>
      <c r="AY242" s="195" t="s">
        <v>7</v>
      </c>
      <c r="AZ242" s="196">
        <v>1285100</v>
      </c>
      <c r="BA242" s="195" t="s">
        <v>7</v>
      </c>
      <c r="BB242" s="195" t="s">
        <v>7</v>
      </c>
      <c r="BC242" s="195" t="s">
        <v>7</v>
      </c>
      <c r="BD242" s="195" t="s">
        <v>7</v>
      </c>
      <c r="BE242" s="195" t="s">
        <v>7</v>
      </c>
      <c r="BF242" s="195">
        <v>435</v>
      </c>
      <c r="BG242" s="195" t="s">
        <v>7</v>
      </c>
      <c r="BH242" s="196">
        <v>20000</v>
      </c>
      <c r="BI242" s="196">
        <v>77500</v>
      </c>
      <c r="BJ242" s="196">
        <v>5500</v>
      </c>
      <c r="BK242" s="195" t="s">
        <v>7</v>
      </c>
      <c r="BL242" s="195" t="s">
        <v>7</v>
      </c>
    </row>
    <row r="243" spans="1:64" ht="12.75" customHeight="1" x14ac:dyDescent="0.2">
      <c r="A243" s="129">
        <v>237</v>
      </c>
      <c r="B243" s="129"/>
      <c r="C243" s="194" t="s">
        <v>275</v>
      </c>
      <c r="D243" s="195" t="s">
        <v>7</v>
      </c>
      <c r="E243" s="195" t="s">
        <v>7</v>
      </c>
      <c r="F243" s="195" t="s">
        <v>7</v>
      </c>
      <c r="G243" s="195" t="s">
        <v>7</v>
      </c>
      <c r="H243" s="195">
        <v>50</v>
      </c>
      <c r="I243" s="195" t="s">
        <v>7</v>
      </c>
      <c r="J243" s="195">
        <v>3</v>
      </c>
      <c r="K243" s="195" t="s">
        <v>7</v>
      </c>
      <c r="L243" s="195" t="s">
        <v>7</v>
      </c>
      <c r="M243" s="195" t="s">
        <v>7</v>
      </c>
      <c r="N243" s="195" t="s">
        <v>7</v>
      </c>
      <c r="O243" s="195" t="s">
        <v>7</v>
      </c>
      <c r="P243" s="195">
        <v>22</v>
      </c>
      <c r="Q243" s="195" t="s">
        <v>7</v>
      </c>
      <c r="R243" s="195">
        <v>150</v>
      </c>
      <c r="S243" s="195" t="s">
        <v>7</v>
      </c>
      <c r="T243" s="195" t="s">
        <v>7</v>
      </c>
      <c r="U243" s="195" t="s">
        <v>7</v>
      </c>
      <c r="V243" s="195" t="s">
        <v>7</v>
      </c>
      <c r="X243" s="194" t="s">
        <v>275</v>
      </c>
      <c r="Y243" s="195" t="s">
        <v>7</v>
      </c>
      <c r="Z243" s="195" t="s">
        <v>7</v>
      </c>
      <c r="AA243" s="195" t="s">
        <v>7</v>
      </c>
      <c r="AB243" s="195" t="s">
        <v>7</v>
      </c>
      <c r="AC243" s="195">
        <v>50</v>
      </c>
      <c r="AD243" s="195" t="s">
        <v>7</v>
      </c>
      <c r="AE243" s="195">
        <v>3</v>
      </c>
      <c r="AF243" s="195" t="s">
        <v>7</v>
      </c>
      <c r="AG243" s="195" t="s">
        <v>7</v>
      </c>
      <c r="AH243" s="195" t="s">
        <v>7</v>
      </c>
      <c r="AI243" s="195" t="s">
        <v>7</v>
      </c>
      <c r="AJ243" s="195" t="s">
        <v>7</v>
      </c>
      <c r="AK243" s="195">
        <v>22</v>
      </c>
      <c r="AL243" s="195" t="s">
        <v>7</v>
      </c>
      <c r="AM243" s="195">
        <v>150</v>
      </c>
      <c r="AN243" s="195" t="s">
        <v>7</v>
      </c>
      <c r="AO243" s="195" t="s">
        <v>7</v>
      </c>
      <c r="AP243" s="195" t="s">
        <v>7</v>
      </c>
      <c r="AQ243" s="195" t="s">
        <v>7</v>
      </c>
      <c r="AS243" s="194" t="s">
        <v>275</v>
      </c>
      <c r="AT243" s="195" t="s">
        <v>7</v>
      </c>
      <c r="AU243" s="195" t="s">
        <v>7</v>
      </c>
      <c r="AV243" s="195" t="s">
        <v>7</v>
      </c>
      <c r="AW243" s="195" t="s">
        <v>7</v>
      </c>
      <c r="AX243" s="195">
        <v>90</v>
      </c>
      <c r="AY243" s="195" t="s">
        <v>7</v>
      </c>
      <c r="AZ243" s="195">
        <v>120</v>
      </c>
      <c r="BA243" s="195" t="s">
        <v>7</v>
      </c>
      <c r="BB243" s="195" t="s">
        <v>7</v>
      </c>
      <c r="BC243" s="195" t="s">
        <v>7</v>
      </c>
      <c r="BD243" s="195" t="s">
        <v>7</v>
      </c>
      <c r="BE243" s="195" t="s">
        <v>7</v>
      </c>
      <c r="BF243" s="195">
        <v>440</v>
      </c>
      <c r="BG243" s="195" t="s">
        <v>7</v>
      </c>
      <c r="BH243" s="195">
        <v>480</v>
      </c>
      <c r="BI243" s="195" t="s">
        <v>7</v>
      </c>
      <c r="BJ243" s="195" t="s">
        <v>7</v>
      </c>
      <c r="BK243" s="195" t="s">
        <v>7</v>
      </c>
      <c r="BL243" s="195" t="s">
        <v>7</v>
      </c>
    </row>
    <row r="244" spans="1:64" ht="12.75" customHeight="1" x14ac:dyDescent="0.2">
      <c r="A244" s="129">
        <v>238</v>
      </c>
      <c r="B244" s="129"/>
      <c r="C244" s="194" t="s">
        <v>276</v>
      </c>
      <c r="D244" s="195">
        <v>3</v>
      </c>
      <c r="E244" s="195" t="s">
        <v>7</v>
      </c>
      <c r="F244" s="195" t="s">
        <v>7</v>
      </c>
      <c r="G244" s="195" t="s">
        <v>7</v>
      </c>
      <c r="H244" s="195">
        <v>20</v>
      </c>
      <c r="I244" s="195" t="s">
        <v>7</v>
      </c>
      <c r="J244" s="196">
        <v>7000</v>
      </c>
      <c r="K244" s="195" t="s">
        <v>7</v>
      </c>
      <c r="L244" s="195" t="s">
        <v>7</v>
      </c>
      <c r="M244" s="195" t="s">
        <v>7</v>
      </c>
      <c r="N244" s="195" t="s">
        <v>7</v>
      </c>
      <c r="O244" s="195" t="s">
        <v>7</v>
      </c>
      <c r="P244" s="195">
        <v>36</v>
      </c>
      <c r="Q244" s="195" t="s">
        <v>7</v>
      </c>
      <c r="R244" s="195">
        <v>400</v>
      </c>
      <c r="S244" s="196">
        <v>16800</v>
      </c>
      <c r="T244" s="196">
        <v>1500</v>
      </c>
      <c r="U244" s="195" t="s">
        <v>7</v>
      </c>
      <c r="V244" s="195" t="s">
        <v>7</v>
      </c>
      <c r="X244" s="194" t="s">
        <v>276</v>
      </c>
      <c r="Y244" s="195">
        <v>3</v>
      </c>
      <c r="Z244" s="195" t="s">
        <v>7</v>
      </c>
      <c r="AA244" s="195" t="s">
        <v>7</v>
      </c>
      <c r="AB244" s="195" t="s">
        <v>7</v>
      </c>
      <c r="AC244" s="195">
        <v>20</v>
      </c>
      <c r="AD244" s="195" t="s">
        <v>7</v>
      </c>
      <c r="AE244" s="196">
        <v>7000</v>
      </c>
      <c r="AF244" s="195" t="s">
        <v>7</v>
      </c>
      <c r="AG244" s="195" t="s">
        <v>7</v>
      </c>
      <c r="AH244" s="195" t="s">
        <v>7</v>
      </c>
      <c r="AI244" s="195" t="s">
        <v>7</v>
      </c>
      <c r="AJ244" s="195" t="s">
        <v>7</v>
      </c>
      <c r="AK244" s="195">
        <v>36</v>
      </c>
      <c r="AL244" s="195" t="s">
        <v>7</v>
      </c>
      <c r="AM244" s="195">
        <v>400</v>
      </c>
      <c r="AN244" s="196">
        <v>16800</v>
      </c>
      <c r="AO244" s="196">
        <v>1500</v>
      </c>
      <c r="AP244" s="195" t="s">
        <v>7</v>
      </c>
      <c r="AQ244" s="195" t="s">
        <v>7</v>
      </c>
      <c r="AS244" s="194" t="s">
        <v>276</v>
      </c>
      <c r="AT244" s="195">
        <v>60</v>
      </c>
      <c r="AU244" s="195" t="s">
        <v>7</v>
      </c>
      <c r="AV244" s="195" t="s">
        <v>7</v>
      </c>
      <c r="AW244" s="195" t="s">
        <v>7</v>
      </c>
      <c r="AX244" s="195">
        <v>40</v>
      </c>
      <c r="AY244" s="195" t="s">
        <v>7</v>
      </c>
      <c r="AZ244" s="196">
        <v>420000</v>
      </c>
      <c r="BA244" s="195" t="s">
        <v>7</v>
      </c>
      <c r="BB244" s="195" t="s">
        <v>7</v>
      </c>
      <c r="BC244" s="195" t="s">
        <v>7</v>
      </c>
      <c r="BD244" s="195" t="s">
        <v>7</v>
      </c>
      <c r="BE244" s="195" t="s">
        <v>7</v>
      </c>
      <c r="BF244" s="195">
        <v>720</v>
      </c>
      <c r="BG244" s="195" t="s">
        <v>7</v>
      </c>
      <c r="BH244" s="196">
        <v>1600</v>
      </c>
      <c r="BI244" s="196">
        <v>50400</v>
      </c>
      <c r="BJ244" s="196">
        <v>3300</v>
      </c>
      <c r="BK244" s="195" t="s">
        <v>7</v>
      </c>
      <c r="BL244" s="195" t="s">
        <v>7</v>
      </c>
    </row>
    <row r="245" spans="1:64" ht="12.75" customHeight="1" x14ac:dyDescent="0.2">
      <c r="A245" s="129">
        <v>239</v>
      </c>
      <c r="B245" s="129"/>
      <c r="C245" s="194" t="s">
        <v>277</v>
      </c>
      <c r="D245" s="195" t="s">
        <v>7</v>
      </c>
      <c r="E245" s="195" t="s">
        <v>7</v>
      </c>
      <c r="F245" s="195" t="s">
        <v>7</v>
      </c>
      <c r="G245" s="195" t="s">
        <v>7</v>
      </c>
      <c r="H245" s="195">
        <v>800</v>
      </c>
      <c r="I245" s="195" t="s">
        <v>7</v>
      </c>
      <c r="J245" s="196">
        <v>3573</v>
      </c>
      <c r="K245" s="195" t="s">
        <v>7</v>
      </c>
      <c r="L245" s="195" t="s">
        <v>7</v>
      </c>
      <c r="M245" s="195">
        <v>100</v>
      </c>
      <c r="N245" s="195" t="s">
        <v>7</v>
      </c>
      <c r="O245" s="195" t="s">
        <v>7</v>
      </c>
      <c r="P245" s="195">
        <v>300</v>
      </c>
      <c r="Q245" s="196">
        <v>2800</v>
      </c>
      <c r="R245" s="196">
        <v>4000</v>
      </c>
      <c r="S245" s="195">
        <v>300</v>
      </c>
      <c r="T245" s="195" t="s">
        <v>7</v>
      </c>
      <c r="U245" s="195" t="s">
        <v>7</v>
      </c>
      <c r="V245" s="195" t="s">
        <v>7</v>
      </c>
      <c r="X245" s="194" t="s">
        <v>277</v>
      </c>
      <c r="Y245" s="195" t="s">
        <v>7</v>
      </c>
      <c r="Z245" s="195" t="s">
        <v>7</v>
      </c>
      <c r="AA245" s="195" t="s">
        <v>7</v>
      </c>
      <c r="AB245" s="195" t="s">
        <v>7</v>
      </c>
      <c r="AC245" s="195">
        <v>800</v>
      </c>
      <c r="AD245" s="195" t="s">
        <v>7</v>
      </c>
      <c r="AE245" s="196">
        <v>3573</v>
      </c>
      <c r="AF245" s="195" t="s">
        <v>7</v>
      </c>
      <c r="AG245" s="195" t="s">
        <v>7</v>
      </c>
      <c r="AH245" s="195">
        <v>100</v>
      </c>
      <c r="AI245" s="195" t="s">
        <v>7</v>
      </c>
      <c r="AJ245" s="195" t="s">
        <v>7</v>
      </c>
      <c r="AK245" s="195">
        <v>300</v>
      </c>
      <c r="AL245" s="196">
        <v>2800</v>
      </c>
      <c r="AM245" s="196">
        <v>4000</v>
      </c>
      <c r="AN245" s="195">
        <v>300</v>
      </c>
      <c r="AO245" s="195" t="s">
        <v>7</v>
      </c>
      <c r="AP245" s="195" t="s">
        <v>7</v>
      </c>
      <c r="AQ245" s="195" t="s">
        <v>7</v>
      </c>
      <c r="AS245" s="194" t="s">
        <v>277</v>
      </c>
      <c r="AT245" s="195" t="s">
        <v>7</v>
      </c>
      <c r="AU245" s="195" t="s">
        <v>7</v>
      </c>
      <c r="AV245" s="195" t="s">
        <v>7</v>
      </c>
      <c r="AW245" s="195" t="s">
        <v>7</v>
      </c>
      <c r="AX245" s="196">
        <v>2800</v>
      </c>
      <c r="AY245" s="195" t="s">
        <v>7</v>
      </c>
      <c r="AZ245" s="196">
        <v>262829</v>
      </c>
      <c r="BA245" s="195" t="s">
        <v>7</v>
      </c>
      <c r="BB245" s="195" t="s">
        <v>7</v>
      </c>
      <c r="BC245" s="195">
        <v>250</v>
      </c>
      <c r="BD245" s="195" t="s">
        <v>7</v>
      </c>
      <c r="BE245" s="195" t="s">
        <v>7</v>
      </c>
      <c r="BF245" s="196">
        <v>7500</v>
      </c>
      <c r="BG245" s="196">
        <v>126000</v>
      </c>
      <c r="BH245" s="196">
        <v>26000</v>
      </c>
      <c r="BI245" s="196">
        <v>1080</v>
      </c>
      <c r="BJ245" s="195" t="s">
        <v>7</v>
      </c>
      <c r="BK245" s="195" t="s">
        <v>7</v>
      </c>
      <c r="BL245" s="195" t="s">
        <v>7</v>
      </c>
    </row>
    <row r="246" spans="1:64" ht="12.75" customHeight="1" x14ac:dyDescent="0.2">
      <c r="A246" s="129">
        <v>240</v>
      </c>
      <c r="B246" s="129"/>
      <c r="C246" s="194" t="s">
        <v>278</v>
      </c>
      <c r="D246" s="195" t="s">
        <v>7</v>
      </c>
      <c r="E246" s="195" t="s">
        <v>7</v>
      </c>
      <c r="F246" s="195" t="s">
        <v>7</v>
      </c>
      <c r="G246" s="195" t="s">
        <v>7</v>
      </c>
      <c r="H246" s="195" t="s">
        <v>7</v>
      </c>
      <c r="I246" s="195" t="s">
        <v>7</v>
      </c>
      <c r="J246" s="195" t="s">
        <v>7</v>
      </c>
      <c r="K246" s="195" t="s">
        <v>7</v>
      </c>
      <c r="L246" s="195" t="s">
        <v>7</v>
      </c>
      <c r="M246" s="195" t="s">
        <v>7</v>
      </c>
      <c r="N246" s="195" t="s">
        <v>7</v>
      </c>
      <c r="O246" s="195" t="s">
        <v>7</v>
      </c>
      <c r="P246" s="195">
        <v>10</v>
      </c>
      <c r="Q246" s="195" t="s">
        <v>7</v>
      </c>
      <c r="R246" s="195">
        <v>700</v>
      </c>
      <c r="S246" s="196">
        <v>3000</v>
      </c>
      <c r="T246" s="195">
        <v>150</v>
      </c>
      <c r="U246" s="195" t="s">
        <v>7</v>
      </c>
      <c r="V246" s="195" t="s">
        <v>7</v>
      </c>
      <c r="X246" s="194" t="s">
        <v>278</v>
      </c>
      <c r="Y246" s="195" t="s">
        <v>7</v>
      </c>
      <c r="Z246" s="195" t="s">
        <v>7</v>
      </c>
      <c r="AA246" s="195" t="s">
        <v>7</v>
      </c>
      <c r="AB246" s="195" t="s">
        <v>7</v>
      </c>
      <c r="AC246" s="195" t="s">
        <v>7</v>
      </c>
      <c r="AD246" s="195" t="s">
        <v>7</v>
      </c>
      <c r="AE246" s="195" t="s">
        <v>7</v>
      </c>
      <c r="AF246" s="195" t="s">
        <v>7</v>
      </c>
      <c r="AG246" s="195" t="s">
        <v>7</v>
      </c>
      <c r="AH246" s="195" t="s">
        <v>7</v>
      </c>
      <c r="AI246" s="195" t="s">
        <v>7</v>
      </c>
      <c r="AJ246" s="195" t="s">
        <v>7</v>
      </c>
      <c r="AK246" s="195">
        <v>10</v>
      </c>
      <c r="AL246" s="195" t="s">
        <v>7</v>
      </c>
      <c r="AM246" s="195">
        <v>700</v>
      </c>
      <c r="AN246" s="196">
        <v>3000</v>
      </c>
      <c r="AO246" s="195">
        <v>150</v>
      </c>
      <c r="AP246" s="195" t="s">
        <v>7</v>
      </c>
      <c r="AQ246" s="195" t="s">
        <v>7</v>
      </c>
      <c r="AS246" s="194" t="s">
        <v>278</v>
      </c>
      <c r="AT246" s="195" t="s">
        <v>7</v>
      </c>
      <c r="AU246" s="195" t="s">
        <v>7</v>
      </c>
      <c r="AV246" s="195" t="s">
        <v>7</v>
      </c>
      <c r="AW246" s="195" t="s">
        <v>7</v>
      </c>
      <c r="AX246" s="195" t="s">
        <v>7</v>
      </c>
      <c r="AY246" s="195" t="s">
        <v>7</v>
      </c>
      <c r="AZ246" s="195" t="s">
        <v>7</v>
      </c>
      <c r="BA246" s="195" t="s">
        <v>7</v>
      </c>
      <c r="BB246" s="195" t="s">
        <v>7</v>
      </c>
      <c r="BC246" s="195" t="s">
        <v>7</v>
      </c>
      <c r="BD246" s="195" t="s">
        <v>7</v>
      </c>
      <c r="BE246" s="195" t="s">
        <v>7</v>
      </c>
      <c r="BF246" s="195">
        <v>170</v>
      </c>
      <c r="BG246" s="195" t="s">
        <v>7</v>
      </c>
      <c r="BH246" s="196">
        <v>5950</v>
      </c>
      <c r="BI246" s="196">
        <v>9000</v>
      </c>
      <c r="BJ246" s="195">
        <v>450</v>
      </c>
      <c r="BK246" s="195" t="s">
        <v>7</v>
      </c>
      <c r="BL246" s="195" t="s">
        <v>7</v>
      </c>
    </row>
    <row r="247" spans="1:64" ht="12.75" customHeight="1" x14ac:dyDescent="0.2">
      <c r="A247" s="129">
        <v>241</v>
      </c>
      <c r="B247" s="129"/>
      <c r="C247" s="194" t="s">
        <v>279</v>
      </c>
      <c r="D247" s="195" t="s">
        <v>7</v>
      </c>
      <c r="E247" s="195" t="s">
        <v>7</v>
      </c>
      <c r="F247" s="195" t="s">
        <v>7</v>
      </c>
      <c r="G247" s="195" t="s">
        <v>7</v>
      </c>
      <c r="H247" s="195" t="s">
        <v>7</v>
      </c>
      <c r="I247" s="195" t="s">
        <v>7</v>
      </c>
      <c r="J247" s="195" t="s">
        <v>7</v>
      </c>
      <c r="K247" s="195" t="s">
        <v>7</v>
      </c>
      <c r="L247" s="195" t="s">
        <v>7</v>
      </c>
      <c r="M247" s="195" t="s">
        <v>7</v>
      </c>
      <c r="N247" s="195" t="s">
        <v>7</v>
      </c>
      <c r="O247" s="195" t="s">
        <v>7</v>
      </c>
      <c r="P247" s="195" t="s">
        <v>7</v>
      </c>
      <c r="Q247" s="195" t="s">
        <v>7</v>
      </c>
      <c r="R247" s="195" t="s">
        <v>7</v>
      </c>
      <c r="S247" s="195" t="s">
        <v>7</v>
      </c>
      <c r="T247" s="195" t="s">
        <v>7</v>
      </c>
      <c r="U247" s="195" t="s">
        <v>7</v>
      </c>
      <c r="V247" s="195" t="s">
        <v>7</v>
      </c>
      <c r="X247" s="194" t="s">
        <v>279</v>
      </c>
      <c r="Y247" s="195" t="s">
        <v>7</v>
      </c>
      <c r="Z247" s="195" t="s">
        <v>7</v>
      </c>
      <c r="AA247" s="195" t="s">
        <v>7</v>
      </c>
      <c r="AB247" s="195" t="s">
        <v>7</v>
      </c>
      <c r="AC247" s="195" t="s">
        <v>7</v>
      </c>
      <c r="AD247" s="195" t="s">
        <v>7</v>
      </c>
      <c r="AE247" s="195" t="s">
        <v>7</v>
      </c>
      <c r="AF247" s="195" t="s">
        <v>7</v>
      </c>
      <c r="AG247" s="195" t="s">
        <v>7</v>
      </c>
      <c r="AH247" s="195" t="s">
        <v>7</v>
      </c>
      <c r="AI247" s="195" t="s">
        <v>7</v>
      </c>
      <c r="AJ247" s="195" t="s">
        <v>7</v>
      </c>
      <c r="AK247" s="195" t="s">
        <v>7</v>
      </c>
      <c r="AL247" s="195" t="s">
        <v>7</v>
      </c>
      <c r="AM247" s="195" t="s">
        <v>7</v>
      </c>
      <c r="AN247" s="195" t="s">
        <v>7</v>
      </c>
      <c r="AO247" s="195" t="s">
        <v>7</v>
      </c>
      <c r="AP247" s="195" t="s">
        <v>7</v>
      </c>
      <c r="AQ247" s="195" t="s">
        <v>7</v>
      </c>
      <c r="AS247" s="194" t="s">
        <v>279</v>
      </c>
      <c r="AT247" s="195" t="s">
        <v>7</v>
      </c>
      <c r="AU247" s="195" t="s">
        <v>7</v>
      </c>
      <c r="AV247" s="195" t="s">
        <v>7</v>
      </c>
      <c r="AW247" s="195" t="s">
        <v>7</v>
      </c>
      <c r="AX247" s="195" t="s">
        <v>7</v>
      </c>
      <c r="AY247" s="195" t="s">
        <v>7</v>
      </c>
      <c r="AZ247" s="195" t="s">
        <v>7</v>
      </c>
      <c r="BA247" s="195" t="s">
        <v>7</v>
      </c>
      <c r="BB247" s="195" t="s">
        <v>7</v>
      </c>
      <c r="BC247" s="195" t="s">
        <v>7</v>
      </c>
      <c r="BD247" s="195" t="s">
        <v>7</v>
      </c>
      <c r="BE247" s="195" t="s">
        <v>7</v>
      </c>
      <c r="BF247" s="195" t="s">
        <v>7</v>
      </c>
      <c r="BG247" s="195" t="s">
        <v>7</v>
      </c>
      <c r="BH247" s="195" t="s">
        <v>7</v>
      </c>
      <c r="BI247" s="195" t="s">
        <v>7</v>
      </c>
      <c r="BJ247" s="195" t="s">
        <v>7</v>
      </c>
      <c r="BK247" s="195" t="s">
        <v>7</v>
      </c>
      <c r="BL247" s="195" t="s">
        <v>7</v>
      </c>
    </row>
    <row r="248" spans="1:64" ht="12.75" customHeight="1" x14ac:dyDescent="0.2">
      <c r="A248" s="129">
        <v>242</v>
      </c>
      <c r="B248" s="129"/>
      <c r="C248" s="194" t="s">
        <v>280</v>
      </c>
      <c r="D248" s="195" t="s">
        <v>7</v>
      </c>
      <c r="E248" s="195" t="s">
        <v>7</v>
      </c>
      <c r="F248" s="195" t="s">
        <v>7</v>
      </c>
      <c r="G248" s="195" t="s">
        <v>7</v>
      </c>
      <c r="H248" s="195">
        <v>50</v>
      </c>
      <c r="I248" s="195" t="s">
        <v>7</v>
      </c>
      <c r="J248" s="195">
        <v>30</v>
      </c>
      <c r="K248" s="195" t="s">
        <v>7</v>
      </c>
      <c r="L248" s="195" t="s">
        <v>7</v>
      </c>
      <c r="M248" s="195" t="s">
        <v>7</v>
      </c>
      <c r="N248" s="195" t="s">
        <v>7</v>
      </c>
      <c r="O248" s="195" t="s">
        <v>7</v>
      </c>
      <c r="P248" s="195">
        <v>20</v>
      </c>
      <c r="Q248" s="195" t="s">
        <v>7</v>
      </c>
      <c r="R248" s="195">
        <v>500</v>
      </c>
      <c r="S248" s="195">
        <v>400</v>
      </c>
      <c r="T248" s="195" t="s">
        <v>7</v>
      </c>
      <c r="U248" s="195" t="s">
        <v>7</v>
      </c>
      <c r="V248" s="195" t="s">
        <v>7</v>
      </c>
      <c r="X248" s="194" t="s">
        <v>280</v>
      </c>
      <c r="Y248" s="195" t="s">
        <v>7</v>
      </c>
      <c r="Z248" s="195" t="s">
        <v>7</v>
      </c>
      <c r="AA248" s="195" t="s">
        <v>7</v>
      </c>
      <c r="AB248" s="195" t="s">
        <v>7</v>
      </c>
      <c r="AC248" s="195">
        <v>50</v>
      </c>
      <c r="AD248" s="195" t="s">
        <v>7</v>
      </c>
      <c r="AE248" s="195">
        <v>30</v>
      </c>
      <c r="AF248" s="195" t="s">
        <v>7</v>
      </c>
      <c r="AG248" s="195" t="s">
        <v>7</v>
      </c>
      <c r="AH248" s="195" t="s">
        <v>7</v>
      </c>
      <c r="AI248" s="195" t="s">
        <v>7</v>
      </c>
      <c r="AJ248" s="195" t="s">
        <v>7</v>
      </c>
      <c r="AK248" s="195">
        <v>20</v>
      </c>
      <c r="AL248" s="195" t="s">
        <v>7</v>
      </c>
      <c r="AM248" s="195">
        <v>500</v>
      </c>
      <c r="AN248" s="195">
        <v>400</v>
      </c>
      <c r="AO248" s="195" t="s">
        <v>7</v>
      </c>
      <c r="AP248" s="195" t="s">
        <v>7</v>
      </c>
      <c r="AQ248" s="195" t="s">
        <v>7</v>
      </c>
      <c r="AS248" s="194" t="s">
        <v>280</v>
      </c>
      <c r="AT248" s="195" t="s">
        <v>7</v>
      </c>
      <c r="AU248" s="195" t="s">
        <v>7</v>
      </c>
      <c r="AV248" s="195" t="s">
        <v>7</v>
      </c>
      <c r="AW248" s="195" t="s">
        <v>7</v>
      </c>
      <c r="AX248" s="195">
        <v>100</v>
      </c>
      <c r="AY248" s="195" t="s">
        <v>7</v>
      </c>
      <c r="AZ248" s="196">
        <v>1800</v>
      </c>
      <c r="BA248" s="195" t="s">
        <v>7</v>
      </c>
      <c r="BB248" s="195" t="s">
        <v>7</v>
      </c>
      <c r="BC248" s="195" t="s">
        <v>7</v>
      </c>
      <c r="BD248" s="195" t="s">
        <v>7</v>
      </c>
      <c r="BE248" s="195" t="s">
        <v>7</v>
      </c>
      <c r="BF248" s="195">
        <v>300</v>
      </c>
      <c r="BG248" s="195" t="s">
        <v>7</v>
      </c>
      <c r="BH248" s="196">
        <v>3250</v>
      </c>
      <c r="BI248" s="196">
        <v>1120</v>
      </c>
      <c r="BJ248" s="195" t="s">
        <v>7</v>
      </c>
      <c r="BK248" s="195" t="s">
        <v>7</v>
      </c>
      <c r="BL248" s="195" t="s">
        <v>7</v>
      </c>
    </row>
    <row r="249" spans="1:64" ht="12.75" customHeight="1" x14ac:dyDescent="0.2">
      <c r="A249" s="129">
        <v>243</v>
      </c>
      <c r="B249" s="129"/>
      <c r="C249" s="194" t="s">
        <v>281</v>
      </c>
      <c r="D249" s="195" t="s">
        <v>7</v>
      </c>
      <c r="E249" s="195" t="s">
        <v>7</v>
      </c>
      <c r="F249" s="195" t="s">
        <v>7</v>
      </c>
      <c r="G249" s="195" t="s">
        <v>7</v>
      </c>
      <c r="H249" s="195" t="s">
        <v>7</v>
      </c>
      <c r="I249" s="195" t="s">
        <v>7</v>
      </c>
      <c r="J249" s="195" t="s">
        <v>7</v>
      </c>
      <c r="K249" s="195" t="s">
        <v>7</v>
      </c>
      <c r="L249" s="195" t="s">
        <v>7</v>
      </c>
      <c r="M249" s="195">
        <v>880</v>
      </c>
      <c r="N249" s="195" t="s">
        <v>7</v>
      </c>
      <c r="O249" s="195" t="s">
        <v>7</v>
      </c>
      <c r="P249" s="195">
        <v>40</v>
      </c>
      <c r="Q249" s="195" t="s">
        <v>7</v>
      </c>
      <c r="R249" s="196">
        <v>8000</v>
      </c>
      <c r="S249" s="196">
        <v>34000</v>
      </c>
      <c r="T249" s="196">
        <v>3000</v>
      </c>
      <c r="U249" s="195">
        <v>500</v>
      </c>
      <c r="V249" s="195">
        <v>190</v>
      </c>
      <c r="X249" s="194" t="s">
        <v>281</v>
      </c>
      <c r="Y249" s="195" t="s">
        <v>7</v>
      </c>
      <c r="Z249" s="195" t="s">
        <v>7</v>
      </c>
      <c r="AA249" s="195" t="s">
        <v>7</v>
      </c>
      <c r="AB249" s="195" t="s">
        <v>7</v>
      </c>
      <c r="AC249" s="195" t="s">
        <v>7</v>
      </c>
      <c r="AD249" s="195" t="s">
        <v>7</v>
      </c>
      <c r="AE249" s="195" t="s">
        <v>7</v>
      </c>
      <c r="AF249" s="195" t="s">
        <v>7</v>
      </c>
      <c r="AG249" s="195" t="s">
        <v>7</v>
      </c>
      <c r="AH249" s="195">
        <v>880</v>
      </c>
      <c r="AI249" s="195" t="s">
        <v>7</v>
      </c>
      <c r="AJ249" s="195" t="s">
        <v>7</v>
      </c>
      <c r="AK249" s="195">
        <v>40</v>
      </c>
      <c r="AL249" s="195" t="s">
        <v>7</v>
      </c>
      <c r="AM249" s="196">
        <v>8000</v>
      </c>
      <c r="AN249" s="196">
        <v>34000</v>
      </c>
      <c r="AO249" s="196">
        <v>3000</v>
      </c>
      <c r="AP249" s="195">
        <v>500</v>
      </c>
      <c r="AQ249" s="195">
        <v>190</v>
      </c>
      <c r="AS249" s="194" t="s">
        <v>281</v>
      </c>
      <c r="AT249" s="195" t="s">
        <v>7</v>
      </c>
      <c r="AU249" s="195" t="s">
        <v>7</v>
      </c>
      <c r="AV249" s="195" t="s">
        <v>7</v>
      </c>
      <c r="AW249" s="195" t="s">
        <v>7</v>
      </c>
      <c r="AX249" s="195" t="s">
        <v>7</v>
      </c>
      <c r="AY249" s="195" t="s">
        <v>7</v>
      </c>
      <c r="AZ249" s="195" t="s">
        <v>7</v>
      </c>
      <c r="BA249" s="195" t="s">
        <v>7</v>
      </c>
      <c r="BB249" s="195" t="s">
        <v>7</v>
      </c>
      <c r="BC249" s="196">
        <v>1966</v>
      </c>
      <c r="BD249" s="195" t="s">
        <v>7</v>
      </c>
      <c r="BE249" s="195" t="s">
        <v>7</v>
      </c>
      <c r="BF249" s="195">
        <v>740</v>
      </c>
      <c r="BG249" s="195" t="s">
        <v>7</v>
      </c>
      <c r="BH249" s="196">
        <v>72000</v>
      </c>
      <c r="BI249" s="196">
        <v>95880</v>
      </c>
      <c r="BJ249" s="196">
        <v>10800</v>
      </c>
      <c r="BK249" s="196">
        <v>46000</v>
      </c>
      <c r="BL249" s="195">
        <v>950</v>
      </c>
    </row>
    <row r="250" spans="1:64" ht="12.75" customHeight="1" x14ac:dyDescent="0.2">
      <c r="A250" s="129">
        <v>244</v>
      </c>
      <c r="B250" s="129"/>
      <c r="C250" s="194" t="s">
        <v>282</v>
      </c>
      <c r="D250" s="195" t="s">
        <v>7</v>
      </c>
      <c r="E250" s="195" t="s">
        <v>7</v>
      </c>
      <c r="F250" s="195" t="s">
        <v>7</v>
      </c>
      <c r="G250" s="195" t="s">
        <v>7</v>
      </c>
      <c r="H250" s="195">
        <v>10</v>
      </c>
      <c r="I250" s="195" t="s">
        <v>7</v>
      </c>
      <c r="J250" s="196">
        <v>15300</v>
      </c>
      <c r="K250" s="195" t="s">
        <v>7</v>
      </c>
      <c r="L250" s="195" t="s">
        <v>7</v>
      </c>
      <c r="M250" s="195">
        <v>500</v>
      </c>
      <c r="N250" s="195" t="s">
        <v>7</v>
      </c>
      <c r="O250" s="195" t="s">
        <v>7</v>
      </c>
      <c r="P250" s="195">
        <v>50</v>
      </c>
      <c r="Q250" s="195" t="s">
        <v>7</v>
      </c>
      <c r="R250" s="196">
        <v>1800</v>
      </c>
      <c r="S250" s="196">
        <v>23500</v>
      </c>
      <c r="T250" s="196">
        <v>4600</v>
      </c>
      <c r="U250" s="195" t="s">
        <v>7</v>
      </c>
      <c r="V250" s="195" t="s">
        <v>7</v>
      </c>
      <c r="X250" s="194" t="s">
        <v>282</v>
      </c>
      <c r="Y250" s="195" t="s">
        <v>7</v>
      </c>
      <c r="Z250" s="195" t="s">
        <v>7</v>
      </c>
      <c r="AA250" s="195" t="s">
        <v>7</v>
      </c>
      <c r="AB250" s="195" t="s">
        <v>7</v>
      </c>
      <c r="AC250" s="195">
        <v>10</v>
      </c>
      <c r="AD250" s="195" t="s">
        <v>7</v>
      </c>
      <c r="AE250" s="196">
        <v>15300</v>
      </c>
      <c r="AF250" s="195" t="s">
        <v>7</v>
      </c>
      <c r="AG250" s="195" t="s">
        <v>7</v>
      </c>
      <c r="AH250" s="195">
        <v>500</v>
      </c>
      <c r="AI250" s="195" t="s">
        <v>7</v>
      </c>
      <c r="AJ250" s="195" t="s">
        <v>7</v>
      </c>
      <c r="AK250" s="195">
        <v>50</v>
      </c>
      <c r="AL250" s="195" t="s">
        <v>7</v>
      </c>
      <c r="AM250" s="196">
        <v>1800</v>
      </c>
      <c r="AN250" s="196">
        <v>23500</v>
      </c>
      <c r="AO250" s="196">
        <v>4600</v>
      </c>
      <c r="AP250" s="195" t="s">
        <v>7</v>
      </c>
      <c r="AQ250" s="195" t="s">
        <v>7</v>
      </c>
      <c r="AS250" s="194" t="s">
        <v>282</v>
      </c>
      <c r="AT250" s="195" t="s">
        <v>7</v>
      </c>
      <c r="AU250" s="195" t="s">
        <v>7</v>
      </c>
      <c r="AV250" s="195" t="s">
        <v>7</v>
      </c>
      <c r="AW250" s="195" t="s">
        <v>7</v>
      </c>
      <c r="AX250" s="195">
        <v>27</v>
      </c>
      <c r="AY250" s="195" t="s">
        <v>7</v>
      </c>
      <c r="AZ250" s="196">
        <v>1224000</v>
      </c>
      <c r="BA250" s="195" t="s">
        <v>7</v>
      </c>
      <c r="BB250" s="195" t="s">
        <v>7</v>
      </c>
      <c r="BC250" s="196">
        <v>1150</v>
      </c>
      <c r="BD250" s="195" t="s">
        <v>7</v>
      </c>
      <c r="BE250" s="195" t="s">
        <v>7</v>
      </c>
      <c r="BF250" s="195">
        <v>615</v>
      </c>
      <c r="BG250" s="195" t="s">
        <v>7</v>
      </c>
      <c r="BH250" s="196">
        <v>7300</v>
      </c>
      <c r="BI250" s="196">
        <v>54050</v>
      </c>
      <c r="BJ250" s="196">
        <v>13866</v>
      </c>
      <c r="BK250" s="195" t="s">
        <v>7</v>
      </c>
      <c r="BL250" s="195" t="s">
        <v>7</v>
      </c>
    </row>
    <row r="251" spans="1:64" ht="12.75" customHeight="1" x14ac:dyDescent="0.2">
      <c r="A251" s="129">
        <v>245</v>
      </c>
      <c r="B251" s="129"/>
      <c r="C251" s="194" t="s">
        <v>283</v>
      </c>
      <c r="D251" s="195" t="s">
        <v>7</v>
      </c>
      <c r="E251" s="195" t="s">
        <v>7</v>
      </c>
      <c r="F251" s="195" t="s">
        <v>7</v>
      </c>
      <c r="G251" s="195" t="s">
        <v>7</v>
      </c>
      <c r="H251" s="195">
        <v>130</v>
      </c>
      <c r="I251" s="195" t="s">
        <v>7</v>
      </c>
      <c r="J251" s="196">
        <v>6612</v>
      </c>
      <c r="K251" s="195" t="s">
        <v>7</v>
      </c>
      <c r="L251" s="195" t="s">
        <v>7</v>
      </c>
      <c r="M251" s="195">
        <v>50</v>
      </c>
      <c r="N251" s="195" t="s">
        <v>7</v>
      </c>
      <c r="O251" s="195" t="s">
        <v>7</v>
      </c>
      <c r="P251" s="195">
        <v>45</v>
      </c>
      <c r="Q251" s="195" t="s">
        <v>7</v>
      </c>
      <c r="R251" s="196">
        <v>1600</v>
      </c>
      <c r="S251" s="195">
        <v>500</v>
      </c>
      <c r="T251" s="195">
        <v>200</v>
      </c>
      <c r="U251" s="195" t="s">
        <v>7</v>
      </c>
      <c r="V251" s="195" t="s">
        <v>7</v>
      </c>
      <c r="X251" s="194" t="s">
        <v>283</v>
      </c>
      <c r="Y251" s="195" t="s">
        <v>7</v>
      </c>
      <c r="Z251" s="195" t="s">
        <v>7</v>
      </c>
      <c r="AA251" s="195" t="s">
        <v>7</v>
      </c>
      <c r="AB251" s="195" t="s">
        <v>7</v>
      </c>
      <c r="AC251" s="195">
        <v>130</v>
      </c>
      <c r="AD251" s="195" t="s">
        <v>7</v>
      </c>
      <c r="AE251" s="196">
        <v>6612</v>
      </c>
      <c r="AF251" s="195" t="s">
        <v>7</v>
      </c>
      <c r="AG251" s="195" t="s">
        <v>7</v>
      </c>
      <c r="AH251" s="195">
        <v>50</v>
      </c>
      <c r="AI251" s="195" t="s">
        <v>7</v>
      </c>
      <c r="AJ251" s="195" t="s">
        <v>7</v>
      </c>
      <c r="AK251" s="195">
        <v>45</v>
      </c>
      <c r="AL251" s="195" t="s">
        <v>7</v>
      </c>
      <c r="AM251" s="196">
        <v>1600</v>
      </c>
      <c r="AN251" s="195">
        <v>500</v>
      </c>
      <c r="AO251" s="195">
        <v>200</v>
      </c>
      <c r="AP251" s="195" t="s">
        <v>7</v>
      </c>
      <c r="AQ251" s="195" t="s">
        <v>7</v>
      </c>
      <c r="AS251" s="194" t="s">
        <v>283</v>
      </c>
      <c r="AT251" s="195" t="s">
        <v>7</v>
      </c>
      <c r="AU251" s="195" t="s">
        <v>7</v>
      </c>
      <c r="AV251" s="195" t="s">
        <v>7</v>
      </c>
      <c r="AW251" s="195" t="s">
        <v>7</v>
      </c>
      <c r="AX251" s="195">
        <v>196</v>
      </c>
      <c r="AY251" s="195" t="s">
        <v>7</v>
      </c>
      <c r="AZ251" s="196">
        <v>659840</v>
      </c>
      <c r="BA251" s="195" t="s">
        <v>7</v>
      </c>
      <c r="BB251" s="195" t="s">
        <v>7</v>
      </c>
      <c r="BC251" s="195">
        <v>77</v>
      </c>
      <c r="BD251" s="195" t="s">
        <v>7</v>
      </c>
      <c r="BE251" s="195" t="s">
        <v>7</v>
      </c>
      <c r="BF251" s="195">
        <v>735</v>
      </c>
      <c r="BG251" s="195" t="s">
        <v>7</v>
      </c>
      <c r="BH251" s="196">
        <v>5600</v>
      </c>
      <c r="BI251" s="196">
        <v>1350</v>
      </c>
      <c r="BJ251" s="195">
        <v>600</v>
      </c>
      <c r="BK251" s="195" t="s">
        <v>7</v>
      </c>
      <c r="BL251" s="195" t="s">
        <v>7</v>
      </c>
    </row>
    <row r="252" spans="1:64" ht="12.75" customHeight="1" x14ac:dyDescent="0.2">
      <c r="A252" s="129">
        <v>246</v>
      </c>
      <c r="B252" s="129"/>
      <c r="C252" s="194" t="s">
        <v>284</v>
      </c>
      <c r="D252" s="195" t="s">
        <v>7</v>
      </c>
      <c r="E252" s="195" t="s">
        <v>7</v>
      </c>
      <c r="F252" s="195" t="s">
        <v>7</v>
      </c>
      <c r="G252" s="195" t="s">
        <v>7</v>
      </c>
      <c r="H252" s="195">
        <v>220</v>
      </c>
      <c r="I252" s="195" t="s">
        <v>7</v>
      </c>
      <c r="J252" s="196">
        <v>21600</v>
      </c>
      <c r="K252" s="195" t="s">
        <v>7</v>
      </c>
      <c r="L252" s="195" t="s">
        <v>7</v>
      </c>
      <c r="M252" s="195" t="s">
        <v>7</v>
      </c>
      <c r="N252" s="195" t="s">
        <v>7</v>
      </c>
      <c r="O252" s="195" t="s">
        <v>7</v>
      </c>
      <c r="P252" s="195">
        <v>145</v>
      </c>
      <c r="Q252" s="195" t="s">
        <v>7</v>
      </c>
      <c r="R252" s="196">
        <v>2800</v>
      </c>
      <c r="S252" s="196">
        <v>17200</v>
      </c>
      <c r="T252" s="195">
        <v>300</v>
      </c>
      <c r="U252" s="195">
        <v>40</v>
      </c>
      <c r="V252" s="195" t="s">
        <v>7</v>
      </c>
      <c r="X252" s="194" t="s">
        <v>284</v>
      </c>
      <c r="Y252" s="195" t="s">
        <v>7</v>
      </c>
      <c r="Z252" s="195" t="s">
        <v>7</v>
      </c>
      <c r="AA252" s="195" t="s">
        <v>7</v>
      </c>
      <c r="AB252" s="195" t="s">
        <v>7</v>
      </c>
      <c r="AC252" s="195">
        <v>220</v>
      </c>
      <c r="AD252" s="195" t="s">
        <v>7</v>
      </c>
      <c r="AE252" s="196">
        <v>21600</v>
      </c>
      <c r="AF252" s="195" t="s">
        <v>7</v>
      </c>
      <c r="AG252" s="195" t="s">
        <v>7</v>
      </c>
      <c r="AH252" s="195" t="s">
        <v>7</v>
      </c>
      <c r="AI252" s="195" t="s">
        <v>7</v>
      </c>
      <c r="AJ252" s="195" t="s">
        <v>7</v>
      </c>
      <c r="AK252" s="195">
        <v>145</v>
      </c>
      <c r="AL252" s="195" t="s">
        <v>7</v>
      </c>
      <c r="AM252" s="196">
        <v>2800</v>
      </c>
      <c r="AN252" s="196">
        <v>17200</v>
      </c>
      <c r="AO252" s="195">
        <v>300</v>
      </c>
      <c r="AP252" s="195">
        <v>40</v>
      </c>
      <c r="AQ252" s="195" t="s">
        <v>7</v>
      </c>
      <c r="AS252" s="194" t="s">
        <v>284</v>
      </c>
      <c r="AT252" s="195" t="s">
        <v>7</v>
      </c>
      <c r="AU252" s="195" t="s">
        <v>7</v>
      </c>
      <c r="AV252" s="195" t="s">
        <v>7</v>
      </c>
      <c r="AW252" s="195" t="s">
        <v>7</v>
      </c>
      <c r="AX252" s="195">
        <v>418</v>
      </c>
      <c r="AY252" s="195" t="s">
        <v>7</v>
      </c>
      <c r="AZ252" s="196">
        <v>1792800</v>
      </c>
      <c r="BA252" s="195" t="s">
        <v>7</v>
      </c>
      <c r="BB252" s="195" t="s">
        <v>7</v>
      </c>
      <c r="BC252" s="195" t="s">
        <v>7</v>
      </c>
      <c r="BD252" s="195" t="s">
        <v>7</v>
      </c>
      <c r="BE252" s="195" t="s">
        <v>7</v>
      </c>
      <c r="BF252" s="196">
        <v>2465</v>
      </c>
      <c r="BG252" s="195" t="s">
        <v>7</v>
      </c>
      <c r="BH252" s="196">
        <v>11760</v>
      </c>
      <c r="BI252" s="196">
        <v>48160</v>
      </c>
      <c r="BJ252" s="195">
        <v>900</v>
      </c>
      <c r="BK252" s="196">
        <v>3720</v>
      </c>
      <c r="BL252" s="195" t="s">
        <v>7</v>
      </c>
    </row>
    <row r="253" spans="1:64" x14ac:dyDescent="0.2">
      <c r="A253" s="129"/>
      <c r="B253" s="129"/>
      <c r="C253" s="28"/>
      <c r="X253" s="28"/>
      <c r="AS253" s="28"/>
    </row>
    <row r="254" spans="1:64" x14ac:dyDescent="0.2">
      <c r="A254" s="129"/>
      <c r="B254" s="129"/>
      <c r="C254" s="28"/>
      <c r="X254" s="28"/>
      <c r="AS254" s="28"/>
    </row>
    <row r="255" spans="1:64" x14ac:dyDescent="0.2">
      <c r="A255" s="129"/>
      <c r="B255" s="129"/>
      <c r="C255" s="28" t="s">
        <v>29</v>
      </c>
      <c r="X255" s="28" t="s">
        <v>29</v>
      </c>
      <c r="AS255" s="28" t="s">
        <v>29</v>
      </c>
    </row>
    <row r="256" spans="1:64" x14ac:dyDescent="0.2">
      <c r="A256" s="129"/>
      <c r="B256" s="129"/>
    </row>
    <row r="257" spans="1:61" x14ac:dyDescent="0.2">
      <c r="A257" s="129"/>
      <c r="B257" s="129"/>
    </row>
    <row r="258" spans="1:61" x14ac:dyDescent="0.2">
      <c r="A258" s="129"/>
      <c r="B258" s="129"/>
    </row>
    <row r="259" spans="1:61" x14ac:dyDescent="0.2">
      <c r="A259" s="129"/>
      <c r="B259" s="129"/>
    </row>
    <row r="260" spans="1:61" s="49" customFormat="1" ht="26.25" customHeight="1" x14ac:dyDescent="0.25">
      <c r="A260" s="129"/>
      <c r="B260" s="129"/>
      <c r="C260" s="46" t="s">
        <v>548</v>
      </c>
      <c r="D260" s="48"/>
      <c r="E260" s="48"/>
      <c r="F260" s="47" t="str">
        <f>F3</f>
        <v>ANO:</v>
      </c>
      <c r="G260" s="293">
        <f>G3</f>
        <v>2014</v>
      </c>
      <c r="H260" s="293"/>
      <c r="I260" s="48"/>
      <c r="J260" s="48"/>
      <c r="K260" s="48"/>
      <c r="L260" s="48"/>
      <c r="M260" s="48"/>
      <c r="N260" s="48"/>
      <c r="O260" s="48"/>
    </row>
    <row r="261" spans="1:61" s="70" customFormat="1" ht="26.25" customHeight="1" x14ac:dyDescent="0.25">
      <c r="A261" s="128"/>
      <c r="B261" s="128"/>
      <c r="C261" s="66" t="s">
        <v>566</v>
      </c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8"/>
      <c r="X261" s="66" t="s">
        <v>566</v>
      </c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8"/>
      <c r="AS261" s="66" t="s">
        <v>566</v>
      </c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8"/>
    </row>
    <row r="262" spans="1:61" s="70" customFormat="1" ht="26.25" customHeight="1" x14ac:dyDescent="0.25">
      <c r="A262" s="128"/>
      <c r="B262" s="128"/>
      <c r="C262" s="190" t="s">
        <v>600</v>
      </c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8"/>
      <c r="X262" s="66" t="s">
        <v>556</v>
      </c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8"/>
      <c r="AS262" s="66" t="s">
        <v>557</v>
      </c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8"/>
    </row>
    <row r="263" spans="1:61" ht="63.75" customHeight="1" x14ac:dyDescent="0.2">
      <c r="A263" s="129"/>
      <c r="B263" s="129"/>
      <c r="C263" s="44" t="s">
        <v>9</v>
      </c>
      <c r="D263" s="33" t="s">
        <v>589</v>
      </c>
      <c r="E263" s="33" t="s">
        <v>525</v>
      </c>
      <c r="F263" s="33" t="s">
        <v>567</v>
      </c>
      <c r="G263" s="33" t="s">
        <v>526</v>
      </c>
      <c r="H263" s="33" t="s">
        <v>527</v>
      </c>
      <c r="I263" s="33" t="s">
        <v>568</v>
      </c>
      <c r="J263" s="33" t="s">
        <v>528</v>
      </c>
      <c r="K263" s="33" t="s">
        <v>529</v>
      </c>
      <c r="L263" s="33" t="s">
        <v>530</v>
      </c>
      <c r="M263" s="33" t="s">
        <v>531</v>
      </c>
      <c r="N263" s="33" t="s">
        <v>532</v>
      </c>
      <c r="O263" s="33" t="s">
        <v>533</v>
      </c>
      <c r="P263" s="33" t="s">
        <v>569</v>
      </c>
      <c r="Q263" s="33" t="s">
        <v>570</v>
      </c>
      <c r="R263" s="33" t="s">
        <v>534</v>
      </c>
      <c r="S263" s="33" t="s">
        <v>590</v>
      </c>
      <c r="X263" s="44" t="s">
        <v>9</v>
      </c>
      <c r="Y263" s="33" t="s">
        <v>524</v>
      </c>
      <c r="Z263" s="33" t="s">
        <v>525</v>
      </c>
      <c r="AA263" s="33" t="s">
        <v>567</v>
      </c>
      <c r="AB263" s="33" t="s">
        <v>526</v>
      </c>
      <c r="AC263" s="33" t="s">
        <v>527</v>
      </c>
      <c r="AD263" s="33" t="s">
        <v>568</v>
      </c>
      <c r="AE263" s="33" t="s">
        <v>528</v>
      </c>
      <c r="AF263" s="33" t="s">
        <v>529</v>
      </c>
      <c r="AG263" s="33" t="s">
        <v>530</v>
      </c>
      <c r="AH263" s="33" t="s">
        <v>531</v>
      </c>
      <c r="AI263" s="33" t="s">
        <v>532</v>
      </c>
      <c r="AJ263" s="33" t="s">
        <v>533</v>
      </c>
      <c r="AK263" s="33" t="s">
        <v>569</v>
      </c>
      <c r="AL263" s="33" t="s">
        <v>570</v>
      </c>
      <c r="AM263" s="33" t="s">
        <v>534</v>
      </c>
      <c r="AN263" s="33" t="s">
        <v>535</v>
      </c>
      <c r="AS263" s="44" t="s">
        <v>9</v>
      </c>
      <c r="AT263" s="33" t="s">
        <v>536</v>
      </c>
      <c r="AU263" s="33" t="s">
        <v>537</v>
      </c>
      <c r="AV263" s="33" t="s">
        <v>571</v>
      </c>
      <c r="AW263" s="33" t="s">
        <v>538</v>
      </c>
      <c r="AX263" s="33" t="s">
        <v>539</v>
      </c>
      <c r="AY263" s="33" t="s">
        <v>572</v>
      </c>
      <c r="AZ263" s="33" t="s">
        <v>540</v>
      </c>
      <c r="BA263" s="33" t="s">
        <v>541</v>
      </c>
      <c r="BB263" s="33" t="s">
        <v>542</v>
      </c>
      <c r="BC263" s="33" t="s">
        <v>543</v>
      </c>
      <c r="BD263" s="33" t="s">
        <v>544</v>
      </c>
      <c r="BE263" s="33" t="s">
        <v>545</v>
      </c>
      <c r="BF263" s="33" t="s">
        <v>573</v>
      </c>
      <c r="BG263" s="33" t="s">
        <v>574</v>
      </c>
      <c r="BH263" s="33" t="s">
        <v>546</v>
      </c>
      <c r="BI263" s="33" t="s">
        <v>547</v>
      </c>
    </row>
    <row r="264" spans="1:61" ht="12" customHeight="1" x14ac:dyDescent="0.2">
      <c r="A264" s="129">
        <v>1</v>
      </c>
      <c r="B264" s="129"/>
      <c r="C264" s="194" t="s">
        <v>55</v>
      </c>
      <c r="D264" s="195">
        <v>6</v>
      </c>
      <c r="E264" s="195">
        <v>20</v>
      </c>
      <c r="F264" s="195" t="s">
        <v>7</v>
      </c>
      <c r="G264" s="195" t="s">
        <v>7</v>
      </c>
      <c r="H264" s="195" t="s">
        <v>7</v>
      </c>
      <c r="I264" s="195" t="s">
        <v>7</v>
      </c>
      <c r="J264" s="195" t="s">
        <v>7</v>
      </c>
      <c r="K264" s="195" t="s">
        <v>7</v>
      </c>
      <c r="L264" s="195">
        <v>9</v>
      </c>
      <c r="M264" s="195" t="s">
        <v>7</v>
      </c>
      <c r="N264" s="195">
        <v>9</v>
      </c>
      <c r="O264" s="195" t="s">
        <v>7</v>
      </c>
      <c r="P264" s="195" t="s">
        <v>7</v>
      </c>
      <c r="Q264" s="195" t="s">
        <v>7</v>
      </c>
      <c r="R264" s="195" t="s">
        <v>7</v>
      </c>
      <c r="S264" s="195" t="s">
        <v>7</v>
      </c>
      <c r="X264" s="194" t="s">
        <v>55</v>
      </c>
      <c r="Y264" s="195">
        <v>6</v>
      </c>
      <c r="Z264" s="195">
        <v>20</v>
      </c>
      <c r="AA264" s="195" t="s">
        <v>7</v>
      </c>
      <c r="AB264" s="195" t="s">
        <v>7</v>
      </c>
      <c r="AC264" s="195" t="s">
        <v>7</v>
      </c>
      <c r="AD264" s="195" t="s">
        <v>7</v>
      </c>
      <c r="AE264" s="195" t="s">
        <v>7</v>
      </c>
      <c r="AF264" s="195" t="s">
        <v>7</v>
      </c>
      <c r="AG264" s="195">
        <v>9</v>
      </c>
      <c r="AH264" s="195" t="s">
        <v>7</v>
      </c>
      <c r="AI264" s="195">
        <v>9</v>
      </c>
      <c r="AJ264" s="195" t="s">
        <v>7</v>
      </c>
      <c r="AK264" s="195" t="s">
        <v>7</v>
      </c>
      <c r="AL264" s="195" t="s">
        <v>7</v>
      </c>
      <c r="AM264" s="195" t="s">
        <v>7</v>
      </c>
      <c r="AN264" s="195" t="s">
        <v>7</v>
      </c>
      <c r="AS264" s="194" t="s">
        <v>55</v>
      </c>
      <c r="AT264" s="195">
        <v>73</v>
      </c>
      <c r="AU264" s="195">
        <v>200</v>
      </c>
      <c r="AV264" s="195" t="s">
        <v>7</v>
      </c>
      <c r="AW264" s="195" t="s">
        <v>7</v>
      </c>
      <c r="AX264" s="195" t="s">
        <v>7</v>
      </c>
      <c r="AY264" s="195" t="s">
        <v>7</v>
      </c>
      <c r="AZ264" s="195" t="s">
        <v>7</v>
      </c>
      <c r="BA264" s="195" t="s">
        <v>7</v>
      </c>
      <c r="BB264" s="195">
        <v>135</v>
      </c>
      <c r="BC264" s="195" t="s">
        <v>7</v>
      </c>
      <c r="BD264" s="195">
        <v>135</v>
      </c>
      <c r="BE264" s="195" t="s">
        <v>7</v>
      </c>
      <c r="BF264" s="195" t="s">
        <v>7</v>
      </c>
      <c r="BG264" s="195" t="s">
        <v>7</v>
      </c>
      <c r="BH264" s="195" t="s">
        <v>7</v>
      </c>
      <c r="BI264" s="195" t="s">
        <v>7</v>
      </c>
    </row>
    <row r="265" spans="1:61" ht="12" customHeight="1" x14ac:dyDescent="0.2">
      <c r="A265" s="129">
        <v>2</v>
      </c>
      <c r="B265" s="129"/>
      <c r="C265" s="194" t="s">
        <v>62</v>
      </c>
      <c r="D265" s="195" t="s">
        <v>7</v>
      </c>
      <c r="E265" s="195">
        <v>20</v>
      </c>
      <c r="F265" s="195">
        <v>34</v>
      </c>
      <c r="G265" s="195" t="s">
        <v>7</v>
      </c>
      <c r="H265" s="195" t="s">
        <v>7</v>
      </c>
      <c r="I265" s="195" t="s">
        <v>7</v>
      </c>
      <c r="J265" s="195" t="s">
        <v>7</v>
      </c>
      <c r="K265" s="195" t="s">
        <v>7</v>
      </c>
      <c r="L265" s="195" t="s">
        <v>7</v>
      </c>
      <c r="M265" s="195" t="s">
        <v>7</v>
      </c>
      <c r="N265" s="195" t="s">
        <v>7</v>
      </c>
      <c r="O265" s="195" t="s">
        <v>7</v>
      </c>
      <c r="P265" s="195" t="s">
        <v>7</v>
      </c>
      <c r="Q265" s="195" t="s">
        <v>7</v>
      </c>
      <c r="R265" s="195">
        <v>35</v>
      </c>
      <c r="S265" s="195" t="s">
        <v>7</v>
      </c>
      <c r="X265" s="194" t="s">
        <v>62</v>
      </c>
      <c r="Y265" s="195" t="s">
        <v>7</v>
      </c>
      <c r="Z265" s="195">
        <v>20</v>
      </c>
      <c r="AA265" s="195">
        <v>34</v>
      </c>
      <c r="AB265" s="195" t="s">
        <v>7</v>
      </c>
      <c r="AC265" s="195" t="s">
        <v>7</v>
      </c>
      <c r="AD265" s="195" t="s">
        <v>7</v>
      </c>
      <c r="AE265" s="195" t="s">
        <v>7</v>
      </c>
      <c r="AF265" s="195" t="s">
        <v>7</v>
      </c>
      <c r="AG265" s="195" t="s">
        <v>7</v>
      </c>
      <c r="AH265" s="195" t="s">
        <v>7</v>
      </c>
      <c r="AI265" s="195" t="s">
        <v>7</v>
      </c>
      <c r="AJ265" s="195" t="s">
        <v>7</v>
      </c>
      <c r="AK265" s="195" t="s">
        <v>7</v>
      </c>
      <c r="AL265" s="195" t="s">
        <v>7</v>
      </c>
      <c r="AM265" s="195">
        <v>35</v>
      </c>
      <c r="AN265" s="195" t="s">
        <v>7</v>
      </c>
      <c r="AS265" s="194" t="s">
        <v>62</v>
      </c>
      <c r="AT265" s="195" t="s">
        <v>7</v>
      </c>
      <c r="AU265" s="195">
        <v>440</v>
      </c>
      <c r="AV265" s="195">
        <v>100</v>
      </c>
      <c r="AW265" s="195" t="s">
        <v>7</v>
      </c>
      <c r="AX265" s="195" t="s">
        <v>7</v>
      </c>
      <c r="AY265" s="195" t="s">
        <v>7</v>
      </c>
      <c r="AZ265" s="195" t="s">
        <v>7</v>
      </c>
      <c r="BA265" s="195" t="s">
        <v>7</v>
      </c>
      <c r="BB265" s="195" t="s">
        <v>7</v>
      </c>
      <c r="BC265" s="195" t="s">
        <v>7</v>
      </c>
      <c r="BD265" s="195" t="s">
        <v>7</v>
      </c>
      <c r="BE265" s="195" t="s">
        <v>7</v>
      </c>
      <c r="BF265" s="195" t="s">
        <v>7</v>
      </c>
      <c r="BG265" s="195" t="s">
        <v>7</v>
      </c>
      <c r="BH265" s="196">
        <v>1120</v>
      </c>
      <c r="BI265" s="195" t="s">
        <v>7</v>
      </c>
    </row>
    <row r="266" spans="1:61" ht="12" customHeight="1" x14ac:dyDescent="0.2">
      <c r="A266" s="129">
        <v>3</v>
      </c>
      <c r="B266" s="129"/>
      <c r="C266" s="194" t="s">
        <v>63</v>
      </c>
      <c r="D266" s="195" t="s">
        <v>7</v>
      </c>
      <c r="E266" s="195" t="s">
        <v>7</v>
      </c>
      <c r="F266" s="195" t="s">
        <v>7</v>
      </c>
      <c r="G266" s="195" t="s">
        <v>7</v>
      </c>
      <c r="H266" s="195" t="s">
        <v>7</v>
      </c>
      <c r="I266" s="195" t="s">
        <v>7</v>
      </c>
      <c r="J266" s="195" t="s">
        <v>7</v>
      </c>
      <c r="K266" s="195" t="s">
        <v>7</v>
      </c>
      <c r="L266" s="195" t="s">
        <v>7</v>
      </c>
      <c r="M266" s="195" t="s">
        <v>7</v>
      </c>
      <c r="N266" s="195" t="s">
        <v>7</v>
      </c>
      <c r="O266" s="195" t="s">
        <v>7</v>
      </c>
      <c r="P266" s="195" t="s">
        <v>7</v>
      </c>
      <c r="Q266" s="195" t="s">
        <v>7</v>
      </c>
      <c r="R266" s="195" t="s">
        <v>7</v>
      </c>
      <c r="S266" s="195" t="s">
        <v>7</v>
      </c>
      <c r="X266" s="194" t="s">
        <v>63</v>
      </c>
      <c r="Y266" s="195" t="s">
        <v>7</v>
      </c>
      <c r="Z266" s="195" t="s">
        <v>7</v>
      </c>
      <c r="AA266" s="195" t="s">
        <v>7</v>
      </c>
      <c r="AB266" s="195" t="s">
        <v>7</v>
      </c>
      <c r="AC266" s="195" t="s">
        <v>7</v>
      </c>
      <c r="AD266" s="195" t="s">
        <v>7</v>
      </c>
      <c r="AE266" s="195" t="s">
        <v>7</v>
      </c>
      <c r="AF266" s="195" t="s">
        <v>7</v>
      </c>
      <c r="AG266" s="195" t="s">
        <v>7</v>
      </c>
      <c r="AH266" s="195" t="s">
        <v>7</v>
      </c>
      <c r="AI266" s="195" t="s">
        <v>7</v>
      </c>
      <c r="AJ266" s="195" t="s">
        <v>7</v>
      </c>
      <c r="AK266" s="195" t="s">
        <v>7</v>
      </c>
      <c r="AL266" s="195" t="s">
        <v>7</v>
      </c>
      <c r="AM266" s="195" t="s">
        <v>7</v>
      </c>
      <c r="AN266" s="195" t="s">
        <v>7</v>
      </c>
      <c r="AS266" s="194" t="s">
        <v>63</v>
      </c>
      <c r="AT266" s="195" t="s">
        <v>7</v>
      </c>
      <c r="AU266" s="195" t="s">
        <v>7</v>
      </c>
      <c r="AV266" s="195" t="s">
        <v>7</v>
      </c>
      <c r="AW266" s="195" t="s">
        <v>7</v>
      </c>
      <c r="AX266" s="195" t="s">
        <v>7</v>
      </c>
      <c r="AY266" s="195" t="s">
        <v>7</v>
      </c>
      <c r="AZ266" s="195" t="s">
        <v>7</v>
      </c>
      <c r="BA266" s="195" t="s">
        <v>7</v>
      </c>
      <c r="BB266" s="195" t="s">
        <v>7</v>
      </c>
      <c r="BC266" s="195" t="s">
        <v>7</v>
      </c>
      <c r="BD266" s="195" t="s">
        <v>7</v>
      </c>
      <c r="BE266" s="195" t="s">
        <v>7</v>
      </c>
      <c r="BF266" s="195" t="s">
        <v>7</v>
      </c>
      <c r="BG266" s="195" t="s">
        <v>7</v>
      </c>
      <c r="BH266" s="195" t="s">
        <v>7</v>
      </c>
      <c r="BI266" s="195" t="s">
        <v>7</v>
      </c>
    </row>
    <row r="267" spans="1:61" ht="12" customHeight="1" x14ac:dyDescent="0.2">
      <c r="A267" s="129">
        <v>4</v>
      </c>
      <c r="B267" s="129"/>
      <c r="C267" s="194" t="s">
        <v>64</v>
      </c>
      <c r="D267" s="195" t="s">
        <v>7</v>
      </c>
      <c r="E267" s="195">
        <v>120</v>
      </c>
      <c r="F267" s="195" t="s">
        <v>7</v>
      </c>
      <c r="G267" s="195">
        <v>40</v>
      </c>
      <c r="H267" s="195" t="s">
        <v>7</v>
      </c>
      <c r="I267" s="195" t="s">
        <v>7</v>
      </c>
      <c r="J267" s="195" t="s">
        <v>7</v>
      </c>
      <c r="K267" s="195">
        <v>73</v>
      </c>
      <c r="L267" s="195" t="s">
        <v>7</v>
      </c>
      <c r="M267" s="195" t="s">
        <v>7</v>
      </c>
      <c r="N267" s="195" t="s">
        <v>7</v>
      </c>
      <c r="O267" s="195" t="s">
        <v>7</v>
      </c>
      <c r="P267" s="195" t="s">
        <v>7</v>
      </c>
      <c r="Q267" s="195" t="s">
        <v>7</v>
      </c>
      <c r="R267" s="195" t="s">
        <v>7</v>
      </c>
      <c r="S267" s="195" t="s">
        <v>7</v>
      </c>
      <c r="X267" s="194" t="s">
        <v>64</v>
      </c>
      <c r="Y267" s="195" t="s">
        <v>7</v>
      </c>
      <c r="Z267" s="195">
        <v>120</v>
      </c>
      <c r="AA267" s="195" t="s">
        <v>7</v>
      </c>
      <c r="AB267" s="195">
        <v>40</v>
      </c>
      <c r="AC267" s="195" t="s">
        <v>7</v>
      </c>
      <c r="AD267" s="195" t="s">
        <v>7</v>
      </c>
      <c r="AE267" s="195" t="s">
        <v>7</v>
      </c>
      <c r="AF267" s="195">
        <v>73</v>
      </c>
      <c r="AG267" s="195" t="s">
        <v>7</v>
      </c>
      <c r="AH267" s="195" t="s">
        <v>7</v>
      </c>
      <c r="AI267" s="195" t="s">
        <v>7</v>
      </c>
      <c r="AJ267" s="195" t="s">
        <v>7</v>
      </c>
      <c r="AK267" s="195" t="s">
        <v>7</v>
      </c>
      <c r="AL267" s="195" t="s">
        <v>7</v>
      </c>
      <c r="AM267" s="195" t="s">
        <v>7</v>
      </c>
      <c r="AN267" s="195" t="s">
        <v>7</v>
      </c>
      <c r="AS267" s="194" t="s">
        <v>64</v>
      </c>
      <c r="AT267" s="195" t="s">
        <v>7</v>
      </c>
      <c r="AU267" s="196">
        <v>1600</v>
      </c>
      <c r="AV267" s="195" t="s">
        <v>7</v>
      </c>
      <c r="AW267" s="195">
        <v>70</v>
      </c>
      <c r="AX267" s="195" t="s">
        <v>7</v>
      </c>
      <c r="AY267" s="195" t="s">
        <v>7</v>
      </c>
      <c r="AZ267" s="195" t="s">
        <v>7</v>
      </c>
      <c r="BA267" s="196">
        <v>1800</v>
      </c>
      <c r="BB267" s="195" t="s">
        <v>7</v>
      </c>
      <c r="BC267" s="195" t="s">
        <v>7</v>
      </c>
      <c r="BD267" s="195" t="s">
        <v>7</v>
      </c>
      <c r="BE267" s="195" t="s">
        <v>7</v>
      </c>
      <c r="BF267" s="195" t="s">
        <v>7</v>
      </c>
      <c r="BG267" s="195" t="s">
        <v>7</v>
      </c>
      <c r="BH267" s="195" t="s">
        <v>7</v>
      </c>
      <c r="BI267" s="195" t="s">
        <v>7</v>
      </c>
    </row>
    <row r="268" spans="1:61" ht="12" customHeight="1" x14ac:dyDescent="0.2">
      <c r="A268" s="129">
        <v>5</v>
      </c>
      <c r="B268" s="129"/>
      <c r="C268" s="194" t="s">
        <v>65</v>
      </c>
      <c r="D268" s="195" t="s">
        <v>7</v>
      </c>
      <c r="E268" s="195">
        <v>136</v>
      </c>
      <c r="F268" s="195" t="s">
        <v>7</v>
      </c>
      <c r="G268" s="195">
        <v>130</v>
      </c>
      <c r="H268" s="195" t="s">
        <v>7</v>
      </c>
      <c r="I268" s="195" t="s">
        <v>7</v>
      </c>
      <c r="J268" s="195" t="s">
        <v>7</v>
      </c>
      <c r="K268" s="195">
        <v>439</v>
      </c>
      <c r="L268" s="195">
        <v>10</v>
      </c>
      <c r="M268" s="195" t="s">
        <v>7</v>
      </c>
      <c r="N268" s="195" t="s">
        <v>7</v>
      </c>
      <c r="O268" s="195" t="s">
        <v>7</v>
      </c>
      <c r="P268" s="195" t="s">
        <v>7</v>
      </c>
      <c r="Q268" s="195" t="s">
        <v>7</v>
      </c>
      <c r="R268" s="195">
        <v>83</v>
      </c>
      <c r="S268" s="195" t="s">
        <v>7</v>
      </c>
      <c r="X268" s="194" t="s">
        <v>65</v>
      </c>
      <c r="Y268" s="195" t="s">
        <v>7</v>
      </c>
      <c r="Z268" s="195">
        <v>136</v>
      </c>
      <c r="AA268" s="195" t="s">
        <v>7</v>
      </c>
      <c r="AB268" s="195">
        <v>130</v>
      </c>
      <c r="AC268" s="195" t="s">
        <v>7</v>
      </c>
      <c r="AD268" s="195" t="s">
        <v>7</v>
      </c>
      <c r="AE268" s="195" t="s">
        <v>7</v>
      </c>
      <c r="AF268" s="195">
        <v>439</v>
      </c>
      <c r="AG268" s="195">
        <v>10</v>
      </c>
      <c r="AH268" s="195" t="s">
        <v>7</v>
      </c>
      <c r="AI268" s="195" t="s">
        <v>7</v>
      </c>
      <c r="AJ268" s="195" t="s">
        <v>7</v>
      </c>
      <c r="AK268" s="195" t="s">
        <v>7</v>
      </c>
      <c r="AL268" s="195" t="s">
        <v>7</v>
      </c>
      <c r="AM268" s="195">
        <v>83</v>
      </c>
      <c r="AN268" s="195" t="s">
        <v>7</v>
      </c>
      <c r="AS268" s="194" t="s">
        <v>65</v>
      </c>
      <c r="AT268" s="195" t="s">
        <v>7</v>
      </c>
      <c r="AU268" s="196">
        <v>2452</v>
      </c>
      <c r="AV268" s="195" t="s">
        <v>7</v>
      </c>
      <c r="AW268" s="195">
        <v>395</v>
      </c>
      <c r="AX268" s="195" t="s">
        <v>7</v>
      </c>
      <c r="AY268" s="195" t="s">
        <v>7</v>
      </c>
      <c r="AZ268" s="195" t="s">
        <v>7</v>
      </c>
      <c r="BA268" s="196">
        <v>16300</v>
      </c>
      <c r="BB268" s="195">
        <v>100</v>
      </c>
      <c r="BC268" s="195" t="s">
        <v>7</v>
      </c>
      <c r="BD268" s="195" t="s">
        <v>7</v>
      </c>
      <c r="BE268" s="195" t="s">
        <v>7</v>
      </c>
      <c r="BF268" s="195" t="s">
        <v>7</v>
      </c>
      <c r="BG268" s="195" t="s">
        <v>7</v>
      </c>
      <c r="BH268" s="196">
        <v>3024</v>
      </c>
      <c r="BI268" s="195" t="s">
        <v>7</v>
      </c>
    </row>
    <row r="269" spans="1:61" ht="12" customHeight="1" x14ac:dyDescent="0.2">
      <c r="A269" s="129">
        <v>6</v>
      </c>
      <c r="B269" s="129"/>
      <c r="C269" s="194" t="s">
        <v>575</v>
      </c>
      <c r="D269" s="195" t="s">
        <v>7</v>
      </c>
      <c r="E269" s="195" t="s">
        <v>7</v>
      </c>
      <c r="F269" s="195" t="s">
        <v>7</v>
      </c>
      <c r="G269" s="195" t="s">
        <v>7</v>
      </c>
      <c r="H269" s="195" t="s">
        <v>7</v>
      </c>
      <c r="I269" s="195" t="s">
        <v>7</v>
      </c>
      <c r="J269" s="195">
        <v>10</v>
      </c>
      <c r="K269" s="195" t="s">
        <v>7</v>
      </c>
      <c r="L269" s="195" t="s">
        <v>7</v>
      </c>
      <c r="M269" s="195" t="s">
        <v>7</v>
      </c>
      <c r="N269" s="195" t="s">
        <v>7</v>
      </c>
      <c r="O269" s="195">
        <v>10</v>
      </c>
      <c r="P269" s="195" t="s">
        <v>7</v>
      </c>
      <c r="Q269" s="195" t="s">
        <v>7</v>
      </c>
      <c r="R269" s="195" t="s">
        <v>7</v>
      </c>
      <c r="S269" s="195" t="s">
        <v>7</v>
      </c>
      <c r="X269" s="194" t="s">
        <v>575</v>
      </c>
      <c r="Y269" s="195" t="s">
        <v>7</v>
      </c>
      <c r="Z269" s="195" t="s">
        <v>7</v>
      </c>
      <c r="AA269" s="195" t="s">
        <v>7</v>
      </c>
      <c r="AB269" s="195" t="s">
        <v>7</v>
      </c>
      <c r="AC269" s="195" t="s">
        <v>7</v>
      </c>
      <c r="AD269" s="195" t="s">
        <v>7</v>
      </c>
      <c r="AE269" s="195">
        <v>10</v>
      </c>
      <c r="AF269" s="195" t="s">
        <v>7</v>
      </c>
      <c r="AG269" s="195" t="s">
        <v>7</v>
      </c>
      <c r="AH269" s="195" t="s">
        <v>7</v>
      </c>
      <c r="AI269" s="195" t="s">
        <v>7</v>
      </c>
      <c r="AJ269" s="195">
        <v>10</v>
      </c>
      <c r="AK269" s="195" t="s">
        <v>7</v>
      </c>
      <c r="AL269" s="195" t="s">
        <v>7</v>
      </c>
      <c r="AM269" s="195" t="s">
        <v>7</v>
      </c>
      <c r="AN269" s="195" t="s">
        <v>7</v>
      </c>
      <c r="AS269" s="194" t="s">
        <v>575</v>
      </c>
      <c r="AT269" s="195" t="s">
        <v>7</v>
      </c>
      <c r="AU269" s="195" t="s">
        <v>7</v>
      </c>
      <c r="AV269" s="195" t="s">
        <v>7</v>
      </c>
      <c r="AW269" s="195" t="s">
        <v>7</v>
      </c>
      <c r="AX269" s="195" t="s">
        <v>7</v>
      </c>
      <c r="AY269" s="195" t="s">
        <v>7</v>
      </c>
      <c r="AZ269" s="195">
        <v>400</v>
      </c>
      <c r="BA269" s="195" t="s">
        <v>7</v>
      </c>
      <c r="BB269" s="195" t="s">
        <v>7</v>
      </c>
      <c r="BC269" s="195" t="s">
        <v>7</v>
      </c>
      <c r="BD269" s="195" t="s">
        <v>7</v>
      </c>
      <c r="BE269" s="195">
        <v>72</v>
      </c>
      <c r="BF269" s="195" t="s">
        <v>7</v>
      </c>
      <c r="BG269" s="195" t="s">
        <v>7</v>
      </c>
      <c r="BH269" s="195" t="s">
        <v>7</v>
      </c>
      <c r="BI269" s="195" t="s">
        <v>7</v>
      </c>
    </row>
    <row r="270" spans="1:61" ht="12" customHeight="1" x14ac:dyDescent="0.2">
      <c r="A270" s="129">
        <v>7</v>
      </c>
      <c r="B270" s="129"/>
      <c r="C270" s="194" t="s">
        <v>67</v>
      </c>
      <c r="D270" s="195" t="s">
        <v>7</v>
      </c>
      <c r="E270" s="195">
        <v>240</v>
      </c>
      <c r="F270" s="195" t="s">
        <v>7</v>
      </c>
      <c r="G270" s="195" t="s">
        <v>7</v>
      </c>
      <c r="H270" s="195" t="s">
        <v>7</v>
      </c>
      <c r="I270" s="195" t="s">
        <v>7</v>
      </c>
      <c r="J270" s="195" t="s">
        <v>7</v>
      </c>
      <c r="K270" s="195">
        <v>8</v>
      </c>
      <c r="L270" s="195">
        <v>10</v>
      </c>
      <c r="M270" s="195" t="s">
        <v>7</v>
      </c>
      <c r="N270" s="195" t="s">
        <v>7</v>
      </c>
      <c r="O270" s="195">
        <v>35</v>
      </c>
      <c r="P270" s="195" t="s">
        <v>7</v>
      </c>
      <c r="Q270" s="195" t="s">
        <v>7</v>
      </c>
      <c r="R270" s="195">
        <v>15</v>
      </c>
      <c r="S270" s="195" t="s">
        <v>7</v>
      </c>
      <c r="X270" s="194" t="s">
        <v>67</v>
      </c>
      <c r="Y270" s="195" t="s">
        <v>7</v>
      </c>
      <c r="Z270" s="195">
        <v>240</v>
      </c>
      <c r="AA270" s="195" t="s">
        <v>7</v>
      </c>
      <c r="AB270" s="195" t="s">
        <v>7</v>
      </c>
      <c r="AC270" s="195" t="s">
        <v>7</v>
      </c>
      <c r="AD270" s="195" t="s">
        <v>7</v>
      </c>
      <c r="AE270" s="195" t="s">
        <v>7</v>
      </c>
      <c r="AF270" s="195">
        <v>8</v>
      </c>
      <c r="AG270" s="195">
        <v>10</v>
      </c>
      <c r="AH270" s="195" t="s">
        <v>7</v>
      </c>
      <c r="AI270" s="195" t="s">
        <v>7</v>
      </c>
      <c r="AJ270" s="195">
        <v>35</v>
      </c>
      <c r="AK270" s="195" t="s">
        <v>7</v>
      </c>
      <c r="AL270" s="195" t="s">
        <v>7</v>
      </c>
      <c r="AM270" s="195">
        <v>15</v>
      </c>
      <c r="AN270" s="195" t="s">
        <v>7</v>
      </c>
      <c r="AS270" s="194" t="s">
        <v>67</v>
      </c>
      <c r="AT270" s="195" t="s">
        <v>7</v>
      </c>
      <c r="AU270" s="196">
        <v>5000</v>
      </c>
      <c r="AV270" s="195" t="s">
        <v>7</v>
      </c>
      <c r="AW270" s="195" t="s">
        <v>7</v>
      </c>
      <c r="AX270" s="195" t="s">
        <v>7</v>
      </c>
      <c r="AY270" s="195" t="s">
        <v>7</v>
      </c>
      <c r="AZ270" s="195" t="s">
        <v>7</v>
      </c>
      <c r="BA270" s="195">
        <v>120</v>
      </c>
      <c r="BB270" s="195">
        <v>136</v>
      </c>
      <c r="BC270" s="195" t="s">
        <v>7</v>
      </c>
      <c r="BD270" s="195" t="s">
        <v>7</v>
      </c>
      <c r="BE270" s="195">
        <v>300</v>
      </c>
      <c r="BF270" s="195" t="s">
        <v>7</v>
      </c>
      <c r="BG270" s="195" t="s">
        <v>7</v>
      </c>
      <c r="BH270" s="195">
        <v>450</v>
      </c>
      <c r="BI270" s="195" t="s">
        <v>7</v>
      </c>
    </row>
    <row r="271" spans="1:61" ht="12" customHeight="1" x14ac:dyDescent="0.2">
      <c r="A271" s="129">
        <v>8</v>
      </c>
      <c r="B271" s="129"/>
      <c r="C271" s="194" t="s">
        <v>68</v>
      </c>
      <c r="D271" s="195" t="s">
        <v>7</v>
      </c>
      <c r="E271" s="195">
        <v>10</v>
      </c>
      <c r="F271" s="195" t="s">
        <v>7</v>
      </c>
      <c r="G271" s="195" t="s">
        <v>7</v>
      </c>
      <c r="H271" s="195" t="s">
        <v>7</v>
      </c>
      <c r="I271" s="195" t="s">
        <v>7</v>
      </c>
      <c r="J271" s="195" t="s">
        <v>7</v>
      </c>
      <c r="K271" s="195" t="s">
        <v>7</v>
      </c>
      <c r="L271" s="195" t="s">
        <v>7</v>
      </c>
      <c r="M271" s="195" t="s">
        <v>7</v>
      </c>
      <c r="N271" s="195" t="s">
        <v>7</v>
      </c>
      <c r="O271" s="195" t="s">
        <v>7</v>
      </c>
      <c r="P271" s="195" t="s">
        <v>7</v>
      </c>
      <c r="Q271" s="195" t="s">
        <v>7</v>
      </c>
      <c r="R271" s="195" t="s">
        <v>7</v>
      </c>
      <c r="S271" s="195" t="s">
        <v>7</v>
      </c>
      <c r="X271" s="194" t="s">
        <v>68</v>
      </c>
      <c r="Y271" s="195" t="s">
        <v>7</v>
      </c>
      <c r="Z271" s="195">
        <v>10</v>
      </c>
      <c r="AA271" s="195" t="s">
        <v>7</v>
      </c>
      <c r="AB271" s="195" t="s">
        <v>7</v>
      </c>
      <c r="AC271" s="195" t="s">
        <v>7</v>
      </c>
      <c r="AD271" s="195" t="s">
        <v>7</v>
      </c>
      <c r="AE271" s="195" t="s">
        <v>7</v>
      </c>
      <c r="AF271" s="195" t="s">
        <v>7</v>
      </c>
      <c r="AG271" s="195" t="s">
        <v>7</v>
      </c>
      <c r="AH271" s="195" t="s">
        <v>7</v>
      </c>
      <c r="AI271" s="195" t="s">
        <v>7</v>
      </c>
      <c r="AJ271" s="195" t="s">
        <v>7</v>
      </c>
      <c r="AK271" s="195" t="s">
        <v>7</v>
      </c>
      <c r="AL271" s="195" t="s">
        <v>7</v>
      </c>
      <c r="AM271" s="195" t="s">
        <v>7</v>
      </c>
      <c r="AN271" s="195" t="s">
        <v>7</v>
      </c>
      <c r="AS271" s="194" t="s">
        <v>68</v>
      </c>
      <c r="AT271" s="195" t="s">
        <v>7</v>
      </c>
      <c r="AU271" s="195">
        <v>150</v>
      </c>
      <c r="AV271" s="195" t="s">
        <v>7</v>
      </c>
      <c r="AW271" s="195" t="s">
        <v>7</v>
      </c>
      <c r="AX271" s="195" t="s">
        <v>7</v>
      </c>
      <c r="AY271" s="195" t="s">
        <v>7</v>
      </c>
      <c r="AZ271" s="195" t="s">
        <v>7</v>
      </c>
      <c r="BA271" s="195" t="s">
        <v>7</v>
      </c>
      <c r="BB271" s="195" t="s">
        <v>7</v>
      </c>
      <c r="BC271" s="195" t="s">
        <v>7</v>
      </c>
      <c r="BD271" s="195" t="s">
        <v>7</v>
      </c>
      <c r="BE271" s="195" t="s">
        <v>7</v>
      </c>
      <c r="BF271" s="195" t="s">
        <v>7</v>
      </c>
      <c r="BG271" s="195" t="s">
        <v>7</v>
      </c>
      <c r="BH271" s="195" t="s">
        <v>7</v>
      </c>
      <c r="BI271" s="195" t="s">
        <v>7</v>
      </c>
    </row>
    <row r="272" spans="1:61" ht="12" customHeight="1" x14ac:dyDescent="0.2">
      <c r="A272" s="129">
        <v>9</v>
      </c>
      <c r="B272" s="129"/>
      <c r="C272" s="194" t="s">
        <v>69</v>
      </c>
      <c r="D272" s="195" t="s">
        <v>7</v>
      </c>
      <c r="E272" s="195">
        <v>14</v>
      </c>
      <c r="F272" s="195" t="s">
        <v>7</v>
      </c>
      <c r="G272" s="195" t="s">
        <v>7</v>
      </c>
      <c r="H272" s="195" t="s">
        <v>7</v>
      </c>
      <c r="I272" s="195" t="s">
        <v>7</v>
      </c>
      <c r="J272" s="195" t="s">
        <v>7</v>
      </c>
      <c r="K272" s="195" t="s">
        <v>7</v>
      </c>
      <c r="L272" s="195" t="s">
        <v>7</v>
      </c>
      <c r="M272" s="195" t="s">
        <v>7</v>
      </c>
      <c r="N272" s="195" t="s">
        <v>7</v>
      </c>
      <c r="O272" s="195" t="s">
        <v>7</v>
      </c>
      <c r="P272" s="195" t="s">
        <v>7</v>
      </c>
      <c r="Q272" s="195" t="s">
        <v>7</v>
      </c>
      <c r="R272" s="195" t="s">
        <v>7</v>
      </c>
      <c r="S272" s="195" t="s">
        <v>7</v>
      </c>
      <c r="X272" s="194" t="s">
        <v>69</v>
      </c>
      <c r="Y272" s="195" t="s">
        <v>7</v>
      </c>
      <c r="Z272" s="195">
        <v>14</v>
      </c>
      <c r="AA272" s="195" t="s">
        <v>7</v>
      </c>
      <c r="AB272" s="195" t="s">
        <v>7</v>
      </c>
      <c r="AC272" s="195" t="s">
        <v>7</v>
      </c>
      <c r="AD272" s="195" t="s">
        <v>7</v>
      </c>
      <c r="AE272" s="195" t="s">
        <v>7</v>
      </c>
      <c r="AF272" s="195" t="s">
        <v>7</v>
      </c>
      <c r="AG272" s="195" t="s">
        <v>7</v>
      </c>
      <c r="AH272" s="195" t="s">
        <v>7</v>
      </c>
      <c r="AI272" s="195" t="s">
        <v>7</v>
      </c>
      <c r="AJ272" s="195" t="s">
        <v>7</v>
      </c>
      <c r="AK272" s="195" t="s">
        <v>7</v>
      </c>
      <c r="AL272" s="195" t="s">
        <v>7</v>
      </c>
      <c r="AM272" s="195" t="s">
        <v>7</v>
      </c>
      <c r="AN272" s="195" t="s">
        <v>7</v>
      </c>
      <c r="AS272" s="194" t="s">
        <v>69</v>
      </c>
      <c r="AT272" s="195" t="s">
        <v>7</v>
      </c>
      <c r="AU272" s="195">
        <v>126</v>
      </c>
      <c r="AV272" s="195" t="s">
        <v>7</v>
      </c>
      <c r="AW272" s="195" t="s">
        <v>7</v>
      </c>
      <c r="AX272" s="195" t="s">
        <v>7</v>
      </c>
      <c r="AY272" s="195" t="s">
        <v>7</v>
      </c>
      <c r="AZ272" s="195" t="s">
        <v>7</v>
      </c>
      <c r="BA272" s="195" t="s">
        <v>7</v>
      </c>
      <c r="BB272" s="195" t="s">
        <v>7</v>
      </c>
      <c r="BC272" s="195" t="s">
        <v>7</v>
      </c>
      <c r="BD272" s="195" t="s">
        <v>7</v>
      </c>
      <c r="BE272" s="195" t="s">
        <v>7</v>
      </c>
      <c r="BF272" s="195" t="s">
        <v>7</v>
      </c>
      <c r="BG272" s="195" t="s">
        <v>7</v>
      </c>
      <c r="BH272" s="195" t="s">
        <v>7</v>
      </c>
      <c r="BI272" s="195" t="s">
        <v>7</v>
      </c>
    </row>
    <row r="273" spans="1:61" ht="12" customHeight="1" x14ac:dyDescent="0.2">
      <c r="A273" s="129">
        <v>10</v>
      </c>
      <c r="B273" s="129"/>
      <c r="C273" s="194" t="s">
        <v>70</v>
      </c>
      <c r="D273" s="195" t="s">
        <v>7</v>
      </c>
      <c r="E273" s="195">
        <v>35</v>
      </c>
      <c r="F273" s="195" t="s">
        <v>7</v>
      </c>
      <c r="G273" s="195">
        <v>40</v>
      </c>
      <c r="H273" s="195" t="s">
        <v>7</v>
      </c>
      <c r="I273" s="195" t="s">
        <v>7</v>
      </c>
      <c r="J273" s="195" t="s">
        <v>7</v>
      </c>
      <c r="K273" s="195">
        <v>6</v>
      </c>
      <c r="L273" s="195" t="s">
        <v>7</v>
      </c>
      <c r="M273" s="195" t="s">
        <v>7</v>
      </c>
      <c r="N273" s="195" t="s">
        <v>7</v>
      </c>
      <c r="O273" s="195" t="s">
        <v>7</v>
      </c>
      <c r="P273" s="195" t="s">
        <v>7</v>
      </c>
      <c r="Q273" s="195" t="s">
        <v>7</v>
      </c>
      <c r="R273" s="195" t="s">
        <v>7</v>
      </c>
      <c r="S273" s="195" t="s">
        <v>7</v>
      </c>
      <c r="X273" s="194" t="s">
        <v>70</v>
      </c>
      <c r="Y273" s="195" t="s">
        <v>7</v>
      </c>
      <c r="Z273" s="195">
        <v>35</v>
      </c>
      <c r="AA273" s="195" t="s">
        <v>7</v>
      </c>
      <c r="AB273" s="195">
        <v>40</v>
      </c>
      <c r="AC273" s="195" t="s">
        <v>7</v>
      </c>
      <c r="AD273" s="195" t="s">
        <v>7</v>
      </c>
      <c r="AE273" s="195" t="s">
        <v>7</v>
      </c>
      <c r="AF273" s="195">
        <v>6</v>
      </c>
      <c r="AG273" s="195" t="s">
        <v>7</v>
      </c>
      <c r="AH273" s="195" t="s">
        <v>7</v>
      </c>
      <c r="AI273" s="195" t="s">
        <v>7</v>
      </c>
      <c r="AJ273" s="195" t="s">
        <v>7</v>
      </c>
      <c r="AK273" s="195" t="s">
        <v>7</v>
      </c>
      <c r="AL273" s="195" t="s">
        <v>7</v>
      </c>
      <c r="AM273" s="195" t="s">
        <v>7</v>
      </c>
      <c r="AN273" s="195" t="s">
        <v>7</v>
      </c>
      <c r="AS273" s="194" t="s">
        <v>70</v>
      </c>
      <c r="AT273" s="195" t="s">
        <v>7</v>
      </c>
      <c r="AU273" s="195">
        <v>280</v>
      </c>
      <c r="AV273" s="195" t="s">
        <v>7</v>
      </c>
      <c r="AW273" s="195">
        <v>32</v>
      </c>
      <c r="AX273" s="195" t="s">
        <v>7</v>
      </c>
      <c r="AY273" s="195" t="s">
        <v>7</v>
      </c>
      <c r="AZ273" s="195" t="s">
        <v>7</v>
      </c>
      <c r="BA273" s="195">
        <v>42</v>
      </c>
      <c r="BB273" s="195" t="s">
        <v>7</v>
      </c>
      <c r="BC273" s="195" t="s">
        <v>7</v>
      </c>
      <c r="BD273" s="195" t="s">
        <v>7</v>
      </c>
      <c r="BE273" s="195" t="s">
        <v>7</v>
      </c>
      <c r="BF273" s="195" t="s">
        <v>7</v>
      </c>
      <c r="BG273" s="195" t="s">
        <v>7</v>
      </c>
      <c r="BH273" s="195" t="s">
        <v>7</v>
      </c>
      <c r="BI273" s="195" t="s">
        <v>7</v>
      </c>
    </row>
    <row r="274" spans="1:61" ht="12" customHeight="1" x14ac:dyDescent="0.2">
      <c r="A274" s="129">
        <v>11</v>
      </c>
      <c r="B274" s="129"/>
      <c r="C274" s="194" t="s">
        <v>71</v>
      </c>
      <c r="D274" s="195" t="s">
        <v>7</v>
      </c>
      <c r="E274" s="195">
        <v>3</v>
      </c>
      <c r="F274" s="195" t="s">
        <v>7</v>
      </c>
      <c r="G274" s="195" t="s">
        <v>7</v>
      </c>
      <c r="H274" s="195" t="s">
        <v>7</v>
      </c>
      <c r="I274" s="195" t="s">
        <v>7</v>
      </c>
      <c r="J274" s="195" t="s">
        <v>7</v>
      </c>
      <c r="K274" s="195">
        <v>30</v>
      </c>
      <c r="L274" s="195" t="s">
        <v>7</v>
      </c>
      <c r="M274" s="195" t="s">
        <v>7</v>
      </c>
      <c r="N274" s="195" t="s">
        <v>7</v>
      </c>
      <c r="O274" s="195" t="s">
        <v>7</v>
      </c>
      <c r="P274" s="195" t="s">
        <v>7</v>
      </c>
      <c r="Q274" s="195" t="s">
        <v>7</v>
      </c>
      <c r="R274" s="195" t="s">
        <v>7</v>
      </c>
      <c r="S274" s="195" t="s">
        <v>7</v>
      </c>
      <c r="X274" s="194" t="s">
        <v>71</v>
      </c>
      <c r="Y274" s="195" t="s">
        <v>7</v>
      </c>
      <c r="Z274" s="195">
        <v>3</v>
      </c>
      <c r="AA274" s="195" t="s">
        <v>7</v>
      </c>
      <c r="AB274" s="195" t="s">
        <v>7</v>
      </c>
      <c r="AC274" s="195" t="s">
        <v>7</v>
      </c>
      <c r="AD274" s="195" t="s">
        <v>7</v>
      </c>
      <c r="AE274" s="195" t="s">
        <v>7</v>
      </c>
      <c r="AF274" s="195">
        <v>24</v>
      </c>
      <c r="AG274" s="195" t="s">
        <v>7</v>
      </c>
      <c r="AH274" s="195" t="s">
        <v>7</v>
      </c>
      <c r="AI274" s="195" t="s">
        <v>7</v>
      </c>
      <c r="AJ274" s="195" t="s">
        <v>7</v>
      </c>
      <c r="AK274" s="195" t="s">
        <v>7</v>
      </c>
      <c r="AL274" s="195" t="s">
        <v>7</v>
      </c>
      <c r="AM274" s="195" t="s">
        <v>7</v>
      </c>
      <c r="AN274" s="195" t="s">
        <v>7</v>
      </c>
      <c r="AS274" s="194" t="s">
        <v>71</v>
      </c>
      <c r="AT274" s="195" t="s">
        <v>7</v>
      </c>
      <c r="AU274" s="195">
        <v>18</v>
      </c>
      <c r="AV274" s="195" t="s">
        <v>7</v>
      </c>
      <c r="AW274" s="195" t="s">
        <v>7</v>
      </c>
      <c r="AX274" s="195" t="s">
        <v>7</v>
      </c>
      <c r="AY274" s="195" t="s">
        <v>7</v>
      </c>
      <c r="AZ274" s="195" t="s">
        <v>7</v>
      </c>
      <c r="BA274" s="195">
        <v>324</v>
      </c>
      <c r="BB274" s="195" t="s">
        <v>7</v>
      </c>
      <c r="BC274" s="195" t="s">
        <v>7</v>
      </c>
      <c r="BD274" s="195" t="s">
        <v>7</v>
      </c>
      <c r="BE274" s="195" t="s">
        <v>7</v>
      </c>
      <c r="BF274" s="195" t="s">
        <v>7</v>
      </c>
      <c r="BG274" s="195" t="s">
        <v>7</v>
      </c>
      <c r="BH274" s="195" t="s">
        <v>7</v>
      </c>
      <c r="BI274" s="195" t="s">
        <v>7</v>
      </c>
    </row>
    <row r="275" spans="1:61" ht="12" customHeight="1" x14ac:dyDescent="0.2">
      <c r="A275" s="129">
        <v>12</v>
      </c>
      <c r="B275" s="129"/>
      <c r="C275" s="194" t="s">
        <v>72</v>
      </c>
      <c r="D275" s="195" t="s">
        <v>7</v>
      </c>
      <c r="E275" s="195">
        <v>24</v>
      </c>
      <c r="F275" s="195" t="s">
        <v>7</v>
      </c>
      <c r="G275" s="195" t="s">
        <v>7</v>
      </c>
      <c r="H275" s="195" t="s">
        <v>7</v>
      </c>
      <c r="I275" s="195" t="s">
        <v>7</v>
      </c>
      <c r="J275" s="195" t="s">
        <v>7</v>
      </c>
      <c r="K275" s="195" t="s">
        <v>7</v>
      </c>
      <c r="L275" s="195" t="s">
        <v>7</v>
      </c>
      <c r="M275" s="195" t="s">
        <v>7</v>
      </c>
      <c r="N275" s="195" t="s">
        <v>7</v>
      </c>
      <c r="O275" s="195" t="s">
        <v>7</v>
      </c>
      <c r="P275" s="195" t="s">
        <v>7</v>
      </c>
      <c r="Q275" s="195" t="s">
        <v>7</v>
      </c>
      <c r="R275" s="195" t="s">
        <v>7</v>
      </c>
      <c r="S275" s="195" t="s">
        <v>7</v>
      </c>
      <c r="X275" s="194" t="s">
        <v>72</v>
      </c>
      <c r="Y275" s="195" t="s">
        <v>7</v>
      </c>
      <c r="Z275" s="195">
        <v>24</v>
      </c>
      <c r="AA275" s="195" t="s">
        <v>7</v>
      </c>
      <c r="AB275" s="195" t="s">
        <v>7</v>
      </c>
      <c r="AC275" s="195" t="s">
        <v>7</v>
      </c>
      <c r="AD275" s="195" t="s">
        <v>7</v>
      </c>
      <c r="AE275" s="195" t="s">
        <v>7</v>
      </c>
      <c r="AF275" s="195" t="s">
        <v>7</v>
      </c>
      <c r="AG275" s="195" t="s">
        <v>7</v>
      </c>
      <c r="AH275" s="195" t="s">
        <v>7</v>
      </c>
      <c r="AI275" s="195" t="s">
        <v>7</v>
      </c>
      <c r="AJ275" s="195" t="s">
        <v>7</v>
      </c>
      <c r="AK275" s="195" t="s">
        <v>7</v>
      </c>
      <c r="AL275" s="195" t="s">
        <v>7</v>
      </c>
      <c r="AM275" s="195" t="s">
        <v>7</v>
      </c>
      <c r="AN275" s="195" t="s">
        <v>7</v>
      </c>
      <c r="AS275" s="194" t="s">
        <v>72</v>
      </c>
      <c r="AT275" s="195" t="s">
        <v>7</v>
      </c>
      <c r="AU275" s="195">
        <v>216</v>
      </c>
      <c r="AV275" s="195" t="s">
        <v>7</v>
      </c>
      <c r="AW275" s="195" t="s">
        <v>7</v>
      </c>
      <c r="AX275" s="195" t="s">
        <v>7</v>
      </c>
      <c r="AY275" s="195" t="s">
        <v>7</v>
      </c>
      <c r="AZ275" s="195" t="s">
        <v>7</v>
      </c>
      <c r="BA275" s="195" t="s">
        <v>7</v>
      </c>
      <c r="BB275" s="195" t="s">
        <v>7</v>
      </c>
      <c r="BC275" s="195" t="s">
        <v>7</v>
      </c>
      <c r="BD275" s="195" t="s">
        <v>7</v>
      </c>
      <c r="BE275" s="195" t="s">
        <v>7</v>
      </c>
      <c r="BF275" s="195" t="s">
        <v>7</v>
      </c>
      <c r="BG275" s="195" t="s">
        <v>7</v>
      </c>
      <c r="BH275" s="195" t="s">
        <v>7</v>
      </c>
      <c r="BI275" s="195" t="s">
        <v>7</v>
      </c>
    </row>
    <row r="276" spans="1:61" ht="12" customHeight="1" x14ac:dyDescent="0.2">
      <c r="A276" s="129">
        <v>13</v>
      </c>
      <c r="B276" s="129"/>
      <c r="C276" s="194" t="s">
        <v>73</v>
      </c>
      <c r="D276" s="195" t="s">
        <v>7</v>
      </c>
      <c r="E276" s="195">
        <v>100</v>
      </c>
      <c r="F276" s="195" t="s">
        <v>7</v>
      </c>
      <c r="G276" s="195">
        <v>40</v>
      </c>
      <c r="H276" s="195" t="s">
        <v>7</v>
      </c>
      <c r="I276" s="195" t="s">
        <v>7</v>
      </c>
      <c r="J276" s="195" t="s">
        <v>7</v>
      </c>
      <c r="K276" s="195" t="s">
        <v>7</v>
      </c>
      <c r="L276" s="195" t="s">
        <v>7</v>
      </c>
      <c r="M276" s="195" t="s">
        <v>7</v>
      </c>
      <c r="N276" s="195" t="s">
        <v>7</v>
      </c>
      <c r="O276" s="195" t="s">
        <v>7</v>
      </c>
      <c r="P276" s="195" t="s">
        <v>7</v>
      </c>
      <c r="Q276" s="195" t="s">
        <v>7</v>
      </c>
      <c r="R276" s="195" t="s">
        <v>7</v>
      </c>
      <c r="S276" s="195" t="s">
        <v>7</v>
      </c>
      <c r="X276" s="194" t="s">
        <v>73</v>
      </c>
      <c r="Y276" s="195" t="s">
        <v>7</v>
      </c>
      <c r="Z276" s="195">
        <v>100</v>
      </c>
      <c r="AA276" s="195" t="s">
        <v>7</v>
      </c>
      <c r="AB276" s="195">
        <v>40</v>
      </c>
      <c r="AC276" s="195" t="s">
        <v>7</v>
      </c>
      <c r="AD276" s="195" t="s">
        <v>7</v>
      </c>
      <c r="AE276" s="195" t="s">
        <v>7</v>
      </c>
      <c r="AF276" s="195" t="s">
        <v>7</v>
      </c>
      <c r="AG276" s="195" t="s">
        <v>7</v>
      </c>
      <c r="AH276" s="195" t="s">
        <v>7</v>
      </c>
      <c r="AI276" s="195" t="s">
        <v>7</v>
      </c>
      <c r="AJ276" s="195" t="s">
        <v>7</v>
      </c>
      <c r="AK276" s="195" t="s">
        <v>7</v>
      </c>
      <c r="AL276" s="195" t="s">
        <v>7</v>
      </c>
      <c r="AM276" s="195" t="s">
        <v>7</v>
      </c>
      <c r="AN276" s="195" t="s">
        <v>7</v>
      </c>
      <c r="AS276" s="194" t="s">
        <v>73</v>
      </c>
      <c r="AT276" s="195" t="s">
        <v>7</v>
      </c>
      <c r="AU276" s="196">
        <v>1700</v>
      </c>
      <c r="AV276" s="195" t="s">
        <v>7</v>
      </c>
      <c r="AW276" s="195">
        <v>80</v>
      </c>
      <c r="AX276" s="195" t="s">
        <v>7</v>
      </c>
      <c r="AY276" s="195" t="s">
        <v>7</v>
      </c>
      <c r="AZ276" s="195" t="s">
        <v>7</v>
      </c>
      <c r="BA276" s="195" t="s">
        <v>7</v>
      </c>
      <c r="BB276" s="195" t="s">
        <v>7</v>
      </c>
      <c r="BC276" s="195" t="s">
        <v>7</v>
      </c>
      <c r="BD276" s="195" t="s">
        <v>7</v>
      </c>
      <c r="BE276" s="195" t="s">
        <v>7</v>
      </c>
      <c r="BF276" s="195" t="s">
        <v>7</v>
      </c>
      <c r="BG276" s="195" t="s">
        <v>7</v>
      </c>
      <c r="BH276" s="195" t="s">
        <v>7</v>
      </c>
      <c r="BI276" s="195" t="s">
        <v>7</v>
      </c>
    </row>
    <row r="277" spans="1:61" ht="12" customHeight="1" x14ac:dyDescent="0.2">
      <c r="A277" s="129">
        <v>14</v>
      </c>
      <c r="B277" s="129"/>
      <c r="C277" s="194" t="s">
        <v>74</v>
      </c>
      <c r="D277" s="195" t="s">
        <v>7</v>
      </c>
      <c r="E277" s="195" t="s">
        <v>7</v>
      </c>
      <c r="F277" s="195" t="s">
        <v>7</v>
      </c>
      <c r="G277" s="195" t="s">
        <v>7</v>
      </c>
      <c r="H277" s="195" t="s">
        <v>7</v>
      </c>
      <c r="I277" s="195" t="s">
        <v>7</v>
      </c>
      <c r="J277" s="195" t="s">
        <v>7</v>
      </c>
      <c r="K277" s="195" t="s">
        <v>7</v>
      </c>
      <c r="L277" s="195" t="s">
        <v>7</v>
      </c>
      <c r="M277" s="195" t="s">
        <v>7</v>
      </c>
      <c r="N277" s="195" t="s">
        <v>7</v>
      </c>
      <c r="O277" s="195" t="s">
        <v>7</v>
      </c>
      <c r="P277" s="195" t="s">
        <v>7</v>
      </c>
      <c r="Q277" s="195" t="s">
        <v>7</v>
      </c>
      <c r="R277" s="195" t="s">
        <v>7</v>
      </c>
      <c r="S277" s="195" t="s">
        <v>7</v>
      </c>
      <c r="X277" s="194" t="s">
        <v>74</v>
      </c>
      <c r="Y277" s="195" t="s">
        <v>7</v>
      </c>
      <c r="Z277" s="195" t="s">
        <v>7</v>
      </c>
      <c r="AA277" s="195" t="s">
        <v>7</v>
      </c>
      <c r="AB277" s="195" t="s">
        <v>7</v>
      </c>
      <c r="AC277" s="195" t="s">
        <v>7</v>
      </c>
      <c r="AD277" s="195" t="s">
        <v>7</v>
      </c>
      <c r="AE277" s="195" t="s">
        <v>7</v>
      </c>
      <c r="AF277" s="195" t="s">
        <v>7</v>
      </c>
      <c r="AG277" s="195" t="s">
        <v>7</v>
      </c>
      <c r="AH277" s="195" t="s">
        <v>7</v>
      </c>
      <c r="AI277" s="195" t="s">
        <v>7</v>
      </c>
      <c r="AJ277" s="195" t="s">
        <v>7</v>
      </c>
      <c r="AK277" s="195" t="s">
        <v>7</v>
      </c>
      <c r="AL277" s="195" t="s">
        <v>7</v>
      </c>
      <c r="AM277" s="195" t="s">
        <v>7</v>
      </c>
      <c r="AN277" s="195" t="s">
        <v>7</v>
      </c>
      <c r="AS277" s="194" t="s">
        <v>74</v>
      </c>
      <c r="AT277" s="195" t="s">
        <v>7</v>
      </c>
      <c r="AU277" s="195" t="s">
        <v>7</v>
      </c>
      <c r="AV277" s="195" t="s">
        <v>7</v>
      </c>
      <c r="AW277" s="195" t="s">
        <v>7</v>
      </c>
      <c r="AX277" s="195" t="s">
        <v>7</v>
      </c>
      <c r="AY277" s="195" t="s">
        <v>7</v>
      </c>
      <c r="AZ277" s="195" t="s">
        <v>7</v>
      </c>
      <c r="BA277" s="195" t="s">
        <v>7</v>
      </c>
      <c r="BB277" s="195" t="s">
        <v>7</v>
      </c>
      <c r="BC277" s="195" t="s">
        <v>7</v>
      </c>
      <c r="BD277" s="195" t="s">
        <v>7</v>
      </c>
      <c r="BE277" s="195" t="s">
        <v>7</v>
      </c>
      <c r="BF277" s="195" t="s">
        <v>7</v>
      </c>
      <c r="BG277" s="195" t="s">
        <v>7</v>
      </c>
      <c r="BH277" s="195" t="s">
        <v>7</v>
      </c>
      <c r="BI277" s="195" t="s">
        <v>7</v>
      </c>
    </row>
    <row r="278" spans="1:61" ht="12" customHeight="1" x14ac:dyDescent="0.2">
      <c r="A278" s="129">
        <v>15</v>
      </c>
      <c r="B278" s="129"/>
      <c r="C278" s="194" t="s">
        <v>75</v>
      </c>
      <c r="D278" s="195" t="s">
        <v>7</v>
      </c>
      <c r="E278" s="195">
        <v>950</v>
      </c>
      <c r="F278" s="195">
        <v>400</v>
      </c>
      <c r="G278" s="195">
        <v>30</v>
      </c>
      <c r="H278" s="195">
        <v>30</v>
      </c>
      <c r="I278" s="195" t="s">
        <v>7</v>
      </c>
      <c r="J278" s="195" t="s">
        <v>7</v>
      </c>
      <c r="K278" s="195">
        <v>150</v>
      </c>
      <c r="L278" s="195">
        <v>18</v>
      </c>
      <c r="M278" s="195" t="s">
        <v>7</v>
      </c>
      <c r="N278" s="195" t="s">
        <v>7</v>
      </c>
      <c r="O278" s="195">
        <v>5</v>
      </c>
      <c r="P278" s="195" t="s">
        <v>7</v>
      </c>
      <c r="Q278" s="195" t="s">
        <v>7</v>
      </c>
      <c r="R278" s="195">
        <v>45</v>
      </c>
      <c r="S278" s="195" t="s">
        <v>7</v>
      </c>
      <c r="X278" s="194" t="s">
        <v>75</v>
      </c>
      <c r="Y278" s="195" t="s">
        <v>7</v>
      </c>
      <c r="Z278" s="195">
        <v>950</v>
      </c>
      <c r="AA278" s="195">
        <v>400</v>
      </c>
      <c r="AB278" s="195">
        <v>30</v>
      </c>
      <c r="AC278" s="195">
        <v>30</v>
      </c>
      <c r="AD278" s="195" t="s">
        <v>7</v>
      </c>
      <c r="AE278" s="195" t="s">
        <v>7</v>
      </c>
      <c r="AF278" s="195">
        <v>150</v>
      </c>
      <c r="AG278" s="195">
        <v>18</v>
      </c>
      <c r="AH278" s="195" t="s">
        <v>7</v>
      </c>
      <c r="AI278" s="195" t="s">
        <v>7</v>
      </c>
      <c r="AJ278" s="195">
        <v>5</v>
      </c>
      <c r="AK278" s="195" t="s">
        <v>7</v>
      </c>
      <c r="AL278" s="195" t="s">
        <v>7</v>
      </c>
      <c r="AM278" s="195">
        <v>45</v>
      </c>
      <c r="AN278" s="195" t="s">
        <v>7</v>
      </c>
      <c r="AS278" s="194" t="s">
        <v>75</v>
      </c>
      <c r="AT278" s="195" t="s">
        <v>7</v>
      </c>
      <c r="AU278" s="196">
        <v>20900</v>
      </c>
      <c r="AV278" s="196">
        <v>1200</v>
      </c>
      <c r="AW278" s="195">
        <v>54</v>
      </c>
      <c r="AX278" s="195">
        <v>300</v>
      </c>
      <c r="AY278" s="195" t="s">
        <v>7</v>
      </c>
      <c r="AZ278" s="195" t="s">
        <v>7</v>
      </c>
      <c r="BA278" s="196">
        <v>4200</v>
      </c>
      <c r="BB278" s="195">
        <v>560</v>
      </c>
      <c r="BC278" s="195" t="s">
        <v>7</v>
      </c>
      <c r="BD278" s="195" t="s">
        <v>7</v>
      </c>
      <c r="BE278" s="195">
        <v>56</v>
      </c>
      <c r="BF278" s="195" t="s">
        <v>7</v>
      </c>
      <c r="BG278" s="195" t="s">
        <v>7</v>
      </c>
      <c r="BH278" s="196">
        <v>1600</v>
      </c>
      <c r="BI278" s="195" t="s">
        <v>7</v>
      </c>
    </row>
    <row r="279" spans="1:61" ht="12" customHeight="1" x14ac:dyDescent="0.2">
      <c r="A279" s="129">
        <v>16</v>
      </c>
      <c r="B279" s="129"/>
      <c r="C279" s="194" t="s">
        <v>76</v>
      </c>
      <c r="D279" s="195" t="s">
        <v>7</v>
      </c>
      <c r="E279" s="195" t="s">
        <v>7</v>
      </c>
      <c r="F279" s="195" t="s">
        <v>7</v>
      </c>
      <c r="G279" s="195" t="s">
        <v>7</v>
      </c>
      <c r="H279" s="195" t="s">
        <v>7</v>
      </c>
      <c r="I279" s="195" t="s">
        <v>7</v>
      </c>
      <c r="J279" s="195" t="s">
        <v>7</v>
      </c>
      <c r="K279" s="195" t="s">
        <v>7</v>
      </c>
      <c r="L279" s="195" t="s">
        <v>7</v>
      </c>
      <c r="M279" s="195" t="s">
        <v>7</v>
      </c>
      <c r="N279" s="195" t="s">
        <v>7</v>
      </c>
      <c r="O279" s="195" t="s">
        <v>7</v>
      </c>
      <c r="P279" s="195" t="s">
        <v>7</v>
      </c>
      <c r="Q279" s="195" t="s">
        <v>7</v>
      </c>
      <c r="R279" s="195" t="s">
        <v>7</v>
      </c>
      <c r="S279" s="195" t="s">
        <v>7</v>
      </c>
      <c r="X279" s="194" t="s">
        <v>76</v>
      </c>
      <c r="Y279" s="195" t="s">
        <v>7</v>
      </c>
      <c r="Z279" s="195" t="s">
        <v>7</v>
      </c>
      <c r="AA279" s="195" t="s">
        <v>7</v>
      </c>
      <c r="AB279" s="195" t="s">
        <v>7</v>
      </c>
      <c r="AC279" s="195" t="s">
        <v>7</v>
      </c>
      <c r="AD279" s="195" t="s">
        <v>7</v>
      </c>
      <c r="AE279" s="195" t="s">
        <v>7</v>
      </c>
      <c r="AF279" s="195" t="s">
        <v>7</v>
      </c>
      <c r="AG279" s="195" t="s">
        <v>7</v>
      </c>
      <c r="AH279" s="195" t="s">
        <v>7</v>
      </c>
      <c r="AI279" s="195" t="s">
        <v>7</v>
      </c>
      <c r="AJ279" s="195" t="s">
        <v>7</v>
      </c>
      <c r="AK279" s="195" t="s">
        <v>7</v>
      </c>
      <c r="AL279" s="195" t="s">
        <v>7</v>
      </c>
      <c r="AM279" s="195" t="s">
        <v>7</v>
      </c>
      <c r="AN279" s="195" t="s">
        <v>7</v>
      </c>
      <c r="AS279" s="194" t="s">
        <v>76</v>
      </c>
      <c r="AT279" s="195" t="s">
        <v>7</v>
      </c>
      <c r="AU279" s="195" t="s">
        <v>7</v>
      </c>
      <c r="AV279" s="195" t="s">
        <v>7</v>
      </c>
      <c r="AW279" s="195" t="s">
        <v>7</v>
      </c>
      <c r="AX279" s="195" t="s">
        <v>7</v>
      </c>
      <c r="AY279" s="195" t="s">
        <v>7</v>
      </c>
      <c r="AZ279" s="195" t="s">
        <v>7</v>
      </c>
      <c r="BA279" s="195" t="s">
        <v>7</v>
      </c>
      <c r="BB279" s="195" t="s">
        <v>7</v>
      </c>
      <c r="BC279" s="195" t="s">
        <v>7</v>
      </c>
      <c r="BD279" s="195" t="s">
        <v>7</v>
      </c>
      <c r="BE279" s="195" t="s">
        <v>7</v>
      </c>
      <c r="BF279" s="195" t="s">
        <v>7</v>
      </c>
      <c r="BG279" s="195" t="s">
        <v>7</v>
      </c>
      <c r="BH279" s="195" t="s">
        <v>7</v>
      </c>
      <c r="BI279" s="195" t="s">
        <v>7</v>
      </c>
    </row>
    <row r="280" spans="1:61" ht="12" customHeight="1" x14ac:dyDescent="0.2">
      <c r="A280" s="129">
        <v>17</v>
      </c>
      <c r="B280" s="129"/>
      <c r="C280" s="194" t="s">
        <v>77</v>
      </c>
      <c r="D280" s="195" t="s">
        <v>7</v>
      </c>
      <c r="E280" s="195">
        <v>400</v>
      </c>
      <c r="F280" s="195" t="s">
        <v>7</v>
      </c>
      <c r="G280" s="195">
        <v>230</v>
      </c>
      <c r="H280" s="195" t="s">
        <v>7</v>
      </c>
      <c r="I280" s="195" t="s">
        <v>7</v>
      </c>
      <c r="J280" s="195" t="s">
        <v>7</v>
      </c>
      <c r="K280" s="195" t="s">
        <v>7</v>
      </c>
      <c r="L280" s="195" t="s">
        <v>7</v>
      </c>
      <c r="M280" s="195" t="s">
        <v>7</v>
      </c>
      <c r="N280" s="195" t="s">
        <v>7</v>
      </c>
      <c r="O280" s="195" t="s">
        <v>7</v>
      </c>
      <c r="P280" s="195" t="s">
        <v>7</v>
      </c>
      <c r="Q280" s="195" t="s">
        <v>7</v>
      </c>
      <c r="R280" s="195" t="s">
        <v>7</v>
      </c>
      <c r="S280" s="195" t="s">
        <v>7</v>
      </c>
      <c r="X280" s="194" t="s">
        <v>77</v>
      </c>
      <c r="Y280" s="195" t="s">
        <v>7</v>
      </c>
      <c r="Z280" s="195">
        <v>400</v>
      </c>
      <c r="AA280" s="195" t="s">
        <v>7</v>
      </c>
      <c r="AB280" s="195">
        <v>230</v>
      </c>
      <c r="AC280" s="195" t="s">
        <v>7</v>
      </c>
      <c r="AD280" s="195" t="s">
        <v>7</v>
      </c>
      <c r="AE280" s="195" t="s">
        <v>7</v>
      </c>
      <c r="AF280" s="195" t="s">
        <v>7</v>
      </c>
      <c r="AG280" s="195" t="s">
        <v>7</v>
      </c>
      <c r="AH280" s="195" t="s">
        <v>7</v>
      </c>
      <c r="AI280" s="195" t="s">
        <v>7</v>
      </c>
      <c r="AJ280" s="195" t="s">
        <v>7</v>
      </c>
      <c r="AK280" s="195" t="s">
        <v>7</v>
      </c>
      <c r="AL280" s="195" t="s">
        <v>7</v>
      </c>
      <c r="AM280" s="195" t="s">
        <v>7</v>
      </c>
      <c r="AN280" s="195" t="s">
        <v>7</v>
      </c>
      <c r="AS280" s="194" t="s">
        <v>77</v>
      </c>
      <c r="AT280" s="195" t="s">
        <v>7</v>
      </c>
      <c r="AU280" s="196">
        <v>7000</v>
      </c>
      <c r="AV280" s="195" t="s">
        <v>7</v>
      </c>
      <c r="AW280" s="195">
        <v>380</v>
      </c>
      <c r="AX280" s="195" t="s">
        <v>7</v>
      </c>
      <c r="AY280" s="195" t="s">
        <v>7</v>
      </c>
      <c r="AZ280" s="195" t="s">
        <v>7</v>
      </c>
      <c r="BA280" s="195" t="s">
        <v>7</v>
      </c>
      <c r="BB280" s="195" t="s">
        <v>7</v>
      </c>
      <c r="BC280" s="195" t="s">
        <v>7</v>
      </c>
      <c r="BD280" s="195" t="s">
        <v>7</v>
      </c>
      <c r="BE280" s="195" t="s">
        <v>7</v>
      </c>
      <c r="BF280" s="195" t="s">
        <v>7</v>
      </c>
      <c r="BG280" s="195" t="s">
        <v>7</v>
      </c>
      <c r="BH280" s="195" t="s">
        <v>7</v>
      </c>
      <c r="BI280" s="195" t="s">
        <v>7</v>
      </c>
    </row>
    <row r="281" spans="1:61" ht="12" customHeight="1" x14ac:dyDescent="0.2">
      <c r="A281" s="129">
        <v>18</v>
      </c>
      <c r="B281" s="129"/>
      <c r="C281" s="194" t="s">
        <v>78</v>
      </c>
      <c r="D281" s="195" t="s">
        <v>7</v>
      </c>
      <c r="E281" s="195">
        <v>12</v>
      </c>
      <c r="F281" s="195" t="s">
        <v>7</v>
      </c>
      <c r="G281" s="195" t="s">
        <v>7</v>
      </c>
      <c r="H281" s="195" t="s">
        <v>7</v>
      </c>
      <c r="I281" s="195" t="s">
        <v>7</v>
      </c>
      <c r="J281" s="195" t="s">
        <v>7</v>
      </c>
      <c r="K281" s="195">
        <v>5</v>
      </c>
      <c r="L281" s="195">
        <v>5</v>
      </c>
      <c r="M281" s="195" t="s">
        <v>7</v>
      </c>
      <c r="N281" s="195" t="s">
        <v>7</v>
      </c>
      <c r="O281" s="195" t="s">
        <v>7</v>
      </c>
      <c r="P281" s="195" t="s">
        <v>7</v>
      </c>
      <c r="Q281" s="195" t="s">
        <v>7</v>
      </c>
      <c r="R281" s="195" t="s">
        <v>7</v>
      </c>
      <c r="S281" s="195" t="s">
        <v>7</v>
      </c>
      <c r="X281" s="194" t="s">
        <v>78</v>
      </c>
      <c r="Y281" s="195" t="s">
        <v>7</v>
      </c>
      <c r="Z281" s="195">
        <v>12</v>
      </c>
      <c r="AA281" s="195" t="s">
        <v>7</v>
      </c>
      <c r="AB281" s="195" t="s">
        <v>7</v>
      </c>
      <c r="AC281" s="195" t="s">
        <v>7</v>
      </c>
      <c r="AD281" s="195" t="s">
        <v>7</v>
      </c>
      <c r="AE281" s="195" t="s">
        <v>7</v>
      </c>
      <c r="AF281" s="195">
        <v>5</v>
      </c>
      <c r="AG281" s="195">
        <v>5</v>
      </c>
      <c r="AH281" s="195" t="s">
        <v>7</v>
      </c>
      <c r="AI281" s="195" t="s">
        <v>7</v>
      </c>
      <c r="AJ281" s="195" t="s">
        <v>7</v>
      </c>
      <c r="AK281" s="195" t="s">
        <v>7</v>
      </c>
      <c r="AL281" s="195" t="s">
        <v>7</v>
      </c>
      <c r="AM281" s="195" t="s">
        <v>7</v>
      </c>
      <c r="AN281" s="195" t="s">
        <v>7</v>
      </c>
      <c r="AS281" s="194" t="s">
        <v>78</v>
      </c>
      <c r="AT281" s="195" t="s">
        <v>7</v>
      </c>
      <c r="AU281" s="195">
        <v>96</v>
      </c>
      <c r="AV281" s="195" t="s">
        <v>7</v>
      </c>
      <c r="AW281" s="195" t="s">
        <v>7</v>
      </c>
      <c r="AX281" s="195" t="s">
        <v>7</v>
      </c>
      <c r="AY281" s="195" t="s">
        <v>7</v>
      </c>
      <c r="AZ281" s="195" t="s">
        <v>7</v>
      </c>
      <c r="BA281" s="195">
        <v>100</v>
      </c>
      <c r="BB281" s="195">
        <v>75</v>
      </c>
      <c r="BC281" s="195" t="s">
        <v>7</v>
      </c>
      <c r="BD281" s="195" t="s">
        <v>7</v>
      </c>
      <c r="BE281" s="195" t="s">
        <v>7</v>
      </c>
      <c r="BF281" s="195" t="s">
        <v>7</v>
      </c>
      <c r="BG281" s="195" t="s">
        <v>7</v>
      </c>
      <c r="BH281" s="195" t="s">
        <v>7</v>
      </c>
      <c r="BI281" s="195" t="s">
        <v>7</v>
      </c>
    </row>
    <row r="282" spans="1:61" ht="12" customHeight="1" x14ac:dyDescent="0.2">
      <c r="A282" s="129">
        <v>19</v>
      </c>
      <c r="B282" s="129"/>
      <c r="C282" s="194" t="s">
        <v>79</v>
      </c>
      <c r="D282" s="195" t="s">
        <v>7</v>
      </c>
      <c r="E282" s="195" t="s">
        <v>7</v>
      </c>
      <c r="F282" s="195" t="s">
        <v>7</v>
      </c>
      <c r="G282" s="195" t="s">
        <v>7</v>
      </c>
      <c r="H282" s="195" t="s">
        <v>7</v>
      </c>
      <c r="I282" s="195" t="s">
        <v>7</v>
      </c>
      <c r="J282" s="195" t="s">
        <v>7</v>
      </c>
      <c r="K282" s="195" t="s">
        <v>7</v>
      </c>
      <c r="L282" s="195" t="s">
        <v>7</v>
      </c>
      <c r="M282" s="195" t="s">
        <v>7</v>
      </c>
      <c r="N282" s="195" t="s">
        <v>7</v>
      </c>
      <c r="O282" s="195" t="s">
        <v>7</v>
      </c>
      <c r="P282" s="195" t="s">
        <v>7</v>
      </c>
      <c r="Q282" s="195" t="s">
        <v>7</v>
      </c>
      <c r="R282" s="195" t="s">
        <v>7</v>
      </c>
      <c r="S282" s="195" t="s">
        <v>7</v>
      </c>
      <c r="X282" s="194" t="s">
        <v>79</v>
      </c>
      <c r="Y282" s="195" t="s">
        <v>7</v>
      </c>
      <c r="Z282" s="195" t="s">
        <v>7</v>
      </c>
      <c r="AA282" s="195" t="s">
        <v>7</v>
      </c>
      <c r="AB282" s="195" t="s">
        <v>7</v>
      </c>
      <c r="AC282" s="195" t="s">
        <v>7</v>
      </c>
      <c r="AD282" s="195" t="s">
        <v>7</v>
      </c>
      <c r="AE282" s="195" t="s">
        <v>7</v>
      </c>
      <c r="AF282" s="195" t="s">
        <v>7</v>
      </c>
      <c r="AG282" s="195" t="s">
        <v>7</v>
      </c>
      <c r="AH282" s="195" t="s">
        <v>7</v>
      </c>
      <c r="AI282" s="195" t="s">
        <v>7</v>
      </c>
      <c r="AJ282" s="195" t="s">
        <v>7</v>
      </c>
      <c r="AK282" s="195" t="s">
        <v>7</v>
      </c>
      <c r="AL282" s="195" t="s">
        <v>7</v>
      </c>
      <c r="AM282" s="195" t="s">
        <v>7</v>
      </c>
      <c r="AN282" s="195" t="s">
        <v>7</v>
      </c>
      <c r="AS282" s="194" t="s">
        <v>79</v>
      </c>
      <c r="AT282" s="195" t="s">
        <v>7</v>
      </c>
      <c r="AU282" s="195" t="s">
        <v>7</v>
      </c>
      <c r="AV282" s="195" t="s">
        <v>7</v>
      </c>
      <c r="AW282" s="195" t="s">
        <v>7</v>
      </c>
      <c r="AX282" s="195" t="s">
        <v>7</v>
      </c>
      <c r="AY282" s="195" t="s">
        <v>7</v>
      </c>
      <c r="AZ282" s="195" t="s">
        <v>7</v>
      </c>
      <c r="BA282" s="195" t="s">
        <v>7</v>
      </c>
      <c r="BB282" s="195" t="s">
        <v>7</v>
      </c>
      <c r="BC282" s="195" t="s">
        <v>7</v>
      </c>
      <c r="BD282" s="195" t="s">
        <v>7</v>
      </c>
      <c r="BE282" s="195" t="s">
        <v>7</v>
      </c>
      <c r="BF282" s="195" t="s">
        <v>7</v>
      </c>
      <c r="BG282" s="195" t="s">
        <v>7</v>
      </c>
      <c r="BH282" s="195" t="s">
        <v>7</v>
      </c>
      <c r="BI282" s="195" t="s">
        <v>7</v>
      </c>
    </row>
    <row r="283" spans="1:61" ht="12" customHeight="1" x14ac:dyDescent="0.2">
      <c r="A283" s="129">
        <v>20</v>
      </c>
      <c r="B283" s="129"/>
      <c r="C283" s="194" t="s">
        <v>80</v>
      </c>
      <c r="D283" s="195" t="s">
        <v>7</v>
      </c>
      <c r="E283" s="195" t="s">
        <v>7</v>
      </c>
      <c r="F283" s="195" t="s">
        <v>7</v>
      </c>
      <c r="G283" s="195" t="s">
        <v>7</v>
      </c>
      <c r="H283" s="195" t="s">
        <v>7</v>
      </c>
      <c r="I283" s="195" t="s">
        <v>7</v>
      </c>
      <c r="J283" s="195" t="s">
        <v>7</v>
      </c>
      <c r="K283" s="195" t="s">
        <v>7</v>
      </c>
      <c r="L283" s="195" t="s">
        <v>7</v>
      </c>
      <c r="M283" s="195" t="s">
        <v>7</v>
      </c>
      <c r="N283" s="195" t="s">
        <v>7</v>
      </c>
      <c r="O283" s="195" t="s">
        <v>7</v>
      </c>
      <c r="P283" s="195" t="s">
        <v>7</v>
      </c>
      <c r="Q283" s="195" t="s">
        <v>7</v>
      </c>
      <c r="R283" s="195" t="s">
        <v>7</v>
      </c>
      <c r="S283" s="195" t="s">
        <v>7</v>
      </c>
      <c r="X283" s="194" t="s">
        <v>80</v>
      </c>
      <c r="Y283" s="195" t="s">
        <v>7</v>
      </c>
      <c r="Z283" s="195" t="s">
        <v>7</v>
      </c>
      <c r="AA283" s="195" t="s">
        <v>7</v>
      </c>
      <c r="AB283" s="195" t="s">
        <v>7</v>
      </c>
      <c r="AC283" s="195" t="s">
        <v>7</v>
      </c>
      <c r="AD283" s="195" t="s">
        <v>7</v>
      </c>
      <c r="AE283" s="195" t="s">
        <v>7</v>
      </c>
      <c r="AF283" s="195" t="s">
        <v>7</v>
      </c>
      <c r="AG283" s="195" t="s">
        <v>7</v>
      </c>
      <c r="AH283" s="195" t="s">
        <v>7</v>
      </c>
      <c r="AI283" s="195" t="s">
        <v>7</v>
      </c>
      <c r="AJ283" s="195" t="s">
        <v>7</v>
      </c>
      <c r="AK283" s="195" t="s">
        <v>7</v>
      </c>
      <c r="AL283" s="195" t="s">
        <v>7</v>
      </c>
      <c r="AM283" s="195" t="s">
        <v>7</v>
      </c>
      <c r="AN283" s="195" t="s">
        <v>7</v>
      </c>
      <c r="AS283" s="194" t="s">
        <v>80</v>
      </c>
      <c r="AT283" s="195" t="s">
        <v>7</v>
      </c>
      <c r="AU283" s="195" t="s">
        <v>7</v>
      </c>
      <c r="AV283" s="195" t="s">
        <v>7</v>
      </c>
      <c r="AW283" s="195" t="s">
        <v>7</v>
      </c>
      <c r="AX283" s="195" t="s">
        <v>7</v>
      </c>
      <c r="AY283" s="195" t="s">
        <v>7</v>
      </c>
      <c r="AZ283" s="195" t="s">
        <v>7</v>
      </c>
      <c r="BA283" s="195" t="s">
        <v>7</v>
      </c>
      <c r="BB283" s="195" t="s">
        <v>7</v>
      </c>
      <c r="BC283" s="195" t="s">
        <v>7</v>
      </c>
      <c r="BD283" s="195" t="s">
        <v>7</v>
      </c>
      <c r="BE283" s="195" t="s">
        <v>7</v>
      </c>
      <c r="BF283" s="195" t="s">
        <v>7</v>
      </c>
      <c r="BG283" s="195" t="s">
        <v>7</v>
      </c>
      <c r="BH283" s="195" t="s">
        <v>7</v>
      </c>
      <c r="BI283" s="195" t="s">
        <v>7</v>
      </c>
    </row>
    <row r="284" spans="1:61" ht="12" customHeight="1" x14ac:dyDescent="0.2">
      <c r="A284" s="129">
        <v>21</v>
      </c>
      <c r="B284" s="129"/>
      <c r="C284" s="194" t="s">
        <v>81</v>
      </c>
      <c r="D284" s="195" t="s">
        <v>7</v>
      </c>
      <c r="E284" s="195">
        <v>150</v>
      </c>
      <c r="F284" s="195" t="s">
        <v>7</v>
      </c>
      <c r="G284" s="195">
        <v>60</v>
      </c>
      <c r="H284" s="195" t="s">
        <v>7</v>
      </c>
      <c r="I284" s="195" t="s">
        <v>7</v>
      </c>
      <c r="J284" s="195" t="s">
        <v>7</v>
      </c>
      <c r="K284" s="195" t="s">
        <v>7</v>
      </c>
      <c r="L284" s="195" t="s">
        <v>7</v>
      </c>
      <c r="M284" s="195" t="s">
        <v>7</v>
      </c>
      <c r="N284" s="195" t="s">
        <v>7</v>
      </c>
      <c r="O284" s="195" t="s">
        <v>7</v>
      </c>
      <c r="P284" s="195" t="s">
        <v>7</v>
      </c>
      <c r="Q284" s="195" t="s">
        <v>7</v>
      </c>
      <c r="R284" s="195" t="s">
        <v>7</v>
      </c>
      <c r="S284" s="195" t="s">
        <v>7</v>
      </c>
      <c r="X284" s="194" t="s">
        <v>81</v>
      </c>
      <c r="Y284" s="195" t="s">
        <v>7</v>
      </c>
      <c r="Z284" s="195">
        <v>150</v>
      </c>
      <c r="AA284" s="195" t="s">
        <v>7</v>
      </c>
      <c r="AB284" s="195">
        <v>60</v>
      </c>
      <c r="AC284" s="195" t="s">
        <v>7</v>
      </c>
      <c r="AD284" s="195" t="s">
        <v>7</v>
      </c>
      <c r="AE284" s="195" t="s">
        <v>7</v>
      </c>
      <c r="AF284" s="195" t="s">
        <v>7</v>
      </c>
      <c r="AG284" s="195" t="s">
        <v>7</v>
      </c>
      <c r="AH284" s="195" t="s">
        <v>7</v>
      </c>
      <c r="AI284" s="195" t="s">
        <v>7</v>
      </c>
      <c r="AJ284" s="195" t="s">
        <v>7</v>
      </c>
      <c r="AK284" s="195" t="s">
        <v>7</v>
      </c>
      <c r="AL284" s="195" t="s">
        <v>7</v>
      </c>
      <c r="AM284" s="195" t="s">
        <v>7</v>
      </c>
      <c r="AN284" s="195" t="s">
        <v>7</v>
      </c>
      <c r="AS284" s="194" t="s">
        <v>81</v>
      </c>
      <c r="AT284" s="195" t="s">
        <v>7</v>
      </c>
      <c r="AU284" s="196">
        <v>2500</v>
      </c>
      <c r="AV284" s="195" t="s">
        <v>7</v>
      </c>
      <c r="AW284" s="195">
        <v>120</v>
      </c>
      <c r="AX284" s="195" t="s">
        <v>7</v>
      </c>
      <c r="AY284" s="195" t="s">
        <v>7</v>
      </c>
      <c r="AZ284" s="195" t="s">
        <v>7</v>
      </c>
      <c r="BA284" s="195" t="s">
        <v>7</v>
      </c>
      <c r="BB284" s="195" t="s">
        <v>7</v>
      </c>
      <c r="BC284" s="195" t="s">
        <v>7</v>
      </c>
      <c r="BD284" s="195" t="s">
        <v>7</v>
      </c>
      <c r="BE284" s="195" t="s">
        <v>7</v>
      </c>
      <c r="BF284" s="195" t="s">
        <v>7</v>
      </c>
      <c r="BG284" s="195" t="s">
        <v>7</v>
      </c>
      <c r="BH284" s="195" t="s">
        <v>7</v>
      </c>
      <c r="BI284" s="195" t="s">
        <v>7</v>
      </c>
    </row>
    <row r="285" spans="1:61" ht="12" customHeight="1" x14ac:dyDescent="0.2">
      <c r="A285" s="129">
        <v>22</v>
      </c>
      <c r="B285" s="129"/>
      <c r="C285" s="194" t="s">
        <v>82</v>
      </c>
      <c r="D285" s="195" t="s">
        <v>7</v>
      </c>
      <c r="E285" s="195" t="s">
        <v>7</v>
      </c>
      <c r="F285" s="195" t="s">
        <v>7</v>
      </c>
      <c r="G285" s="195" t="s">
        <v>7</v>
      </c>
      <c r="H285" s="195" t="s">
        <v>7</v>
      </c>
      <c r="I285" s="195" t="s">
        <v>7</v>
      </c>
      <c r="J285" s="195" t="s">
        <v>7</v>
      </c>
      <c r="K285" s="195" t="s">
        <v>7</v>
      </c>
      <c r="L285" s="195" t="s">
        <v>7</v>
      </c>
      <c r="M285" s="195" t="s">
        <v>7</v>
      </c>
      <c r="N285" s="195" t="s">
        <v>7</v>
      </c>
      <c r="O285" s="195" t="s">
        <v>7</v>
      </c>
      <c r="P285" s="195" t="s">
        <v>7</v>
      </c>
      <c r="Q285" s="195" t="s">
        <v>7</v>
      </c>
      <c r="R285" s="195" t="s">
        <v>7</v>
      </c>
      <c r="S285" s="195" t="s">
        <v>7</v>
      </c>
      <c r="X285" s="194" t="s">
        <v>82</v>
      </c>
      <c r="Y285" s="195" t="s">
        <v>7</v>
      </c>
      <c r="Z285" s="195" t="s">
        <v>7</v>
      </c>
      <c r="AA285" s="195" t="s">
        <v>7</v>
      </c>
      <c r="AB285" s="195" t="s">
        <v>7</v>
      </c>
      <c r="AC285" s="195" t="s">
        <v>7</v>
      </c>
      <c r="AD285" s="195" t="s">
        <v>7</v>
      </c>
      <c r="AE285" s="195" t="s">
        <v>7</v>
      </c>
      <c r="AF285" s="195" t="s">
        <v>7</v>
      </c>
      <c r="AG285" s="195" t="s">
        <v>7</v>
      </c>
      <c r="AH285" s="195" t="s">
        <v>7</v>
      </c>
      <c r="AI285" s="195" t="s">
        <v>7</v>
      </c>
      <c r="AJ285" s="195" t="s">
        <v>7</v>
      </c>
      <c r="AK285" s="195" t="s">
        <v>7</v>
      </c>
      <c r="AL285" s="195" t="s">
        <v>7</v>
      </c>
      <c r="AM285" s="195" t="s">
        <v>7</v>
      </c>
      <c r="AN285" s="195" t="s">
        <v>7</v>
      </c>
      <c r="AS285" s="194" t="s">
        <v>82</v>
      </c>
      <c r="AT285" s="195" t="s">
        <v>7</v>
      </c>
      <c r="AU285" s="195" t="s">
        <v>7</v>
      </c>
      <c r="AV285" s="195" t="s">
        <v>7</v>
      </c>
      <c r="AW285" s="195" t="s">
        <v>7</v>
      </c>
      <c r="AX285" s="195" t="s">
        <v>7</v>
      </c>
      <c r="AY285" s="195" t="s">
        <v>7</v>
      </c>
      <c r="AZ285" s="195" t="s">
        <v>7</v>
      </c>
      <c r="BA285" s="195" t="s">
        <v>7</v>
      </c>
      <c r="BB285" s="195" t="s">
        <v>7</v>
      </c>
      <c r="BC285" s="195" t="s">
        <v>7</v>
      </c>
      <c r="BD285" s="195" t="s">
        <v>7</v>
      </c>
      <c r="BE285" s="195" t="s">
        <v>7</v>
      </c>
      <c r="BF285" s="195" t="s">
        <v>7</v>
      </c>
      <c r="BG285" s="195" t="s">
        <v>7</v>
      </c>
      <c r="BH285" s="195" t="s">
        <v>7</v>
      </c>
      <c r="BI285" s="195" t="s">
        <v>7</v>
      </c>
    </row>
    <row r="286" spans="1:61" ht="12" customHeight="1" x14ac:dyDescent="0.2">
      <c r="A286" s="129">
        <v>23</v>
      </c>
      <c r="B286" s="129"/>
      <c r="C286" s="194" t="s">
        <v>83</v>
      </c>
      <c r="D286" s="195" t="s">
        <v>7</v>
      </c>
      <c r="E286" s="195">
        <v>5</v>
      </c>
      <c r="F286" s="195" t="s">
        <v>7</v>
      </c>
      <c r="G286" s="195">
        <v>20</v>
      </c>
      <c r="H286" s="195" t="s">
        <v>7</v>
      </c>
      <c r="I286" s="195" t="s">
        <v>7</v>
      </c>
      <c r="J286" s="195" t="s">
        <v>7</v>
      </c>
      <c r="K286" s="195" t="s">
        <v>7</v>
      </c>
      <c r="L286" s="195" t="s">
        <v>7</v>
      </c>
      <c r="M286" s="195" t="s">
        <v>7</v>
      </c>
      <c r="N286" s="195" t="s">
        <v>7</v>
      </c>
      <c r="O286" s="195" t="s">
        <v>7</v>
      </c>
      <c r="P286" s="195" t="s">
        <v>7</v>
      </c>
      <c r="Q286" s="195" t="s">
        <v>7</v>
      </c>
      <c r="R286" s="195" t="s">
        <v>7</v>
      </c>
      <c r="S286" s="195">
        <v>15</v>
      </c>
      <c r="X286" s="194" t="s">
        <v>83</v>
      </c>
      <c r="Y286" s="195" t="s">
        <v>7</v>
      </c>
      <c r="Z286" s="195">
        <v>5</v>
      </c>
      <c r="AA286" s="195" t="s">
        <v>7</v>
      </c>
      <c r="AB286" s="195">
        <v>20</v>
      </c>
      <c r="AC286" s="195" t="s">
        <v>7</v>
      </c>
      <c r="AD286" s="195" t="s">
        <v>7</v>
      </c>
      <c r="AE286" s="195" t="s">
        <v>7</v>
      </c>
      <c r="AF286" s="195" t="s">
        <v>7</v>
      </c>
      <c r="AG286" s="195" t="s">
        <v>7</v>
      </c>
      <c r="AH286" s="195" t="s">
        <v>7</v>
      </c>
      <c r="AI286" s="195" t="s">
        <v>7</v>
      </c>
      <c r="AJ286" s="195" t="s">
        <v>7</v>
      </c>
      <c r="AK286" s="195" t="s">
        <v>7</v>
      </c>
      <c r="AL286" s="195" t="s">
        <v>7</v>
      </c>
      <c r="AM286" s="195" t="s">
        <v>7</v>
      </c>
      <c r="AN286" s="195">
        <v>15</v>
      </c>
      <c r="AS286" s="194" t="s">
        <v>83</v>
      </c>
      <c r="AT286" s="195" t="s">
        <v>7</v>
      </c>
      <c r="AU286" s="195">
        <v>40</v>
      </c>
      <c r="AV286" s="195" t="s">
        <v>7</v>
      </c>
      <c r="AW286" s="195">
        <v>30</v>
      </c>
      <c r="AX286" s="195" t="s">
        <v>7</v>
      </c>
      <c r="AY286" s="195" t="s">
        <v>7</v>
      </c>
      <c r="AZ286" s="195" t="s">
        <v>7</v>
      </c>
      <c r="BA286" s="195" t="s">
        <v>7</v>
      </c>
      <c r="BB286" s="195" t="s">
        <v>7</v>
      </c>
      <c r="BC286" s="195" t="s">
        <v>7</v>
      </c>
      <c r="BD286" s="195" t="s">
        <v>7</v>
      </c>
      <c r="BE286" s="195" t="s">
        <v>7</v>
      </c>
      <c r="BF286" s="195" t="s">
        <v>7</v>
      </c>
      <c r="BG286" s="195" t="s">
        <v>7</v>
      </c>
      <c r="BH286" s="195" t="s">
        <v>7</v>
      </c>
      <c r="BI286" s="195">
        <v>375</v>
      </c>
    </row>
    <row r="287" spans="1:61" ht="12" customHeight="1" x14ac:dyDescent="0.2">
      <c r="A287" s="129">
        <v>24</v>
      </c>
      <c r="B287" s="129"/>
      <c r="C287" s="194" t="s">
        <v>84</v>
      </c>
      <c r="D287" s="195" t="s">
        <v>7</v>
      </c>
      <c r="E287" s="195">
        <v>1</v>
      </c>
      <c r="F287" s="195" t="s">
        <v>7</v>
      </c>
      <c r="G287" s="195" t="s">
        <v>7</v>
      </c>
      <c r="H287" s="195" t="s">
        <v>7</v>
      </c>
      <c r="I287" s="195" t="s">
        <v>7</v>
      </c>
      <c r="J287" s="195" t="s">
        <v>7</v>
      </c>
      <c r="K287" s="195" t="s">
        <v>7</v>
      </c>
      <c r="L287" s="195" t="s">
        <v>7</v>
      </c>
      <c r="M287" s="195" t="s">
        <v>7</v>
      </c>
      <c r="N287" s="195" t="s">
        <v>7</v>
      </c>
      <c r="O287" s="195" t="s">
        <v>7</v>
      </c>
      <c r="P287" s="195" t="s">
        <v>7</v>
      </c>
      <c r="Q287" s="195" t="s">
        <v>7</v>
      </c>
      <c r="R287" s="195" t="s">
        <v>7</v>
      </c>
      <c r="S287" s="195" t="s">
        <v>7</v>
      </c>
      <c r="X287" s="194" t="s">
        <v>84</v>
      </c>
      <c r="Y287" s="195" t="s">
        <v>7</v>
      </c>
      <c r="Z287" s="195">
        <v>1</v>
      </c>
      <c r="AA287" s="195" t="s">
        <v>7</v>
      </c>
      <c r="AB287" s="195" t="s">
        <v>7</v>
      </c>
      <c r="AC287" s="195" t="s">
        <v>7</v>
      </c>
      <c r="AD287" s="195" t="s">
        <v>7</v>
      </c>
      <c r="AE287" s="195" t="s">
        <v>7</v>
      </c>
      <c r="AF287" s="195" t="s">
        <v>7</v>
      </c>
      <c r="AG287" s="195" t="s">
        <v>7</v>
      </c>
      <c r="AH287" s="195" t="s">
        <v>7</v>
      </c>
      <c r="AI287" s="195" t="s">
        <v>7</v>
      </c>
      <c r="AJ287" s="195" t="s">
        <v>7</v>
      </c>
      <c r="AK287" s="195" t="s">
        <v>7</v>
      </c>
      <c r="AL287" s="195" t="s">
        <v>7</v>
      </c>
      <c r="AM287" s="195" t="s">
        <v>7</v>
      </c>
      <c r="AN287" s="195" t="s">
        <v>7</v>
      </c>
      <c r="AS287" s="194" t="s">
        <v>84</v>
      </c>
      <c r="AT287" s="195" t="s">
        <v>7</v>
      </c>
      <c r="AU287" s="195">
        <v>20</v>
      </c>
      <c r="AV287" s="195" t="s">
        <v>7</v>
      </c>
      <c r="AW287" s="195" t="s">
        <v>7</v>
      </c>
      <c r="AX287" s="195" t="s">
        <v>7</v>
      </c>
      <c r="AY287" s="195" t="s">
        <v>7</v>
      </c>
      <c r="AZ287" s="195" t="s">
        <v>7</v>
      </c>
      <c r="BA287" s="195" t="s">
        <v>7</v>
      </c>
      <c r="BB287" s="195" t="s">
        <v>7</v>
      </c>
      <c r="BC287" s="195" t="s">
        <v>7</v>
      </c>
      <c r="BD287" s="195" t="s">
        <v>7</v>
      </c>
      <c r="BE287" s="195" t="s">
        <v>7</v>
      </c>
      <c r="BF287" s="195" t="s">
        <v>7</v>
      </c>
      <c r="BG287" s="195" t="s">
        <v>7</v>
      </c>
      <c r="BH287" s="195" t="s">
        <v>7</v>
      </c>
      <c r="BI287" s="195" t="s">
        <v>7</v>
      </c>
    </row>
    <row r="288" spans="1:61" ht="12" customHeight="1" x14ac:dyDescent="0.2">
      <c r="A288" s="129">
        <v>25</v>
      </c>
      <c r="B288" s="129"/>
      <c r="C288" s="194" t="s">
        <v>85</v>
      </c>
      <c r="D288" s="195" t="s">
        <v>7</v>
      </c>
      <c r="E288" s="195">
        <v>40</v>
      </c>
      <c r="F288" s="195" t="s">
        <v>7</v>
      </c>
      <c r="G288" s="195" t="s">
        <v>7</v>
      </c>
      <c r="H288" s="195">
        <v>5</v>
      </c>
      <c r="I288" s="195" t="s">
        <v>7</v>
      </c>
      <c r="J288" s="195" t="s">
        <v>7</v>
      </c>
      <c r="K288" s="195" t="s">
        <v>7</v>
      </c>
      <c r="L288" s="195" t="s">
        <v>7</v>
      </c>
      <c r="M288" s="195" t="s">
        <v>7</v>
      </c>
      <c r="N288" s="195" t="s">
        <v>7</v>
      </c>
      <c r="O288" s="195" t="s">
        <v>7</v>
      </c>
      <c r="P288" s="195" t="s">
        <v>7</v>
      </c>
      <c r="Q288" s="195">
        <v>5</v>
      </c>
      <c r="R288" s="195" t="s">
        <v>7</v>
      </c>
      <c r="S288" s="195" t="s">
        <v>7</v>
      </c>
      <c r="X288" s="194" t="s">
        <v>85</v>
      </c>
      <c r="Y288" s="195" t="s">
        <v>7</v>
      </c>
      <c r="Z288" s="195">
        <v>40</v>
      </c>
      <c r="AA288" s="195" t="s">
        <v>7</v>
      </c>
      <c r="AB288" s="195" t="s">
        <v>7</v>
      </c>
      <c r="AC288" s="195">
        <v>5</v>
      </c>
      <c r="AD288" s="195" t="s">
        <v>7</v>
      </c>
      <c r="AE288" s="195" t="s">
        <v>7</v>
      </c>
      <c r="AF288" s="195" t="s">
        <v>7</v>
      </c>
      <c r="AG288" s="195" t="s">
        <v>7</v>
      </c>
      <c r="AH288" s="195" t="s">
        <v>7</v>
      </c>
      <c r="AI288" s="195" t="s">
        <v>7</v>
      </c>
      <c r="AJ288" s="195" t="s">
        <v>7</v>
      </c>
      <c r="AK288" s="195" t="s">
        <v>7</v>
      </c>
      <c r="AL288" s="195">
        <v>5</v>
      </c>
      <c r="AM288" s="195" t="s">
        <v>7</v>
      </c>
      <c r="AN288" s="195" t="s">
        <v>7</v>
      </c>
      <c r="AS288" s="194" t="s">
        <v>85</v>
      </c>
      <c r="AT288" s="195" t="s">
        <v>7</v>
      </c>
      <c r="AU288" s="195">
        <v>400</v>
      </c>
      <c r="AV288" s="195" t="s">
        <v>7</v>
      </c>
      <c r="AW288" s="195" t="s">
        <v>7</v>
      </c>
      <c r="AX288" s="195">
        <v>60</v>
      </c>
      <c r="AY288" s="195" t="s">
        <v>7</v>
      </c>
      <c r="AZ288" s="195" t="s">
        <v>7</v>
      </c>
      <c r="BA288" s="195" t="s">
        <v>7</v>
      </c>
      <c r="BB288" s="195" t="s">
        <v>7</v>
      </c>
      <c r="BC288" s="195" t="s">
        <v>7</v>
      </c>
      <c r="BD288" s="195" t="s">
        <v>7</v>
      </c>
      <c r="BE288" s="195" t="s">
        <v>7</v>
      </c>
      <c r="BF288" s="195" t="s">
        <v>7</v>
      </c>
      <c r="BG288" s="195">
        <v>63</v>
      </c>
      <c r="BH288" s="195" t="s">
        <v>7</v>
      </c>
      <c r="BI288" s="195" t="s">
        <v>7</v>
      </c>
    </row>
    <row r="289" spans="1:61" ht="12" customHeight="1" x14ac:dyDescent="0.2">
      <c r="A289" s="129">
        <v>26</v>
      </c>
      <c r="B289" s="129"/>
      <c r="C289" s="194" t="s">
        <v>86</v>
      </c>
      <c r="D289" s="195" t="s">
        <v>7</v>
      </c>
      <c r="E289" s="195" t="s">
        <v>7</v>
      </c>
      <c r="F289" s="195" t="s">
        <v>7</v>
      </c>
      <c r="G289" s="195" t="s">
        <v>7</v>
      </c>
      <c r="H289" s="195" t="s">
        <v>7</v>
      </c>
      <c r="I289" s="195" t="s">
        <v>7</v>
      </c>
      <c r="J289" s="195" t="s">
        <v>7</v>
      </c>
      <c r="K289" s="195" t="s">
        <v>7</v>
      </c>
      <c r="L289" s="195" t="s">
        <v>7</v>
      </c>
      <c r="M289" s="195" t="s">
        <v>7</v>
      </c>
      <c r="N289" s="195" t="s">
        <v>7</v>
      </c>
      <c r="O289" s="195" t="s">
        <v>7</v>
      </c>
      <c r="P289" s="195" t="s">
        <v>7</v>
      </c>
      <c r="Q289" s="195" t="s">
        <v>7</v>
      </c>
      <c r="R289" s="195" t="s">
        <v>7</v>
      </c>
      <c r="S289" s="195" t="s">
        <v>7</v>
      </c>
      <c r="X289" s="194" t="s">
        <v>86</v>
      </c>
      <c r="Y289" s="195" t="s">
        <v>7</v>
      </c>
      <c r="Z289" s="195" t="s">
        <v>7</v>
      </c>
      <c r="AA289" s="195" t="s">
        <v>7</v>
      </c>
      <c r="AB289" s="195" t="s">
        <v>7</v>
      </c>
      <c r="AC289" s="195" t="s">
        <v>7</v>
      </c>
      <c r="AD289" s="195" t="s">
        <v>7</v>
      </c>
      <c r="AE289" s="195" t="s">
        <v>7</v>
      </c>
      <c r="AF289" s="195" t="s">
        <v>7</v>
      </c>
      <c r="AG289" s="195" t="s">
        <v>7</v>
      </c>
      <c r="AH289" s="195" t="s">
        <v>7</v>
      </c>
      <c r="AI289" s="195" t="s">
        <v>7</v>
      </c>
      <c r="AJ289" s="195" t="s">
        <v>7</v>
      </c>
      <c r="AK289" s="195" t="s">
        <v>7</v>
      </c>
      <c r="AL289" s="195" t="s">
        <v>7</v>
      </c>
      <c r="AM289" s="195" t="s">
        <v>7</v>
      </c>
      <c r="AN289" s="195" t="s">
        <v>7</v>
      </c>
      <c r="AS289" s="194" t="s">
        <v>86</v>
      </c>
      <c r="AT289" s="195" t="s">
        <v>7</v>
      </c>
      <c r="AU289" s="195" t="s">
        <v>7</v>
      </c>
      <c r="AV289" s="195" t="s">
        <v>7</v>
      </c>
      <c r="AW289" s="195" t="s">
        <v>7</v>
      </c>
      <c r="AX289" s="195" t="s">
        <v>7</v>
      </c>
      <c r="AY289" s="195" t="s">
        <v>7</v>
      </c>
      <c r="AZ289" s="195" t="s">
        <v>7</v>
      </c>
      <c r="BA289" s="195" t="s">
        <v>7</v>
      </c>
      <c r="BB289" s="195" t="s">
        <v>7</v>
      </c>
      <c r="BC289" s="195" t="s">
        <v>7</v>
      </c>
      <c r="BD289" s="195" t="s">
        <v>7</v>
      </c>
      <c r="BE289" s="195" t="s">
        <v>7</v>
      </c>
      <c r="BF289" s="195" t="s">
        <v>7</v>
      </c>
      <c r="BG289" s="195" t="s">
        <v>7</v>
      </c>
      <c r="BH289" s="195" t="s">
        <v>7</v>
      </c>
      <c r="BI289" s="195" t="s">
        <v>7</v>
      </c>
    </row>
    <row r="290" spans="1:61" ht="12" customHeight="1" x14ac:dyDescent="0.2">
      <c r="A290" s="129">
        <v>27</v>
      </c>
      <c r="B290" s="129"/>
      <c r="C290" s="194" t="s">
        <v>87</v>
      </c>
      <c r="D290" s="195" t="s">
        <v>7</v>
      </c>
      <c r="E290" s="195">
        <v>20</v>
      </c>
      <c r="F290" s="195" t="s">
        <v>7</v>
      </c>
      <c r="G290" s="195" t="s">
        <v>7</v>
      </c>
      <c r="H290" s="195" t="s">
        <v>7</v>
      </c>
      <c r="I290" s="195" t="s">
        <v>7</v>
      </c>
      <c r="J290" s="195" t="s">
        <v>7</v>
      </c>
      <c r="K290" s="195" t="s">
        <v>7</v>
      </c>
      <c r="L290" s="195" t="s">
        <v>7</v>
      </c>
      <c r="M290" s="195" t="s">
        <v>7</v>
      </c>
      <c r="N290" s="195" t="s">
        <v>7</v>
      </c>
      <c r="O290" s="195" t="s">
        <v>7</v>
      </c>
      <c r="P290" s="195" t="s">
        <v>7</v>
      </c>
      <c r="Q290" s="195">
        <v>80</v>
      </c>
      <c r="R290" s="195" t="s">
        <v>7</v>
      </c>
      <c r="S290" s="195" t="s">
        <v>7</v>
      </c>
      <c r="X290" s="194" t="s">
        <v>87</v>
      </c>
      <c r="Y290" s="195" t="s">
        <v>7</v>
      </c>
      <c r="Z290" s="195">
        <v>20</v>
      </c>
      <c r="AA290" s="195" t="s">
        <v>7</v>
      </c>
      <c r="AB290" s="195" t="s">
        <v>7</v>
      </c>
      <c r="AC290" s="195" t="s">
        <v>7</v>
      </c>
      <c r="AD290" s="195" t="s">
        <v>7</v>
      </c>
      <c r="AE290" s="195" t="s">
        <v>7</v>
      </c>
      <c r="AF290" s="195" t="s">
        <v>7</v>
      </c>
      <c r="AG290" s="195" t="s">
        <v>7</v>
      </c>
      <c r="AH290" s="195" t="s">
        <v>7</v>
      </c>
      <c r="AI290" s="195" t="s">
        <v>7</v>
      </c>
      <c r="AJ290" s="195" t="s">
        <v>7</v>
      </c>
      <c r="AK290" s="195" t="s">
        <v>7</v>
      </c>
      <c r="AL290" s="195">
        <v>80</v>
      </c>
      <c r="AM290" s="195" t="s">
        <v>7</v>
      </c>
      <c r="AN290" s="195" t="s">
        <v>7</v>
      </c>
      <c r="AS290" s="194" t="s">
        <v>87</v>
      </c>
      <c r="AT290" s="195" t="s">
        <v>7</v>
      </c>
      <c r="AU290" s="195">
        <v>176</v>
      </c>
      <c r="AV290" s="195" t="s">
        <v>7</v>
      </c>
      <c r="AW290" s="195" t="s">
        <v>7</v>
      </c>
      <c r="AX290" s="195" t="s">
        <v>7</v>
      </c>
      <c r="AY290" s="195" t="s">
        <v>7</v>
      </c>
      <c r="AZ290" s="195" t="s">
        <v>7</v>
      </c>
      <c r="BA290" s="195" t="s">
        <v>7</v>
      </c>
      <c r="BB290" s="195" t="s">
        <v>7</v>
      </c>
      <c r="BC290" s="195" t="s">
        <v>7</v>
      </c>
      <c r="BD290" s="195" t="s">
        <v>7</v>
      </c>
      <c r="BE290" s="195" t="s">
        <v>7</v>
      </c>
      <c r="BF290" s="195" t="s">
        <v>7</v>
      </c>
      <c r="BG290" s="196">
        <v>1100</v>
      </c>
      <c r="BH290" s="195" t="s">
        <v>7</v>
      </c>
      <c r="BI290" s="195" t="s">
        <v>7</v>
      </c>
    </row>
    <row r="291" spans="1:61" ht="12" customHeight="1" x14ac:dyDescent="0.2">
      <c r="A291" s="129">
        <v>28</v>
      </c>
      <c r="B291" s="129"/>
      <c r="C291" s="194" t="s">
        <v>88</v>
      </c>
      <c r="D291" s="195" t="s">
        <v>7</v>
      </c>
      <c r="E291" s="195">
        <v>60</v>
      </c>
      <c r="F291" s="195" t="s">
        <v>7</v>
      </c>
      <c r="G291" s="195">
        <v>70</v>
      </c>
      <c r="H291" s="195" t="s">
        <v>7</v>
      </c>
      <c r="I291" s="195" t="s">
        <v>7</v>
      </c>
      <c r="J291" s="195" t="s">
        <v>7</v>
      </c>
      <c r="K291" s="195">
        <v>10</v>
      </c>
      <c r="L291" s="195" t="s">
        <v>7</v>
      </c>
      <c r="M291" s="195" t="s">
        <v>7</v>
      </c>
      <c r="N291" s="195" t="s">
        <v>7</v>
      </c>
      <c r="O291" s="195" t="s">
        <v>7</v>
      </c>
      <c r="P291" s="195" t="s">
        <v>7</v>
      </c>
      <c r="Q291" s="195">
        <v>5</v>
      </c>
      <c r="R291" s="195" t="s">
        <v>7</v>
      </c>
      <c r="S291" s="195" t="s">
        <v>7</v>
      </c>
      <c r="X291" s="194" t="s">
        <v>88</v>
      </c>
      <c r="Y291" s="195" t="s">
        <v>7</v>
      </c>
      <c r="Z291" s="195">
        <v>60</v>
      </c>
      <c r="AA291" s="195" t="s">
        <v>7</v>
      </c>
      <c r="AB291" s="195">
        <v>70</v>
      </c>
      <c r="AC291" s="195" t="s">
        <v>7</v>
      </c>
      <c r="AD291" s="195" t="s">
        <v>7</v>
      </c>
      <c r="AE291" s="195" t="s">
        <v>7</v>
      </c>
      <c r="AF291" s="195">
        <v>10</v>
      </c>
      <c r="AG291" s="195" t="s">
        <v>7</v>
      </c>
      <c r="AH291" s="195" t="s">
        <v>7</v>
      </c>
      <c r="AI291" s="195" t="s">
        <v>7</v>
      </c>
      <c r="AJ291" s="195" t="s">
        <v>7</v>
      </c>
      <c r="AK291" s="195" t="s">
        <v>7</v>
      </c>
      <c r="AL291" s="195">
        <v>5</v>
      </c>
      <c r="AM291" s="195" t="s">
        <v>7</v>
      </c>
      <c r="AN291" s="195" t="s">
        <v>7</v>
      </c>
      <c r="AS291" s="194" t="s">
        <v>88</v>
      </c>
      <c r="AT291" s="195" t="s">
        <v>7</v>
      </c>
      <c r="AU291" s="195">
        <v>900</v>
      </c>
      <c r="AV291" s="195" t="s">
        <v>7</v>
      </c>
      <c r="AW291" s="195">
        <v>120</v>
      </c>
      <c r="AX291" s="195" t="s">
        <v>7</v>
      </c>
      <c r="AY291" s="195" t="s">
        <v>7</v>
      </c>
      <c r="AZ291" s="195" t="s">
        <v>7</v>
      </c>
      <c r="BA291" s="195">
        <v>300</v>
      </c>
      <c r="BB291" s="195" t="s">
        <v>7</v>
      </c>
      <c r="BC291" s="195" t="s">
        <v>7</v>
      </c>
      <c r="BD291" s="195" t="s">
        <v>7</v>
      </c>
      <c r="BE291" s="195" t="s">
        <v>7</v>
      </c>
      <c r="BF291" s="195" t="s">
        <v>7</v>
      </c>
      <c r="BG291" s="195">
        <v>150</v>
      </c>
      <c r="BH291" s="195" t="s">
        <v>7</v>
      </c>
      <c r="BI291" s="195" t="s">
        <v>7</v>
      </c>
    </row>
    <row r="292" spans="1:61" ht="12" customHeight="1" x14ac:dyDescent="0.2">
      <c r="A292" s="129">
        <v>29</v>
      </c>
      <c r="B292" s="129"/>
      <c r="C292" s="194" t="s">
        <v>89</v>
      </c>
      <c r="D292" s="195" t="s">
        <v>7</v>
      </c>
      <c r="E292" s="195">
        <v>30</v>
      </c>
      <c r="F292" s="195" t="s">
        <v>7</v>
      </c>
      <c r="G292" s="195" t="s">
        <v>7</v>
      </c>
      <c r="H292" s="195" t="s">
        <v>7</v>
      </c>
      <c r="I292" s="195" t="s">
        <v>7</v>
      </c>
      <c r="J292" s="195" t="s">
        <v>7</v>
      </c>
      <c r="K292" s="195" t="s">
        <v>7</v>
      </c>
      <c r="L292" s="195" t="s">
        <v>7</v>
      </c>
      <c r="M292" s="195" t="s">
        <v>7</v>
      </c>
      <c r="N292" s="195" t="s">
        <v>7</v>
      </c>
      <c r="O292" s="195" t="s">
        <v>7</v>
      </c>
      <c r="P292" s="195" t="s">
        <v>7</v>
      </c>
      <c r="Q292" s="195" t="s">
        <v>7</v>
      </c>
      <c r="R292" s="195" t="s">
        <v>7</v>
      </c>
      <c r="S292" s="195" t="s">
        <v>7</v>
      </c>
      <c r="X292" s="194" t="s">
        <v>89</v>
      </c>
      <c r="Y292" s="195" t="s">
        <v>7</v>
      </c>
      <c r="Z292" s="195">
        <v>30</v>
      </c>
      <c r="AA292" s="195" t="s">
        <v>7</v>
      </c>
      <c r="AB292" s="195" t="s">
        <v>7</v>
      </c>
      <c r="AC292" s="195" t="s">
        <v>7</v>
      </c>
      <c r="AD292" s="195" t="s">
        <v>7</v>
      </c>
      <c r="AE292" s="195" t="s">
        <v>7</v>
      </c>
      <c r="AF292" s="195" t="s">
        <v>7</v>
      </c>
      <c r="AG292" s="195" t="s">
        <v>7</v>
      </c>
      <c r="AH292" s="195" t="s">
        <v>7</v>
      </c>
      <c r="AI292" s="195" t="s">
        <v>7</v>
      </c>
      <c r="AJ292" s="195" t="s">
        <v>7</v>
      </c>
      <c r="AK292" s="195" t="s">
        <v>7</v>
      </c>
      <c r="AL292" s="195" t="s">
        <v>7</v>
      </c>
      <c r="AM292" s="195" t="s">
        <v>7</v>
      </c>
      <c r="AN292" s="195" t="s">
        <v>7</v>
      </c>
      <c r="AS292" s="194" t="s">
        <v>89</v>
      </c>
      <c r="AT292" s="195" t="s">
        <v>7</v>
      </c>
      <c r="AU292" s="195">
        <v>240</v>
      </c>
      <c r="AV292" s="195" t="s">
        <v>7</v>
      </c>
      <c r="AW292" s="195" t="s">
        <v>7</v>
      </c>
      <c r="AX292" s="195" t="s">
        <v>7</v>
      </c>
      <c r="AY292" s="195" t="s">
        <v>7</v>
      </c>
      <c r="AZ292" s="195" t="s">
        <v>7</v>
      </c>
      <c r="BA292" s="195" t="s">
        <v>7</v>
      </c>
      <c r="BB292" s="195" t="s">
        <v>7</v>
      </c>
      <c r="BC292" s="195" t="s">
        <v>7</v>
      </c>
      <c r="BD292" s="195" t="s">
        <v>7</v>
      </c>
      <c r="BE292" s="195" t="s">
        <v>7</v>
      </c>
      <c r="BF292" s="195" t="s">
        <v>7</v>
      </c>
      <c r="BG292" s="195" t="s">
        <v>7</v>
      </c>
      <c r="BH292" s="195" t="s">
        <v>7</v>
      </c>
      <c r="BI292" s="195" t="s">
        <v>7</v>
      </c>
    </row>
    <row r="293" spans="1:61" ht="12" customHeight="1" x14ac:dyDescent="0.2">
      <c r="A293" s="129">
        <v>30</v>
      </c>
      <c r="B293" s="129"/>
      <c r="C293" s="194" t="s">
        <v>90</v>
      </c>
      <c r="D293" s="195" t="s">
        <v>7</v>
      </c>
      <c r="E293" s="195">
        <v>20</v>
      </c>
      <c r="F293" s="196">
        <v>1820</v>
      </c>
      <c r="G293" s="195" t="s">
        <v>7</v>
      </c>
      <c r="H293" s="195" t="s">
        <v>7</v>
      </c>
      <c r="I293" s="195" t="s">
        <v>7</v>
      </c>
      <c r="J293" s="195" t="s">
        <v>7</v>
      </c>
      <c r="K293" s="195" t="s">
        <v>7</v>
      </c>
      <c r="L293" s="195" t="s">
        <v>7</v>
      </c>
      <c r="M293" s="195" t="s">
        <v>7</v>
      </c>
      <c r="N293" s="195" t="s">
        <v>7</v>
      </c>
      <c r="O293" s="195" t="s">
        <v>7</v>
      </c>
      <c r="P293" s="195" t="s">
        <v>7</v>
      </c>
      <c r="Q293" s="195" t="s">
        <v>7</v>
      </c>
      <c r="R293" s="195" t="s">
        <v>7</v>
      </c>
      <c r="S293" s="195" t="s">
        <v>7</v>
      </c>
      <c r="X293" s="194" t="s">
        <v>90</v>
      </c>
      <c r="Y293" s="195" t="s">
        <v>7</v>
      </c>
      <c r="Z293" s="195">
        <v>20</v>
      </c>
      <c r="AA293" s="196">
        <v>1820</v>
      </c>
      <c r="AB293" s="195" t="s">
        <v>7</v>
      </c>
      <c r="AC293" s="195" t="s">
        <v>7</v>
      </c>
      <c r="AD293" s="195" t="s">
        <v>7</v>
      </c>
      <c r="AE293" s="195" t="s">
        <v>7</v>
      </c>
      <c r="AF293" s="195" t="s">
        <v>7</v>
      </c>
      <c r="AG293" s="195" t="s">
        <v>7</v>
      </c>
      <c r="AH293" s="195" t="s">
        <v>7</v>
      </c>
      <c r="AI293" s="195" t="s">
        <v>7</v>
      </c>
      <c r="AJ293" s="195" t="s">
        <v>7</v>
      </c>
      <c r="AK293" s="195" t="s">
        <v>7</v>
      </c>
      <c r="AL293" s="195" t="s">
        <v>7</v>
      </c>
      <c r="AM293" s="195" t="s">
        <v>7</v>
      </c>
      <c r="AN293" s="195" t="s">
        <v>7</v>
      </c>
      <c r="AS293" s="194" t="s">
        <v>90</v>
      </c>
      <c r="AT293" s="195" t="s">
        <v>7</v>
      </c>
      <c r="AU293" s="195">
        <v>180</v>
      </c>
      <c r="AV293" s="196">
        <v>4732</v>
      </c>
      <c r="AW293" s="195" t="s">
        <v>7</v>
      </c>
      <c r="AX293" s="195" t="s">
        <v>7</v>
      </c>
      <c r="AY293" s="195" t="s">
        <v>7</v>
      </c>
      <c r="AZ293" s="195" t="s">
        <v>7</v>
      </c>
      <c r="BA293" s="195" t="s">
        <v>7</v>
      </c>
      <c r="BB293" s="195" t="s">
        <v>7</v>
      </c>
      <c r="BC293" s="195" t="s">
        <v>7</v>
      </c>
      <c r="BD293" s="195" t="s">
        <v>7</v>
      </c>
      <c r="BE293" s="195" t="s">
        <v>7</v>
      </c>
      <c r="BF293" s="195" t="s">
        <v>7</v>
      </c>
      <c r="BG293" s="195" t="s">
        <v>7</v>
      </c>
      <c r="BH293" s="195" t="s">
        <v>7</v>
      </c>
      <c r="BI293" s="195" t="s">
        <v>7</v>
      </c>
    </row>
    <row r="294" spans="1:61" ht="12" customHeight="1" x14ac:dyDescent="0.2">
      <c r="A294" s="129">
        <v>31</v>
      </c>
      <c r="B294" s="129"/>
      <c r="C294" s="194" t="s">
        <v>46</v>
      </c>
      <c r="D294" s="195" t="s">
        <v>7</v>
      </c>
      <c r="E294" s="195" t="s">
        <v>7</v>
      </c>
      <c r="F294" s="195" t="s">
        <v>7</v>
      </c>
      <c r="G294" s="195" t="s">
        <v>7</v>
      </c>
      <c r="H294" s="195" t="s">
        <v>7</v>
      </c>
      <c r="I294" s="195" t="s">
        <v>7</v>
      </c>
      <c r="J294" s="195" t="s">
        <v>7</v>
      </c>
      <c r="K294" s="195">
        <v>28</v>
      </c>
      <c r="L294" s="195" t="s">
        <v>7</v>
      </c>
      <c r="M294" s="195" t="s">
        <v>7</v>
      </c>
      <c r="N294" s="195" t="s">
        <v>7</v>
      </c>
      <c r="O294" s="195" t="s">
        <v>7</v>
      </c>
      <c r="P294" s="195" t="s">
        <v>7</v>
      </c>
      <c r="Q294" s="195">
        <v>3</v>
      </c>
      <c r="R294" s="195">
        <v>22</v>
      </c>
      <c r="S294" s="195" t="s">
        <v>7</v>
      </c>
      <c r="X294" s="194" t="s">
        <v>46</v>
      </c>
      <c r="Y294" s="195" t="s">
        <v>7</v>
      </c>
      <c r="Z294" s="195" t="s">
        <v>7</v>
      </c>
      <c r="AA294" s="195" t="s">
        <v>7</v>
      </c>
      <c r="AB294" s="195" t="s">
        <v>7</v>
      </c>
      <c r="AC294" s="195" t="s">
        <v>7</v>
      </c>
      <c r="AD294" s="195" t="s">
        <v>7</v>
      </c>
      <c r="AE294" s="195" t="s">
        <v>7</v>
      </c>
      <c r="AF294" s="195">
        <v>28</v>
      </c>
      <c r="AG294" s="195" t="s">
        <v>7</v>
      </c>
      <c r="AH294" s="195" t="s">
        <v>7</v>
      </c>
      <c r="AI294" s="195" t="s">
        <v>7</v>
      </c>
      <c r="AJ294" s="195" t="s">
        <v>7</v>
      </c>
      <c r="AK294" s="195" t="s">
        <v>7</v>
      </c>
      <c r="AL294" s="195">
        <v>3</v>
      </c>
      <c r="AM294" s="195">
        <v>22</v>
      </c>
      <c r="AN294" s="195" t="s">
        <v>7</v>
      </c>
      <c r="AS294" s="194" t="s">
        <v>46</v>
      </c>
      <c r="AT294" s="195" t="s">
        <v>7</v>
      </c>
      <c r="AU294" s="195" t="s">
        <v>7</v>
      </c>
      <c r="AV294" s="195" t="s">
        <v>7</v>
      </c>
      <c r="AW294" s="195" t="s">
        <v>7</v>
      </c>
      <c r="AX294" s="195" t="s">
        <v>7</v>
      </c>
      <c r="AY294" s="195" t="s">
        <v>7</v>
      </c>
      <c r="AZ294" s="195" t="s">
        <v>7</v>
      </c>
      <c r="BA294" s="195">
        <v>560</v>
      </c>
      <c r="BB294" s="195" t="s">
        <v>7</v>
      </c>
      <c r="BC294" s="195" t="s">
        <v>7</v>
      </c>
      <c r="BD294" s="195" t="s">
        <v>7</v>
      </c>
      <c r="BE294" s="195" t="s">
        <v>7</v>
      </c>
      <c r="BF294" s="195" t="s">
        <v>7</v>
      </c>
      <c r="BG294" s="195">
        <v>60</v>
      </c>
      <c r="BH294" s="195">
        <v>385</v>
      </c>
      <c r="BI294" s="195" t="s">
        <v>7</v>
      </c>
    </row>
    <row r="295" spans="1:61" ht="12" customHeight="1" x14ac:dyDescent="0.2">
      <c r="A295" s="129">
        <v>32</v>
      </c>
      <c r="B295" s="129"/>
      <c r="C295" s="194" t="s">
        <v>91</v>
      </c>
      <c r="D295" s="195" t="s">
        <v>7</v>
      </c>
      <c r="E295" s="195">
        <v>90</v>
      </c>
      <c r="F295" s="195" t="s">
        <v>7</v>
      </c>
      <c r="G295" s="195" t="s">
        <v>7</v>
      </c>
      <c r="H295" s="195" t="s">
        <v>7</v>
      </c>
      <c r="I295" s="195" t="s">
        <v>7</v>
      </c>
      <c r="J295" s="195" t="s">
        <v>7</v>
      </c>
      <c r="K295" s="195" t="s">
        <v>7</v>
      </c>
      <c r="L295" s="195" t="s">
        <v>7</v>
      </c>
      <c r="M295" s="195" t="s">
        <v>7</v>
      </c>
      <c r="N295" s="195" t="s">
        <v>7</v>
      </c>
      <c r="O295" s="195" t="s">
        <v>7</v>
      </c>
      <c r="P295" s="195" t="s">
        <v>7</v>
      </c>
      <c r="Q295" s="195" t="s">
        <v>7</v>
      </c>
      <c r="R295" s="195" t="s">
        <v>7</v>
      </c>
      <c r="S295" s="195" t="s">
        <v>7</v>
      </c>
      <c r="X295" s="194" t="s">
        <v>91</v>
      </c>
      <c r="Y295" s="195" t="s">
        <v>7</v>
      </c>
      <c r="Z295" s="195">
        <v>90</v>
      </c>
      <c r="AA295" s="195" t="s">
        <v>7</v>
      </c>
      <c r="AB295" s="195" t="s">
        <v>7</v>
      </c>
      <c r="AC295" s="195" t="s">
        <v>7</v>
      </c>
      <c r="AD295" s="195" t="s">
        <v>7</v>
      </c>
      <c r="AE295" s="195" t="s">
        <v>7</v>
      </c>
      <c r="AF295" s="195" t="s">
        <v>7</v>
      </c>
      <c r="AG295" s="195" t="s">
        <v>7</v>
      </c>
      <c r="AH295" s="195" t="s">
        <v>7</v>
      </c>
      <c r="AI295" s="195" t="s">
        <v>7</v>
      </c>
      <c r="AJ295" s="195" t="s">
        <v>7</v>
      </c>
      <c r="AK295" s="195" t="s">
        <v>7</v>
      </c>
      <c r="AL295" s="195" t="s">
        <v>7</v>
      </c>
      <c r="AM295" s="195" t="s">
        <v>7</v>
      </c>
      <c r="AN295" s="195" t="s">
        <v>7</v>
      </c>
      <c r="AS295" s="194" t="s">
        <v>91</v>
      </c>
      <c r="AT295" s="195" t="s">
        <v>7</v>
      </c>
      <c r="AU295" s="195">
        <v>900</v>
      </c>
      <c r="AV295" s="195" t="s">
        <v>7</v>
      </c>
      <c r="AW295" s="195" t="s">
        <v>7</v>
      </c>
      <c r="AX295" s="195" t="s">
        <v>7</v>
      </c>
      <c r="AY295" s="195" t="s">
        <v>7</v>
      </c>
      <c r="AZ295" s="195" t="s">
        <v>7</v>
      </c>
      <c r="BA295" s="195" t="s">
        <v>7</v>
      </c>
      <c r="BB295" s="195" t="s">
        <v>7</v>
      </c>
      <c r="BC295" s="195" t="s">
        <v>7</v>
      </c>
      <c r="BD295" s="195" t="s">
        <v>7</v>
      </c>
      <c r="BE295" s="195" t="s">
        <v>7</v>
      </c>
      <c r="BF295" s="195" t="s">
        <v>7</v>
      </c>
      <c r="BG295" s="195" t="s">
        <v>7</v>
      </c>
      <c r="BH295" s="195" t="s">
        <v>7</v>
      </c>
      <c r="BI295" s="195" t="s">
        <v>7</v>
      </c>
    </row>
    <row r="296" spans="1:61" ht="12" customHeight="1" x14ac:dyDescent="0.2">
      <c r="A296" s="129">
        <v>33</v>
      </c>
      <c r="B296" s="129"/>
      <c r="C296" s="194" t="s">
        <v>92</v>
      </c>
      <c r="D296" s="195" t="s">
        <v>7</v>
      </c>
      <c r="E296" s="195">
        <v>10</v>
      </c>
      <c r="F296" s="195" t="s">
        <v>7</v>
      </c>
      <c r="G296" s="195" t="s">
        <v>7</v>
      </c>
      <c r="H296" s="195" t="s">
        <v>7</v>
      </c>
      <c r="I296" s="195" t="s">
        <v>7</v>
      </c>
      <c r="J296" s="195" t="s">
        <v>7</v>
      </c>
      <c r="K296" s="195" t="s">
        <v>7</v>
      </c>
      <c r="L296" s="195" t="s">
        <v>7</v>
      </c>
      <c r="M296" s="195" t="s">
        <v>7</v>
      </c>
      <c r="N296" s="195" t="s">
        <v>7</v>
      </c>
      <c r="O296" s="195" t="s">
        <v>7</v>
      </c>
      <c r="P296" s="195" t="s">
        <v>7</v>
      </c>
      <c r="Q296" s="195" t="s">
        <v>7</v>
      </c>
      <c r="R296" s="195" t="s">
        <v>7</v>
      </c>
      <c r="S296" s="195" t="s">
        <v>7</v>
      </c>
      <c r="X296" s="194" t="s">
        <v>92</v>
      </c>
      <c r="Y296" s="195" t="s">
        <v>7</v>
      </c>
      <c r="Z296" s="195">
        <v>10</v>
      </c>
      <c r="AA296" s="195" t="s">
        <v>7</v>
      </c>
      <c r="AB296" s="195" t="s">
        <v>7</v>
      </c>
      <c r="AC296" s="195" t="s">
        <v>7</v>
      </c>
      <c r="AD296" s="195" t="s">
        <v>7</v>
      </c>
      <c r="AE296" s="195" t="s">
        <v>7</v>
      </c>
      <c r="AF296" s="195" t="s">
        <v>7</v>
      </c>
      <c r="AG296" s="195" t="s">
        <v>7</v>
      </c>
      <c r="AH296" s="195" t="s">
        <v>7</v>
      </c>
      <c r="AI296" s="195" t="s">
        <v>7</v>
      </c>
      <c r="AJ296" s="195" t="s">
        <v>7</v>
      </c>
      <c r="AK296" s="195" t="s">
        <v>7</v>
      </c>
      <c r="AL296" s="195" t="s">
        <v>7</v>
      </c>
      <c r="AM296" s="195" t="s">
        <v>7</v>
      </c>
      <c r="AN296" s="195" t="s">
        <v>7</v>
      </c>
      <c r="AS296" s="194" t="s">
        <v>92</v>
      </c>
      <c r="AT296" s="195" t="s">
        <v>7</v>
      </c>
      <c r="AU296" s="195">
        <v>135</v>
      </c>
      <c r="AV296" s="195" t="s">
        <v>7</v>
      </c>
      <c r="AW296" s="195" t="s">
        <v>7</v>
      </c>
      <c r="AX296" s="195" t="s">
        <v>7</v>
      </c>
      <c r="AY296" s="195" t="s">
        <v>7</v>
      </c>
      <c r="AZ296" s="195" t="s">
        <v>7</v>
      </c>
      <c r="BA296" s="195" t="s">
        <v>7</v>
      </c>
      <c r="BB296" s="195" t="s">
        <v>7</v>
      </c>
      <c r="BC296" s="195" t="s">
        <v>7</v>
      </c>
      <c r="BD296" s="195" t="s">
        <v>7</v>
      </c>
      <c r="BE296" s="195" t="s">
        <v>7</v>
      </c>
      <c r="BF296" s="195" t="s">
        <v>7</v>
      </c>
      <c r="BG296" s="195" t="s">
        <v>7</v>
      </c>
      <c r="BH296" s="195" t="s">
        <v>7</v>
      </c>
      <c r="BI296" s="195" t="s">
        <v>7</v>
      </c>
    </row>
    <row r="297" spans="1:61" ht="12" customHeight="1" x14ac:dyDescent="0.2">
      <c r="A297" s="129">
        <v>34</v>
      </c>
      <c r="B297" s="129"/>
      <c r="C297" s="194" t="s">
        <v>93</v>
      </c>
      <c r="D297" s="195" t="s">
        <v>7</v>
      </c>
      <c r="E297" s="195">
        <v>5</v>
      </c>
      <c r="F297" s="195" t="s">
        <v>7</v>
      </c>
      <c r="G297" s="195" t="s">
        <v>7</v>
      </c>
      <c r="H297" s="195" t="s">
        <v>7</v>
      </c>
      <c r="I297" s="195" t="s">
        <v>7</v>
      </c>
      <c r="J297" s="195" t="s">
        <v>7</v>
      </c>
      <c r="K297" s="195">
        <v>130</v>
      </c>
      <c r="L297" s="195" t="s">
        <v>7</v>
      </c>
      <c r="M297" s="195" t="s">
        <v>7</v>
      </c>
      <c r="N297" s="195" t="s">
        <v>7</v>
      </c>
      <c r="O297" s="195" t="s">
        <v>7</v>
      </c>
      <c r="P297" s="195" t="s">
        <v>7</v>
      </c>
      <c r="Q297" s="195" t="s">
        <v>7</v>
      </c>
      <c r="R297" s="195" t="s">
        <v>7</v>
      </c>
      <c r="S297" s="195" t="s">
        <v>7</v>
      </c>
      <c r="X297" s="194" t="s">
        <v>93</v>
      </c>
      <c r="Y297" s="195" t="s">
        <v>7</v>
      </c>
      <c r="Z297" s="195">
        <v>5</v>
      </c>
      <c r="AA297" s="195" t="s">
        <v>7</v>
      </c>
      <c r="AB297" s="195" t="s">
        <v>7</v>
      </c>
      <c r="AC297" s="195" t="s">
        <v>7</v>
      </c>
      <c r="AD297" s="195" t="s">
        <v>7</v>
      </c>
      <c r="AE297" s="195" t="s">
        <v>7</v>
      </c>
      <c r="AF297" s="195">
        <v>130</v>
      </c>
      <c r="AG297" s="195" t="s">
        <v>7</v>
      </c>
      <c r="AH297" s="195" t="s">
        <v>7</v>
      </c>
      <c r="AI297" s="195" t="s">
        <v>7</v>
      </c>
      <c r="AJ297" s="195" t="s">
        <v>7</v>
      </c>
      <c r="AK297" s="195" t="s">
        <v>7</v>
      </c>
      <c r="AL297" s="195" t="s">
        <v>7</v>
      </c>
      <c r="AM297" s="195" t="s">
        <v>7</v>
      </c>
      <c r="AN297" s="195" t="s">
        <v>7</v>
      </c>
      <c r="AS297" s="194" t="s">
        <v>93</v>
      </c>
      <c r="AT297" s="195" t="s">
        <v>7</v>
      </c>
      <c r="AU297" s="195">
        <v>50</v>
      </c>
      <c r="AV297" s="195" t="s">
        <v>7</v>
      </c>
      <c r="AW297" s="195" t="s">
        <v>7</v>
      </c>
      <c r="AX297" s="195" t="s">
        <v>7</v>
      </c>
      <c r="AY297" s="195" t="s">
        <v>7</v>
      </c>
      <c r="AZ297" s="195" t="s">
        <v>7</v>
      </c>
      <c r="BA297" s="196">
        <v>2340</v>
      </c>
      <c r="BB297" s="195" t="s">
        <v>7</v>
      </c>
      <c r="BC297" s="195" t="s">
        <v>7</v>
      </c>
      <c r="BD297" s="195" t="s">
        <v>7</v>
      </c>
      <c r="BE297" s="195" t="s">
        <v>7</v>
      </c>
      <c r="BF297" s="195" t="s">
        <v>7</v>
      </c>
      <c r="BG297" s="195" t="s">
        <v>7</v>
      </c>
      <c r="BH297" s="195" t="s">
        <v>7</v>
      </c>
      <c r="BI297" s="195" t="s">
        <v>7</v>
      </c>
    </row>
    <row r="298" spans="1:61" ht="12" customHeight="1" x14ac:dyDescent="0.2">
      <c r="A298" s="129">
        <v>35</v>
      </c>
      <c r="B298" s="129"/>
      <c r="C298" s="194" t="s">
        <v>94</v>
      </c>
      <c r="D298" s="195" t="s">
        <v>7</v>
      </c>
      <c r="E298" s="195" t="s">
        <v>7</v>
      </c>
      <c r="F298" s="195" t="s">
        <v>7</v>
      </c>
      <c r="G298" s="195" t="s">
        <v>7</v>
      </c>
      <c r="H298" s="195" t="s">
        <v>7</v>
      </c>
      <c r="I298" s="195" t="s">
        <v>7</v>
      </c>
      <c r="J298" s="195" t="s">
        <v>7</v>
      </c>
      <c r="K298" s="195" t="s">
        <v>7</v>
      </c>
      <c r="L298" s="195" t="s">
        <v>7</v>
      </c>
      <c r="M298" s="195" t="s">
        <v>7</v>
      </c>
      <c r="N298" s="195" t="s">
        <v>7</v>
      </c>
      <c r="O298" s="195" t="s">
        <v>7</v>
      </c>
      <c r="P298" s="195" t="s">
        <v>7</v>
      </c>
      <c r="Q298" s="195" t="s">
        <v>7</v>
      </c>
      <c r="R298" s="195" t="s">
        <v>7</v>
      </c>
      <c r="S298" s="195" t="s">
        <v>7</v>
      </c>
      <c r="X298" s="194" t="s">
        <v>94</v>
      </c>
      <c r="Y298" s="195" t="s">
        <v>7</v>
      </c>
      <c r="Z298" s="195" t="s">
        <v>7</v>
      </c>
      <c r="AA298" s="195" t="s">
        <v>7</v>
      </c>
      <c r="AB298" s="195" t="s">
        <v>7</v>
      </c>
      <c r="AC298" s="195" t="s">
        <v>7</v>
      </c>
      <c r="AD298" s="195" t="s">
        <v>7</v>
      </c>
      <c r="AE298" s="195" t="s">
        <v>7</v>
      </c>
      <c r="AF298" s="195" t="s">
        <v>7</v>
      </c>
      <c r="AG298" s="195" t="s">
        <v>7</v>
      </c>
      <c r="AH298" s="195" t="s">
        <v>7</v>
      </c>
      <c r="AI298" s="195" t="s">
        <v>7</v>
      </c>
      <c r="AJ298" s="195" t="s">
        <v>7</v>
      </c>
      <c r="AK298" s="195" t="s">
        <v>7</v>
      </c>
      <c r="AL298" s="195" t="s">
        <v>7</v>
      </c>
      <c r="AM298" s="195" t="s">
        <v>7</v>
      </c>
      <c r="AN298" s="195" t="s">
        <v>7</v>
      </c>
      <c r="AS298" s="194" t="s">
        <v>94</v>
      </c>
      <c r="AT298" s="195" t="s">
        <v>7</v>
      </c>
      <c r="AU298" s="195" t="s">
        <v>7</v>
      </c>
      <c r="AV298" s="195" t="s">
        <v>7</v>
      </c>
      <c r="AW298" s="195" t="s">
        <v>7</v>
      </c>
      <c r="AX298" s="195" t="s">
        <v>7</v>
      </c>
      <c r="AY298" s="195" t="s">
        <v>7</v>
      </c>
      <c r="AZ298" s="195" t="s">
        <v>7</v>
      </c>
      <c r="BA298" s="195" t="s">
        <v>7</v>
      </c>
      <c r="BB298" s="195" t="s">
        <v>7</v>
      </c>
      <c r="BC298" s="195" t="s">
        <v>7</v>
      </c>
      <c r="BD298" s="195" t="s">
        <v>7</v>
      </c>
      <c r="BE298" s="195" t="s">
        <v>7</v>
      </c>
      <c r="BF298" s="195" t="s">
        <v>7</v>
      </c>
      <c r="BG298" s="195" t="s">
        <v>7</v>
      </c>
      <c r="BH298" s="195" t="s">
        <v>7</v>
      </c>
      <c r="BI298" s="195" t="s">
        <v>7</v>
      </c>
    </row>
    <row r="299" spans="1:61" ht="12" customHeight="1" x14ac:dyDescent="0.2">
      <c r="A299" s="129">
        <v>36</v>
      </c>
      <c r="B299" s="129"/>
      <c r="C299" s="194" t="s">
        <v>95</v>
      </c>
      <c r="D299" s="195" t="s">
        <v>7</v>
      </c>
      <c r="E299" s="195">
        <v>50</v>
      </c>
      <c r="F299" s="195" t="s">
        <v>7</v>
      </c>
      <c r="G299" s="195">
        <v>130</v>
      </c>
      <c r="H299" s="195" t="s">
        <v>7</v>
      </c>
      <c r="I299" s="195" t="s">
        <v>7</v>
      </c>
      <c r="J299" s="195" t="s">
        <v>7</v>
      </c>
      <c r="K299" s="195">
        <v>20</v>
      </c>
      <c r="L299" s="195" t="s">
        <v>7</v>
      </c>
      <c r="M299" s="195" t="s">
        <v>7</v>
      </c>
      <c r="N299" s="195" t="s">
        <v>7</v>
      </c>
      <c r="O299" s="195" t="s">
        <v>7</v>
      </c>
      <c r="P299" s="195" t="s">
        <v>7</v>
      </c>
      <c r="Q299" s="195" t="s">
        <v>7</v>
      </c>
      <c r="R299" s="195" t="s">
        <v>7</v>
      </c>
      <c r="S299" s="195" t="s">
        <v>7</v>
      </c>
      <c r="X299" s="194" t="s">
        <v>95</v>
      </c>
      <c r="Y299" s="195" t="s">
        <v>7</v>
      </c>
      <c r="Z299" s="195">
        <v>50</v>
      </c>
      <c r="AA299" s="195" t="s">
        <v>7</v>
      </c>
      <c r="AB299" s="195">
        <v>130</v>
      </c>
      <c r="AC299" s="195" t="s">
        <v>7</v>
      </c>
      <c r="AD299" s="195" t="s">
        <v>7</v>
      </c>
      <c r="AE299" s="195" t="s">
        <v>7</v>
      </c>
      <c r="AF299" s="195">
        <v>20</v>
      </c>
      <c r="AG299" s="195" t="s">
        <v>7</v>
      </c>
      <c r="AH299" s="195" t="s">
        <v>7</v>
      </c>
      <c r="AI299" s="195" t="s">
        <v>7</v>
      </c>
      <c r="AJ299" s="195" t="s">
        <v>7</v>
      </c>
      <c r="AK299" s="195" t="s">
        <v>7</v>
      </c>
      <c r="AL299" s="195" t="s">
        <v>7</v>
      </c>
      <c r="AM299" s="195" t="s">
        <v>7</v>
      </c>
      <c r="AN299" s="195" t="s">
        <v>7</v>
      </c>
      <c r="AS299" s="194" t="s">
        <v>95</v>
      </c>
      <c r="AT299" s="195" t="s">
        <v>7</v>
      </c>
      <c r="AU299" s="195">
        <v>900</v>
      </c>
      <c r="AV299" s="195" t="s">
        <v>7</v>
      </c>
      <c r="AW299" s="195">
        <v>220</v>
      </c>
      <c r="AX299" s="195" t="s">
        <v>7</v>
      </c>
      <c r="AY299" s="195" t="s">
        <v>7</v>
      </c>
      <c r="AZ299" s="195" t="s">
        <v>7</v>
      </c>
      <c r="BA299" s="195">
        <v>600</v>
      </c>
      <c r="BB299" s="195" t="s">
        <v>7</v>
      </c>
      <c r="BC299" s="195" t="s">
        <v>7</v>
      </c>
      <c r="BD299" s="195" t="s">
        <v>7</v>
      </c>
      <c r="BE299" s="195" t="s">
        <v>7</v>
      </c>
      <c r="BF299" s="195" t="s">
        <v>7</v>
      </c>
      <c r="BG299" s="195" t="s">
        <v>7</v>
      </c>
      <c r="BH299" s="195" t="s">
        <v>7</v>
      </c>
      <c r="BI299" s="195" t="s">
        <v>7</v>
      </c>
    </row>
    <row r="300" spans="1:61" ht="12" customHeight="1" x14ac:dyDescent="0.2">
      <c r="A300" s="129">
        <v>37</v>
      </c>
      <c r="B300" s="129"/>
      <c r="C300" s="194" t="s">
        <v>96</v>
      </c>
      <c r="D300" s="195" t="s">
        <v>7</v>
      </c>
      <c r="E300" s="195" t="s">
        <v>7</v>
      </c>
      <c r="F300" s="195" t="s">
        <v>7</v>
      </c>
      <c r="G300" s="195" t="s">
        <v>7</v>
      </c>
      <c r="H300" s="195" t="s">
        <v>7</v>
      </c>
      <c r="I300" s="195" t="s">
        <v>7</v>
      </c>
      <c r="J300" s="195" t="s">
        <v>7</v>
      </c>
      <c r="K300" s="195" t="s">
        <v>7</v>
      </c>
      <c r="L300" s="195" t="s">
        <v>7</v>
      </c>
      <c r="M300" s="195" t="s">
        <v>7</v>
      </c>
      <c r="N300" s="195" t="s">
        <v>7</v>
      </c>
      <c r="O300" s="195" t="s">
        <v>7</v>
      </c>
      <c r="P300" s="195" t="s">
        <v>7</v>
      </c>
      <c r="Q300" s="195" t="s">
        <v>7</v>
      </c>
      <c r="R300" s="195" t="s">
        <v>7</v>
      </c>
      <c r="S300" s="195" t="s">
        <v>7</v>
      </c>
      <c r="X300" s="194" t="s">
        <v>96</v>
      </c>
      <c r="Y300" s="195" t="s">
        <v>7</v>
      </c>
      <c r="Z300" s="195" t="s">
        <v>7</v>
      </c>
      <c r="AA300" s="195" t="s">
        <v>7</v>
      </c>
      <c r="AB300" s="195" t="s">
        <v>7</v>
      </c>
      <c r="AC300" s="195" t="s">
        <v>7</v>
      </c>
      <c r="AD300" s="195" t="s">
        <v>7</v>
      </c>
      <c r="AE300" s="195" t="s">
        <v>7</v>
      </c>
      <c r="AF300" s="195" t="s">
        <v>7</v>
      </c>
      <c r="AG300" s="195" t="s">
        <v>7</v>
      </c>
      <c r="AH300" s="195" t="s">
        <v>7</v>
      </c>
      <c r="AI300" s="195" t="s">
        <v>7</v>
      </c>
      <c r="AJ300" s="195" t="s">
        <v>7</v>
      </c>
      <c r="AK300" s="195" t="s">
        <v>7</v>
      </c>
      <c r="AL300" s="195" t="s">
        <v>7</v>
      </c>
      <c r="AM300" s="195" t="s">
        <v>7</v>
      </c>
      <c r="AN300" s="195" t="s">
        <v>7</v>
      </c>
      <c r="AS300" s="194" t="s">
        <v>96</v>
      </c>
      <c r="AT300" s="195" t="s">
        <v>7</v>
      </c>
      <c r="AU300" s="195" t="s">
        <v>7</v>
      </c>
      <c r="AV300" s="195" t="s">
        <v>7</v>
      </c>
      <c r="AW300" s="195" t="s">
        <v>7</v>
      </c>
      <c r="AX300" s="195" t="s">
        <v>7</v>
      </c>
      <c r="AY300" s="195" t="s">
        <v>7</v>
      </c>
      <c r="AZ300" s="195" t="s">
        <v>7</v>
      </c>
      <c r="BA300" s="195" t="s">
        <v>7</v>
      </c>
      <c r="BB300" s="195" t="s">
        <v>7</v>
      </c>
      <c r="BC300" s="195" t="s">
        <v>7</v>
      </c>
      <c r="BD300" s="195" t="s">
        <v>7</v>
      </c>
      <c r="BE300" s="195" t="s">
        <v>7</v>
      </c>
      <c r="BF300" s="195" t="s">
        <v>7</v>
      </c>
      <c r="BG300" s="195" t="s">
        <v>7</v>
      </c>
      <c r="BH300" s="195" t="s">
        <v>7</v>
      </c>
      <c r="BI300" s="195" t="s">
        <v>7</v>
      </c>
    </row>
    <row r="301" spans="1:61" ht="12" customHeight="1" x14ac:dyDescent="0.2">
      <c r="A301" s="129">
        <v>38</v>
      </c>
      <c r="B301" s="129"/>
      <c r="C301" s="194" t="s">
        <v>97</v>
      </c>
      <c r="D301" s="195" t="s">
        <v>7</v>
      </c>
      <c r="E301" s="195">
        <v>500</v>
      </c>
      <c r="F301" s="195" t="s">
        <v>7</v>
      </c>
      <c r="G301" s="195" t="s">
        <v>7</v>
      </c>
      <c r="H301" s="195" t="s">
        <v>7</v>
      </c>
      <c r="I301" s="195" t="s">
        <v>7</v>
      </c>
      <c r="J301" s="195" t="s">
        <v>7</v>
      </c>
      <c r="K301" s="195">
        <v>297</v>
      </c>
      <c r="L301" s="195" t="s">
        <v>7</v>
      </c>
      <c r="M301" s="195" t="s">
        <v>7</v>
      </c>
      <c r="N301" s="195" t="s">
        <v>7</v>
      </c>
      <c r="O301" s="195" t="s">
        <v>7</v>
      </c>
      <c r="P301" s="195" t="s">
        <v>7</v>
      </c>
      <c r="Q301" s="195" t="s">
        <v>7</v>
      </c>
      <c r="R301" s="195" t="s">
        <v>7</v>
      </c>
      <c r="S301" s="195" t="s">
        <v>7</v>
      </c>
      <c r="X301" s="194" t="s">
        <v>97</v>
      </c>
      <c r="Y301" s="195" t="s">
        <v>7</v>
      </c>
      <c r="Z301" s="195">
        <v>500</v>
      </c>
      <c r="AA301" s="195" t="s">
        <v>7</v>
      </c>
      <c r="AB301" s="195" t="s">
        <v>7</v>
      </c>
      <c r="AC301" s="195" t="s">
        <v>7</v>
      </c>
      <c r="AD301" s="195" t="s">
        <v>7</v>
      </c>
      <c r="AE301" s="195" t="s">
        <v>7</v>
      </c>
      <c r="AF301" s="195">
        <v>297</v>
      </c>
      <c r="AG301" s="195" t="s">
        <v>7</v>
      </c>
      <c r="AH301" s="195" t="s">
        <v>7</v>
      </c>
      <c r="AI301" s="195" t="s">
        <v>7</v>
      </c>
      <c r="AJ301" s="195" t="s">
        <v>7</v>
      </c>
      <c r="AK301" s="195" t="s">
        <v>7</v>
      </c>
      <c r="AL301" s="195" t="s">
        <v>7</v>
      </c>
      <c r="AM301" s="195" t="s">
        <v>7</v>
      </c>
      <c r="AN301" s="195" t="s">
        <v>7</v>
      </c>
      <c r="AS301" s="194" t="s">
        <v>97</v>
      </c>
      <c r="AT301" s="195" t="s">
        <v>7</v>
      </c>
      <c r="AU301" s="196">
        <v>10500</v>
      </c>
      <c r="AV301" s="195" t="s">
        <v>7</v>
      </c>
      <c r="AW301" s="195" t="s">
        <v>7</v>
      </c>
      <c r="AX301" s="195" t="s">
        <v>7</v>
      </c>
      <c r="AY301" s="195" t="s">
        <v>7</v>
      </c>
      <c r="AZ301" s="195" t="s">
        <v>7</v>
      </c>
      <c r="BA301" s="196">
        <v>2970</v>
      </c>
      <c r="BB301" s="195" t="s">
        <v>7</v>
      </c>
      <c r="BC301" s="195" t="s">
        <v>7</v>
      </c>
      <c r="BD301" s="195" t="s">
        <v>7</v>
      </c>
      <c r="BE301" s="195" t="s">
        <v>7</v>
      </c>
      <c r="BF301" s="195" t="s">
        <v>7</v>
      </c>
      <c r="BG301" s="195" t="s">
        <v>7</v>
      </c>
      <c r="BH301" s="195" t="s">
        <v>7</v>
      </c>
      <c r="BI301" s="195" t="s">
        <v>7</v>
      </c>
    </row>
    <row r="302" spans="1:61" ht="12" customHeight="1" x14ac:dyDescent="0.2">
      <c r="A302" s="129">
        <v>39</v>
      </c>
      <c r="B302" s="129"/>
      <c r="C302" s="194" t="s">
        <v>98</v>
      </c>
      <c r="D302" s="195" t="s">
        <v>7</v>
      </c>
      <c r="E302" s="195">
        <v>6</v>
      </c>
      <c r="F302" s="195" t="s">
        <v>7</v>
      </c>
      <c r="G302" s="195" t="s">
        <v>7</v>
      </c>
      <c r="H302" s="195" t="s">
        <v>7</v>
      </c>
      <c r="I302" s="195" t="s">
        <v>7</v>
      </c>
      <c r="J302" s="195" t="s">
        <v>7</v>
      </c>
      <c r="K302" s="195" t="s">
        <v>7</v>
      </c>
      <c r="L302" s="195" t="s">
        <v>7</v>
      </c>
      <c r="M302" s="195" t="s">
        <v>7</v>
      </c>
      <c r="N302" s="195" t="s">
        <v>7</v>
      </c>
      <c r="O302" s="195" t="s">
        <v>7</v>
      </c>
      <c r="P302" s="195" t="s">
        <v>7</v>
      </c>
      <c r="Q302" s="195" t="s">
        <v>7</v>
      </c>
      <c r="R302" s="195" t="s">
        <v>7</v>
      </c>
      <c r="S302" s="195" t="s">
        <v>7</v>
      </c>
      <c r="X302" s="194" t="s">
        <v>98</v>
      </c>
      <c r="Y302" s="195" t="s">
        <v>7</v>
      </c>
      <c r="Z302" s="195">
        <v>6</v>
      </c>
      <c r="AA302" s="195" t="s">
        <v>7</v>
      </c>
      <c r="AB302" s="195" t="s">
        <v>7</v>
      </c>
      <c r="AC302" s="195" t="s">
        <v>7</v>
      </c>
      <c r="AD302" s="195" t="s">
        <v>7</v>
      </c>
      <c r="AE302" s="195" t="s">
        <v>7</v>
      </c>
      <c r="AF302" s="195" t="s">
        <v>7</v>
      </c>
      <c r="AG302" s="195" t="s">
        <v>7</v>
      </c>
      <c r="AH302" s="195" t="s">
        <v>7</v>
      </c>
      <c r="AI302" s="195" t="s">
        <v>7</v>
      </c>
      <c r="AJ302" s="195" t="s">
        <v>7</v>
      </c>
      <c r="AK302" s="195" t="s">
        <v>7</v>
      </c>
      <c r="AL302" s="195" t="s">
        <v>7</v>
      </c>
      <c r="AM302" s="195" t="s">
        <v>7</v>
      </c>
      <c r="AN302" s="195" t="s">
        <v>7</v>
      </c>
      <c r="AS302" s="194" t="s">
        <v>98</v>
      </c>
      <c r="AT302" s="195" t="s">
        <v>7</v>
      </c>
      <c r="AU302" s="195">
        <v>72</v>
      </c>
      <c r="AV302" s="195" t="s">
        <v>7</v>
      </c>
      <c r="AW302" s="195" t="s">
        <v>7</v>
      </c>
      <c r="AX302" s="195" t="s">
        <v>7</v>
      </c>
      <c r="AY302" s="195" t="s">
        <v>7</v>
      </c>
      <c r="AZ302" s="195" t="s">
        <v>7</v>
      </c>
      <c r="BA302" s="195" t="s">
        <v>7</v>
      </c>
      <c r="BB302" s="195" t="s">
        <v>7</v>
      </c>
      <c r="BC302" s="195" t="s">
        <v>7</v>
      </c>
      <c r="BD302" s="195" t="s">
        <v>7</v>
      </c>
      <c r="BE302" s="195" t="s">
        <v>7</v>
      </c>
      <c r="BF302" s="195" t="s">
        <v>7</v>
      </c>
      <c r="BG302" s="195" t="s">
        <v>7</v>
      </c>
      <c r="BH302" s="195" t="s">
        <v>7</v>
      </c>
      <c r="BI302" s="195" t="s">
        <v>7</v>
      </c>
    </row>
    <row r="303" spans="1:61" ht="12" customHeight="1" x14ac:dyDescent="0.2">
      <c r="A303" s="129">
        <v>40</v>
      </c>
      <c r="B303" s="129"/>
      <c r="C303" s="194" t="s">
        <v>99</v>
      </c>
      <c r="D303" s="195" t="s">
        <v>7</v>
      </c>
      <c r="E303" s="195">
        <v>3</v>
      </c>
      <c r="F303" s="195" t="s">
        <v>7</v>
      </c>
      <c r="G303" s="195" t="s">
        <v>7</v>
      </c>
      <c r="H303" s="195" t="s">
        <v>7</v>
      </c>
      <c r="I303" s="195" t="s">
        <v>7</v>
      </c>
      <c r="J303" s="195" t="s">
        <v>7</v>
      </c>
      <c r="K303" s="195" t="s">
        <v>7</v>
      </c>
      <c r="L303" s="195" t="s">
        <v>7</v>
      </c>
      <c r="M303" s="195" t="s">
        <v>7</v>
      </c>
      <c r="N303" s="195" t="s">
        <v>7</v>
      </c>
      <c r="O303" s="195" t="s">
        <v>7</v>
      </c>
      <c r="P303" s="195" t="s">
        <v>7</v>
      </c>
      <c r="Q303" s="195" t="s">
        <v>7</v>
      </c>
      <c r="R303" s="195" t="s">
        <v>7</v>
      </c>
      <c r="S303" s="195" t="s">
        <v>7</v>
      </c>
      <c r="X303" s="194" t="s">
        <v>99</v>
      </c>
      <c r="Y303" s="195" t="s">
        <v>7</v>
      </c>
      <c r="Z303" s="195">
        <v>3</v>
      </c>
      <c r="AA303" s="195" t="s">
        <v>7</v>
      </c>
      <c r="AB303" s="195" t="s">
        <v>7</v>
      </c>
      <c r="AC303" s="195" t="s">
        <v>7</v>
      </c>
      <c r="AD303" s="195" t="s">
        <v>7</v>
      </c>
      <c r="AE303" s="195" t="s">
        <v>7</v>
      </c>
      <c r="AF303" s="195" t="s">
        <v>7</v>
      </c>
      <c r="AG303" s="195" t="s">
        <v>7</v>
      </c>
      <c r="AH303" s="195" t="s">
        <v>7</v>
      </c>
      <c r="AI303" s="195" t="s">
        <v>7</v>
      </c>
      <c r="AJ303" s="195" t="s">
        <v>7</v>
      </c>
      <c r="AK303" s="195" t="s">
        <v>7</v>
      </c>
      <c r="AL303" s="195" t="s">
        <v>7</v>
      </c>
      <c r="AM303" s="195" t="s">
        <v>7</v>
      </c>
      <c r="AN303" s="195" t="s">
        <v>7</v>
      </c>
      <c r="AS303" s="194" t="s">
        <v>99</v>
      </c>
      <c r="AT303" s="195" t="s">
        <v>7</v>
      </c>
      <c r="AU303" s="195">
        <v>18</v>
      </c>
      <c r="AV303" s="195" t="s">
        <v>7</v>
      </c>
      <c r="AW303" s="195" t="s">
        <v>7</v>
      </c>
      <c r="AX303" s="195" t="s">
        <v>7</v>
      </c>
      <c r="AY303" s="195" t="s">
        <v>7</v>
      </c>
      <c r="AZ303" s="195" t="s">
        <v>7</v>
      </c>
      <c r="BA303" s="195" t="s">
        <v>7</v>
      </c>
      <c r="BB303" s="195" t="s">
        <v>7</v>
      </c>
      <c r="BC303" s="195" t="s">
        <v>7</v>
      </c>
      <c r="BD303" s="195" t="s">
        <v>7</v>
      </c>
      <c r="BE303" s="195" t="s">
        <v>7</v>
      </c>
      <c r="BF303" s="195" t="s">
        <v>7</v>
      </c>
      <c r="BG303" s="195" t="s">
        <v>7</v>
      </c>
      <c r="BH303" s="195" t="s">
        <v>7</v>
      </c>
      <c r="BI303" s="195" t="s">
        <v>7</v>
      </c>
    </row>
    <row r="304" spans="1:61" ht="12" customHeight="1" x14ac:dyDescent="0.2">
      <c r="A304" s="129">
        <v>41</v>
      </c>
      <c r="B304" s="129"/>
      <c r="C304" s="194" t="s">
        <v>100</v>
      </c>
      <c r="D304" s="195" t="s">
        <v>7</v>
      </c>
      <c r="E304" s="195">
        <v>15</v>
      </c>
      <c r="F304" s="195" t="s">
        <v>7</v>
      </c>
      <c r="G304" s="195">
        <v>880</v>
      </c>
      <c r="H304" s="195" t="s">
        <v>7</v>
      </c>
      <c r="I304" s="195" t="s">
        <v>7</v>
      </c>
      <c r="J304" s="195" t="s">
        <v>7</v>
      </c>
      <c r="K304" s="195" t="s">
        <v>7</v>
      </c>
      <c r="L304" s="195" t="s">
        <v>7</v>
      </c>
      <c r="M304" s="195" t="s">
        <v>7</v>
      </c>
      <c r="N304" s="195" t="s">
        <v>7</v>
      </c>
      <c r="O304" s="195" t="s">
        <v>7</v>
      </c>
      <c r="P304" s="195" t="s">
        <v>7</v>
      </c>
      <c r="Q304" s="195" t="s">
        <v>7</v>
      </c>
      <c r="R304" s="195" t="s">
        <v>7</v>
      </c>
      <c r="S304" s="195" t="s">
        <v>7</v>
      </c>
      <c r="X304" s="194" t="s">
        <v>100</v>
      </c>
      <c r="Y304" s="195" t="s">
        <v>7</v>
      </c>
      <c r="Z304" s="195">
        <v>15</v>
      </c>
      <c r="AA304" s="195" t="s">
        <v>7</v>
      </c>
      <c r="AB304" s="195">
        <v>880</v>
      </c>
      <c r="AC304" s="195" t="s">
        <v>7</v>
      </c>
      <c r="AD304" s="195" t="s">
        <v>7</v>
      </c>
      <c r="AE304" s="195" t="s">
        <v>7</v>
      </c>
      <c r="AF304" s="195" t="s">
        <v>7</v>
      </c>
      <c r="AG304" s="195" t="s">
        <v>7</v>
      </c>
      <c r="AH304" s="195" t="s">
        <v>7</v>
      </c>
      <c r="AI304" s="195" t="s">
        <v>7</v>
      </c>
      <c r="AJ304" s="195" t="s">
        <v>7</v>
      </c>
      <c r="AK304" s="195" t="s">
        <v>7</v>
      </c>
      <c r="AL304" s="195" t="s">
        <v>7</v>
      </c>
      <c r="AM304" s="195" t="s">
        <v>7</v>
      </c>
      <c r="AN304" s="195" t="s">
        <v>7</v>
      </c>
      <c r="AS304" s="194" t="s">
        <v>100</v>
      </c>
      <c r="AT304" s="195" t="s">
        <v>7</v>
      </c>
      <c r="AU304" s="195">
        <v>120</v>
      </c>
      <c r="AV304" s="195" t="s">
        <v>7</v>
      </c>
      <c r="AW304" s="196">
        <v>2732</v>
      </c>
      <c r="AX304" s="195" t="s">
        <v>7</v>
      </c>
      <c r="AY304" s="195" t="s">
        <v>7</v>
      </c>
      <c r="AZ304" s="195" t="s">
        <v>7</v>
      </c>
      <c r="BA304" s="195" t="s">
        <v>7</v>
      </c>
      <c r="BB304" s="195" t="s">
        <v>7</v>
      </c>
      <c r="BC304" s="195" t="s">
        <v>7</v>
      </c>
      <c r="BD304" s="195" t="s">
        <v>7</v>
      </c>
      <c r="BE304" s="195" t="s">
        <v>7</v>
      </c>
      <c r="BF304" s="195" t="s">
        <v>7</v>
      </c>
      <c r="BG304" s="195" t="s">
        <v>7</v>
      </c>
      <c r="BH304" s="195" t="s">
        <v>7</v>
      </c>
      <c r="BI304" s="195" t="s">
        <v>7</v>
      </c>
    </row>
    <row r="305" spans="1:61" ht="12" customHeight="1" x14ac:dyDescent="0.2">
      <c r="A305" s="129">
        <v>42</v>
      </c>
      <c r="B305" s="129"/>
      <c r="C305" s="194" t="s">
        <v>101</v>
      </c>
      <c r="D305" s="195" t="s">
        <v>7</v>
      </c>
      <c r="E305" s="195" t="s">
        <v>7</v>
      </c>
      <c r="F305" s="195">
        <v>200</v>
      </c>
      <c r="G305" s="195" t="s">
        <v>7</v>
      </c>
      <c r="H305" s="195" t="s">
        <v>7</v>
      </c>
      <c r="I305" s="195" t="s">
        <v>7</v>
      </c>
      <c r="J305" s="195" t="s">
        <v>7</v>
      </c>
      <c r="K305" s="195" t="s">
        <v>7</v>
      </c>
      <c r="L305" s="195" t="s">
        <v>7</v>
      </c>
      <c r="M305" s="195" t="s">
        <v>7</v>
      </c>
      <c r="N305" s="195" t="s">
        <v>7</v>
      </c>
      <c r="O305" s="195" t="s">
        <v>7</v>
      </c>
      <c r="P305" s="195" t="s">
        <v>7</v>
      </c>
      <c r="Q305" s="195" t="s">
        <v>7</v>
      </c>
      <c r="R305" s="195" t="s">
        <v>7</v>
      </c>
      <c r="S305" s="195" t="s">
        <v>7</v>
      </c>
      <c r="X305" s="194" t="s">
        <v>101</v>
      </c>
      <c r="Y305" s="195" t="s">
        <v>7</v>
      </c>
      <c r="Z305" s="195" t="s">
        <v>7</v>
      </c>
      <c r="AA305" s="195">
        <v>200</v>
      </c>
      <c r="AB305" s="195" t="s">
        <v>7</v>
      </c>
      <c r="AC305" s="195" t="s">
        <v>7</v>
      </c>
      <c r="AD305" s="195" t="s">
        <v>7</v>
      </c>
      <c r="AE305" s="195" t="s">
        <v>7</v>
      </c>
      <c r="AF305" s="195" t="s">
        <v>7</v>
      </c>
      <c r="AG305" s="195" t="s">
        <v>7</v>
      </c>
      <c r="AH305" s="195" t="s">
        <v>7</v>
      </c>
      <c r="AI305" s="195" t="s">
        <v>7</v>
      </c>
      <c r="AJ305" s="195" t="s">
        <v>7</v>
      </c>
      <c r="AK305" s="195" t="s">
        <v>7</v>
      </c>
      <c r="AL305" s="195" t="s">
        <v>7</v>
      </c>
      <c r="AM305" s="195" t="s">
        <v>7</v>
      </c>
      <c r="AN305" s="195" t="s">
        <v>7</v>
      </c>
      <c r="AS305" s="194" t="s">
        <v>101</v>
      </c>
      <c r="AT305" s="195" t="s">
        <v>7</v>
      </c>
      <c r="AU305" s="195" t="s">
        <v>7</v>
      </c>
      <c r="AV305" s="195">
        <v>500</v>
      </c>
      <c r="AW305" s="195" t="s">
        <v>7</v>
      </c>
      <c r="AX305" s="195" t="s">
        <v>7</v>
      </c>
      <c r="AY305" s="195" t="s">
        <v>7</v>
      </c>
      <c r="AZ305" s="195" t="s">
        <v>7</v>
      </c>
      <c r="BA305" s="195" t="s">
        <v>7</v>
      </c>
      <c r="BB305" s="195" t="s">
        <v>7</v>
      </c>
      <c r="BC305" s="195" t="s">
        <v>7</v>
      </c>
      <c r="BD305" s="195" t="s">
        <v>7</v>
      </c>
      <c r="BE305" s="195" t="s">
        <v>7</v>
      </c>
      <c r="BF305" s="195" t="s">
        <v>7</v>
      </c>
      <c r="BG305" s="195" t="s">
        <v>7</v>
      </c>
      <c r="BH305" s="195" t="s">
        <v>7</v>
      </c>
      <c r="BI305" s="195" t="s">
        <v>7</v>
      </c>
    </row>
    <row r="306" spans="1:61" ht="12" customHeight="1" x14ac:dyDescent="0.2">
      <c r="A306" s="129">
        <v>43</v>
      </c>
      <c r="B306" s="129"/>
      <c r="C306" s="194" t="s">
        <v>102</v>
      </c>
      <c r="D306" s="195" t="s">
        <v>7</v>
      </c>
      <c r="E306" s="195" t="s">
        <v>7</v>
      </c>
      <c r="F306" s="195" t="s">
        <v>7</v>
      </c>
      <c r="G306" s="195" t="s">
        <v>7</v>
      </c>
      <c r="H306" s="195">
        <v>30</v>
      </c>
      <c r="I306" s="195" t="s">
        <v>7</v>
      </c>
      <c r="J306" s="195" t="s">
        <v>7</v>
      </c>
      <c r="K306" s="195" t="s">
        <v>7</v>
      </c>
      <c r="L306" s="195" t="s">
        <v>7</v>
      </c>
      <c r="M306" s="195" t="s">
        <v>7</v>
      </c>
      <c r="N306" s="195" t="s">
        <v>7</v>
      </c>
      <c r="O306" s="195" t="s">
        <v>7</v>
      </c>
      <c r="P306" s="195" t="s">
        <v>7</v>
      </c>
      <c r="Q306" s="195" t="s">
        <v>7</v>
      </c>
      <c r="R306" s="195" t="s">
        <v>7</v>
      </c>
      <c r="S306" s="195" t="s">
        <v>7</v>
      </c>
      <c r="X306" s="194" t="s">
        <v>102</v>
      </c>
      <c r="Y306" s="195" t="s">
        <v>7</v>
      </c>
      <c r="Z306" s="195" t="s">
        <v>7</v>
      </c>
      <c r="AA306" s="195" t="s">
        <v>7</v>
      </c>
      <c r="AB306" s="195" t="s">
        <v>7</v>
      </c>
      <c r="AC306" s="195">
        <v>30</v>
      </c>
      <c r="AD306" s="195" t="s">
        <v>7</v>
      </c>
      <c r="AE306" s="195" t="s">
        <v>7</v>
      </c>
      <c r="AF306" s="195" t="s">
        <v>7</v>
      </c>
      <c r="AG306" s="195" t="s">
        <v>7</v>
      </c>
      <c r="AH306" s="195" t="s">
        <v>7</v>
      </c>
      <c r="AI306" s="195" t="s">
        <v>7</v>
      </c>
      <c r="AJ306" s="195" t="s">
        <v>7</v>
      </c>
      <c r="AK306" s="195" t="s">
        <v>7</v>
      </c>
      <c r="AL306" s="195" t="s">
        <v>7</v>
      </c>
      <c r="AM306" s="195" t="s">
        <v>7</v>
      </c>
      <c r="AN306" s="195" t="s">
        <v>7</v>
      </c>
      <c r="AS306" s="194" t="s">
        <v>102</v>
      </c>
      <c r="AT306" s="195" t="s">
        <v>7</v>
      </c>
      <c r="AU306" s="195" t="s">
        <v>7</v>
      </c>
      <c r="AV306" s="195" t="s">
        <v>7</v>
      </c>
      <c r="AW306" s="195" t="s">
        <v>7</v>
      </c>
      <c r="AX306" s="195">
        <v>300</v>
      </c>
      <c r="AY306" s="195" t="s">
        <v>7</v>
      </c>
      <c r="AZ306" s="195" t="s">
        <v>7</v>
      </c>
      <c r="BA306" s="195" t="s">
        <v>7</v>
      </c>
      <c r="BB306" s="195" t="s">
        <v>7</v>
      </c>
      <c r="BC306" s="195" t="s">
        <v>7</v>
      </c>
      <c r="BD306" s="195" t="s">
        <v>7</v>
      </c>
      <c r="BE306" s="195" t="s">
        <v>7</v>
      </c>
      <c r="BF306" s="195" t="s">
        <v>7</v>
      </c>
      <c r="BG306" s="195" t="s">
        <v>7</v>
      </c>
      <c r="BH306" s="195" t="s">
        <v>7</v>
      </c>
      <c r="BI306" s="195" t="s">
        <v>7</v>
      </c>
    </row>
    <row r="307" spans="1:61" ht="12" customHeight="1" x14ac:dyDescent="0.2">
      <c r="A307" s="129">
        <v>44</v>
      </c>
      <c r="B307" s="129"/>
      <c r="C307" s="194" t="s">
        <v>103</v>
      </c>
      <c r="D307" s="195" t="s">
        <v>7</v>
      </c>
      <c r="E307" s="195">
        <v>20</v>
      </c>
      <c r="F307" s="195" t="s">
        <v>7</v>
      </c>
      <c r="G307" s="195" t="s">
        <v>7</v>
      </c>
      <c r="H307" s="195" t="s">
        <v>7</v>
      </c>
      <c r="I307" s="195" t="s">
        <v>7</v>
      </c>
      <c r="J307" s="195" t="s">
        <v>7</v>
      </c>
      <c r="K307" s="195" t="s">
        <v>7</v>
      </c>
      <c r="L307" s="195" t="s">
        <v>7</v>
      </c>
      <c r="M307" s="195" t="s">
        <v>7</v>
      </c>
      <c r="N307" s="195" t="s">
        <v>7</v>
      </c>
      <c r="O307" s="195" t="s">
        <v>7</v>
      </c>
      <c r="P307" s="195" t="s">
        <v>7</v>
      </c>
      <c r="Q307" s="195" t="s">
        <v>7</v>
      </c>
      <c r="R307" s="195" t="s">
        <v>7</v>
      </c>
      <c r="S307" s="195" t="s">
        <v>7</v>
      </c>
      <c r="X307" s="194" t="s">
        <v>103</v>
      </c>
      <c r="Y307" s="195" t="s">
        <v>7</v>
      </c>
      <c r="Z307" s="195">
        <v>20</v>
      </c>
      <c r="AA307" s="195" t="s">
        <v>7</v>
      </c>
      <c r="AB307" s="195" t="s">
        <v>7</v>
      </c>
      <c r="AC307" s="195" t="s">
        <v>7</v>
      </c>
      <c r="AD307" s="195" t="s">
        <v>7</v>
      </c>
      <c r="AE307" s="195" t="s">
        <v>7</v>
      </c>
      <c r="AF307" s="195" t="s">
        <v>7</v>
      </c>
      <c r="AG307" s="195" t="s">
        <v>7</v>
      </c>
      <c r="AH307" s="195" t="s">
        <v>7</v>
      </c>
      <c r="AI307" s="195" t="s">
        <v>7</v>
      </c>
      <c r="AJ307" s="195" t="s">
        <v>7</v>
      </c>
      <c r="AK307" s="195" t="s">
        <v>7</v>
      </c>
      <c r="AL307" s="195" t="s">
        <v>7</v>
      </c>
      <c r="AM307" s="195" t="s">
        <v>7</v>
      </c>
      <c r="AN307" s="195" t="s">
        <v>7</v>
      </c>
      <c r="AS307" s="194" t="s">
        <v>103</v>
      </c>
      <c r="AT307" s="195" t="s">
        <v>7</v>
      </c>
      <c r="AU307" s="195">
        <v>244</v>
      </c>
      <c r="AV307" s="195" t="s">
        <v>7</v>
      </c>
      <c r="AW307" s="195" t="s">
        <v>7</v>
      </c>
      <c r="AX307" s="195" t="s">
        <v>7</v>
      </c>
      <c r="AY307" s="195" t="s">
        <v>7</v>
      </c>
      <c r="AZ307" s="195" t="s">
        <v>7</v>
      </c>
      <c r="BA307" s="195" t="s">
        <v>7</v>
      </c>
      <c r="BB307" s="195" t="s">
        <v>7</v>
      </c>
      <c r="BC307" s="195" t="s">
        <v>7</v>
      </c>
      <c r="BD307" s="195" t="s">
        <v>7</v>
      </c>
      <c r="BE307" s="195" t="s">
        <v>7</v>
      </c>
      <c r="BF307" s="195" t="s">
        <v>7</v>
      </c>
      <c r="BG307" s="195" t="s">
        <v>7</v>
      </c>
      <c r="BH307" s="195" t="s">
        <v>7</v>
      </c>
      <c r="BI307" s="195" t="s">
        <v>7</v>
      </c>
    </row>
    <row r="308" spans="1:61" ht="12" customHeight="1" x14ac:dyDescent="0.2">
      <c r="A308" s="129">
        <v>45</v>
      </c>
      <c r="B308" s="129"/>
      <c r="C308" s="194" t="s">
        <v>104</v>
      </c>
      <c r="D308" s="195" t="s">
        <v>7</v>
      </c>
      <c r="E308" s="195" t="s">
        <v>7</v>
      </c>
      <c r="F308" s="195" t="s">
        <v>7</v>
      </c>
      <c r="G308" s="195" t="s">
        <v>7</v>
      </c>
      <c r="H308" s="195" t="s">
        <v>7</v>
      </c>
      <c r="I308" s="195" t="s">
        <v>7</v>
      </c>
      <c r="J308" s="195" t="s">
        <v>7</v>
      </c>
      <c r="K308" s="195" t="s">
        <v>7</v>
      </c>
      <c r="L308" s="195" t="s">
        <v>7</v>
      </c>
      <c r="M308" s="195" t="s">
        <v>7</v>
      </c>
      <c r="N308" s="195" t="s">
        <v>7</v>
      </c>
      <c r="O308" s="195" t="s">
        <v>7</v>
      </c>
      <c r="P308" s="195" t="s">
        <v>7</v>
      </c>
      <c r="Q308" s="195" t="s">
        <v>7</v>
      </c>
      <c r="R308" s="195" t="s">
        <v>7</v>
      </c>
      <c r="S308" s="195" t="s">
        <v>7</v>
      </c>
      <c r="X308" s="194" t="s">
        <v>104</v>
      </c>
      <c r="Y308" s="195" t="s">
        <v>7</v>
      </c>
      <c r="Z308" s="195" t="s">
        <v>7</v>
      </c>
      <c r="AA308" s="195" t="s">
        <v>7</v>
      </c>
      <c r="AB308" s="195" t="s">
        <v>7</v>
      </c>
      <c r="AC308" s="195" t="s">
        <v>7</v>
      </c>
      <c r="AD308" s="195" t="s">
        <v>7</v>
      </c>
      <c r="AE308" s="195" t="s">
        <v>7</v>
      </c>
      <c r="AF308" s="195" t="s">
        <v>7</v>
      </c>
      <c r="AG308" s="195" t="s">
        <v>7</v>
      </c>
      <c r="AH308" s="195" t="s">
        <v>7</v>
      </c>
      <c r="AI308" s="195" t="s">
        <v>7</v>
      </c>
      <c r="AJ308" s="195" t="s">
        <v>7</v>
      </c>
      <c r="AK308" s="195" t="s">
        <v>7</v>
      </c>
      <c r="AL308" s="195" t="s">
        <v>7</v>
      </c>
      <c r="AM308" s="195" t="s">
        <v>7</v>
      </c>
      <c r="AN308" s="195" t="s">
        <v>7</v>
      </c>
      <c r="AS308" s="194" t="s">
        <v>104</v>
      </c>
      <c r="AT308" s="195" t="s">
        <v>7</v>
      </c>
      <c r="AU308" s="195" t="s">
        <v>7</v>
      </c>
      <c r="AV308" s="195" t="s">
        <v>7</v>
      </c>
      <c r="AW308" s="195" t="s">
        <v>7</v>
      </c>
      <c r="AX308" s="195" t="s">
        <v>7</v>
      </c>
      <c r="AY308" s="195" t="s">
        <v>7</v>
      </c>
      <c r="AZ308" s="195" t="s">
        <v>7</v>
      </c>
      <c r="BA308" s="195" t="s">
        <v>7</v>
      </c>
      <c r="BB308" s="195" t="s">
        <v>7</v>
      </c>
      <c r="BC308" s="195" t="s">
        <v>7</v>
      </c>
      <c r="BD308" s="195" t="s">
        <v>7</v>
      </c>
      <c r="BE308" s="195" t="s">
        <v>7</v>
      </c>
      <c r="BF308" s="195" t="s">
        <v>7</v>
      </c>
      <c r="BG308" s="195" t="s">
        <v>7</v>
      </c>
      <c r="BH308" s="195" t="s">
        <v>7</v>
      </c>
      <c r="BI308" s="195" t="s">
        <v>7</v>
      </c>
    </row>
    <row r="309" spans="1:61" ht="12" customHeight="1" x14ac:dyDescent="0.2">
      <c r="A309" s="129">
        <v>46</v>
      </c>
      <c r="B309" s="129"/>
      <c r="C309" s="194" t="s">
        <v>105</v>
      </c>
      <c r="D309" s="195" t="s">
        <v>7</v>
      </c>
      <c r="E309" s="195" t="s">
        <v>7</v>
      </c>
      <c r="F309" s="195" t="s">
        <v>7</v>
      </c>
      <c r="G309" s="195">
        <v>10</v>
      </c>
      <c r="H309" s="195" t="s">
        <v>7</v>
      </c>
      <c r="I309" s="195" t="s">
        <v>7</v>
      </c>
      <c r="J309" s="195" t="s">
        <v>7</v>
      </c>
      <c r="K309" s="195" t="s">
        <v>7</v>
      </c>
      <c r="L309" s="195" t="s">
        <v>7</v>
      </c>
      <c r="M309" s="195" t="s">
        <v>7</v>
      </c>
      <c r="N309" s="195" t="s">
        <v>7</v>
      </c>
      <c r="O309" s="195" t="s">
        <v>7</v>
      </c>
      <c r="P309" s="195" t="s">
        <v>7</v>
      </c>
      <c r="Q309" s="195" t="s">
        <v>7</v>
      </c>
      <c r="R309" s="195" t="s">
        <v>7</v>
      </c>
      <c r="S309" s="195" t="s">
        <v>7</v>
      </c>
      <c r="X309" s="194" t="s">
        <v>105</v>
      </c>
      <c r="Y309" s="195" t="s">
        <v>7</v>
      </c>
      <c r="Z309" s="195" t="s">
        <v>7</v>
      </c>
      <c r="AA309" s="195" t="s">
        <v>7</v>
      </c>
      <c r="AB309" s="195">
        <v>10</v>
      </c>
      <c r="AC309" s="195" t="s">
        <v>7</v>
      </c>
      <c r="AD309" s="195" t="s">
        <v>7</v>
      </c>
      <c r="AE309" s="195" t="s">
        <v>7</v>
      </c>
      <c r="AF309" s="195" t="s">
        <v>7</v>
      </c>
      <c r="AG309" s="195" t="s">
        <v>7</v>
      </c>
      <c r="AH309" s="195" t="s">
        <v>7</v>
      </c>
      <c r="AI309" s="195" t="s">
        <v>7</v>
      </c>
      <c r="AJ309" s="195" t="s">
        <v>7</v>
      </c>
      <c r="AK309" s="195" t="s">
        <v>7</v>
      </c>
      <c r="AL309" s="195" t="s">
        <v>7</v>
      </c>
      <c r="AM309" s="195" t="s">
        <v>7</v>
      </c>
      <c r="AN309" s="195" t="s">
        <v>7</v>
      </c>
      <c r="AS309" s="194" t="s">
        <v>105</v>
      </c>
      <c r="AT309" s="195" t="s">
        <v>7</v>
      </c>
      <c r="AU309" s="195" t="s">
        <v>7</v>
      </c>
      <c r="AV309" s="195" t="s">
        <v>7</v>
      </c>
      <c r="AW309" s="195">
        <v>22</v>
      </c>
      <c r="AX309" s="195" t="s">
        <v>7</v>
      </c>
      <c r="AY309" s="195" t="s">
        <v>7</v>
      </c>
      <c r="AZ309" s="195" t="s">
        <v>7</v>
      </c>
      <c r="BA309" s="195" t="s">
        <v>7</v>
      </c>
      <c r="BB309" s="195" t="s">
        <v>7</v>
      </c>
      <c r="BC309" s="195" t="s">
        <v>7</v>
      </c>
      <c r="BD309" s="195" t="s">
        <v>7</v>
      </c>
      <c r="BE309" s="195" t="s">
        <v>7</v>
      </c>
      <c r="BF309" s="195" t="s">
        <v>7</v>
      </c>
      <c r="BG309" s="195" t="s">
        <v>7</v>
      </c>
      <c r="BH309" s="195" t="s">
        <v>7</v>
      </c>
      <c r="BI309" s="195" t="s">
        <v>7</v>
      </c>
    </row>
    <row r="310" spans="1:61" ht="12" customHeight="1" x14ac:dyDescent="0.2">
      <c r="A310" s="129">
        <v>47</v>
      </c>
      <c r="B310" s="129"/>
      <c r="C310" s="194" t="s">
        <v>106</v>
      </c>
      <c r="D310" s="195" t="s">
        <v>7</v>
      </c>
      <c r="E310" s="195">
        <v>8</v>
      </c>
      <c r="F310" s="195" t="s">
        <v>7</v>
      </c>
      <c r="G310" s="195" t="s">
        <v>7</v>
      </c>
      <c r="H310" s="195">
        <v>75</v>
      </c>
      <c r="I310" s="195" t="s">
        <v>7</v>
      </c>
      <c r="J310" s="195" t="s">
        <v>7</v>
      </c>
      <c r="K310" s="195">
        <v>314</v>
      </c>
      <c r="L310" s="195">
        <v>16</v>
      </c>
      <c r="M310" s="195" t="s">
        <v>7</v>
      </c>
      <c r="N310" s="195" t="s">
        <v>7</v>
      </c>
      <c r="O310" s="195" t="s">
        <v>7</v>
      </c>
      <c r="P310" s="195" t="s">
        <v>7</v>
      </c>
      <c r="Q310" s="195" t="s">
        <v>7</v>
      </c>
      <c r="R310" s="195" t="s">
        <v>7</v>
      </c>
      <c r="S310" s="195" t="s">
        <v>7</v>
      </c>
      <c r="X310" s="194" t="s">
        <v>106</v>
      </c>
      <c r="Y310" s="195" t="s">
        <v>7</v>
      </c>
      <c r="Z310" s="195">
        <v>8</v>
      </c>
      <c r="AA310" s="195" t="s">
        <v>7</v>
      </c>
      <c r="AB310" s="195" t="s">
        <v>7</v>
      </c>
      <c r="AC310" s="195">
        <v>75</v>
      </c>
      <c r="AD310" s="195" t="s">
        <v>7</v>
      </c>
      <c r="AE310" s="195" t="s">
        <v>7</v>
      </c>
      <c r="AF310" s="195">
        <v>314</v>
      </c>
      <c r="AG310" s="195">
        <v>16</v>
      </c>
      <c r="AH310" s="195" t="s">
        <v>7</v>
      </c>
      <c r="AI310" s="195" t="s">
        <v>7</v>
      </c>
      <c r="AJ310" s="195" t="s">
        <v>7</v>
      </c>
      <c r="AK310" s="195" t="s">
        <v>7</v>
      </c>
      <c r="AL310" s="195" t="s">
        <v>7</v>
      </c>
      <c r="AM310" s="195" t="s">
        <v>7</v>
      </c>
      <c r="AN310" s="195" t="s">
        <v>7</v>
      </c>
      <c r="AS310" s="194" t="s">
        <v>106</v>
      </c>
      <c r="AT310" s="195" t="s">
        <v>7</v>
      </c>
      <c r="AU310" s="195">
        <v>150</v>
      </c>
      <c r="AV310" s="195" t="s">
        <v>7</v>
      </c>
      <c r="AW310" s="195" t="s">
        <v>7</v>
      </c>
      <c r="AX310" s="195">
        <v>750</v>
      </c>
      <c r="AY310" s="195" t="s">
        <v>7</v>
      </c>
      <c r="AZ310" s="195" t="s">
        <v>7</v>
      </c>
      <c r="BA310" s="196">
        <v>4710</v>
      </c>
      <c r="BB310" s="195">
        <v>160</v>
      </c>
      <c r="BC310" s="195" t="s">
        <v>7</v>
      </c>
      <c r="BD310" s="195" t="s">
        <v>7</v>
      </c>
      <c r="BE310" s="195" t="s">
        <v>7</v>
      </c>
      <c r="BF310" s="195" t="s">
        <v>7</v>
      </c>
      <c r="BG310" s="195" t="s">
        <v>7</v>
      </c>
      <c r="BH310" s="195" t="s">
        <v>7</v>
      </c>
      <c r="BI310" s="195" t="s">
        <v>7</v>
      </c>
    </row>
    <row r="311" spans="1:61" ht="12" customHeight="1" x14ac:dyDescent="0.2">
      <c r="A311" s="129">
        <v>48</v>
      </c>
      <c r="B311" s="129"/>
      <c r="C311" s="194" t="s">
        <v>107</v>
      </c>
      <c r="D311" s="195" t="s">
        <v>7</v>
      </c>
      <c r="E311" s="195">
        <v>8</v>
      </c>
      <c r="F311" s="195" t="s">
        <v>7</v>
      </c>
      <c r="G311" s="195">
        <v>5</v>
      </c>
      <c r="H311" s="195" t="s">
        <v>7</v>
      </c>
      <c r="I311" s="195" t="s">
        <v>7</v>
      </c>
      <c r="J311" s="195" t="s">
        <v>7</v>
      </c>
      <c r="K311" s="195">
        <v>5</v>
      </c>
      <c r="L311" s="195" t="s">
        <v>7</v>
      </c>
      <c r="M311" s="195" t="s">
        <v>7</v>
      </c>
      <c r="N311" s="195" t="s">
        <v>7</v>
      </c>
      <c r="O311" s="195" t="s">
        <v>7</v>
      </c>
      <c r="P311" s="195" t="s">
        <v>7</v>
      </c>
      <c r="Q311" s="195" t="s">
        <v>7</v>
      </c>
      <c r="R311" s="195" t="s">
        <v>7</v>
      </c>
      <c r="S311" s="195" t="s">
        <v>7</v>
      </c>
      <c r="X311" s="194" t="s">
        <v>107</v>
      </c>
      <c r="Y311" s="195" t="s">
        <v>7</v>
      </c>
      <c r="Z311" s="195">
        <v>8</v>
      </c>
      <c r="AA311" s="195" t="s">
        <v>7</v>
      </c>
      <c r="AB311" s="195">
        <v>5</v>
      </c>
      <c r="AC311" s="195" t="s">
        <v>7</v>
      </c>
      <c r="AD311" s="195" t="s">
        <v>7</v>
      </c>
      <c r="AE311" s="195" t="s">
        <v>7</v>
      </c>
      <c r="AF311" s="195">
        <v>5</v>
      </c>
      <c r="AG311" s="195" t="s">
        <v>7</v>
      </c>
      <c r="AH311" s="195" t="s">
        <v>7</v>
      </c>
      <c r="AI311" s="195" t="s">
        <v>7</v>
      </c>
      <c r="AJ311" s="195" t="s">
        <v>7</v>
      </c>
      <c r="AK311" s="195" t="s">
        <v>7</v>
      </c>
      <c r="AL311" s="195" t="s">
        <v>7</v>
      </c>
      <c r="AM311" s="195" t="s">
        <v>7</v>
      </c>
      <c r="AN311" s="195" t="s">
        <v>7</v>
      </c>
      <c r="AS311" s="194" t="s">
        <v>107</v>
      </c>
      <c r="AT311" s="195" t="s">
        <v>7</v>
      </c>
      <c r="AU311" s="195">
        <v>64</v>
      </c>
      <c r="AV311" s="195" t="s">
        <v>7</v>
      </c>
      <c r="AW311" s="195">
        <v>8</v>
      </c>
      <c r="AX311" s="195" t="s">
        <v>7</v>
      </c>
      <c r="AY311" s="195" t="s">
        <v>7</v>
      </c>
      <c r="AZ311" s="195" t="s">
        <v>7</v>
      </c>
      <c r="BA311" s="195">
        <v>100</v>
      </c>
      <c r="BB311" s="195" t="s">
        <v>7</v>
      </c>
      <c r="BC311" s="195" t="s">
        <v>7</v>
      </c>
      <c r="BD311" s="195" t="s">
        <v>7</v>
      </c>
      <c r="BE311" s="195" t="s">
        <v>7</v>
      </c>
      <c r="BF311" s="195" t="s">
        <v>7</v>
      </c>
      <c r="BG311" s="195" t="s">
        <v>7</v>
      </c>
      <c r="BH311" s="195" t="s">
        <v>7</v>
      </c>
      <c r="BI311" s="195" t="s">
        <v>7</v>
      </c>
    </row>
    <row r="312" spans="1:61" ht="12" customHeight="1" x14ac:dyDescent="0.2">
      <c r="A312" s="129">
        <v>49</v>
      </c>
      <c r="B312" s="129"/>
      <c r="C312" s="194" t="s">
        <v>108</v>
      </c>
      <c r="D312" s="195" t="s">
        <v>7</v>
      </c>
      <c r="E312" s="195">
        <v>40</v>
      </c>
      <c r="F312" s="195" t="s">
        <v>7</v>
      </c>
      <c r="G312" s="195" t="s">
        <v>7</v>
      </c>
      <c r="H312" s="195" t="s">
        <v>7</v>
      </c>
      <c r="I312" s="195" t="s">
        <v>7</v>
      </c>
      <c r="J312" s="195" t="s">
        <v>7</v>
      </c>
      <c r="K312" s="195">
        <v>30</v>
      </c>
      <c r="L312" s="195" t="s">
        <v>7</v>
      </c>
      <c r="M312" s="195" t="s">
        <v>7</v>
      </c>
      <c r="N312" s="195" t="s">
        <v>7</v>
      </c>
      <c r="O312" s="195" t="s">
        <v>7</v>
      </c>
      <c r="P312" s="195" t="s">
        <v>7</v>
      </c>
      <c r="Q312" s="195" t="s">
        <v>7</v>
      </c>
      <c r="R312" s="195" t="s">
        <v>7</v>
      </c>
      <c r="S312" s="195" t="s">
        <v>7</v>
      </c>
      <c r="X312" s="194" t="s">
        <v>108</v>
      </c>
      <c r="Y312" s="195" t="s">
        <v>7</v>
      </c>
      <c r="Z312" s="195">
        <v>40</v>
      </c>
      <c r="AA312" s="195" t="s">
        <v>7</v>
      </c>
      <c r="AB312" s="195" t="s">
        <v>7</v>
      </c>
      <c r="AC312" s="195" t="s">
        <v>7</v>
      </c>
      <c r="AD312" s="195" t="s">
        <v>7</v>
      </c>
      <c r="AE312" s="195" t="s">
        <v>7</v>
      </c>
      <c r="AF312" s="195">
        <v>30</v>
      </c>
      <c r="AG312" s="195" t="s">
        <v>7</v>
      </c>
      <c r="AH312" s="195" t="s">
        <v>7</v>
      </c>
      <c r="AI312" s="195" t="s">
        <v>7</v>
      </c>
      <c r="AJ312" s="195" t="s">
        <v>7</v>
      </c>
      <c r="AK312" s="195" t="s">
        <v>7</v>
      </c>
      <c r="AL312" s="195" t="s">
        <v>7</v>
      </c>
      <c r="AM312" s="195" t="s">
        <v>7</v>
      </c>
      <c r="AN312" s="195" t="s">
        <v>7</v>
      </c>
      <c r="AS312" s="194" t="s">
        <v>108</v>
      </c>
      <c r="AT312" s="195" t="s">
        <v>7</v>
      </c>
      <c r="AU312" s="195">
        <v>750</v>
      </c>
      <c r="AV312" s="195" t="s">
        <v>7</v>
      </c>
      <c r="AW312" s="195" t="s">
        <v>7</v>
      </c>
      <c r="AX312" s="195" t="s">
        <v>7</v>
      </c>
      <c r="AY312" s="195" t="s">
        <v>7</v>
      </c>
      <c r="AZ312" s="195" t="s">
        <v>7</v>
      </c>
      <c r="BA312" s="195">
        <v>800</v>
      </c>
      <c r="BB312" s="195" t="s">
        <v>7</v>
      </c>
      <c r="BC312" s="195" t="s">
        <v>7</v>
      </c>
      <c r="BD312" s="195" t="s">
        <v>7</v>
      </c>
      <c r="BE312" s="195" t="s">
        <v>7</v>
      </c>
      <c r="BF312" s="195" t="s">
        <v>7</v>
      </c>
      <c r="BG312" s="195" t="s">
        <v>7</v>
      </c>
      <c r="BH312" s="195" t="s">
        <v>7</v>
      </c>
      <c r="BI312" s="195" t="s">
        <v>7</v>
      </c>
    </row>
    <row r="313" spans="1:61" ht="12" customHeight="1" x14ac:dyDescent="0.2">
      <c r="A313" s="129">
        <v>50</v>
      </c>
      <c r="B313" s="129"/>
      <c r="C313" s="194" t="s">
        <v>109</v>
      </c>
      <c r="D313" s="195" t="s">
        <v>7</v>
      </c>
      <c r="E313" s="195" t="s">
        <v>7</v>
      </c>
      <c r="F313" s="195" t="s">
        <v>7</v>
      </c>
      <c r="G313" s="195" t="s">
        <v>7</v>
      </c>
      <c r="H313" s="195" t="s">
        <v>7</v>
      </c>
      <c r="I313" s="195" t="s">
        <v>7</v>
      </c>
      <c r="J313" s="195" t="s">
        <v>7</v>
      </c>
      <c r="K313" s="195" t="s">
        <v>7</v>
      </c>
      <c r="L313" s="195" t="s">
        <v>7</v>
      </c>
      <c r="M313" s="195" t="s">
        <v>7</v>
      </c>
      <c r="N313" s="195" t="s">
        <v>7</v>
      </c>
      <c r="O313" s="195" t="s">
        <v>7</v>
      </c>
      <c r="P313" s="195" t="s">
        <v>7</v>
      </c>
      <c r="Q313" s="195" t="s">
        <v>7</v>
      </c>
      <c r="R313" s="195" t="s">
        <v>7</v>
      </c>
      <c r="S313" s="195" t="s">
        <v>7</v>
      </c>
      <c r="X313" s="194" t="s">
        <v>109</v>
      </c>
      <c r="Y313" s="195" t="s">
        <v>7</v>
      </c>
      <c r="Z313" s="195" t="s">
        <v>7</v>
      </c>
      <c r="AA313" s="195" t="s">
        <v>7</v>
      </c>
      <c r="AB313" s="195" t="s">
        <v>7</v>
      </c>
      <c r="AC313" s="195" t="s">
        <v>7</v>
      </c>
      <c r="AD313" s="195" t="s">
        <v>7</v>
      </c>
      <c r="AE313" s="195" t="s">
        <v>7</v>
      </c>
      <c r="AF313" s="195" t="s">
        <v>7</v>
      </c>
      <c r="AG313" s="195" t="s">
        <v>7</v>
      </c>
      <c r="AH313" s="195" t="s">
        <v>7</v>
      </c>
      <c r="AI313" s="195" t="s">
        <v>7</v>
      </c>
      <c r="AJ313" s="195" t="s">
        <v>7</v>
      </c>
      <c r="AK313" s="195" t="s">
        <v>7</v>
      </c>
      <c r="AL313" s="195" t="s">
        <v>7</v>
      </c>
      <c r="AM313" s="195" t="s">
        <v>7</v>
      </c>
      <c r="AN313" s="195" t="s">
        <v>7</v>
      </c>
      <c r="AS313" s="194" t="s">
        <v>109</v>
      </c>
      <c r="AT313" s="195" t="s">
        <v>7</v>
      </c>
      <c r="AU313" s="195" t="s">
        <v>7</v>
      </c>
      <c r="AV313" s="195" t="s">
        <v>7</v>
      </c>
      <c r="AW313" s="195" t="s">
        <v>7</v>
      </c>
      <c r="AX313" s="195" t="s">
        <v>7</v>
      </c>
      <c r="AY313" s="195" t="s">
        <v>7</v>
      </c>
      <c r="AZ313" s="195" t="s">
        <v>7</v>
      </c>
      <c r="BA313" s="195" t="s">
        <v>7</v>
      </c>
      <c r="BB313" s="195" t="s">
        <v>7</v>
      </c>
      <c r="BC313" s="195" t="s">
        <v>7</v>
      </c>
      <c r="BD313" s="195" t="s">
        <v>7</v>
      </c>
      <c r="BE313" s="195" t="s">
        <v>7</v>
      </c>
      <c r="BF313" s="195" t="s">
        <v>7</v>
      </c>
      <c r="BG313" s="195" t="s">
        <v>7</v>
      </c>
      <c r="BH313" s="195" t="s">
        <v>7</v>
      </c>
      <c r="BI313" s="195" t="s">
        <v>7</v>
      </c>
    </row>
    <row r="314" spans="1:61" ht="12" customHeight="1" x14ac:dyDescent="0.2">
      <c r="A314" s="129">
        <v>51</v>
      </c>
      <c r="B314" s="129"/>
      <c r="C314" s="194" t="s">
        <v>110</v>
      </c>
      <c r="D314" s="195" t="s">
        <v>7</v>
      </c>
      <c r="E314" s="195">
        <v>18</v>
      </c>
      <c r="F314" s="195" t="s">
        <v>7</v>
      </c>
      <c r="G314" s="195" t="s">
        <v>7</v>
      </c>
      <c r="H314" s="195">
        <v>18</v>
      </c>
      <c r="I314" s="195" t="s">
        <v>7</v>
      </c>
      <c r="J314" s="195" t="s">
        <v>7</v>
      </c>
      <c r="K314" s="195" t="s">
        <v>7</v>
      </c>
      <c r="L314" s="195" t="s">
        <v>7</v>
      </c>
      <c r="M314" s="195" t="s">
        <v>7</v>
      </c>
      <c r="N314" s="195">
        <v>10</v>
      </c>
      <c r="O314" s="195" t="s">
        <v>7</v>
      </c>
      <c r="P314" s="195" t="s">
        <v>7</v>
      </c>
      <c r="Q314" s="195" t="s">
        <v>7</v>
      </c>
      <c r="R314" s="195" t="s">
        <v>7</v>
      </c>
      <c r="S314" s="195" t="s">
        <v>7</v>
      </c>
      <c r="X314" s="194" t="s">
        <v>110</v>
      </c>
      <c r="Y314" s="195" t="s">
        <v>7</v>
      </c>
      <c r="Z314" s="195">
        <v>18</v>
      </c>
      <c r="AA314" s="195" t="s">
        <v>7</v>
      </c>
      <c r="AB314" s="195" t="s">
        <v>7</v>
      </c>
      <c r="AC314" s="195">
        <v>18</v>
      </c>
      <c r="AD314" s="195" t="s">
        <v>7</v>
      </c>
      <c r="AE314" s="195" t="s">
        <v>7</v>
      </c>
      <c r="AF314" s="195" t="s">
        <v>7</v>
      </c>
      <c r="AG314" s="195" t="s">
        <v>7</v>
      </c>
      <c r="AH314" s="195" t="s">
        <v>7</v>
      </c>
      <c r="AI314" s="195">
        <v>10</v>
      </c>
      <c r="AJ314" s="195" t="s">
        <v>7</v>
      </c>
      <c r="AK314" s="195" t="s">
        <v>7</v>
      </c>
      <c r="AL314" s="195" t="s">
        <v>7</v>
      </c>
      <c r="AM314" s="195" t="s">
        <v>7</v>
      </c>
      <c r="AN314" s="195" t="s">
        <v>7</v>
      </c>
      <c r="AS314" s="194" t="s">
        <v>110</v>
      </c>
      <c r="AT314" s="195" t="s">
        <v>7</v>
      </c>
      <c r="AU314" s="195">
        <v>162</v>
      </c>
      <c r="AV314" s="195" t="s">
        <v>7</v>
      </c>
      <c r="AW314" s="195" t="s">
        <v>7</v>
      </c>
      <c r="AX314" s="195">
        <v>180</v>
      </c>
      <c r="AY314" s="195" t="s">
        <v>7</v>
      </c>
      <c r="AZ314" s="195" t="s">
        <v>7</v>
      </c>
      <c r="BA314" s="195" t="s">
        <v>7</v>
      </c>
      <c r="BB314" s="195" t="s">
        <v>7</v>
      </c>
      <c r="BC314" s="195" t="s">
        <v>7</v>
      </c>
      <c r="BD314" s="195">
        <v>75</v>
      </c>
      <c r="BE314" s="195" t="s">
        <v>7</v>
      </c>
      <c r="BF314" s="195" t="s">
        <v>7</v>
      </c>
      <c r="BG314" s="195" t="s">
        <v>7</v>
      </c>
      <c r="BH314" s="195" t="s">
        <v>7</v>
      </c>
      <c r="BI314" s="195" t="s">
        <v>7</v>
      </c>
    </row>
    <row r="315" spans="1:61" ht="12" customHeight="1" x14ac:dyDescent="0.2">
      <c r="A315" s="129">
        <v>52</v>
      </c>
      <c r="B315" s="129"/>
      <c r="C315" s="194" t="s">
        <v>111</v>
      </c>
      <c r="D315" s="195" t="s">
        <v>7</v>
      </c>
      <c r="E315" s="195" t="s">
        <v>7</v>
      </c>
      <c r="F315" s="195">
        <v>20</v>
      </c>
      <c r="G315" s="195">
        <v>865</v>
      </c>
      <c r="H315" s="195" t="s">
        <v>7</v>
      </c>
      <c r="I315" s="195" t="s">
        <v>7</v>
      </c>
      <c r="J315" s="195" t="s">
        <v>7</v>
      </c>
      <c r="K315" s="195" t="s">
        <v>7</v>
      </c>
      <c r="L315" s="195" t="s">
        <v>7</v>
      </c>
      <c r="M315" s="195" t="s">
        <v>7</v>
      </c>
      <c r="N315" s="195" t="s">
        <v>7</v>
      </c>
      <c r="O315" s="195">
        <v>32</v>
      </c>
      <c r="P315" s="195" t="s">
        <v>7</v>
      </c>
      <c r="Q315" s="195" t="s">
        <v>7</v>
      </c>
      <c r="R315" s="195" t="s">
        <v>7</v>
      </c>
      <c r="S315" s="195" t="s">
        <v>7</v>
      </c>
      <c r="X315" s="194" t="s">
        <v>111</v>
      </c>
      <c r="Y315" s="195" t="s">
        <v>7</v>
      </c>
      <c r="Z315" s="195" t="s">
        <v>7</v>
      </c>
      <c r="AA315" s="195">
        <v>20</v>
      </c>
      <c r="AB315" s="195">
        <v>865</v>
      </c>
      <c r="AC315" s="195" t="s">
        <v>7</v>
      </c>
      <c r="AD315" s="195" t="s">
        <v>7</v>
      </c>
      <c r="AE315" s="195" t="s">
        <v>7</v>
      </c>
      <c r="AF315" s="195" t="s">
        <v>7</v>
      </c>
      <c r="AG315" s="195" t="s">
        <v>7</v>
      </c>
      <c r="AH315" s="195" t="s">
        <v>7</v>
      </c>
      <c r="AI315" s="195" t="s">
        <v>7</v>
      </c>
      <c r="AJ315" s="195">
        <v>32</v>
      </c>
      <c r="AK315" s="195" t="s">
        <v>7</v>
      </c>
      <c r="AL315" s="195" t="s">
        <v>7</v>
      </c>
      <c r="AM315" s="195" t="s">
        <v>7</v>
      </c>
      <c r="AN315" s="195" t="s">
        <v>7</v>
      </c>
      <c r="AS315" s="194" t="s">
        <v>111</v>
      </c>
      <c r="AT315" s="195" t="s">
        <v>7</v>
      </c>
      <c r="AU315" s="195" t="s">
        <v>7</v>
      </c>
      <c r="AV315" s="195">
        <v>42</v>
      </c>
      <c r="AW315" s="196">
        <v>2200</v>
      </c>
      <c r="AX315" s="195" t="s">
        <v>7</v>
      </c>
      <c r="AY315" s="195" t="s">
        <v>7</v>
      </c>
      <c r="AZ315" s="195" t="s">
        <v>7</v>
      </c>
      <c r="BA315" s="195" t="s">
        <v>7</v>
      </c>
      <c r="BB315" s="195" t="s">
        <v>7</v>
      </c>
      <c r="BC315" s="195" t="s">
        <v>7</v>
      </c>
      <c r="BD315" s="195" t="s">
        <v>7</v>
      </c>
      <c r="BE315" s="195">
        <v>450</v>
      </c>
      <c r="BF315" s="195" t="s">
        <v>7</v>
      </c>
      <c r="BG315" s="195" t="s">
        <v>7</v>
      </c>
      <c r="BH315" s="195" t="s">
        <v>7</v>
      </c>
      <c r="BI315" s="195" t="s">
        <v>7</v>
      </c>
    </row>
    <row r="316" spans="1:61" ht="12" customHeight="1" x14ac:dyDescent="0.2">
      <c r="A316" s="129">
        <v>53</v>
      </c>
      <c r="B316" s="129"/>
      <c r="C316" s="194" t="s">
        <v>112</v>
      </c>
      <c r="D316" s="195">
        <v>10</v>
      </c>
      <c r="E316" s="195">
        <v>150</v>
      </c>
      <c r="F316" s="195" t="s">
        <v>7</v>
      </c>
      <c r="G316" s="195">
        <v>20</v>
      </c>
      <c r="H316" s="195" t="s">
        <v>7</v>
      </c>
      <c r="I316" s="195" t="s">
        <v>7</v>
      </c>
      <c r="J316" s="195" t="s">
        <v>7</v>
      </c>
      <c r="K316" s="195">
        <v>45</v>
      </c>
      <c r="L316" s="195">
        <v>8</v>
      </c>
      <c r="M316" s="195" t="s">
        <v>7</v>
      </c>
      <c r="N316" s="195" t="s">
        <v>7</v>
      </c>
      <c r="O316" s="195" t="s">
        <v>7</v>
      </c>
      <c r="P316" s="195" t="s">
        <v>7</v>
      </c>
      <c r="Q316" s="195" t="s">
        <v>7</v>
      </c>
      <c r="R316" s="195">
        <v>13</v>
      </c>
      <c r="S316" s="195" t="s">
        <v>7</v>
      </c>
      <c r="X316" s="194" t="s">
        <v>112</v>
      </c>
      <c r="Y316" s="195">
        <v>10</v>
      </c>
      <c r="Z316" s="195">
        <v>150</v>
      </c>
      <c r="AA316" s="195" t="s">
        <v>7</v>
      </c>
      <c r="AB316" s="195">
        <v>20</v>
      </c>
      <c r="AC316" s="195" t="s">
        <v>7</v>
      </c>
      <c r="AD316" s="195" t="s">
        <v>7</v>
      </c>
      <c r="AE316" s="195" t="s">
        <v>7</v>
      </c>
      <c r="AF316" s="195">
        <v>45</v>
      </c>
      <c r="AG316" s="195">
        <v>8</v>
      </c>
      <c r="AH316" s="195" t="s">
        <v>7</v>
      </c>
      <c r="AI316" s="195" t="s">
        <v>7</v>
      </c>
      <c r="AJ316" s="195" t="s">
        <v>7</v>
      </c>
      <c r="AK316" s="195" t="s">
        <v>7</v>
      </c>
      <c r="AL316" s="195" t="s">
        <v>7</v>
      </c>
      <c r="AM316" s="195">
        <v>13</v>
      </c>
      <c r="AN316" s="195" t="s">
        <v>7</v>
      </c>
      <c r="AS316" s="194" t="s">
        <v>112</v>
      </c>
      <c r="AT316" s="195">
        <v>80</v>
      </c>
      <c r="AU316" s="196">
        <v>3300</v>
      </c>
      <c r="AV316" s="195" t="s">
        <v>7</v>
      </c>
      <c r="AW316" s="195">
        <v>36</v>
      </c>
      <c r="AX316" s="195" t="s">
        <v>7</v>
      </c>
      <c r="AY316" s="195" t="s">
        <v>7</v>
      </c>
      <c r="AZ316" s="195" t="s">
        <v>7</v>
      </c>
      <c r="BA316" s="196">
        <v>1275</v>
      </c>
      <c r="BB316" s="195">
        <v>280</v>
      </c>
      <c r="BC316" s="195" t="s">
        <v>7</v>
      </c>
      <c r="BD316" s="195" t="s">
        <v>7</v>
      </c>
      <c r="BE316" s="195" t="s">
        <v>7</v>
      </c>
      <c r="BF316" s="195" t="s">
        <v>7</v>
      </c>
      <c r="BG316" s="195" t="s">
        <v>7</v>
      </c>
      <c r="BH316" s="195">
        <v>480</v>
      </c>
      <c r="BI316" s="195" t="s">
        <v>7</v>
      </c>
    </row>
    <row r="317" spans="1:61" ht="12" customHeight="1" x14ac:dyDescent="0.2">
      <c r="A317" s="129">
        <v>54</v>
      </c>
      <c r="B317" s="129"/>
      <c r="C317" s="194" t="s">
        <v>113</v>
      </c>
      <c r="D317" s="195" t="s">
        <v>7</v>
      </c>
      <c r="E317" s="195">
        <v>3</v>
      </c>
      <c r="F317" s="195" t="s">
        <v>7</v>
      </c>
      <c r="G317" s="195" t="s">
        <v>7</v>
      </c>
      <c r="H317" s="195" t="s">
        <v>7</v>
      </c>
      <c r="I317" s="195" t="s">
        <v>7</v>
      </c>
      <c r="J317" s="195" t="s">
        <v>7</v>
      </c>
      <c r="K317" s="195" t="s">
        <v>7</v>
      </c>
      <c r="L317" s="195" t="s">
        <v>7</v>
      </c>
      <c r="M317" s="195" t="s">
        <v>7</v>
      </c>
      <c r="N317" s="195" t="s">
        <v>7</v>
      </c>
      <c r="O317" s="195" t="s">
        <v>7</v>
      </c>
      <c r="P317" s="195" t="s">
        <v>7</v>
      </c>
      <c r="Q317" s="195" t="s">
        <v>7</v>
      </c>
      <c r="R317" s="195" t="s">
        <v>7</v>
      </c>
      <c r="S317" s="195" t="s">
        <v>7</v>
      </c>
      <c r="X317" s="194" t="s">
        <v>113</v>
      </c>
      <c r="Y317" s="195" t="s">
        <v>7</v>
      </c>
      <c r="Z317" s="195">
        <v>3</v>
      </c>
      <c r="AA317" s="195" t="s">
        <v>7</v>
      </c>
      <c r="AB317" s="195" t="s">
        <v>7</v>
      </c>
      <c r="AC317" s="195" t="s">
        <v>7</v>
      </c>
      <c r="AD317" s="195" t="s">
        <v>7</v>
      </c>
      <c r="AE317" s="195" t="s">
        <v>7</v>
      </c>
      <c r="AF317" s="195" t="s">
        <v>7</v>
      </c>
      <c r="AG317" s="195" t="s">
        <v>7</v>
      </c>
      <c r="AH317" s="195" t="s">
        <v>7</v>
      </c>
      <c r="AI317" s="195" t="s">
        <v>7</v>
      </c>
      <c r="AJ317" s="195" t="s">
        <v>7</v>
      </c>
      <c r="AK317" s="195" t="s">
        <v>7</v>
      </c>
      <c r="AL317" s="195" t="s">
        <v>7</v>
      </c>
      <c r="AM317" s="195" t="s">
        <v>7</v>
      </c>
      <c r="AN317" s="195" t="s">
        <v>7</v>
      </c>
      <c r="AS317" s="194" t="s">
        <v>113</v>
      </c>
      <c r="AT317" s="195" t="s">
        <v>7</v>
      </c>
      <c r="AU317" s="195">
        <v>18</v>
      </c>
      <c r="AV317" s="195" t="s">
        <v>7</v>
      </c>
      <c r="AW317" s="195" t="s">
        <v>7</v>
      </c>
      <c r="AX317" s="195" t="s">
        <v>7</v>
      </c>
      <c r="AY317" s="195" t="s">
        <v>7</v>
      </c>
      <c r="AZ317" s="195" t="s">
        <v>7</v>
      </c>
      <c r="BA317" s="195" t="s">
        <v>7</v>
      </c>
      <c r="BB317" s="195" t="s">
        <v>7</v>
      </c>
      <c r="BC317" s="195" t="s">
        <v>7</v>
      </c>
      <c r="BD317" s="195" t="s">
        <v>7</v>
      </c>
      <c r="BE317" s="195" t="s">
        <v>7</v>
      </c>
      <c r="BF317" s="195" t="s">
        <v>7</v>
      </c>
      <c r="BG317" s="195" t="s">
        <v>7</v>
      </c>
      <c r="BH317" s="195" t="s">
        <v>7</v>
      </c>
      <c r="BI317" s="195" t="s">
        <v>7</v>
      </c>
    </row>
    <row r="318" spans="1:61" ht="12" customHeight="1" x14ac:dyDescent="0.2">
      <c r="A318" s="129">
        <v>55</v>
      </c>
      <c r="B318" s="129"/>
      <c r="C318" s="194" t="s">
        <v>114</v>
      </c>
      <c r="D318" s="195" t="s">
        <v>7</v>
      </c>
      <c r="E318" s="195">
        <v>5</v>
      </c>
      <c r="F318" s="195" t="s">
        <v>7</v>
      </c>
      <c r="G318" s="195" t="s">
        <v>7</v>
      </c>
      <c r="H318" s="195" t="s">
        <v>7</v>
      </c>
      <c r="I318" s="195" t="s">
        <v>7</v>
      </c>
      <c r="J318" s="195" t="s">
        <v>7</v>
      </c>
      <c r="K318" s="195" t="s">
        <v>7</v>
      </c>
      <c r="L318" s="195" t="s">
        <v>7</v>
      </c>
      <c r="M318" s="195" t="s">
        <v>7</v>
      </c>
      <c r="N318" s="195" t="s">
        <v>7</v>
      </c>
      <c r="O318" s="195" t="s">
        <v>7</v>
      </c>
      <c r="P318" s="195" t="s">
        <v>7</v>
      </c>
      <c r="Q318" s="195" t="s">
        <v>7</v>
      </c>
      <c r="R318" s="195" t="s">
        <v>7</v>
      </c>
      <c r="S318" s="195" t="s">
        <v>7</v>
      </c>
      <c r="X318" s="194" t="s">
        <v>114</v>
      </c>
      <c r="Y318" s="195" t="s">
        <v>7</v>
      </c>
      <c r="Z318" s="195">
        <v>5</v>
      </c>
      <c r="AA318" s="195" t="s">
        <v>7</v>
      </c>
      <c r="AB318" s="195" t="s">
        <v>7</v>
      </c>
      <c r="AC318" s="195" t="s">
        <v>7</v>
      </c>
      <c r="AD318" s="195" t="s">
        <v>7</v>
      </c>
      <c r="AE318" s="195" t="s">
        <v>7</v>
      </c>
      <c r="AF318" s="195" t="s">
        <v>7</v>
      </c>
      <c r="AG318" s="195" t="s">
        <v>7</v>
      </c>
      <c r="AH318" s="195" t="s">
        <v>7</v>
      </c>
      <c r="AI318" s="195" t="s">
        <v>7</v>
      </c>
      <c r="AJ318" s="195" t="s">
        <v>7</v>
      </c>
      <c r="AK318" s="195" t="s">
        <v>7</v>
      </c>
      <c r="AL318" s="195" t="s">
        <v>7</v>
      </c>
      <c r="AM318" s="195" t="s">
        <v>7</v>
      </c>
      <c r="AN318" s="195" t="s">
        <v>7</v>
      </c>
      <c r="AS318" s="194" t="s">
        <v>114</v>
      </c>
      <c r="AT318" s="195" t="s">
        <v>7</v>
      </c>
      <c r="AU318" s="195">
        <v>95</v>
      </c>
      <c r="AV318" s="195" t="s">
        <v>7</v>
      </c>
      <c r="AW318" s="195" t="s">
        <v>7</v>
      </c>
      <c r="AX318" s="195" t="s">
        <v>7</v>
      </c>
      <c r="AY318" s="195" t="s">
        <v>7</v>
      </c>
      <c r="AZ318" s="195" t="s">
        <v>7</v>
      </c>
      <c r="BA318" s="195" t="s">
        <v>7</v>
      </c>
      <c r="BB318" s="195" t="s">
        <v>7</v>
      </c>
      <c r="BC318" s="195" t="s">
        <v>7</v>
      </c>
      <c r="BD318" s="195" t="s">
        <v>7</v>
      </c>
      <c r="BE318" s="195" t="s">
        <v>7</v>
      </c>
      <c r="BF318" s="195" t="s">
        <v>7</v>
      </c>
      <c r="BG318" s="195" t="s">
        <v>7</v>
      </c>
      <c r="BH318" s="195" t="s">
        <v>7</v>
      </c>
      <c r="BI318" s="195" t="s">
        <v>7</v>
      </c>
    </row>
    <row r="319" spans="1:61" ht="12" customHeight="1" x14ac:dyDescent="0.2">
      <c r="A319" s="129">
        <v>56</v>
      </c>
      <c r="B319" s="129"/>
      <c r="C319" s="194" t="s">
        <v>115</v>
      </c>
      <c r="D319" s="195" t="s">
        <v>7</v>
      </c>
      <c r="E319" s="195">
        <v>150</v>
      </c>
      <c r="F319" s="195" t="s">
        <v>7</v>
      </c>
      <c r="G319" s="195" t="s">
        <v>7</v>
      </c>
      <c r="H319" s="195" t="s">
        <v>7</v>
      </c>
      <c r="I319" s="195" t="s">
        <v>7</v>
      </c>
      <c r="J319" s="195" t="s">
        <v>7</v>
      </c>
      <c r="K319" s="195" t="s">
        <v>7</v>
      </c>
      <c r="L319" s="195" t="s">
        <v>7</v>
      </c>
      <c r="M319" s="195" t="s">
        <v>7</v>
      </c>
      <c r="N319" s="195" t="s">
        <v>7</v>
      </c>
      <c r="O319" s="195">
        <v>80</v>
      </c>
      <c r="P319" s="195" t="s">
        <v>7</v>
      </c>
      <c r="Q319" s="195" t="s">
        <v>7</v>
      </c>
      <c r="R319" s="195" t="s">
        <v>7</v>
      </c>
      <c r="S319" s="195" t="s">
        <v>7</v>
      </c>
      <c r="X319" s="194" t="s">
        <v>115</v>
      </c>
      <c r="Y319" s="195" t="s">
        <v>7</v>
      </c>
      <c r="Z319" s="195">
        <v>150</v>
      </c>
      <c r="AA319" s="195" t="s">
        <v>7</v>
      </c>
      <c r="AB319" s="195" t="s">
        <v>7</v>
      </c>
      <c r="AC319" s="195" t="s">
        <v>7</v>
      </c>
      <c r="AD319" s="195" t="s">
        <v>7</v>
      </c>
      <c r="AE319" s="195" t="s">
        <v>7</v>
      </c>
      <c r="AF319" s="195" t="s">
        <v>7</v>
      </c>
      <c r="AG319" s="195" t="s">
        <v>7</v>
      </c>
      <c r="AH319" s="195" t="s">
        <v>7</v>
      </c>
      <c r="AI319" s="195" t="s">
        <v>7</v>
      </c>
      <c r="AJ319" s="195">
        <v>80</v>
      </c>
      <c r="AK319" s="195" t="s">
        <v>7</v>
      </c>
      <c r="AL319" s="195" t="s">
        <v>7</v>
      </c>
      <c r="AM319" s="195" t="s">
        <v>7</v>
      </c>
      <c r="AN319" s="195" t="s">
        <v>7</v>
      </c>
      <c r="AS319" s="194" t="s">
        <v>115</v>
      </c>
      <c r="AT319" s="195" t="s">
        <v>7</v>
      </c>
      <c r="AU319" s="196">
        <v>1800</v>
      </c>
      <c r="AV319" s="195" t="s">
        <v>7</v>
      </c>
      <c r="AW319" s="195" t="s">
        <v>7</v>
      </c>
      <c r="AX319" s="195" t="s">
        <v>7</v>
      </c>
      <c r="AY319" s="195" t="s">
        <v>7</v>
      </c>
      <c r="AZ319" s="195" t="s">
        <v>7</v>
      </c>
      <c r="BA319" s="195" t="s">
        <v>7</v>
      </c>
      <c r="BB319" s="195" t="s">
        <v>7</v>
      </c>
      <c r="BC319" s="195" t="s">
        <v>7</v>
      </c>
      <c r="BD319" s="195" t="s">
        <v>7</v>
      </c>
      <c r="BE319" s="196">
        <v>1400</v>
      </c>
      <c r="BF319" s="195" t="s">
        <v>7</v>
      </c>
      <c r="BG319" s="195" t="s">
        <v>7</v>
      </c>
      <c r="BH319" s="195" t="s">
        <v>7</v>
      </c>
      <c r="BI319" s="195" t="s">
        <v>7</v>
      </c>
    </row>
    <row r="320" spans="1:61" ht="12" customHeight="1" x14ac:dyDescent="0.2">
      <c r="A320" s="129">
        <v>57</v>
      </c>
      <c r="B320" s="129"/>
      <c r="C320" s="194" t="s">
        <v>30</v>
      </c>
      <c r="D320" s="195">
        <v>10</v>
      </c>
      <c r="E320" s="195" t="s">
        <v>7</v>
      </c>
      <c r="F320" s="195" t="s">
        <v>7</v>
      </c>
      <c r="G320" s="195">
        <v>410</v>
      </c>
      <c r="H320" s="195" t="s">
        <v>7</v>
      </c>
      <c r="I320" s="195" t="s">
        <v>7</v>
      </c>
      <c r="J320" s="195" t="s">
        <v>7</v>
      </c>
      <c r="K320" s="195">
        <v>550</v>
      </c>
      <c r="L320" s="195" t="s">
        <v>7</v>
      </c>
      <c r="M320" s="195" t="s">
        <v>7</v>
      </c>
      <c r="N320" s="195" t="s">
        <v>7</v>
      </c>
      <c r="O320" s="195" t="s">
        <v>7</v>
      </c>
      <c r="P320" s="195" t="s">
        <v>7</v>
      </c>
      <c r="Q320" s="195" t="s">
        <v>7</v>
      </c>
      <c r="R320" s="195" t="s">
        <v>7</v>
      </c>
      <c r="S320" s="195" t="s">
        <v>7</v>
      </c>
      <c r="X320" s="194" t="s">
        <v>30</v>
      </c>
      <c r="Y320" s="195">
        <v>10</v>
      </c>
      <c r="Z320" s="195" t="s">
        <v>7</v>
      </c>
      <c r="AA320" s="195" t="s">
        <v>7</v>
      </c>
      <c r="AB320" s="195">
        <v>410</v>
      </c>
      <c r="AC320" s="195" t="s">
        <v>7</v>
      </c>
      <c r="AD320" s="195" t="s">
        <v>7</v>
      </c>
      <c r="AE320" s="195" t="s">
        <v>7</v>
      </c>
      <c r="AF320" s="195">
        <v>550</v>
      </c>
      <c r="AG320" s="195" t="s">
        <v>7</v>
      </c>
      <c r="AH320" s="195" t="s">
        <v>7</v>
      </c>
      <c r="AI320" s="195" t="s">
        <v>7</v>
      </c>
      <c r="AJ320" s="195" t="s">
        <v>7</v>
      </c>
      <c r="AK320" s="195" t="s">
        <v>7</v>
      </c>
      <c r="AL320" s="195" t="s">
        <v>7</v>
      </c>
      <c r="AM320" s="195" t="s">
        <v>7</v>
      </c>
      <c r="AN320" s="195" t="s">
        <v>7</v>
      </c>
      <c r="AS320" s="194" t="s">
        <v>30</v>
      </c>
      <c r="AT320" s="195">
        <v>90</v>
      </c>
      <c r="AU320" s="195" t="s">
        <v>7</v>
      </c>
      <c r="AV320" s="195" t="s">
        <v>7</v>
      </c>
      <c r="AW320" s="196">
        <v>1200</v>
      </c>
      <c r="AX320" s="195" t="s">
        <v>7</v>
      </c>
      <c r="AY320" s="195" t="s">
        <v>7</v>
      </c>
      <c r="AZ320" s="195" t="s">
        <v>7</v>
      </c>
      <c r="BA320" s="196">
        <v>6500</v>
      </c>
      <c r="BB320" s="195" t="s">
        <v>7</v>
      </c>
      <c r="BC320" s="195" t="s">
        <v>7</v>
      </c>
      <c r="BD320" s="195" t="s">
        <v>7</v>
      </c>
      <c r="BE320" s="195" t="s">
        <v>7</v>
      </c>
      <c r="BF320" s="195" t="s">
        <v>7</v>
      </c>
      <c r="BG320" s="195" t="s">
        <v>7</v>
      </c>
      <c r="BH320" s="195" t="s">
        <v>7</v>
      </c>
      <c r="BI320" s="195" t="s">
        <v>7</v>
      </c>
    </row>
    <row r="321" spans="1:61" ht="12" customHeight="1" x14ac:dyDescent="0.2">
      <c r="A321" s="129">
        <v>58</v>
      </c>
      <c r="B321" s="129"/>
      <c r="C321" s="194" t="s">
        <v>117</v>
      </c>
      <c r="D321" s="195" t="s">
        <v>7</v>
      </c>
      <c r="E321" s="195">
        <v>50</v>
      </c>
      <c r="F321" s="195" t="s">
        <v>7</v>
      </c>
      <c r="G321" s="195">
        <v>30</v>
      </c>
      <c r="H321" s="195" t="s">
        <v>7</v>
      </c>
      <c r="I321" s="195" t="s">
        <v>7</v>
      </c>
      <c r="J321" s="195" t="s">
        <v>7</v>
      </c>
      <c r="K321" s="195">
        <v>60</v>
      </c>
      <c r="L321" s="195" t="s">
        <v>7</v>
      </c>
      <c r="M321" s="195" t="s">
        <v>7</v>
      </c>
      <c r="N321" s="195" t="s">
        <v>7</v>
      </c>
      <c r="O321" s="195" t="s">
        <v>7</v>
      </c>
      <c r="P321" s="195" t="s">
        <v>7</v>
      </c>
      <c r="Q321" s="195">
        <v>3</v>
      </c>
      <c r="R321" s="195">
        <v>30</v>
      </c>
      <c r="S321" s="195" t="s">
        <v>7</v>
      </c>
      <c r="X321" s="194" t="s">
        <v>117</v>
      </c>
      <c r="Y321" s="195" t="s">
        <v>7</v>
      </c>
      <c r="Z321" s="195">
        <v>50</v>
      </c>
      <c r="AA321" s="195" t="s">
        <v>7</v>
      </c>
      <c r="AB321" s="195">
        <v>30</v>
      </c>
      <c r="AC321" s="195" t="s">
        <v>7</v>
      </c>
      <c r="AD321" s="195" t="s">
        <v>7</v>
      </c>
      <c r="AE321" s="195" t="s">
        <v>7</v>
      </c>
      <c r="AF321" s="195">
        <v>60</v>
      </c>
      <c r="AG321" s="195" t="s">
        <v>7</v>
      </c>
      <c r="AH321" s="195" t="s">
        <v>7</v>
      </c>
      <c r="AI321" s="195" t="s">
        <v>7</v>
      </c>
      <c r="AJ321" s="195" t="s">
        <v>7</v>
      </c>
      <c r="AK321" s="195" t="s">
        <v>7</v>
      </c>
      <c r="AL321" s="195">
        <v>3</v>
      </c>
      <c r="AM321" s="195">
        <v>30</v>
      </c>
      <c r="AN321" s="195" t="s">
        <v>7</v>
      </c>
      <c r="AS321" s="194" t="s">
        <v>117</v>
      </c>
      <c r="AT321" s="195" t="s">
        <v>7</v>
      </c>
      <c r="AU321" s="195">
        <v>880</v>
      </c>
      <c r="AV321" s="195" t="s">
        <v>7</v>
      </c>
      <c r="AW321" s="195">
        <v>60</v>
      </c>
      <c r="AX321" s="195" t="s">
        <v>7</v>
      </c>
      <c r="AY321" s="195" t="s">
        <v>7</v>
      </c>
      <c r="AZ321" s="195" t="s">
        <v>7</v>
      </c>
      <c r="BA321" s="196">
        <v>1200</v>
      </c>
      <c r="BB321" s="195" t="s">
        <v>7</v>
      </c>
      <c r="BC321" s="195" t="s">
        <v>7</v>
      </c>
      <c r="BD321" s="195" t="s">
        <v>7</v>
      </c>
      <c r="BE321" s="195" t="s">
        <v>7</v>
      </c>
      <c r="BF321" s="195" t="s">
        <v>7</v>
      </c>
      <c r="BG321" s="195">
        <v>90</v>
      </c>
      <c r="BH321" s="195">
        <v>300</v>
      </c>
      <c r="BI321" s="195" t="s">
        <v>7</v>
      </c>
    </row>
    <row r="322" spans="1:61" ht="12" customHeight="1" x14ac:dyDescent="0.2">
      <c r="A322" s="129">
        <v>59</v>
      </c>
      <c r="B322" s="129"/>
      <c r="C322" s="194" t="s">
        <v>118</v>
      </c>
      <c r="D322" s="195" t="s">
        <v>7</v>
      </c>
      <c r="E322" s="195">
        <v>60</v>
      </c>
      <c r="F322" s="195" t="s">
        <v>7</v>
      </c>
      <c r="G322" s="195">
        <v>8</v>
      </c>
      <c r="H322" s="195" t="s">
        <v>7</v>
      </c>
      <c r="I322" s="195" t="s">
        <v>7</v>
      </c>
      <c r="J322" s="195" t="s">
        <v>7</v>
      </c>
      <c r="K322" s="195" t="s">
        <v>7</v>
      </c>
      <c r="L322" s="195" t="s">
        <v>7</v>
      </c>
      <c r="M322" s="195" t="s">
        <v>7</v>
      </c>
      <c r="N322" s="195" t="s">
        <v>7</v>
      </c>
      <c r="O322" s="195" t="s">
        <v>7</v>
      </c>
      <c r="P322" s="195" t="s">
        <v>7</v>
      </c>
      <c r="Q322" s="195" t="s">
        <v>7</v>
      </c>
      <c r="R322" s="195" t="s">
        <v>7</v>
      </c>
      <c r="S322" s="195" t="s">
        <v>7</v>
      </c>
      <c r="X322" s="194" t="s">
        <v>118</v>
      </c>
      <c r="Y322" s="195" t="s">
        <v>7</v>
      </c>
      <c r="Z322" s="195">
        <v>60</v>
      </c>
      <c r="AA322" s="195" t="s">
        <v>7</v>
      </c>
      <c r="AB322" s="195">
        <v>8</v>
      </c>
      <c r="AC322" s="195" t="s">
        <v>7</v>
      </c>
      <c r="AD322" s="195" t="s">
        <v>7</v>
      </c>
      <c r="AE322" s="195" t="s">
        <v>7</v>
      </c>
      <c r="AF322" s="195" t="s">
        <v>7</v>
      </c>
      <c r="AG322" s="195" t="s">
        <v>7</v>
      </c>
      <c r="AH322" s="195" t="s">
        <v>7</v>
      </c>
      <c r="AI322" s="195" t="s">
        <v>7</v>
      </c>
      <c r="AJ322" s="195" t="s">
        <v>7</v>
      </c>
      <c r="AK322" s="195" t="s">
        <v>7</v>
      </c>
      <c r="AL322" s="195" t="s">
        <v>7</v>
      </c>
      <c r="AM322" s="195" t="s">
        <v>7</v>
      </c>
      <c r="AN322" s="195" t="s">
        <v>7</v>
      </c>
      <c r="AS322" s="194" t="s">
        <v>118</v>
      </c>
      <c r="AT322" s="195" t="s">
        <v>7</v>
      </c>
      <c r="AU322" s="195">
        <v>480</v>
      </c>
      <c r="AV322" s="195" t="s">
        <v>7</v>
      </c>
      <c r="AW322" s="195">
        <v>4</v>
      </c>
      <c r="AX322" s="195" t="s">
        <v>7</v>
      </c>
      <c r="AY322" s="195" t="s">
        <v>7</v>
      </c>
      <c r="AZ322" s="195" t="s">
        <v>7</v>
      </c>
      <c r="BA322" s="195" t="s">
        <v>7</v>
      </c>
      <c r="BB322" s="195" t="s">
        <v>7</v>
      </c>
      <c r="BC322" s="195" t="s">
        <v>7</v>
      </c>
      <c r="BD322" s="195" t="s">
        <v>7</v>
      </c>
      <c r="BE322" s="195" t="s">
        <v>7</v>
      </c>
      <c r="BF322" s="195" t="s">
        <v>7</v>
      </c>
      <c r="BG322" s="195" t="s">
        <v>7</v>
      </c>
      <c r="BH322" s="195" t="s">
        <v>7</v>
      </c>
      <c r="BI322" s="195" t="s">
        <v>7</v>
      </c>
    </row>
    <row r="323" spans="1:61" ht="12" customHeight="1" x14ac:dyDescent="0.2">
      <c r="A323" s="129">
        <v>60</v>
      </c>
      <c r="B323" s="129"/>
      <c r="C323" s="194" t="s">
        <v>119</v>
      </c>
      <c r="D323" s="195" t="s">
        <v>7</v>
      </c>
      <c r="E323" s="195">
        <v>125</v>
      </c>
      <c r="F323" s="195" t="s">
        <v>7</v>
      </c>
      <c r="G323" s="195" t="s">
        <v>7</v>
      </c>
      <c r="H323" s="195" t="s">
        <v>7</v>
      </c>
      <c r="I323" s="195" t="s">
        <v>7</v>
      </c>
      <c r="J323" s="195" t="s">
        <v>7</v>
      </c>
      <c r="K323" s="195" t="s">
        <v>7</v>
      </c>
      <c r="L323" s="195" t="s">
        <v>7</v>
      </c>
      <c r="M323" s="195" t="s">
        <v>7</v>
      </c>
      <c r="N323" s="195" t="s">
        <v>7</v>
      </c>
      <c r="O323" s="195" t="s">
        <v>7</v>
      </c>
      <c r="P323" s="195" t="s">
        <v>7</v>
      </c>
      <c r="Q323" s="195" t="s">
        <v>7</v>
      </c>
      <c r="R323" s="195" t="s">
        <v>7</v>
      </c>
      <c r="S323" s="195" t="s">
        <v>7</v>
      </c>
      <c r="X323" s="194" t="s">
        <v>119</v>
      </c>
      <c r="Y323" s="195" t="s">
        <v>7</v>
      </c>
      <c r="Z323" s="195">
        <v>125</v>
      </c>
      <c r="AA323" s="195" t="s">
        <v>7</v>
      </c>
      <c r="AB323" s="195" t="s">
        <v>7</v>
      </c>
      <c r="AC323" s="195" t="s">
        <v>7</v>
      </c>
      <c r="AD323" s="195" t="s">
        <v>7</v>
      </c>
      <c r="AE323" s="195" t="s">
        <v>7</v>
      </c>
      <c r="AF323" s="195" t="s">
        <v>7</v>
      </c>
      <c r="AG323" s="195" t="s">
        <v>7</v>
      </c>
      <c r="AH323" s="195" t="s">
        <v>7</v>
      </c>
      <c r="AI323" s="195" t="s">
        <v>7</v>
      </c>
      <c r="AJ323" s="195" t="s">
        <v>7</v>
      </c>
      <c r="AK323" s="195" t="s">
        <v>7</v>
      </c>
      <c r="AL323" s="195" t="s">
        <v>7</v>
      </c>
      <c r="AM323" s="195" t="s">
        <v>7</v>
      </c>
      <c r="AN323" s="195" t="s">
        <v>7</v>
      </c>
      <c r="AS323" s="194" t="s">
        <v>119</v>
      </c>
      <c r="AT323" s="195" t="s">
        <v>7</v>
      </c>
      <c r="AU323" s="196">
        <v>1875</v>
      </c>
      <c r="AV323" s="195" t="s">
        <v>7</v>
      </c>
      <c r="AW323" s="195" t="s">
        <v>7</v>
      </c>
      <c r="AX323" s="195" t="s">
        <v>7</v>
      </c>
      <c r="AY323" s="195" t="s">
        <v>7</v>
      </c>
      <c r="AZ323" s="195" t="s">
        <v>7</v>
      </c>
      <c r="BA323" s="195" t="s">
        <v>7</v>
      </c>
      <c r="BB323" s="195" t="s">
        <v>7</v>
      </c>
      <c r="BC323" s="195" t="s">
        <v>7</v>
      </c>
      <c r="BD323" s="195" t="s">
        <v>7</v>
      </c>
      <c r="BE323" s="195" t="s">
        <v>7</v>
      </c>
      <c r="BF323" s="195" t="s">
        <v>7</v>
      </c>
      <c r="BG323" s="195" t="s">
        <v>7</v>
      </c>
      <c r="BH323" s="195" t="s">
        <v>7</v>
      </c>
      <c r="BI323" s="195" t="s">
        <v>7</v>
      </c>
    </row>
    <row r="324" spans="1:61" ht="12" customHeight="1" x14ac:dyDescent="0.2">
      <c r="A324" s="129">
        <v>61</v>
      </c>
      <c r="B324" s="129"/>
      <c r="C324" s="194" t="s">
        <v>120</v>
      </c>
      <c r="D324" s="195" t="s">
        <v>7</v>
      </c>
      <c r="E324" s="195" t="s">
        <v>7</v>
      </c>
      <c r="F324" s="195" t="s">
        <v>7</v>
      </c>
      <c r="G324" s="195" t="s">
        <v>7</v>
      </c>
      <c r="H324" s="195">
        <v>25</v>
      </c>
      <c r="I324" s="195" t="s">
        <v>7</v>
      </c>
      <c r="J324" s="195" t="s">
        <v>7</v>
      </c>
      <c r="K324" s="195">
        <v>5</v>
      </c>
      <c r="L324" s="195" t="s">
        <v>7</v>
      </c>
      <c r="M324" s="195" t="s">
        <v>7</v>
      </c>
      <c r="N324" s="195" t="s">
        <v>7</v>
      </c>
      <c r="O324" s="195" t="s">
        <v>7</v>
      </c>
      <c r="P324" s="195" t="s">
        <v>7</v>
      </c>
      <c r="Q324" s="195" t="s">
        <v>7</v>
      </c>
      <c r="R324" s="195" t="s">
        <v>7</v>
      </c>
      <c r="S324" s="195" t="s">
        <v>7</v>
      </c>
      <c r="X324" s="194" t="s">
        <v>120</v>
      </c>
      <c r="Y324" s="195" t="s">
        <v>7</v>
      </c>
      <c r="Z324" s="195" t="s">
        <v>7</v>
      </c>
      <c r="AA324" s="195" t="s">
        <v>7</v>
      </c>
      <c r="AB324" s="195" t="s">
        <v>7</v>
      </c>
      <c r="AC324" s="195">
        <v>25</v>
      </c>
      <c r="AD324" s="195" t="s">
        <v>7</v>
      </c>
      <c r="AE324" s="195" t="s">
        <v>7</v>
      </c>
      <c r="AF324" s="195">
        <v>5</v>
      </c>
      <c r="AG324" s="195" t="s">
        <v>7</v>
      </c>
      <c r="AH324" s="195" t="s">
        <v>7</v>
      </c>
      <c r="AI324" s="195" t="s">
        <v>7</v>
      </c>
      <c r="AJ324" s="195" t="s">
        <v>7</v>
      </c>
      <c r="AK324" s="195" t="s">
        <v>7</v>
      </c>
      <c r="AL324" s="195" t="s">
        <v>7</v>
      </c>
      <c r="AM324" s="195" t="s">
        <v>7</v>
      </c>
      <c r="AN324" s="195" t="s">
        <v>7</v>
      </c>
      <c r="AS324" s="194" t="s">
        <v>120</v>
      </c>
      <c r="AT324" s="195" t="s">
        <v>7</v>
      </c>
      <c r="AU324" s="195" t="s">
        <v>7</v>
      </c>
      <c r="AV324" s="195" t="s">
        <v>7</v>
      </c>
      <c r="AW324" s="195" t="s">
        <v>7</v>
      </c>
      <c r="AX324" s="195">
        <v>250</v>
      </c>
      <c r="AY324" s="195" t="s">
        <v>7</v>
      </c>
      <c r="AZ324" s="195" t="s">
        <v>7</v>
      </c>
      <c r="BA324" s="195">
        <v>100</v>
      </c>
      <c r="BB324" s="195" t="s">
        <v>7</v>
      </c>
      <c r="BC324" s="195" t="s">
        <v>7</v>
      </c>
      <c r="BD324" s="195" t="s">
        <v>7</v>
      </c>
      <c r="BE324" s="195" t="s">
        <v>7</v>
      </c>
      <c r="BF324" s="195" t="s">
        <v>7</v>
      </c>
      <c r="BG324" s="195" t="s">
        <v>7</v>
      </c>
      <c r="BH324" s="195" t="s">
        <v>7</v>
      </c>
      <c r="BI324" s="195" t="s">
        <v>7</v>
      </c>
    </row>
    <row r="325" spans="1:61" ht="12" customHeight="1" x14ac:dyDescent="0.2">
      <c r="A325" s="129">
        <v>62</v>
      </c>
      <c r="B325" s="129"/>
      <c r="C325" s="194" t="s">
        <v>10</v>
      </c>
      <c r="D325" s="195" t="s">
        <v>7</v>
      </c>
      <c r="E325" s="195" t="s">
        <v>7</v>
      </c>
      <c r="F325" s="195" t="s">
        <v>7</v>
      </c>
      <c r="G325" s="195" t="s">
        <v>7</v>
      </c>
      <c r="H325" s="195" t="s">
        <v>7</v>
      </c>
      <c r="I325" s="195" t="s">
        <v>7</v>
      </c>
      <c r="J325" s="195" t="s">
        <v>7</v>
      </c>
      <c r="K325" s="195" t="s">
        <v>7</v>
      </c>
      <c r="L325" s="195" t="s">
        <v>7</v>
      </c>
      <c r="M325" s="195" t="s">
        <v>7</v>
      </c>
      <c r="N325" s="195" t="s">
        <v>7</v>
      </c>
      <c r="O325" s="195" t="s">
        <v>7</v>
      </c>
      <c r="P325" s="195" t="s">
        <v>7</v>
      </c>
      <c r="Q325" s="195" t="s">
        <v>7</v>
      </c>
      <c r="R325" s="195" t="s">
        <v>7</v>
      </c>
      <c r="S325" s="195" t="s">
        <v>7</v>
      </c>
      <c r="X325" s="194" t="s">
        <v>10</v>
      </c>
      <c r="Y325" s="195" t="s">
        <v>7</v>
      </c>
      <c r="Z325" s="195" t="s">
        <v>7</v>
      </c>
      <c r="AA325" s="195" t="s">
        <v>7</v>
      </c>
      <c r="AB325" s="195" t="s">
        <v>7</v>
      </c>
      <c r="AC325" s="195" t="s">
        <v>7</v>
      </c>
      <c r="AD325" s="195" t="s">
        <v>7</v>
      </c>
      <c r="AE325" s="195" t="s">
        <v>7</v>
      </c>
      <c r="AF325" s="195" t="s">
        <v>7</v>
      </c>
      <c r="AG325" s="195" t="s">
        <v>7</v>
      </c>
      <c r="AH325" s="195" t="s">
        <v>7</v>
      </c>
      <c r="AI325" s="195" t="s">
        <v>7</v>
      </c>
      <c r="AJ325" s="195" t="s">
        <v>7</v>
      </c>
      <c r="AK325" s="195" t="s">
        <v>7</v>
      </c>
      <c r="AL325" s="195" t="s">
        <v>7</v>
      </c>
      <c r="AM325" s="195" t="s">
        <v>7</v>
      </c>
      <c r="AN325" s="195" t="s">
        <v>7</v>
      </c>
      <c r="AS325" s="194" t="s">
        <v>10</v>
      </c>
      <c r="AT325" s="195" t="s">
        <v>7</v>
      </c>
      <c r="AU325" s="195" t="s">
        <v>7</v>
      </c>
      <c r="AV325" s="195" t="s">
        <v>7</v>
      </c>
      <c r="AW325" s="195" t="s">
        <v>7</v>
      </c>
      <c r="AX325" s="195" t="s">
        <v>7</v>
      </c>
      <c r="AY325" s="195" t="s">
        <v>7</v>
      </c>
      <c r="AZ325" s="195" t="s">
        <v>7</v>
      </c>
      <c r="BA325" s="195" t="s">
        <v>7</v>
      </c>
      <c r="BB325" s="195" t="s">
        <v>7</v>
      </c>
      <c r="BC325" s="195" t="s">
        <v>7</v>
      </c>
      <c r="BD325" s="195" t="s">
        <v>7</v>
      </c>
      <c r="BE325" s="195" t="s">
        <v>7</v>
      </c>
      <c r="BF325" s="195" t="s">
        <v>7</v>
      </c>
      <c r="BG325" s="195" t="s">
        <v>7</v>
      </c>
      <c r="BH325" s="195" t="s">
        <v>7</v>
      </c>
      <c r="BI325" s="195" t="s">
        <v>7</v>
      </c>
    </row>
    <row r="326" spans="1:61" ht="12" customHeight="1" x14ac:dyDescent="0.2">
      <c r="A326" s="129">
        <v>63</v>
      </c>
      <c r="B326" s="129"/>
      <c r="C326" s="194" t="s">
        <v>121</v>
      </c>
      <c r="D326" s="195" t="s">
        <v>7</v>
      </c>
      <c r="E326" s="195" t="s">
        <v>7</v>
      </c>
      <c r="F326" s="195" t="s">
        <v>7</v>
      </c>
      <c r="G326" s="195" t="s">
        <v>7</v>
      </c>
      <c r="H326" s="195" t="s">
        <v>7</v>
      </c>
      <c r="I326" s="195" t="s">
        <v>7</v>
      </c>
      <c r="J326" s="195" t="s">
        <v>7</v>
      </c>
      <c r="K326" s="195" t="s">
        <v>7</v>
      </c>
      <c r="L326" s="195" t="s">
        <v>7</v>
      </c>
      <c r="M326" s="195" t="s">
        <v>7</v>
      </c>
      <c r="N326" s="195" t="s">
        <v>7</v>
      </c>
      <c r="O326" s="195" t="s">
        <v>7</v>
      </c>
      <c r="P326" s="195" t="s">
        <v>7</v>
      </c>
      <c r="Q326" s="195" t="s">
        <v>7</v>
      </c>
      <c r="R326" s="195" t="s">
        <v>7</v>
      </c>
      <c r="S326" s="195" t="s">
        <v>7</v>
      </c>
      <c r="X326" s="194" t="s">
        <v>121</v>
      </c>
      <c r="Y326" s="195" t="s">
        <v>7</v>
      </c>
      <c r="Z326" s="195" t="s">
        <v>7</v>
      </c>
      <c r="AA326" s="195" t="s">
        <v>7</v>
      </c>
      <c r="AB326" s="195" t="s">
        <v>7</v>
      </c>
      <c r="AC326" s="195" t="s">
        <v>7</v>
      </c>
      <c r="AD326" s="195" t="s">
        <v>7</v>
      </c>
      <c r="AE326" s="195" t="s">
        <v>7</v>
      </c>
      <c r="AF326" s="195" t="s">
        <v>7</v>
      </c>
      <c r="AG326" s="195" t="s">
        <v>7</v>
      </c>
      <c r="AH326" s="195" t="s">
        <v>7</v>
      </c>
      <c r="AI326" s="195" t="s">
        <v>7</v>
      </c>
      <c r="AJ326" s="195" t="s">
        <v>7</v>
      </c>
      <c r="AK326" s="195" t="s">
        <v>7</v>
      </c>
      <c r="AL326" s="195" t="s">
        <v>7</v>
      </c>
      <c r="AM326" s="195" t="s">
        <v>7</v>
      </c>
      <c r="AN326" s="195" t="s">
        <v>7</v>
      </c>
      <c r="AS326" s="194" t="s">
        <v>121</v>
      </c>
      <c r="AT326" s="195" t="s">
        <v>7</v>
      </c>
      <c r="AU326" s="195" t="s">
        <v>7</v>
      </c>
      <c r="AV326" s="195" t="s">
        <v>7</v>
      </c>
      <c r="AW326" s="195" t="s">
        <v>7</v>
      </c>
      <c r="AX326" s="195" t="s">
        <v>7</v>
      </c>
      <c r="AY326" s="195" t="s">
        <v>7</v>
      </c>
      <c r="AZ326" s="195" t="s">
        <v>7</v>
      </c>
      <c r="BA326" s="195" t="s">
        <v>7</v>
      </c>
      <c r="BB326" s="195" t="s">
        <v>7</v>
      </c>
      <c r="BC326" s="195" t="s">
        <v>7</v>
      </c>
      <c r="BD326" s="195" t="s">
        <v>7</v>
      </c>
      <c r="BE326" s="195" t="s">
        <v>7</v>
      </c>
      <c r="BF326" s="195" t="s">
        <v>7</v>
      </c>
      <c r="BG326" s="195" t="s">
        <v>7</v>
      </c>
      <c r="BH326" s="195" t="s">
        <v>7</v>
      </c>
      <c r="BI326" s="195" t="s">
        <v>7</v>
      </c>
    </row>
    <row r="327" spans="1:61" ht="12" customHeight="1" x14ac:dyDescent="0.2">
      <c r="A327" s="129">
        <v>64</v>
      </c>
      <c r="B327" s="129"/>
      <c r="C327" s="194" t="s">
        <v>122</v>
      </c>
      <c r="D327" s="195" t="s">
        <v>7</v>
      </c>
      <c r="E327" s="195">
        <v>20</v>
      </c>
      <c r="F327" s="195">
        <v>10</v>
      </c>
      <c r="G327" s="195" t="s">
        <v>7</v>
      </c>
      <c r="H327" s="195" t="s">
        <v>7</v>
      </c>
      <c r="I327" s="195" t="s">
        <v>7</v>
      </c>
      <c r="J327" s="195" t="s">
        <v>7</v>
      </c>
      <c r="K327" s="195" t="s">
        <v>7</v>
      </c>
      <c r="L327" s="195">
        <v>5</v>
      </c>
      <c r="M327" s="195" t="s">
        <v>7</v>
      </c>
      <c r="N327" s="195" t="s">
        <v>7</v>
      </c>
      <c r="O327" s="195" t="s">
        <v>7</v>
      </c>
      <c r="P327" s="195" t="s">
        <v>7</v>
      </c>
      <c r="Q327" s="195" t="s">
        <v>7</v>
      </c>
      <c r="R327" s="195" t="s">
        <v>7</v>
      </c>
      <c r="S327" s="195" t="s">
        <v>7</v>
      </c>
      <c r="X327" s="194" t="s">
        <v>122</v>
      </c>
      <c r="Y327" s="195" t="s">
        <v>7</v>
      </c>
      <c r="Z327" s="195">
        <v>20</v>
      </c>
      <c r="AA327" s="195">
        <v>10</v>
      </c>
      <c r="AB327" s="195" t="s">
        <v>7</v>
      </c>
      <c r="AC327" s="195" t="s">
        <v>7</v>
      </c>
      <c r="AD327" s="195" t="s">
        <v>7</v>
      </c>
      <c r="AE327" s="195" t="s">
        <v>7</v>
      </c>
      <c r="AF327" s="195" t="s">
        <v>7</v>
      </c>
      <c r="AG327" s="195">
        <v>5</v>
      </c>
      <c r="AH327" s="195" t="s">
        <v>7</v>
      </c>
      <c r="AI327" s="195" t="s">
        <v>7</v>
      </c>
      <c r="AJ327" s="195" t="s">
        <v>7</v>
      </c>
      <c r="AK327" s="195" t="s">
        <v>7</v>
      </c>
      <c r="AL327" s="195" t="s">
        <v>7</v>
      </c>
      <c r="AM327" s="195" t="s">
        <v>7</v>
      </c>
      <c r="AN327" s="195" t="s">
        <v>7</v>
      </c>
      <c r="AS327" s="194" t="s">
        <v>122</v>
      </c>
      <c r="AT327" s="195" t="s">
        <v>7</v>
      </c>
      <c r="AU327" s="195">
        <v>440</v>
      </c>
      <c r="AV327" s="195">
        <v>30</v>
      </c>
      <c r="AW327" s="195" t="s">
        <v>7</v>
      </c>
      <c r="AX327" s="195" t="s">
        <v>7</v>
      </c>
      <c r="AY327" s="195" t="s">
        <v>7</v>
      </c>
      <c r="AZ327" s="195" t="s">
        <v>7</v>
      </c>
      <c r="BA327" s="195" t="s">
        <v>7</v>
      </c>
      <c r="BB327" s="195">
        <v>70</v>
      </c>
      <c r="BC327" s="195" t="s">
        <v>7</v>
      </c>
      <c r="BD327" s="195" t="s">
        <v>7</v>
      </c>
      <c r="BE327" s="195" t="s">
        <v>7</v>
      </c>
      <c r="BF327" s="195" t="s">
        <v>7</v>
      </c>
      <c r="BG327" s="195" t="s">
        <v>7</v>
      </c>
      <c r="BH327" s="195" t="s">
        <v>7</v>
      </c>
      <c r="BI327" s="195" t="s">
        <v>7</v>
      </c>
    </row>
    <row r="328" spans="1:61" ht="12" customHeight="1" x14ac:dyDescent="0.2">
      <c r="A328" s="129">
        <v>65</v>
      </c>
      <c r="B328" s="129"/>
      <c r="C328" s="194" t="s">
        <v>123</v>
      </c>
      <c r="D328" s="195" t="s">
        <v>7</v>
      </c>
      <c r="E328" s="195">
        <v>10</v>
      </c>
      <c r="F328" s="195" t="s">
        <v>7</v>
      </c>
      <c r="G328" s="195" t="s">
        <v>7</v>
      </c>
      <c r="H328" s="195" t="s">
        <v>7</v>
      </c>
      <c r="I328" s="195" t="s">
        <v>7</v>
      </c>
      <c r="J328" s="195" t="s">
        <v>7</v>
      </c>
      <c r="K328" s="195" t="s">
        <v>7</v>
      </c>
      <c r="L328" s="195" t="s">
        <v>7</v>
      </c>
      <c r="M328" s="195" t="s">
        <v>7</v>
      </c>
      <c r="N328" s="195" t="s">
        <v>7</v>
      </c>
      <c r="O328" s="195" t="s">
        <v>7</v>
      </c>
      <c r="P328" s="195" t="s">
        <v>7</v>
      </c>
      <c r="Q328" s="195" t="s">
        <v>7</v>
      </c>
      <c r="R328" s="195" t="s">
        <v>7</v>
      </c>
      <c r="S328" s="195" t="s">
        <v>7</v>
      </c>
      <c r="X328" s="194" t="s">
        <v>123</v>
      </c>
      <c r="Y328" s="195" t="s">
        <v>7</v>
      </c>
      <c r="Z328" s="195">
        <v>10</v>
      </c>
      <c r="AA328" s="195" t="s">
        <v>7</v>
      </c>
      <c r="AB328" s="195" t="s">
        <v>7</v>
      </c>
      <c r="AC328" s="195" t="s">
        <v>7</v>
      </c>
      <c r="AD328" s="195" t="s">
        <v>7</v>
      </c>
      <c r="AE328" s="195" t="s">
        <v>7</v>
      </c>
      <c r="AF328" s="195" t="s">
        <v>7</v>
      </c>
      <c r="AG328" s="195" t="s">
        <v>7</v>
      </c>
      <c r="AH328" s="195" t="s">
        <v>7</v>
      </c>
      <c r="AI328" s="195" t="s">
        <v>7</v>
      </c>
      <c r="AJ328" s="195" t="s">
        <v>7</v>
      </c>
      <c r="AK328" s="195" t="s">
        <v>7</v>
      </c>
      <c r="AL328" s="195" t="s">
        <v>7</v>
      </c>
      <c r="AM328" s="195" t="s">
        <v>7</v>
      </c>
      <c r="AN328" s="195" t="s">
        <v>7</v>
      </c>
      <c r="AS328" s="194" t="s">
        <v>123</v>
      </c>
      <c r="AT328" s="195" t="s">
        <v>7</v>
      </c>
      <c r="AU328" s="195">
        <v>90</v>
      </c>
      <c r="AV328" s="195" t="s">
        <v>7</v>
      </c>
      <c r="AW328" s="195" t="s">
        <v>7</v>
      </c>
      <c r="AX328" s="195" t="s">
        <v>7</v>
      </c>
      <c r="AY328" s="195" t="s">
        <v>7</v>
      </c>
      <c r="AZ328" s="195" t="s">
        <v>7</v>
      </c>
      <c r="BA328" s="195" t="s">
        <v>7</v>
      </c>
      <c r="BB328" s="195" t="s">
        <v>7</v>
      </c>
      <c r="BC328" s="195" t="s">
        <v>7</v>
      </c>
      <c r="BD328" s="195" t="s">
        <v>7</v>
      </c>
      <c r="BE328" s="195" t="s">
        <v>7</v>
      </c>
      <c r="BF328" s="195" t="s">
        <v>7</v>
      </c>
      <c r="BG328" s="195" t="s">
        <v>7</v>
      </c>
      <c r="BH328" s="195" t="s">
        <v>7</v>
      </c>
      <c r="BI328" s="195" t="s">
        <v>7</v>
      </c>
    </row>
    <row r="329" spans="1:61" ht="12" customHeight="1" x14ac:dyDescent="0.2">
      <c r="A329" s="129">
        <v>66</v>
      </c>
      <c r="B329" s="129"/>
      <c r="C329" s="194" t="s">
        <v>124</v>
      </c>
      <c r="D329" s="195" t="s">
        <v>7</v>
      </c>
      <c r="E329" s="195">
        <v>65</v>
      </c>
      <c r="F329" s="195" t="s">
        <v>7</v>
      </c>
      <c r="G329" s="195" t="s">
        <v>7</v>
      </c>
      <c r="H329" s="195" t="s">
        <v>7</v>
      </c>
      <c r="I329" s="195" t="s">
        <v>7</v>
      </c>
      <c r="J329" s="195" t="s">
        <v>7</v>
      </c>
      <c r="K329" s="195" t="s">
        <v>7</v>
      </c>
      <c r="L329" s="195" t="s">
        <v>7</v>
      </c>
      <c r="M329" s="195" t="s">
        <v>7</v>
      </c>
      <c r="N329" s="195" t="s">
        <v>7</v>
      </c>
      <c r="O329" s="195" t="s">
        <v>7</v>
      </c>
      <c r="P329" s="195" t="s">
        <v>7</v>
      </c>
      <c r="Q329" s="195" t="s">
        <v>7</v>
      </c>
      <c r="R329" s="195" t="s">
        <v>7</v>
      </c>
      <c r="S329" s="195" t="s">
        <v>7</v>
      </c>
      <c r="X329" s="194" t="s">
        <v>124</v>
      </c>
      <c r="Y329" s="195" t="s">
        <v>7</v>
      </c>
      <c r="Z329" s="195">
        <v>65</v>
      </c>
      <c r="AA329" s="195" t="s">
        <v>7</v>
      </c>
      <c r="AB329" s="195" t="s">
        <v>7</v>
      </c>
      <c r="AC329" s="195" t="s">
        <v>7</v>
      </c>
      <c r="AD329" s="195" t="s">
        <v>7</v>
      </c>
      <c r="AE329" s="195" t="s">
        <v>7</v>
      </c>
      <c r="AF329" s="195" t="s">
        <v>7</v>
      </c>
      <c r="AG329" s="195" t="s">
        <v>7</v>
      </c>
      <c r="AH329" s="195" t="s">
        <v>7</v>
      </c>
      <c r="AI329" s="195" t="s">
        <v>7</v>
      </c>
      <c r="AJ329" s="195" t="s">
        <v>7</v>
      </c>
      <c r="AK329" s="195" t="s">
        <v>7</v>
      </c>
      <c r="AL329" s="195" t="s">
        <v>7</v>
      </c>
      <c r="AM329" s="195" t="s">
        <v>7</v>
      </c>
      <c r="AN329" s="195" t="s">
        <v>7</v>
      </c>
      <c r="AS329" s="194" t="s">
        <v>124</v>
      </c>
      <c r="AT329" s="195" t="s">
        <v>7</v>
      </c>
      <c r="AU329" s="195">
        <v>520</v>
      </c>
      <c r="AV329" s="195" t="s">
        <v>7</v>
      </c>
      <c r="AW329" s="195" t="s">
        <v>7</v>
      </c>
      <c r="AX329" s="195" t="s">
        <v>7</v>
      </c>
      <c r="AY329" s="195" t="s">
        <v>7</v>
      </c>
      <c r="AZ329" s="195" t="s">
        <v>7</v>
      </c>
      <c r="BA329" s="195" t="s">
        <v>7</v>
      </c>
      <c r="BB329" s="195" t="s">
        <v>7</v>
      </c>
      <c r="BC329" s="195" t="s">
        <v>7</v>
      </c>
      <c r="BD329" s="195" t="s">
        <v>7</v>
      </c>
      <c r="BE329" s="195" t="s">
        <v>7</v>
      </c>
      <c r="BF329" s="195" t="s">
        <v>7</v>
      </c>
      <c r="BG329" s="195" t="s">
        <v>7</v>
      </c>
      <c r="BH329" s="195" t="s">
        <v>7</v>
      </c>
      <c r="BI329" s="195" t="s">
        <v>7</v>
      </c>
    </row>
    <row r="330" spans="1:61" ht="12" customHeight="1" x14ac:dyDescent="0.2">
      <c r="A330" s="129">
        <v>67</v>
      </c>
      <c r="B330" s="129"/>
      <c r="C330" s="194" t="s">
        <v>125</v>
      </c>
      <c r="D330" s="195" t="s">
        <v>7</v>
      </c>
      <c r="E330" s="195">
        <v>15</v>
      </c>
      <c r="F330" s="195" t="s">
        <v>7</v>
      </c>
      <c r="G330" s="195" t="s">
        <v>7</v>
      </c>
      <c r="H330" s="195">
        <v>5</v>
      </c>
      <c r="I330" s="195" t="s">
        <v>7</v>
      </c>
      <c r="J330" s="195" t="s">
        <v>7</v>
      </c>
      <c r="K330" s="195" t="s">
        <v>7</v>
      </c>
      <c r="L330" s="195" t="s">
        <v>7</v>
      </c>
      <c r="M330" s="195" t="s">
        <v>7</v>
      </c>
      <c r="N330" s="195" t="s">
        <v>7</v>
      </c>
      <c r="O330" s="195">
        <v>5</v>
      </c>
      <c r="P330" s="195" t="s">
        <v>7</v>
      </c>
      <c r="Q330" s="195" t="s">
        <v>7</v>
      </c>
      <c r="R330" s="195" t="s">
        <v>7</v>
      </c>
      <c r="S330" s="195" t="s">
        <v>7</v>
      </c>
      <c r="X330" s="194" t="s">
        <v>125</v>
      </c>
      <c r="Y330" s="195" t="s">
        <v>7</v>
      </c>
      <c r="Z330" s="195">
        <v>15</v>
      </c>
      <c r="AA330" s="195" t="s">
        <v>7</v>
      </c>
      <c r="AB330" s="195" t="s">
        <v>7</v>
      </c>
      <c r="AC330" s="195">
        <v>5</v>
      </c>
      <c r="AD330" s="195" t="s">
        <v>7</v>
      </c>
      <c r="AE330" s="195" t="s">
        <v>7</v>
      </c>
      <c r="AF330" s="195" t="s">
        <v>7</v>
      </c>
      <c r="AG330" s="195" t="s">
        <v>7</v>
      </c>
      <c r="AH330" s="195" t="s">
        <v>7</v>
      </c>
      <c r="AI330" s="195" t="s">
        <v>7</v>
      </c>
      <c r="AJ330" s="195">
        <v>5</v>
      </c>
      <c r="AK330" s="195" t="s">
        <v>7</v>
      </c>
      <c r="AL330" s="195" t="s">
        <v>7</v>
      </c>
      <c r="AM330" s="195" t="s">
        <v>7</v>
      </c>
      <c r="AN330" s="195" t="s">
        <v>7</v>
      </c>
      <c r="AS330" s="194" t="s">
        <v>125</v>
      </c>
      <c r="AT330" s="195" t="s">
        <v>7</v>
      </c>
      <c r="AU330" s="195">
        <v>320</v>
      </c>
      <c r="AV330" s="195" t="s">
        <v>7</v>
      </c>
      <c r="AW330" s="195" t="s">
        <v>7</v>
      </c>
      <c r="AX330" s="195">
        <v>43</v>
      </c>
      <c r="AY330" s="195" t="s">
        <v>7</v>
      </c>
      <c r="AZ330" s="195" t="s">
        <v>7</v>
      </c>
      <c r="BA330" s="195" t="s">
        <v>7</v>
      </c>
      <c r="BB330" s="195" t="s">
        <v>7</v>
      </c>
      <c r="BC330" s="195" t="s">
        <v>7</v>
      </c>
      <c r="BD330" s="195" t="s">
        <v>7</v>
      </c>
      <c r="BE330" s="195">
        <v>39</v>
      </c>
      <c r="BF330" s="195" t="s">
        <v>7</v>
      </c>
      <c r="BG330" s="195" t="s">
        <v>7</v>
      </c>
      <c r="BH330" s="195" t="s">
        <v>7</v>
      </c>
      <c r="BI330" s="195" t="s">
        <v>7</v>
      </c>
    </row>
    <row r="331" spans="1:61" ht="12" customHeight="1" x14ac:dyDescent="0.2">
      <c r="A331" s="129">
        <v>68</v>
      </c>
      <c r="B331" s="129"/>
      <c r="C331" s="194" t="s">
        <v>126</v>
      </c>
      <c r="D331" s="195" t="s">
        <v>7</v>
      </c>
      <c r="E331" s="195" t="s">
        <v>7</v>
      </c>
      <c r="F331" s="195" t="s">
        <v>7</v>
      </c>
      <c r="G331" s="195" t="s">
        <v>7</v>
      </c>
      <c r="H331" s="195" t="s">
        <v>7</v>
      </c>
      <c r="I331" s="195" t="s">
        <v>7</v>
      </c>
      <c r="J331" s="195" t="s">
        <v>7</v>
      </c>
      <c r="K331" s="195" t="s">
        <v>7</v>
      </c>
      <c r="L331" s="195" t="s">
        <v>7</v>
      </c>
      <c r="M331" s="195" t="s">
        <v>7</v>
      </c>
      <c r="N331" s="195" t="s">
        <v>7</v>
      </c>
      <c r="O331" s="195" t="s">
        <v>7</v>
      </c>
      <c r="P331" s="195" t="s">
        <v>7</v>
      </c>
      <c r="Q331" s="195" t="s">
        <v>7</v>
      </c>
      <c r="R331" s="195" t="s">
        <v>7</v>
      </c>
      <c r="S331" s="195" t="s">
        <v>7</v>
      </c>
      <c r="X331" s="194" t="s">
        <v>126</v>
      </c>
      <c r="Y331" s="195" t="s">
        <v>7</v>
      </c>
      <c r="Z331" s="195" t="s">
        <v>7</v>
      </c>
      <c r="AA331" s="195" t="s">
        <v>7</v>
      </c>
      <c r="AB331" s="195" t="s">
        <v>7</v>
      </c>
      <c r="AC331" s="195" t="s">
        <v>7</v>
      </c>
      <c r="AD331" s="195" t="s">
        <v>7</v>
      </c>
      <c r="AE331" s="195" t="s">
        <v>7</v>
      </c>
      <c r="AF331" s="195" t="s">
        <v>7</v>
      </c>
      <c r="AG331" s="195" t="s">
        <v>7</v>
      </c>
      <c r="AH331" s="195" t="s">
        <v>7</v>
      </c>
      <c r="AI331" s="195" t="s">
        <v>7</v>
      </c>
      <c r="AJ331" s="195" t="s">
        <v>7</v>
      </c>
      <c r="AK331" s="195" t="s">
        <v>7</v>
      </c>
      <c r="AL331" s="195" t="s">
        <v>7</v>
      </c>
      <c r="AM331" s="195" t="s">
        <v>7</v>
      </c>
      <c r="AN331" s="195" t="s">
        <v>7</v>
      </c>
      <c r="AS331" s="194" t="s">
        <v>126</v>
      </c>
      <c r="AT331" s="195" t="s">
        <v>7</v>
      </c>
      <c r="AU331" s="195" t="s">
        <v>7</v>
      </c>
      <c r="AV331" s="195" t="s">
        <v>7</v>
      </c>
      <c r="AW331" s="195" t="s">
        <v>7</v>
      </c>
      <c r="AX331" s="195" t="s">
        <v>7</v>
      </c>
      <c r="AY331" s="195" t="s">
        <v>7</v>
      </c>
      <c r="AZ331" s="195" t="s">
        <v>7</v>
      </c>
      <c r="BA331" s="195" t="s">
        <v>7</v>
      </c>
      <c r="BB331" s="195" t="s">
        <v>7</v>
      </c>
      <c r="BC331" s="195" t="s">
        <v>7</v>
      </c>
      <c r="BD331" s="195" t="s">
        <v>7</v>
      </c>
      <c r="BE331" s="195" t="s">
        <v>7</v>
      </c>
      <c r="BF331" s="195" t="s">
        <v>7</v>
      </c>
      <c r="BG331" s="195" t="s">
        <v>7</v>
      </c>
      <c r="BH331" s="195" t="s">
        <v>7</v>
      </c>
      <c r="BI331" s="195" t="s">
        <v>7</v>
      </c>
    </row>
    <row r="332" spans="1:61" ht="12" customHeight="1" x14ac:dyDescent="0.2">
      <c r="A332" s="129">
        <v>69</v>
      </c>
      <c r="B332" s="129"/>
      <c r="C332" s="194" t="s">
        <v>31</v>
      </c>
      <c r="D332" s="195" t="s">
        <v>7</v>
      </c>
      <c r="E332" s="195" t="s">
        <v>7</v>
      </c>
      <c r="F332" s="195" t="s">
        <v>7</v>
      </c>
      <c r="G332" s="195">
        <v>59</v>
      </c>
      <c r="H332" s="195" t="s">
        <v>7</v>
      </c>
      <c r="I332" s="195" t="s">
        <v>7</v>
      </c>
      <c r="J332" s="195" t="s">
        <v>7</v>
      </c>
      <c r="K332" s="195" t="s">
        <v>7</v>
      </c>
      <c r="L332" s="195" t="s">
        <v>7</v>
      </c>
      <c r="M332" s="195" t="s">
        <v>7</v>
      </c>
      <c r="N332" s="195" t="s">
        <v>7</v>
      </c>
      <c r="O332" s="195" t="s">
        <v>7</v>
      </c>
      <c r="P332" s="195" t="s">
        <v>7</v>
      </c>
      <c r="Q332" s="195" t="s">
        <v>7</v>
      </c>
      <c r="R332" s="195" t="s">
        <v>7</v>
      </c>
      <c r="S332" s="195" t="s">
        <v>7</v>
      </c>
      <c r="X332" s="194" t="s">
        <v>31</v>
      </c>
      <c r="Y332" s="195" t="s">
        <v>7</v>
      </c>
      <c r="Z332" s="195" t="s">
        <v>7</v>
      </c>
      <c r="AA332" s="195" t="s">
        <v>7</v>
      </c>
      <c r="AB332" s="195">
        <v>59</v>
      </c>
      <c r="AC332" s="195" t="s">
        <v>7</v>
      </c>
      <c r="AD332" s="195" t="s">
        <v>7</v>
      </c>
      <c r="AE332" s="195" t="s">
        <v>7</v>
      </c>
      <c r="AF332" s="195" t="s">
        <v>7</v>
      </c>
      <c r="AG332" s="195" t="s">
        <v>7</v>
      </c>
      <c r="AH332" s="195" t="s">
        <v>7</v>
      </c>
      <c r="AI332" s="195" t="s">
        <v>7</v>
      </c>
      <c r="AJ332" s="195" t="s">
        <v>7</v>
      </c>
      <c r="AK332" s="195" t="s">
        <v>7</v>
      </c>
      <c r="AL332" s="195" t="s">
        <v>7</v>
      </c>
      <c r="AM332" s="195" t="s">
        <v>7</v>
      </c>
      <c r="AN332" s="195" t="s">
        <v>7</v>
      </c>
      <c r="AS332" s="194" t="s">
        <v>31</v>
      </c>
      <c r="AT332" s="195" t="s">
        <v>7</v>
      </c>
      <c r="AU332" s="195" t="s">
        <v>7</v>
      </c>
      <c r="AV332" s="195" t="s">
        <v>7</v>
      </c>
      <c r="AW332" s="195">
        <v>99</v>
      </c>
      <c r="AX332" s="195" t="s">
        <v>7</v>
      </c>
      <c r="AY332" s="195" t="s">
        <v>7</v>
      </c>
      <c r="AZ332" s="195" t="s">
        <v>7</v>
      </c>
      <c r="BA332" s="195" t="s">
        <v>7</v>
      </c>
      <c r="BB332" s="195" t="s">
        <v>7</v>
      </c>
      <c r="BC332" s="195" t="s">
        <v>7</v>
      </c>
      <c r="BD332" s="195" t="s">
        <v>7</v>
      </c>
      <c r="BE332" s="195" t="s">
        <v>7</v>
      </c>
      <c r="BF332" s="195" t="s">
        <v>7</v>
      </c>
      <c r="BG332" s="195" t="s">
        <v>7</v>
      </c>
      <c r="BH332" s="195" t="s">
        <v>7</v>
      </c>
      <c r="BI332" s="195" t="s">
        <v>7</v>
      </c>
    </row>
    <row r="333" spans="1:61" ht="12" customHeight="1" x14ac:dyDescent="0.2">
      <c r="A333" s="129">
        <v>70</v>
      </c>
      <c r="B333" s="129"/>
      <c r="C333" s="194" t="s">
        <v>127</v>
      </c>
      <c r="D333" s="195" t="s">
        <v>7</v>
      </c>
      <c r="E333" s="195" t="s">
        <v>7</v>
      </c>
      <c r="F333" s="195" t="s">
        <v>7</v>
      </c>
      <c r="G333" s="195" t="s">
        <v>7</v>
      </c>
      <c r="H333" s="195" t="s">
        <v>7</v>
      </c>
      <c r="I333" s="195" t="s">
        <v>7</v>
      </c>
      <c r="J333" s="195" t="s">
        <v>7</v>
      </c>
      <c r="K333" s="195" t="s">
        <v>7</v>
      </c>
      <c r="L333" s="195" t="s">
        <v>7</v>
      </c>
      <c r="M333" s="195" t="s">
        <v>7</v>
      </c>
      <c r="N333" s="195" t="s">
        <v>7</v>
      </c>
      <c r="O333" s="195" t="s">
        <v>7</v>
      </c>
      <c r="P333" s="195" t="s">
        <v>7</v>
      </c>
      <c r="Q333" s="195" t="s">
        <v>7</v>
      </c>
      <c r="R333" s="195" t="s">
        <v>7</v>
      </c>
      <c r="S333" s="195" t="s">
        <v>7</v>
      </c>
      <c r="X333" s="194" t="s">
        <v>127</v>
      </c>
      <c r="Y333" s="195" t="s">
        <v>7</v>
      </c>
      <c r="Z333" s="195" t="s">
        <v>7</v>
      </c>
      <c r="AA333" s="195" t="s">
        <v>7</v>
      </c>
      <c r="AB333" s="195" t="s">
        <v>7</v>
      </c>
      <c r="AC333" s="195" t="s">
        <v>7</v>
      </c>
      <c r="AD333" s="195" t="s">
        <v>7</v>
      </c>
      <c r="AE333" s="195" t="s">
        <v>7</v>
      </c>
      <c r="AF333" s="195" t="s">
        <v>7</v>
      </c>
      <c r="AG333" s="195" t="s">
        <v>7</v>
      </c>
      <c r="AH333" s="195" t="s">
        <v>7</v>
      </c>
      <c r="AI333" s="195" t="s">
        <v>7</v>
      </c>
      <c r="AJ333" s="195" t="s">
        <v>7</v>
      </c>
      <c r="AK333" s="195" t="s">
        <v>7</v>
      </c>
      <c r="AL333" s="195" t="s">
        <v>7</v>
      </c>
      <c r="AM333" s="195" t="s">
        <v>7</v>
      </c>
      <c r="AN333" s="195" t="s">
        <v>7</v>
      </c>
      <c r="AS333" s="194" t="s">
        <v>127</v>
      </c>
      <c r="AT333" s="195" t="s">
        <v>7</v>
      </c>
      <c r="AU333" s="195" t="s">
        <v>7</v>
      </c>
      <c r="AV333" s="195" t="s">
        <v>7</v>
      </c>
      <c r="AW333" s="195" t="s">
        <v>7</v>
      </c>
      <c r="AX333" s="195" t="s">
        <v>7</v>
      </c>
      <c r="AY333" s="195" t="s">
        <v>7</v>
      </c>
      <c r="AZ333" s="195" t="s">
        <v>7</v>
      </c>
      <c r="BA333" s="195" t="s">
        <v>7</v>
      </c>
      <c r="BB333" s="195" t="s">
        <v>7</v>
      </c>
      <c r="BC333" s="195" t="s">
        <v>7</v>
      </c>
      <c r="BD333" s="195" t="s">
        <v>7</v>
      </c>
      <c r="BE333" s="195" t="s">
        <v>7</v>
      </c>
      <c r="BF333" s="195" t="s">
        <v>7</v>
      </c>
      <c r="BG333" s="195" t="s">
        <v>7</v>
      </c>
      <c r="BH333" s="195" t="s">
        <v>7</v>
      </c>
      <c r="BI333" s="195" t="s">
        <v>7</v>
      </c>
    </row>
    <row r="334" spans="1:61" ht="12" customHeight="1" x14ac:dyDescent="0.2">
      <c r="A334" s="129">
        <v>71</v>
      </c>
      <c r="B334" s="129"/>
      <c r="C334" s="194" t="s">
        <v>128</v>
      </c>
      <c r="D334" s="195" t="s">
        <v>7</v>
      </c>
      <c r="E334" s="195">
        <v>18</v>
      </c>
      <c r="F334" s="195" t="s">
        <v>7</v>
      </c>
      <c r="G334" s="195" t="s">
        <v>7</v>
      </c>
      <c r="H334" s="195">
        <v>18</v>
      </c>
      <c r="I334" s="195" t="s">
        <v>7</v>
      </c>
      <c r="J334" s="195" t="s">
        <v>7</v>
      </c>
      <c r="K334" s="195" t="s">
        <v>7</v>
      </c>
      <c r="L334" s="195" t="s">
        <v>7</v>
      </c>
      <c r="M334" s="195" t="s">
        <v>7</v>
      </c>
      <c r="N334" s="195" t="s">
        <v>7</v>
      </c>
      <c r="O334" s="195" t="s">
        <v>7</v>
      </c>
      <c r="P334" s="195" t="s">
        <v>7</v>
      </c>
      <c r="Q334" s="195" t="s">
        <v>7</v>
      </c>
      <c r="R334" s="195" t="s">
        <v>7</v>
      </c>
      <c r="S334" s="195" t="s">
        <v>7</v>
      </c>
      <c r="X334" s="194" t="s">
        <v>128</v>
      </c>
      <c r="Y334" s="195" t="s">
        <v>7</v>
      </c>
      <c r="Z334" s="195">
        <v>18</v>
      </c>
      <c r="AA334" s="195" t="s">
        <v>7</v>
      </c>
      <c r="AB334" s="195" t="s">
        <v>7</v>
      </c>
      <c r="AC334" s="195">
        <v>18</v>
      </c>
      <c r="AD334" s="195" t="s">
        <v>7</v>
      </c>
      <c r="AE334" s="195" t="s">
        <v>7</v>
      </c>
      <c r="AF334" s="195" t="s">
        <v>7</v>
      </c>
      <c r="AG334" s="195" t="s">
        <v>7</v>
      </c>
      <c r="AH334" s="195" t="s">
        <v>7</v>
      </c>
      <c r="AI334" s="195" t="s">
        <v>7</v>
      </c>
      <c r="AJ334" s="195" t="s">
        <v>7</v>
      </c>
      <c r="AK334" s="195" t="s">
        <v>7</v>
      </c>
      <c r="AL334" s="195" t="s">
        <v>7</v>
      </c>
      <c r="AM334" s="195" t="s">
        <v>7</v>
      </c>
      <c r="AN334" s="195" t="s">
        <v>7</v>
      </c>
      <c r="AS334" s="194" t="s">
        <v>128</v>
      </c>
      <c r="AT334" s="195" t="s">
        <v>7</v>
      </c>
      <c r="AU334" s="195">
        <v>162</v>
      </c>
      <c r="AV334" s="195" t="s">
        <v>7</v>
      </c>
      <c r="AW334" s="195" t="s">
        <v>7</v>
      </c>
      <c r="AX334" s="195">
        <v>180</v>
      </c>
      <c r="AY334" s="195" t="s">
        <v>7</v>
      </c>
      <c r="AZ334" s="195" t="s">
        <v>7</v>
      </c>
      <c r="BA334" s="195" t="s">
        <v>7</v>
      </c>
      <c r="BB334" s="195" t="s">
        <v>7</v>
      </c>
      <c r="BC334" s="195" t="s">
        <v>7</v>
      </c>
      <c r="BD334" s="195" t="s">
        <v>7</v>
      </c>
      <c r="BE334" s="195" t="s">
        <v>7</v>
      </c>
      <c r="BF334" s="195" t="s">
        <v>7</v>
      </c>
      <c r="BG334" s="195" t="s">
        <v>7</v>
      </c>
      <c r="BH334" s="195" t="s">
        <v>7</v>
      </c>
      <c r="BI334" s="195" t="s">
        <v>7</v>
      </c>
    </row>
    <row r="335" spans="1:61" ht="12" customHeight="1" x14ac:dyDescent="0.2">
      <c r="A335" s="129">
        <v>72</v>
      </c>
      <c r="B335" s="129"/>
      <c r="C335" s="194" t="s">
        <v>129</v>
      </c>
      <c r="D335" s="195" t="s">
        <v>7</v>
      </c>
      <c r="E335" s="195" t="s">
        <v>7</v>
      </c>
      <c r="F335" s="195" t="s">
        <v>7</v>
      </c>
      <c r="G335" s="195" t="s">
        <v>7</v>
      </c>
      <c r="H335" s="195" t="s">
        <v>7</v>
      </c>
      <c r="I335" s="195" t="s">
        <v>7</v>
      </c>
      <c r="J335" s="195" t="s">
        <v>7</v>
      </c>
      <c r="K335" s="195">
        <v>19</v>
      </c>
      <c r="L335" s="195" t="s">
        <v>7</v>
      </c>
      <c r="M335" s="195" t="s">
        <v>7</v>
      </c>
      <c r="N335" s="195" t="s">
        <v>7</v>
      </c>
      <c r="O335" s="195" t="s">
        <v>7</v>
      </c>
      <c r="P335" s="195" t="s">
        <v>7</v>
      </c>
      <c r="Q335" s="195" t="s">
        <v>7</v>
      </c>
      <c r="R335" s="195" t="s">
        <v>7</v>
      </c>
      <c r="S335" s="195" t="s">
        <v>7</v>
      </c>
      <c r="X335" s="194" t="s">
        <v>129</v>
      </c>
      <c r="Y335" s="195" t="s">
        <v>7</v>
      </c>
      <c r="Z335" s="195" t="s">
        <v>7</v>
      </c>
      <c r="AA335" s="195" t="s">
        <v>7</v>
      </c>
      <c r="AB335" s="195" t="s">
        <v>7</v>
      </c>
      <c r="AC335" s="195" t="s">
        <v>7</v>
      </c>
      <c r="AD335" s="195" t="s">
        <v>7</v>
      </c>
      <c r="AE335" s="195" t="s">
        <v>7</v>
      </c>
      <c r="AF335" s="195">
        <v>19</v>
      </c>
      <c r="AG335" s="195" t="s">
        <v>7</v>
      </c>
      <c r="AH335" s="195" t="s">
        <v>7</v>
      </c>
      <c r="AI335" s="195" t="s">
        <v>7</v>
      </c>
      <c r="AJ335" s="195" t="s">
        <v>7</v>
      </c>
      <c r="AK335" s="195" t="s">
        <v>7</v>
      </c>
      <c r="AL335" s="195" t="s">
        <v>7</v>
      </c>
      <c r="AM335" s="195" t="s">
        <v>7</v>
      </c>
      <c r="AN335" s="195" t="s">
        <v>7</v>
      </c>
      <c r="AS335" s="194" t="s">
        <v>129</v>
      </c>
      <c r="AT335" s="195" t="s">
        <v>7</v>
      </c>
      <c r="AU335" s="195" t="s">
        <v>7</v>
      </c>
      <c r="AV335" s="195" t="s">
        <v>7</v>
      </c>
      <c r="AW335" s="195" t="s">
        <v>7</v>
      </c>
      <c r="AX335" s="195" t="s">
        <v>7</v>
      </c>
      <c r="AY335" s="195" t="s">
        <v>7</v>
      </c>
      <c r="AZ335" s="195" t="s">
        <v>7</v>
      </c>
      <c r="BA335" s="195">
        <v>585</v>
      </c>
      <c r="BB335" s="195" t="s">
        <v>7</v>
      </c>
      <c r="BC335" s="195" t="s">
        <v>7</v>
      </c>
      <c r="BD335" s="195" t="s">
        <v>7</v>
      </c>
      <c r="BE335" s="195" t="s">
        <v>7</v>
      </c>
      <c r="BF335" s="195" t="s">
        <v>7</v>
      </c>
      <c r="BG335" s="195" t="s">
        <v>7</v>
      </c>
      <c r="BH335" s="195" t="s">
        <v>7</v>
      </c>
      <c r="BI335" s="195" t="s">
        <v>7</v>
      </c>
    </row>
    <row r="336" spans="1:61" ht="12" customHeight="1" x14ac:dyDescent="0.2">
      <c r="A336" s="129">
        <v>73</v>
      </c>
      <c r="B336" s="129"/>
      <c r="C336" s="194" t="s">
        <v>130</v>
      </c>
      <c r="D336" s="195" t="s">
        <v>7</v>
      </c>
      <c r="E336" s="195" t="s">
        <v>7</v>
      </c>
      <c r="F336" s="195">
        <v>48</v>
      </c>
      <c r="G336" s="195" t="s">
        <v>7</v>
      </c>
      <c r="H336" s="195">
        <v>12</v>
      </c>
      <c r="I336" s="195" t="s">
        <v>7</v>
      </c>
      <c r="J336" s="195" t="s">
        <v>7</v>
      </c>
      <c r="K336" s="195" t="s">
        <v>7</v>
      </c>
      <c r="L336" s="195" t="s">
        <v>7</v>
      </c>
      <c r="M336" s="195" t="s">
        <v>7</v>
      </c>
      <c r="N336" s="195" t="s">
        <v>7</v>
      </c>
      <c r="O336" s="195" t="s">
        <v>7</v>
      </c>
      <c r="P336" s="195" t="s">
        <v>7</v>
      </c>
      <c r="Q336" s="195" t="s">
        <v>7</v>
      </c>
      <c r="R336" s="195" t="s">
        <v>7</v>
      </c>
      <c r="S336" s="195" t="s">
        <v>7</v>
      </c>
      <c r="X336" s="194" t="s">
        <v>130</v>
      </c>
      <c r="Y336" s="195" t="s">
        <v>7</v>
      </c>
      <c r="Z336" s="195" t="s">
        <v>7</v>
      </c>
      <c r="AA336" s="195">
        <v>48</v>
      </c>
      <c r="AB336" s="195" t="s">
        <v>7</v>
      </c>
      <c r="AC336" s="195">
        <v>12</v>
      </c>
      <c r="AD336" s="195" t="s">
        <v>7</v>
      </c>
      <c r="AE336" s="195" t="s">
        <v>7</v>
      </c>
      <c r="AF336" s="195" t="s">
        <v>7</v>
      </c>
      <c r="AG336" s="195" t="s">
        <v>7</v>
      </c>
      <c r="AH336" s="195" t="s">
        <v>7</v>
      </c>
      <c r="AI336" s="195" t="s">
        <v>7</v>
      </c>
      <c r="AJ336" s="195" t="s">
        <v>7</v>
      </c>
      <c r="AK336" s="195" t="s">
        <v>7</v>
      </c>
      <c r="AL336" s="195" t="s">
        <v>7</v>
      </c>
      <c r="AM336" s="195" t="s">
        <v>7</v>
      </c>
      <c r="AN336" s="195" t="s">
        <v>7</v>
      </c>
      <c r="AS336" s="194" t="s">
        <v>130</v>
      </c>
      <c r="AT336" s="195" t="s">
        <v>7</v>
      </c>
      <c r="AU336" s="195" t="s">
        <v>7</v>
      </c>
      <c r="AV336" s="195">
        <v>118</v>
      </c>
      <c r="AW336" s="195" t="s">
        <v>7</v>
      </c>
      <c r="AX336" s="195">
        <v>99</v>
      </c>
      <c r="AY336" s="195" t="s">
        <v>7</v>
      </c>
      <c r="AZ336" s="195" t="s">
        <v>7</v>
      </c>
      <c r="BA336" s="195" t="s">
        <v>7</v>
      </c>
      <c r="BB336" s="195" t="s">
        <v>7</v>
      </c>
      <c r="BC336" s="195" t="s">
        <v>7</v>
      </c>
      <c r="BD336" s="195" t="s">
        <v>7</v>
      </c>
      <c r="BE336" s="195" t="s">
        <v>7</v>
      </c>
      <c r="BF336" s="195" t="s">
        <v>7</v>
      </c>
      <c r="BG336" s="195" t="s">
        <v>7</v>
      </c>
      <c r="BH336" s="195" t="s">
        <v>7</v>
      </c>
      <c r="BI336" s="195" t="s">
        <v>7</v>
      </c>
    </row>
    <row r="337" spans="1:61" ht="12" customHeight="1" x14ac:dyDescent="0.2">
      <c r="A337" s="129">
        <v>74</v>
      </c>
      <c r="B337" s="129"/>
      <c r="C337" s="194" t="s">
        <v>131</v>
      </c>
      <c r="D337" s="195" t="s">
        <v>7</v>
      </c>
      <c r="E337" s="195">
        <v>6</v>
      </c>
      <c r="F337" s="195" t="s">
        <v>7</v>
      </c>
      <c r="G337" s="195" t="s">
        <v>7</v>
      </c>
      <c r="H337" s="195" t="s">
        <v>7</v>
      </c>
      <c r="I337" s="195" t="s">
        <v>7</v>
      </c>
      <c r="J337" s="195" t="s">
        <v>7</v>
      </c>
      <c r="K337" s="195" t="s">
        <v>7</v>
      </c>
      <c r="L337" s="195" t="s">
        <v>7</v>
      </c>
      <c r="M337" s="195" t="s">
        <v>7</v>
      </c>
      <c r="N337" s="195" t="s">
        <v>7</v>
      </c>
      <c r="O337" s="195" t="s">
        <v>7</v>
      </c>
      <c r="P337" s="195" t="s">
        <v>7</v>
      </c>
      <c r="Q337" s="195" t="s">
        <v>7</v>
      </c>
      <c r="R337" s="195" t="s">
        <v>7</v>
      </c>
      <c r="S337" s="195" t="s">
        <v>7</v>
      </c>
      <c r="X337" s="194" t="s">
        <v>131</v>
      </c>
      <c r="Y337" s="195" t="s">
        <v>7</v>
      </c>
      <c r="Z337" s="195">
        <v>6</v>
      </c>
      <c r="AA337" s="195" t="s">
        <v>7</v>
      </c>
      <c r="AB337" s="195" t="s">
        <v>7</v>
      </c>
      <c r="AC337" s="195" t="s">
        <v>7</v>
      </c>
      <c r="AD337" s="195" t="s">
        <v>7</v>
      </c>
      <c r="AE337" s="195" t="s">
        <v>7</v>
      </c>
      <c r="AF337" s="195" t="s">
        <v>7</v>
      </c>
      <c r="AG337" s="195" t="s">
        <v>7</v>
      </c>
      <c r="AH337" s="195" t="s">
        <v>7</v>
      </c>
      <c r="AI337" s="195" t="s">
        <v>7</v>
      </c>
      <c r="AJ337" s="195" t="s">
        <v>7</v>
      </c>
      <c r="AK337" s="195" t="s">
        <v>7</v>
      </c>
      <c r="AL337" s="195" t="s">
        <v>7</v>
      </c>
      <c r="AM337" s="195" t="s">
        <v>7</v>
      </c>
      <c r="AN337" s="195" t="s">
        <v>7</v>
      </c>
      <c r="AS337" s="194" t="s">
        <v>131</v>
      </c>
      <c r="AT337" s="195" t="s">
        <v>7</v>
      </c>
      <c r="AU337" s="195">
        <v>36</v>
      </c>
      <c r="AV337" s="195" t="s">
        <v>7</v>
      </c>
      <c r="AW337" s="195" t="s">
        <v>7</v>
      </c>
      <c r="AX337" s="195" t="s">
        <v>7</v>
      </c>
      <c r="AY337" s="195" t="s">
        <v>7</v>
      </c>
      <c r="AZ337" s="195" t="s">
        <v>7</v>
      </c>
      <c r="BA337" s="195" t="s">
        <v>7</v>
      </c>
      <c r="BB337" s="195" t="s">
        <v>7</v>
      </c>
      <c r="BC337" s="195" t="s">
        <v>7</v>
      </c>
      <c r="BD337" s="195" t="s">
        <v>7</v>
      </c>
      <c r="BE337" s="195" t="s">
        <v>7</v>
      </c>
      <c r="BF337" s="195" t="s">
        <v>7</v>
      </c>
      <c r="BG337" s="195" t="s">
        <v>7</v>
      </c>
      <c r="BH337" s="195" t="s">
        <v>7</v>
      </c>
      <c r="BI337" s="195" t="s">
        <v>7</v>
      </c>
    </row>
    <row r="338" spans="1:61" ht="12" customHeight="1" x14ac:dyDescent="0.2">
      <c r="A338" s="129">
        <v>75</v>
      </c>
      <c r="B338" s="129"/>
      <c r="C338" s="194" t="s">
        <v>132</v>
      </c>
      <c r="D338" s="195" t="s">
        <v>7</v>
      </c>
      <c r="E338" s="195">
        <v>60</v>
      </c>
      <c r="F338" s="195" t="s">
        <v>7</v>
      </c>
      <c r="G338" s="195">
        <v>40</v>
      </c>
      <c r="H338" s="195" t="s">
        <v>7</v>
      </c>
      <c r="I338" s="195" t="s">
        <v>7</v>
      </c>
      <c r="J338" s="195" t="s">
        <v>7</v>
      </c>
      <c r="K338" s="195">
        <v>20</v>
      </c>
      <c r="L338" s="195" t="s">
        <v>7</v>
      </c>
      <c r="M338" s="195" t="s">
        <v>7</v>
      </c>
      <c r="N338" s="195" t="s">
        <v>7</v>
      </c>
      <c r="O338" s="195" t="s">
        <v>7</v>
      </c>
      <c r="P338" s="195" t="s">
        <v>7</v>
      </c>
      <c r="Q338" s="195" t="s">
        <v>7</v>
      </c>
      <c r="R338" s="195">
        <v>20</v>
      </c>
      <c r="S338" s="195">
        <v>5</v>
      </c>
      <c r="X338" s="194" t="s">
        <v>132</v>
      </c>
      <c r="Y338" s="195" t="s">
        <v>7</v>
      </c>
      <c r="Z338" s="195">
        <v>60</v>
      </c>
      <c r="AA338" s="195" t="s">
        <v>7</v>
      </c>
      <c r="AB338" s="195">
        <v>40</v>
      </c>
      <c r="AC338" s="195" t="s">
        <v>7</v>
      </c>
      <c r="AD338" s="195" t="s">
        <v>7</v>
      </c>
      <c r="AE338" s="195" t="s">
        <v>7</v>
      </c>
      <c r="AF338" s="195">
        <v>20</v>
      </c>
      <c r="AG338" s="195" t="s">
        <v>7</v>
      </c>
      <c r="AH338" s="195" t="s">
        <v>7</v>
      </c>
      <c r="AI338" s="195" t="s">
        <v>7</v>
      </c>
      <c r="AJ338" s="195" t="s">
        <v>7</v>
      </c>
      <c r="AK338" s="195" t="s">
        <v>7</v>
      </c>
      <c r="AL338" s="195" t="s">
        <v>7</v>
      </c>
      <c r="AM338" s="195">
        <v>20</v>
      </c>
      <c r="AN338" s="195">
        <v>5</v>
      </c>
      <c r="AS338" s="194" t="s">
        <v>132</v>
      </c>
      <c r="AT338" s="195" t="s">
        <v>7</v>
      </c>
      <c r="AU338" s="195">
        <v>840</v>
      </c>
      <c r="AV338" s="195" t="s">
        <v>7</v>
      </c>
      <c r="AW338" s="195">
        <v>65</v>
      </c>
      <c r="AX338" s="195" t="s">
        <v>7</v>
      </c>
      <c r="AY338" s="195" t="s">
        <v>7</v>
      </c>
      <c r="AZ338" s="195" t="s">
        <v>7</v>
      </c>
      <c r="BA338" s="195">
        <v>370</v>
      </c>
      <c r="BB338" s="195" t="s">
        <v>7</v>
      </c>
      <c r="BC338" s="195" t="s">
        <v>7</v>
      </c>
      <c r="BD338" s="195" t="s">
        <v>7</v>
      </c>
      <c r="BE338" s="195" t="s">
        <v>7</v>
      </c>
      <c r="BF338" s="195" t="s">
        <v>7</v>
      </c>
      <c r="BG338" s="195" t="s">
        <v>7</v>
      </c>
      <c r="BH338" s="195">
        <v>260</v>
      </c>
      <c r="BI338" s="195">
        <v>117</v>
      </c>
    </row>
    <row r="339" spans="1:61" ht="12" customHeight="1" x14ac:dyDescent="0.2">
      <c r="A339" s="129">
        <v>76</v>
      </c>
      <c r="B339" s="129"/>
      <c r="C339" s="194" t="s">
        <v>133</v>
      </c>
      <c r="D339" s="195" t="s">
        <v>7</v>
      </c>
      <c r="E339" s="195" t="s">
        <v>7</v>
      </c>
      <c r="F339" s="195" t="s">
        <v>7</v>
      </c>
      <c r="G339" s="195" t="s">
        <v>7</v>
      </c>
      <c r="H339" s="195" t="s">
        <v>7</v>
      </c>
      <c r="I339" s="195" t="s">
        <v>7</v>
      </c>
      <c r="J339" s="195" t="s">
        <v>7</v>
      </c>
      <c r="K339" s="195" t="s">
        <v>7</v>
      </c>
      <c r="L339" s="195" t="s">
        <v>7</v>
      </c>
      <c r="M339" s="195" t="s">
        <v>7</v>
      </c>
      <c r="N339" s="195" t="s">
        <v>7</v>
      </c>
      <c r="O339" s="195" t="s">
        <v>7</v>
      </c>
      <c r="P339" s="195" t="s">
        <v>7</v>
      </c>
      <c r="Q339" s="195" t="s">
        <v>7</v>
      </c>
      <c r="R339" s="195" t="s">
        <v>7</v>
      </c>
      <c r="S339" s="195" t="s">
        <v>7</v>
      </c>
      <c r="X339" s="194" t="s">
        <v>133</v>
      </c>
      <c r="Y339" s="195" t="s">
        <v>7</v>
      </c>
      <c r="Z339" s="195" t="s">
        <v>7</v>
      </c>
      <c r="AA339" s="195" t="s">
        <v>7</v>
      </c>
      <c r="AB339" s="195" t="s">
        <v>7</v>
      </c>
      <c r="AC339" s="195" t="s">
        <v>7</v>
      </c>
      <c r="AD339" s="195" t="s">
        <v>7</v>
      </c>
      <c r="AE339" s="195" t="s">
        <v>7</v>
      </c>
      <c r="AF339" s="195" t="s">
        <v>7</v>
      </c>
      <c r="AG339" s="195" t="s">
        <v>7</v>
      </c>
      <c r="AH339" s="195" t="s">
        <v>7</v>
      </c>
      <c r="AI339" s="195" t="s">
        <v>7</v>
      </c>
      <c r="AJ339" s="195" t="s">
        <v>7</v>
      </c>
      <c r="AK339" s="195" t="s">
        <v>7</v>
      </c>
      <c r="AL339" s="195" t="s">
        <v>7</v>
      </c>
      <c r="AM339" s="195" t="s">
        <v>7</v>
      </c>
      <c r="AN339" s="195" t="s">
        <v>7</v>
      </c>
      <c r="AS339" s="194" t="s">
        <v>133</v>
      </c>
      <c r="AT339" s="195" t="s">
        <v>7</v>
      </c>
      <c r="AU339" s="195" t="s">
        <v>7</v>
      </c>
      <c r="AV339" s="195" t="s">
        <v>7</v>
      </c>
      <c r="AW339" s="195" t="s">
        <v>7</v>
      </c>
      <c r="AX339" s="195" t="s">
        <v>7</v>
      </c>
      <c r="AY339" s="195" t="s">
        <v>7</v>
      </c>
      <c r="AZ339" s="195" t="s">
        <v>7</v>
      </c>
      <c r="BA339" s="195" t="s">
        <v>7</v>
      </c>
      <c r="BB339" s="195" t="s">
        <v>7</v>
      </c>
      <c r="BC339" s="195" t="s">
        <v>7</v>
      </c>
      <c r="BD339" s="195" t="s">
        <v>7</v>
      </c>
      <c r="BE339" s="195" t="s">
        <v>7</v>
      </c>
      <c r="BF339" s="195" t="s">
        <v>7</v>
      </c>
      <c r="BG339" s="195" t="s">
        <v>7</v>
      </c>
      <c r="BH339" s="195" t="s">
        <v>7</v>
      </c>
      <c r="BI339" s="195" t="s">
        <v>7</v>
      </c>
    </row>
    <row r="340" spans="1:61" ht="12" customHeight="1" x14ac:dyDescent="0.2">
      <c r="A340" s="129">
        <v>77</v>
      </c>
      <c r="B340" s="129"/>
      <c r="C340" s="194" t="s">
        <v>134</v>
      </c>
      <c r="D340" s="195" t="s">
        <v>7</v>
      </c>
      <c r="E340" s="195">
        <v>20</v>
      </c>
      <c r="F340" s="195" t="s">
        <v>7</v>
      </c>
      <c r="G340" s="195" t="s">
        <v>7</v>
      </c>
      <c r="H340" s="195">
        <v>2</v>
      </c>
      <c r="I340" s="195" t="s">
        <v>7</v>
      </c>
      <c r="J340" s="195" t="s">
        <v>7</v>
      </c>
      <c r="K340" s="195" t="s">
        <v>7</v>
      </c>
      <c r="L340" s="195" t="s">
        <v>7</v>
      </c>
      <c r="M340" s="195" t="s">
        <v>7</v>
      </c>
      <c r="N340" s="195" t="s">
        <v>7</v>
      </c>
      <c r="O340" s="195" t="s">
        <v>7</v>
      </c>
      <c r="P340" s="195" t="s">
        <v>7</v>
      </c>
      <c r="Q340" s="195" t="s">
        <v>7</v>
      </c>
      <c r="R340" s="195" t="s">
        <v>7</v>
      </c>
      <c r="S340" s="195" t="s">
        <v>7</v>
      </c>
      <c r="X340" s="194" t="s">
        <v>134</v>
      </c>
      <c r="Y340" s="195" t="s">
        <v>7</v>
      </c>
      <c r="Z340" s="195">
        <v>20</v>
      </c>
      <c r="AA340" s="195" t="s">
        <v>7</v>
      </c>
      <c r="AB340" s="195" t="s">
        <v>7</v>
      </c>
      <c r="AC340" s="195">
        <v>2</v>
      </c>
      <c r="AD340" s="195" t="s">
        <v>7</v>
      </c>
      <c r="AE340" s="195" t="s">
        <v>7</v>
      </c>
      <c r="AF340" s="195" t="s">
        <v>7</v>
      </c>
      <c r="AG340" s="195" t="s">
        <v>7</v>
      </c>
      <c r="AH340" s="195" t="s">
        <v>7</v>
      </c>
      <c r="AI340" s="195" t="s">
        <v>7</v>
      </c>
      <c r="AJ340" s="195" t="s">
        <v>7</v>
      </c>
      <c r="AK340" s="195" t="s">
        <v>7</v>
      </c>
      <c r="AL340" s="195" t="s">
        <v>7</v>
      </c>
      <c r="AM340" s="195" t="s">
        <v>7</v>
      </c>
      <c r="AN340" s="195" t="s">
        <v>7</v>
      </c>
      <c r="AS340" s="194" t="s">
        <v>134</v>
      </c>
      <c r="AT340" s="195" t="s">
        <v>7</v>
      </c>
      <c r="AU340" s="195">
        <v>200</v>
      </c>
      <c r="AV340" s="195" t="s">
        <v>7</v>
      </c>
      <c r="AW340" s="195" t="s">
        <v>7</v>
      </c>
      <c r="AX340" s="195">
        <v>27</v>
      </c>
      <c r="AY340" s="195" t="s">
        <v>7</v>
      </c>
      <c r="AZ340" s="195" t="s">
        <v>7</v>
      </c>
      <c r="BA340" s="195" t="s">
        <v>7</v>
      </c>
      <c r="BB340" s="195" t="s">
        <v>7</v>
      </c>
      <c r="BC340" s="195" t="s">
        <v>7</v>
      </c>
      <c r="BD340" s="195" t="s">
        <v>7</v>
      </c>
      <c r="BE340" s="195" t="s">
        <v>7</v>
      </c>
      <c r="BF340" s="195" t="s">
        <v>7</v>
      </c>
      <c r="BG340" s="195" t="s">
        <v>7</v>
      </c>
      <c r="BH340" s="195" t="s">
        <v>7</v>
      </c>
      <c r="BI340" s="195" t="s">
        <v>7</v>
      </c>
    </row>
    <row r="341" spans="1:61" ht="12" customHeight="1" x14ac:dyDescent="0.2">
      <c r="A341" s="129">
        <v>78</v>
      </c>
      <c r="B341" s="129"/>
      <c r="C341" s="194" t="s">
        <v>135</v>
      </c>
      <c r="D341" s="195" t="s">
        <v>7</v>
      </c>
      <c r="E341" s="195" t="s">
        <v>7</v>
      </c>
      <c r="F341" s="195" t="s">
        <v>7</v>
      </c>
      <c r="G341" s="195" t="s">
        <v>7</v>
      </c>
      <c r="H341" s="195" t="s">
        <v>7</v>
      </c>
      <c r="I341" s="195" t="s">
        <v>7</v>
      </c>
      <c r="J341" s="195" t="s">
        <v>7</v>
      </c>
      <c r="K341" s="195" t="s">
        <v>7</v>
      </c>
      <c r="L341" s="195" t="s">
        <v>7</v>
      </c>
      <c r="M341" s="195" t="s">
        <v>7</v>
      </c>
      <c r="N341" s="195" t="s">
        <v>7</v>
      </c>
      <c r="O341" s="195" t="s">
        <v>7</v>
      </c>
      <c r="P341" s="195" t="s">
        <v>7</v>
      </c>
      <c r="Q341" s="195" t="s">
        <v>7</v>
      </c>
      <c r="R341" s="195" t="s">
        <v>7</v>
      </c>
      <c r="S341" s="195" t="s">
        <v>7</v>
      </c>
      <c r="X341" s="194" t="s">
        <v>135</v>
      </c>
      <c r="Y341" s="195" t="s">
        <v>7</v>
      </c>
      <c r="Z341" s="195" t="s">
        <v>7</v>
      </c>
      <c r="AA341" s="195" t="s">
        <v>7</v>
      </c>
      <c r="AB341" s="195" t="s">
        <v>7</v>
      </c>
      <c r="AC341" s="195" t="s">
        <v>7</v>
      </c>
      <c r="AD341" s="195" t="s">
        <v>7</v>
      </c>
      <c r="AE341" s="195" t="s">
        <v>7</v>
      </c>
      <c r="AF341" s="195" t="s">
        <v>7</v>
      </c>
      <c r="AG341" s="195" t="s">
        <v>7</v>
      </c>
      <c r="AH341" s="195" t="s">
        <v>7</v>
      </c>
      <c r="AI341" s="195" t="s">
        <v>7</v>
      </c>
      <c r="AJ341" s="195" t="s">
        <v>7</v>
      </c>
      <c r="AK341" s="195" t="s">
        <v>7</v>
      </c>
      <c r="AL341" s="195" t="s">
        <v>7</v>
      </c>
      <c r="AM341" s="195" t="s">
        <v>7</v>
      </c>
      <c r="AN341" s="195" t="s">
        <v>7</v>
      </c>
      <c r="AS341" s="194" t="s">
        <v>135</v>
      </c>
      <c r="AT341" s="195" t="s">
        <v>7</v>
      </c>
      <c r="AU341" s="195" t="s">
        <v>7</v>
      </c>
      <c r="AV341" s="195" t="s">
        <v>7</v>
      </c>
      <c r="AW341" s="195" t="s">
        <v>7</v>
      </c>
      <c r="AX341" s="195" t="s">
        <v>7</v>
      </c>
      <c r="AY341" s="195" t="s">
        <v>7</v>
      </c>
      <c r="AZ341" s="195" t="s">
        <v>7</v>
      </c>
      <c r="BA341" s="195" t="s">
        <v>7</v>
      </c>
      <c r="BB341" s="195" t="s">
        <v>7</v>
      </c>
      <c r="BC341" s="195" t="s">
        <v>7</v>
      </c>
      <c r="BD341" s="195" t="s">
        <v>7</v>
      </c>
      <c r="BE341" s="195" t="s">
        <v>7</v>
      </c>
      <c r="BF341" s="195" t="s">
        <v>7</v>
      </c>
      <c r="BG341" s="195" t="s">
        <v>7</v>
      </c>
      <c r="BH341" s="195" t="s">
        <v>7</v>
      </c>
      <c r="BI341" s="195" t="s">
        <v>7</v>
      </c>
    </row>
    <row r="342" spans="1:61" ht="12" customHeight="1" x14ac:dyDescent="0.2">
      <c r="A342" s="129">
        <v>79</v>
      </c>
      <c r="B342" s="129"/>
      <c r="C342" s="194" t="s">
        <v>136</v>
      </c>
      <c r="D342" s="195" t="s">
        <v>7</v>
      </c>
      <c r="E342" s="195" t="s">
        <v>7</v>
      </c>
      <c r="F342" s="195" t="s">
        <v>7</v>
      </c>
      <c r="G342" s="195" t="s">
        <v>7</v>
      </c>
      <c r="H342" s="195" t="s">
        <v>7</v>
      </c>
      <c r="I342" s="195" t="s">
        <v>7</v>
      </c>
      <c r="J342" s="195">
        <v>35</v>
      </c>
      <c r="K342" s="195" t="s">
        <v>7</v>
      </c>
      <c r="L342" s="195" t="s">
        <v>7</v>
      </c>
      <c r="M342" s="195" t="s">
        <v>7</v>
      </c>
      <c r="N342" s="195" t="s">
        <v>7</v>
      </c>
      <c r="O342" s="195" t="s">
        <v>7</v>
      </c>
      <c r="P342" s="195" t="s">
        <v>7</v>
      </c>
      <c r="Q342" s="195">
        <v>40</v>
      </c>
      <c r="R342" s="195" t="s">
        <v>7</v>
      </c>
      <c r="S342" s="195" t="s">
        <v>7</v>
      </c>
      <c r="X342" s="194" t="s">
        <v>136</v>
      </c>
      <c r="Y342" s="195" t="s">
        <v>7</v>
      </c>
      <c r="Z342" s="195" t="s">
        <v>7</v>
      </c>
      <c r="AA342" s="195" t="s">
        <v>7</v>
      </c>
      <c r="AB342" s="195" t="s">
        <v>7</v>
      </c>
      <c r="AC342" s="195" t="s">
        <v>7</v>
      </c>
      <c r="AD342" s="195" t="s">
        <v>7</v>
      </c>
      <c r="AE342" s="195">
        <v>35</v>
      </c>
      <c r="AF342" s="195" t="s">
        <v>7</v>
      </c>
      <c r="AG342" s="195" t="s">
        <v>7</v>
      </c>
      <c r="AH342" s="195" t="s">
        <v>7</v>
      </c>
      <c r="AI342" s="195" t="s">
        <v>7</v>
      </c>
      <c r="AJ342" s="195" t="s">
        <v>7</v>
      </c>
      <c r="AK342" s="195" t="s">
        <v>7</v>
      </c>
      <c r="AL342" s="195">
        <v>40</v>
      </c>
      <c r="AM342" s="195" t="s">
        <v>7</v>
      </c>
      <c r="AN342" s="195" t="s">
        <v>7</v>
      </c>
      <c r="AS342" s="194" t="s">
        <v>136</v>
      </c>
      <c r="AT342" s="195" t="s">
        <v>7</v>
      </c>
      <c r="AU342" s="195" t="s">
        <v>7</v>
      </c>
      <c r="AV342" s="195" t="s">
        <v>7</v>
      </c>
      <c r="AW342" s="195" t="s">
        <v>7</v>
      </c>
      <c r="AX342" s="195" t="s">
        <v>7</v>
      </c>
      <c r="AY342" s="195" t="s">
        <v>7</v>
      </c>
      <c r="AZ342" s="195">
        <v>946</v>
      </c>
      <c r="BA342" s="195" t="s">
        <v>7</v>
      </c>
      <c r="BB342" s="195" t="s">
        <v>7</v>
      </c>
      <c r="BC342" s="195" t="s">
        <v>7</v>
      </c>
      <c r="BD342" s="195" t="s">
        <v>7</v>
      </c>
      <c r="BE342" s="195" t="s">
        <v>7</v>
      </c>
      <c r="BF342" s="195" t="s">
        <v>7</v>
      </c>
      <c r="BG342" s="195">
        <v>720</v>
      </c>
      <c r="BH342" s="195" t="s">
        <v>7</v>
      </c>
      <c r="BI342" s="195" t="s">
        <v>7</v>
      </c>
    </row>
    <row r="343" spans="1:61" ht="12" customHeight="1" x14ac:dyDescent="0.2">
      <c r="A343" s="129">
        <v>80</v>
      </c>
      <c r="B343" s="129"/>
      <c r="C343" s="194" t="s">
        <v>137</v>
      </c>
      <c r="D343" s="195" t="s">
        <v>7</v>
      </c>
      <c r="E343" s="195" t="s">
        <v>7</v>
      </c>
      <c r="F343" s="195">
        <v>85</v>
      </c>
      <c r="G343" s="195" t="s">
        <v>7</v>
      </c>
      <c r="H343" s="195" t="s">
        <v>7</v>
      </c>
      <c r="I343" s="195" t="s">
        <v>7</v>
      </c>
      <c r="J343" s="195" t="s">
        <v>7</v>
      </c>
      <c r="K343" s="195" t="s">
        <v>7</v>
      </c>
      <c r="L343" s="195" t="s">
        <v>7</v>
      </c>
      <c r="M343" s="195" t="s">
        <v>7</v>
      </c>
      <c r="N343" s="195" t="s">
        <v>7</v>
      </c>
      <c r="O343" s="195" t="s">
        <v>7</v>
      </c>
      <c r="P343" s="195" t="s">
        <v>7</v>
      </c>
      <c r="Q343" s="195" t="s">
        <v>7</v>
      </c>
      <c r="R343" s="195" t="s">
        <v>7</v>
      </c>
      <c r="S343" s="195" t="s">
        <v>7</v>
      </c>
      <c r="X343" s="194" t="s">
        <v>137</v>
      </c>
      <c r="Y343" s="195" t="s">
        <v>7</v>
      </c>
      <c r="Z343" s="195" t="s">
        <v>7</v>
      </c>
      <c r="AA343" s="195">
        <v>85</v>
      </c>
      <c r="AB343" s="195" t="s">
        <v>7</v>
      </c>
      <c r="AC343" s="195" t="s">
        <v>7</v>
      </c>
      <c r="AD343" s="195" t="s">
        <v>7</v>
      </c>
      <c r="AE343" s="195" t="s">
        <v>7</v>
      </c>
      <c r="AF343" s="195" t="s">
        <v>7</v>
      </c>
      <c r="AG343" s="195" t="s">
        <v>7</v>
      </c>
      <c r="AH343" s="195" t="s">
        <v>7</v>
      </c>
      <c r="AI343" s="195" t="s">
        <v>7</v>
      </c>
      <c r="AJ343" s="195" t="s">
        <v>7</v>
      </c>
      <c r="AK343" s="195" t="s">
        <v>7</v>
      </c>
      <c r="AL343" s="195" t="s">
        <v>7</v>
      </c>
      <c r="AM343" s="195" t="s">
        <v>7</v>
      </c>
      <c r="AN343" s="195" t="s">
        <v>7</v>
      </c>
      <c r="AS343" s="194" t="s">
        <v>137</v>
      </c>
      <c r="AT343" s="195" t="s">
        <v>7</v>
      </c>
      <c r="AU343" s="195" t="s">
        <v>7</v>
      </c>
      <c r="AV343" s="195">
        <v>300</v>
      </c>
      <c r="AW343" s="195" t="s">
        <v>7</v>
      </c>
      <c r="AX343" s="195" t="s">
        <v>7</v>
      </c>
      <c r="AY343" s="195" t="s">
        <v>7</v>
      </c>
      <c r="AZ343" s="195" t="s">
        <v>7</v>
      </c>
      <c r="BA343" s="195" t="s">
        <v>7</v>
      </c>
      <c r="BB343" s="195" t="s">
        <v>7</v>
      </c>
      <c r="BC343" s="195" t="s">
        <v>7</v>
      </c>
      <c r="BD343" s="195" t="s">
        <v>7</v>
      </c>
      <c r="BE343" s="195" t="s">
        <v>7</v>
      </c>
      <c r="BF343" s="195" t="s">
        <v>7</v>
      </c>
      <c r="BG343" s="195" t="s">
        <v>7</v>
      </c>
      <c r="BH343" s="195" t="s">
        <v>7</v>
      </c>
      <c r="BI343" s="195" t="s">
        <v>7</v>
      </c>
    </row>
    <row r="344" spans="1:61" ht="12" customHeight="1" x14ac:dyDescent="0.2">
      <c r="A344" s="129">
        <v>81</v>
      </c>
      <c r="B344" s="129"/>
      <c r="C344" s="194" t="s">
        <v>138</v>
      </c>
      <c r="D344" s="195" t="s">
        <v>7</v>
      </c>
      <c r="E344" s="195" t="s">
        <v>7</v>
      </c>
      <c r="F344" s="195" t="s">
        <v>7</v>
      </c>
      <c r="G344" s="195" t="s">
        <v>7</v>
      </c>
      <c r="H344" s="195" t="s">
        <v>7</v>
      </c>
      <c r="I344" s="195" t="s">
        <v>7</v>
      </c>
      <c r="J344" s="195" t="s">
        <v>7</v>
      </c>
      <c r="K344" s="195" t="s">
        <v>7</v>
      </c>
      <c r="L344" s="195" t="s">
        <v>7</v>
      </c>
      <c r="M344" s="195" t="s">
        <v>7</v>
      </c>
      <c r="N344" s="195" t="s">
        <v>7</v>
      </c>
      <c r="O344" s="195" t="s">
        <v>7</v>
      </c>
      <c r="P344" s="195" t="s">
        <v>7</v>
      </c>
      <c r="Q344" s="195" t="s">
        <v>7</v>
      </c>
      <c r="R344" s="195" t="s">
        <v>7</v>
      </c>
      <c r="S344" s="195" t="s">
        <v>7</v>
      </c>
      <c r="X344" s="194" t="s">
        <v>138</v>
      </c>
      <c r="Y344" s="195" t="s">
        <v>7</v>
      </c>
      <c r="Z344" s="195" t="s">
        <v>7</v>
      </c>
      <c r="AA344" s="195" t="s">
        <v>7</v>
      </c>
      <c r="AB344" s="195" t="s">
        <v>7</v>
      </c>
      <c r="AC344" s="195" t="s">
        <v>7</v>
      </c>
      <c r="AD344" s="195" t="s">
        <v>7</v>
      </c>
      <c r="AE344" s="195" t="s">
        <v>7</v>
      </c>
      <c r="AF344" s="195" t="s">
        <v>7</v>
      </c>
      <c r="AG344" s="195" t="s">
        <v>7</v>
      </c>
      <c r="AH344" s="195" t="s">
        <v>7</v>
      </c>
      <c r="AI344" s="195" t="s">
        <v>7</v>
      </c>
      <c r="AJ344" s="195" t="s">
        <v>7</v>
      </c>
      <c r="AK344" s="195" t="s">
        <v>7</v>
      </c>
      <c r="AL344" s="195" t="s">
        <v>7</v>
      </c>
      <c r="AM344" s="195" t="s">
        <v>7</v>
      </c>
      <c r="AN344" s="195" t="s">
        <v>7</v>
      </c>
      <c r="AS344" s="194" t="s">
        <v>138</v>
      </c>
      <c r="AT344" s="195" t="s">
        <v>7</v>
      </c>
      <c r="AU344" s="195" t="s">
        <v>7</v>
      </c>
      <c r="AV344" s="195" t="s">
        <v>7</v>
      </c>
      <c r="AW344" s="195" t="s">
        <v>7</v>
      </c>
      <c r="AX344" s="195" t="s">
        <v>7</v>
      </c>
      <c r="AY344" s="195" t="s">
        <v>7</v>
      </c>
      <c r="AZ344" s="195" t="s">
        <v>7</v>
      </c>
      <c r="BA344" s="195" t="s">
        <v>7</v>
      </c>
      <c r="BB344" s="195" t="s">
        <v>7</v>
      </c>
      <c r="BC344" s="195" t="s">
        <v>7</v>
      </c>
      <c r="BD344" s="195" t="s">
        <v>7</v>
      </c>
      <c r="BE344" s="195" t="s">
        <v>7</v>
      </c>
      <c r="BF344" s="195" t="s">
        <v>7</v>
      </c>
      <c r="BG344" s="195" t="s">
        <v>7</v>
      </c>
      <c r="BH344" s="195" t="s">
        <v>7</v>
      </c>
      <c r="BI344" s="195" t="s">
        <v>7</v>
      </c>
    </row>
    <row r="345" spans="1:61" ht="12" customHeight="1" x14ac:dyDescent="0.2">
      <c r="A345" s="129">
        <v>82</v>
      </c>
      <c r="B345" s="129"/>
      <c r="C345" s="194" t="s">
        <v>139</v>
      </c>
      <c r="D345" s="195" t="s">
        <v>7</v>
      </c>
      <c r="E345" s="195">
        <v>10</v>
      </c>
      <c r="F345" s="195" t="s">
        <v>7</v>
      </c>
      <c r="G345" s="195" t="s">
        <v>7</v>
      </c>
      <c r="H345" s="195" t="s">
        <v>7</v>
      </c>
      <c r="I345" s="195" t="s">
        <v>7</v>
      </c>
      <c r="J345" s="195" t="s">
        <v>7</v>
      </c>
      <c r="K345" s="195" t="s">
        <v>7</v>
      </c>
      <c r="L345" s="195" t="s">
        <v>7</v>
      </c>
      <c r="M345" s="195" t="s">
        <v>7</v>
      </c>
      <c r="N345" s="195" t="s">
        <v>7</v>
      </c>
      <c r="O345" s="195">
        <v>20</v>
      </c>
      <c r="P345" s="195" t="s">
        <v>7</v>
      </c>
      <c r="Q345" s="195" t="s">
        <v>7</v>
      </c>
      <c r="R345" s="195" t="s">
        <v>7</v>
      </c>
      <c r="S345" s="195" t="s">
        <v>7</v>
      </c>
      <c r="X345" s="194" t="s">
        <v>139</v>
      </c>
      <c r="Y345" s="195" t="s">
        <v>7</v>
      </c>
      <c r="Z345" s="195">
        <v>10</v>
      </c>
      <c r="AA345" s="195" t="s">
        <v>7</v>
      </c>
      <c r="AB345" s="195" t="s">
        <v>7</v>
      </c>
      <c r="AC345" s="195" t="s">
        <v>7</v>
      </c>
      <c r="AD345" s="195" t="s">
        <v>7</v>
      </c>
      <c r="AE345" s="195" t="s">
        <v>7</v>
      </c>
      <c r="AF345" s="195" t="s">
        <v>7</v>
      </c>
      <c r="AG345" s="195" t="s">
        <v>7</v>
      </c>
      <c r="AH345" s="195" t="s">
        <v>7</v>
      </c>
      <c r="AI345" s="195" t="s">
        <v>7</v>
      </c>
      <c r="AJ345" s="195">
        <v>20</v>
      </c>
      <c r="AK345" s="195" t="s">
        <v>7</v>
      </c>
      <c r="AL345" s="195" t="s">
        <v>7</v>
      </c>
      <c r="AM345" s="195" t="s">
        <v>7</v>
      </c>
      <c r="AN345" s="195" t="s">
        <v>7</v>
      </c>
      <c r="AS345" s="194" t="s">
        <v>139</v>
      </c>
      <c r="AT345" s="195" t="s">
        <v>7</v>
      </c>
      <c r="AU345" s="195">
        <v>80</v>
      </c>
      <c r="AV345" s="195" t="s">
        <v>7</v>
      </c>
      <c r="AW345" s="195" t="s">
        <v>7</v>
      </c>
      <c r="AX345" s="195" t="s">
        <v>7</v>
      </c>
      <c r="AY345" s="195" t="s">
        <v>7</v>
      </c>
      <c r="AZ345" s="195" t="s">
        <v>7</v>
      </c>
      <c r="BA345" s="195" t="s">
        <v>7</v>
      </c>
      <c r="BB345" s="195" t="s">
        <v>7</v>
      </c>
      <c r="BC345" s="195" t="s">
        <v>7</v>
      </c>
      <c r="BD345" s="195" t="s">
        <v>7</v>
      </c>
      <c r="BE345" s="195">
        <v>144</v>
      </c>
      <c r="BF345" s="195" t="s">
        <v>7</v>
      </c>
      <c r="BG345" s="195" t="s">
        <v>7</v>
      </c>
      <c r="BH345" s="195" t="s">
        <v>7</v>
      </c>
      <c r="BI345" s="195" t="s">
        <v>7</v>
      </c>
    </row>
    <row r="346" spans="1:61" ht="12" customHeight="1" x14ac:dyDescent="0.2">
      <c r="A346" s="129">
        <v>83</v>
      </c>
      <c r="B346" s="129"/>
      <c r="C346" s="194" t="s">
        <v>140</v>
      </c>
      <c r="D346" s="195" t="s">
        <v>7</v>
      </c>
      <c r="E346" s="195">
        <v>20</v>
      </c>
      <c r="F346" s="195" t="s">
        <v>7</v>
      </c>
      <c r="G346" s="195" t="s">
        <v>7</v>
      </c>
      <c r="H346" s="195" t="s">
        <v>7</v>
      </c>
      <c r="I346" s="195" t="s">
        <v>7</v>
      </c>
      <c r="J346" s="195" t="s">
        <v>7</v>
      </c>
      <c r="K346" s="195" t="s">
        <v>7</v>
      </c>
      <c r="L346" s="195" t="s">
        <v>7</v>
      </c>
      <c r="M346" s="195" t="s">
        <v>7</v>
      </c>
      <c r="N346" s="195" t="s">
        <v>7</v>
      </c>
      <c r="O346" s="195" t="s">
        <v>7</v>
      </c>
      <c r="P346" s="195" t="s">
        <v>7</v>
      </c>
      <c r="Q346" s="195">
        <v>10</v>
      </c>
      <c r="R346" s="195" t="s">
        <v>7</v>
      </c>
      <c r="S346" s="195" t="s">
        <v>7</v>
      </c>
      <c r="X346" s="194" t="s">
        <v>140</v>
      </c>
      <c r="Y346" s="195" t="s">
        <v>7</v>
      </c>
      <c r="Z346" s="195">
        <v>20</v>
      </c>
      <c r="AA346" s="195" t="s">
        <v>7</v>
      </c>
      <c r="AB346" s="195" t="s">
        <v>7</v>
      </c>
      <c r="AC346" s="195" t="s">
        <v>7</v>
      </c>
      <c r="AD346" s="195" t="s">
        <v>7</v>
      </c>
      <c r="AE346" s="195" t="s">
        <v>7</v>
      </c>
      <c r="AF346" s="195" t="s">
        <v>7</v>
      </c>
      <c r="AG346" s="195" t="s">
        <v>7</v>
      </c>
      <c r="AH346" s="195" t="s">
        <v>7</v>
      </c>
      <c r="AI346" s="195" t="s">
        <v>7</v>
      </c>
      <c r="AJ346" s="195" t="s">
        <v>7</v>
      </c>
      <c r="AK346" s="195" t="s">
        <v>7</v>
      </c>
      <c r="AL346" s="195">
        <v>10</v>
      </c>
      <c r="AM346" s="195" t="s">
        <v>7</v>
      </c>
      <c r="AN346" s="195" t="s">
        <v>7</v>
      </c>
      <c r="AS346" s="194" t="s">
        <v>140</v>
      </c>
      <c r="AT346" s="195" t="s">
        <v>7</v>
      </c>
      <c r="AU346" s="195">
        <v>160</v>
      </c>
      <c r="AV346" s="195" t="s">
        <v>7</v>
      </c>
      <c r="AW346" s="195" t="s">
        <v>7</v>
      </c>
      <c r="AX346" s="195" t="s">
        <v>7</v>
      </c>
      <c r="AY346" s="195" t="s">
        <v>7</v>
      </c>
      <c r="AZ346" s="195" t="s">
        <v>7</v>
      </c>
      <c r="BA346" s="195" t="s">
        <v>7</v>
      </c>
      <c r="BB346" s="195" t="s">
        <v>7</v>
      </c>
      <c r="BC346" s="195" t="s">
        <v>7</v>
      </c>
      <c r="BD346" s="195" t="s">
        <v>7</v>
      </c>
      <c r="BE346" s="195" t="s">
        <v>7</v>
      </c>
      <c r="BF346" s="195" t="s">
        <v>7</v>
      </c>
      <c r="BG346" s="195">
        <v>125</v>
      </c>
      <c r="BH346" s="195" t="s">
        <v>7</v>
      </c>
      <c r="BI346" s="195" t="s">
        <v>7</v>
      </c>
    </row>
    <row r="347" spans="1:61" ht="12" customHeight="1" x14ac:dyDescent="0.2">
      <c r="A347" s="129">
        <v>84</v>
      </c>
      <c r="B347" s="129"/>
      <c r="C347" s="194" t="s">
        <v>141</v>
      </c>
      <c r="D347" s="195" t="s">
        <v>7</v>
      </c>
      <c r="E347" s="195">
        <v>33</v>
      </c>
      <c r="F347" s="195" t="s">
        <v>7</v>
      </c>
      <c r="G347" s="195" t="s">
        <v>7</v>
      </c>
      <c r="H347" s="195">
        <v>12</v>
      </c>
      <c r="I347" s="195" t="s">
        <v>7</v>
      </c>
      <c r="J347" s="195" t="s">
        <v>7</v>
      </c>
      <c r="K347" s="195" t="s">
        <v>7</v>
      </c>
      <c r="L347" s="195" t="s">
        <v>7</v>
      </c>
      <c r="M347" s="195" t="s">
        <v>7</v>
      </c>
      <c r="N347" s="195" t="s">
        <v>7</v>
      </c>
      <c r="O347" s="195" t="s">
        <v>7</v>
      </c>
      <c r="P347" s="195" t="s">
        <v>7</v>
      </c>
      <c r="Q347" s="195" t="s">
        <v>7</v>
      </c>
      <c r="R347" s="195" t="s">
        <v>7</v>
      </c>
      <c r="S347" s="195" t="s">
        <v>7</v>
      </c>
      <c r="X347" s="194" t="s">
        <v>141</v>
      </c>
      <c r="Y347" s="195" t="s">
        <v>7</v>
      </c>
      <c r="Z347" s="195">
        <v>33</v>
      </c>
      <c r="AA347" s="195" t="s">
        <v>7</v>
      </c>
      <c r="AB347" s="195" t="s">
        <v>7</v>
      </c>
      <c r="AC347" s="195">
        <v>12</v>
      </c>
      <c r="AD347" s="195" t="s">
        <v>7</v>
      </c>
      <c r="AE347" s="195" t="s">
        <v>7</v>
      </c>
      <c r="AF347" s="195" t="s">
        <v>7</v>
      </c>
      <c r="AG347" s="195" t="s">
        <v>7</v>
      </c>
      <c r="AH347" s="195" t="s">
        <v>7</v>
      </c>
      <c r="AI347" s="195" t="s">
        <v>7</v>
      </c>
      <c r="AJ347" s="195" t="s">
        <v>7</v>
      </c>
      <c r="AK347" s="195" t="s">
        <v>7</v>
      </c>
      <c r="AL347" s="195" t="s">
        <v>7</v>
      </c>
      <c r="AM347" s="195" t="s">
        <v>7</v>
      </c>
      <c r="AN347" s="195" t="s">
        <v>7</v>
      </c>
      <c r="AS347" s="194" t="s">
        <v>141</v>
      </c>
      <c r="AT347" s="195" t="s">
        <v>7</v>
      </c>
      <c r="AU347" s="195">
        <v>266</v>
      </c>
      <c r="AV347" s="195" t="s">
        <v>7</v>
      </c>
      <c r="AW347" s="195" t="s">
        <v>7</v>
      </c>
      <c r="AX347" s="195">
        <v>120</v>
      </c>
      <c r="AY347" s="195" t="s">
        <v>7</v>
      </c>
      <c r="AZ347" s="195" t="s">
        <v>7</v>
      </c>
      <c r="BA347" s="195" t="s">
        <v>7</v>
      </c>
      <c r="BB347" s="195" t="s">
        <v>7</v>
      </c>
      <c r="BC347" s="195" t="s">
        <v>7</v>
      </c>
      <c r="BD347" s="195" t="s">
        <v>7</v>
      </c>
      <c r="BE347" s="195" t="s">
        <v>7</v>
      </c>
      <c r="BF347" s="195" t="s">
        <v>7</v>
      </c>
      <c r="BG347" s="195" t="s">
        <v>7</v>
      </c>
      <c r="BH347" s="195" t="s">
        <v>7</v>
      </c>
      <c r="BI347" s="195" t="s">
        <v>7</v>
      </c>
    </row>
    <row r="348" spans="1:61" ht="12" customHeight="1" x14ac:dyDescent="0.2">
      <c r="A348" s="129">
        <v>85</v>
      </c>
      <c r="B348" s="129"/>
      <c r="C348" s="194" t="s">
        <v>32</v>
      </c>
      <c r="D348" s="195" t="s">
        <v>7</v>
      </c>
      <c r="E348" s="195">
        <v>16</v>
      </c>
      <c r="F348" s="195" t="s">
        <v>7</v>
      </c>
      <c r="G348" s="195" t="s">
        <v>7</v>
      </c>
      <c r="H348" s="195" t="s">
        <v>7</v>
      </c>
      <c r="I348" s="195" t="s">
        <v>7</v>
      </c>
      <c r="J348" s="195" t="s">
        <v>7</v>
      </c>
      <c r="K348" s="195" t="s">
        <v>7</v>
      </c>
      <c r="L348" s="195" t="s">
        <v>7</v>
      </c>
      <c r="M348" s="195" t="s">
        <v>7</v>
      </c>
      <c r="N348" s="195" t="s">
        <v>7</v>
      </c>
      <c r="O348" s="195" t="s">
        <v>7</v>
      </c>
      <c r="P348" s="195" t="s">
        <v>7</v>
      </c>
      <c r="Q348" s="195" t="s">
        <v>7</v>
      </c>
      <c r="R348" s="195" t="s">
        <v>7</v>
      </c>
      <c r="S348" s="195" t="s">
        <v>7</v>
      </c>
      <c r="X348" s="194" t="s">
        <v>32</v>
      </c>
      <c r="Y348" s="195" t="s">
        <v>7</v>
      </c>
      <c r="Z348" s="195">
        <v>16</v>
      </c>
      <c r="AA348" s="195" t="s">
        <v>7</v>
      </c>
      <c r="AB348" s="195" t="s">
        <v>7</v>
      </c>
      <c r="AC348" s="195" t="s">
        <v>7</v>
      </c>
      <c r="AD348" s="195" t="s">
        <v>7</v>
      </c>
      <c r="AE348" s="195" t="s">
        <v>7</v>
      </c>
      <c r="AF348" s="195" t="s">
        <v>7</v>
      </c>
      <c r="AG348" s="195" t="s">
        <v>7</v>
      </c>
      <c r="AH348" s="195" t="s">
        <v>7</v>
      </c>
      <c r="AI348" s="195" t="s">
        <v>7</v>
      </c>
      <c r="AJ348" s="195" t="s">
        <v>7</v>
      </c>
      <c r="AK348" s="195" t="s">
        <v>7</v>
      </c>
      <c r="AL348" s="195" t="s">
        <v>7</v>
      </c>
      <c r="AM348" s="195" t="s">
        <v>7</v>
      </c>
      <c r="AN348" s="195" t="s">
        <v>7</v>
      </c>
      <c r="AS348" s="194" t="s">
        <v>32</v>
      </c>
      <c r="AT348" s="195" t="s">
        <v>7</v>
      </c>
      <c r="AU348" s="195">
        <v>144</v>
      </c>
      <c r="AV348" s="195" t="s">
        <v>7</v>
      </c>
      <c r="AW348" s="195" t="s">
        <v>7</v>
      </c>
      <c r="AX348" s="195" t="s">
        <v>7</v>
      </c>
      <c r="AY348" s="195" t="s">
        <v>7</v>
      </c>
      <c r="AZ348" s="195" t="s">
        <v>7</v>
      </c>
      <c r="BA348" s="195" t="s">
        <v>7</v>
      </c>
      <c r="BB348" s="195" t="s">
        <v>7</v>
      </c>
      <c r="BC348" s="195" t="s">
        <v>7</v>
      </c>
      <c r="BD348" s="195" t="s">
        <v>7</v>
      </c>
      <c r="BE348" s="195" t="s">
        <v>7</v>
      </c>
      <c r="BF348" s="195" t="s">
        <v>7</v>
      </c>
      <c r="BG348" s="195" t="s">
        <v>7</v>
      </c>
      <c r="BH348" s="195" t="s">
        <v>7</v>
      </c>
      <c r="BI348" s="195" t="s">
        <v>7</v>
      </c>
    </row>
    <row r="349" spans="1:61" ht="12" customHeight="1" x14ac:dyDescent="0.2">
      <c r="A349" s="129">
        <v>86</v>
      </c>
      <c r="B349" s="129"/>
      <c r="C349" s="194" t="s">
        <v>142</v>
      </c>
      <c r="D349" s="195" t="s">
        <v>7</v>
      </c>
      <c r="E349" s="195">
        <v>30</v>
      </c>
      <c r="F349" s="195" t="s">
        <v>7</v>
      </c>
      <c r="G349" s="195">
        <v>25</v>
      </c>
      <c r="H349" s="195">
        <v>50</v>
      </c>
      <c r="I349" s="195" t="s">
        <v>7</v>
      </c>
      <c r="J349" s="195" t="s">
        <v>7</v>
      </c>
      <c r="K349" s="195">
        <v>13</v>
      </c>
      <c r="L349" s="195" t="s">
        <v>7</v>
      </c>
      <c r="M349" s="195" t="s">
        <v>7</v>
      </c>
      <c r="N349" s="195">
        <v>2</v>
      </c>
      <c r="O349" s="195" t="s">
        <v>7</v>
      </c>
      <c r="P349" s="195" t="s">
        <v>7</v>
      </c>
      <c r="Q349" s="195" t="s">
        <v>7</v>
      </c>
      <c r="R349" s="195">
        <v>2</v>
      </c>
      <c r="S349" s="195" t="s">
        <v>7</v>
      </c>
      <c r="X349" s="194" t="s">
        <v>142</v>
      </c>
      <c r="Y349" s="195" t="s">
        <v>7</v>
      </c>
      <c r="Z349" s="195">
        <v>30</v>
      </c>
      <c r="AA349" s="195" t="s">
        <v>7</v>
      </c>
      <c r="AB349" s="195">
        <v>25</v>
      </c>
      <c r="AC349" s="195">
        <v>50</v>
      </c>
      <c r="AD349" s="195" t="s">
        <v>7</v>
      </c>
      <c r="AE349" s="195" t="s">
        <v>7</v>
      </c>
      <c r="AF349" s="195">
        <v>13</v>
      </c>
      <c r="AG349" s="195" t="s">
        <v>7</v>
      </c>
      <c r="AH349" s="195" t="s">
        <v>7</v>
      </c>
      <c r="AI349" s="195">
        <v>2</v>
      </c>
      <c r="AJ349" s="195" t="s">
        <v>7</v>
      </c>
      <c r="AK349" s="195" t="s">
        <v>7</v>
      </c>
      <c r="AL349" s="195" t="s">
        <v>7</v>
      </c>
      <c r="AM349" s="195">
        <v>2</v>
      </c>
      <c r="AN349" s="195" t="s">
        <v>7</v>
      </c>
      <c r="AS349" s="194" t="s">
        <v>142</v>
      </c>
      <c r="AT349" s="195" t="s">
        <v>7</v>
      </c>
      <c r="AU349" s="195">
        <v>405</v>
      </c>
      <c r="AV349" s="195" t="s">
        <v>7</v>
      </c>
      <c r="AW349" s="195">
        <v>20</v>
      </c>
      <c r="AX349" s="196">
        <v>1000</v>
      </c>
      <c r="AY349" s="195" t="s">
        <v>7</v>
      </c>
      <c r="AZ349" s="195" t="s">
        <v>7</v>
      </c>
      <c r="BA349" s="195">
        <v>182</v>
      </c>
      <c r="BB349" s="195" t="s">
        <v>7</v>
      </c>
      <c r="BC349" s="195" t="s">
        <v>7</v>
      </c>
      <c r="BD349" s="195">
        <v>16</v>
      </c>
      <c r="BE349" s="195" t="s">
        <v>7</v>
      </c>
      <c r="BF349" s="195" t="s">
        <v>7</v>
      </c>
      <c r="BG349" s="195" t="s">
        <v>7</v>
      </c>
      <c r="BH349" s="195">
        <v>19</v>
      </c>
      <c r="BI349" s="195" t="s">
        <v>7</v>
      </c>
    </row>
    <row r="350" spans="1:61" ht="12" customHeight="1" x14ac:dyDescent="0.2">
      <c r="A350" s="129">
        <v>87</v>
      </c>
      <c r="B350" s="129"/>
      <c r="C350" s="194" t="s">
        <v>143</v>
      </c>
      <c r="D350" s="195" t="s">
        <v>7</v>
      </c>
      <c r="E350" s="195" t="s">
        <v>7</v>
      </c>
      <c r="F350" s="195" t="s">
        <v>7</v>
      </c>
      <c r="G350" s="195" t="s">
        <v>7</v>
      </c>
      <c r="H350" s="195" t="s">
        <v>7</v>
      </c>
      <c r="I350" s="195" t="s">
        <v>7</v>
      </c>
      <c r="J350" s="195" t="s">
        <v>7</v>
      </c>
      <c r="K350" s="195" t="s">
        <v>7</v>
      </c>
      <c r="L350" s="195" t="s">
        <v>7</v>
      </c>
      <c r="M350" s="195" t="s">
        <v>7</v>
      </c>
      <c r="N350" s="195" t="s">
        <v>7</v>
      </c>
      <c r="O350" s="195" t="s">
        <v>7</v>
      </c>
      <c r="P350" s="195" t="s">
        <v>7</v>
      </c>
      <c r="Q350" s="195" t="s">
        <v>7</v>
      </c>
      <c r="R350" s="195" t="s">
        <v>7</v>
      </c>
      <c r="S350" s="195" t="s">
        <v>7</v>
      </c>
      <c r="X350" s="194" t="s">
        <v>143</v>
      </c>
      <c r="Y350" s="195" t="s">
        <v>7</v>
      </c>
      <c r="Z350" s="195" t="s">
        <v>7</v>
      </c>
      <c r="AA350" s="195" t="s">
        <v>7</v>
      </c>
      <c r="AB350" s="195" t="s">
        <v>7</v>
      </c>
      <c r="AC350" s="195" t="s">
        <v>7</v>
      </c>
      <c r="AD350" s="195" t="s">
        <v>7</v>
      </c>
      <c r="AE350" s="195" t="s">
        <v>7</v>
      </c>
      <c r="AF350" s="195" t="s">
        <v>7</v>
      </c>
      <c r="AG350" s="195" t="s">
        <v>7</v>
      </c>
      <c r="AH350" s="195" t="s">
        <v>7</v>
      </c>
      <c r="AI350" s="195" t="s">
        <v>7</v>
      </c>
      <c r="AJ350" s="195" t="s">
        <v>7</v>
      </c>
      <c r="AK350" s="195" t="s">
        <v>7</v>
      </c>
      <c r="AL350" s="195" t="s">
        <v>7</v>
      </c>
      <c r="AM350" s="195" t="s">
        <v>7</v>
      </c>
      <c r="AN350" s="195" t="s">
        <v>7</v>
      </c>
      <c r="AS350" s="194" t="s">
        <v>143</v>
      </c>
      <c r="AT350" s="195" t="s">
        <v>7</v>
      </c>
      <c r="AU350" s="195" t="s">
        <v>7</v>
      </c>
      <c r="AV350" s="195" t="s">
        <v>7</v>
      </c>
      <c r="AW350" s="195" t="s">
        <v>7</v>
      </c>
      <c r="AX350" s="195" t="s">
        <v>7</v>
      </c>
      <c r="AY350" s="195" t="s">
        <v>7</v>
      </c>
      <c r="AZ350" s="195" t="s">
        <v>7</v>
      </c>
      <c r="BA350" s="195" t="s">
        <v>7</v>
      </c>
      <c r="BB350" s="195" t="s">
        <v>7</v>
      </c>
      <c r="BC350" s="195" t="s">
        <v>7</v>
      </c>
      <c r="BD350" s="195" t="s">
        <v>7</v>
      </c>
      <c r="BE350" s="195" t="s">
        <v>7</v>
      </c>
      <c r="BF350" s="195" t="s">
        <v>7</v>
      </c>
      <c r="BG350" s="195" t="s">
        <v>7</v>
      </c>
      <c r="BH350" s="195" t="s">
        <v>7</v>
      </c>
      <c r="BI350" s="195" t="s">
        <v>7</v>
      </c>
    </row>
    <row r="351" spans="1:61" ht="12" customHeight="1" x14ac:dyDescent="0.2">
      <c r="A351" s="129">
        <v>88</v>
      </c>
      <c r="B351" s="129"/>
      <c r="C351" s="194" t="s">
        <v>144</v>
      </c>
      <c r="D351" s="195" t="s">
        <v>7</v>
      </c>
      <c r="E351" s="195" t="s">
        <v>7</v>
      </c>
      <c r="F351" s="195" t="s">
        <v>7</v>
      </c>
      <c r="G351" s="195" t="s">
        <v>7</v>
      </c>
      <c r="H351" s="195" t="s">
        <v>7</v>
      </c>
      <c r="I351" s="195" t="s">
        <v>7</v>
      </c>
      <c r="J351" s="195" t="s">
        <v>7</v>
      </c>
      <c r="K351" s="195">
        <v>60</v>
      </c>
      <c r="L351" s="195" t="s">
        <v>7</v>
      </c>
      <c r="M351" s="195" t="s">
        <v>7</v>
      </c>
      <c r="N351" s="195" t="s">
        <v>7</v>
      </c>
      <c r="O351" s="195" t="s">
        <v>7</v>
      </c>
      <c r="P351" s="195" t="s">
        <v>7</v>
      </c>
      <c r="Q351" s="195" t="s">
        <v>7</v>
      </c>
      <c r="R351" s="195" t="s">
        <v>7</v>
      </c>
      <c r="S351" s="195" t="s">
        <v>7</v>
      </c>
      <c r="X351" s="194" t="s">
        <v>144</v>
      </c>
      <c r="Y351" s="195" t="s">
        <v>7</v>
      </c>
      <c r="Z351" s="195" t="s">
        <v>7</v>
      </c>
      <c r="AA351" s="195" t="s">
        <v>7</v>
      </c>
      <c r="AB351" s="195" t="s">
        <v>7</v>
      </c>
      <c r="AC351" s="195" t="s">
        <v>7</v>
      </c>
      <c r="AD351" s="195" t="s">
        <v>7</v>
      </c>
      <c r="AE351" s="195" t="s">
        <v>7</v>
      </c>
      <c r="AF351" s="195">
        <v>60</v>
      </c>
      <c r="AG351" s="195" t="s">
        <v>7</v>
      </c>
      <c r="AH351" s="195" t="s">
        <v>7</v>
      </c>
      <c r="AI351" s="195" t="s">
        <v>7</v>
      </c>
      <c r="AJ351" s="195" t="s">
        <v>7</v>
      </c>
      <c r="AK351" s="195" t="s">
        <v>7</v>
      </c>
      <c r="AL351" s="195" t="s">
        <v>7</v>
      </c>
      <c r="AM351" s="195" t="s">
        <v>7</v>
      </c>
      <c r="AN351" s="195" t="s">
        <v>7</v>
      </c>
      <c r="AS351" s="194" t="s">
        <v>144</v>
      </c>
      <c r="AT351" s="195" t="s">
        <v>7</v>
      </c>
      <c r="AU351" s="195" t="s">
        <v>7</v>
      </c>
      <c r="AV351" s="195" t="s">
        <v>7</v>
      </c>
      <c r="AW351" s="195" t="s">
        <v>7</v>
      </c>
      <c r="AX351" s="195" t="s">
        <v>7</v>
      </c>
      <c r="AY351" s="195" t="s">
        <v>7</v>
      </c>
      <c r="AZ351" s="195" t="s">
        <v>7</v>
      </c>
      <c r="BA351" s="196">
        <v>1080</v>
      </c>
      <c r="BB351" s="195" t="s">
        <v>7</v>
      </c>
      <c r="BC351" s="195" t="s">
        <v>7</v>
      </c>
      <c r="BD351" s="195" t="s">
        <v>7</v>
      </c>
      <c r="BE351" s="195" t="s">
        <v>7</v>
      </c>
      <c r="BF351" s="195" t="s">
        <v>7</v>
      </c>
      <c r="BG351" s="195" t="s">
        <v>7</v>
      </c>
      <c r="BH351" s="195" t="s">
        <v>7</v>
      </c>
      <c r="BI351" s="195" t="s">
        <v>7</v>
      </c>
    </row>
    <row r="352" spans="1:61" ht="12" customHeight="1" x14ac:dyDescent="0.2">
      <c r="A352" s="129">
        <v>89</v>
      </c>
      <c r="B352" s="129"/>
      <c r="C352" s="194" t="s">
        <v>145</v>
      </c>
      <c r="D352" s="195" t="s">
        <v>7</v>
      </c>
      <c r="E352" s="195">
        <v>9</v>
      </c>
      <c r="F352" s="195" t="s">
        <v>7</v>
      </c>
      <c r="G352" s="195" t="s">
        <v>7</v>
      </c>
      <c r="H352" s="195" t="s">
        <v>7</v>
      </c>
      <c r="I352" s="195" t="s">
        <v>7</v>
      </c>
      <c r="J352" s="195" t="s">
        <v>7</v>
      </c>
      <c r="K352" s="195" t="s">
        <v>7</v>
      </c>
      <c r="L352" s="195" t="s">
        <v>7</v>
      </c>
      <c r="M352" s="195" t="s">
        <v>7</v>
      </c>
      <c r="N352" s="195" t="s">
        <v>7</v>
      </c>
      <c r="O352" s="195" t="s">
        <v>7</v>
      </c>
      <c r="P352" s="195" t="s">
        <v>7</v>
      </c>
      <c r="Q352" s="195" t="s">
        <v>7</v>
      </c>
      <c r="R352" s="195" t="s">
        <v>7</v>
      </c>
      <c r="S352" s="195" t="s">
        <v>7</v>
      </c>
      <c r="X352" s="194" t="s">
        <v>145</v>
      </c>
      <c r="Y352" s="195" t="s">
        <v>7</v>
      </c>
      <c r="Z352" s="195">
        <v>9</v>
      </c>
      <c r="AA352" s="195" t="s">
        <v>7</v>
      </c>
      <c r="AB352" s="195" t="s">
        <v>7</v>
      </c>
      <c r="AC352" s="195" t="s">
        <v>7</v>
      </c>
      <c r="AD352" s="195" t="s">
        <v>7</v>
      </c>
      <c r="AE352" s="195" t="s">
        <v>7</v>
      </c>
      <c r="AF352" s="195" t="s">
        <v>7</v>
      </c>
      <c r="AG352" s="195" t="s">
        <v>7</v>
      </c>
      <c r="AH352" s="195" t="s">
        <v>7</v>
      </c>
      <c r="AI352" s="195" t="s">
        <v>7</v>
      </c>
      <c r="AJ352" s="195" t="s">
        <v>7</v>
      </c>
      <c r="AK352" s="195" t="s">
        <v>7</v>
      </c>
      <c r="AL352" s="195" t="s">
        <v>7</v>
      </c>
      <c r="AM352" s="195" t="s">
        <v>7</v>
      </c>
      <c r="AN352" s="195" t="s">
        <v>7</v>
      </c>
      <c r="AS352" s="194" t="s">
        <v>145</v>
      </c>
      <c r="AT352" s="195" t="s">
        <v>7</v>
      </c>
      <c r="AU352" s="195">
        <v>54</v>
      </c>
      <c r="AV352" s="195" t="s">
        <v>7</v>
      </c>
      <c r="AW352" s="195" t="s">
        <v>7</v>
      </c>
      <c r="AX352" s="195" t="s">
        <v>7</v>
      </c>
      <c r="AY352" s="195" t="s">
        <v>7</v>
      </c>
      <c r="AZ352" s="195" t="s">
        <v>7</v>
      </c>
      <c r="BA352" s="195" t="s">
        <v>7</v>
      </c>
      <c r="BB352" s="195" t="s">
        <v>7</v>
      </c>
      <c r="BC352" s="195" t="s">
        <v>7</v>
      </c>
      <c r="BD352" s="195" t="s">
        <v>7</v>
      </c>
      <c r="BE352" s="195" t="s">
        <v>7</v>
      </c>
      <c r="BF352" s="195" t="s">
        <v>7</v>
      </c>
      <c r="BG352" s="195" t="s">
        <v>7</v>
      </c>
      <c r="BH352" s="195" t="s">
        <v>7</v>
      </c>
      <c r="BI352" s="195" t="s">
        <v>7</v>
      </c>
    </row>
    <row r="353" spans="1:61" ht="12" customHeight="1" x14ac:dyDescent="0.2">
      <c r="A353" s="129">
        <v>90</v>
      </c>
      <c r="B353" s="129"/>
      <c r="C353" s="194" t="s">
        <v>146</v>
      </c>
      <c r="D353" s="195" t="s">
        <v>7</v>
      </c>
      <c r="E353" s="195">
        <v>110</v>
      </c>
      <c r="F353" s="195" t="s">
        <v>7</v>
      </c>
      <c r="G353" s="195" t="s">
        <v>7</v>
      </c>
      <c r="H353" s="195" t="s">
        <v>7</v>
      </c>
      <c r="I353" s="195" t="s">
        <v>7</v>
      </c>
      <c r="J353" s="195" t="s">
        <v>7</v>
      </c>
      <c r="K353" s="195">
        <v>270</v>
      </c>
      <c r="L353" s="195">
        <v>4</v>
      </c>
      <c r="M353" s="195" t="s">
        <v>7</v>
      </c>
      <c r="N353" s="195" t="s">
        <v>7</v>
      </c>
      <c r="O353" s="195" t="s">
        <v>7</v>
      </c>
      <c r="P353" s="195" t="s">
        <v>7</v>
      </c>
      <c r="Q353" s="195" t="s">
        <v>7</v>
      </c>
      <c r="R353" s="195">
        <v>35</v>
      </c>
      <c r="S353" s="195" t="s">
        <v>7</v>
      </c>
      <c r="X353" s="194" t="s">
        <v>146</v>
      </c>
      <c r="Y353" s="195" t="s">
        <v>7</v>
      </c>
      <c r="Z353" s="195">
        <v>110</v>
      </c>
      <c r="AA353" s="195" t="s">
        <v>7</v>
      </c>
      <c r="AB353" s="195" t="s">
        <v>7</v>
      </c>
      <c r="AC353" s="195" t="s">
        <v>7</v>
      </c>
      <c r="AD353" s="195" t="s">
        <v>7</v>
      </c>
      <c r="AE353" s="195" t="s">
        <v>7</v>
      </c>
      <c r="AF353" s="195">
        <v>270</v>
      </c>
      <c r="AG353" s="195">
        <v>4</v>
      </c>
      <c r="AH353" s="195" t="s">
        <v>7</v>
      </c>
      <c r="AI353" s="195" t="s">
        <v>7</v>
      </c>
      <c r="AJ353" s="195" t="s">
        <v>7</v>
      </c>
      <c r="AK353" s="195" t="s">
        <v>7</v>
      </c>
      <c r="AL353" s="195" t="s">
        <v>7</v>
      </c>
      <c r="AM353" s="195">
        <v>35</v>
      </c>
      <c r="AN353" s="195" t="s">
        <v>7</v>
      </c>
      <c r="AS353" s="194" t="s">
        <v>146</v>
      </c>
      <c r="AT353" s="195" t="s">
        <v>7</v>
      </c>
      <c r="AU353" s="196">
        <v>2668</v>
      </c>
      <c r="AV353" s="195" t="s">
        <v>7</v>
      </c>
      <c r="AW353" s="195" t="s">
        <v>7</v>
      </c>
      <c r="AX353" s="195" t="s">
        <v>7</v>
      </c>
      <c r="AY353" s="195" t="s">
        <v>7</v>
      </c>
      <c r="AZ353" s="195" t="s">
        <v>7</v>
      </c>
      <c r="BA353" s="196">
        <v>4300</v>
      </c>
      <c r="BB353" s="195">
        <v>100</v>
      </c>
      <c r="BC353" s="195" t="s">
        <v>7</v>
      </c>
      <c r="BD353" s="195" t="s">
        <v>7</v>
      </c>
      <c r="BE353" s="195" t="s">
        <v>7</v>
      </c>
      <c r="BF353" s="195" t="s">
        <v>7</v>
      </c>
      <c r="BG353" s="195" t="s">
        <v>7</v>
      </c>
      <c r="BH353" s="196">
        <v>1100</v>
      </c>
      <c r="BI353" s="195" t="s">
        <v>7</v>
      </c>
    </row>
    <row r="354" spans="1:61" ht="12" customHeight="1" x14ac:dyDescent="0.2">
      <c r="A354" s="129">
        <v>91</v>
      </c>
      <c r="B354" s="129"/>
      <c r="C354" s="194" t="s">
        <v>147</v>
      </c>
      <c r="D354" s="195" t="s">
        <v>7</v>
      </c>
      <c r="E354" s="195" t="s">
        <v>7</v>
      </c>
      <c r="F354" s="195" t="s">
        <v>7</v>
      </c>
      <c r="G354" s="195" t="s">
        <v>7</v>
      </c>
      <c r="H354" s="195" t="s">
        <v>7</v>
      </c>
      <c r="I354" s="195" t="s">
        <v>7</v>
      </c>
      <c r="J354" s="195" t="s">
        <v>7</v>
      </c>
      <c r="K354" s="195" t="s">
        <v>7</v>
      </c>
      <c r="L354" s="195" t="s">
        <v>7</v>
      </c>
      <c r="M354" s="195" t="s">
        <v>7</v>
      </c>
      <c r="N354" s="195" t="s">
        <v>7</v>
      </c>
      <c r="O354" s="195" t="s">
        <v>7</v>
      </c>
      <c r="P354" s="195" t="s">
        <v>7</v>
      </c>
      <c r="Q354" s="195" t="s">
        <v>7</v>
      </c>
      <c r="R354" s="195" t="s">
        <v>7</v>
      </c>
      <c r="S354" s="195" t="s">
        <v>7</v>
      </c>
      <c r="X354" s="194" t="s">
        <v>147</v>
      </c>
      <c r="Y354" s="195" t="s">
        <v>7</v>
      </c>
      <c r="Z354" s="195" t="s">
        <v>7</v>
      </c>
      <c r="AA354" s="195" t="s">
        <v>7</v>
      </c>
      <c r="AB354" s="195" t="s">
        <v>7</v>
      </c>
      <c r="AC354" s="195" t="s">
        <v>7</v>
      </c>
      <c r="AD354" s="195" t="s">
        <v>7</v>
      </c>
      <c r="AE354" s="195" t="s">
        <v>7</v>
      </c>
      <c r="AF354" s="195" t="s">
        <v>7</v>
      </c>
      <c r="AG354" s="195" t="s">
        <v>7</v>
      </c>
      <c r="AH354" s="195" t="s">
        <v>7</v>
      </c>
      <c r="AI354" s="195" t="s">
        <v>7</v>
      </c>
      <c r="AJ354" s="195" t="s">
        <v>7</v>
      </c>
      <c r="AK354" s="195" t="s">
        <v>7</v>
      </c>
      <c r="AL354" s="195" t="s">
        <v>7</v>
      </c>
      <c r="AM354" s="195" t="s">
        <v>7</v>
      </c>
      <c r="AN354" s="195" t="s">
        <v>7</v>
      </c>
      <c r="AS354" s="194" t="s">
        <v>147</v>
      </c>
      <c r="AT354" s="195" t="s">
        <v>7</v>
      </c>
      <c r="AU354" s="195" t="s">
        <v>7</v>
      </c>
      <c r="AV354" s="195" t="s">
        <v>7</v>
      </c>
      <c r="AW354" s="195" t="s">
        <v>7</v>
      </c>
      <c r="AX354" s="195" t="s">
        <v>7</v>
      </c>
      <c r="AY354" s="195" t="s">
        <v>7</v>
      </c>
      <c r="AZ354" s="195" t="s">
        <v>7</v>
      </c>
      <c r="BA354" s="195" t="s">
        <v>7</v>
      </c>
      <c r="BB354" s="195" t="s">
        <v>7</v>
      </c>
      <c r="BC354" s="195" t="s">
        <v>7</v>
      </c>
      <c r="BD354" s="195" t="s">
        <v>7</v>
      </c>
      <c r="BE354" s="195" t="s">
        <v>7</v>
      </c>
      <c r="BF354" s="195" t="s">
        <v>7</v>
      </c>
      <c r="BG354" s="195" t="s">
        <v>7</v>
      </c>
      <c r="BH354" s="195" t="s">
        <v>7</v>
      </c>
      <c r="BI354" s="195" t="s">
        <v>7</v>
      </c>
    </row>
    <row r="355" spans="1:61" ht="12" customHeight="1" x14ac:dyDescent="0.2">
      <c r="A355" s="129">
        <v>92</v>
      </c>
      <c r="B355" s="129"/>
      <c r="C355" s="194" t="s">
        <v>148</v>
      </c>
      <c r="D355" s="195" t="s">
        <v>7</v>
      </c>
      <c r="E355" s="195">
        <v>150</v>
      </c>
      <c r="F355" s="195">
        <v>560</v>
      </c>
      <c r="G355" s="195" t="s">
        <v>7</v>
      </c>
      <c r="H355" s="195" t="s">
        <v>7</v>
      </c>
      <c r="I355" s="195" t="s">
        <v>7</v>
      </c>
      <c r="J355" s="195" t="s">
        <v>7</v>
      </c>
      <c r="K355" s="195" t="s">
        <v>7</v>
      </c>
      <c r="L355" s="195" t="s">
        <v>7</v>
      </c>
      <c r="M355" s="195" t="s">
        <v>7</v>
      </c>
      <c r="N355" s="195" t="s">
        <v>7</v>
      </c>
      <c r="O355" s="195" t="s">
        <v>7</v>
      </c>
      <c r="P355" s="195" t="s">
        <v>7</v>
      </c>
      <c r="Q355" s="195" t="s">
        <v>7</v>
      </c>
      <c r="R355" s="195" t="s">
        <v>7</v>
      </c>
      <c r="S355" s="195" t="s">
        <v>7</v>
      </c>
      <c r="X355" s="194" t="s">
        <v>148</v>
      </c>
      <c r="Y355" s="195" t="s">
        <v>7</v>
      </c>
      <c r="Z355" s="195">
        <v>150</v>
      </c>
      <c r="AA355" s="195">
        <v>560</v>
      </c>
      <c r="AB355" s="195" t="s">
        <v>7</v>
      </c>
      <c r="AC355" s="195" t="s">
        <v>7</v>
      </c>
      <c r="AD355" s="195" t="s">
        <v>7</v>
      </c>
      <c r="AE355" s="195" t="s">
        <v>7</v>
      </c>
      <c r="AF355" s="195" t="s">
        <v>7</v>
      </c>
      <c r="AG355" s="195" t="s">
        <v>7</v>
      </c>
      <c r="AH355" s="195" t="s">
        <v>7</v>
      </c>
      <c r="AI355" s="195" t="s">
        <v>7</v>
      </c>
      <c r="AJ355" s="195" t="s">
        <v>7</v>
      </c>
      <c r="AK355" s="195" t="s">
        <v>7</v>
      </c>
      <c r="AL355" s="195" t="s">
        <v>7</v>
      </c>
      <c r="AM355" s="195" t="s">
        <v>7</v>
      </c>
      <c r="AN355" s="195" t="s">
        <v>7</v>
      </c>
      <c r="AS355" s="194" t="s">
        <v>148</v>
      </c>
      <c r="AT355" s="195" t="s">
        <v>7</v>
      </c>
      <c r="AU355" s="196">
        <v>1200</v>
      </c>
      <c r="AV355" s="196">
        <v>1512</v>
      </c>
      <c r="AW355" s="195" t="s">
        <v>7</v>
      </c>
      <c r="AX355" s="195" t="s">
        <v>7</v>
      </c>
      <c r="AY355" s="195" t="s">
        <v>7</v>
      </c>
      <c r="AZ355" s="195" t="s">
        <v>7</v>
      </c>
      <c r="BA355" s="195" t="s">
        <v>7</v>
      </c>
      <c r="BB355" s="195" t="s">
        <v>7</v>
      </c>
      <c r="BC355" s="195" t="s">
        <v>7</v>
      </c>
      <c r="BD355" s="195" t="s">
        <v>7</v>
      </c>
      <c r="BE355" s="195" t="s">
        <v>7</v>
      </c>
      <c r="BF355" s="195" t="s">
        <v>7</v>
      </c>
      <c r="BG355" s="195" t="s">
        <v>7</v>
      </c>
      <c r="BH355" s="195" t="s">
        <v>7</v>
      </c>
      <c r="BI355" s="195" t="s">
        <v>7</v>
      </c>
    </row>
    <row r="356" spans="1:61" ht="12" customHeight="1" x14ac:dyDescent="0.2">
      <c r="A356" s="129">
        <v>93</v>
      </c>
      <c r="B356" s="129"/>
      <c r="C356" s="194" t="s">
        <v>149</v>
      </c>
      <c r="D356" s="195" t="s">
        <v>7</v>
      </c>
      <c r="E356" s="195" t="s">
        <v>7</v>
      </c>
      <c r="F356" s="195" t="s">
        <v>7</v>
      </c>
      <c r="G356" s="195">
        <v>21</v>
      </c>
      <c r="H356" s="195">
        <v>41</v>
      </c>
      <c r="I356" s="195" t="s">
        <v>7</v>
      </c>
      <c r="J356" s="195" t="s">
        <v>7</v>
      </c>
      <c r="K356" s="195">
        <v>8</v>
      </c>
      <c r="L356" s="195" t="s">
        <v>7</v>
      </c>
      <c r="M356" s="195" t="s">
        <v>7</v>
      </c>
      <c r="N356" s="195" t="s">
        <v>7</v>
      </c>
      <c r="O356" s="195" t="s">
        <v>7</v>
      </c>
      <c r="P356" s="195" t="s">
        <v>7</v>
      </c>
      <c r="Q356" s="195" t="s">
        <v>7</v>
      </c>
      <c r="R356" s="195">
        <v>30</v>
      </c>
      <c r="S356" s="195" t="s">
        <v>7</v>
      </c>
      <c r="X356" s="194" t="s">
        <v>149</v>
      </c>
      <c r="Y356" s="195" t="s">
        <v>7</v>
      </c>
      <c r="Z356" s="195" t="s">
        <v>7</v>
      </c>
      <c r="AA356" s="195" t="s">
        <v>7</v>
      </c>
      <c r="AB356" s="195">
        <v>21</v>
      </c>
      <c r="AC356" s="195">
        <v>41</v>
      </c>
      <c r="AD356" s="195" t="s">
        <v>7</v>
      </c>
      <c r="AE356" s="195" t="s">
        <v>7</v>
      </c>
      <c r="AF356" s="195">
        <v>8</v>
      </c>
      <c r="AG356" s="195" t="s">
        <v>7</v>
      </c>
      <c r="AH356" s="195" t="s">
        <v>7</v>
      </c>
      <c r="AI356" s="195" t="s">
        <v>7</v>
      </c>
      <c r="AJ356" s="195" t="s">
        <v>7</v>
      </c>
      <c r="AK356" s="195" t="s">
        <v>7</v>
      </c>
      <c r="AL356" s="195" t="s">
        <v>7</v>
      </c>
      <c r="AM356" s="195">
        <v>30</v>
      </c>
      <c r="AN356" s="195" t="s">
        <v>7</v>
      </c>
      <c r="AS356" s="194" t="s">
        <v>149</v>
      </c>
      <c r="AT356" s="195" t="s">
        <v>7</v>
      </c>
      <c r="AU356" s="195" t="s">
        <v>7</v>
      </c>
      <c r="AV356" s="195" t="s">
        <v>7</v>
      </c>
      <c r="AW356" s="195">
        <v>83</v>
      </c>
      <c r="AX356" s="195">
        <v>695</v>
      </c>
      <c r="AY356" s="195" t="s">
        <v>7</v>
      </c>
      <c r="AZ356" s="195" t="s">
        <v>7</v>
      </c>
      <c r="BA356" s="195">
        <v>230</v>
      </c>
      <c r="BB356" s="195" t="s">
        <v>7</v>
      </c>
      <c r="BC356" s="195" t="s">
        <v>7</v>
      </c>
      <c r="BD356" s="195" t="s">
        <v>7</v>
      </c>
      <c r="BE356" s="195" t="s">
        <v>7</v>
      </c>
      <c r="BF356" s="195" t="s">
        <v>7</v>
      </c>
      <c r="BG356" s="195" t="s">
        <v>7</v>
      </c>
      <c r="BH356" s="195">
        <v>341</v>
      </c>
      <c r="BI356" s="195" t="s">
        <v>7</v>
      </c>
    </row>
    <row r="357" spans="1:61" ht="12" customHeight="1" x14ac:dyDescent="0.2">
      <c r="A357" s="129">
        <v>94</v>
      </c>
      <c r="B357" s="129"/>
      <c r="C357" s="194" t="s">
        <v>150</v>
      </c>
      <c r="D357" s="195" t="s">
        <v>7</v>
      </c>
      <c r="E357" s="195">
        <v>12</v>
      </c>
      <c r="F357" s="195" t="s">
        <v>7</v>
      </c>
      <c r="G357" s="195">
        <v>200</v>
      </c>
      <c r="H357" s="195">
        <v>40</v>
      </c>
      <c r="I357" s="195" t="s">
        <v>7</v>
      </c>
      <c r="J357" s="195" t="s">
        <v>7</v>
      </c>
      <c r="K357" s="195">
        <v>85</v>
      </c>
      <c r="L357" s="195">
        <v>20</v>
      </c>
      <c r="M357" s="195" t="s">
        <v>7</v>
      </c>
      <c r="N357" s="195" t="s">
        <v>7</v>
      </c>
      <c r="O357" s="195" t="s">
        <v>7</v>
      </c>
      <c r="P357" s="195" t="s">
        <v>7</v>
      </c>
      <c r="Q357" s="195" t="s">
        <v>7</v>
      </c>
      <c r="R357" s="195">
        <v>59</v>
      </c>
      <c r="S357" s="195">
        <v>2</v>
      </c>
      <c r="X357" s="194" t="s">
        <v>150</v>
      </c>
      <c r="Y357" s="195" t="s">
        <v>7</v>
      </c>
      <c r="Z357" s="195">
        <v>12</v>
      </c>
      <c r="AA357" s="195" t="s">
        <v>7</v>
      </c>
      <c r="AB357" s="195">
        <v>200</v>
      </c>
      <c r="AC357" s="195">
        <v>40</v>
      </c>
      <c r="AD357" s="195" t="s">
        <v>7</v>
      </c>
      <c r="AE357" s="195" t="s">
        <v>7</v>
      </c>
      <c r="AF357" s="195">
        <v>85</v>
      </c>
      <c r="AG357" s="195">
        <v>20</v>
      </c>
      <c r="AH357" s="195" t="s">
        <v>7</v>
      </c>
      <c r="AI357" s="195" t="s">
        <v>7</v>
      </c>
      <c r="AJ357" s="195" t="s">
        <v>7</v>
      </c>
      <c r="AK357" s="195" t="s">
        <v>7</v>
      </c>
      <c r="AL357" s="195" t="s">
        <v>7</v>
      </c>
      <c r="AM357" s="195">
        <v>59</v>
      </c>
      <c r="AN357" s="195">
        <v>2</v>
      </c>
      <c r="AS357" s="194" t="s">
        <v>150</v>
      </c>
      <c r="AT357" s="195" t="s">
        <v>7</v>
      </c>
      <c r="AU357" s="195">
        <v>230</v>
      </c>
      <c r="AV357" s="195" t="s">
        <v>7</v>
      </c>
      <c r="AW357" s="195">
        <v>300</v>
      </c>
      <c r="AX357" s="195">
        <v>800</v>
      </c>
      <c r="AY357" s="195" t="s">
        <v>7</v>
      </c>
      <c r="AZ357" s="195" t="s">
        <v>7</v>
      </c>
      <c r="BA357" s="196">
        <v>1350</v>
      </c>
      <c r="BB357" s="195">
        <v>360</v>
      </c>
      <c r="BC357" s="195" t="s">
        <v>7</v>
      </c>
      <c r="BD357" s="195" t="s">
        <v>7</v>
      </c>
      <c r="BE357" s="195" t="s">
        <v>7</v>
      </c>
      <c r="BF357" s="195" t="s">
        <v>7</v>
      </c>
      <c r="BG357" s="195" t="s">
        <v>7</v>
      </c>
      <c r="BH357" s="195">
        <v>540</v>
      </c>
      <c r="BI357" s="195">
        <v>47</v>
      </c>
    </row>
    <row r="358" spans="1:61" ht="12" customHeight="1" x14ac:dyDescent="0.2">
      <c r="A358" s="129">
        <v>95</v>
      </c>
      <c r="B358" s="129"/>
      <c r="C358" s="194" t="s">
        <v>151</v>
      </c>
      <c r="D358" s="195" t="s">
        <v>7</v>
      </c>
      <c r="E358" s="195">
        <v>35</v>
      </c>
      <c r="F358" s="195" t="s">
        <v>7</v>
      </c>
      <c r="G358" s="195" t="s">
        <v>7</v>
      </c>
      <c r="H358" s="195" t="s">
        <v>7</v>
      </c>
      <c r="I358" s="195" t="s">
        <v>7</v>
      </c>
      <c r="J358" s="195" t="s">
        <v>7</v>
      </c>
      <c r="K358" s="195">
        <v>68</v>
      </c>
      <c r="L358" s="195" t="s">
        <v>7</v>
      </c>
      <c r="M358" s="195" t="s">
        <v>7</v>
      </c>
      <c r="N358" s="195" t="s">
        <v>7</v>
      </c>
      <c r="O358" s="195" t="s">
        <v>7</v>
      </c>
      <c r="P358" s="195" t="s">
        <v>7</v>
      </c>
      <c r="Q358" s="195" t="s">
        <v>7</v>
      </c>
      <c r="R358" s="195" t="s">
        <v>7</v>
      </c>
      <c r="S358" s="195" t="s">
        <v>7</v>
      </c>
      <c r="X358" s="194" t="s">
        <v>151</v>
      </c>
      <c r="Y358" s="195" t="s">
        <v>7</v>
      </c>
      <c r="Z358" s="195">
        <v>35</v>
      </c>
      <c r="AA358" s="195" t="s">
        <v>7</v>
      </c>
      <c r="AB358" s="195" t="s">
        <v>7</v>
      </c>
      <c r="AC358" s="195" t="s">
        <v>7</v>
      </c>
      <c r="AD358" s="195" t="s">
        <v>7</v>
      </c>
      <c r="AE358" s="195" t="s">
        <v>7</v>
      </c>
      <c r="AF358" s="195">
        <v>68</v>
      </c>
      <c r="AG358" s="195" t="s">
        <v>7</v>
      </c>
      <c r="AH358" s="195" t="s">
        <v>7</v>
      </c>
      <c r="AI358" s="195" t="s">
        <v>7</v>
      </c>
      <c r="AJ358" s="195" t="s">
        <v>7</v>
      </c>
      <c r="AK358" s="195" t="s">
        <v>7</v>
      </c>
      <c r="AL358" s="195" t="s">
        <v>7</v>
      </c>
      <c r="AM358" s="195" t="s">
        <v>7</v>
      </c>
      <c r="AN358" s="195" t="s">
        <v>7</v>
      </c>
      <c r="AS358" s="194" t="s">
        <v>151</v>
      </c>
      <c r="AT358" s="195" t="s">
        <v>7</v>
      </c>
      <c r="AU358" s="195">
        <v>280</v>
      </c>
      <c r="AV358" s="195" t="s">
        <v>7</v>
      </c>
      <c r="AW358" s="195" t="s">
        <v>7</v>
      </c>
      <c r="AX358" s="195" t="s">
        <v>7</v>
      </c>
      <c r="AY358" s="195" t="s">
        <v>7</v>
      </c>
      <c r="AZ358" s="195" t="s">
        <v>7</v>
      </c>
      <c r="BA358" s="196">
        <v>2040</v>
      </c>
      <c r="BB358" s="195" t="s">
        <v>7</v>
      </c>
      <c r="BC358" s="195" t="s">
        <v>7</v>
      </c>
      <c r="BD358" s="195" t="s">
        <v>7</v>
      </c>
      <c r="BE358" s="195" t="s">
        <v>7</v>
      </c>
      <c r="BF358" s="195" t="s">
        <v>7</v>
      </c>
      <c r="BG358" s="195" t="s">
        <v>7</v>
      </c>
      <c r="BH358" s="195" t="s">
        <v>7</v>
      </c>
      <c r="BI358" s="195" t="s">
        <v>7</v>
      </c>
    </row>
    <row r="359" spans="1:61" ht="12" customHeight="1" x14ac:dyDescent="0.2">
      <c r="A359" s="129">
        <v>96</v>
      </c>
      <c r="B359" s="129"/>
      <c r="C359" s="194" t="s">
        <v>152</v>
      </c>
      <c r="D359" s="195" t="s">
        <v>7</v>
      </c>
      <c r="E359" s="195">
        <v>60</v>
      </c>
      <c r="F359" s="195">
        <v>72</v>
      </c>
      <c r="G359" s="195" t="s">
        <v>7</v>
      </c>
      <c r="H359" s="195" t="s">
        <v>7</v>
      </c>
      <c r="I359" s="195" t="s">
        <v>7</v>
      </c>
      <c r="J359" s="195" t="s">
        <v>7</v>
      </c>
      <c r="K359" s="195">
        <v>13</v>
      </c>
      <c r="L359" s="195" t="s">
        <v>7</v>
      </c>
      <c r="M359" s="195" t="s">
        <v>7</v>
      </c>
      <c r="N359" s="195" t="s">
        <v>7</v>
      </c>
      <c r="O359" s="195" t="s">
        <v>7</v>
      </c>
      <c r="P359" s="195" t="s">
        <v>7</v>
      </c>
      <c r="Q359" s="195" t="s">
        <v>7</v>
      </c>
      <c r="R359" s="195" t="s">
        <v>7</v>
      </c>
      <c r="S359" s="195" t="s">
        <v>7</v>
      </c>
      <c r="X359" s="194" t="s">
        <v>152</v>
      </c>
      <c r="Y359" s="195" t="s">
        <v>7</v>
      </c>
      <c r="Z359" s="195">
        <v>60</v>
      </c>
      <c r="AA359" s="195">
        <v>72</v>
      </c>
      <c r="AB359" s="195" t="s">
        <v>7</v>
      </c>
      <c r="AC359" s="195" t="s">
        <v>7</v>
      </c>
      <c r="AD359" s="195" t="s">
        <v>7</v>
      </c>
      <c r="AE359" s="195" t="s">
        <v>7</v>
      </c>
      <c r="AF359" s="195">
        <v>13</v>
      </c>
      <c r="AG359" s="195" t="s">
        <v>7</v>
      </c>
      <c r="AH359" s="195" t="s">
        <v>7</v>
      </c>
      <c r="AI359" s="195" t="s">
        <v>7</v>
      </c>
      <c r="AJ359" s="195" t="s">
        <v>7</v>
      </c>
      <c r="AK359" s="195" t="s">
        <v>7</v>
      </c>
      <c r="AL359" s="195" t="s">
        <v>7</v>
      </c>
      <c r="AM359" s="195" t="s">
        <v>7</v>
      </c>
      <c r="AN359" s="195" t="s">
        <v>7</v>
      </c>
      <c r="AS359" s="194" t="s">
        <v>152</v>
      </c>
      <c r="AT359" s="195" t="s">
        <v>7</v>
      </c>
      <c r="AU359" s="195">
        <v>840</v>
      </c>
      <c r="AV359" s="195">
        <v>129</v>
      </c>
      <c r="AW359" s="195" t="s">
        <v>7</v>
      </c>
      <c r="AX359" s="195" t="s">
        <v>7</v>
      </c>
      <c r="AY359" s="195" t="s">
        <v>7</v>
      </c>
      <c r="AZ359" s="195" t="s">
        <v>7</v>
      </c>
      <c r="BA359" s="195">
        <v>163</v>
      </c>
      <c r="BB359" s="195" t="s">
        <v>7</v>
      </c>
      <c r="BC359" s="195" t="s">
        <v>7</v>
      </c>
      <c r="BD359" s="195" t="s">
        <v>7</v>
      </c>
      <c r="BE359" s="195" t="s">
        <v>7</v>
      </c>
      <c r="BF359" s="195" t="s">
        <v>7</v>
      </c>
      <c r="BG359" s="195" t="s">
        <v>7</v>
      </c>
      <c r="BH359" s="195" t="s">
        <v>7</v>
      </c>
      <c r="BI359" s="195" t="s">
        <v>7</v>
      </c>
    </row>
    <row r="360" spans="1:61" ht="12" customHeight="1" x14ac:dyDescent="0.2">
      <c r="A360" s="129">
        <v>97</v>
      </c>
      <c r="B360" s="129"/>
      <c r="C360" s="194" t="s">
        <v>47</v>
      </c>
      <c r="D360" s="195" t="s">
        <v>7</v>
      </c>
      <c r="E360" s="195" t="s">
        <v>7</v>
      </c>
      <c r="F360" s="195" t="s">
        <v>7</v>
      </c>
      <c r="G360" s="195" t="s">
        <v>7</v>
      </c>
      <c r="H360" s="195" t="s">
        <v>7</v>
      </c>
      <c r="I360" s="195" t="s">
        <v>7</v>
      </c>
      <c r="J360" s="195" t="s">
        <v>7</v>
      </c>
      <c r="K360" s="195" t="s">
        <v>7</v>
      </c>
      <c r="L360" s="195" t="s">
        <v>7</v>
      </c>
      <c r="M360" s="195" t="s">
        <v>7</v>
      </c>
      <c r="N360" s="195" t="s">
        <v>7</v>
      </c>
      <c r="O360" s="195" t="s">
        <v>7</v>
      </c>
      <c r="P360" s="195" t="s">
        <v>7</v>
      </c>
      <c r="Q360" s="195" t="s">
        <v>7</v>
      </c>
      <c r="R360" s="195" t="s">
        <v>7</v>
      </c>
      <c r="S360" s="195" t="s">
        <v>7</v>
      </c>
      <c r="X360" s="194" t="s">
        <v>47</v>
      </c>
      <c r="Y360" s="195" t="s">
        <v>7</v>
      </c>
      <c r="Z360" s="195" t="s">
        <v>7</v>
      </c>
      <c r="AA360" s="195" t="s">
        <v>7</v>
      </c>
      <c r="AB360" s="195" t="s">
        <v>7</v>
      </c>
      <c r="AC360" s="195" t="s">
        <v>7</v>
      </c>
      <c r="AD360" s="195" t="s">
        <v>7</v>
      </c>
      <c r="AE360" s="195" t="s">
        <v>7</v>
      </c>
      <c r="AF360" s="195" t="s">
        <v>7</v>
      </c>
      <c r="AG360" s="195" t="s">
        <v>7</v>
      </c>
      <c r="AH360" s="195" t="s">
        <v>7</v>
      </c>
      <c r="AI360" s="195" t="s">
        <v>7</v>
      </c>
      <c r="AJ360" s="195" t="s">
        <v>7</v>
      </c>
      <c r="AK360" s="195" t="s">
        <v>7</v>
      </c>
      <c r="AL360" s="195" t="s">
        <v>7</v>
      </c>
      <c r="AM360" s="195" t="s">
        <v>7</v>
      </c>
      <c r="AN360" s="195" t="s">
        <v>7</v>
      </c>
      <c r="AS360" s="194" t="s">
        <v>47</v>
      </c>
      <c r="AT360" s="195" t="s">
        <v>7</v>
      </c>
      <c r="AU360" s="195" t="s">
        <v>7</v>
      </c>
      <c r="AV360" s="195" t="s">
        <v>7</v>
      </c>
      <c r="AW360" s="195" t="s">
        <v>7</v>
      </c>
      <c r="AX360" s="195" t="s">
        <v>7</v>
      </c>
      <c r="AY360" s="195" t="s">
        <v>7</v>
      </c>
      <c r="AZ360" s="195" t="s">
        <v>7</v>
      </c>
      <c r="BA360" s="195" t="s">
        <v>7</v>
      </c>
      <c r="BB360" s="195" t="s">
        <v>7</v>
      </c>
      <c r="BC360" s="195" t="s">
        <v>7</v>
      </c>
      <c r="BD360" s="195" t="s">
        <v>7</v>
      </c>
      <c r="BE360" s="195" t="s">
        <v>7</v>
      </c>
      <c r="BF360" s="195" t="s">
        <v>7</v>
      </c>
      <c r="BG360" s="195" t="s">
        <v>7</v>
      </c>
      <c r="BH360" s="195" t="s">
        <v>7</v>
      </c>
      <c r="BI360" s="195" t="s">
        <v>7</v>
      </c>
    </row>
    <row r="361" spans="1:61" ht="12" customHeight="1" x14ac:dyDescent="0.2">
      <c r="A361" s="129">
        <v>98</v>
      </c>
      <c r="B361" s="129"/>
      <c r="C361" s="194" t="s">
        <v>153</v>
      </c>
      <c r="D361" s="195" t="s">
        <v>7</v>
      </c>
      <c r="E361" s="195">
        <v>30</v>
      </c>
      <c r="F361" s="195" t="s">
        <v>7</v>
      </c>
      <c r="G361" s="195" t="s">
        <v>7</v>
      </c>
      <c r="H361" s="195">
        <v>7</v>
      </c>
      <c r="I361" s="195" t="s">
        <v>7</v>
      </c>
      <c r="J361" s="195" t="s">
        <v>7</v>
      </c>
      <c r="K361" s="195" t="s">
        <v>7</v>
      </c>
      <c r="L361" s="195" t="s">
        <v>7</v>
      </c>
      <c r="M361" s="195" t="s">
        <v>7</v>
      </c>
      <c r="N361" s="195" t="s">
        <v>7</v>
      </c>
      <c r="O361" s="195" t="s">
        <v>7</v>
      </c>
      <c r="P361" s="195" t="s">
        <v>7</v>
      </c>
      <c r="Q361" s="195" t="s">
        <v>7</v>
      </c>
      <c r="R361" s="195" t="s">
        <v>7</v>
      </c>
      <c r="S361" s="195" t="s">
        <v>7</v>
      </c>
      <c r="X361" s="194" t="s">
        <v>153</v>
      </c>
      <c r="Y361" s="195" t="s">
        <v>7</v>
      </c>
      <c r="Z361" s="195">
        <v>30</v>
      </c>
      <c r="AA361" s="195" t="s">
        <v>7</v>
      </c>
      <c r="AB361" s="195" t="s">
        <v>7</v>
      </c>
      <c r="AC361" s="195">
        <v>7</v>
      </c>
      <c r="AD361" s="195" t="s">
        <v>7</v>
      </c>
      <c r="AE361" s="195" t="s">
        <v>7</v>
      </c>
      <c r="AF361" s="195" t="s">
        <v>7</v>
      </c>
      <c r="AG361" s="195" t="s">
        <v>7</v>
      </c>
      <c r="AH361" s="195" t="s">
        <v>7</v>
      </c>
      <c r="AI361" s="195" t="s">
        <v>7</v>
      </c>
      <c r="AJ361" s="195" t="s">
        <v>7</v>
      </c>
      <c r="AK361" s="195" t="s">
        <v>7</v>
      </c>
      <c r="AL361" s="195" t="s">
        <v>7</v>
      </c>
      <c r="AM361" s="195" t="s">
        <v>7</v>
      </c>
      <c r="AN361" s="195" t="s">
        <v>7</v>
      </c>
      <c r="AS361" s="194" t="s">
        <v>153</v>
      </c>
      <c r="AT361" s="195" t="s">
        <v>7</v>
      </c>
      <c r="AU361" s="195">
        <v>240</v>
      </c>
      <c r="AV361" s="195" t="s">
        <v>7</v>
      </c>
      <c r="AW361" s="195" t="s">
        <v>7</v>
      </c>
      <c r="AX361" s="195">
        <v>60</v>
      </c>
      <c r="AY361" s="195" t="s">
        <v>7</v>
      </c>
      <c r="AZ361" s="195" t="s">
        <v>7</v>
      </c>
      <c r="BA361" s="195" t="s">
        <v>7</v>
      </c>
      <c r="BB361" s="195" t="s">
        <v>7</v>
      </c>
      <c r="BC361" s="195" t="s">
        <v>7</v>
      </c>
      <c r="BD361" s="195" t="s">
        <v>7</v>
      </c>
      <c r="BE361" s="195" t="s">
        <v>7</v>
      </c>
      <c r="BF361" s="195" t="s">
        <v>7</v>
      </c>
      <c r="BG361" s="195" t="s">
        <v>7</v>
      </c>
      <c r="BH361" s="195" t="s">
        <v>7</v>
      </c>
      <c r="BI361" s="195" t="s">
        <v>7</v>
      </c>
    </row>
    <row r="362" spans="1:61" ht="12" customHeight="1" x14ac:dyDescent="0.2">
      <c r="A362" s="129">
        <v>99</v>
      </c>
      <c r="B362" s="129"/>
      <c r="C362" s="194" t="s">
        <v>154</v>
      </c>
      <c r="D362" s="195" t="s">
        <v>7</v>
      </c>
      <c r="E362" s="195">
        <v>1</v>
      </c>
      <c r="F362" s="195" t="s">
        <v>7</v>
      </c>
      <c r="G362" s="195" t="s">
        <v>7</v>
      </c>
      <c r="H362" s="195" t="s">
        <v>7</v>
      </c>
      <c r="I362" s="195" t="s">
        <v>7</v>
      </c>
      <c r="J362" s="195" t="s">
        <v>7</v>
      </c>
      <c r="K362" s="195" t="s">
        <v>7</v>
      </c>
      <c r="L362" s="195" t="s">
        <v>7</v>
      </c>
      <c r="M362" s="195" t="s">
        <v>7</v>
      </c>
      <c r="N362" s="195" t="s">
        <v>7</v>
      </c>
      <c r="O362" s="195">
        <v>3</v>
      </c>
      <c r="P362" s="195" t="s">
        <v>7</v>
      </c>
      <c r="Q362" s="195" t="s">
        <v>7</v>
      </c>
      <c r="R362" s="195" t="s">
        <v>7</v>
      </c>
      <c r="S362" s="195" t="s">
        <v>7</v>
      </c>
      <c r="X362" s="194" t="s">
        <v>154</v>
      </c>
      <c r="Y362" s="195" t="s">
        <v>7</v>
      </c>
      <c r="Z362" s="195">
        <v>1</v>
      </c>
      <c r="AA362" s="195" t="s">
        <v>7</v>
      </c>
      <c r="AB362" s="195" t="s">
        <v>7</v>
      </c>
      <c r="AC362" s="195" t="s">
        <v>7</v>
      </c>
      <c r="AD362" s="195" t="s">
        <v>7</v>
      </c>
      <c r="AE362" s="195" t="s">
        <v>7</v>
      </c>
      <c r="AF362" s="195" t="s">
        <v>7</v>
      </c>
      <c r="AG362" s="195" t="s">
        <v>7</v>
      </c>
      <c r="AH362" s="195" t="s">
        <v>7</v>
      </c>
      <c r="AI362" s="195" t="s">
        <v>7</v>
      </c>
      <c r="AJ362" s="195">
        <v>3</v>
      </c>
      <c r="AK362" s="195" t="s">
        <v>7</v>
      </c>
      <c r="AL362" s="195" t="s">
        <v>7</v>
      </c>
      <c r="AM362" s="195" t="s">
        <v>7</v>
      </c>
      <c r="AN362" s="195" t="s">
        <v>7</v>
      </c>
      <c r="AS362" s="194" t="s">
        <v>154</v>
      </c>
      <c r="AT362" s="195" t="s">
        <v>7</v>
      </c>
      <c r="AU362" s="195">
        <v>12</v>
      </c>
      <c r="AV362" s="195" t="s">
        <v>7</v>
      </c>
      <c r="AW362" s="195" t="s">
        <v>7</v>
      </c>
      <c r="AX362" s="195" t="s">
        <v>7</v>
      </c>
      <c r="AY362" s="195" t="s">
        <v>7</v>
      </c>
      <c r="AZ362" s="195" t="s">
        <v>7</v>
      </c>
      <c r="BA362" s="195" t="s">
        <v>7</v>
      </c>
      <c r="BB362" s="195" t="s">
        <v>7</v>
      </c>
      <c r="BC362" s="195" t="s">
        <v>7</v>
      </c>
      <c r="BD362" s="195" t="s">
        <v>7</v>
      </c>
      <c r="BE362" s="195">
        <v>54</v>
      </c>
      <c r="BF362" s="195" t="s">
        <v>7</v>
      </c>
      <c r="BG362" s="195" t="s">
        <v>7</v>
      </c>
      <c r="BH362" s="195" t="s">
        <v>7</v>
      </c>
      <c r="BI362" s="195" t="s">
        <v>7</v>
      </c>
    </row>
    <row r="363" spans="1:61" ht="12" customHeight="1" x14ac:dyDescent="0.2">
      <c r="A363" s="129">
        <v>100</v>
      </c>
      <c r="B363" s="129"/>
      <c r="C363" s="194" t="s">
        <v>155</v>
      </c>
      <c r="D363" s="195" t="s">
        <v>7</v>
      </c>
      <c r="E363" s="195" t="s">
        <v>7</v>
      </c>
      <c r="F363" s="195" t="s">
        <v>7</v>
      </c>
      <c r="G363" s="195" t="s">
        <v>7</v>
      </c>
      <c r="H363" s="195" t="s">
        <v>7</v>
      </c>
      <c r="I363" s="195" t="s">
        <v>7</v>
      </c>
      <c r="J363" s="195" t="s">
        <v>7</v>
      </c>
      <c r="K363" s="195" t="s">
        <v>7</v>
      </c>
      <c r="L363" s="195" t="s">
        <v>7</v>
      </c>
      <c r="M363" s="195" t="s">
        <v>7</v>
      </c>
      <c r="N363" s="195" t="s">
        <v>7</v>
      </c>
      <c r="O363" s="195" t="s">
        <v>7</v>
      </c>
      <c r="P363" s="195" t="s">
        <v>7</v>
      </c>
      <c r="Q363" s="195" t="s">
        <v>7</v>
      </c>
      <c r="R363" s="195" t="s">
        <v>7</v>
      </c>
      <c r="S363" s="195" t="s">
        <v>7</v>
      </c>
      <c r="X363" s="194" t="s">
        <v>155</v>
      </c>
      <c r="Y363" s="195" t="s">
        <v>7</v>
      </c>
      <c r="Z363" s="195" t="s">
        <v>7</v>
      </c>
      <c r="AA363" s="195" t="s">
        <v>7</v>
      </c>
      <c r="AB363" s="195" t="s">
        <v>7</v>
      </c>
      <c r="AC363" s="195" t="s">
        <v>7</v>
      </c>
      <c r="AD363" s="195" t="s">
        <v>7</v>
      </c>
      <c r="AE363" s="195" t="s">
        <v>7</v>
      </c>
      <c r="AF363" s="195" t="s">
        <v>7</v>
      </c>
      <c r="AG363" s="195" t="s">
        <v>7</v>
      </c>
      <c r="AH363" s="195" t="s">
        <v>7</v>
      </c>
      <c r="AI363" s="195" t="s">
        <v>7</v>
      </c>
      <c r="AJ363" s="195" t="s">
        <v>7</v>
      </c>
      <c r="AK363" s="195" t="s">
        <v>7</v>
      </c>
      <c r="AL363" s="195" t="s">
        <v>7</v>
      </c>
      <c r="AM363" s="195" t="s">
        <v>7</v>
      </c>
      <c r="AN363" s="195" t="s">
        <v>7</v>
      </c>
      <c r="AS363" s="194" t="s">
        <v>155</v>
      </c>
      <c r="AT363" s="195" t="s">
        <v>7</v>
      </c>
      <c r="AU363" s="195" t="s">
        <v>7</v>
      </c>
      <c r="AV363" s="195" t="s">
        <v>7</v>
      </c>
      <c r="AW363" s="195" t="s">
        <v>7</v>
      </c>
      <c r="AX363" s="195" t="s">
        <v>7</v>
      </c>
      <c r="AY363" s="195" t="s">
        <v>7</v>
      </c>
      <c r="AZ363" s="195" t="s">
        <v>7</v>
      </c>
      <c r="BA363" s="195" t="s">
        <v>7</v>
      </c>
      <c r="BB363" s="195" t="s">
        <v>7</v>
      </c>
      <c r="BC363" s="195" t="s">
        <v>7</v>
      </c>
      <c r="BD363" s="195" t="s">
        <v>7</v>
      </c>
      <c r="BE363" s="195" t="s">
        <v>7</v>
      </c>
      <c r="BF363" s="195" t="s">
        <v>7</v>
      </c>
      <c r="BG363" s="195" t="s">
        <v>7</v>
      </c>
      <c r="BH363" s="195" t="s">
        <v>7</v>
      </c>
      <c r="BI363" s="195" t="s">
        <v>7</v>
      </c>
    </row>
    <row r="364" spans="1:61" ht="12" customHeight="1" x14ac:dyDescent="0.2">
      <c r="A364" s="129">
        <v>101</v>
      </c>
      <c r="B364" s="129"/>
      <c r="C364" s="194" t="s">
        <v>156</v>
      </c>
      <c r="D364" s="195" t="s">
        <v>7</v>
      </c>
      <c r="E364" s="195" t="s">
        <v>7</v>
      </c>
      <c r="F364" s="195" t="s">
        <v>7</v>
      </c>
      <c r="G364" s="195" t="s">
        <v>7</v>
      </c>
      <c r="H364" s="195" t="s">
        <v>7</v>
      </c>
      <c r="I364" s="195" t="s">
        <v>7</v>
      </c>
      <c r="J364" s="195" t="s">
        <v>7</v>
      </c>
      <c r="K364" s="195" t="s">
        <v>7</v>
      </c>
      <c r="L364" s="195" t="s">
        <v>7</v>
      </c>
      <c r="M364" s="195" t="s">
        <v>7</v>
      </c>
      <c r="N364" s="195" t="s">
        <v>7</v>
      </c>
      <c r="O364" s="195" t="s">
        <v>7</v>
      </c>
      <c r="P364" s="195" t="s">
        <v>7</v>
      </c>
      <c r="Q364" s="195" t="s">
        <v>7</v>
      </c>
      <c r="R364" s="195" t="s">
        <v>7</v>
      </c>
      <c r="S364" s="195" t="s">
        <v>7</v>
      </c>
      <c r="X364" s="194" t="s">
        <v>156</v>
      </c>
      <c r="Y364" s="195" t="s">
        <v>7</v>
      </c>
      <c r="Z364" s="195" t="s">
        <v>7</v>
      </c>
      <c r="AA364" s="195" t="s">
        <v>7</v>
      </c>
      <c r="AB364" s="195" t="s">
        <v>7</v>
      </c>
      <c r="AC364" s="195" t="s">
        <v>7</v>
      </c>
      <c r="AD364" s="195" t="s">
        <v>7</v>
      </c>
      <c r="AE364" s="195" t="s">
        <v>7</v>
      </c>
      <c r="AF364" s="195" t="s">
        <v>7</v>
      </c>
      <c r="AG364" s="195" t="s">
        <v>7</v>
      </c>
      <c r="AH364" s="195" t="s">
        <v>7</v>
      </c>
      <c r="AI364" s="195" t="s">
        <v>7</v>
      </c>
      <c r="AJ364" s="195" t="s">
        <v>7</v>
      </c>
      <c r="AK364" s="195" t="s">
        <v>7</v>
      </c>
      <c r="AL364" s="195" t="s">
        <v>7</v>
      </c>
      <c r="AM364" s="195" t="s">
        <v>7</v>
      </c>
      <c r="AN364" s="195" t="s">
        <v>7</v>
      </c>
      <c r="AS364" s="194" t="s">
        <v>156</v>
      </c>
      <c r="AT364" s="195" t="s">
        <v>7</v>
      </c>
      <c r="AU364" s="195" t="s">
        <v>7</v>
      </c>
      <c r="AV364" s="195" t="s">
        <v>7</v>
      </c>
      <c r="AW364" s="195" t="s">
        <v>7</v>
      </c>
      <c r="AX364" s="195" t="s">
        <v>7</v>
      </c>
      <c r="AY364" s="195" t="s">
        <v>7</v>
      </c>
      <c r="AZ364" s="195" t="s">
        <v>7</v>
      </c>
      <c r="BA364" s="195" t="s">
        <v>7</v>
      </c>
      <c r="BB364" s="195" t="s">
        <v>7</v>
      </c>
      <c r="BC364" s="195" t="s">
        <v>7</v>
      </c>
      <c r="BD364" s="195" t="s">
        <v>7</v>
      </c>
      <c r="BE364" s="195" t="s">
        <v>7</v>
      </c>
      <c r="BF364" s="195" t="s">
        <v>7</v>
      </c>
      <c r="BG364" s="195" t="s">
        <v>7</v>
      </c>
      <c r="BH364" s="195" t="s">
        <v>7</v>
      </c>
      <c r="BI364" s="195" t="s">
        <v>7</v>
      </c>
    </row>
    <row r="365" spans="1:61" ht="12" customHeight="1" x14ac:dyDescent="0.2">
      <c r="A365" s="129">
        <v>102</v>
      </c>
      <c r="B365" s="129"/>
      <c r="C365" s="194" t="s">
        <v>157</v>
      </c>
      <c r="D365" s="195" t="s">
        <v>7</v>
      </c>
      <c r="E365" s="195">
        <v>120</v>
      </c>
      <c r="F365" s="195" t="s">
        <v>7</v>
      </c>
      <c r="G365" s="195" t="s">
        <v>7</v>
      </c>
      <c r="H365" s="195" t="s">
        <v>7</v>
      </c>
      <c r="I365" s="195" t="s">
        <v>7</v>
      </c>
      <c r="J365" s="195" t="s">
        <v>7</v>
      </c>
      <c r="K365" s="195" t="s">
        <v>7</v>
      </c>
      <c r="L365" s="195" t="s">
        <v>7</v>
      </c>
      <c r="M365" s="195" t="s">
        <v>7</v>
      </c>
      <c r="N365" s="195" t="s">
        <v>7</v>
      </c>
      <c r="O365" s="195" t="s">
        <v>7</v>
      </c>
      <c r="P365" s="195" t="s">
        <v>7</v>
      </c>
      <c r="Q365" s="195" t="s">
        <v>7</v>
      </c>
      <c r="R365" s="195" t="s">
        <v>7</v>
      </c>
      <c r="S365" s="195" t="s">
        <v>7</v>
      </c>
      <c r="X365" s="194" t="s">
        <v>157</v>
      </c>
      <c r="Y365" s="195" t="s">
        <v>7</v>
      </c>
      <c r="Z365" s="195">
        <v>120</v>
      </c>
      <c r="AA365" s="195" t="s">
        <v>7</v>
      </c>
      <c r="AB365" s="195" t="s">
        <v>7</v>
      </c>
      <c r="AC365" s="195" t="s">
        <v>7</v>
      </c>
      <c r="AD365" s="195" t="s">
        <v>7</v>
      </c>
      <c r="AE365" s="195" t="s">
        <v>7</v>
      </c>
      <c r="AF365" s="195" t="s">
        <v>7</v>
      </c>
      <c r="AG365" s="195" t="s">
        <v>7</v>
      </c>
      <c r="AH365" s="195" t="s">
        <v>7</v>
      </c>
      <c r="AI365" s="195" t="s">
        <v>7</v>
      </c>
      <c r="AJ365" s="195" t="s">
        <v>7</v>
      </c>
      <c r="AK365" s="195" t="s">
        <v>7</v>
      </c>
      <c r="AL365" s="195" t="s">
        <v>7</v>
      </c>
      <c r="AM365" s="195" t="s">
        <v>7</v>
      </c>
      <c r="AN365" s="195" t="s">
        <v>7</v>
      </c>
      <c r="AS365" s="194" t="s">
        <v>157</v>
      </c>
      <c r="AT365" s="195" t="s">
        <v>7</v>
      </c>
      <c r="AU365" s="196">
        <v>2300</v>
      </c>
      <c r="AV365" s="195" t="s">
        <v>7</v>
      </c>
      <c r="AW365" s="195" t="s">
        <v>7</v>
      </c>
      <c r="AX365" s="195" t="s">
        <v>7</v>
      </c>
      <c r="AY365" s="195" t="s">
        <v>7</v>
      </c>
      <c r="AZ365" s="195" t="s">
        <v>7</v>
      </c>
      <c r="BA365" s="195" t="s">
        <v>7</v>
      </c>
      <c r="BB365" s="195" t="s">
        <v>7</v>
      </c>
      <c r="BC365" s="195" t="s">
        <v>7</v>
      </c>
      <c r="BD365" s="195" t="s">
        <v>7</v>
      </c>
      <c r="BE365" s="195" t="s">
        <v>7</v>
      </c>
      <c r="BF365" s="195" t="s">
        <v>7</v>
      </c>
      <c r="BG365" s="195" t="s">
        <v>7</v>
      </c>
      <c r="BH365" s="195" t="s">
        <v>7</v>
      </c>
      <c r="BI365" s="195" t="s">
        <v>7</v>
      </c>
    </row>
    <row r="366" spans="1:61" ht="12" customHeight="1" x14ac:dyDescent="0.2">
      <c r="A366" s="129">
        <v>103</v>
      </c>
      <c r="B366" s="129"/>
      <c r="C366" s="194" t="s">
        <v>158</v>
      </c>
      <c r="D366" s="195" t="s">
        <v>7</v>
      </c>
      <c r="E366" s="195">
        <v>49</v>
      </c>
      <c r="F366" s="195" t="s">
        <v>7</v>
      </c>
      <c r="G366" s="195">
        <v>45</v>
      </c>
      <c r="H366" s="195">
        <v>50</v>
      </c>
      <c r="I366" s="195" t="s">
        <v>7</v>
      </c>
      <c r="J366" s="195" t="s">
        <v>7</v>
      </c>
      <c r="K366" s="195">
        <v>700</v>
      </c>
      <c r="L366" s="195" t="s">
        <v>7</v>
      </c>
      <c r="M366" s="195" t="s">
        <v>7</v>
      </c>
      <c r="N366" s="195" t="s">
        <v>7</v>
      </c>
      <c r="O366" s="195" t="s">
        <v>7</v>
      </c>
      <c r="P366" s="195" t="s">
        <v>7</v>
      </c>
      <c r="Q366" s="195">
        <v>10</v>
      </c>
      <c r="R366" s="195">
        <v>73</v>
      </c>
      <c r="S366" s="195" t="s">
        <v>7</v>
      </c>
      <c r="X366" s="194" t="s">
        <v>158</v>
      </c>
      <c r="Y366" s="195" t="s">
        <v>7</v>
      </c>
      <c r="Z366" s="195">
        <v>49</v>
      </c>
      <c r="AA366" s="195" t="s">
        <v>7</v>
      </c>
      <c r="AB366" s="195">
        <v>45</v>
      </c>
      <c r="AC366" s="195">
        <v>50</v>
      </c>
      <c r="AD366" s="195" t="s">
        <v>7</v>
      </c>
      <c r="AE366" s="195" t="s">
        <v>7</v>
      </c>
      <c r="AF366" s="195">
        <v>700</v>
      </c>
      <c r="AG366" s="195" t="s">
        <v>7</v>
      </c>
      <c r="AH366" s="195" t="s">
        <v>7</v>
      </c>
      <c r="AI366" s="195" t="s">
        <v>7</v>
      </c>
      <c r="AJ366" s="195" t="s">
        <v>7</v>
      </c>
      <c r="AK366" s="195" t="s">
        <v>7</v>
      </c>
      <c r="AL366" s="195">
        <v>10</v>
      </c>
      <c r="AM366" s="195">
        <v>73</v>
      </c>
      <c r="AN366" s="195" t="s">
        <v>7</v>
      </c>
      <c r="AS366" s="194" t="s">
        <v>158</v>
      </c>
      <c r="AT366" s="195" t="s">
        <v>7</v>
      </c>
      <c r="AU366" s="195">
        <v>400</v>
      </c>
      <c r="AV366" s="195" t="s">
        <v>7</v>
      </c>
      <c r="AW366" s="195">
        <v>80</v>
      </c>
      <c r="AX366" s="195">
        <v>415</v>
      </c>
      <c r="AY366" s="195" t="s">
        <v>7</v>
      </c>
      <c r="AZ366" s="195" t="s">
        <v>7</v>
      </c>
      <c r="BA366" s="196">
        <v>10500</v>
      </c>
      <c r="BB366" s="195" t="s">
        <v>7</v>
      </c>
      <c r="BC366" s="195" t="s">
        <v>7</v>
      </c>
      <c r="BD366" s="195" t="s">
        <v>7</v>
      </c>
      <c r="BE366" s="195" t="s">
        <v>7</v>
      </c>
      <c r="BF366" s="195" t="s">
        <v>7</v>
      </c>
      <c r="BG366" s="195">
        <v>190</v>
      </c>
      <c r="BH366" s="196">
        <v>1095</v>
      </c>
      <c r="BI366" s="195" t="s">
        <v>7</v>
      </c>
    </row>
    <row r="367" spans="1:61" ht="12" customHeight="1" x14ac:dyDescent="0.2">
      <c r="A367" s="129">
        <v>104</v>
      </c>
      <c r="B367" s="129"/>
      <c r="C367" s="194" t="s">
        <v>33</v>
      </c>
      <c r="D367" s="195" t="s">
        <v>7</v>
      </c>
      <c r="E367" s="195">
        <v>5</v>
      </c>
      <c r="F367" s="195">
        <v>9</v>
      </c>
      <c r="G367" s="195" t="s">
        <v>7</v>
      </c>
      <c r="H367" s="195" t="s">
        <v>7</v>
      </c>
      <c r="I367" s="195" t="s">
        <v>7</v>
      </c>
      <c r="J367" s="195" t="s">
        <v>7</v>
      </c>
      <c r="K367" s="195" t="s">
        <v>7</v>
      </c>
      <c r="L367" s="195" t="s">
        <v>7</v>
      </c>
      <c r="M367" s="195" t="s">
        <v>7</v>
      </c>
      <c r="N367" s="195" t="s">
        <v>7</v>
      </c>
      <c r="O367" s="195" t="s">
        <v>7</v>
      </c>
      <c r="P367" s="195" t="s">
        <v>7</v>
      </c>
      <c r="Q367" s="195" t="s">
        <v>7</v>
      </c>
      <c r="R367" s="195" t="s">
        <v>7</v>
      </c>
      <c r="S367" s="195" t="s">
        <v>7</v>
      </c>
      <c r="X367" s="194" t="s">
        <v>33</v>
      </c>
      <c r="Y367" s="195" t="s">
        <v>7</v>
      </c>
      <c r="Z367" s="195">
        <v>5</v>
      </c>
      <c r="AA367" s="195">
        <v>9</v>
      </c>
      <c r="AB367" s="195" t="s">
        <v>7</v>
      </c>
      <c r="AC367" s="195" t="s">
        <v>7</v>
      </c>
      <c r="AD367" s="195" t="s">
        <v>7</v>
      </c>
      <c r="AE367" s="195" t="s">
        <v>7</v>
      </c>
      <c r="AF367" s="195" t="s">
        <v>7</v>
      </c>
      <c r="AG367" s="195" t="s">
        <v>7</v>
      </c>
      <c r="AH367" s="195" t="s">
        <v>7</v>
      </c>
      <c r="AI367" s="195" t="s">
        <v>7</v>
      </c>
      <c r="AJ367" s="195" t="s">
        <v>7</v>
      </c>
      <c r="AK367" s="195" t="s">
        <v>7</v>
      </c>
      <c r="AL367" s="195" t="s">
        <v>7</v>
      </c>
      <c r="AM367" s="195" t="s">
        <v>7</v>
      </c>
      <c r="AN367" s="195" t="s">
        <v>7</v>
      </c>
      <c r="AS367" s="194" t="s">
        <v>33</v>
      </c>
      <c r="AT367" s="195" t="s">
        <v>7</v>
      </c>
      <c r="AU367" s="195">
        <v>45</v>
      </c>
      <c r="AV367" s="195">
        <v>18</v>
      </c>
      <c r="AW367" s="195" t="s">
        <v>7</v>
      </c>
      <c r="AX367" s="195" t="s">
        <v>7</v>
      </c>
      <c r="AY367" s="195" t="s">
        <v>7</v>
      </c>
      <c r="AZ367" s="195" t="s">
        <v>7</v>
      </c>
      <c r="BA367" s="195" t="s">
        <v>7</v>
      </c>
      <c r="BB367" s="195" t="s">
        <v>7</v>
      </c>
      <c r="BC367" s="195" t="s">
        <v>7</v>
      </c>
      <c r="BD367" s="195" t="s">
        <v>7</v>
      </c>
      <c r="BE367" s="195" t="s">
        <v>7</v>
      </c>
      <c r="BF367" s="195" t="s">
        <v>7</v>
      </c>
      <c r="BG367" s="195" t="s">
        <v>7</v>
      </c>
      <c r="BH367" s="195" t="s">
        <v>7</v>
      </c>
      <c r="BI367" s="195" t="s">
        <v>7</v>
      </c>
    </row>
    <row r="368" spans="1:61" ht="12" customHeight="1" x14ac:dyDescent="0.2">
      <c r="A368" s="129">
        <v>105</v>
      </c>
      <c r="B368" s="129"/>
      <c r="C368" s="194" t="s">
        <v>159</v>
      </c>
      <c r="D368" s="195" t="s">
        <v>7</v>
      </c>
      <c r="E368" s="195" t="s">
        <v>7</v>
      </c>
      <c r="F368" s="195" t="s">
        <v>7</v>
      </c>
      <c r="G368" s="195" t="s">
        <v>7</v>
      </c>
      <c r="H368" s="195" t="s">
        <v>7</v>
      </c>
      <c r="I368" s="195" t="s">
        <v>7</v>
      </c>
      <c r="J368" s="195" t="s">
        <v>7</v>
      </c>
      <c r="K368" s="195" t="s">
        <v>7</v>
      </c>
      <c r="L368" s="195" t="s">
        <v>7</v>
      </c>
      <c r="M368" s="195" t="s">
        <v>7</v>
      </c>
      <c r="N368" s="195" t="s">
        <v>7</v>
      </c>
      <c r="O368" s="195" t="s">
        <v>7</v>
      </c>
      <c r="P368" s="195" t="s">
        <v>7</v>
      </c>
      <c r="Q368" s="195" t="s">
        <v>7</v>
      </c>
      <c r="R368" s="195" t="s">
        <v>7</v>
      </c>
      <c r="S368" s="195" t="s">
        <v>7</v>
      </c>
      <c r="X368" s="194" t="s">
        <v>159</v>
      </c>
      <c r="Y368" s="195" t="s">
        <v>7</v>
      </c>
      <c r="Z368" s="195" t="s">
        <v>7</v>
      </c>
      <c r="AA368" s="195" t="s">
        <v>7</v>
      </c>
      <c r="AB368" s="195" t="s">
        <v>7</v>
      </c>
      <c r="AC368" s="195" t="s">
        <v>7</v>
      </c>
      <c r="AD368" s="195" t="s">
        <v>7</v>
      </c>
      <c r="AE368" s="195" t="s">
        <v>7</v>
      </c>
      <c r="AF368" s="195" t="s">
        <v>7</v>
      </c>
      <c r="AG368" s="195" t="s">
        <v>7</v>
      </c>
      <c r="AH368" s="195" t="s">
        <v>7</v>
      </c>
      <c r="AI368" s="195" t="s">
        <v>7</v>
      </c>
      <c r="AJ368" s="195" t="s">
        <v>7</v>
      </c>
      <c r="AK368" s="195" t="s">
        <v>7</v>
      </c>
      <c r="AL368" s="195" t="s">
        <v>7</v>
      </c>
      <c r="AM368" s="195" t="s">
        <v>7</v>
      </c>
      <c r="AN368" s="195" t="s">
        <v>7</v>
      </c>
      <c r="AS368" s="194" t="s">
        <v>159</v>
      </c>
      <c r="AT368" s="195" t="s">
        <v>7</v>
      </c>
      <c r="AU368" s="195" t="s">
        <v>7</v>
      </c>
      <c r="AV368" s="195" t="s">
        <v>7</v>
      </c>
      <c r="AW368" s="195" t="s">
        <v>7</v>
      </c>
      <c r="AX368" s="195" t="s">
        <v>7</v>
      </c>
      <c r="AY368" s="195" t="s">
        <v>7</v>
      </c>
      <c r="AZ368" s="195" t="s">
        <v>7</v>
      </c>
      <c r="BA368" s="195" t="s">
        <v>7</v>
      </c>
      <c r="BB368" s="195" t="s">
        <v>7</v>
      </c>
      <c r="BC368" s="195" t="s">
        <v>7</v>
      </c>
      <c r="BD368" s="195" t="s">
        <v>7</v>
      </c>
      <c r="BE368" s="195" t="s">
        <v>7</v>
      </c>
      <c r="BF368" s="195" t="s">
        <v>7</v>
      </c>
      <c r="BG368" s="195" t="s">
        <v>7</v>
      </c>
      <c r="BH368" s="195" t="s">
        <v>7</v>
      </c>
      <c r="BI368" s="195" t="s">
        <v>7</v>
      </c>
    </row>
    <row r="369" spans="1:61" ht="12" customHeight="1" x14ac:dyDescent="0.2">
      <c r="A369" s="129">
        <v>106</v>
      </c>
      <c r="B369" s="129"/>
      <c r="C369" s="194" t="s">
        <v>160</v>
      </c>
      <c r="D369" s="195" t="s">
        <v>7</v>
      </c>
      <c r="E369" s="195" t="s">
        <v>7</v>
      </c>
      <c r="F369" s="195">
        <v>116</v>
      </c>
      <c r="G369" s="195" t="s">
        <v>7</v>
      </c>
      <c r="H369" s="195" t="s">
        <v>7</v>
      </c>
      <c r="I369" s="195" t="s">
        <v>7</v>
      </c>
      <c r="J369" s="195" t="s">
        <v>7</v>
      </c>
      <c r="K369" s="195">
        <v>150</v>
      </c>
      <c r="L369" s="195" t="s">
        <v>7</v>
      </c>
      <c r="M369" s="195" t="s">
        <v>7</v>
      </c>
      <c r="N369" s="195" t="s">
        <v>7</v>
      </c>
      <c r="O369" s="195" t="s">
        <v>7</v>
      </c>
      <c r="P369" s="195" t="s">
        <v>7</v>
      </c>
      <c r="Q369" s="195" t="s">
        <v>7</v>
      </c>
      <c r="R369" s="195" t="s">
        <v>7</v>
      </c>
      <c r="S369" s="195" t="s">
        <v>7</v>
      </c>
      <c r="X369" s="194" t="s">
        <v>160</v>
      </c>
      <c r="Y369" s="195" t="s">
        <v>7</v>
      </c>
      <c r="Z369" s="195" t="s">
        <v>7</v>
      </c>
      <c r="AA369" s="195">
        <v>116</v>
      </c>
      <c r="AB369" s="195" t="s">
        <v>7</v>
      </c>
      <c r="AC369" s="195" t="s">
        <v>7</v>
      </c>
      <c r="AD369" s="195" t="s">
        <v>7</v>
      </c>
      <c r="AE369" s="195" t="s">
        <v>7</v>
      </c>
      <c r="AF369" s="195">
        <v>150</v>
      </c>
      <c r="AG369" s="195" t="s">
        <v>7</v>
      </c>
      <c r="AH369" s="195" t="s">
        <v>7</v>
      </c>
      <c r="AI369" s="195" t="s">
        <v>7</v>
      </c>
      <c r="AJ369" s="195" t="s">
        <v>7</v>
      </c>
      <c r="AK369" s="195" t="s">
        <v>7</v>
      </c>
      <c r="AL369" s="195" t="s">
        <v>7</v>
      </c>
      <c r="AM369" s="195" t="s">
        <v>7</v>
      </c>
      <c r="AN369" s="195" t="s">
        <v>7</v>
      </c>
      <c r="AS369" s="194" t="s">
        <v>160</v>
      </c>
      <c r="AT369" s="195" t="s">
        <v>7</v>
      </c>
      <c r="AU369" s="195" t="s">
        <v>7</v>
      </c>
      <c r="AV369" s="195">
        <v>41</v>
      </c>
      <c r="AW369" s="195" t="s">
        <v>7</v>
      </c>
      <c r="AX369" s="195" t="s">
        <v>7</v>
      </c>
      <c r="AY369" s="195" t="s">
        <v>7</v>
      </c>
      <c r="AZ369" s="195" t="s">
        <v>7</v>
      </c>
      <c r="BA369" s="196">
        <v>1500</v>
      </c>
      <c r="BB369" s="195" t="s">
        <v>7</v>
      </c>
      <c r="BC369" s="195" t="s">
        <v>7</v>
      </c>
      <c r="BD369" s="195" t="s">
        <v>7</v>
      </c>
      <c r="BE369" s="195" t="s">
        <v>7</v>
      </c>
      <c r="BF369" s="195" t="s">
        <v>7</v>
      </c>
      <c r="BG369" s="195" t="s">
        <v>7</v>
      </c>
      <c r="BH369" s="195" t="s">
        <v>7</v>
      </c>
      <c r="BI369" s="195" t="s">
        <v>7</v>
      </c>
    </row>
    <row r="370" spans="1:61" ht="12" customHeight="1" x14ac:dyDescent="0.2">
      <c r="A370" s="129">
        <v>107</v>
      </c>
      <c r="B370" s="129"/>
      <c r="C370" s="194" t="s">
        <v>161</v>
      </c>
      <c r="D370" s="195" t="s">
        <v>7</v>
      </c>
      <c r="E370" s="195">
        <v>24</v>
      </c>
      <c r="F370" s="195" t="s">
        <v>7</v>
      </c>
      <c r="G370" s="195" t="s">
        <v>7</v>
      </c>
      <c r="H370" s="195" t="s">
        <v>7</v>
      </c>
      <c r="I370" s="195" t="s">
        <v>7</v>
      </c>
      <c r="J370" s="195" t="s">
        <v>7</v>
      </c>
      <c r="K370" s="195">
        <v>70</v>
      </c>
      <c r="L370" s="195" t="s">
        <v>7</v>
      </c>
      <c r="M370" s="195">
        <v>19</v>
      </c>
      <c r="N370" s="195" t="s">
        <v>7</v>
      </c>
      <c r="O370" s="195" t="s">
        <v>7</v>
      </c>
      <c r="P370" s="195" t="s">
        <v>7</v>
      </c>
      <c r="Q370" s="195" t="s">
        <v>7</v>
      </c>
      <c r="R370" s="195" t="s">
        <v>7</v>
      </c>
      <c r="S370" s="195" t="s">
        <v>7</v>
      </c>
      <c r="X370" s="194" t="s">
        <v>161</v>
      </c>
      <c r="Y370" s="195" t="s">
        <v>7</v>
      </c>
      <c r="Z370" s="195">
        <v>24</v>
      </c>
      <c r="AA370" s="195" t="s">
        <v>7</v>
      </c>
      <c r="AB370" s="195" t="s">
        <v>7</v>
      </c>
      <c r="AC370" s="195" t="s">
        <v>7</v>
      </c>
      <c r="AD370" s="195" t="s">
        <v>7</v>
      </c>
      <c r="AE370" s="195" t="s">
        <v>7</v>
      </c>
      <c r="AF370" s="195">
        <v>70</v>
      </c>
      <c r="AG370" s="195" t="s">
        <v>7</v>
      </c>
      <c r="AH370" s="195">
        <v>19</v>
      </c>
      <c r="AI370" s="195" t="s">
        <v>7</v>
      </c>
      <c r="AJ370" s="195" t="s">
        <v>7</v>
      </c>
      <c r="AK370" s="195" t="s">
        <v>7</v>
      </c>
      <c r="AL370" s="195" t="s">
        <v>7</v>
      </c>
      <c r="AM370" s="195" t="s">
        <v>7</v>
      </c>
      <c r="AN370" s="195" t="s">
        <v>7</v>
      </c>
      <c r="AS370" s="194" t="s">
        <v>161</v>
      </c>
      <c r="AT370" s="195" t="s">
        <v>7</v>
      </c>
      <c r="AU370" s="195">
        <v>210</v>
      </c>
      <c r="AV370" s="195" t="s">
        <v>7</v>
      </c>
      <c r="AW370" s="195" t="s">
        <v>7</v>
      </c>
      <c r="AX370" s="195" t="s">
        <v>7</v>
      </c>
      <c r="AY370" s="195" t="s">
        <v>7</v>
      </c>
      <c r="AZ370" s="195" t="s">
        <v>7</v>
      </c>
      <c r="BA370" s="196">
        <v>1400</v>
      </c>
      <c r="BB370" s="195" t="s">
        <v>7</v>
      </c>
      <c r="BC370" s="195">
        <v>570</v>
      </c>
      <c r="BD370" s="195" t="s">
        <v>7</v>
      </c>
      <c r="BE370" s="195" t="s">
        <v>7</v>
      </c>
      <c r="BF370" s="195" t="s">
        <v>7</v>
      </c>
      <c r="BG370" s="195" t="s">
        <v>7</v>
      </c>
      <c r="BH370" s="195" t="s">
        <v>7</v>
      </c>
      <c r="BI370" s="195" t="s">
        <v>7</v>
      </c>
    </row>
    <row r="371" spans="1:61" ht="12" customHeight="1" x14ac:dyDescent="0.2">
      <c r="A371" s="129">
        <v>108</v>
      </c>
      <c r="B371" s="129"/>
      <c r="C371" s="194" t="s">
        <v>48</v>
      </c>
      <c r="D371" s="195" t="s">
        <v>7</v>
      </c>
      <c r="E371" s="195">
        <v>120</v>
      </c>
      <c r="F371" s="195" t="s">
        <v>7</v>
      </c>
      <c r="G371" s="195">
        <v>200</v>
      </c>
      <c r="H371" s="195">
        <v>42</v>
      </c>
      <c r="I371" s="195" t="s">
        <v>7</v>
      </c>
      <c r="J371" s="195" t="s">
        <v>7</v>
      </c>
      <c r="K371" s="195">
        <v>310</v>
      </c>
      <c r="L371" s="195">
        <v>210</v>
      </c>
      <c r="M371" s="195" t="s">
        <v>7</v>
      </c>
      <c r="N371" s="195" t="s">
        <v>7</v>
      </c>
      <c r="O371" s="195" t="s">
        <v>7</v>
      </c>
      <c r="P371" s="195" t="s">
        <v>7</v>
      </c>
      <c r="Q371" s="195">
        <v>60</v>
      </c>
      <c r="R371" s="195">
        <v>40</v>
      </c>
      <c r="S371" s="195" t="s">
        <v>7</v>
      </c>
      <c r="X371" s="194" t="s">
        <v>48</v>
      </c>
      <c r="Y371" s="195" t="s">
        <v>7</v>
      </c>
      <c r="Z371" s="195">
        <v>120</v>
      </c>
      <c r="AA371" s="195" t="s">
        <v>7</v>
      </c>
      <c r="AB371" s="195">
        <v>200</v>
      </c>
      <c r="AC371" s="195">
        <v>42</v>
      </c>
      <c r="AD371" s="195" t="s">
        <v>7</v>
      </c>
      <c r="AE371" s="195" t="s">
        <v>7</v>
      </c>
      <c r="AF371" s="195">
        <v>310</v>
      </c>
      <c r="AG371" s="195">
        <v>210</v>
      </c>
      <c r="AH371" s="195" t="s">
        <v>7</v>
      </c>
      <c r="AI371" s="195" t="s">
        <v>7</v>
      </c>
      <c r="AJ371" s="195" t="s">
        <v>7</v>
      </c>
      <c r="AK371" s="195" t="s">
        <v>7</v>
      </c>
      <c r="AL371" s="195">
        <v>60</v>
      </c>
      <c r="AM371" s="195">
        <v>40</v>
      </c>
      <c r="AN371" s="195" t="s">
        <v>7</v>
      </c>
      <c r="AS371" s="194" t="s">
        <v>48</v>
      </c>
      <c r="AT371" s="195" t="s">
        <v>7</v>
      </c>
      <c r="AU371" s="196">
        <v>2350</v>
      </c>
      <c r="AV371" s="195" t="s">
        <v>7</v>
      </c>
      <c r="AW371" s="195">
        <v>350</v>
      </c>
      <c r="AX371" s="195">
        <v>720</v>
      </c>
      <c r="AY371" s="195" t="s">
        <v>7</v>
      </c>
      <c r="AZ371" s="195" t="s">
        <v>7</v>
      </c>
      <c r="BA371" s="196">
        <v>6000</v>
      </c>
      <c r="BB371" s="196">
        <v>2049</v>
      </c>
      <c r="BC371" s="195" t="s">
        <v>7</v>
      </c>
      <c r="BD371" s="195" t="s">
        <v>7</v>
      </c>
      <c r="BE371" s="195" t="s">
        <v>7</v>
      </c>
      <c r="BF371" s="195" t="s">
        <v>7</v>
      </c>
      <c r="BG371" s="196">
        <v>1800</v>
      </c>
      <c r="BH371" s="195">
        <v>545</v>
      </c>
      <c r="BI371" s="195" t="s">
        <v>7</v>
      </c>
    </row>
    <row r="372" spans="1:61" ht="12" customHeight="1" x14ac:dyDescent="0.2">
      <c r="A372" s="129">
        <v>109</v>
      </c>
      <c r="B372" s="129"/>
      <c r="C372" s="194" t="s">
        <v>162</v>
      </c>
      <c r="D372" s="195" t="s">
        <v>7</v>
      </c>
      <c r="E372" s="195" t="s">
        <v>7</v>
      </c>
      <c r="F372" s="195" t="s">
        <v>7</v>
      </c>
      <c r="G372" s="195">
        <v>509</v>
      </c>
      <c r="H372" s="195" t="s">
        <v>7</v>
      </c>
      <c r="I372" s="195" t="s">
        <v>7</v>
      </c>
      <c r="J372" s="195" t="s">
        <v>7</v>
      </c>
      <c r="K372" s="195" t="s">
        <v>7</v>
      </c>
      <c r="L372" s="195" t="s">
        <v>7</v>
      </c>
      <c r="M372" s="195" t="s">
        <v>7</v>
      </c>
      <c r="N372" s="195" t="s">
        <v>7</v>
      </c>
      <c r="O372" s="195" t="s">
        <v>7</v>
      </c>
      <c r="P372" s="195" t="s">
        <v>7</v>
      </c>
      <c r="Q372" s="195" t="s">
        <v>7</v>
      </c>
      <c r="R372" s="195" t="s">
        <v>7</v>
      </c>
      <c r="S372" s="195" t="s">
        <v>7</v>
      </c>
      <c r="X372" s="194" t="s">
        <v>162</v>
      </c>
      <c r="Y372" s="195" t="s">
        <v>7</v>
      </c>
      <c r="Z372" s="195" t="s">
        <v>7</v>
      </c>
      <c r="AA372" s="195" t="s">
        <v>7</v>
      </c>
      <c r="AB372" s="195">
        <v>509</v>
      </c>
      <c r="AC372" s="195" t="s">
        <v>7</v>
      </c>
      <c r="AD372" s="195" t="s">
        <v>7</v>
      </c>
      <c r="AE372" s="195" t="s">
        <v>7</v>
      </c>
      <c r="AF372" s="195" t="s">
        <v>7</v>
      </c>
      <c r="AG372" s="195" t="s">
        <v>7</v>
      </c>
      <c r="AH372" s="195" t="s">
        <v>7</v>
      </c>
      <c r="AI372" s="195" t="s">
        <v>7</v>
      </c>
      <c r="AJ372" s="195" t="s">
        <v>7</v>
      </c>
      <c r="AK372" s="195" t="s">
        <v>7</v>
      </c>
      <c r="AL372" s="195" t="s">
        <v>7</v>
      </c>
      <c r="AM372" s="195" t="s">
        <v>7</v>
      </c>
      <c r="AN372" s="195" t="s">
        <v>7</v>
      </c>
      <c r="AS372" s="194" t="s">
        <v>162</v>
      </c>
      <c r="AT372" s="195" t="s">
        <v>7</v>
      </c>
      <c r="AU372" s="195" t="s">
        <v>7</v>
      </c>
      <c r="AV372" s="195" t="s">
        <v>7</v>
      </c>
      <c r="AW372" s="196">
        <v>1120</v>
      </c>
      <c r="AX372" s="195" t="s">
        <v>7</v>
      </c>
      <c r="AY372" s="195" t="s">
        <v>7</v>
      </c>
      <c r="AZ372" s="195" t="s">
        <v>7</v>
      </c>
      <c r="BA372" s="195" t="s">
        <v>7</v>
      </c>
      <c r="BB372" s="195" t="s">
        <v>7</v>
      </c>
      <c r="BC372" s="195" t="s">
        <v>7</v>
      </c>
      <c r="BD372" s="195" t="s">
        <v>7</v>
      </c>
      <c r="BE372" s="195" t="s">
        <v>7</v>
      </c>
      <c r="BF372" s="195" t="s">
        <v>7</v>
      </c>
      <c r="BG372" s="195" t="s">
        <v>7</v>
      </c>
      <c r="BH372" s="195" t="s">
        <v>7</v>
      </c>
      <c r="BI372" s="195" t="s">
        <v>7</v>
      </c>
    </row>
    <row r="373" spans="1:61" ht="12" customHeight="1" x14ac:dyDescent="0.2">
      <c r="A373" s="129">
        <v>110</v>
      </c>
      <c r="B373" s="129"/>
      <c r="C373" s="194" t="s">
        <v>163</v>
      </c>
      <c r="D373" s="195" t="s">
        <v>7</v>
      </c>
      <c r="E373" s="195" t="s">
        <v>7</v>
      </c>
      <c r="F373" s="195" t="s">
        <v>7</v>
      </c>
      <c r="G373" s="195" t="s">
        <v>7</v>
      </c>
      <c r="H373" s="195" t="s">
        <v>7</v>
      </c>
      <c r="I373" s="195" t="s">
        <v>7</v>
      </c>
      <c r="J373" s="195" t="s">
        <v>7</v>
      </c>
      <c r="K373" s="195" t="s">
        <v>7</v>
      </c>
      <c r="L373" s="195" t="s">
        <v>7</v>
      </c>
      <c r="M373" s="195" t="s">
        <v>7</v>
      </c>
      <c r="N373" s="195" t="s">
        <v>7</v>
      </c>
      <c r="O373" s="195" t="s">
        <v>7</v>
      </c>
      <c r="P373" s="195" t="s">
        <v>7</v>
      </c>
      <c r="Q373" s="195" t="s">
        <v>7</v>
      </c>
      <c r="R373" s="195" t="s">
        <v>7</v>
      </c>
      <c r="S373" s="195" t="s">
        <v>7</v>
      </c>
      <c r="X373" s="194" t="s">
        <v>163</v>
      </c>
      <c r="Y373" s="195" t="s">
        <v>7</v>
      </c>
      <c r="Z373" s="195" t="s">
        <v>7</v>
      </c>
      <c r="AA373" s="195" t="s">
        <v>7</v>
      </c>
      <c r="AB373" s="195" t="s">
        <v>7</v>
      </c>
      <c r="AC373" s="195" t="s">
        <v>7</v>
      </c>
      <c r="AD373" s="195" t="s">
        <v>7</v>
      </c>
      <c r="AE373" s="195" t="s">
        <v>7</v>
      </c>
      <c r="AF373" s="195" t="s">
        <v>7</v>
      </c>
      <c r="AG373" s="195" t="s">
        <v>7</v>
      </c>
      <c r="AH373" s="195" t="s">
        <v>7</v>
      </c>
      <c r="AI373" s="195" t="s">
        <v>7</v>
      </c>
      <c r="AJ373" s="195" t="s">
        <v>7</v>
      </c>
      <c r="AK373" s="195" t="s">
        <v>7</v>
      </c>
      <c r="AL373" s="195" t="s">
        <v>7</v>
      </c>
      <c r="AM373" s="195" t="s">
        <v>7</v>
      </c>
      <c r="AN373" s="195" t="s">
        <v>7</v>
      </c>
      <c r="AS373" s="194" t="s">
        <v>163</v>
      </c>
      <c r="AT373" s="195" t="s">
        <v>7</v>
      </c>
      <c r="AU373" s="195" t="s">
        <v>7</v>
      </c>
      <c r="AV373" s="195" t="s">
        <v>7</v>
      </c>
      <c r="AW373" s="195" t="s">
        <v>7</v>
      </c>
      <c r="AX373" s="195" t="s">
        <v>7</v>
      </c>
      <c r="AY373" s="195" t="s">
        <v>7</v>
      </c>
      <c r="AZ373" s="195" t="s">
        <v>7</v>
      </c>
      <c r="BA373" s="195" t="s">
        <v>7</v>
      </c>
      <c r="BB373" s="195" t="s">
        <v>7</v>
      </c>
      <c r="BC373" s="195" t="s">
        <v>7</v>
      </c>
      <c r="BD373" s="195" t="s">
        <v>7</v>
      </c>
      <c r="BE373" s="195" t="s">
        <v>7</v>
      </c>
      <c r="BF373" s="195" t="s">
        <v>7</v>
      </c>
      <c r="BG373" s="195" t="s">
        <v>7</v>
      </c>
      <c r="BH373" s="195" t="s">
        <v>7</v>
      </c>
      <c r="BI373" s="195" t="s">
        <v>7</v>
      </c>
    </row>
    <row r="374" spans="1:61" ht="12" customHeight="1" x14ac:dyDescent="0.2">
      <c r="A374" s="129">
        <v>111</v>
      </c>
      <c r="B374" s="129"/>
      <c r="C374" s="194" t="s">
        <v>164</v>
      </c>
      <c r="D374" s="195" t="s">
        <v>7</v>
      </c>
      <c r="E374" s="195">
        <v>30</v>
      </c>
      <c r="F374" s="195" t="s">
        <v>7</v>
      </c>
      <c r="G374" s="195" t="s">
        <v>7</v>
      </c>
      <c r="H374" s="195">
        <v>7</v>
      </c>
      <c r="I374" s="195" t="s">
        <v>7</v>
      </c>
      <c r="J374" s="195" t="s">
        <v>7</v>
      </c>
      <c r="K374" s="195" t="s">
        <v>7</v>
      </c>
      <c r="L374" s="195" t="s">
        <v>7</v>
      </c>
      <c r="M374" s="195" t="s">
        <v>7</v>
      </c>
      <c r="N374" s="195" t="s">
        <v>7</v>
      </c>
      <c r="O374" s="195" t="s">
        <v>7</v>
      </c>
      <c r="P374" s="195" t="s">
        <v>7</v>
      </c>
      <c r="Q374" s="195" t="s">
        <v>7</v>
      </c>
      <c r="R374" s="195" t="s">
        <v>7</v>
      </c>
      <c r="S374" s="195" t="s">
        <v>7</v>
      </c>
      <c r="X374" s="194" t="s">
        <v>164</v>
      </c>
      <c r="Y374" s="195" t="s">
        <v>7</v>
      </c>
      <c r="Z374" s="195">
        <v>30</v>
      </c>
      <c r="AA374" s="195" t="s">
        <v>7</v>
      </c>
      <c r="AB374" s="195" t="s">
        <v>7</v>
      </c>
      <c r="AC374" s="195">
        <v>7</v>
      </c>
      <c r="AD374" s="195" t="s">
        <v>7</v>
      </c>
      <c r="AE374" s="195" t="s">
        <v>7</v>
      </c>
      <c r="AF374" s="195" t="s">
        <v>7</v>
      </c>
      <c r="AG374" s="195" t="s">
        <v>7</v>
      </c>
      <c r="AH374" s="195" t="s">
        <v>7</v>
      </c>
      <c r="AI374" s="195" t="s">
        <v>7</v>
      </c>
      <c r="AJ374" s="195" t="s">
        <v>7</v>
      </c>
      <c r="AK374" s="195" t="s">
        <v>7</v>
      </c>
      <c r="AL374" s="195" t="s">
        <v>7</v>
      </c>
      <c r="AM374" s="195" t="s">
        <v>7</v>
      </c>
      <c r="AN374" s="195" t="s">
        <v>7</v>
      </c>
      <c r="AS374" s="194" t="s">
        <v>164</v>
      </c>
      <c r="AT374" s="195" t="s">
        <v>7</v>
      </c>
      <c r="AU374" s="195">
        <v>280</v>
      </c>
      <c r="AV374" s="195" t="s">
        <v>7</v>
      </c>
      <c r="AW374" s="195" t="s">
        <v>7</v>
      </c>
      <c r="AX374" s="195">
        <v>91</v>
      </c>
      <c r="AY374" s="195" t="s">
        <v>7</v>
      </c>
      <c r="AZ374" s="195" t="s">
        <v>7</v>
      </c>
      <c r="BA374" s="195" t="s">
        <v>7</v>
      </c>
      <c r="BB374" s="195" t="s">
        <v>7</v>
      </c>
      <c r="BC374" s="195" t="s">
        <v>7</v>
      </c>
      <c r="BD374" s="195" t="s">
        <v>7</v>
      </c>
      <c r="BE374" s="195" t="s">
        <v>7</v>
      </c>
      <c r="BF374" s="195" t="s">
        <v>7</v>
      </c>
      <c r="BG374" s="195" t="s">
        <v>7</v>
      </c>
      <c r="BH374" s="195" t="s">
        <v>7</v>
      </c>
      <c r="BI374" s="195" t="s">
        <v>7</v>
      </c>
    </row>
    <row r="375" spans="1:61" ht="12" customHeight="1" x14ac:dyDescent="0.2">
      <c r="A375" s="129">
        <v>112</v>
      </c>
      <c r="B375" s="129"/>
      <c r="C375" s="194" t="s">
        <v>165</v>
      </c>
      <c r="D375" s="195" t="s">
        <v>7</v>
      </c>
      <c r="E375" s="195" t="s">
        <v>7</v>
      </c>
      <c r="F375" s="195" t="s">
        <v>7</v>
      </c>
      <c r="G375" s="195" t="s">
        <v>7</v>
      </c>
      <c r="H375" s="195">
        <v>3</v>
      </c>
      <c r="I375" s="195" t="s">
        <v>7</v>
      </c>
      <c r="J375" s="195" t="s">
        <v>7</v>
      </c>
      <c r="K375" s="195" t="s">
        <v>7</v>
      </c>
      <c r="L375" s="195" t="s">
        <v>7</v>
      </c>
      <c r="M375" s="195" t="s">
        <v>7</v>
      </c>
      <c r="N375" s="195" t="s">
        <v>7</v>
      </c>
      <c r="O375" s="195" t="s">
        <v>7</v>
      </c>
      <c r="P375" s="195" t="s">
        <v>7</v>
      </c>
      <c r="Q375" s="195" t="s">
        <v>7</v>
      </c>
      <c r="R375" s="195" t="s">
        <v>7</v>
      </c>
      <c r="S375" s="195" t="s">
        <v>7</v>
      </c>
      <c r="X375" s="194" t="s">
        <v>165</v>
      </c>
      <c r="Y375" s="195" t="s">
        <v>7</v>
      </c>
      <c r="Z375" s="195" t="s">
        <v>7</v>
      </c>
      <c r="AA375" s="195" t="s">
        <v>7</v>
      </c>
      <c r="AB375" s="195" t="s">
        <v>7</v>
      </c>
      <c r="AC375" s="195">
        <v>3</v>
      </c>
      <c r="AD375" s="195" t="s">
        <v>7</v>
      </c>
      <c r="AE375" s="195" t="s">
        <v>7</v>
      </c>
      <c r="AF375" s="195" t="s">
        <v>7</v>
      </c>
      <c r="AG375" s="195" t="s">
        <v>7</v>
      </c>
      <c r="AH375" s="195" t="s">
        <v>7</v>
      </c>
      <c r="AI375" s="195" t="s">
        <v>7</v>
      </c>
      <c r="AJ375" s="195" t="s">
        <v>7</v>
      </c>
      <c r="AK375" s="195" t="s">
        <v>7</v>
      </c>
      <c r="AL375" s="195" t="s">
        <v>7</v>
      </c>
      <c r="AM375" s="195" t="s">
        <v>7</v>
      </c>
      <c r="AN375" s="195" t="s">
        <v>7</v>
      </c>
      <c r="AS375" s="194" t="s">
        <v>165</v>
      </c>
      <c r="AT375" s="195" t="s">
        <v>7</v>
      </c>
      <c r="AU375" s="195" t="s">
        <v>7</v>
      </c>
      <c r="AV375" s="195" t="s">
        <v>7</v>
      </c>
      <c r="AW375" s="195" t="s">
        <v>7</v>
      </c>
      <c r="AX375" s="195">
        <v>25</v>
      </c>
      <c r="AY375" s="195" t="s">
        <v>7</v>
      </c>
      <c r="AZ375" s="195" t="s">
        <v>7</v>
      </c>
      <c r="BA375" s="195" t="s">
        <v>7</v>
      </c>
      <c r="BB375" s="195" t="s">
        <v>7</v>
      </c>
      <c r="BC375" s="195" t="s">
        <v>7</v>
      </c>
      <c r="BD375" s="195" t="s">
        <v>7</v>
      </c>
      <c r="BE375" s="195" t="s">
        <v>7</v>
      </c>
      <c r="BF375" s="195" t="s">
        <v>7</v>
      </c>
      <c r="BG375" s="195" t="s">
        <v>7</v>
      </c>
      <c r="BH375" s="195" t="s">
        <v>7</v>
      </c>
      <c r="BI375" s="195" t="s">
        <v>7</v>
      </c>
    </row>
    <row r="376" spans="1:61" ht="12" customHeight="1" x14ac:dyDescent="0.2">
      <c r="A376" s="129">
        <v>113</v>
      </c>
      <c r="B376" s="129"/>
      <c r="C376" s="194" t="s">
        <v>34</v>
      </c>
      <c r="D376" s="195" t="s">
        <v>7</v>
      </c>
      <c r="E376" s="195">
        <v>250</v>
      </c>
      <c r="F376" s="195" t="s">
        <v>7</v>
      </c>
      <c r="G376" s="195">
        <v>30</v>
      </c>
      <c r="H376" s="195" t="s">
        <v>7</v>
      </c>
      <c r="I376" s="195" t="s">
        <v>7</v>
      </c>
      <c r="J376" s="195" t="s">
        <v>7</v>
      </c>
      <c r="K376" s="196">
        <v>1150</v>
      </c>
      <c r="L376" s="195">
        <v>60</v>
      </c>
      <c r="M376" s="195" t="s">
        <v>7</v>
      </c>
      <c r="N376" s="195" t="s">
        <v>7</v>
      </c>
      <c r="O376" s="195" t="s">
        <v>7</v>
      </c>
      <c r="P376" s="195" t="s">
        <v>7</v>
      </c>
      <c r="Q376" s="195">
        <v>20</v>
      </c>
      <c r="R376" s="195">
        <v>25</v>
      </c>
      <c r="S376" s="195">
        <v>18</v>
      </c>
      <c r="X376" s="194" t="s">
        <v>34</v>
      </c>
      <c r="Y376" s="195" t="s">
        <v>7</v>
      </c>
      <c r="Z376" s="195">
        <v>250</v>
      </c>
      <c r="AA376" s="195" t="s">
        <v>7</v>
      </c>
      <c r="AB376" s="195">
        <v>30</v>
      </c>
      <c r="AC376" s="195" t="s">
        <v>7</v>
      </c>
      <c r="AD376" s="195" t="s">
        <v>7</v>
      </c>
      <c r="AE376" s="195" t="s">
        <v>7</v>
      </c>
      <c r="AF376" s="196">
        <v>1150</v>
      </c>
      <c r="AG376" s="195">
        <v>60</v>
      </c>
      <c r="AH376" s="195" t="s">
        <v>7</v>
      </c>
      <c r="AI376" s="195" t="s">
        <v>7</v>
      </c>
      <c r="AJ376" s="195" t="s">
        <v>7</v>
      </c>
      <c r="AK376" s="195" t="s">
        <v>7</v>
      </c>
      <c r="AL376" s="195">
        <v>20</v>
      </c>
      <c r="AM376" s="195">
        <v>25</v>
      </c>
      <c r="AN376" s="195">
        <v>18</v>
      </c>
      <c r="AS376" s="194" t="s">
        <v>34</v>
      </c>
      <c r="AT376" s="195" t="s">
        <v>7</v>
      </c>
      <c r="AU376" s="196">
        <v>3800</v>
      </c>
      <c r="AV376" s="195" t="s">
        <v>7</v>
      </c>
      <c r="AW376" s="195">
        <v>50</v>
      </c>
      <c r="AX376" s="195" t="s">
        <v>7</v>
      </c>
      <c r="AY376" s="195" t="s">
        <v>7</v>
      </c>
      <c r="AZ376" s="195" t="s">
        <v>7</v>
      </c>
      <c r="BA376" s="196">
        <v>28500</v>
      </c>
      <c r="BB376" s="195">
        <v>820</v>
      </c>
      <c r="BC376" s="195" t="s">
        <v>7</v>
      </c>
      <c r="BD376" s="195" t="s">
        <v>7</v>
      </c>
      <c r="BE376" s="195" t="s">
        <v>7</v>
      </c>
      <c r="BF376" s="195" t="s">
        <v>7</v>
      </c>
      <c r="BG376" s="195">
        <v>600</v>
      </c>
      <c r="BH376" s="195">
        <v>250</v>
      </c>
      <c r="BI376" s="195">
        <v>520</v>
      </c>
    </row>
    <row r="377" spans="1:61" ht="12" customHeight="1" x14ac:dyDescent="0.2">
      <c r="A377" s="129">
        <v>114</v>
      </c>
      <c r="B377" s="129"/>
      <c r="C377" s="194" t="s">
        <v>166</v>
      </c>
      <c r="D377" s="195" t="s">
        <v>7</v>
      </c>
      <c r="E377" s="195">
        <v>100</v>
      </c>
      <c r="F377" s="195" t="s">
        <v>7</v>
      </c>
      <c r="G377" s="195">
        <v>30</v>
      </c>
      <c r="H377" s="195" t="s">
        <v>7</v>
      </c>
      <c r="I377" s="195" t="s">
        <v>7</v>
      </c>
      <c r="J377" s="195" t="s">
        <v>7</v>
      </c>
      <c r="K377" s="195" t="s">
        <v>7</v>
      </c>
      <c r="L377" s="195" t="s">
        <v>7</v>
      </c>
      <c r="M377" s="195" t="s">
        <v>7</v>
      </c>
      <c r="N377" s="195" t="s">
        <v>7</v>
      </c>
      <c r="O377" s="195" t="s">
        <v>7</v>
      </c>
      <c r="P377" s="195" t="s">
        <v>7</v>
      </c>
      <c r="Q377" s="195" t="s">
        <v>7</v>
      </c>
      <c r="R377" s="195" t="s">
        <v>7</v>
      </c>
      <c r="S377" s="195">
        <v>6</v>
      </c>
      <c r="X377" s="194" t="s">
        <v>166</v>
      </c>
      <c r="Y377" s="195" t="s">
        <v>7</v>
      </c>
      <c r="Z377" s="195">
        <v>100</v>
      </c>
      <c r="AA377" s="195" t="s">
        <v>7</v>
      </c>
      <c r="AB377" s="195">
        <v>30</v>
      </c>
      <c r="AC377" s="195" t="s">
        <v>7</v>
      </c>
      <c r="AD377" s="195" t="s">
        <v>7</v>
      </c>
      <c r="AE377" s="195" t="s">
        <v>7</v>
      </c>
      <c r="AF377" s="195" t="s">
        <v>7</v>
      </c>
      <c r="AG377" s="195" t="s">
        <v>7</v>
      </c>
      <c r="AH377" s="195" t="s">
        <v>7</v>
      </c>
      <c r="AI377" s="195" t="s">
        <v>7</v>
      </c>
      <c r="AJ377" s="195" t="s">
        <v>7</v>
      </c>
      <c r="AK377" s="195" t="s">
        <v>7</v>
      </c>
      <c r="AL377" s="195" t="s">
        <v>7</v>
      </c>
      <c r="AM377" s="195" t="s">
        <v>7</v>
      </c>
      <c r="AN377" s="195">
        <v>6</v>
      </c>
      <c r="AS377" s="194" t="s">
        <v>166</v>
      </c>
      <c r="AT377" s="195" t="s">
        <v>7</v>
      </c>
      <c r="AU377" s="196">
        <v>1600</v>
      </c>
      <c r="AV377" s="195" t="s">
        <v>7</v>
      </c>
      <c r="AW377" s="195">
        <v>45</v>
      </c>
      <c r="AX377" s="195" t="s">
        <v>7</v>
      </c>
      <c r="AY377" s="195" t="s">
        <v>7</v>
      </c>
      <c r="AZ377" s="195" t="s">
        <v>7</v>
      </c>
      <c r="BA377" s="195" t="s">
        <v>7</v>
      </c>
      <c r="BB377" s="195" t="s">
        <v>7</v>
      </c>
      <c r="BC377" s="195" t="s">
        <v>7</v>
      </c>
      <c r="BD377" s="195" t="s">
        <v>7</v>
      </c>
      <c r="BE377" s="195" t="s">
        <v>7</v>
      </c>
      <c r="BF377" s="195" t="s">
        <v>7</v>
      </c>
      <c r="BG377" s="195" t="s">
        <v>7</v>
      </c>
      <c r="BH377" s="195" t="s">
        <v>7</v>
      </c>
      <c r="BI377" s="195">
        <v>140</v>
      </c>
    </row>
    <row r="378" spans="1:61" ht="12" customHeight="1" x14ac:dyDescent="0.2">
      <c r="A378" s="129">
        <v>115</v>
      </c>
      <c r="B378" s="129"/>
      <c r="C378" s="194" t="s">
        <v>167</v>
      </c>
      <c r="D378" s="195" t="s">
        <v>7</v>
      </c>
      <c r="E378" s="195">
        <v>750</v>
      </c>
      <c r="F378" s="195" t="s">
        <v>7</v>
      </c>
      <c r="G378" s="195">
        <v>60</v>
      </c>
      <c r="H378" s="195" t="s">
        <v>7</v>
      </c>
      <c r="I378" s="195" t="s">
        <v>7</v>
      </c>
      <c r="J378" s="195" t="s">
        <v>7</v>
      </c>
      <c r="K378" s="195" t="s">
        <v>7</v>
      </c>
      <c r="L378" s="195" t="s">
        <v>7</v>
      </c>
      <c r="M378" s="195" t="s">
        <v>7</v>
      </c>
      <c r="N378" s="195" t="s">
        <v>7</v>
      </c>
      <c r="O378" s="195" t="s">
        <v>7</v>
      </c>
      <c r="P378" s="195" t="s">
        <v>7</v>
      </c>
      <c r="Q378" s="195">
        <v>10</v>
      </c>
      <c r="R378" s="195" t="s">
        <v>7</v>
      </c>
      <c r="S378" s="195" t="s">
        <v>7</v>
      </c>
      <c r="X378" s="194" t="s">
        <v>167</v>
      </c>
      <c r="Y378" s="195" t="s">
        <v>7</v>
      </c>
      <c r="Z378" s="195">
        <v>750</v>
      </c>
      <c r="AA378" s="195" t="s">
        <v>7</v>
      </c>
      <c r="AB378" s="195">
        <v>60</v>
      </c>
      <c r="AC378" s="195" t="s">
        <v>7</v>
      </c>
      <c r="AD378" s="195" t="s">
        <v>7</v>
      </c>
      <c r="AE378" s="195" t="s">
        <v>7</v>
      </c>
      <c r="AF378" s="195" t="s">
        <v>7</v>
      </c>
      <c r="AG378" s="195" t="s">
        <v>7</v>
      </c>
      <c r="AH378" s="195" t="s">
        <v>7</v>
      </c>
      <c r="AI378" s="195" t="s">
        <v>7</v>
      </c>
      <c r="AJ378" s="195" t="s">
        <v>7</v>
      </c>
      <c r="AK378" s="195" t="s">
        <v>7</v>
      </c>
      <c r="AL378" s="195">
        <v>10</v>
      </c>
      <c r="AM378" s="195" t="s">
        <v>7</v>
      </c>
      <c r="AN378" s="195" t="s">
        <v>7</v>
      </c>
      <c r="AS378" s="194" t="s">
        <v>167</v>
      </c>
      <c r="AT378" s="195" t="s">
        <v>7</v>
      </c>
      <c r="AU378" s="196">
        <v>14625</v>
      </c>
      <c r="AV378" s="195" t="s">
        <v>7</v>
      </c>
      <c r="AW378" s="195">
        <v>91</v>
      </c>
      <c r="AX378" s="195" t="s">
        <v>7</v>
      </c>
      <c r="AY378" s="195" t="s">
        <v>7</v>
      </c>
      <c r="AZ378" s="195" t="s">
        <v>7</v>
      </c>
      <c r="BA378" s="195" t="s">
        <v>7</v>
      </c>
      <c r="BB378" s="195" t="s">
        <v>7</v>
      </c>
      <c r="BC378" s="195" t="s">
        <v>7</v>
      </c>
      <c r="BD378" s="195" t="s">
        <v>7</v>
      </c>
      <c r="BE378" s="195" t="s">
        <v>7</v>
      </c>
      <c r="BF378" s="195" t="s">
        <v>7</v>
      </c>
      <c r="BG378" s="195">
        <v>300</v>
      </c>
      <c r="BH378" s="195" t="s">
        <v>7</v>
      </c>
      <c r="BI378" s="195" t="s">
        <v>7</v>
      </c>
    </row>
    <row r="379" spans="1:61" ht="12" customHeight="1" x14ac:dyDescent="0.2">
      <c r="A379" s="129">
        <v>116</v>
      </c>
      <c r="B379" s="129"/>
      <c r="C379" s="194" t="s">
        <v>168</v>
      </c>
      <c r="D379" s="195" t="s">
        <v>7</v>
      </c>
      <c r="E379" s="195" t="s">
        <v>7</v>
      </c>
      <c r="F379" s="195" t="s">
        <v>7</v>
      </c>
      <c r="G379" s="195" t="s">
        <v>7</v>
      </c>
      <c r="H379" s="195" t="s">
        <v>7</v>
      </c>
      <c r="I379" s="195" t="s">
        <v>7</v>
      </c>
      <c r="J379" s="195" t="s">
        <v>7</v>
      </c>
      <c r="K379" s="195" t="s">
        <v>7</v>
      </c>
      <c r="L379" s="195" t="s">
        <v>7</v>
      </c>
      <c r="M379" s="195" t="s">
        <v>7</v>
      </c>
      <c r="N379" s="195" t="s">
        <v>7</v>
      </c>
      <c r="O379" s="195" t="s">
        <v>7</v>
      </c>
      <c r="P379" s="195" t="s">
        <v>7</v>
      </c>
      <c r="Q379" s="195" t="s">
        <v>7</v>
      </c>
      <c r="R379" s="195" t="s">
        <v>7</v>
      </c>
      <c r="S379" s="195" t="s">
        <v>7</v>
      </c>
      <c r="X379" s="194" t="s">
        <v>168</v>
      </c>
      <c r="Y379" s="195" t="s">
        <v>7</v>
      </c>
      <c r="Z379" s="195" t="s">
        <v>7</v>
      </c>
      <c r="AA379" s="195" t="s">
        <v>7</v>
      </c>
      <c r="AB379" s="195" t="s">
        <v>7</v>
      </c>
      <c r="AC379" s="195" t="s">
        <v>7</v>
      </c>
      <c r="AD379" s="195" t="s">
        <v>7</v>
      </c>
      <c r="AE379" s="195" t="s">
        <v>7</v>
      </c>
      <c r="AF379" s="195" t="s">
        <v>7</v>
      </c>
      <c r="AG379" s="195" t="s">
        <v>7</v>
      </c>
      <c r="AH379" s="195" t="s">
        <v>7</v>
      </c>
      <c r="AI379" s="195" t="s">
        <v>7</v>
      </c>
      <c r="AJ379" s="195" t="s">
        <v>7</v>
      </c>
      <c r="AK379" s="195" t="s">
        <v>7</v>
      </c>
      <c r="AL379" s="195" t="s">
        <v>7</v>
      </c>
      <c r="AM379" s="195" t="s">
        <v>7</v>
      </c>
      <c r="AN379" s="195" t="s">
        <v>7</v>
      </c>
      <c r="AS379" s="194" t="s">
        <v>168</v>
      </c>
      <c r="AT379" s="195" t="s">
        <v>7</v>
      </c>
      <c r="AU379" s="195" t="s">
        <v>7</v>
      </c>
      <c r="AV379" s="195" t="s">
        <v>7</v>
      </c>
      <c r="AW379" s="195" t="s">
        <v>7</v>
      </c>
      <c r="AX379" s="195" t="s">
        <v>7</v>
      </c>
      <c r="AY379" s="195" t="s">
        <v>7</v>
      </c>
      <c r="AZ379" s="195" t="s">
        <v>7</v>
      </c>
      <c r="BA379" s="195" t="s">
        <v>7</v>
      </c>
      <c r="BB379" s="195" t="s">
        <v>7</v>
      </c>
      <c r="BC379" s="195" t="s">
        <v>7</v>
      </c>
      <c r="BD379" s="195" t="s">
        <v>7</v>
      </c>
      <c r="BE379" s="195" t="s">
        <v>7</v>
      </c>
      <c r="BF379" s="195" t="s">
        <v>7</v>
      </c>
      <c r="BG379" s="195" t="s">
        <v>7</v>
      </c>
      <c r="BH379" s="195" t="s">
        <v>7</v>
      </c>
      <c r="BI379" s="195" t="s">
        <v>7</v>
      </c>
    </row>
    <row r="380" spans="1:61" ht="12" customHeight="1" x14ac:dyDescent="0.2">
      <c r="A380" s="129">
        <v>117</v>
      </c>
      <c r="B380" s="129"/>
      <c r="C380" s="194" t="s">
        <v>49</v>
      </c>
      <c r="D380" s="195" t="s">
        <v>7</v>
      </c>
      <c r="E380" s="195" t="s">
        <v>7</v>
      </c>
      <c r="F380" s="195" t="s">
        <v>7</v>
      </c>
      <c r="G380" s="195" t="s">
        <v>7</v>
      </c>
      <c r="H380" s="195" t="s">
        <v>7</v>
      </c>
      <c r="I380" s="195" t="s">
        <v>7</v>
      </c>
      <c r="J380" s="195" t="s">
        <v>7</v>
      </c>
      <c r="K380" s="195" t="s">
        <v>7</v>
      </c>
      <c r="L380" s="195" t="s">
        <v>7</v>
      </c>
      <c r="M380" s="195" t="s">
        <v>7</v>
      </c>
      <c r="N380" s="195" t="s">
        <v>7</v>
      </c>
      <c r="O380" s="195" t="s">
        <v>7</v>
      </c>
      <c r="P380" s="195" t="s">
        <v>7</v>
      </c>
      <c r="Q380" s="195" t="s">
        <v>7</v>
      </c>
      <c r="R380" s="195" t="s">
        <v>7</v>
      </c>
      <c r="S380" s="195" t="s">
        <v>7</v>
      </c>
      <c r="X380" s="194" t="s">
        <v>49</v>
      </c>
      <c r="Y380" s="195" t="s">
        <v>7</v>
      </c>
      <c r="Z380" s="195" t="s">
        <v>7</v>
      </c>
      <c r="AA380" s="195" t="s">
        <v>7</v>
      </c>
      <c r="AB380" s="195" t="s">
        <v>7</v>
      </c>
      <c r="AC380" s="195" t="s">
        <v>7</v>
      </c>
      <c r="AD380" s="195" t="s">
        <v>7</v>
      </c>
      <c r="AE380" s="195" t="s">
        <v>7</v>
      </c>
      <c r="AF380" s="195" t="s">
        <v>7</v>
      </c>
      <c r="AG380" s="195" t="s">
        <v>7</v>
      </c>
      <c r="AH380" s="195" t="s">
        <v>7</v>
      </c>
      <c r="AI380" s="195" t="s">
        <v>7</v>
      </c>
      <c r="AJ380" s="195" t="s">
        <v>7</v>
      </c>
      <c r="AK380" s="195" t="s">
        <v>7</v>
      </c>
      <c r="AL380" s="195" t="s">
        <v>7</v>
      </c>
      <c r="AM380" s="195" t="s">
        <v>7</v>
      </c>
      <c r="AN380" s="195" t="s">
        <v>7</v>
      </c>
      <c r="AS380" s="194" t="s">
        <v>49</v>
      </c>
      <c r="AT380" s="195" t="s">
        <v>7</v>
      </c>
      <c r="AU380" s="195" t="s">
        <v>7</v>
      </c>
      <c r="AV380" s="195" t="s">
        <v>7</v>
      </c>
      <c r="AW380" s="195" t="s">
        <v>7</v>
      </c>
      <c r="AX380" s="195" t="s">
        <v>7</v>
      </c>
      <c r="AY380" s="195" t="s">
        <v>7</v>
      </c>
      <c r="AZ380" s="195" t="s">
        <v>7</v>
      </c>
      <c r="BA380" s="195" t="s">
        <v>7</v>
      </c>
      <c r="BB380" s="195" t="s">
        <v>7</v>
      </c>
      <c r="BC380" s="195" t="s">
        <v>7</v>
      </c>
      <c r="BD380" s="195" t="s">
        <v>7</v>
      </c>
      <c r="BE380" s="195" t="s">
        <v>7</v>
      </c>
      <c r="BF380" s="195" t="s">
        <v>7</v>
      </c>
      <c r="BG380" s="195" t="s">
        <v>7</v>
      </c>
      <c r="BH380" s="195" t="s">
        <v>7</v>
      </c>
      <c r="BI380" s="195" t="s">
        <v>7</v>
      </c>
    </row>
    <row r="381" spans="1:61" ht="12" customHeight="1" x14ac:dyDescent="0.2">
      <c r="A381" s="129">
        <v>118</v>
      </c>
      <c r="B381" s="129"/>
      <c r="C381" s="194" t="s">
        <v>169</v>
      </c>
      <c r="D381" s="195" t="s">
        <v>7</v>
      </c>
      <c r="E381" s="195" t="s">
        <v>7</v>
      </c>
      <c r="F381" s="195" t="s">
        <v>7</v>
      </c>
      <c r="G381" s="195" t="s">
        <v>7</v>
      </c>
      <c r="H381" s="195" t="s">
        <v>7</v>
      </c>
      <c r="I381" s="195" t="s">
        <v>7</v>
      </c>
      <c r="J381" s="195" t="s">
        <v>7</v>
      </c>
      <c r="K381" s="195" t="s">
        <v>7</v>
      </c>
      <c r="L381" s="195" t="s">
        <v>7</v>
      </c>
      <c r="M381" s="195" t="s">
        <v>7</v>
      </c>
      <c r="N381" s="195" t="s">
        <v>7</v>
      </c>
      <c r="O381" s="195" t="s">
        <v>7</v>
      </c>
      <c r="P381" s="195" t="s">
        <v>7</v>
      </c>
      <c r="Q381" s="195" t="s">
        <v>7</v>
      </c>
      <c r="R381" s="195" t="s">
        <v>7</v>
      </c>
      <c r="S381" s="195" t="s">
        <v>7</v>
      </c>
      <c r="X381" s="194" t="s">
        <v>169</v>
      </c>
      <c r="Y381" s="195" t="s">
        <v>7</v>
      </c>
      <c r="Z381" s="195" t="s">
        <v>7</v>
      </c>
      <c r="AA381" s="195" t="s">
        <v>7</v>
      </c>
      <c r="AB381" s="195" t="s">
        <v>7</v>
      </c>
      <c r="AC381" s="195" t="s">
        <v>7</v>
      </c>
      <c r="AD381" s="195" t="s">
        <v>7</v>
      </c>
      <c r="AE381" s="195" t="s">
        <v>7</v>
      </c>
      <c r="AF381" s="195" t="s">
        <v>7</v>
      </c>
      <c r="AG381" s="195" t="s">
        <v>7</v>
      </c>
      <c r="AH381" s="195" t="s">
        <v>7</v>
      </c>
      <c r="AI381" s="195" t="s">
        <v>7</v>
      </c>
      <c r="AJ381" s="195" t="s">
        <v>7</v>
      </c>
      <c r="AK381" s="195" t="s">
        <v>7</v>
      </c>
      <c r="AL381" s="195" t="s">
        <v>7</v>
      </c>
      <c r="AM381" s="195" t="s">
        <v>7</v>
      </c>
      <c r="AN381" s="195" t="s">
        <v>7</v>
      </c>
      <c r="AS381" s="194" t="s">
        <v>169</v>
      </c>
      <c r="AT381" s="195" t="s">
        <v>7</v>
      </c>
      <c r="AU381" s="195" t="s">
        <v>7</v>
      </c>
      <c r="AV381" s="195" t="s">
        <v>7</v>
      </c>
      <c r="AW381" s="195" t="s">
        <v>7</v>
      </c>
      <c r="AX381" s="195" t="s">
        <v>7</v>
      </c>
      <c r="AY381" s="195" t="s">
        <v>7</v>
      </c>
      <c r="AZ381" s="195" t="s">
        <v>7</v>
      </c>
      <c r="BA381" s="195" t="s">
        <v>7</v>
      </c>
      <c r="BB381" s="195" t="s">
        <v>7</v>
      </c>
      <c r="BC381" s="195" t="s">
        <v>7</v>
      </c>
      <c r="BD381" s="195" t="s">
        <v>7</v>
      </c>
      <c r="BE381" s="195" t="s">
        <v>7</v>
      </c>
      <c r="BF381" s="195" t="s">
        <v>7</v>
      </c>
      <c r="BG381" s="195" t="s">
        <v>7</v>
      </c>
      <c r="BH381" s="195" t="s">
        <v>7</v>
      </c>
      <c r="BI381" s="195" t="s">
        <v>7</v>
      </c>
    </row>
    <row r="382" spans="1:61" ht="12" customHeight="1" x14ac:dyDescent="0.2">
      <c r="A382" s="129">
        <v>119</v>
      </c>
      <c r="B382" s="129"/>
      <c r="C382" s="194" t="s">
        <v>170</v>
      </c>
      <c r="D382" s="195" t="s">
        <v>7</v>
      </c>
      <c r="E382" s="195" t="s">
        <v>7</v>
      </c>
      <c r="F382" s="195" t="s">
        <v>7</v>
      </c>
      <c r="G382" s="195" t="s">
        <v>7</v>
      </c>
      <c r="H382" s="195" t="s">
        <v>7</v>
      </c>
      <c r="I382" s="195" t="s">
        <v>7</v>
      </c>
      <c r="J382" s="195" t="s">
        <v>7</v>
      </c>
      <c r="K382" s="195" t="s">
        <v>7</v>
      </c>
      <c r="L382" s="195" t="s">
        <v>7</v>
      </c>
      <c r="M382" s="195">
        <v>10</v>
      </c>
      <c r="N382" s="195" t="s">
        <v>7</v>
      </c>
      <c r="O382" s="195">
        <v>100</v>
      </c>
      <c r="P382" s="195" t="s">
        <v>7</v>
      </c>
      <c r="Q382" s="195">
        <v>180</v>
      </c>
      <c r="R382" s="195" t="s">
        <v>7</v>
      </c>
      <c r="S382" s="195" t="s">
        <v>7</v>
      </c>
      <c r="X382" s="194" t="s">
        <v>170</v>
      </c>
      <c r="Y382" s="195" t="s">
        <v>7</v>
      </c>
      <c r="Z382" s="195" t="s">
        <v>7</v>
      </c>
      <c r="AA382" s="195" t="s">
        <v>7</v>
      </c>
      <c r="AB382" s="195" t="s">
        <v>7</v>
      </c>
      <c r="AC382" s="195" t="s">
        <v>7</v>
      </c>
      <c r="AD382" s="195" t="s">
        <v>7</v>
      </c>
      <c r="AE382" s="195" t="s">
        <v>7</v>
      </c>
      <c r="AF382" s="195" t="s">
        <v>7</v>
      </c>
      <c r="AG382" s="195" t="s">
        <v>7</v>
      </c>
      <c r="AH382" s="195">
        <v>10</v>
      </c>
      <c r="AI382" s="195" t="s">
        <v>7</v>
      </c>
      <c r="AJ382" s="195">
        <v>100</v>
      </c>
      <c r="AK382" s="195" t="s">
        <v>7</v>
      </c>
      <c r="AL382" s="195">
        <v>180</v>
      </c>
      <c r="AM382" s="195" t="s">
        <v>7</v>
      </c>
      <c r="AN382" s="195" t="s">
        <v>7</v>
      </c>
      <c r="AS382" s="194" t="s">
        <v>170</v>
      </c>
      <c r="AT382" s="195" t="s">
        <v>7</v>
      </c>
      <c r="AU382" s="195" t="s">
        <v>7</v>
      </c>
      <c r="AV382" s="195" t="s">
        <v>7</v>
      </c>
      <c r="AW382" s="195" t="s">
        <v>7</v>
      </c>
      <c r="AX382" s="195" t="s">
        <v>7</v>
      </c>
      <c r="AY382" s="195" t="s">
        <v>7</v>
      </c>
      <c r="AZ382" s="195" t="s">
        <v>7</v>
      </c>
      <c r="BA382" s="195" t="s">
        <v>7</v>
      </c>
      <c r="BB382" s="195" t="s">
        <v>7</v>
      </c>
      <c r="BC382" s="195">
        <v>200</v>
      </c>
      <c r="BD382" s="195" t="s">
        <v>7</v>
      </c>
      <c r="BE382" s="196">
        <v>2000</v>
      </c>
      <c r="BF382" s="195" t="s">
        <v>7</v>
      </c>
      <c r="BG382" s="196">
        <v>3000</v>
      </c>
      <c r="BH382" s="195" t="s">
        <v>7</v>
      </c>
      <c r="BI382" s="195" t="s">
        <v>7</v>
      </c>
    </row>
    <row r="383" spans="1:61" ht="12" customHeight="1" x14ac:dyDescent="0.2">
      <c r="A383" s="129">
        <v>120</v>
      </c>
      <c r="B383" s="129"/>
      <c r="C383" s="194" t="s">
        <v>171</v>
      </c>
      <c r="D383" s="195" t="s">
        <v>7</v>
      </c>
      <c r="E383" s="195">
        <v>15</v>
      </c>
      <c r="F383" s="195" t="s">
        <v>7</v>
      </c>
      <c r="G383" s="195" t="s">
        <v>7</v>
      </c>
      <c r="H383" s="195" t="s">
        <v>7</v>
      </c>
      <c r="I383" s="195" t="s">
        <v>7</v>
      </c>
      <c r="J383" s="195" t="s">
        <v>7</v>
      </c>
      <c r="K383" s="195" t="s">
        <v>7</v>
      </c>
      <c r="L383" s="195" t="s">
        <v>7</v>
      </c>
      <c r="M383" s="195" t="s">
        <v>7</v>
      </c>
      <c r="N383" s="195" t="s">
        <v>7</v>
      </c>
      <c r="O383" s="195" t="s">
        <v>7</v>
      </c>
      <c r="P383" s="195" t="s">
        <v>7</v>
      </c>
      <c r="Q383" s="195" t="s">
        <v>7</v>
      </c>
      <c r="R383" s="195" t="s">
        <v>7</v>
      </c>
      <c r="S383" s="195" t="s">
        <v>7</v>
      </c>
      <c r="X383" s="194" t="s">
        <v>171</v>
      </c>
      <c r="Y383" s="195" t="s">
        <v>7</v>
      </c>
      <c r="Z383" s="195">
        <v>15</v>
      </c>
      <c r="AA383" s="195" t="s">
        <v>7</v>
      </c>
      <c r="AB383" s="195" t="s">
        <v>7</v>
      </c>
      <c r="AC383" s="195" t="s">
        <v>7</v>
      </c>
      <c r="AD383" s="195" t="s">
        <v>7</v>
      </c>
      <c r="AE383" s="195" t="s">
        <v>7</v>
      </c>
      <c r="AF383" s="195" t="s">
        <v>7</v>
      </c>
      <c r="AG383" s="195" t="s">
        <v>7</v>
      </c>
      <c r="AH383" s="195" t="s">
        <v>7</v>
      </c>
      <c r="AI383" s="195" t="s">
        <v>7</v>
      </c>
      <c r="AJ383" s="195" t="s">
        <v>7</v>
      </c>
      <c r="AK383" s="195" t="s">
        <v>7</v>
      </c>
      <c r="AL383" s="195" t="s">
        <v>7</v>
      </c>
      <c r="AM383" s="195" t="s">
        <v>7</v>
      </c>
      <c r="AN383" s="195" t="s">
        <v>7</v>
      </c>
      <c r="AS383" s="194" t="s">
        <v>171</v>
      </c>
      <c r="AT383" s="195" t="s">
        <v>7</v>
      </c>
      <c r="AU383" s="195">
        <v>120</v>
      </c>
      <c r="AV383" s="195" t="s">
        <v>7</v>
      </c>
      <c r="AW383" s="195" t="s">
        <v>7</v>
      </c>
      <c r="AX383" s="195" t="s">
        <v>7</v>
      </c>
      <c r="AY383" s="195" t="s">
        <v>7</v>
      </c>
      <c r="AZ383" s="195" t="s">
        <v>7</v>
      </c>
      <c r="BA383" s="195" t="s">
        <v>7</v>
      </c>
      <c r="BB383" s="195" t="s">
        <v>7</v>
      </c>
      <c r="BC383" s="195" t="s">
        <v>7</v>
      </c>
      <c r="BD383" s="195" t="s">
        <v>7</v>
      </c>
      <c r="BE383" s="195" t="s">
        <v>7</v>
      </c>
      <c r="BF383" s="195" t="s">
        <v>7</v>
      </c>
      <c r="BG383" s="195" t="s">
        <v>7</v>
      </c>
      <c r="BH383" s="195" t="s">
        <v>7</v>
      </c>
      <c r="BI383" s="195" t="s">
        <v>7</v>
      </c>
    </row>
    <row r="384" spans="1:61" ht="12" customHeight="1" x14ac:dyDescent="0.2">
      <c r="A384" s="129">
        <v>121</v>
      </c>
      <c r="B384" s="129"/>
      <c r="C384" s="194" t="s">
        <v>172</v>
      </c>
      <c r="D384" s="195" t="s">
        <v>7</v>
      </c>
      <c r="E384" s="195">
        <v>80</v>
      </c>
      <c r="F384" s="195" t="s">
        <v>7</v>
      </c>
      <c r="G384" s="195">
        <v>90</v>
      </c>
      <c r="H384" s="195" t="s">
        <v>7</v>
      </c>
      <c r="I384" s="195" t="s">
        <v>7</v>
      </c>
      <c r="J384" s="195" t="s">
        <v>7</v>
      </c>
      <c r="K384" s="195">
        <v>40</v>
      </c>
      <c r="L384" s="195">
        <v>25</v>
      </c>
      <c r="M384" s="195" t="s">
        <v>7</v>
      </c>
      <c r="N384" s="195" t="s">
        <v>7</v>
      </c>
      <c r="O384" s="195" t="s">
        <v>7</v>
      </c>
      <c r="P384" s="195" t="s">
        <v>7</v>
      </c>
      <c r="Q384" s="195" t="s">
        <v>7</v>
      </c>
      <c r="R384" s="195">
        <v>25</v>
      </c>
      <c r="S384" s="195" t="s">
        <v>7</v>
      </c>
      <c r="X384" s="194" t="s">
        <v>172</v>
      </c>
      <c r="Y384" s="195" t="s">
        <v>7</v>
      </c>
      <c r="Z384" s="195">
        <v>80</v>
      </c>
      <c r="AA384" s="195" t="s">
        <v>7</v>
      </c>
      <c r="AB384" s="195">
        <v>90</v>
      </c>
      <c r="AC384" s="195" t="s">
        <v>7</v>
      </c>
      <c r="AD384" s="195" t="s">
        <v>7</v>
      </c>
      <c r="AE384" s="195" t="s">
        <v>7</v>
      </c>
      <c r="AF384" s="195">
        <v>40</v>
      </c>
      <c r="AG384" s="195">
        <v>25</v>
      </c>
      <c r="AH384" s="195" t="s">
        <v>7</v>
      </c>
      <c r="AI384" s="195" t="s">
        <v>7</v>
      </c>
      <c r="AJ384" s="195" t="s">
        <v>7</v>
      </c>
      <c r="AK384" s="195" t="s">
        <v>7</v>
      </c>
      <c r="AL384" s="195" t="s">
        <v>7</v>
      </c>
      <c r="AM384" s="195">
        <v>25</v>
      </c>
      <c r="AN384" s="195" t="s">
        <v>7</v>
      </c>
      <c r="AS384" s="194" t="s">
        <v>172</v>
      </c>
      <c r="AT384" s="195" t="s">
        <v>7</v>
      </c>
      <c r="AU384" s="196">
        <v>1500</v>
      </c>
      <c r="AV384" s="195" t="s">
        <v>7</v>
      </c>
      <c r="AW384" s="195">
        <v>134</v>
      </c>
      <c r="AX384" s="195" t="s">
        <v>7</v>
      </c>
      <c r="AY384" s="195" t="s">
        <v>7</v>
      </c>
      <c r="AZ384" s="195" t="s">
        <v>7</v>
      </c>
      <c r="BA384" s="195">
        <v>750</v>
      </c>
      <c r="BB384" s="195">
        <v>300</v>
      </c>
      <c r="BC384" s="195" t="s">
        <v>7</v>
      </c>
      <c r="BD384" s="195" t="s">
        <v>7</v>
      </c>
      <c r="BE384" s="195" t="s">
        <v>7</v>
      </c>
      <c r="BF384" s="195" t="s">
        <v>7</v>
      </c>
      <c r="BG384" s="195" t="s">
        <v>7</v>
      </c>
      <c r="BH384" s="195">
        <v>300</v>
      </c>
      <c r="BI384" s="195" t="s">
        <v>7</v>
      </c>
    </row>
    <row r="385" spans="1:61" ht="12" customHeight="1" x14ac:dyDescent="0.2">
      <c r="A385" s="129">
        <v>122</v>
      </c>
      <c r="B385" s="129"/>
      <c r="C385" s="194" t="s">
        <v>173</v>
      </c>
      <c r="D385" s="195" t="s">
        <v>7</v>
      </c>
      <c r="E385" s="195">
        <v>20</v>
      </c>
      <c r="F385" s="195" t="s">
        <v>7</v>
      </c>
      <c r="G385" s="195" t="s">
        <v>7</v>
      </c>
      <c r="H385" s="195" t="s">
        <v>7</v>
      </c>
      <c r="I385" s="195" t="s">
        <v>7</v>
      </c>
      <c r="J385" s="195" t="s">
        <v>7</v>
      </c>
      <c r="K385" s="195">
        <v>120</v>
      </c>
      <c r="L385" s="195" t="s">
        <v>7</v>
      </c>
      <c r="M385" s="195" t="s">
        <v>7</v>
      </c>
      <c r="N385" s="195">
        <v>5</v>
      </c>
      <c r="O385" s="195" t="s">
        <v>7</v>
      </c>
      <c r="P385" s="195" t="s">
        <v>7</v>
      </c>
      <c r="Q385" s="195" t="s">
        <v>7</v>
      </c>
      <c r="R385" s="195" t="s">
        <v>7</v>
      </c>
      <c r="S385" s="195" t="s">
        <v>7</v>
      </c>
      <c r="X385" s="194" t="s">
        <v>173</v>
      </c>
      <c r="Y385" s="195" t="s">
        <v>7</v>
      </c>
      <c r="Z385" s="195">
        <v>20</v>
      </c>
      <c r="AA385" s="195" t="s">
        <v>7</v>
      </c>
      <c r="AB385" s="195" t="s">
        <v>7</v>
      </c>
      <c r="AC385" s="195" t="s">
        <v>7</v>
      </c>
      <c r="AD385" s="195" t="s">
        <v>7</v>
      </c>
      <c r="AE385" s="195" t="s">
        <v>7</v>
      </c>
      <c r="AF385" s="195">
        <v>120</v>
      </c>
      <c r="AG385" s="195" t="s">
        <v>7</v>
      </c>
      <c r="AH385" s="195" t="s">
        <v>7</v>
      </c>
      <c r="AI385" s="195">
        <v>5</v>
      </c>
      <c r="AJ385" s="195" t="s">
        <v>7</v>
      </c>
      <c r="AK385" s="195" t="s">
        <v>7</v>
      </c>
      <c r="AL385" s="195" t="s">
        <v>7</v>
      </c>
      <c r="AM385" s="195" t="s">
        <v>7</v>
      </c>
      <c r="AN385" s="195" t="s">
        <v>7</v>
      </c>
      <c r="AS385" s="194" t="s">
        <v>173</v>
      </c>
      <c r="AT385" s="195" t="s">
        <v>7</v>
      </c>
      <c r="AU385" s="195">
        <v>280</v>
      </c>
      <c r="AV385" s="195" t="s">
        <v>7</v>
      </c>
      <c r="AW385" s="195" t="s">
        <v>7</v>
      </c>
      <c r="AX385" s="195" t="s">
        <v>7</v>
      </c>
      <c r="AY385" s="195" t="s">
        <v>7</v>
      </c>
      <c r="AZ385" s="195" t="s">
        <v>7</v>
      </c>
      <c r="BA385" s="196">
        <v>1032</v>
      </c>
      <c r="BB385" s="195" t="s">
        <v>7</v>
      </c>
      <c r="BC385" s="195" t="s">
        <v>7</v>
      </c>
      <c r="BD385" s="195">
        <v>50</v>
      </c>
      <c r="BE385" s="195" t="s">
        <v>7</v>
      </c>
      <c r="BF385" s="195" t="s">
        <v>7</v>
      </c>
      <c r="BG385" s="195" t="s">
        <v>7</v>
      </c>
      <c r="BH385" s="195" t="s">
        <v>7</v>
      </c>
      <c r="BI385" s="195" t="s">
        <v>7</v>
      </c>
    </row>
    <row r="386" spans="1:61" ht="12" customHeight="1" x14ac:dyDescent="0.2">
      <c r="A386" s="129">
        <v>123</v>
      </c>
      <c r="B386" s="129"/>
      <c r="C386" s="194" t="s">
        <v>174</v>
      </c>
      <c r="D386" s="195" t="s">
        <v>7</v>
      </c>
      <c r="E386" s="195" t="s">
        <v>7</v>
      </c>
      <c r="F386" s="195" t="s">
        <v>7</v>
      </c>
      <c r="G386" s="195" t="s">
        <v>7</v>
      </c>
      <c r="H386" s="195" t="s">
        <v>7</v>
      </c>
      <c r="I386" s="195" t="s">
        <v>7</v>
      </c>
      <c r="J386" s="195" t="s">
        <v>7</v>
      </c>
      <c r="K386" s="195" t="s">
        <v>7</v>
      </c>
      <c r="L386" s="195" t="s">
        <v>7</v>
      </c>
      <c r="M386" s="195" t="s">
        <v>7</v>
      </c>
      <c r="N386" s="195" t="s">
        <v>7</v>
      </c>
      <c r="O386" s="195" t="s">
        <v>7</v>
      </c>
      <c r="P386" s="195" t="s">
        <v>7</v>
      </c>
      <c r="Q386" s="195" t="s">
        <v>7</v>
      </c>
      <c r="R386" s="195" t="s">
        <v>7</v>
      </c>
      <c r="S386" s="195" t="s">
        <v>7</v>
      </c>
      <c r="X386" s="194" t="s">
        <v>174</v>
      </c>
      <c r="Y386" s="195" t="s">
        <v>7</v>
      </c>
      <c r="Z386" s="195" t="s">
        <v>7</v>
      </c>
      <c r="AA386" s="195" t="s">
        <v>7</v>
      </c>
      <c r="AB386" s="195" t="s">
        <v>7</v>
      </c>
      <c r="AC386" s="195" t="s">
        <v>7</v>
      </c>
      <c r="AD386" s="195" t="s">
        <v>7</v>
      </c>
      <c r="AE386" s="195" t="s">
        <v>7</v>
      </c>
      <c r="AF386" s="195" t="s">
        <v>7</v>
      </c>
      <c r="AG386" s="195" t="s">
        <v>7</v>
      </c>
      <c r="AH386" s="195" t="s">
        <v>7</v>
      </c>
      <c r="AI386" s="195" t="s">
        <v>7</v>
      </c>
      <c r="AJ386" s="195" t="s">
        <v>7</v>
      </c>
      <c r="AK386" s="195" t="s">
        <v>7</v>
      </c>
      <c r="AL386" s="195" t="s">
        <v>7</v>
      </c>
      <c r="AM386" s="195" t="s">
        <v>7</v>
      </c>
      <c r="AN386" s="195" t="s">
        <v>7</v>
      </c>
      <c r="AS386" s="194" t="s">
        <v>174</v>
      </c>
      <c r="AT386" s="195" t="s">
        <v>7</v>
      </c>
      <c r="AU386" s="195" t="s">
        <v>7</v>
      </c>
      <c r="AV386" s="195" t="s">
        <v>7</v>
      </c>
      <c r="AW386" s="195" t="s">
        <v>7</v>
      </c>
      <c r="AX386" s="195" t="s">
        <v>7</v>
      </c>
      <c r="AY386" s="195" t="s">
        <v>7</v>
      </c>
      <c r="AZ386" s="195" t="s">
        <v>7</v>
      </c>
      <c r="BA386" s="195" t="s">
        <v>7</v>
      </c>
      <c r="BB386" s="195" t="s">
        <v>7</v>
      </c>
      <c r="BC386" s="195" t="s">
        <v>7</v>
      </c>
      <c r="BD386" s="195" t="s">
        <v>7</v>
      </c>
      <c r="BE386" s="195" t="s">
        <v>7</v>
      </c>
      <c r="BF386" s="195" t="s">
        <v>7</v>
      </c>
      <c r="BG386" s="195" t="s">
        <v>7</v>
      </c>
      <c r="BH386" s="195" t="s">
        <v>7</v>
      </c>
      <c r="BI386" s="195" t="s">
        <v>7</v>
      </c>
    </row>
    <row r="387" spans="1:61" ht="12" customHeight="1" x14ac:dyDescent="0.2">
      <c r="A387" s="129">
        <v>124</v>
      </c>
      <c r="B387" s="129"/>
      <c r="C387" s="194" t="s">
        <v>175</v>
      </c>
      <c r="D387" s="195" t="s">
        <v>7</v>
      </c>
      <c r="E387" s="195" t="s">
        <v>7</v>
      </c>
      <c r="F387" s="195" t="s">
        <v>7</v>
      </c>
      <c r="G387" s="195" t="s">
        <v>7</v>
      </c>
      <c r="H387" s="195">
        <v>2</v>
      </c>
      <c r="I387" s="195" t="s">
        <v>7</v>
      </c>
      <c r="J387" s="195" t="s">
        <v>7</v>
      </c>
      <c r="K387" s="195" t="s">
        <v>7</v>
      </c>
      <c r="L387" s="195" t="s">
        <v>7</v>
      </c>
      <c r="M387" s="195" t="s">
        <v>7</v>
      </c>
      <c r="N387" s="195" t="s">
        <v>7</v>
      </c>
      <c r="O387" s="195" t="s">
        <v>7</v>
      </c>
      <c r="P387" s="195" t="s">
        <v>7</v>
      </c>
      <c r="Q387" s="195" t="s">
        <v>7</v>
      </c>
      <c r="R387" s="195" t="s">
        <v>7</v>
      </c>
      <c r="S387" s="195">
        <v>1</v>
      </c>
      <c r="X387" s="194" t="s">
        <v>175</v>
      </c>
      <c r="Y387" s="195" t="s">
        <v>7</v>
      </c>
      <c r="Z387" s="195" t="s">
        <v>7</v>
      </c>
      <c r="AA387" s="195" t="s">
        <v>7</v>
      </c>
      <c r="AB387" s="195" t="s">
        <v>7</v>
      </c>
      <c r="AC387" s="195">
        <v>2</v>
      </c>
      <c r="AD387" s="195" t="s">
        <v>7</v>
      </c>
      <c r="AE387" s="195" t="s">
        <v>7</v>
      </c>
      <c r="AF387" s="195" t="s">
        <v>7</v>
      </c>
      <c r="AG387" s="195" t="s">
        <v>7</v>
      </c>
      <c r="AH387" s="195" t="s">
        <v>7</v>
      </c>
      <c r="AI387" s="195" t="s">
        <v>7</v>
      </c>
      <c r="AJ387" s="195" t="s">
        <v>7</v>
      </c>
      <c r="AK387" s="195" t="s">
        <v>7</v>
      </c>
      <c r="AL387" s="195" t="s">
        <v>7</v>
      </c>
      <c r="AM387" s="195" t="s">
        <v>7</v>
      </c>
      <c r="AN387" s="195">
        <v>1</v>
      </c>
      <c r="AS387" s="194" t="s">
        <v>175</v>
      </c>
      <c r="AT387" s="195" t="s">
        <v>7</v>
      </c>
      <c r="AU387" s="195" t="s">
        <v>7</v>
      </c>
      <c r="AV387" s="195" t="s">
        <v>7</v>
      </c>
      <c r="AW387" s="195" t="s">
        <v>7</v>
      </c>
      <c r="AX387" s="195">
        <v>17</v>
      </c>
      <c r="AY387" s="195" t="s">
        <v>7</v>
      </c>
      <c r="AZ387" s="195" t="s">
        <v>7</v>
      </c>
      <c r="BA387" s="195" t="s">
        <v>7</v>
      </c>
      <c r="BB387" s="195" t="s">
        <v>7</v>
      </c>
      <c r="BC387" s="195" t="s">
        <v>7</v>
      </c>
      <c r="BD387" s="195" t="s">
        <v>7</v>
      </c>
      <c r="BE387" s="195" t="s">
        <v>7</v>
      </c>
      <c r="BF387" s="195" t="s">
        <v>7</v>
      </c>
      <c r="BG387" s="195" t="s">
        <v>7</v>
      </c>
      <c r="BH387" s="195" t="s">
        <v>7</v>
      </c>
      <c r="BI387" s="195">
        <v>25</v>
      </c>
    </row>
    <row r="388" spans="1:61" ht="12" customHeight="1" x14ac:dyDescent="0.2">
      <c r="A388" s="129">
        <v>125</v>
      </c>
      <c r="B388" s="129"/>
      <c r="C388" s="194" t="s">
        <v>35</v>
      </c>
      <c r="D388" s="195" t="s">
        <v>7</v>
      </c>
      <c r="E388" s="195">
        <v>780</v>
      </c>
      <c r="F388" s="195" t="s">
        <v>7</v>
      </c>
      <c r="G388" s="195" t="s">
        <v>7</v>
      </c>
      <c r="H388" s="195">
        <v>1</v>
      </c>
      <c r="I388" s="195" t="s">
        <v>7</v>
      </c>
      <c r="J388" s="195" t="s">
        <v>7</v>
      </c>
      <c r="K388" s="195">
        <v>10</v>
      </c>
      <c r="L388" s="195" t="s">
        <v>7</v>
      </c>
      <c r="M388" s="195" t="s">
        <v>7</v>
      </c>
      <c r="N388" s="195" t="s">
        <v>7</v>
      </c>
      <c r="O388" s="195" t="s">
        <v>7</v>
      </c>
      <c r="P388" s="195" t="s">
        <v>7</v>
      </c>
      <c r="Q388" s="195" t="s">
        <v>7</v>
      </c>
      <c r="R388" s="195" t="s">
        <v>7</v>
      </c>
      <c r="S388" s="195" t="s">
        <v>7</v>
      </c>
      <c r="X388" s="194" t="s">
        <v>35</v>
      </c>
      <c r="Y388" s="195" t="s">
        <v>7</v>
      </c>
      <c r="Z388" s="195">
        <v>780</v>
      </c>
      <c r="AA388" s="195" t="s">
        <v>7</v>
      </c>
      <c r="AB388" s="195" t="s">
        <v>7</v>
      </c>
      <c r="AC388" s="195">
        <v>1</v>
      </c>
      <c r="AD388" s="195" t="s">
        <v>7</v>
      </c>
      <c r="AE388" s="195" t="s">
        <v>7</v>
      </c>
      <c r="AF388" s="195">
        <v>10</v>
      </c>
      <c r="AG388" s="195" t="s">
        <v>7</v>
      </c>
      <c r="AH388" s="195" t="s">
        <v>7</v>
      </c>
      <c r="AI388" s="195" t="s">
        <v>7</v>
      </c>
      <c r="AJ388" s="195" t="s">
        <v>7</v>
      </c>
      <c r="AK388" s="195" t="s">
        <v>7</v>
      </c>
      <c r="AL388" s="195" t="s">
        <v>7</v>
      </c>
      <c r="AM388" s="195" t="s">
        <v>7</v>
      </c>
      <c r="AN388" s="195" t="s">
        <v>7</v>
      </c>
      <c r="AS388" s="194" t="s">
        <v>35</v>
      </c>
      <c r="AT388" s="195" t="s">
        <v>7</v>
      </c>
      <c r="AU388" s="196">
        <v>6630</v>
      </c>
      <c r="AV388" s="195" t="s">
        <v>7</v>
      </c>
      <c r="AW388" s="195" t="s">
        <v>7</v>
      </c>
      <c r="AX388" s="195">
        <v>9</v>
      </c>
      <c r="AY388" s="195" t="s">
        <v>7</v>
      </c>
      <c r="AZ388" s="195" t="s">
        <v>7</v>
      </c>
      <c r="BA388" s="195">
        <v>120</v>
      </c>
      <c r="BB388" s="195" t="s">
        <v>7</v>
      </c>
      <c r="BC388" s="195" t="s">
        <v>7</v>
      </c>
      <c r="BD388" s="195" t="s">
        <v>7</v>
      </c>
      <c r="BE388" s="195" t="s">
        <v>7</v>
      </c>
      <c r="BF388" s="195" t="s">
        <v>7</v>
      </c>
      <c r="BG388" s="195" t="s">
        <v>7</v>
      </c>
      <c r="BH388" s="195" t="s">
        <v>7</v>
      </c>
      <c r="BI388" s="195" t="s">
        <v>7</v>
      </c>
    </row>
    <row r="389" spans="1:61" ht="12" customHeight="1" x14ac:dyDescent="0.2">
      <c r="A389" s="129">
        <v>126</v>
      </c>
      <c r="B389" s="129"/>
      <c r="C389" s="194" t="s">
        <v>11</v>
      </c>
      <c r="D389" s="195" t="s">
        <v>7</v>
      </c>
      <c r="E389" s="195">
        <v>315</v>
      </c>
      <c r="F389" s="195" t="s">
        <v>7</v>
      </c>
      <c r="G389" s="195" t="s">
        <v>7</v>
      </c>
      <c r="H389" s="195" t="s">
        <v>7</v>
      </c>
      <c r="I389" s="195" t="s">
        <v>7</v>
      </c>
      <c r="J389" s="195" t="s">
        <v>7</v>
      </c>
      <c r="K389" s="195" t="s">
        <v>7</v>
      </c>
      <c r="L389" s="195" t="s">
        <v>7</v>
      </c>
      <c r="M389" s="195" t="s">
        <v>7</v>
      </c>
      <c r="N389" s="195" t="s">
        <v>7</v>
      </c>
      <c r="O389" s="195" t="s">
        <v>7</v>
      </c>
      <c r="P389" s="195" t="s">
        <v>7</v>
      </c>
      <c r="Q389" s="195" t="s">
        <v>7</v>
      </c>
      <c r="R389" s="195" t="s">
        <v>7</v>
      </c>
      <c r="S389" s="195">
        <v>2</v>
      </c>
      <c r="X389" s="194" t="s">
        <v>11</v>
      </c>
      <c r="Y389" s="195" t="s">
        <v>7</v>
      </c>
      <c r="Z389" s="195">
        <v>315</v>
      </c>
      <c r="AA389" s="195" t="s">
        <v>7</v>
      </c>
      <c r="AB389" s="195" t="s">
        <v>7</v>
      </c>
      <c r="AC389" s="195" t="s">
        <v>7</v>
      </c>
      <c r="AD389" s="195" t="s">
        <v>7</v>
      </c>
      <c r="AE389" s="195" t="s">
        <v>7</v>
      </c>
      <c r="AF389" s="195" t="s">
        <v>7</v>
      </c>
      <c r="AG389" s="195" t="s">
        <v>7</v>
      </c>
      <c r="AH389" s="195" t="s">
        <v>7</v>
      </c>
      <c r="AI389" s="195" t="s">
        <v>7</v>
      </c>
      <c r="AJ389" s="195" t="s">
        <v>7</v>
      </c>
      <c r="AK389" s="195" t="s">
        <v>7</v>
      </c>
      <c r="AL389" s="195" t="s">
        <v>7</v>
      </c>
      <c r="AM389" s="195" t="s">
        <v>7</v>
      </c>
      <c r="AN389" s="195">
        <v>2</v>
      </c>
      <c r="AS389" s="194" t="s">
        <v>11</v>
      </c>
      <c r="AT389" s="195" t="s">
        <v>7</v>
      </c>
      <c r="AU389" s="196">
        <v>3780</v>
      </c>
      <c r="AV389" s="195" t="s">
        <v>7</v>
      </c>
      <c r="AW389" s="195" t="s">
        <v>7</v>
      </c>
      <c r="AX389" s="195" t="s">
        <v>7</v>
      </c>
      <c r="AY389" s="195" t="s">
        <v>7</v>
      </c>
      <c r="AZ389" s="195" t="s">
        <v>7</v>
      </c>
      <c r="BA389" s="195" t="s">
        <v>7</v>
      </c>
      <c r="BB389" s="195" t="s">
        <v>7</v>
      </c>
      <c r="BC389" s="195" t="s">
        <v>7</v>
      </c>
      <c r="BD389" s="195" t="s">
        <v>7</v>
      </c>
      <c r="BE389" s="195" t="s">
        <v>7</v>
      </c>
      <c r="BF389" s="195" t="s">
        <v>7</v>
      </c>
      <c r="BG389" s="195" t="s">
        <v>7</v>
      </c>
      <c r="BH389" s="195" t="s">
        <v>7</v>
      </c>
      <c r="BI389" s="195">
        <v>54</v>
      </c>
    </row>
    <row r="390" spans="1:61" ht="12" customHeight="1" x14ac:dyDescent="0.2">
      <c r="A390" s="129">
        <v>127</v>
      </c>
      <c r="B390" s="129"/>
      <c r="C390" s="194" t="s">
        <v>176</v>
      </c>
      <c r="D390" s="195" t="s">
        <v>7</v>
      </c>
      <c r="E390" s="195">
        <v>20</v>
      </c>
      <c r="F390" s="195" t="s">
        <v>7</v>
      </c>
      <c r="G390" s="195" t="s">
        <v>7</v>
      </c>
      <c r="H390" s="195">
        <v>21</v>
      </c>
      <c r="I390" s="195" t="s">
        <v>7</v>
      </c>
      <c r="J390" s="195" t="s">
        <v>7</v>
      </c>
      <c r="K390" s="195" t="s">
        <v>7</v>
      </c>
      <c r="L390" s="195" t="s">
        <v>7</v>
      </c>
      <c r="M390" s="195" t="s">
        <v>7</v>
      </c>
      <c r="N390" s="195" t="s">
        <v>7</v>
      </c>
      <c r="O390" s="195" t="s">
        <v>7</v>
      </c>
      <c r="P390" s="195" t="s">
        <v>7</v>
      </c>
      <c r="Q390" s="195">
        <v>20</v>
      </c>
      <c r="R390" s="195" t="s">
        <v>7</v>
      </c>
      <c r="S390" s="195" t="s">
        <v>7</v>
      </c>
      <c r="X390" s="194" t="s">
        <v>176</v>
      </c>
      <c r="Y390" s="195" t="s">
        <v>7</v>
      </c>
      <c r="Z390" s="195">
        <v>20</v>
      </c>
      <c r="AA390" s="195" t="s">
        <v>7</v>
      </c>
      <c r="AB390" s="195" t="s">
        <v>7</v>
      </c>
      <c r="AC390" s="195">
        <v>21</v>
      </c>
      <c r="AD390" s="195" t="s">
        <v>7</v>
      </c>
      <c r="AE390" s="195" t="s">
        <v>7</v>
      </c>
      <c r="AF390" s="195" t="s">
        <v>7</v>
      </c>
      <c r="AG390" s="195" t="s">
        <v>7</v>
      </c>
      <c r="AH390" s="195" t="s">
        <v>7</v>
      </c>
      <c r="AI390" s="195" t="s">
        <v>7</v>
      </c>
      <c r="AJ390" s="195" t="s">
        <v>7</v>
      </c>
      <c r="AK390" s="195" t="s">
        <v>7</v>
      </c>
      <c r="AL390" s="195">
        <v>20</v>
      </c>
      <c r="AM390" s="195" t="s">
        <v>7</v>
      </c>
      <c r="AN390" s="195" t="s">
        <v>7</v>
      </c>
      <c r="AS390" s="194" t="s">
        <v>176</v>
      </c>
      <c r="AT390" s="195" t="s">
        <v>7</v>
      </c>
      <c r="AU390" s="195">
        <v>160</v>
      </c>
      <c r="AV390" s="195" t="s">
        <v>7</v>
      </c>
      <c r="AW390" s="195" t="s">
        <v>7</v>
      </c>
      <c r="AX390" s="195">
        <v>210</v>
      </c>
      <c r="AY390" s="195" t="s">
        <v>7</v>
      </c>
      <c r="AZ390" s="195" t="s">
        <v>7</v>
      </c>
      <c r="BA390" s="195" t="s">
        <v>7</v>
      </c>
      <c r="BB390" s="195" t="s">
        <v>7</v>
      </c>
      <c r="BC390" s="195" t="s">
        <v>7</v>
      </c>
      <c r="BD390" s="195" t="s">
        <v>7</v>
      </c>
      <c r="BE390" s="195" t="s">
        <v>7</v>
      </c>
      <c r="BF390" s="195" t="s">
        <v>7</v>
      </c>
      <c r="BG390" s="195">
        <v>250</v>
      </c>
      <c r="BH390" s="195" t="s">
        <v>7</v>
      </c>
      <c r="BI390" s="195" t="s">
        <v>7</v>
      </c>
    </row>
    <row r="391" spans="1:61" ht="12" customHeight="1" x14ac:dyDescent="0.2">
      <c r="A391" s="129">
        <v>128</v>
      </c>
      <c r="B391" s="129"/>
      <c r="C391" s="194" t="s">
        <v>177</v>
      </c>
      <c r="D391" s="195" t="s">
        <v>7</v>
      </c>
      <c r="E391" s="195">
        <v>10</v>
      </c>
      <c r="F391" s="195" t="s">
        <v>7</v>
      </c>
      <c r="G391" s="195" t="s">
        <v>7</v>
      </c>
      <c r="H391" s="195" t="s">
        <v>7</v>
      </c>
      <c r="I391" s="195" t="s">
        <v>7</v>
      </c>
      <c r="J391" s="195" t="s">
        <v>7</v>
      </c>
      <c r="K391" s="195" t="s">
        <v>7</v>
      </c>
      <c r="L391" s="195" t="s">
        <v>7</v>
      </c>
      <c r="M391" s="195" t="s">
        <v>7</v>
      </c>
      <c r="N391" s="195" t="s">
        <v>7</v>
      </c>
      <c r="O391" s="195" t="s">
        <v>7</v>
      </c>
      <c r="P391" s="195" t="s">
        <v>7</v>
      </c>
      <c r="Q391" s="195" t="s">
        <v>7</v>
      </c>
      <c r="R391" s="195" t="s">
        <v>7</v>
      </c>
      <c r="S391" s="195" t="s">
        <v>7</v>
      </c>
      <c r="X391" s="194" t="s">
        <v>177</v>
      </c>
      <c r="Y391" s="195" t="s">
        <v>7</v>
      </c>
      <c r="Z391" s="195">
        <v>10</v>
      </c>
      <c r="AA391" s="195" t="s">
        <v>7</v>
      </c>
      <c r="AB391" s="195" t="s">
        <v>7</v>
      </c>
      <c r="AC391" s="195" t="s">
        <v>7</v>
      </c>
      <c r="AD391" s="195" t="s">
        <v>7</v>
      </c>
      <c r="AE391" s="195" t="s">
        <v>7</v>
      </c>
      <c r="AF391" s="195" t="s">
        <v>7</v>
      </c>
      <c r="AG391" s="195" t="s">
        <v>7</v>
      </c>
      <c r="AH391" s="195" t="s">
        <v>7</v>
      </c>
      <c r="AI391" s="195" t="s">
        <v>7</v>
      </c>
      <c r="AJ391" s="195" t="s">
        <v>7</v>
      </c>
      <c r="AK391" s="195" t="s">
        <v>7</v>
      </c>
      <c r="AL391" s="195" t="s">
        <v>7</v>
      </c>
      <c r="AM391" s="195" t="s">
        <v>7</v>
      </c>
      <c r="AN391" s="195" t="s">
        <v>7</v>
      </c>
      <c r="AS391" s="194" t="s">
        <v>177</v>
      </c>
      <c r="AT391" s="195" t="s">
        <v>7</v>
      </c>
      <c r="AU391" s="195">
        <v>80</v>
      </c>
      <c r="AV391" s="195" t="s">
        <v>7</v>
      </c>
      <c r="AW391" s="195" t="s">
        <v>7</v>
      </c>
      <c r="AX391" s="195" t="s">
        <v>7</v>
      </c>
      <c r="AY391" s="195" t="s">
        <v>7</v>
      </c>
      <c r="AZ391" s="195" t="s">
        <v>7</v>
      </c>
      <c r="BA391" s="195" t="s">
        <v>7</v>
      </c>
      <c r="BB391" s="195" t="s">
        <v>7</v>
      </c>
      <c r="BC391" s="195" t="s">
        <v>7</v>
      </c>
      <c r="BD391" s="195" t="s">
        <v>7</v>
      </c>
      <c r="BE391" s="195" t="s">
        <v>7</v>
      </c>
      <c r="BF391" s="195" t="s">
        <v>7</v>
      </c>
      <c r="BG391" s="195" t="s">
        <v>7</v>
      </c>
      <c r="BH391" s="195" t="s">
        <v>7</v>
      </c>
      <c r="BI391" s="195" t="s">
        <v>7</v>
      </c>
    </row>
    <row r="392" spans="1:61" ht="12" customHeight="1" x14ac:dyDescent="0.2">
      <c r="A392" s="129">
        <v>129</v>
      </c>
      <c r="B392" s="129"/>
      <c r="C392" s="194" t="s">
        <v>178</v>
      </c>
      <c r="D392" s="195" t="s">
        <v>7</v>
      </c>
      <c r="E392" s="195" t="s">
        <v>7</v>
      </c>
      <c r="F392" s="195" t="s">
        <v>7</v>
      </c>
      <c r="G392" s="195" t="s">
        <v>7</v>
      </c>
      <c r="H392" s="195" t="s">
        <v>7</v>
      </c>
      <c r="I392" s="195" t="s">
        <v>7</v>
      </c>
      <c r="J392" s="195" t="s">
        <v>7</v>
      </c>
      <c r="K392" s="195" t="s">
        <v>7</v>
      </c>
      <c r="L392" s="195" t="s">
        <v>7</v>
      </c>
      <c r="M392" s="195" t="s">
        <v>7</v>
      </c>
      <c r="N392" s="195" t="s">
        <v>7</v>
      </c>
      <c r="O392" s="195" t="s">
        <v>7</v>
      </c>
      <c r="P392" s="195" t="s">
        <v>7</v>
      </c>
      <c r="Q392" s="195" t="s">
        <v>7</v>
      </c>
      <c r="R392" s="195" t="s">
        <v>7</v>
      </c>
      <c r="S392" s="195" t="s">
        <v>7</v>
      </c>
      <c r="X392" s="194" t="s">
        <v>178</v>
      </c>
      <c r="Y392" s="195" t="s">
        <v>7</v>
      </c>
      <c r="Z392" s="195" t="s">
        <v>7</v>
      </c>
      <c r="AA392" s="195" t="s">
        <v>7</v>
      </c>
      <c r="AB392" s="195" t="s">
        <v>7</v>
      </c>
      <c r="AC392" s="195" t="s">
        <v>7</v>
      </c>
      <c r="AD392" s="195" t="s">
        <v>7</v>
      </c>
      <c r="AE392" s="195" t="s">
        <v>7</v>
      </c>
      <c r="AF392" s="195" t="s">
        <v>7</v>
      </c>
      <c r="AG392" s="195" t="s">
        <v>7</v>
      </c>
      <c r="AH392" s="195" t="s">
        <v>7</v>
      </c>
      <c r="AI392" s="195" t="s">
        <v>7</v>
      </c>
      <c r="AJ392" s="195" t="s">
        <v>7</v>
      </c>
      <c r="AK392" s="195" t="s">
        <v>7</v>
      </c>
      <c r="AL392" s="195" t="s">
        <v>7</v>
      </c>
      <c r="AM392" s="195" t="s">
        <v>7</v>
      </c>
      <c r="AN392" s="195" t="s">
        <v>7</v>
      </c>
      <c r="AS392" s="194" t="s">
        <v>178</v>
      </c>
      <c r="AT392" s="195" t="s">
        <v>7</v>
      </c>
      <c r="AU392" s="195" t="s">
        <v>7</v>
      </c>
      <c r="AV392" s="195" t="s">
        <v>7</v>
      </c>
      <c r="AW392" s="195" t="s">
        <v>7</v>
      </c>
      <c r="AX392" s="195" t="s">
        <v>7</v>
      </c>
      <c r="AY392" s="195" t="s">
        <v>7</v>
      </c>
      <c r="AZ392" s="195" t="s">
        <v>7</v>
      </c>
      <c r="BA392" s="195" t="s">
        <v>7</v>
      </c>
      <c r="BB392" s="195" t="s">
        <v>7</v>
      </c>
      <c r="BC392" s="195" t="s">
        <v>7</v>
      </c>
      <c r="BD392" s="195" t="s">
        <v>7</v>
      </c>
      <c r="BE392" s="195" t="s">
        <v>7</v>
      </c>
      <c r="BF392" s="195" t="s">
        <v>7</v>
      </c>
      <c r="BG392" s="195" t="s">
        <v>7</v>
      </c>
      <c r="BH392" s="195" t="s">
        <v>7</v>
      </c>
      <c r="BI392" s="195" t="s">
        <v>7</v>
      </c>
    </row>
    <row r="393" spans="1:61" ht="12" customHeight="1" x14ac:dyDescent="0.2">
      <c r="A393" s="129">
        <v>130</v>
      </c>
      <c r="B393" s="129"/>
      <c r="C393" s="194" t="s">
        <v>179</v>
      </c>
      <c r="D393" s="195" t="s">
        <v>7</v>
      </c>
      <c r="E393" s="195" t="s">
        <v>7</v>
      </c>
      <c r="F393" s="195" t="s">
        <v>7</v>
      </c>
      <c r="G393" s="195" t="s">
        <v>7</v>
      </c>
      <c r="H393" s="195" t="s">
        <v>7</v>
      </c>
      <c r="I393" s="195" t="s">
        <v>7</v>
      </c>
      <c r="J393" s="195" t="s">
        <v>7</v>
      </c>
      <c r="K393" s="195" t="s">
        <v>7</v>
      </c>
      <c r="L393" s="195" t="s">
        <v>7</v>
      </c>
      <c r="M393" s="195" t="s">
        <v>7</v>
      </c>
      <c r="N393" s="195" t="s">
        <v>7</v>
      </c>
      <c r="O393" s="195" t="s">
        <v>7</v>
      </c>
      <c r="P393" s="195" t="s">
        <v>7</v>
      </c>
      <c r="Q393" s="195" t="s">
        <v>7</v>
      </c>
      <c r="R393" s="195" t="s">
        <v>7</v>
      </c>
      <c r="S393" s="195" t="s">
        <v>7</v>
      </c>
      <c r="X393" s="194" t="s">
        <v>179</v>
      </c>
      <c r="Y393" s="195" t="s">
        <v>7</v>
      </c>
      <c r="Z393" s="195" t="s">
        <v>7</v>
      </c>
      <c r="AA393" s="195" t="s">
        <v>7</v>
      </c>
      <c r="AB393" s="195" t="s">
        <v>7</v>
      </c>
      <c r="AC393" s="195" t="s">
        <v>7</v>
      </c>
      <c r="AD393" s="195" t="s">
        <v>7</v>
      </c>
      <c r="AE393" s="195" t="s">
        <v>7</v>
      </c>
      <c r="AF393" s="195" t="s">
        <v>7</v>
      </c>
      <c r="AG393" s="195" t="s">
        <v>7</v>
      </c>
      <c r="AH393" s="195" t="s">
        <v>7</v>
      </c>
      <c r="AI393" s="195" t="s">
        <v>7</v>
      </c>
      <c r="AJ393" s="195" t="s">
        <v>7</v>
      </c>
      <c r="AK393" s="195" t="s">
        <v>7</v>
      </c>
      <c r="AL393" s="195" t="s">
        <v>7</v>
      </c>
      <c r="AM393" s="195" t="s">
        <v>7</v>
      </c>
      <c r="AN393" s="195" t="s">
        <v>7</v>
      </c>
      <c r="AS393" s="194" t="s">
        <v>179</v>
      </c>
      <c r="AT393" s="195" t="s">
        <v>7</v>
      </c>
      <c r="AU393" s="195" t="s">
        <v>7</v>
      </c>
      <c r="AV393" s="195" t="s">
        <v>7</v>
      </c>
      <c r="AW393" s="195" t="s">
        <v>7</v>
      </c>
      <c r="AX393" s="195" t="s">
        <v>7</v>
      </c>
      <c r="AY393" s="195" t="s">
        <v>7</v>
      </c>
      <c r="AZ393" s="195" t="s">
        <v>7</v>
      </c>
      <c r="BA393" s="195" t="s">
        <v>7</v>
      </c>
      <c r="BB393" s="195" t="s">
        <v>7</v>
      </c>
      <c r="BC393" s="195" t="s">
        <v>7</v>
      </c>
      <c r="BD393" s="195" t="s">
        <v>7</v>
      </c>
      <c r="BE393" s="195" t="s">
        <v>7</v>
      </c>
      <c r="BF393" s="195" t="s">
        <v>7</v>
      </c>
      <c r="BG393" s="195" t="s">
        <v>7</v>
      </c>
      <c r="BH393" s="195" t="s">
        <v>7</v>
      </c>
      <c r="BI393" s="195" t="s">
        <v>7</v>
      </c>
    </row>
    <row r="394" spans="1:61" ht="12" customHeight="1" x14ac:dyDescent="0.2">
      <c r="A394" s="129">
        <v>131</v>
      </c>
      <c r="B394" s="129"/>
      <c r="C394" s="194" t="s">
        <v>181</v>
      </c>
      <c r="D394" s="195" t="s">
        <v>7</v>
      </c>
      <c r="E394" s="195" t="s">
        <v>7</v>
      </c>
      <c r="F394" s="195" t="s">
        <v>7</v>
      </c>
      <c r="G394" s="195" t="s">
        <v>7</v>
      </c>
      <c r="H394" s="195" t="s">
        <v>7</v>
      </c>
      <c r="I394" s="195" t="s">
        <v>7</v>
      </c>
      <c r="J394" s="195" t="s">
        <v>7</v>
      </c>
      <c r="K394" s="195" t="s">
        <v>7</v>
      </c>
      <c r="L394" s="195" t="s">
        <v>7</v>
      </c>
      <c r="M394" s="195" t="s">
        <v>7</v>
      </c>
      <c r="N394" s="195" t="s">
        <v>7</v>
      </c>
      <c r="O394" s="195" t="s">
        <v>7</v>
      </c>
      <c r="P394" s="195" t="s">
        <v>7</v>
      </c>
      <c r="Q394" s="195" t="s">
        <v>7</v>
      </c>
      <c r="R394" s="195" t="s">
        <v>7</v>
      </c>
      <c r="S394" s="195" t="s">
        <v>7</v>
      </c>
      <c r="X394" s="194" t="s">
        <v>181</v>
      </c>
      <c r="Y394" s="195" t="s">
        <v>7</v>
      </c>
      <c r="Z394" s="195" t="s">
        <v>7</v>
      </c>
      <c r="AA394" s="195" t="s">
        <v>7</v>
      </c>
      <c r="AB394" s="195" t="s">
        <v>7</v>
      </c>
      <c r="AC394" s="195" t="s">
        <v>7</v>
      </c>
      <c r="AD394" s="195" t="s">
        <v>7</v>
      </c>
      <c r="AE394" s="195" t="s">
        <v>7</v>
      </c>
      <c r="AF394" s="195" t="s">
        <v>7</v>
      </c>
      <c r="AG394" s="195" t="s">
        <v>7</v>
      </c>
      <c r="AH394" s="195" t="s">
        <v>7</v>
      </c>
      <c r="AI394" s="195" t="s">
        <v>7</v>
      </c>
      <c r="AJ394" s="195" t="s">
        <v>7</v>
      </c>
      <c r="AK394" s="195" t="s">
        <v>7</v>
      </c>
      <c r="AL394" s="195" t="s">
        <v>7</v>
      </c>
      <c r="AM394" s="195" t="s">
        <v>7</v>
      </c>
      <c r="AN394" s="195" t="s">
        <v>7</v>
      </c>
      <c r="AS394" s="194" t="s">
        <v>181</v>
      </c>
      <c r="AT394" s="195" t="s">
        <v>7</v>
      </c>
      <c r="AU394" s="195" t="s">
        <v>7</v>
      </c>
      <c r="AV394" s="195" t="s">
        <v>7</v>
      </c>
      <c r="AW394" s="195" t="s">
        <v>7</v>
      </c>
      <c r="AX394" s="195" t="s">
        <v>7</v>
      </c>
      <c r="AY394" s="195" t="s">
        <v>7</v>
      </c>
      <c r="AZ394" s="195" t="s">
        <v>7</v>
      </c>
      <c r="BA394" s="195" t="s">
        <v>7</v>
      </c>
      <c r="BB394" s="195" t="s">
        <v>7</v>
      </c>
      <c r="BC394" s="195" t="s">
        <v>7</v>
      </c>
      <c r="BD394" s="195" t="s">
        <v>7</v>
      </c>
      <c r="BE394" s="195" t="s">
        <v>7</v>
      </c>
      <c r="BF394" s="195" t="s">
        <v>7</v>
      </c>
      <c r="BG394" s="195" t="s">
        <v>7</v>
      </c>
      <c r="BH394" s="195" t="s">
        <v>7</v>
      </c>
      <c r="BI394" s="195" t="s">
        <v>7</v>
      </c>
    </row>
    <row r="395" spans="1:61" ht="12" customHeight="1" x14ac:dyDescent="0.2">
      <c r="A395" s="129">
        <v>132</v>
      </c>
      <c r="B395" s="129"/>
      <c r="C395" s="194" t="s">
        <v>36</v>
      </c>
      <c r="D395" s="195" t="s">
        <v>7</v>
      </c>
      <c r="E395" s="195" t="s">
        <v>7</v>
      </c>
      <c r="F395" s="195" t="s">
        <v>7</v>
      </c>
      <c r="G395" s="195" t="s">
        <v>7</v>
      </c>
      <c r="H395" s="195" t="s">
        <v>7</v>
      </c>
      <c r="I395" s="195" t="s">
        <v>7</v>
      </c>
      <c r="J395" s="195">
        <v>11</v>
      </c>
      <c r="K395" s="195" t="s">
        <v>7</v>
      </c>
      <c r="L395" s="195" t="s">
        <v>7</v>
      </c>
      <c r="M395" s="195" t="s">
        <v>7</v>
      </c>
      <c r="N395" s="195" t="s">
        <v>7</v>
      </c>
      <c r="O395" s="195" t="s">
        <v>7</v>
      </c>
      <c r="P395" s="195" t="s">
        <v>7</v>
      </c>
      <c r="Q395" s="195" t="s">
        <v>7</v>
      </c>
      <c r="R395" s="195" t="s">
        <v>7</v>
      </c>
      <c r="S395" s="195" t="s">
        <v>7</v>
      </c>
      <c r="X395" s="194" t="s">
        <v>36</v>
      </c>
      <c r="Y395" s="195" t="s">
        <v>7</v>
      </c>
      <c r="Z395" s="195" t="s">
        <v>7</v>
      </c>
      <c r="AA395" s="195" t="s">
        <v>7</v>
      </c>
      <c r="AB395" s="195" t="s">
        <v>7</v>
      </c>
      <c r="AC395" s="195" t="s">
        <v>7</v>
      </c>
      <c r="AD395" s="195" t="s">
        <v>7</v>
      </c>
      <c r="AE395" s="195">
        <v>11</v>
      </c>
      <c r="AF395" s="195" t="s">
        <v>7</v>
      </c>
      <c r="AG395" s="195" t="s">
        <v>7</v>
      </c>
      <c r="AH395" s="195" t="s">
        <v>7</v>
      </c>
      <c r="AI395" s="195" t="s">
        <v>7</v>
      </c>
      <c r="AJ395" s="195" t="s">
        <v>7</v>
      </c>
      <c r="AK395" s="195" t="s">
        <v>7</v>
      </c>
      <c r="AL395" s="195" t="s">
        <v>7</v>
      </c>
      <c r="AM395" s="195" t="s">
        <v>7</v>
      </c>
      <c r="AN395" s="195" t="s">
        <v>7</v>
      </c>
      <c r="AS395" s="194" t="s">
        <v>36</v>
      </c>
      <c r="AT395" s="195" t="s">
        <v>7</v>
      </c>
      <c r="AU395" s="195" t="s">
        <v>7</v>
      </c>
      <c r="AV395" s="195" t="s">
        <v>7</v>
      </c>
      <c r="AW395" s="195" t="s">
        <v>7</v>
      </c>
      <c r="AX395" s="195" t="s">
        <v>7</v>
      </c>
      <c r="AY395" s="195" t="s">
        <v>7</v>
      </c>
      <c r="AZ395" s="195">
        <v>341</v>
      </c>
      <c r="BA395" s="195" t="s">
        <v>7</v>
      </c>
      <c r="BB395" s="195" t="s">
        <v>7</v>
      </c>
      <c r="BC395" s="195" t="s">
        <v>7</v>
      </c>
      <c r="BD395" s="195" t="s">
        <v>7</v>
      </c>
      <c r="BE395" s="195" t="s">
        <v>7</v>
      </c>
      <c r="BF395" s="195" t="s">
        <v>7</v>
      </c>
      <c r="BG395" s="195" t="s">
        <v>7</v>
      </c>
      <c r="BH395" s="195" t="s">
        <v>7</v>
      </c>
      <c r="BI395" s="195" t="s">
        <v>7</v>
      </c>
    </row>
    <row r="396" spans="1:61" ht="12" customHeight="1" x14ac:dyDescent="0.2">
      <c r="A396" s="129">
        <v>133</v>
      </c>
      <c r="B396" s="129"/>
      <c r="C396" s="194" t="s">
        <v>182</v>
      </c>
      <c r="D396" s="195" t="s">
        <v>7</v>
      </c>
      <c r="E396" s="195">
        <v>12</v>
      </c>
      <c r="F396" s="195" t="s">
        <v>7</v>
      </c>
      <c r="G396" s="195" t="s">
        <v>7</v>
      </c>
      <c r="H396" s="195" t="s">
        <v>7</v>
      </c>
      <c r="I396" s="195" t="s">
        <v>7</v>
      </c>
      <c r="J396" s="195" t="s">
        <v>7</v>
      </c>
      <c r="K396" s="195">
        <v>22</v>
      </c>
      <c r="L396" s="195" t="s">
        <v>7</v>
      </c>
      <c r="M396" s="195" t="s">
        <v>7</v>
      </c>
      <c r="N396" s="195" t="s">
        <v>7</v>
      </c>
      <c r="O396" s="195" t="s">
        <v>7</v>
      </c>
      <c r="P396" s="195" t="s">
        <v>7</v>
      </c>
      <c r="Q396" s="195" t="s">
        <v>7</v>
      </c>
      <c r="R396" s="195" t="s">
        <v>7</v>
      </c>
      <c r="S396" s="195" t="s">
        <v>7</v>
      </c>
      <c r="X396" s="194" t="s">
        <v>182</v>
      </c>
      <c r="Y396" s="195" t="s">
        <v>7</v>
      </c>
      <c r="Z396" s="195">
        <v>12</v>
      </c>
      <c r="AA396" s="195" t="s">
        <v>7</v>
      </c>
      <c r="AB396" s="195" t="s">
        <v>7</v>
      </c>
      <c r="AC396" s="195" t="s">
        <v>7</v>
      </c>
      <c r="AD396" s="195" t="s">
        <v>7</v>
      </c>
      <c r="AE396" s="195" t="s">
        <v>7</v>
      </c>
      <c r="AF396" s="195">
        <v>22</v>
      </c>
      <c r="AG396" s="195" t="s">
        <v>7</v>
      </c>
      <c r="AH396" s="195" t="s">
        <v>7</v>
      </c>
      <c r="AI396" s="195" t="s">
        <v>7</v>
      </c>
      <c r="AJ396" s="195" t="s">
        <v>7</v>
      </c>
      <c r="AK396" s="195" t="s">
        <v>7</v>
      </c>
      <c r="AL396" s="195" t="s">
        <v>7</v>
      </c>
      <c r="AM396" s="195" t="s">
        <v>7</v>
      </c>
      <c r="AN396" s="195" t="s">
        <v>7</v>
      </c>
      <c r="AS396" s="194" t="s">
        <v>182</v>
      </c>
      <c r="AT396" s="195" t="s">
        <v>7</v>
      </c>
      <c r="AU396" s="195">
        <v>306</v>
      </c>
      <c r="AV396" s="195" t="s">
        <v>7</v>
      </c>
      <c r="AW396" s="195" t="s">
        <v>7</v>
      </c>
      <c r="AX396" s="195" t="s">
        <v>7</v>
      </c>
      <c r="AY396" s="195" t="s">
        <v>7</v>
      </c>
      <c r="AZ396" s="195" t="s">
        <v>7</v>
      </c>
      <c r="BA396" s="195">
        <v>453</v>
      </c>
      <c r="BB396" s="195" t="s">
        <v>7</v>
      </c>
      <c r="BC396" s="195" t="s">
        <v>7</v>
      </c>
      <c r="BD396" s="195" t="s">
        <v>7</v>
      </c>
      <c r="BE396" s="195" t="s">
        <v>7</v>
      </c>
      <c r="BF396" s="195" t="s">
        <v>7</v>
      </c>
      <c r="BG396" s="195" t="s">
        <v>7</v>
      </c>
      <c r="BH396" s="195" t="s">
        <v>7</v>
      </c>
      <c r="BI396" s="195" t="s">
        <v>7</v>
      </c>
    </row>
    <row r="397" spans="1:61" ht="12" customHeight="1" x14ac:dyDescent="0.2">
      <c r="A397" s="129">
        <v>134</v>
      </c>
      <c r="B397" s="129"/>
      <c r="C397" s="194" t="s">
        <v>183</v>
      </c>
      <c r="D397" s="195" t="s">
        <v>7</v>
      </c>
      <c r="E397" s="195" t="s">
        <v>7</v>
      </c>
      <c r="F397" s="195" t="s">
        <v>7</v>
      </c>
      <c r="G397" s="195" t="s">
        <v>7</v>
      </c>
      <c r="H397" s="195" t="s">
        <v>7</v>
      </c>
      <c r="I397" s="195" t="s">
        <v>7</v>
      </c>
      <c r="J397" s="195" t="s">
        <v>7</v>
      </c>
      <c r="K397" s="195" t="s">
        <v>7</v>
      </c>
      <c r="L397" s="195" t="s">
        <v>7</v>
      </c>
      <c r="M397" s="195" t="s">
        <v>7</v>
      </c>
      <c r="N397" s="195" t="s">
        <v>7</v>
      </c>
      <c r="O397" s="195" t="s">
        <v>7</v>
      </c>
      <c r="P397" s="195" t="s">
        <v>7</v>
      </c>
      <c r="Q397" s="195" t="s">
        <v>7</v>
      </c>
      <c r="R397" s="195" t="s">
        <v>7</v>
      </c>
      <c r="S397" s="195" t="s">
        <v>7</v>
      </c>
      <c r="X397" s="194" t="s">
        <v>183</v>
      </c>
      <c r="Y397" s="195" t="s">
        <v>7</v>
      </c>
      <c r="Z397" s="195" t="s">
        <v>7</v>
      </c>
      <c r="AA397" s="195" t="s">
        <v>7</v>
      </c>
      <c r="AB397" s="195" t="s">
        <v>7</v>
      </c>
      <c r="AC397" s="195" t="s">
        <v>7</v>
      </c>
      <c r="AD397" s="195" t="s">
        <v>7</v>
      </c>
      <c r="AE397" s="195" t="s">
        <v>7</v>
      </c>
      <c r="AF397" s="195" t="s">
        <v>7</v>
      </c>
      <c r="AG397" s="195" t="s">
        <v>7</v>
      </c>
      <c r="AH397" s="195" t="s">
        <v>7</v>
      </c>
      <c r="AI397" s="195" t="s">
        <v>7</v>
      </c>
      <c r="AJ397" s="195" t="s">
        <v>7</v>
      </c>
      <c r="AK397" s="195" t="s">
        <v>7</v>
      </c>
      <c r="AL397" s="195" t="s">
        <v>7</v>
      </c>
      <c r="AM397" s="195" t="s">
        <v>7</v>
      </c>
      <c r="AN397" s="195" t="s">
        <v>7</v>
      </c>
      <c r="AS397" s="194" t="s">
        <v>183</v>
      </c>
      <c r="AT397" s="195" t="s">
        <v>7</v>
      </c>
      <c r="AU397" s="195" t="s">
        <v>7</v>
      </c>
      <c r="AV397" s="195" t="s">
        <v>7</v>
      </c>
      <c r="AW397" s="195" t="s">
        <v>7</v>
      </c>
      <c r="AX397" s="195" t="s">
        <v>7</v>
      </c>
      <c r="AY397" s="195" t="s">
        <v>7</v>
      </c>
      <c r="AZ397" s="195" t="s">
        <v>7</v>
      </c>
      <c r="BA397" s="195" t="s">
        <v>7</v>
      </c>
      <c r="BB397" s="195" t="s">
        <v>7</v>
      </c>
      <c r="BC397" s="195" t="s">
        <v>7</v>
      </c>
      <c r="BD397" s="195" t="s">
        <v>7</v>
      </c>
      <c r="BE397" s="195" t="s">
        <v>7</v>
      </c>
      <c r="BF397" s="195" t="s">
        <v>7</v>
      </c>
      <c r="BG397" s="195" t="s">
        <v>7</v>
      </c>
      <c r="BH397" s="195" t="s">
        <v>7</v>
      </c>
      <c r="BI397" s="195" t="s">
        <v>7</v>
      </c>
    </row>
    <row r="398" spans="1:61" ht="12" customHeight="1" x14ac:dyDescent="0.2">
      <c r="A398" s="129">
        <v>135</v>
      </c>
      <c r="B398" s="129"/>
      <c r="C398" s="194" t="s">
        <v>184</v>
      </c>
      <c r="D398" s="195" t="s">
        <v>7</v>
      </c>
      <c r="E398" s="195">
        <v>35</v>
      </c>
      <c r="F398" s="195" t="s">
        <v>7</v>
      </c>
      <c r="G398" s="195" t="s">
        <v>7</v>
      </c>
      <c r="H398" s="195" t="s">
        <v>7</v>
      </c>
      <c r="I398" s="195" t="s">
        <v>7</v>
      </c>
      <c r="J398" s="195" t="s">
        <v>7</v>
      </c>
      <c r="K398" s="195" t="s">
        <v>7</v>
      </c>
      <c r="L398" s="195" t="s">
        <v>7</v>
      </c>
      <c r="M398" s="195" t="s">
        <v>7</v>
      </c>
      <c r="N398" s="195" t="s">
        <v>7</v>
      </c>
      <c r="O398" s="195" t="s">
        <v>7</v>
      </c>
      <c r="P398" s="195" t="s">
        <v>7</v>
      </c>
      <c r="Q398" s="195" t="s">
        <v>7</v>
      </c>
      <c r="R398" s="195" t="s">
        <v>7</v>
      </c>
      <c r="S398" s="195" t="s">
        <v>7</v>
      </c>
      <c r="X398" s="194" t="s">
        <v>184</v>
      </c>
      <c r="Y398" s="195" t="s">
        <v>7</v>
      </c>
      <c r="Z398" s="195">
        <v>35</v>
      </c>
      <c r="AA398" s="195" t="s">
        <v>7</v>
      </c>
      <c r="AB398" s="195" t="s">
        <v>7</v>
      </c>
      <c r="AC398" s="195" t="s">
        <v>7</v>
      </c>
      <c r="AD398" s="195" t="s">
        <v>7</v>
      </c>
      <c r="AE398" s="195" t="s">
        <v>7</v>
      </c>
      <c r="AF398" s="195" t="s">
        <v>7</v>
      </c>
      <c r="AG398" s="195" t="s">
        <v>7</v>
      </c>
      <c r="AH398" s="195" t="s">
        <v>7</v>
      </c>
      <c r="AI398" s="195" t="s">
        <v>7</v>
      </c>
      <c r="AJ398" s="195" t="s">
        <v>7</v>
      </c>
      <c r="AK398" s="195" t="s">
        <v>7</v>
      </c>
      <c r="AL398" s="195" t="s">
        <v>7</v>
      </c>
      <c r="AM398" s="195" t="s">
        <v>7</v>
      </c>
      <c r="AN398" s="195" t="s">
        <v>7</v>
      </c>
      <c r="AS398" s="194" t="s">
        <v>184</v>
      </c>
      <c r="AT398" s="195" t="s">
        <v>7</v>
      </c>
      <c r="AU398" s="195">
        <v>315</v>
      </c>
      <c r="AV398" s="195" t="s">
        <v>7</v>
      </c>
      <c r="AW398" s="195" t="s">
        <v>7</v>
      </c>
      <c r="AX398" s="195" t="s">
        <v>7</v>
      </c>
      <c r="AY398" s="195" t="s">
        <v>7</v>
      </c>
      <c r="AZ398" s="195" t="s">
        <v>7</v>
      </c>
      <c r="BA398" s="195" t="s">
        <v>7</v>
      </c>
      <c r="BB398" s="195" t="s">
        <v>7</v>
      </c>
      <c r="BC398" s="195" t="s">
        <v>7</v>
      </c>
      <c r="BD398" s="195" t="s">
        <v>7</v>
      </c>
      <c r="BE398" s="195" t="s">
        <v>7</v>
      </c>
      <c r="BF398" s="195" t="s">
        <v>7</v>
      </c>
      <c r="BG398" s="195" t="s">
        <v>7</v>
      </c>
      <c r="BH398" s="195" t="s">
        <v>7</v>
      </c>
      <c r="BI398" s="195" t="s">
        <v>7</v>
      </c>
    </row>
    <row r="399" spans="1:61" ht="12" customHeight="1" x14ac:dyDescent="0.2">
      <c r="A399" s="129">
        <v>136</v>
      </c>
      <c r="B399" s="129"/>
      <c r="C399" s="194" t="s">
        <v>185</v>
      </c>
      <c r="D399" s="195" t="s">
        <v>7</v>
      </c>
      <c r="E399" s="195" t="s">
        <v>7</v>
      </c>
      <c r="F399" s="195" t="s">
        <v>7</v>
      </c>
      <c r="G399" s="195" t="s">
        <v>7</v>
      </c>
      <c r="H399" s="195" t="s">
        <v>7</v>
      </c>
      <c r="I399" s="195" t="s">
        <v>7</v>
      </c>
      <c r="J399" s="195" t="s">
        <v>7</v>
      </c>
      <c r="K399" s="195">
        <v>70</v>
      </c>
      <c r="L399" s="195" t="s">
        <v>7</v>
      </c>
      <c r="M399" s="195" t="s">
        <v>7</v>
      </c>
      <c r="N399" s="195" t="s">
        <v>7</v>
      </c>
      <c r="O399" s="195" t="s">
        <v>7</v>
      </c>
      <c r="P399" s="195" t="s">
        <v>7</v>
      </c>
      <c r="Q399" s="195" t="s">
        <v>7</v>
      </c>
      <c r="R399" s="195" t="s">
        <v>7</v>
      </c>
      <c r="S399" s="195" t="s">
        <v>7</v>
      </c>
      <c r="X399" s="194" t="s">
        <v>185</v>
      </c>
      <c r="Y399" s="195" t="s">
        <v>7</v>
      </c>
      <c r="Z399" s="195" t="s">
        <v>7</v>
      </c>
      <c r="AA399" s="195" t="s">
        <v>7</v>
      </c>
      <c r="AB399" s="195" t="s">
        <v>7</v>
      </c>
      <c r="AC399" s="195" t="s">
        <v>7</v>
      </c>
      <c r="AD399" s="195" t="s">
        <v>7</v>
      </c>
      <c r="AE399" s="195" t="s">
        <v>7</v>
      </c>
      <c r="AF399" s="195">
        <v>70</v>
      </c>
      <c r="AG399" s="195" t="s">
        <v>7</v>
      </c>
      <c r="AH399" s="195" t="s">
        <v>7</v>
      </c>
      <c r="AI399" s="195" t="s">
        <v>7</v>
      </c>
      <c r="AJ399" s="195" t="s">
        <v>7</v>
      </c>
      <c r="AK399" s="195" t="s">
        <v>7</v>
      </c>
      <c r="AL399" s="195" t="s">
        <v>7</v>
      </c>
      <c r="AM399" s="195" t="s">
        <v>7</v>
      </c>
      <c r="AN399" s="195" t="s">
        <v>7</v>
      </c>
      <c r="AS399" s="194" t="s">
        <v>185</v>
      </c>
      <c r="AT399" s="195" t="s">
        <v>7</v>
      </c>
      <c r="AU399" s="195" t="s">
        <v>7</v>
      </c>
      <c r="AV399" s="195" t="s">
        <v>7</v>
      </c>
      <c r="AW399" s="195" t="s">
        <v>7</v>
      </c>
      <c r="AX399" s="195" t="s">
        <v>7</v>
      </c>
      <c r="AY399" s="195" t="s">
        <v>7</v>
      </c>
      <c r="AZ399" s="195" t="s">
        <v>7</v>
      </c>
      <c r="BA399" s="196">
        <v>1400</v>
      </c>
      <c r="BB399" s="195" t="s">
        <v>7</v>
      </c>
      <c r="BC399" s="195" t="s">
        <v>7</v>
      </c>
      <c r="BD399" s="195" t="s">
        <v>7</v>
      </c>
      <c r="BE399" s="195" t="s">
        <v>7</v>
      </c>
      <c r="BF399" s="195" t="s">
        <v>7</v>
      </c>
      <c r="BG399" s="195" t="s">
        <v>7</v>
      </c>
      <c r="BH399" s="195" t="s">
        <v>7</v>
      </c>
      <c r="BI399" s="195" t="s">
        <v>7</v>
      </c>
    </row>
    <row r="400" spans="1:61" ht="12" customHeight="1" x14ac:dyDescent="0.2">
      <c r="A400" s="129">
        <v>137</v>
      </c>
      <c r="B400" s="129"/>
      <c r="C400" s="194" t="s">
        <v>186</v>
      </c>
      <c r="D400" s="195" t="s">
        <v>7</v>
      </c>
      <c r="E400" s="195" t="s">
        <v>7</v>
      </c>
      <c r="F400" s="195" t="s">
        <v>7</v>
      </c>
      <c r="G400" s="195" t="s">
        <v>7</v>
      </c>
      <c r="H400" s="195" t="s">
        <v>7</v>
      </c>
      <c r="I400" s="195" t="s">
        <v>7</v>
      </c>
      <c r="J400" s="195" t="s">
        <v>7</v>
      </c>
      <c r="K400" s="195" t="s">
        <v>7</v>
      </c>
      <c r="L400" s="195" t="s">
        <v>7</v>
      </c>
      <c r="M400" s="195" t="s">
        <v>7</v>
      </c>
      <c r="N400" s="195" t="s">
        <v>7</v>
      </c>
      <c r="O400" s="195" t="s">
        <v>7</v>
      </c>
      <c r="P400" s="195" t="s">
        <v>7</v>
      </c>
      <c r="Q400" s="195" t="s">
        <v>7</v>
      </c>
      <c r="R400" s="195" t="s">
        <v>7</v>
      </c>
      <c r="S400" s="195" t="s">
        <v>7</v>
      </c>
      <c r="X400" s="194" t="s">
        <v>186</v>
      </c>
      <c r="Y400" s="195" t="s">
        <v>7</v>
      </c>
      <c r="Z400" s="195" t="s">
        <v>7</v>
      </c>
      <c r="AA400" s="195" t="s">
        <v>7</v>
      </c>
      <c r="AB400" s="195" t="s">
        <v>7</v>
      </c>
      <c r="AC400" s="195" t="s">
        <v>7</v>
      </c>
      <c r="AD400" s="195" t="s">
        <v>7</v>
      </c>
      <c r="AE400" s="195" t="s">
        <v>7</v>
      </c>
      <c r="AF400" s="195" t="s">
        <v>7</v>
      </c>
      <c r="AG400" s="195" t="s">
        <v>7</v>
      </c>
      <c r="AH400" s="195" t="s">
        <v>7</v>
      </c>
      <c r="AI400" s="195" t="s">
        <v>7</v>
      </c>
      <c r="AJ400" s="195" t="s">
        <v>7</v>
      </c>
      <c r="AK400" s="195" t="s">
        <v>7</v>
      </c>
      <c r="AL400" s="195" t="s">
        <v>7</v>
      </c>
      <c r="AM400" s="195" t="s">
        <v>7</v>
      </c>
      <c r="AN400" s="195" t="s">
        <v>7</v>
      </c>
      <c r="AS400" s="194" t="s">
        <v>186</v>
      </c>
      <c r="AT400" s="195" t="s">
        <v>7</v>
      </c>
      <c r="AU400" s="195" t="s">
        <v>7</v>
      </c>
      <c r="AV400" s="195" t="s">
        <v>7</v>
      </c>
      <c r="AW400" s="195" t="s">
        <v>7</v>
      </c>
      <c r="AX400" s="195" t="s">
        <v>7</v>
      </c>
      <c r="AY400" s="195" t="s">
        <v>7</v>
      </c>
      <c r="AZ400" s="195" t="s">
        <v>7</v>
      </c>
      <c r="BA400" s="195" t="s">
        <v>7</v>
      </c>
      <c r="BB400" s="195" t="s">
        <v>7</v>
      </c>
      <c r="BC400" s="195" t="s">
        <v>7</v>
      </c>
      <c r="BD400" s="195" t="s">
        <v>7</v>
      </c>
      <c r="BE400" s="195" t="s">
        <v>7</v>
      </c>
      <c r="BF400" s="195" t="s">
        <v>7</v>
      </c>
      <c r="BG400" s="195" t="s">
        <v>7</v>
      </c>
      <c r="BH400" s="195" t="s">
        <v>7</v>
      </c>
      <c r="BI400" s="195" t="s">
        <v>7</v>
      </c>
    </row>
    <row r="401" spans="1:61" ht="12" customHeight="1" x14ac:dyDescent="0.2">
      <c r="A401" s="129">
        <v>138</v>
      </c>
      <c r="B401" s="129"/>
      <c r="C401" s="194" t="s">
        <v>187</v>
      </c>
      <c r="D401" s="195" t="s">
        <v>7</v>
      </c>
      <c r="E401" s="195" t="s">
        <v>7</v>
      </c>
      <c r="F401" s="195" t="s">
        <v>7</v>
      </c>
      <c r="G401" s="195" t="s">
        <v>7</v>
      </c>
      <c r="H401" s="195" t="s">
        <v>7</v>
      </c>
      <c r="I401" s="195" t="s">
        <v>7</v>
      </c>
      <c r="J401" s="195" t="s">
        <v>7</v>
      </c>
      <c r="K401" s="195" t="s">
        <v>7</v>
      </c>
      <c r="L401" s="195" t="s">
        <v>7</v>
      </c>
      <c r="M401" s="195" t="s">
        <v>7</v>
      </c>
      <c r="N401" s="195" t="s">
        <v>7</v>
      </c>
      <c r="O401" s="195" t="s">
        <v>7</v>
      </c>
      <c r="P401" s="195" t="s">
        <v>7</v>
      </c>
      <c r="Q401" s="195" t="s">
        <v>7</v>
      </c>
      <c r="R401" s="195" t="s">
        <v>7</v>
      </c>
      <c r="S401" s="195" t="s">
        <v>7</v>
      </c>
      <c r="X401" s="194" t="s">
        <v>187</v>
      </c>
      <c r="Y401" s="195" t="s">
        <v>7</v>
      </c>
      <c r="Z401" s="195" t="s">
        <v>7</v>
      </c>
      <c r="AA401" s="195" t="s">
        <v>7</v>
      </c>
      <c r="AB401" s="195" t="s">
        <v>7</v>
      </c>
      <c r="AC401" s="195" t="s">
        <v>7</v>
      </c>
      <c r="AD401" s="195" t="s">
        <v>7</v>
      </c>
      <c r="AE401" s="195" t="s">
        <v>7</v>
      </c>
      <c r="AF401" s="195" t="s">
        <v>7</v>
      </c>
      <c r="AG401" s="195" t="s">
        <v>7</v>
      </c>
      <c r="AH401" s="195" t="s">
        <v>7</v>
      </c>
      <c r="AI401" s="195" t="s">
        <v>7</v>
      </c>
      <c r="AJ401" s="195" t="s">
        <v>7</v>
      </c>
      <c r="AK401" s="195" t="s">
        <v>7</v>
      </c>
      <c r="AL401" s="195" t="s">
        <v>7</v>
      </c>
      <c r="AM401" s="195" t="s">
        <v>7</v>
      </c>
      <c r="AN401" s="195" t="s">
        <v>7</v>
      </c>
      <c r="AS401" s="194" t="s">
        <v>187</v>
      </c>
      <c r="AT401" s="195" t="s">
        <v>7</v>
      </c>
      <c r="AU401" s="195" t="s">
        <v>7</v>
      </c>
      <c r="AV401" s="195" t="s">
        <v>7</v>
      </c>
      <c r="AW401" s="195" t="s">
        <v>7</v>
      </c>
      <c r="AX401" s="195" t="s">
        <v>7</v>
      </c>
      <c r="AY401" s="195" t="s">
        <v>7</v>
      </c>
      <c r="AZ401" s="195" t="s">
        <v>7</v>
      </c>
      <c r="BA401" s="195" t="s">
        <v>7</v>
      </c>
      <c r="BB401" s="195" t="s">
        <v>7</v>
      </c>
      <c r="BC401" s="195" t="s">
        <v>7</v>
      </c>
      <c r="BD401" s="195" t="s">
        <v>7</v>
      </c>
      <c r="BE401" s="195" t="s">
        <v>7</v>
      </c>
      <c r="BF401" s="195" t="s">
        <v>7</v>
      </c>
      <c r="BG401" s="195" t="s">
        <v>7</v>
      </c>
      <c r="BH401" s="195" t="s">
        <v>7</v>
      </c>
      <c r="BI401" s="195" t="s">
        <v>7</v>
      </c>
    </row>
    <row r="402" spans="1:61" ht="12" customHeight="1" x14ac:dyDescent="0.2">
      <c r="A402" s="129">
        <v>139</v>
      </c>
      <c r="B402" s="129"/>
      <c r="C402" s="194" t="s">
        <v>188</v>
      </c>
      <c r="D402" s="195" t="s">
        <v>7</v>
      </c>
      <c r="E402" s="195" t="s">
        <v>7</v>
      </c>
      <c r="F402" s="195" t="s">
        <v>7</v>
      </c>
      <c r="G402" s="195" t="s">
        <v>7</v>
      </c>
      <c r="H402" s="195" t="s">
        <v>7</v>
      </c>
      <c r="I402" s="195" t="s">
        <v>7</v>
      </c>
      <c r="J402" s="195" t="s">
        <v>7</v>
      </c>
      <c r="K402" s="195" t="s">
        <v>7</v>
      </c>
      <c r="L402" s="195" t="s">
        <v>7</v>
      </c>
      <c r="M402" s="195" t="s">
        <v>7</v>
      </c>
      <c r="N402" s="195" t="s">
        <v>7</v>
      </c>
      <c r="O402" s="195" t="s">
        <v>7</v>
      </c>
      <c r="P402" s="195" t="s">
        <v>7</v>
      </c>
      <c r="Q402" s="195" t="s">
        <v>7</v>
      </c>
      <c r="R402" s="195" t="s">
        <v>7</v>
      </c>
      <c r="S402" s="195" t="s">
        <v>7</v>
      </c>
      <c r="X402" s="194" t="s">
        <v>188</v>
      </c>
      <c r="Y402" s="195" t="s">
        <v>7</v>
      </c>
      <c r="Z402" s="195" t="s">
        <v>7</v>
      </c>
      <c r="AA402" s="195" t="s">
        <v>7</v>
      </c>
      <c r="AB402" s="195" t="s">
        <v>7</v>
      </c>
      <c r="AC402" s="195" t="s">
        <v>7</v>
      </c>
      <c r="AD402" s="195" t="s">
        <v>7</v>
      </c>
      <c r="AE402" s="195" t="s">
        <v>7</v>
      </c>
      <c r="AF402" s="195" t="s">
        <v>7</v>
      </c>
      <c r="AG402" s="195" t="s">
        <v>7</v>
      </c>
      <c r="AH402" s="195" t="s">
        <v>7</v>
      </c>
      <c r="AI402" s="195" t="s">
        <v>7</v>
      </c>
      <c r="AJ402" s="195" t="s">
        <v>7</v>
      </c>
      <c r="AK402" s="195" t="s">
        <v>7</v>
      </c>
      <c r="AL402" s="195" t="s">
        <v>7</v>
      </c>
      <c r="AM402" s="195" t="s">
        <v>7</v>
      </c>
      <c r="AN402" s="195" t="s">
        <v>7</v>
      </c>
      <c r="AS402" s="194" t="s">
        <v>188</v>
      </c>
      <c r="AT402" s="195" t="s">
        <v>7</v>
      </c>
      <c r="AU402" s="195" t="s">
        <v>7</v>
      </c>
      <c r="AV402" s="195" t="s">
        <v>7</v>
      </c>
      <c r="AW402" s="195" t="s">
        <v>7</v>
      </c>
      <c r="AX402" s="195" t="s">
        <v>7</v>
      </c>
      <c r="AY402" s="195" t="s">
        <v>7</v>
      </c>
      <c r="AZ402" s="195" t="s">
        <v>7</v>
      </c>
      <c r="BA402" s="195" t="s">
        <v>7</v>
      </c>
      <c r="BB402" s="195" t="s">
        <v>7</v>
      </c>
      <c r="BC402" s="195" t="s">
        <v>7</v>
      </c>
      <c r="BD402" s="195" t="s">
        <v>7</v>
      </c>
      <c r="BE402" s="195" t="s">
        <v>7</v>
      </c>
      <c r="BF402" s="195" t="s">
        <v>7</v>
      </c>
      <c r="BG402" s="195" t="s">
        <v>7</v>
      </c>
      <c r="BH402" s="195" t="s">
        <v>7</v>
      </c>
      <c r="BI402" s="195" t="s">
        <v>7</v>
      </c>
    </row>
    <row r="403" spans="1:61" ht="12" customHeight="1" x14ac:dyDescent="0.2">
      <c r="A403" s="129">
        <v>140</v>
      </c>
      <c r="B403" s="129"/>
      <c r="C403" s="194" t="s">
        <v>189</v>
      </c>
      <c r="D403" s="195" t="s">
        <v>7</v>
      </c>
      <c r="E403" s="195" t="s">
        <v>7</v>
      </c>
      <c r="F403" s="195" t="s">
        <v>7</v>
      </c>
      <c r="G403" s="195" t="s">
        <v>7</v>
      </c>
      <c r="H403" s="195" t="s">
        <v>7</v>
      </c>
      <c r="I403" s="195" t="s">
        <v>7</v>
      </c>
      <c r="J403" s="195" t="s">
        <v>7</v>
      </c>
      <c r="K403" s="195" t="s">
        <v>7</v>
      </c>
      <c r="L403" s="195" t="s">
        <v>7</v>
      </c>
      <c r="M403" s="195" t="s">
        <v>7</v>
      </c>
      <c r="N403" s="195" t="s">
        <v>7</v>
      </c>
      <c r="O403" s="195" t="s">
        <v>7</v>
      </c>
      <c r="P403" s="195" t="s">
        <v>7</v>
      </c>
      <c r="Q403" s="195" t="s">
        <v>7</v>
      </c>
      <c r="R403" s="195" t="s">
        <v>7</v>
      </c>
      <c r="S403" s="195" t="s">
        <v>7</v>
      </c>
      <c r="X403" s="194" t="s">
        <v>189</v>
      </c>
      <c r="Y403" s="195" t="s">
        <v>7</v>
      </c>
      <c r="Z403" s="195" t="s">
        <v>7</v>
      </c>
      <c r="AA403" s="195" t="s">
        <v>7</v>
      </c>
      <c r="AB403" s="195" t="s">
        <v>7</v>
      </c>
      <c r="AC403" s="195" t="s">
        <v>7</v>
      </c>
      <c r="AD403" s="195" t="s">
        <v>7</v>
      </c>
      <c r="AE403" s="195" t="s">
        <v>7</v>
      </c>
      <c r="AF403" s="195" t="s">
        <v>7</v>
      </c>
      <c r="AG403" s="195" t="s">
        <v>7</v>
      </c>
      <c r="AH403" s="195" t="s">
        <v>7</v>
      </c>
      <c r="AI403" s="195" t="s">
        <v>7</v>
      </c>
      <c r="AJ403" s="195" t="s">
        <v>7</v>
      </c>
      <c r="AK403" s="195" t="s">
        <v>7</v>
      </c>
      <c r="AL403" s="195" t="s">
        <v>7</v>
      </c>
      <c r="AM403" s="195" t="s">
        <v>7</v>
      </c>
      <c r="AN403" s="195" t="s">
        <v>7</v>
      </c>
      <c r="AS403" s="194" t="s">
        <v>189</v>
      </c>
      <c r="AT403" s="195" t="s">
        <v>7</v>
      </c>
      <c r="AU403" s="195" t="s">
        <v>7</v>
      </c>
      <c r="AV403" s="195" t="s">
        <v>7</v>
      </c>
      <c r="AW403" s="195" t="s">
        <v>7</v>
      </c>
      <c r="AX403" s="195" t="s">
        <v>7</v>
      </c>
      <c r="AY403" s="195" t="s">
        <v>7</v>
      </c>
      <c r="AZ403" s="195" t="s">
        <v>7</v>
      </c>
      <c r="BA403" s="195" t="s">
        <v>7</v>
      </c>
      <c r="BB403" s="195" t="s">
        <v>7</v>
      </c>
      <c r="BC403" s="195" t="s">
        <v>7</v>
      </c>
      <c r="BD403" s="195" t="s">
        <v>7</v>
      </c>
      <c r="BE403" s="195" t="s">
        <v>7</v>
      </c>
      <c r="BF403" s="195" t="s">
        <v>7</v>
      </c>
      <c r="BG403" s="195" t="s">
        <v>7</v>
      </c>
      <c r="BH403" s="195" t="s">
        <v>7</v>
      </c>
      <c r="BI403" s="195" t="s">
        <v>7</v>
      </c>
    </row>
    <row r="404" spans="1:61" ht="12" customHeight="1" x14ac:dyDescent="0.2">
      <c r="A404" s="129">
        <v>141</v>
      </c>
      <c r="B404" s="129"/>
      <c r="C404" s="194" t="s">
        <v>37</v>
      </c>
      <c r="D404" s="195" t="s">
        <v>7</v>
      </c>
      <c r="E404" s="195" t="s">
        <v>7</v>
      </c>
      <c r="F404" s="195" t="s">
        <v>7</v>
      </c>
      <c r="G404" s="195" t="s">
        <v>7</v>
      </c>
      <c r="H404" s="195" t="s">
        <v>7</v>
      </c>
      <c r="I404" s="195" t="s">
        <v>7</v>
      </c>
      <c r="J404" s="195" t="s">
        <v>7</v>
      </c>
      <c r="K404" s="195" t="s">
        <v>7</v>
      </c>
      <c r="L404" s="195" t="s">
        <v>7</v>
      </c>
      <c r="M404" s="195" t="s">
        <v>7</v>
      </c>
      <c r="N404" s="195" t="s">
        <v>7</v>
      </c>
      <c r="O404" s="195" t="s">
        <v>7</v>
      </c>
      <c r="P404" s="195" t="s">
        <v>7</v>
      </c>
      <c r="Q404" s="195" t="s">
        <v>7</v>
      </c>
      <c r="R404" s="195" t="s">
        <v>7</v>
      </c>
      <c r="S404" s="195" t="s">
        <v>7</v>
      </c>
      <c r="X404" s="194" t="s">
        <v>37</v>
      </c>
      <c r="Y404" s="195" t="s">
        <v>7</v>
      </c>
      <c r="Z404" s="195" t="s">
        <v>7</v>
      </c>
      <c r="AA404" s="195" t="s">
        <v>7</v>
      </c>
      <c r="AB404" s="195" t="s">
        <v>7</v>
      </c>
      <c r="AC404" s="195" t="s">
        <v>7</v>
      </c>
      <c r="AD404" s="195" t="s">
        <v>7</v>
      </c>
      <c r="AE404" s="195" t="s">
        <v>7</v>
      </c>
      <c r="AF404" s="195" t="s">
        <v>7</v>
      </c>
      <c r="AG404" s="195" t="s">
        <v>7</v>
      </c>
      <c r="AH404" s="195" t="s">
        <v>7</v>
      </c>
      <c r="AI404" s="195" t="s">
        <v>7</v>
      </c>
      <c r="AJ404" s="195" t="s">
        <v>7</v>
      </c>
      <c r="AK404" s="195" t="s">
        <v>7</v>
      </c>
      <c r="AL404" s="195" t="s">
        <v>7</v>
      </c>
      <c r="AM404" s="195" t="s">
        <v>7</v>
      </c>
      <c r="AN404" s="195" t="s">
        <v>7</v>
      </c>
      <c r="AS404" s="194" t="s">
        <v>37</v>
      </c>
      <c r="AT404" s="195" t="s">
        <v>7</v>
      </c>
      <c r="AU404" s="195" t="s">
        <v>7</v>
      </c>
      <c r="AV404" s="195" t="s">
        <v>7</v>
      </c>
      <c r="AW404" s="195" t="s">
        <v>7</v>
      </c>
      <c r="AX404" s="195" t="s">
        <v>7</v>
      </c>
      <c r="AY404" s="195" t="s">
        <v>7</v>
      </c>
      <c r="AZ404" s="195" t="s">
        <v>7</v>
      </c>
      <c r="BA404" s="195" t="s">
        <v>7</v>
      </c>
      <c r="BB404" s="195" t="s">
        <v>7</v>
      </c>
      <c r="BC404" s="195" t="s">
        <v>7</v>
      </c>
      <c r="BD404" s="195" t="s">
        <v>7</v>
      </c>
      <c r="BE404" s="195" t="s">
        <v>7</v>
      </c>
      <c r="BF404" s="195" t="s">
        <v>7</v>
      </c>
      <c r="BG404" s="195" t="s">
        <v>7</v>
      </c>
      <c r="BH404" s="195" t="s">
        <v>7</v>
      </c>
      <c r="BI404" s="195" t="s">
        <v>7</v>
      </c>
    </row>
    <row r="405" spans="1:61" ht="12" customHeight="1" x14ac:dyDescent="0.2">
      <c r="A405" s="129">
        <v>142</v>
      </c>
      <c r="B405" s="129"/>
      <c r="C405" s="194" t="s">
        <v>190</v>
      </c>
      <c r="D405" s="195" t="s">
        <v>7</v>
      </c>
      <c r="E405" s="195">
        <v>20</v>
      </c>
      <c r="F405" s="195" t="s">
        <v>7</v>
      </c>
      <c r="G405" s="195" t="s">
        <v>7</v>
      </c>
      <c r="H405" s="195" t="s">
        <v>7</v>
      </c>
      <c r="I405" s="195" t="s">
        <v>7</v>
      </c>
      <c r="J405" s="195" t="s">
        <v>7</v>
      </c>
      <c r="K405" s="195" t="s">
        <v>7</v>
      </c>
      <c r="L405" s="195" t="s">
        <v>7</v>
      </c>
      <c r="M405" s="195" t="s">
        <v>7</v>
      </c>
      <c r="N405" s="195" t="s">
        <v>7</v>
      </c>
      <c r="O405" s="195" t="s">
        <v>7</v>
      </c>
      <c r="P405" s="195" t="s">
        <v>7</v>
      </c>
      <c r="Q405" s="195" t="s">
        <v>7</v>
      </c>
      <c r="R405" s="195" t="s">
        <v>7</v>
      </c>
      <c r="S405" s="195" t="s">
        <v>7</v>
      </c>
      <c r="X405" s="194" t="s">
        <v>190</v>
      </c>
      <c r="Y405" s="195" t="s">
        <v>7</v>
      </c>
      <c r="Z405" s="195">
        <v>20</v>
      </c>
      <c r="AA405" s="195" t="s">
        <v>7</v>
      </c>
      <c r="AB405" s="195" t="s">
        <v>7</v>
      </c>
      <c r="AC405" s="195" t="s">
        <v>7</v>
      </c>
      <c r="AD405" s="195" t="s">
        <v>7</v>
      </c>
      <c r="AE405" s="195" t="s">
        <v>7</v>
      </c>
      <c r="AF405" s="195" t="s">
        <v>7</v>
      </c>
      <c r="AG405" s="195" t="s">
        <v>7</v>
      </c>
      <c r="AH405" s="195" t="s">
        <v>7</v>
      </c>
      <c r="AI405" s="195" t="s">
        <v>7</v>
      </c>
      <c r="AJ405" s="195" t="s">
        <v>7</v>
      </c>
      <c r="AK405" s="195" t="s">
        <v>7</v>
      </c>
      <c r="AL405" s="195" t="s">
        <v>7</v>
      </c>
      <c r="AM405" s="195" t="s">
        <v>7</v>
      </c>
      <c r="AN405" s="195" t="s">
        <v>7</v>
      </c>
      <c r="AS405" s="194" t="s">
        <v>190</v>
      </c>
      <c r="AT405" s="195" t="s">
        <v>7</v>
      </c>
      <c r="AU405" s="195">
        <v>160</v>
      </c>
      <c r="AV405" s="195" t="s">
        <v>7</v>
      </c>
      <c r="AW405" s="195" t="s">
        <v>7</v>
      </c>
      <c r="AX405" s="195" t="s">
        <v>7</v>
      </c>
      <c r="AY405" s="195" t="s">
        <v>7</v>
      </c>
      <c r="AZ405" s="195" t="s">
        <v>7</v>
      </c>
      <c r="BA405" s="195" t="s">
        <v>7</v>
      </c>
      <c r="BB405" s="195" t="s">
        <v>7</v>
      </c>
      <c r="BC405" s="195" t="s">
        <v>7</v>
      </c>
      <c r="BD405" s="195" t="s">
        <v>7</v>
      </c>
      <c r="BE405" s="195" t="s">
        <v>7</v>
      </c>
      <c r="BF405" s="195" t="s">
        <v>7</v>
      </c>
      <c r="BG405" s="195" t="s">
        <v>7</v>
      </c>
      <c r="BH405" s="195" t="s">
        <v>7</v>
      </c>
      <c r="BI405" s="195" t="s">
        <v>7</v>
      </c>
    </row>
    <row r="406" spans="1:61" ht="12" customHeight="1" x14ac:dyDescent="0.2">
      <c r="A406" s="129">
        <v>143</v>
      </c>
      <c r="B406" s="129"/>
      <c r="C406" s="194" t="s">
        <v>191</v>
      </c>
      <c r="D406" s="195" t="s">
        <v>7</v>
      </c>
      <c r="E406" s="195" t="s">
        <v>7</v>
      </c>
      <c r="F406" s="195" t="s">
        <v>7</v>
      </c>
      <c r="G406" s="195" t="s">
        <v>7</v>
      </c>
      <c r="H406" s="195" t="s">
        <v>7</v>
      </c>
      <c r="I406" s="195" t="s">
        <v>7</v>
      </c>
      <c r="J406" s="195" t="s">
        <v>7</v>
      </c>
      <c r="K406" s="195" t="s">
        <v>7</v>
      </c>
      <c r="L406" s="195" t="s">
        <v>7</v>
      </c>
      <c r="M406" s="195" t="s">
        <v>7</v>
      </c>
      <c r="N406" s="195" t="s">
        <v>7</v>
      </c>
      <c r="O406" s="195" t="s">
        <v>7</v>
      </c>
      <c r="P406" s="195" t="s">
        <v>7</v>
      </c>
      <c r="Q406" s="195" t="s">
        <v>7</v>
      </c>
      <c r="R406" s="195" t="s">
        <v>7</v>
      </c>
      <c r="S406" s="195" t="s">
        <v>7</v>
      </c>
      <c r="X406" s="194" t="s">
        <v>191</v>
      </c>
      <c r="Y406" s="195" t="s">
        <v>7</v>
      </c>
      <c r="Z406" s="195" t="s">
        <v>7</v>
      </c>
      <c r="AA406" s="195" t="s">
        <v>7</v>
      </c>
      <c r="AB406" s="195" t="s">
        <v>7</v>
      </c>
      <c r="AC406" s="195" t="s">
        <v>7</v>
      </c>
      <c r="AD406" s="195" t="s">
        <v>7</v>
      </c>
      <c r="AE406" s="195" t="s">
        <v>7</v>
      </c>
      <c r="AF406" s="195" t="s">
        <v>7</v>
      </c>
      <c r="AG406" s="195" t="s">
        <v>7</v>
      </c>
      <c r="AH406" s="195" t="s">
        <v>7</v>
      </c>
      <c r="AI406" s="195" t="s">
        <v>7</v>
      </c>
      <c r="AJ406" s="195" t="s">
        <v>7</v>
      </c>
      <c r="AK406" s="195" t="s">
        <v>7</v>
      </c>
      <c r="AL406" s="195" t="s">
        <v>7</v>
      </c>
      <c r="AM406" s="195" t="s">
        <v>7</v>
      </c>
      <c r="AN406" s="195" t="s">
        <v>7</v>
      </c>
      <c r="AS406" s="194" t="s">
        <v>191</v>
      </c>
      <c r="AT406" s="195" t="s">
        <v>7</v>
      </c>
      <c r="AU406" s="195" t="s">
        <v>7</v>
      </c>
      <c r="AV406" s="195" t="s">
        <v>7</v>
      </c>
      <c r="AW406" s="195" t="s">
        <v>7</v>
      </c>
      <c r="AX406" s="195" t="s">
        <v>7</v>
      </c>
      <c r="AY406" s="195" t="s">
        <v>7</v>
      </c>
      <c r="AZ406" s="195" t="s">
        <v>7</v>
      </c>
      <c r="BA406" s="195" t="s">
        <v>7</v>
      </c>
      <c r="BB406" s="195" t="s">
        <v>7</v>
      </c>
      <c r="BC406" s="195" t="s">
        <v>7</v>
      </c>
      <c r="BD406" s="195" t="s">
        <v>7</v>
      </c>
      <c r="BE406" s="195" t="s">
        <v>7</v>
      </c>
      <c r="BF406" s="195" t="s">
        <v>7</v>
      </c>
      <c r="BG406" s="195" t="s">
        <v>7</v>
      </c>
      <c r="BH406" s="195" t="s">
        <v>7</v>
      </c>
      <c r="BI406" s="195" t="s">
        <v>7</v>
      </c>
    </row>
    <row r="407" spans="1:61" ht="12" customHeight="1" x14ac:dyDescent="0.2">
      <c r="A407" s="129">
        <v>144</v>
      </c>
      <c r="B407" s="129"/>
      <c r="C407" s="194" t="s">
        <v>192</v>
      </c>
      <c r="D407" s="195" t="s">
        <v>7</v>
      </c>
      <c r="E407" s="195">
        <v>50</v>
      </c>
      <c r="F407" s="195" t="s">
        <v>7</v>
      </c>
      <c r="G407" s="195" t="s">
        <v>7</v>
      </c>
      <c r="H407" s="195">
        <v>5</v>
      </c>
      <c r="I407" s="195" t="s">
        <v>7</v>
      </c>
      <c r="J407" s="195" t="s">
        <v>7</v>
      </c>
      <c r="K407" s="195" t="s">
        <v>7</v>
      </c>
      <c r="L407" s="195" t="s">
        <v>7</v>
      </c>
      <c r="M407" s="195" t="s">
        <v>7</v>
      </c>
      <c r="N407" s="195" t="s">
        <v>7</v>
      </c>
      <c r="O407" s="195" t="s">
        <v>7</v>
      </c>
      <c r="P407" s="195" t="s">
        <v>7</v>
      </c>
      <c r="Q407" s="195" t="s">
        <v>7</v>
      </c>
      <c r="R407" s="195" t="s">
        <v>7</v>
      </c>
      <c r="S407" s="195" t="s">
        <v>7</v>
      </c>
      <c r="X407" s="194" t="s">
        <v>192</v>
      </c>
      <c r="Y407" s="195" t="s">
        <v>7</v>
      </c>
      <c r="Z407" s="195">
        <v>50</v>
      </c>
      <c r="AA407" s="195" t="s">
        <v>7</v>
      </c>
      <c r="AB407" s="195" t="s">
        <v>7</v>
      </c>
      <c r="AC407" s="195">
        <v>5</v>
      </c>
      <c r="AD407" s="195" t="s">
        <v>7</v>
      </c>
      <c r="AE407" s="195" t="s">
        <v>7</v>
      </c>
      <c r="AF407" s="195" t="s">
        <v>7</v>
      </c>
      <c r="AG407" s="195" t="s">
        <v>7</v>
      </c>
      <c r="AH407" s="195" t="s">
        <v>7</v>
      </c>
      <c r="AI407" s="195" t="s">
        <v>7</v>
      </c>
      <c r="AJ407" s="195" t="s">
        <v>7</v>
      </c>
      <c r="AK407" s="195" t="s">
        <v>7</v>
      </c>
      <c r="AL407" s="195" t="s">
        <v>7</v>
      </c>
      <c r="AM407" s="195" t="s">
        <v>7</v>
      </c>
      <c r="AN407" s="195" t="s">
        <v>7</v>
      </c>
      <c r="AS407" s="194" t="s">
        <v>192</v>
      </c>
      <c r="AT407" s="195" t="s">
        <v>7</v>
      </c>
      <c r="AU407" s="195">
        <v>500</v>
      </c>
      <c r="AV407" s="195" t="s">
        <v>7</v>
      </c>
      <c r="AW407" s="195" t="s">
        <v>7</v>
      </c>
      <c r="AX407" s="195">
        <v>67</v>
      </c>
      <c r="AY407" s="195" t="s">
        <v>7</v>
      </c>
      <c r="AZ407" s="195" t="s">
        <v>7</v>
      </c>
      <c r="BA407" s="195" t="s">
        <v>7</v>
      </c>
      <c r="BB407" s="195" t="s">
        <v>7</v>
      </c>
      <c r="BC407" s="195" t="s">
        <v>7</v>
      </c>
      <c r="BD407" s="195" t="s">
        <v>7</v>
      </c>
      <c r="BE407" s="195" t="s">
        <v>7</v>
      </c>
      <c r="BF407" s="195" t="s">
        <v>7</v>
      </c>
      <c r="BG407" s="195" t="s">
        <v>7</v>
      </c>
      <c r="BH407" s="195" t="s">
        <v>7</v>
      </c>
      <c r="BI407" s="195" t="s">
        <v>7</v>
      </c>
    </row>
    <row r="408" spans="1:61" ht="12" customHeight="1" x14ac:dyDescent="0.2">
      <c r="A408" s="129">
        <v>145</v>
      </c>
      <c r="B408" s="129"/>
      <c r="C408" s="194" t="s">
        <v>12</v>
      </c>
      <c r="D408" s="195" t="s">
        <v>7</v>
      </c>
      <c r="E408" s="195" t="s">
        <v>7</v>
      </c>
      <c r="F408" s="195" t="s">
        <v>7</v>
      </c>
      <c r="G408" s="195" t="s">
        <v>7</v>
      </c>
      <c r="H408" s="195" t="s">
        <v>7</v>
      </c>
      <c r="I408" s="195" t="s">
        <v>7</v>
      </c>
      <c r="J408" s="195" t="s">
        <v>7</v>
      </c>
      <c r="K408" s="195">
        <v>45</v>
      </c>
      <c r="L408" s="195" t="s">
        <v>7</v>
      </c>
      <c r="M408" s="195" t="s">
        <v>7</v>
      </c>
      <c r="N408" s="195" t="s">
        <v>7</v>
      </c>
      <c r="O408" s="195" t="s">
        <v>7</v>
      </c>
      <c r="P408" s="195" t="s">
        <v>7</v>
      </c>
      <c r="Q408" s="195" t="s">
        <v>7</v>
      </c>
      <c r="R408" s="195" t="s">
        <v>7</v>
      </c>
      <c r="S408" s="195" t="s">
        <v>7</v>
      </c>
      <c r="X408" s="194" t="s">
        <v>12</v>
      </c>
      <c r="Y408" s="195" t="s">
        <v>7</v>
      </c>
      <c r="Z408" s="195" t="s">
        <v>7</v>
      </c>
      <c r="AA408" s="195" t="s">
        <v>7</v>
      </c>
      <c r="AB408" s="195" t="s">
        <v>7</v>
      </c>
      <c r="AC408" s="195" t="s">
        <v>7</v>
      </c>
      <c r="AD408" s="195" t="s">
        <v>7</v>
      </c>
      <c r="AE408" s="195" t="s">
        <v>7</v>
      </c>
      <c r="AF408" s="195">
        <v>45</v>
      </c>
      <c r="AG408" s="195" t="s">
        <v>7</v>
      </c>
      <c r="AH408" s="195" t="s">
        <v>7</v>
      </c>
      <c r="AI408" s="195" t="s">
        <v>7</v>
      </c>
      <c r="AJ408" s="195" t="s">
        <v>7</v>
      </c>
      <c r="AK408" s="195" t="s">
        <v>7</v>
      </c>
      <c r="AL408" s="195" t="s">
        <v>7</v>
      </c>
      <c r="AM408" s="195" t="s">
        <v>7</v>
      </c>
      <c r="AN408" s="195" t="s">
        <v>7</v>
      </c>
      <c r="AS408" s="194" t="s">
        <v>12</v>
      </c>
      <c r="AT408" s="195" t="s">
        <v>7</v>
      </c>
      <c r="AU408" s="195" t="s">
        <v>7</v>
      </c>
      <c r="AV408" s="195" t="s">
        <v>7</v>
      </c>
      <c r="AW408" s="195" t="s">
        <v>7</v>
      </c>
      <c r="AX408" s="195" t="s">
        <v>7</v>
      </c>
      <c r="AY408" s="195" t="s">
        <v>7</v>
      </c>
      <c r="AZ408" s="195" t="s">
        <v>7</v>
      </c>
      <c r="BA408" s="196">
        <v>1100</v>
      </c>
      <c r="BB408" s="195" t="s">
        <v>7</v>
      </c>
      <c r="BC408" s="195" t="s">
        <v>7</v>
      </c>
      <c r="BD408" s="195" t="s">
        <v>7</v>
      </c>
      <c r="BE408" s="195" t="s">
        <v>7</v>
      </c>
      <c r="BF408" s="195" t="s">
        <v>7</v>
      </c>
      <c r="BG408" s="195" t="s">
        <v>7</v>
      </c>
      <c r="BH408" s="195" t="s">
        <v>7</v>
      </c>
      <c r="BI408" s="195" t="s">
        <v>7</v>
      </c>
    </row>
    <row r="409" spans="1:61" ht="12" customHeight="1" x14ac:dyDescent="0.2">
      <c r="A409" s="129">
        <v>146</v>
      </c>
      <c r="B409" s="129"/>
      <c r="C409" s="194" t="s">
        <v>193</v>
      </c>
      <c r="D409" s="195" t="s">
        <v>7</v>
      </c>
      <c r="E409" s="195" t="s">
        <v>7</v>
      </c>
      <c r="F409" s="195" t="s">
        <v>7</v>
      </c>
      <c r="G409" s="195" t="s">
        <v>7</v>
      </c>
      <c r="H409" s="195" t="s">
        <v>7</v>
      </c>
      <c r="I409" s="195" t="s">
        <v>7</v>
      </c>
      <c r="J409" s="195" t="s">
        <v>7</v>
      </c>
      <c r="K409" s="195" t="s">
        <v>7</v>
      </c>
      <c r="L409" s="195" t="s">
        <v>7</v>
      </c>
      <c r="M409" s="195" t="s">
        <v>7</v>
      </c>
      <c r="N409" s="195" t="s">
        <v>7</v>
      </c>
      <c r="O409" s="195" t="s">
        <v>7</v>
      </c>
      <c r="P409" s="195" t="s">
        <v>7</v>
      </c>
      <c r="Q409" s="195" t="s">
        <v>7</v>
      </c>
      <c r="R409" s="195" t="s">
        <v>7</v>
      </c>
      <c r="S409" s="195" t="s">
        <v>7</v>
      </c>
      <c r="X409" s="194" t="s">
        <v>193</v>
      </c>
      <c r="Y409" s="195" t="s">
        <v>7</v>
      </c>
      <c r="Z409" s="195" t="s">
        <v>7</v>
      </c>
      <c r="AA409" s="195" t="s">
        <v>7</v>
      </c>
      <c r="AB409" s="195" t="s">
        <v>7</v>
      </c>
      <c r="AC409" s="195" t="s">
        <v>7</v>
      </c>
      <c r="AD409" s="195" t="s">
        <v>7</v>
      </c>
      <c r="AE409" s="195" t="s">
        <v>7</v>
      </c>
      <c r="AF409" s="195" t="s">
        <v>7</v>
      </c>
      <c r="AG409" s="195" t="s">
        <v>7</v>
      </c>
      <c r="AH409" s="195" t="s">
        <v>7</v>
      </c>
      <c r="AI409" s="195" t="s">
        <v>7</v>
      </c>
      <c r="AJ409" s="195" t="s">
        <v>7</v>
      </c>
      <c r="AK409" s="195" t="s">
        <v>7</v>
      </c>
      <c r="AL409" s="195" t="s">
        <v>7</v>
      </c>
      <c r="AM409" s="195" t="s">
        <v>7</v>
      </c>
      <c r="AN409" s="195" t="s">
        <v>7</v>
      </c>
      <c r="AS409" s="194" t="s">
        <v>193</v>
      </c>
      <c r="AT409" s="195" t="s">
        <v>7</v>
      </c>
      <c r="AU409" s="195" t="s">
        <v>7</v>
      </c>
      <c r="AV409" s="195" t="s">
        <v>7</v>
      </c>
      <c r="AW409" s="195" t="s">
        <v>7</v>
      </c>
      <c r="AX409" s="195" t="s">
        <v>7</v>
      </c>
      <c r="AY409" s="195" t="s">
        <v>7</v>
      </c>
      <c r="AZ409" s="195" t="s">
        <v>7</v>
      </c>
      <c r="BA409" s="195" t="s">
        <v>7</v>
      </c>
      <c r="BB409" s="195" t="s">
        <v>7</v>
      </c>
      <c r="BC409" s="195" t="s">
        <v>7</v>
      </c>
      <c r="BD409" s="195" t="s">
        <v>7</v>
      </c>
      <c r="BE409" s="195" t="s">
        <v>7</v>
      </c>
      <c r="BF409" s="195" t="s">
        <v>7</v>
      </c>
      <c r="BG409" s="195" t="s">
        <v>7</v>
      </c>
      <c r="BH409" s="195" t="s">
        <v>7</v>
      </c>
      <c r="BI409" s="195" t="s">
        <v>7</v>
      </c>
    </row>
    <row r="410" spans="1:61" ht="12" customHeight="1" x14ac:dyDescent="0.2">
      <c r="A410" s="129">
        <v>147</v>
      </c>
      <c r="B410" s="129"/>
      <c r="C410" s="194" t="s">
        <v>38</v>
      </c>
      <c r="D410" s="195" t="s">
        <v>7</v>
      </c>
      <c r="E410" s="195">
        <v>110</v>
      </c>
      <c r="F410" s="195" t="s">
        <v>7</v>
      </c>
      <c r="G410" s="195" t="s">
        <v>7</v>
      </c>
      <c r="H410" s="195" t="s">
        <v>7</v>
      </c>
      <c r="I410" s="195" t="s">
        <v>7</v>
      </c>
      <c r="J410" s="195">
        <v>100</v>
      </c>
      <c r="K410" s="195">
        <v>110</v>
      </c>
      <c r="L410" s="195" t="s">
        <v>7</v>
      </c>
      <c r="M410" s="195" t="s">
        <v>7</v>
      </c>
      <c r="N410" s="195">
        <v>25</v>
      </c>
      <c r="O410" s="195">
        <v>25</v>
      </c>
      <c r="P410" s="195" t="s">
        <v>7</v>
      </c>
      <c r="Q410" s="195">
        <v>60</v>
      </c>
      <c r="R410" s="195" t="s">
        <v>7</v>
      </c>
      <c r="S410" s="195" t="s">
        <v>7</v>
      </c>
      <c r="X410" s="194" t="s">
        <v>38</v>
      </c>
      <c r="Y410" s="195" t="s">
        <v>7</v>
      </c>
      <c r="Z410" s="195">
        <v>110</v>
      </c>
      <c r="AA410" s="195" t="s">
        <v>7</v>
      </c>
      <c r="AB410" s="195" t="s">
        <v>7</v>
      </c>
      <c r="AC410" s="195" t="s">
        <v>7</v>
      </c>
      <c r="AD410" s="195" t="s">
        <v>7</v>
      </c>
      <c r="AE410" s="195">
        <v>100</v>
      </c>
      <c r="AF410" s="195">
        <v>110</v>
      </c>
      <c r="AG410" s="195" t="s">
        <v>7</v>
      </c>
      <c r="AH410" s="195" t="s">
        <v>7</v>
      </c>
      <c r="AI410" s="195">
        <v>25</v>
      </c>
      <c r="AJ410" s="195">
        <v>25</v>
      </c>
      <c r="AK410" s="195" t="s">
        <v>7</v>
      </c>
      <c r="AL410" s="195">
        <v>60</v>
      </c>
      <c r="AM410" s="195" t="s">
        <v>7</v>
      </c>
      <c r="AN410" s="195" t="s">
        <v>7</v>
      </c>
      <c r="AS410" s="194" t="s">
        <v>38</v>
      </c>
      <c r="AT410" s="195" t="s">
        <v>7</v>
      </c>
      <c r="AU410" s="196">
        <v>1650</v>
      </c>
      <c r="AV410" s="195" t="s">
        <v>7</v>
      </c>
      <c r="AW410" s="195" t="s">
        <v>7</v>
      </c>
      <c r="AX410" s="195" t="s">
        <v>7</v>
      </c>
      <c r="AY410" s="195" t="s">
        <v>7</v>
      </c>
      <c r="AZ410" s="196">
        <v>4000</v>
      </c>
      <c r="BA410" s="196">
        <v>2420</v>
      </c>
      <c r="BB410" s="195" t="s">
        <v>7</v>
      </c>
      <c r="BC410" s="195" t="s">
        <v>7</v>
      </c>
      <c r="BD410" s="195">
        <v>200</v>
      </c>
      <c r="BE410" s="195">
        <v>275</v>
      </c>
      <c r="BF410" s="195" t="s">
        <v>7</v>
      </c>
      <c r="BG410" s="196">
        <v>1080</v>
      </c>
      <c r="BH410" s="195" t="s">
        <v>7</v>
      </c>
      <c r="BI410" s="195" t="s">
        <v>7</v>
      </c>
    </row>
    <row r="411" spans="1:61" ht="12" customHeight="1" x14ac:dyDescent="0.2">
      <c r="A411" s="129">
        <v>148</v>
      </c>
      <c r="B411" s="129"/>
      <c r="C411" s="194" t="s">
        <v>194</v>
      </c>
      <c r="D411" s="195" t="s">
        <v>7</v>
      </c>
      <c r="E411" s="195" t="s">
        <v>7</v>
      </c>
      <c r="F411" s="195" t="s">
        <v>7</v>
      </c>
      <c r="G411" s="195" t="s">
        <v>7</v>
      </c>
      <c r="H411" s="195" t="s">
        <v>7</v>
      </c>
      <c r="I411" s="195" t="s">
        <v>7</v>
      </c>
      <c r="J411" s="195" t="s">
        <v>7</v>
      </c>
      <c r="K411" s="195" t="s">
        <v>7</v>
      </c>
      <c r="L411" s="195" t="s">
        <v>7</v>
      </c>
      <c r="M411" s="195" t="s">
        <v>7</v>
      </c>
      <c r="N411" s="195" t="s">
        <v>7</v>
      </c>
      <c r="O411" s="195" t="s">
        <v>7</v>
      </c>
      <c r="P411" s="195" t="s">
        <v>7</v>
      </c>
      <c r="Q411" s="195" t="s">
        <v>7</v>
      </c>
      <c r="R411" s="195" t="s">
        <v>7</v>
      </c>
      <c r="S411" s="195" t="s">
        <v>7</v>
      </c>
      <c r="X411" s="194" t="s">
        <v>194</v>
      </c>
      <c r="Y411" s="195" t="s">
        <v>7</v>
      </c>
      <c r="Z411" s="195" t="s">
        <v>7</v>
      </c>
      <c r="AA411" s="195" t="s">
        <v>7</v>
      </c>
      <c r="AB411" s="195" t="s">
        <v>7</v>
      </c>
      <c r="AC411" s="195" t="s">
        <v>7</v>
      </c>
      <c r="AD411" s="195" t="s">
        <v>7</v>
      </c>
      <c r="AE411" s="195" t="s">
        <v>7</v>
      </c>
      <c r="AF411" s="195" t="s">
        <v>7</v>
      </c>
      <c r="AG411" s="195" t="s">
        <v>7</v>
      </c>
      <c r="AH411" s="195" t="s">
        <v>7</v>
      </c>
      <c r="AI411" s="195" t="s">
        <v>7</v>
      </c>
      <c r="AJ411" s="195" t="s">
        <v>7</v>
      </c>
      <c r="AK411" s="195" t="s">
        <v>7</v>
      </c>
      <c r="AL411" s="195" t="s">
        <v>7</v>
      </c>
      <c r="AM411" s="195" t="s">
        <v>7</v>
      </c>
      <c r="AN411" s="195" t="s">
        <v>7</v>
      </c>
      <c r="AS411" s="194" t="s">
        <v>194</v>
      </c>
      <c r="AT411" s="195" t="s">
        <v>7</v>
      </c>
      <c r="AU411" s="195" t="s">
        <v>7</v>
      </c>
      <c r="AV411" s="195" t="s">
        <v>7</v>
      </c>
      <c r="AW411" s="195" t="s">
        <v>7</v>
      </c>
      <c r="AX411" s="195" t="s">
        <v>7</v>
      </c>
      <c r="AY411" s="195" t="s">
        <v>7</v>
      </c>
      <c r="AZ411" s="195" t="s">
        <v>7</v>
      </c>
      <c r="BA411" s="195" t="s">
        <v>7</v>
      </c>
      <c r="BB411" s="195" t="s">
        <v>7</v>
      </c>
      <c r="BC411" s="195" t="s">
        <v>7</v>
      </c>
      <c r="BD411" s="195" t="s">
        <v>7</v>
      </c>
      <c r="BE411" s="195" t="s">
        <v>7</v>
      </c>
      <c r="BF411" s="195" t="s">
        <v>7</v>
      </c>
      <c r="BG411" s="195" t="s">
        <v>7</v>
      </c>
      <c r="BH411" s="195" t="s">
        <v>7</v>
      </c>
      <c r="BI411" s="195" t="s">
        <v>7</v>
      </c>
    </row>
    <row r="412" spans="1:61" ht="12" customHeight="1" x14ac:dyDescent="0.2">
      <c r="A412" s="129">
        <v>149</v>
      </c>
      <c r="B412" s="129"/>
      <c r="C412" s="194" t="s">
        <v>195</v>
      </c>
      <c r="D412" s="195" t="s">
        <v>7</v>
      </c>
      <c r="E412" s="195" t="s">
        <v>7</v>
      </c>
      <c r="F412" s="195" t="s">
        <v>7</v>
      </c>
      <c r="G412" s="195" t="s">
        <v>7</v>
      </c>
      <c r="H412" s="195" t="s">
        <v>7</v>
      </c>
      <c r="I412" s="195" t="s">
        <v>7</v>
      </c>
      <c r="J412" s="195" t="s">
        <v>7</v>
      </c>
      <c r="K412" s="195" t="s">
        <v>7</v>
      </c>
      <c r="L412" s="195" t="s">
        <v>7</v>
      </c>
      <c r="M412" s="195" t="s">
        <v>7</v>
      </c>
      <c r="N412" s="195" t="s">
        <v>7</v>
      </c>
      <c r="O412" s="195" t="s">
        <v>7</v>
      </c>
      <c r="P412" s="195" t="s">
        <v>7</v>
      </c>
      <c r="Q412" s="195" t="s">
        <v>7</v>
      </c>
      <c r="R412" s="195" t="s">
        <v>7</v>
      </c>
      <c r="S412" s="195" t="s">
        <v>7</v>
      </c>
      <c r="X412" s="194" t="s">
        <v>195</v>
      </c>
      <c r="Y412" s="195" t="s">
        <v>7</v>
      </c>
      <c r="Z412" s="195" t="s">
        <v>7</v>
      </c>
      <c r="AA412" s="195" t="s">
        <v>7</v>
      </c>
      <c r="AB412" s="195" t="s">
        <v>7</v>
      </c>
      <c r="AC412" s="195" t="s">
        <v>7</v>
      </c>
      <c r="AD412" s="195" t="s">
        <v>7</v>
      </c>
      <c r="AE412" s="195" t="s">
        <v>7</v>
      </c>
      <c r="AF412" s="195" t="s">
        <v>7</v>
      </c>
      <c r="AG412" s="195" t="s">
        <v>7</v>
      </c>
      <c r="AH412" s="195" t="s">
        <v>7</v>
      </c>
      <c r="AI412" s="195" t="s">
        <v>7</v>
      </c>
      <c r="AJ412" s="195" t="s">
        <v>7</v>
      </c>
      <c r="AK412" s="195" t="s">
        <v>7</v>
      </c>
      <c r="AL412" s="195" t="s">
        <v>7</v>
      </c>
      <c r="AM412" s="195" t="s">
        <v>7</v>
      </c>
      <c r="AN412" s="195" t="s">
        <v>7</v>
      </c>
      <c r="AS412" s="194" t="s">
        <v>195</v>
      </c>
      <c r="AT412" s="195" t="s">
        <v>7</v>
      </c>
      <c r="AU412" s="195" t="s">
        <v>7</v>
      </c>
      <c r="AV412" s="195" t="s">
        <v>7</v>
      </c>
      <c r="AW412" s="195" t="s">
        <v>7</v>
      </c>
      <c r="AX412" s="195" t="s">
        <v>7</v>
      </c>
      <c r="AY412" s="195" t="s">
        <v>7</v>
      </c>
      <c r="AZ412" s="195" t="s">
        <v>7</v>
      </c>
      <c r="BA412" s="195" t="s">
        <v>7</v>
      </c>
      <c r="BB412" s="195" t="s">
        <v>7</v>
      </c>
      <c r="BC412" s="195" t="s">
        <v>7</v>
      </c>
      <c r="BD412" s="195" t="s">
        <v>7</v>
      </c>
      <c r="BE412" s="195" t="s">
        <v>7</v>
      </c>
      <c r="BF412" s="195" t="s">
        <v>7</v>
      </c>
      <c r="BG412" s="195" t="s">
        <v>7</v>
      </c>
      <c r="BH412" s="195" t="s">
        <v>7</v>
      </c>
      <c r="BI412" s="195" t="s">
        <v>7</v>
      </c>
    </row>
    <row r="413" spans="1:61" ht="12" customHeight="1" x14ac:dyDescent="0.2">
      <c r="A413" s="129">
        <v>150</v>
      </c>
      <c r="B413" s="129"/>
      <c r="C413" s="194" t="s">
        <v>196</v>
      </c>
      <c r="D413" s="195" t="s">
        <v>7</v>
      </c>
      <c r="E413" s="195" t="s">
        <v>7</v>
      </c>
      <c r="F413" s="195">
        <v>78</v>
      </c>
      <c r="G413" s="195" t="s">
        <v>7</v>
      </c>
      <c r="H413" s="195" t="s">
        <v>7</v>
      </c>
      <c r="I413" s="195" t="s">
        <v>7</v>
      </c>
      <c r="J413" s="195" t="s">
        <v>7</v>
      </c>
      <c r="K413" s="195" t="s">
        <v>7</v>
      </c>
      <c r="L413" s="195" t="s">
        <v>7</v>
      </c>
      <c r="M413" s="195" t="s">
        <v>7</v>
      </c>
      <c r="N413" s="195" t="s">
        <v>7</v>
      </c>
      <c r="O413" s="195" t="s">
        <v>7</v>
      </c>
      <c r="P413" s="195" t="s">
        <v>7</v>
      </c>
      <c r="Q413" s="195" t="s">
        <v>7</v>
      </c>
      <c r="R413" s="195" t="s">
        <v>7</v>
      </c>
      <c r="S413" s="195" t="s">
        <v>7</v>
      </c>
      <c r="X413" s="194" t="s">
        <v>196</v>
      </c>
      <c r="Y413" s="195" t="s">
        <v>7</v>
      </c>
      <c r="Z413" s="195" t="s">
        <v>7</v>
      </c>
      <c r="AA413" s="195">
        <v>78</v>
      </c>
      <c r="AB413" s="195" t="s">
        <v>7</v>
      </c>
      <c r="AC413" s="195" t="s">
        <v>7</v>
      </c>
      <c r="AD413" s="195" t="s">
        <v>7</v>
      </c>
      <c r="AE413" s="195" t="s">
        <v>7</v>
      </c>
      <c r="AF413" s="195" t="s">
        <v>7</v>
      </c>
      <c r="AG413" s="195" t="s">
        <v>7</v>
      </c>
      <c r="AH413" s="195" t="s">
        <v>7</v>
      </c>
      <c r="AI413" s="195" t="s">
        <v>7</v>
      </c>
      <c r="AJ413" s="195" t="s">
        <v>7</v>
      </c>
      <c r="AK413" s="195" t="s">
        <v>7</v>
      </c>
      <c r="AL413" s="195" t="s">
        <v>7</v>
      </c>
      <c r="AM413" s="195" t="s">
        <v>7</v>
      </c>
      <c r="AN413" s="195" t="s">
        <v>7</v>
      </c>
      <c r="AS413" s="194" t="s">
        <v>196</v>
      </c>
      <c r="AT413" s="195" t="s">
        <v>7</v>
      </c>
      <c r="AU413" s="195" t="s">
        <v>7</v>
      </c>
      <c r="AV413" s="195">
        <v>269</v>
      </c>
      <c r="AW413" s="195" t="s">
        <v>7</v>
      </c>
      <c r="AX413" s="195" t="s">
        <v>7</v>
      </c>
      <c r="AY413" s="195" t="s">
        <v>7</v>
      </c>
      <c r="AZ413" s="195" t="s">
        <v>7</v>
      </c>
      <c r="BA413" s="195" t="s">
        <v>7</v>
      </c>
      <c r="BB413" s="195" t="s">
        <v>7</v>
      </c>
      <c r="BC413" s="195" t="s">
        <v>7</v>
      </c>
      <c r="BD413" s="195" t="s">
        <v>7</v>
      </c>
      <c r="BE413" s="195" t="s">
        <v>7</v>
      </c>
      <c r="BF413" s="195" t="s">
        <v>7</v>
      </c>
      <c r="BG413" s="195" t="s">
        <v>7</v>
      </c>
      <c r="BH413" s="195" t="s">
        <v>7</v>
      </c>
      <c r="BI413" s="195" t="s">
        <v>7</v>
      </c>
    </row>
    <row r="414" spans="1:61" ht="12" customHeight="1" x14ac:dyDescent="0.2">
      <c r="A414" s="129">
        <v>151</v>
      </c>
      <c r="B414" s="129"/>
      <c r="C414" s="194" t="s">
        <v>197</v>
      </c>
      <c r="D414" s="195" t="s">
        <v>7</v>
      </c>
      <c r="E414" s="195" t="s">
        <v>7</v>
      </c>
      <c r="F414" s="195">
        <v>245</v>
      </c>
      <c r="G414" s="195" t="s">
        <v>7</v>
      </c>
      <c r="H414" s="195" t="s">
        <v>7</v>
      </c>
      <c r="I414" s="195" t="s">
        <v>7</v>
      </c>
      <c r="J414" s="195" t="s">
        <v>7</v>
      </c>
      <c r="K414" s="195" t="s">
        <v>7</v>
      </c>
      <c r="L414" s="195" t="s">
        <v>7</v>
      </c>
      <c r="M414" s="195">
        <v>100</v>
      </c>
      <c r="N414" s="195" t="s">
        <v>7</v>
      </c>
      <c r="O414" s="195" t="s">
        <v>7</v>
      </c>
      <c r="P414" s="195" t="s">
        <v>7</v>
      </c>
      <c r="Q414" s="195" t="s">
        <v>7</v>
      </c>
      <c r="R414" s="195" t="s">
        <v>7</v>
      </c>
      <c r="S414" s="195" t="s">
        <v>7</v>
      </c>
      <c r="X414" s="194" t="s">
        <v>197</v>
      </c>
      <c r="Y414" s="195" t="s">
        <v>7</v>
      </c>
      <c r="Z414" s="195" t="s">
        <v>7</v>
      </c>
      <c r="AA414" s="195">
        <v>245</v>
      </c>
      <c r="AB414" s="195" t="s">
        <v>7</v>
      </c>
      <c r="AC414" s="195" t="s">
        <v>7</v>
      </c>
      <c r="AD414" s="195" t="s">
        <v>7</v>
      </c>
      <c r="AE414" s="195" t="s">
        <v>7</v>
      </c>
      <c r="AF414" s="195" t="s">
        <v>7</v>
      </c>
      <c r="AG414" s="195" t="s">
        <v>7</v>
      </c>
      <c r="AH414" s="195">
        <v>100</v>
      </c>
      <c r="AI414" s="195" t="s">
        <v>7</v>
      </c>
      <c r="AJ414" s="195" t="s">
        <v>7</v>
      </c>
      <c r="AK414" s="195" t="s">
        <v>7</v>
      </c>
      <c r="AL414" s="195" t="s">
        <v>7</v>
      </c>
      <c r="AM414" s="195" t="s">
        <v>7</v>
      </c>
      <c r="AN414" s="195" t="s">
        <v>7</v>
      </c>
      <c r="AS414" s="194" t="s">
        <v>197</v>
      </c>
      <c r="AT414" s="195" t="s">
        <v>7</v>
      </c>
      <c r="AU414" s="195" t="s">
        <v>7</v>
      </c>
      <c r="AV414" s="195">
        <v>450</v>
      </c>
      <c r="AW414" s="195" t="s">
        <v>7</v>
      </c>
      <c r="AX414" s="195" t="s">
        <v>7</v>
      </c>
      <c r="AY414" s="195" t="s">
        <v>7</v>
      </c>
      <c r="AZ414" s="195" t="s">
        <v>7</v>
      </c>
      <c r="BA414" s="195" t="s">
        <v>7</v>
      </c>
      <c r="BB414" s="195" t="s">
        <v>7</v>
      </c>
      <c r="BC414" s="196">
        <v>2000</v>
      </c>
      <c r="BD414" s="195" t="s">
        <v>7</v>
      </c>
      <c r="BE414" s="195" t="s">
        <v>7</v>
      </c>
      <c r="BF414" s="195" t="s">
        <v>7</v>
      </c>
      <c r="BG414" s="195" t="s">
        <v>7</v>
      </c>
      <c r="BH414" s="195" t="s">
        <v>7</v>
      </c>
      <c r="BI414" s="195" t="s">
        <v>7</v>
      </c>
    </row>
    <row r="415" spans="1:61" ht="12" customHeight="1" x14ac:dyDescent="0.2">
      <c r="A415" s="129">
        <v>152</v>
      </c>
      <c r="B415" s="129"/>
      <c r="C415" s="194" t="s">
        <v>198</v>
      </c>
      <c r="D415" s="195" t="s">
        <v>7</v>
      </c>
      <c r="E415" s="195" t="s">
        <v>7</v>
      </c>
      <c r="F415" s="195" t="s">
        <v>7</v>
      </c>
      <c r="G415" s="195" t="s">
        <v>7</v>
      </c>
      <c r="H415" s="195" t="s">
        <v>7</v>
      </c>
      <c r="I415" s="195" t="s">
        <v>7</v>
      </c>
      <c r="J415" s="195" t="s">
        <v>7</v>
      </c>
      <c r="K415" s="195" t="s">
        <v>7</v>
      </c>
      <c r="L415" s="195" t="s">
        <v>7</v>
      </c>
      <c r="M415" s="195" t="s">
        <v>7</v>
      </c>
      <c r="N415" s="195" t="s">
        <v>7</v>
      </c>
      <c r="O415" s="195" t="s">
        <v>7</v>
      </c>
      <c r="P415" s="195" t="s">
        <v>7</v>
      </c>
      <c r="Q415" s="195" t="s">
        <v>7</v>
      </c>
      <c r="R415" s="195" t="s">
        <v>7</v>
      </c>
      <c r="S415" s="195" t="s">
        <v>7</v>
      </c>
      <c r="X415" s="194" t="s">
        <v>198</v>
      </c>
      <c r="Y415" s="195" t="s">
        <v>7</v>
      </c>
      <c r="Z415" s="195" t="s">
        <v>7</v>
      </c>
      <c r="AA415" s="195" t="s">
        <v>7</v>
      </c>
      <c r="AB415" s="195" t="s">
        <v>7</v>
      </c>
      <c r="AC415" s="195" t="s">
        <v>7</v>
      </c>
      <c r="AD415" s="195" t="s">
        <v>7</v>
      </c>
      <c r="AE415" s="195" t="s">
        <v>7</v>
      </c>
      <c r="AF415" s="195" t="s">
        <v>7</v>
      </c>
      <c r="AG415" s="195" t="s">
        <v>7</v>
      </c>
      <c r="AH415" s="195" t="s">
        <v>7</v>
      </c>
      <c r="AI415" s="195" t="s">
        <v>7</v>
      </c>
      <c r="AJ415" s="195" t="s">
        <v>7</v>
      </c>
      <c r="AK415" s="195" t="s">
        <v>7</v>
      </c>
      <c r="AL415" s="195" t="s">
        <v>7</v>
      </c>
      <c r="AM415" s="195" t="s">
        <v>7</v>
      </c>
      <c r="AN415" s="195" t="s">
        <v>7</v>
      </c>
      <c r="AS415" s="194" t="s">
        <v>198</v>
      </c>
      <c r="AT415" s="195" t="s">
        <v>7</v>
      </c>
      <c r="AU415" s="195" t="s">
        <v>7</v>
      </c>
      <c r="AV415" s="195" t="s">
        <v>7</v>
      </c>
      <c r="AW415" s="195" t="s">
        <v>7</v>
      </c>
      <c r="AX415" s="195" t="s">
        <v>7</v>
      </c>
      <c r="AY415" s="195" t="s">
        <v>7</v>
      </c>
      <c r="AZ415" s="195" t="s">
        <v>7</v>
      </c>
      <c r="BA415" s="195" t="s">
        <v>7</v>
      </c>
      <c r="BB415" s="195" t="s">
        <v>7</v>
      </c>
      <c r="BC415" s="195" t="s">
        <v>7</v>
      </c>
      <c r="BD415" s="195" t="s">
        <v>7</v>
      </c>
      <c r="BE415" s="195" t="s">
        <v>7</v>
      </c>
      <c r="BF415" s="195" t="s">
        <v>7</v>
      </c>
      <c r="BG415" s="195" t="s">
        <v>7</v>
      </c>
      <c r="BH415" s="195" t="s">
        <v>7</v>
      </c>
      <c r="BI415" s="195" t="s">
        <v>7</v>
      </c>
    </row>
    <row r="416" spans="1:61" ht="12" customHeight="1" x14ac:dyDescent="0.2">
      <c r="A416" s="129">
        <v>153</v>
      </c>
      <c r="B416" s="129"/>
      <c r="C416" s="194" t="s">
        <v>199</v>
      </c>
      <c r="D416" s="195" t="s">
        <v>7</v>
      </c>
      <c r="E416" s="195">
        <v>10</v>
      </c>
      <c r="F416" s="195" t="s">
        <v>7</v>
      </c>
      <c r="G416" s="195">
        <v>35</v>
      </c>
      <c r="H416" s="195" t="s">
        <v>7</v>
      </c>
      <c r="I416" s="195" t="s">
        <v>7</v>
      </c>
      <c r="J416" s="195" t="s">
        <v>7</v>
      </c>
      <c r="K416" s="195">
        <v>48</v>
      </c>
      <c r="L416" s="195" t="s">
        <v>7</v>
      </c>
      <c r="M416" s="195" t="s">
        <v>7</v>
      </c>
      <c r="N416" s="195" t="s">
        <v>7</v>
      </c>
      <c r="O416" s="195" t="s">
        <v>7</v>
      </c>
      <c r="P416" s="195" t="s">
        <v>7</v>
      </c>
      <c r="Q416" s="195" t="s">
        <v>7</v>
      </c>
      <c r="R416" s="195" t="s">
        <v>7</v>
      </c>
      <c r="S416" s="195" t="s">
        <v>7</v>
      </c>
      <c r="X416" s="194" t="s">
        <v>199</v>
      </c>
      <c r="Y416" s="195" t="s">
        <v>7</v>
      </c>
      <c r="Z416" s="195">
        <v>10</v>
      </c>
      <c r="AA416" s="195" t="s">
        <v>7</v>
      </c>
      <c r="AB416" s="195">
        <v>35</v>
      </c>
      <c r="AC416" s="195" t="s">
        <v>7</v>
      </c>
      <c r="AD416" s="195" t="s">
        <v>7</v>
      </c>
      <c r="AE416" s="195" t="s">
        <v>7</v>
      </c>
      <c r="AF416" s="195">
        <v>48</v>
      </c>
      <c r="AG416" s="195" t="s">
        <v>7</v>
      </c>
      <c r="AH416" s="195" t="s">
        <v>7</v>
      </c>
      <c r="AI416" s="195" t="s">
        <v>7</v>
      </c>
      <c r="AJ416" s="195" t="s">
        <v>7</v>
      </c>
      <c r="AK416" s="195" t="s">
        <v>7</v>
      </c>
      <c r="AL416" s="195" t="s">
        <v>7</v>
      </c>
      <c r="AM416" s="195" t="s">
        <v>7</v>
      </c>
      <c r="AN416" s="195" t="s">
        <v>7</v>
      </c>
      <c r="AS416" s="194" t="s">
        <v>199</v>
      </c>
      <c r="AT416" s="195" t="s">
        <v>7</v>
      </c>
      <c r="AU416" s="195">
        <v>198</v>
      </c>
      <c r="AV416" s="195" t="s">
        <v>7</v>
      </c>
      <c r="AW416" s="195">
        <v>52</v>
      </c>
      <c r="AX416" s="195" t="s">
        <v>7</v>
      </c>
      <c r="AY416" s="195" t="s">
        <v>7</v>
      </c>
      <c r="AZ416" s="195" t="s">
        <v>7</v>
      </c>
      <c r="BA416" s="196">
        <v>1300</v>
      </c>
      <c r="BB416" s="195" t="s">
        <v>7</v>
      </c>
      <c r="BC416" s="195" t="s">
        <v>7</v>
      </c>
      <c r="BD416" s="195" t="s">
        <v>7</v>
      </c>
      <c r="BE416" s="195" t="s">
        <v>7</v>
      </c>
      <c r="BF416" s="195" t="s">
        <v>7</v>
      </c>
      <c r="BG416" s="195" t="s">
        <v>7</v>
      </c>
      <c r="BH416" s="195" t="s">
        <v>7</v>
      </c>
      <c r="BI416" s="195" t="s">
        <v>7</v>
      </c>
    </row>
    <row r="417" spans="1:61" ht="12" customHeight="1" x14ac:dyDescent="0.2">
      <c r="A417" s="129">
        <v>154</v>
      </c>
      <c r="B417" s="129"/>
      <c r="C417" s="194" t="s">
        <v>200</v>
      </c>
      <c r="D417" s="195" t="s">
        <v>7</v>
      </c>
      <c r="E417" s="195">
        <v>80</v>
      </c>
      <c r="F417" s="195" t="s">
        <v>7</v>
      </c>
      <c r="G417" s="195">
        <v>70</v>
      </c>
      <c r="H417" s="195">
        <v>5</v>
      </c>
      <c r="I417" s="195">
        <v>10</v>
      </c>
      <c r="J417" s="195">
        <v>20</v>
      </c>
      <c r="K417" s="195">
        <v>105</v>
      </c>
      <c r="L417" s="195" t="s">
        <v>7</v>
      </c>
      <c r="M417" s="195" t="s">
        <v>7</v>
      </c>
      <c r="N417" s="195" t="s">
        <v>7</v>
      </c>
      <c r="O417" s="195" t="s">
        <v>7</v>
      </c>
      <c r="P417" s="195" t="s">
        <v>7</v>
      </c>
      <c r="Q417" s="195" t="s">
        <v>7</v>
      </c>
      <c r="R417" s="195">
        <v>110</v>
      </c>
      <c r="S417" s="195" t="s">
        <v>7</v>
      </c>
      <c r="X417" s="194" t="s">
        <v>200</v>
      </c>
      <c r="Y417" s="195" t="s">
        <v>7</v>
      </c>
      <c r="Z417" s="195">
        <v>80</v>
      </c>
      <c r="AA417" s="195" t="s">
        <v>7</v>
      </c>
      <c r="AB417" s="195">
        <v>70</v>
      </c>
      <c r="AC417" s="195">
        <v>5</v>
      </c>
      <c r="AD417" s="195">
        <v>10</v>
      </c>
      <c r="AE417" s="195">
        <v>20</v>
      </c>
      <c r="AF417" s="195">
        <v>105</v>
      </c>
      <c r="AG417" s="195" t="s">
        <v>7</v>
      </c>
      <c r="AH417" s="195" t="s">
        <v>7</v>
      </c>
      <c r="AI417" s="195" t="s">
        <v>7</v>
      </c>
      <c r="AJ417" s="195" t="s">
        <v>7</v>
      </c>
      <c r="AK417" s="195" t="s">
        <v>7</v>
      </c>
      <c r="AL417" s="195" t="s">
        <v>7</v>
      </c>
      <c r="AM417" s="195">
        <v>110</v>
      </c>
      <c r="AN417" s="195" t="s">
        <v>7</v>
      </c>
      <c r="AS417" s="194" t="s">
        <v>200</v>
      </c>
      <c r="AT417" s="195" t="s">
        <v>7</v>
      </c>
      <c r="AU417" s="196">
        <v>1860</v>
      </c>
      <c r="AV417" s="195" t="s">
        <v>7</v>
      </c>
      <c r="AW417" s="195">
        <v>180</v>
      </c>
      <c r="AX417" s="195">
        <v>50</v>
      </c>
      <c r="AY417" s="195">
        <v>10</v>
      </c>
      <c r="AZ417" s="195">
        <v>300</v>
      </c>
      <c r="BA417" s="196">
        <v>1780</v>
      </c>
      <c r="BB417" s="195" t="s">
        <v>7</v>
      </c>
      <c r="BC417" s="195" t="s">
        <v>7</v>
      </c>
      <c r="BD417" s="195" t="s">
        <v>7</v>
      </c>
      <c r="BE417" s="195" t="s">
        <v>7</v>
      </c>
      <c r="BF417" s="195" t="s">
        <v>7</v>
      </c>
      <c r="BG417" s="195" t="s">
        <v>7</v>
      </c>
      <c r="BH417" s="196">
        <v>3500</v>
      </c>
      <c r="BI417" s="195" t="s">
        <v>7</v>
      </c>
    </row>
    <row r="418" spans="1:61" ht="12" customHeight="1" x14ac:dyDescent="0.2">
      <c r="A418" s="129">
        <v>155</v>
      </c>
      <c r="B418" s="129"/>
      <c r="C418" s="194" t="s">
        <v>201</v>
      </c>
      <c r="D418" s="195" t="s">
        <v>7</v>
      </c>
      <c r="E418" s="195">
        <v>70</v>
      </c>
      <c r="F418" s="195">
        <v>100</v>
      </c>
      <c r="G418" s="195" t="s">
        <v>7</v>
      </c>
      <c r="H418" s="195">
        <v>10</v>
      </c>
      <c r="I418" s="195" t="s">
        <v>7</v>
      </c>
      <c r="J418" s="195" t="s">
        <v>7</v>
      </c>
      <c r="K418" s="195" t="s">
        <v>7</v>
      </c>
      <c r="L418" s="195" t="s">
        <v>7</v>
      </c>
      <c r="M418" s="195" t="s">
        <v>7</v>
      </c>
      <c r="N418" s="195" t="s">
        <v>7</v>
      </c>
      <c r="O418" s="195" t="s">
        <v>7</v>
      </c>
      <c r="P418" s="195" t="s">
        <v>7</v>
      </c>
      <c r="Q418" s="195">
        <v>50</v>
      </c>
      <c r="R418" s="195" t="s">
        <v>7</v>
      </c>
      <c r="S418" s="195" t="s">
        <v>7</v>
      </c>
      <c r="X418" s="194" t="s">
        <v>201</v>
      </c>
      <c r="Y418" s="195" t="s">
        <v>7</v>
      </c>
      <c r="Z418" s="195">
        <v>70</v>
      </c>
      <c r="AA418" s="195">
        <v>100</v>
      </c>
      <c r="AB418" s="195" t="s">
        <v>7</v>
      </c>
      <c r="AC418" s="195">
        <v>10</v>
      </c>
      <c r="AD418" s="195" t="s">
        <v>7</v>
      </c>
      <c r="AE418" s="195" t="s">
        <v>7</v>
      </c>
      <c r="AF418" s="195" t="s">
        <v>7</v>
      </c>
      <c r="AG418" s="195" t="s">
        <v>7</v>
      </c>
      <c r="AH418" s="195" t="s">
        <v>7</v>
      </c>
      <c r="AI418" s="195" t="s">
        <v>7</v>
      </c>
      <c r="AJ418" s="195" t="s">
        <v>7</v>
      </c>
      <c r="AK418" s="195" t="s">
        <v>7</v>
      </c>
      <c r="AL418" s="195">
        <v>50</v>
      </c>
      <c r="AM418" s="195" t="s">
        <v>7</v>
      </c>
      <c r="AN418" s="195" t="s">
        <v>7</v>
      </c>
      <c r="AS418" s="194" t="s">
        <v>201</v>
      </c>
      <c r="AT418" s="195" t="s">
        <v>7</v>
      </c>
      <c r="AU418" s="195">
        <v>630</v>
      </c>
      <c r="AV418" s="195">
        <v>300</v>
      </c>
      <c r="AW418" s="195" t="s">
        <v>7</v>
      </c>
      <c r="AX418" s="195">
        <v>100</v>
      </c>
      <c r="AY418" s="195" t="s">
        <v>7</v>
      </c>
      <c r="AZ418" s="195" t="s">
        <v>7</v>
      </c>
      <c r="BA418" s="195" t="s">
        <v>7</v>
      </c>
      <c r="BB418" s="195" t="s">
        <v>7</v>
      </c>
      <c r="BC418" s="195" t="s">
        <v>7</v>
      </c>
      <c r="BD418" s="195" t="s">
        <v>7</v>
      </c>
      <c r="BE418" s="195" t="s">
        <v>7</v>
      </c>
      <c r="BF418" s="195" t="s">
        <v>7</v>
      </c>
      <c r="BG418" s="195">
        <v>500</v>
      </c>
      <c r="BH418" s="195" t="s">
        <v>7</v>
      </c>
      <c r="BI418" s="195" t="s">
        <v>7</v>
      </c>
    </row>
    <row r="419" spans="1:61" ht="12" customHeight="1" x14ac:dyDescent="0.2">
      <c r="A419" s="129">
        <v>156</v>
      </c>
      <c r="B419" s="129"/>
      <c r="C419" s="194" t="s">
        <v>202</v>
      </c>
      <c r="D419" s="195" t="s">
        <v>7</v>
      </c>
      <c r="E419" s="195" t="s">
        <v>7</v>
      </c>
      <c r="F419" s="195" t="s">
        <v>7</v>
      </c>
      <c r="G419" s="195" t="s">
        <v>7</v>
      </c>
      <c r="H419" s="195" t="s">
        <v>7</v>
      </c>
      <c r="I419" s="195" t="s">
        <v>7</v>
      </c>
      <c r="J419" s="195" t="s">
        <v>7</v>
      </c>
      <c r="K419" s="195" t="s">
        <v>7</v>
      </c>
      <c r="L419" s="195" t="s">
        <v>7</v>
      </c>
      <c r="M419" s="195" t="s">
        <v>7</v>
      </c>
      <c r="N419" s="195" t="s">
        <v>7</v>
      </c>
      <c r="O419" s="195" t="s">
        <v>7</v>
      </c>
      <c r="P419" s="195" t="s">
        <v>7</v>
      </c>
      <c r="Q419" s="195" t="s">
        <v>7</v>
      </c>
      <c r="R419" s="195" t="s">
        <v>7</v>
      </c>
      <c r="S419" s="195" t="s">
        <v>7</v>
      </c>
      <c r="X419" s="194" t="s">
        <v>202</v>
      </c>
      <c r="Y419" s="195" t="s">
        <v>7</v>
      </c>
      <c r="Z419" s="195" t="s">
        <v>7</v>
      </c>
      <c r="AA419" s="195" t="s">
        <v>7</v>
      </c>
      <c r="AB419" s="195" t="s">
        <v>7</v>
      </c>
      <c r="AC419" s="195" t="s">
        <v>7</v>
      </c>
      <c r="AD419" s="195" t="s">
        <v>7</v>
      </c>
      <c r="AE419" s="195" t="s">
        <v>7</v>
      </c>
      <c r="AF419" s="195" t="s">
        <v>7</v>
      </c>
      <c r="AG419" s="195" t="s">
        <v>7</v>
      </c>
      <c r="AH419" s="195" t="s">
        <v>7</v>
      </c>
      <c r="AI419" s="195" t="s">
        <v>7</v>
      </c>
      <c r="AJ419" s="195" t="s">
        <v>7</v>
      </c>
      <c r="AK419" s="195" t="s">
        <v>7</v>
      </c>
      <c r="AL419" s="195" t="s">
        <v>7</v>
      </c>
      <c r="AM419" s="195" t="s">
        <v>7</v>
      </c>
      <c r="AN419" s="195" t="s">
        <v>7</v>
      </c>
      <c r="AS419" s="194" t="s">
        <v>202</v>
      </c>
      <c r="AT419" s="195" t="s">
        <v>7</v>
      </c>
      <c r="AU419" s="195" t="s">
        <v>7</v>
      </c>
      <c r="AV419" s="195" t="s">
        <v>7</v>
      </c>
      <c r="AW419" s="195" t="s">
        <v>7</v>
      </c>
      <c r="AX419" s="195" t="s">
        <v>7</v>
      </c>
      <c r="AY419" s="195" t="s">
        <v>7</v>
      </c>
      <c r="AZ419" s="195" t="s">
        <v>7</v>
      </c>
      <c r="BA419" s="195" t="s">
        <v>7</v>
      </c>
      <c r="BB419" s="195" t="s">
        <v>7</v>
      </c>
      <c r="BC419" s="195" t="s">
        <v>7</v>
      </c>
      <c r="BD419" s="195" t="s">
        <v>7</v>
      </c>
      <c r="BE419" s="195" t="s">
        <v>7</v>
      </c>
      <c r="BF419" s="195" t="s">
        <v>7</v>
      </c>
      <c r="BG419" s="195" t="s">
        <v>7</v>
      </c>
      <c r="BH419" s="195" t="s">
        <v>7</v>
      </c>
      <c r="BI419" s="195" t="s">
        <v>7</v>
      </c>
    </row>
    <row r="420" spans="1:61" ht="12" customHeight="1" x14ac:dyDescent="0.2">
      <c r="A420" s="129">
        <v>157</v>
      </c>
      <c r="B420" s="129"/>
      <c r="C420" s="194" t="s">
        <v>204</v>
      </c>
      <c r="D420" s="195" t="s">
        <v>7</v>
      </c>
      <c r="E420" s="195" t="s">
        <v>7</v>
      </c>
      <c r="F420" s="195">
        <v>207</v>
      </c>
      <c r="G420" s="195" t="s">
        <v>7</v>
      </c>
      <c r="H420" s="195" t="s">
        <v>7</v>
      </c>
      <c r="I420" s="195" t="s">
        <v>7</v>
      </c>
      <c r="J420" s="195" t="s">
        <v>7</v>
      </c>
      <c r="K420" s="195" t="s">
        <v>7</v>
      </c>
      <c r="L420" s="195" t="s">
        <v>7</v>
      </c>
      <c r="M420" s="195" t="s">
        <v>7</v>
      </c>
      <c r="N420" s="195" t="s">
        <v>7</v>
      </c>
      <c r="O420" s="195" t="s">
        <v>7</v>
      </c>
      <c r="P420" s="195" t="s">
        <v>7</v>
      </c>
      <c r="Q420" s="195" t="s">
        <v>7</v>
      </c>
      <c r="R420" s="195" t="s">
        <v>7</v>
      </c>
      <c r="S420" s="195" t="s">
        <v>7</v>
      </c>
      <c r="X420" s="194" t="s">
        <v>204</v>
      </c>
      <c r="Y420" s="195" t="s">
        <v>7</v>
      </c>
      <c r="Z420" s="195" t="s">
        <v>7</v>
      </c>
      <c r="AA420" s="195">
        <v>207</v>
      </c>
      <c r="AB420" s="195" t="s">
        <v>7</v>
      </c>
      <c r="AC420" s="195" t="s">
        <v>7</v>
      </c>
      <c r="AD420" s="195" t="s">
        <v>7</v>
      </c>
      <c r="AE420" s="195" t="s">
        <v>7</v>
      </c>
      <c r="AF420" s="195" t="s">
        <v>7</v>
      </c>
      <c r="AG420" s="195" t="s">
        <v>7</v>
      </c>
      <c r="AH420" s="195" t="s">
        <v>7</v>
      </c>
      <c r="AI420" s="195" t="s">
        <v>7</v>
      </c>
      <c r="AJ420" s="195" t="s">
        <v>7</v>
      </c>
      <c r="AK420" s="195" t="s">
        <v>7</v>
      </c>
      <c r="AL420" s="195" t="s">
        <v>7</v>
      </c>
      <c r="AM420" s="195" t="s">
        <v>7</v>
      </c>
      <c r="AN420" s="195" t="s">
        <v>7</v>
      </c>
      <c r="AS420" s="194" t="s">
        <v>204</v>
      </c>
      <c r="AT420" s="195" t="s">
        <v>7</v>
      </c>
      <c r="AU420" s="195" t="s">
        <v>7</v>
      </c>
      <c r="AV420" s="195">
        <v>551</v>
      </c>
      <c r="AW420" s="195" t="s">
        <v>7</v>
      </c>
      <c r="AX420" s="195" t="s">
        <v>7</v>
      </c>
      <c r="AY420" s="195" t="s">
        <v>7</v>
      </c>
      <c r="AZ420" s="195" t="s">
        <v>7</v>
      </c>
      <c r="BA420" s="195" t="s">
        <v>7</v>
      </c>
      <c r="BB420" s="195" t="s">
        <v>7</v>
      </c>
      <c r="BC420" s="195" t="s">
        <v>7</v>
      </c>
      <c r="BD420" s="195" t="s">
        <v>7</v>
      </c>
      <c r="BE420" s="195" t="s">
        <v>7</v>
      </c>
      <c r="BF420" s="195" t="s">
        <v>7</v>
      </c>
      <c r="BG420" s="195" t="s">
        <v>7</v>
      </c>
      <c r="BH420" s="195" t="s">
        <v>7</v>
      </c>
      <c r="BI420" s="195" t="s">
        <v>7</v>
      </c>
    </row>
    <row r="421" spans="1:61" ht="12" customHeight="1" x14ac:dyDescent="0.2">
      <c r="A421" s="129">
        <v>158</v>
      </c>
      <c r="B421" s="129"/>
      <c r="C421" s="194" t="s">
        <v>205</v>
      </c>
      <c r="D421" s="195" t="s">
        <v>7</v>
      </c>
      <c r="E421" s="195" t="s">
        <v>7</v>
      </c>
      <c r="F421" s="195" t="s">
        <v>7</v>
      </c>
      <c r="G421" s="195" t="s">
        <v>7</v>
      </c>
      <c r="H421" s="195" t="s">
        <v>7</v>
      </c>
      <c r="I421" s="195" t="s">
        <v>7</v>
      </c>
      <c r="J421" s="195" t="s">
        <v>7</v>
      </c>
      <c r="K421" s="195" t="s">
        <v>7</v>
      </c>
      <c r="L421" s="195" t="s">
        <v>7</v>
      </c>
      <c r="M421" s="195" t="s">
        <v>7</v>
      </c>
      <c r="N421" s="195" t="s">
        <v>7</v>
      </c>
      <c r="O421" s="195" t="s">
        <v>7</v>
      </c>
      <c r="P421" s="195" t="s">
        <v>7</v>
      </c>
      <c r="Q421" s="195" t="s">
        <v>7</v>
      </c>
      <c r="R421" s="195" t="s">
        <v>7</v>
      </c>
      <c r="S421" s="195" t="s">
        <v>7</v>
      </c>
      <c r="X421" s="194" t="s">
        <v>205</v>
      </c>
      <c r="Y421" s="195" t="s">
        <v>7</v>
      </c>
      <c r="Z421" s="195" t="s">
        <v>7</v>
      </c>
      <c r="AA421" s="195" t="s">
        <v>7</v>
      </c>
      <c r="AB421" s="195" t="s">
        <v>7</v>
      </c>
      <c r="AC421" s="195" t="s">
        <v>7</v>
      </c>
      <c r="AD421" s="195" t="s">
        <v>7</v>
      </c>
      <c r="AE421" s="195" t="s">
        <v>7</v>
      </c>
      <c r="AF421" s="195" t="s">
        <v>7</v>
      </c>
      <c r="AG421" s="195" t="s">
        <v>7</v>
      </c>
      <c r="AH421" s="195" t="s">
        <v>7</v>
      </c>
      <c r="AI421" s="195" t="s">
        <v>7</v>
      </c>
      <c r="AJ421" s="195" t="s">
        <v>7</v>
      </c>
      <c r="AK421" s="195" t="s">
        <v>7</v>
      </c>
      <c r="AL421" s="195" t="s">
        <v>7</v>
      </c>
      <c r="AM421" s="195" t="s">
        <v>7</v>
      </c>
      <c r="AN421" s="195" t="s">
        <v>7</v>
      </c>
      <c r="AS421" s="194" t="s">
        <v>205</v>
      </c>
      <c r="AT421" s="195" t="s">
        <v>7</v>
      </c>
      <c r="AU421" s="195" t="s">
        <v>7</v>
      </c>
      <c r="AV421" s="195" t="s">
        <v>7</v>
      </c>
      <c r="AW421" s="195" t="s">
        <v>7</v>
      </c>
      <c r="AX421" s="195" t="s">
        <v>7</v>
      </c>
      <c r="AY421" s="195" t="s">
        <v>7</v>
      </c>
      <c r="AZ421" s="195" t="s">
        <v>7</v>
      </c>
      <c r="BA421" s="195" t="s">
        <v>7</v>
      </c>
      <c r="BB421" s="195" t="s">
        <v>7</v>
      </c>
      <c r="BC421" s="195" t="s">
        <v>7</v>
      </c>
      <c r="BD421" s="195" t="s">
        <v>7</v>
      </c>
      <c r="BE421" s="195" t="s">
        <v>7</v>
      </c>
      <c r="BF421" s="195" t="s">
        <v>7</v>
      </c>
      <c r="BG421" s="195" t="s">
        <v>7</v>
      </c>
      <c r="BH421" s="195" t="s">
        <v>7</v>
      </c>
      <c r="BI421" s="195" t="s">
        <v>7</v>
      </c>
    </row>
    <row r="422" spans="1:61" ht="12" customHeight="1" x14ac:dyDescent="0.2">
      <c r="A422" s="129">
        <v>159</v>
      </c>
      <c r="B422" s="129"/>
      <c r="C422" s="194" t="s">
        <v>206</v>
      </c>
      <c r="D422" s="195" t="s">
        <v>7</v>
      </c>
      <c r="E422" s="195">
        <v>7</v>
      </c>
      <c r="F422" s="195" t="s">
        <v>7</v>
      </c>
      <c r="G422" s="195" t="s">
        <v>7</v>
      </c>
      <c r="H422" s="195" t="s">
        <v>7</v>
      </c>
      <c r="I422" s="195" t="s">
        <v>7</v>
      </c>
      <c r="J422" s="195" t="s">
        <v>7</v>
      </c>
      <c r="K422" s="195" t="s">
        <v>7</v>
      </c>
      <c r="L422" s="195" t="s">
        <v>7</v>
      </c>
      <c r="M422" s="195" t="s">
        <v>7</v>
      </c>
      <c r="N422" s="195" t="s">
        <v>7</v>
      </c>
      <c r="O422" s="195" t="s">
        <v>7</v>
      </c>
      <c r="P422" s="195" t="s">
        <v>7</v>
      </c>
      <c r="Q422" s="195" t="s">
        <v>7</v>
      </c>
      <c r="R422" s="195" t="s">
        <v>7</v>
      </c>
      <c r="S422" s="195" t="s">
        <v>7</v>
      </c>
      <c r="X422" s="194" t="s">
        <v>206</v>
      </c>
      <c r="Y422" s="195" t="s">
        <v>7</v>
      </c>
      <c r="Z422" s="195">
        <v>7</v>
      </c>
      <c r="AA422" s="195" t="s">
        <v>7</v>
      </c>
      <c r="AB422" s="195" t="s">
        <v>7</v>
      </c>
      <c r="AC422" s="195" t="s">
        <v>7</v>
      </c>
      <c r="AD422" s="195" t="s">
        <v>7</v>
      </c>
      <c r="AE422" s="195" t="s">
        <v>7</v>
      </c>
      <c r="AF422" s="195" t="s">
        <v>7</v>
      </c>
      <c r="AG422" s="195" t="s">
        <v>7</v>
      </c>
      <c r="AH422" s="195" t="s">
        <v>7</v>
      </c>
      <c r="AI422" s="195" t="s">
        <v>7</v>
      </c>
      <c r="AJ422" s="195" t="s">
        <v>7</v>
      </c>
      <c r="AK422" s="195" t="s">
        <v>7</v>
      </c>
      <c r="AL422" s="195" t="s">
        <v>7</v>
      </c>
      <c r="AM422" s="195" t="s">
        <v>7</v>
      </c>
      <c r="AN422" s="195" t="s">
        <v>7</v>
      </c>
      <c r="AS422" s="194" t="s">
        <v>206</v>
      </c>
      <c r="AT422" s="195" t="s">
        <v>7</v>
      </c>
      <c r="AU422" s="195">
        <v>63</v>
      </c>
      <c r="AV422" s="195" t="s">
        <v>7</v>
      </c>
      <c r="AW422" s="195" t="s">
        <v>7</v>
      </c>
      <c r="AX422" s="195" t="s">
        <v>7</v>
      </c>
      <c r="AY422" s="195" t="s">
        <v>7</v>
      </c>
      <c r="AZ422" s="195" t="s">
        <v>7</v>
      </c>
      <c r="BA422" s="195" t="s">
        <v>7</v>
      </c>
      <c r="BB422" s="195" t="s">
        <v>7</v>
      </c>
      <c r="BC422" s="195" t="s">
        <v>7</v>
      </c>
      <c r="BD422" s="195" t="s">
        <v>7</v>
      </c>
      <c r="BE422" s="195" t="s">
        <v>7</v>
      </c>
      <c r="BF422" s="195" t="s">
        <v>7</v>
      </c>
      <c r="BG422" s="195" t="s">
        <v>7</v>
      </c>
      <c r="BH422" s="195" t="s">
        <v>7</v>
      </c>
      <c r="BI422" s="195" t="s">
        <v>7</v>
      </c>
    </row>
    <row r="423" spans="1:61" ht="12" customHeight="1" x14ac:dyDescent="0.2">
      <c r="A423" s="129">
        <v>160</v>
      </c>
      <c r="B423" s="129"/>
      <c r="C423" s="194" t="s">
        <v>207</v>
      </c>
      <c r="D423" s="195" t="s">
        <v>7</v>
      </c>
      <c r="E423" s="195" t="s">
        <v>7</v>
      </c>
      <c r="F423" s="195" t="s">
        <v>7</v>
      </c>
      <c r="G423" s="195" t="s">
        <v>7</v>
      </c>
      <c r="H423" s="195" t="s">
        <v>7</v>
      </c>
      <c r="I423" s="195" t="s">
        <v>7</v>
      </c>
      <c r="J423" s="195" t="s">
        <v>7</v>
      </c>
      <c r="K423" s="195" t="s">
        <v>7</v>
      </c>
      <c r="L423" s="195" t="s">
        <v>7</v>
      </c>
      <c r="M423" s="195" t="s">
        <v>7</v>
      </c>
      <c r="N423" s="195" t="s">
        <v>7</v>
      </c>
      <c r="O423" s="195" t="s">
        <v>7</v>
      </c>
      <c r="P423" s="195" t="s">
        <v>7</v>
      </c>
      <c r="Q423" s="195" t="s">
        <v>7</v>
      </c>
      <c r="R423" s="195" t="s">
        <v>7</v>
      </c>
      <c r="S423" s="195" t="s">
        <v>7</v>
      </c>
      <c r="X423" s="194" t="s">
        <v>207</v>
      </c>
      <c r="Y423" s="195" t="s">
        <v>7</v>
      </c>
      <c r="Z423" s="195" t="s">
        <v>7</v>
      </c>
      <c r="AA423" s="195" t="s">
        <v>7</v>
      </c>
      <c r="AB423" s="195" t="s">
        <v>7</v>
      </c>
      <c r="AC423" s="195" t="s">
        <v>7</v>
      </c>
      <c r="AD423" s="195" t="s">
        <v>7</v>
      </c>
      <c r="AE423" s="195" t="s">
        <v>7</v>
      </c>
      <c r="AF423" s="195" t="s">
        <v>7</v>
      </c>
      <c r="AG423" s="195" t="s">
        <v>7</v>
      </c>
      <c r="AH423" s="195" t="s">
        <v>7</v>
      </c>
      <c r="AI423" s="195" t="s">
        <v>7</v>
      </c>
      <c r="AJ423" s="195" t="s">
        <v>7</v>
      </c>
      <c r="AK423" s="195" t="s">
        <v>7</v>
      </c>
      <c r="AL423" s="195" t="s">
        <v>7</v>
      </c>
      <c r="AM423" s="195" t="s">
        <v>7</v>
      </c>
      <c r="AN423" s="195" t="s">
        <v>7</v>
      </c>
      <c r="AS423" s="194" t="s">
        <v>207</v>
      </c>
      <c r="AT423" s="195" t="s">
        <v>7</v>
      </c>
      <c r="AU423" s="195" t="s">
        <v>7</v>
      </c>
      <c r="AV423" s="195" t="s">
        <v>7</v>
      </c>
      <c r="AW423" s="195" t="s">
        <v>7</v>
      </c>
      <c r="AX423" s="195" t="s">
        <v>7</v>
      </c>
      <c r="AY423" s="195" t="s">
        <v>7</v>
      </c>
      <c r="AZ423" s="195" t="s">
        <v>7</v>
      </c>
      <c r="BA423" s="195" t="s">
        <v>7</v>
      </c>
      <c r="BB423" s="195" t="s">
        <v>7</v>
      </c>
      <c r="BC423" s="195" t="s">
        <v>7</v>
      </c>
      <c r="BD423" s="195" t="s">
        <v>7</v>
      </c>
      <c r="BE423" s="195" t="s">
        <v>7</v>
      </c>
      <c r="BF423" s="195" t="s">
        <v>7</v>
      </c>
      <c r="BG423" s="195" t="s">
        <v>7</v>
      </c>
      <c r="BH423" s="195" t="s">
        <v>7</v>
      </c>
      <c r="BI423" s="195" t="s">
        <v>7</v>
      </c>
    </row>
    <row r="424" spans="1:61" ht="12" customHeight="1" x14ac:dyDescent="0.2">
      <c r="A424" s="129">
        <v>161</v>
      </c>
      <c r="B424" s="129"/>
      <c r="C424" s="194" t="s">
        <v>208</v>
      </c>
      <c r="D424" s="195" t="s">
        <v>7</v>
      </c>
      <c r="E424" s="195" t="s">
        <v>7</v>
      </c>
      <c r="F424" s="195" t="s">
        <v>7</v>
      </c>
      <c r="G424" s="195">
        <v>110</v>
      </c>
      <c r="H424" s="195" t="s">
        <v>7</v>
      </c>
      <c r="I424" s="195" t="s">
        <v>7</v>
      </c>
      <c r="J424" s="195" t="s">
        <v>7</v>
      </c>
      <c r="K424" s="195">
        <v>20</v>
      </c>
      <c r="L424" s="195" t="s">
        <v>7</v>
      </c>
      <c r="M424" s="195" t="s">
        <v>7</v>
      </c>
      <c r="N424" s="195" t="s">
        <v>7</v>
      </c>
      <c r="O424" s="195" t="s">
        <v>7</v>
      </c>
      <c r="P424" s="195" t="s">
        <v>7</v>
      </c>
      <c r="Q424" s="195">
        <v>20</v>
      </c>
      <c r="R424" s="195">
        <v>18</v>
      </c>
      <c r="S424" s="195">
        <v>1</v>
      </c>
      <c r="X424" s="194" t="s">
        <v>208</v>
      </c>
      <c r="Y424" s="195" t="s">
        <v>7</v>
      </c>
      <c r="Z424" s="195" t="s">
        <v>7</v>
      </c>
      <c r="AA424" s="195" t="s">
        <v>7</v>
      </c>
      <c r="AB424" s="195">
        <v>110</v>
      </c>
      <c r="AC424" s="195" t="s">
        <v>7</v>
      </c>
      <c r="AD424" s="195" t="s">
        <v>7</v>
      </c>
      <c r="AE424" s="195" t="s">
        <v>7</v>
      </c>
      <c r="AF424" s="195">
        <v>20</v>
      </c>
      <c r="AG424" s="195" t="s">
        <v>7</v>
      </c>
      <c r="AH424" s="195" t="s">
        <v>7</v>
      </c>
      <c r="AI424" s="195" t="s">
        <v>7</v>
      </c>
      <c r="AJ424" s="195" t="s">
        <v>7</v>
      </c>
      <c r="AK424" s="195" t="s">
        <v>7</v>
      </c>
      <c r="AL424" s="195">
        <v>20</v>
      </c>
      <c r="AM424" s="195">
        <v>18</v>
      </c>
      <c r="AN424" s="195">
        <v>1</v>
      </c>
      <c r="AS424" s="194" t="s">
        <v>208</v>
      </c>
      <c r="AT424" s="195" t="s">
        <v>7</v>
      </c>
      <c r="AU424" s="195" t="s">
        <v>7</v>
      </c>
      <c r="AV424" s="195" t="s">
        <v>7</v>
      </c>
      <c r="AW424" s="195">
        <v>170</v>
      </c>
      <c r="AX424" s="195" t="s">
        <v>7</v>
      </c>
      <c r="AY424" s="195" t="s">
        <v>7</v>
      </c>
      <c r="AZ424" s="195" t="s">
        <v>7</v>
      </c>
      <c r="BA424" s="195">
        <v>240</v>
      </c>
      <c r="BB424" s="195" t="s">
        <v>7</v>
      </c>
      <c r="BC424" s="195" t="s">
        <v>7</v>
      </c>
      <c r="BD424" s="195" t="s">
        <v>7</v>
      </c>
      <c r="BE424" s="195" t="s">
        <v>7</v>
      </c>
      <c r="BF424" s="195" t="s">
        <v>7</v>
      </c>
      <c r="BG424" s="195">
        <v>600</v>
      </c>
      <c r="BH424" s="195">
        <v>170</v>
      </c>
      <c r="BI424" s="195">
        <v>24</v>
      </c>
    </row>
    <row r="425" spans="1:61" ht="12" customHeight="1" x14ac:dyDescent="0.2">
      <c r="A425" s="129">
        <v>162</v>
      </c>
      <c r="B425" s="129"/>
      <c r="C425" s="194" t="s">
        <v>209</v>
      </c>
      <c r="D425" s="195" t="s">
        <v>7</v>
      </c>
      <c r="E425" s="195" t="s">
        <v>7</v>
      </c>
      <c r="F425" s="195" t="s">
        <v>7</v>
      </c>
      <c r="G425" s="195" t="s">
        <v>7</v>
      </c>
      <c r="H425" s="195" t="s">
        <v>7</v>
      </c>
      <c r="I425" s="195" t="s">
        <v>7</v>
      </c>
      <c r="J425" s="195" t="s">
        <v>7</v>
      </c>
      <c r="K425" s="195" t="s">
        <v>7</v>
      </c>
      <c r="L425" s="195" t="s">
        <v>7</v>
      </c>
      <c r="M425" s="195" t="s">
        <v>7</v>
      </c>
      <c r="N425" s="195" t="s">
        <v>7</v>
      </c>
      <c r="O425" s="195" t="s">
        <v>7</v>
      </c>
      <c r="P425" s="195" t="s">
        <v>7</v>
      </c>
      <c r="Q425" s="195" t="s">
        <v>7</v>
      </c>
      <c r="R425" s="195" t="s">
        <v>7</v>
      </c>
      <c r="S425" s="195" t="s">
        <v>7</v>
      </c>
      <c r="X425" s="194" t="s">
        <v>209</v>
      </c>
      <c r="Y425" s="195" t="s">
        <v>7</v>
      </c>
      <c r="Z425" s="195" t="s">
        <v>7</v>
      </c>
      <c r="AA425" s="195" t="s">
        <v>7</v>
      </c>
      <c r="AB425" s="195" t="s">
        <v>7</v>
      </c>
      <c r="AC425" s="195" t="s">
        <v>7</v>
      </c>
      <c r="AD425" s="195" t="s">
        <v>7</v>
      </c>
      <c r="AE425" s="195" t="s">
        <v>7</v>
      </c>
      <c r="AF425" s="195" t="s">
        <v>7</v>
      </c>
      <c r="AG425" s="195" t="s">
        <v>7</v>
      </c>
      <c r="AH425" s="195" t="s">
        <v>7</v>
      </c>
      <c r="AI425" s="195" t="s">
        <v>7</v>
      </c>
      <c r="AJ425" s="195" t="s">
        <v>7</v>
      </c>
      <c r="AK425" s="195" t="s">
        <v>7</v>
      </c>
      <c r="AL425" s="195" t="s">
        <v>7</v>
      </c>
      <c r="AM425" s="195" t="s">
        <v>7</v>
      </c>
      <c r="AN425" s="195" t="s">
        <v>7</v>
      </c>
      <c r="AS425" s="194" t="s">
        <v>209</v>
      </c>
      <c r="AT425" s="195" t="s">
        <v>7</v>
      </c>
      <c r="AU425" s="195" t="s">
        <v>7</v>
      </c>
      <c r="AV425" s="195" t="s">
        <v>7</v>
      </c>
      <c r="AW425" s="195" t="s">
        <v>7</v>
      </c>
      <c r="AX425" s="195" t="s">
        <v>7</v>
      </c>
      <c r="AY425" s="195" t="s">
        <v>7</v>
      </c>
      <c r="AZ425" s="195" t="s">
        <v>7</v>
      </c>
      <c r="BA425" s="195" t="s">
        <v>7</v>
      </c>
      <c r="BB425" s="195" t="s">
        <v>7</v>
      </c>
      <c r="BC425" s="195" t="s">
        <v>7</v>
      </c>
      <c r="BD425" s="195" t="s">
        <v>7</v>
      </c>
      <c r="BE425" s="195" t="s">
        <v>7</v>
      </c>
      <c r="BF425" s="195" t="s">
        <v>7</v>
      </c>
      <c r="BG425" s="195" t="s">
        <v>7</v>
      </c>
      <c r="BH425" s="195" t="s">
        <v>7</v>
      </c>
      <c r="BI425" s="195" t="s">
        <v>7</v>
      </c>
    </row>
    <row r="426" spans="1:61" ht="12" customHeight="1" x14ac:dyDescent="0.2">
      <c r="A426" s="129">
        <v>163</v>
      </c>
      <c r="B426" s="129"/>
      <c r="C426" s="194" t="s">
        <v>210</v>
      </c>
      <c r="D426" s="195" t="s">
        <v>7</v>
      </c>
      <c r="E426" s="195" t="s">
        <v>7</v>
      </c>
      <c r="F426" s="195" t="s">
        <v>7</v>
      </c>
      <c r="G426" s="195" t="s">
        <v>7</v>
      </c>
      <c r="H426" s="195" t="s">
        <v>7</v>
      </c>
      <c r="I426" s="195" t="s">
        <v>7</v>
      </c>
      <c r="J426" s="195" t="s">
        <v>7</v>
      </c>
      <c r="K426" s="195" t="s">
        <v>7</v>
      </c>
      <c r="L426" s="195" t="s">
        <v>7</v>
      </c>
      <c r="M426" s="195" t="s">
        <v>7</v>
      </c>
      <c r="N426" s="195" t="s">
        <v>7</v>
      </c>
      <c r="O426" s="195" t="s">
        <v>7</v>
      </c>
      <c r="P426" s="195" t="s">
        <v>7</v>
      </c>
      <c r="Q426" s="195" t="s">
        <v>7</v>
      </c>
      <c r="R426" s="195" t="s">
        <v>7</v>
      </c>
      <c r="S426" s="195" t="s">
        <v>7</v>
      </c>
      <c r="X426" s="194" t="s">
        <v>210</v>
      </c>
      <c r="Y426" s="195" t="s">
        <v>7</v>
      </c>
      <c r="Z426" s="195" t="s">
        <v>7</v>
      </c>
      <c r="AA426" s="195" t="s">
        <v>7</v>
      </c>
      <c r="AB426" s="195" t="s">
        <v>7</v>
      </c>
      <c r="AC426" s="195" t="s">
        <v>7</v>
      </c>
      <c r="AD426" s="195" t="s">
        <v>7</v>
      </c>
      <c r="AE426" s="195" t="s">
        <v>7</v>
      </c>
      <c r="AF426" s="195" t="s">
        <v>7</v>
      </c>
      <c r="AG426" s="195" t="s">
        <v>7</v>
      </c>
      <c r="AH426" s="195" t="s">
        <v>7</v>
      </c>
      <c r="AI426" s="195" t="s">
        <v>7</v>
      </c>
      <c r="AJ426" s="195" t="s">
        <v>7</v>
      </c>
      <c r="AK426" s="195" t="s">
        <v>7</v>
      </c>
      <c r="AL426" s="195" t="s">
        <v>7</v>
      </c>
      <c r="AM426" s="195" t="s">
        <v>7</v>
      </c>
      <c r="AN426" s="195" t="s">
        <v>7</v>
      </c>
      <c r="AS426" s="194" t="s">
        <v>210</v>
      </c>
      <c r="AT426" s="195" t="s">
        <v>7</v>
      </c>
      <c r="AU426" s="195" t="s">
        <v>7</v>
      </c>
      <c r="AV426" s="195" t="s">
        <v>7</v>
      </c>
      <c r="AW426" s="195" t="s">
        <v>7</v>
      </c>
      <c r="AX426" s="195" t="s">
        <v>7</v>
      </c>
      <c r="AY426" s="195" t="s">
        <v>7</v>
      </c>
      <c r="AZ426" s="195" t="s">
        <v>7</v>
      </c>
      <c r="BA426" s="195" t="s">
        <v>7</v>
      </c>
      <c r="BB426" s="195" t="s">
        <v>7</v>
      </c>
      <c r="BC426" s="195" t="s">
        <v>7</v>
      </c>
      <c r="BD426" s="195" t="s">
        <v>7</v>
      </c>
      <c r="BE426" s="195" t="s">
        <v>7</v>
      </c>
      <c r="BF426" s="195" t="s">
        <v>7</v>
      </c>
      <c r="BG426" s="195" t="s">
        <v>7</v>
      </c>
      <c r="BH426" s="195" t="s">
        <v>7</v>
      </c>
      <c r="BI426" s="195" t="s">
        <v>7</v>
      </c>
    </row>
    <row r="427" spans="1:61" ht="12" customHeight="1" x14ac:dyDescent="0.2">
      <c r="A427" s="129">
        <v>164</v>
      </c>
      <c r="B427" s="129"/>
      <c r="C427" s="194" t="s">
        <v>211</v>
      </c>
      <c r="D427" s="195" t="s">
        <v>7</v>
      </c>
      <c r="E427" s="195" t="s">
        <v>7</v>
      </c>
      <c r="F427" s="195" t="s">
        <v>7</v>
      </c>
      <c r="G427" s="195" t="s">
        <v>7</v>
      </c>
      <c r="H427" s="195" t="s">
        <v>7</v>
      </c>
      <c r="I427" s="195" t="s">
        <v>7</v>
      </c>
      <c r="J427" s="195" t="s">
        <v>7</v>
      </c>
      <c r="K427" s="195" t="s">
        <v>7</v>
      </c>
      <c r="L427" s="195" t="s">
        <v>7</v>
      </c>
      <c r="M427" s="195" t="s">
        <v>7</v>
      </c>
      <c r="N427" s="195" t="s">
        <v>7</v>
      </c>
      <c r="O427" s="195" t="s">
        <v>7</v>
      </c>
      <c r="P427" s="195" t="s">
        <v>7</v>
      </c>
      <c r="Q427" s="195" t="s">
        <v>7</v>
      </c>
      <c r="R427" s="195" t="s">
        <v>7</v>
      </c>
      <c r="S427" s="195" t="s">
        <v>7</v>
      </c>
      <c r="X427" s="194" t="s">
        <v>211</v>
      </c>
      <c r="Y427" s="195" t="s">
        <v>7</v>
      </c>
      <c r="Z427" s="195" t="s">
        <v>7</v>
      </c>
      <c r="AA427" s="195" t="s">
        <v>7</v>
      </c>
      <c r="AB427" s="195" t="s">
        <v>7</v>
      </c>
      <c r="AC427" s="195" t="s">
        <v>7</v>
      </c>
      <c r="AD427" s="195" t="s">
        <v>7</v>
      </c>
      <c r="AE427" s="195" t="s">
        <v>7</v>
      </c>
      <c r="AF427" s="195" t="s">
        <v>7</v>
      </c>
      <c r="AG427" s="195" t="s">
        <v>7</v>
      </c>
      <c r="AH427" s="195" t="s">
        <v>7</v>
      </c>
      <c r="AI427" s="195" t="s">
        <v>7</v>
      </c>
      <c r="AJ427" s="195" t="s">
        <v>7</v>
      </c>
      <c r="AK427" s="195" t="s">
        <v>7</v>
      </c>
      <c r="AL427" s="195" t="s">
        <v>7</v>
      </c>
      <c r="AM427" s="195" t="s">
        <v>7</v>
      </c>
      <c r="AN427" s="195" t="s">
        <v>7</v>
      </c>
      <c r="AS427" s="194" t="s">
        <v>211</v>
      </c>
      <c r="AT427" s="195" t="s">
        <v>7</v>
      </c>
      <c r="AU427" s="195" t="s">
        <v>7</v>
      </c>
      <c r="AV427" s="195" t="s">
        <v>7</v>
      </c>
      <c r="AW427" s="195" t="s">
        <v>7</v>
      </c>
      <c r="AX427" s="195" t="s">
        <v>7</v>
      </c>
      <c r="AY427" s="195" t="s">
        <v>7</v>
      </c>
      <c r="AZ427" s="195" t="s">
        <v>7</v>
      </c>
      <c r="BA427" s="195" t="s">
        <v>7</v>
      </c>
      <c r="BB427" s="195" t="s">
        <v>7</v>
      </c>
      <c r="BC427" s="195" t="s">
        <v>7</v>
      </c>
      <c r="BD427" s="195" t="s">
        <v>7</v>
      </c>
      <c r="BE427" s="195" t="s">
        <v>7</v>
      </c>
      <c r="BF427" s="195" t="s">
        <v>7</v>
      </c>
      <c r="BG427" s="195" t="s">
        <v>7</v>
      </c>
      <c r="BH427" s="195" t="s">
        <v>7</v>
      </c>
      <c r="BI427" s="195" t="s">
        <v>7</v>
      </c>
    </row>
    <row r="428" spans="1:61" ht="12" customHeight="1" x14ac:dyDescent="0.2">
      <c r="A428" s="129">
        <v>165</v>
      </c>
      <c r="B428" s="129"/>
      <c r="C428" s="194" t="s">
        <v>212</v>
      </c>
      <c r="D428" s="195" t="s">
        <v>7</v>
      </c>
      <c r="E428" s="195" t="s">
        <v>7</v>
      </c>
      <c r="F428" s="195" t="s">
        <v>7</v>
      </c>
      <c r="G428" s="195" t="s">
        <v>7</v>
      </c>
      <c r="H428" s="195" t="s">
        <v>7</v>
      </c>
      <c r="I428" s="195" t="s">
        <v>7</v>
      </c>
      <c r="J428" s="195" t="s">
        <v>7</v>
      </c>
      <c r="K428" s="195" t="s">
        <v>7</v>
      </c>
      <c r="L428" s="195" t="s">
        <v>7</v>
      </c>
      <c r="M428" s="195" t="s">
        <v>7</v>
      </c>
      <c r="N428" s="195" t="s">
        <v>7</v>
      </c>
      <c r="O428" s="195" t="s">
        <v>7</v>
      </c>
      <c r="P428" s="195" t="s">
        <v>7</v>
      </c>
      <c r="Q428" s="195" t="s">
        <v>7</v>
      </c>
      <c r="R428" s="195" t="s">
        <v>7</v>
      </c>
      <c r="S428" s="195" t="s">
        <v>7</v>
      </c>
      <c r="X428" s="194" t="s">
        <v>212</v>
      </c>
      <c r="Y428" s="195" t="s">
        <v>7</v>
      </c>
      <c r="Z428" s="195" t="s">
        <v>7</v>
      </c>
      <c r="AA428" s="195" t="s">
        <v>7</v>
      </c>
      <c r="AB428" s="195" t="s">
        <v>7</v>
      </c>
      <c r="AC428" s="195" t="s">
        <v>7</v>
      </c>
      <c r="AD428" s="195" t="s">
        <v>7</v>
      </c>
      <c r="AE428" s="195" t="s">
        <v>7</v>
      </c>
      <c r="AF428" s="195" t="s">
        <v>7</v>
      </c>
      <c r="AG428" s="195" t="s">
        <v>7</v>
      </c>
      <c r="AH428" s="195" t="s">
        <v>7</v>
      </c>
      <c r="AI428" s="195" t="s">
        <v>7</v>
      </c>
      <c r="AJ428" s="195" t="s">
        <v>7</v>
      </c>
      <c r="AK428" s="195" t="s">
        <v>7</v>
      </c>
      <c r="AL428" s="195" t="s">
        <v>7</v>
      </c>
      <c r="AM428" s="195" t="s">
        <v>7</v>
      </c>
      <c r="AN428" s="195" t="s">
        <v>7</v>
      </c>
      <c r="AS428" s="194" t="s">
        <v>212</v>
      </c>
      <c r="AT428" s="195" t="s">
        <v>7</v>
      </c>
      <c r="AU428" s="195" t="s">
        <v>7</v>
      </c>
      <c r="AV428" s="195" t="s">
        <v>7</v>
      </c>
      <c r="AW428" s="195" t="s">
        <v>7</v>
      </c>
      <c r="AX428" s="195" t="s">
        <v>7</v>
      </c>
      <c r="AY428" s="195" t="s">
        <v>7</v>
      </c>
      <c r="AZ428" s="195" t="s">
        <v>7</v>
      </c>
      <c r="BA428" s="195" t="s">
        <v>7</v>
      </c>
      <c r="BB428" s="195" t="s">
        <v>7</v>
      </c>
      <c r="BC428" s="195" t="s">
        <v>7</v>
      </c>
      <c r="BD428" s="195" t="s">
        <v>7</v>
      </c>
      <c r="BE428" s="195" t="s">
        <v>7</v>
      </c>
      <c r="BF428" s="195" t="s">
        <v>7</v>
      </c>
      <c r="BG428" s="195" t="s">
        <v>7</v>
      </c>
      <c r="BH428" s="195" t="s">
        <v>7</v>
      </c>
      <c r="BI428" s="195" t="s">
        <v>7</v>
      </c>
    </row>
    <row r="429" spans="1:61" ht="12" customHeight="1" x14ac:dyDescent="0.2">
      <c r="A429" s="129">
        <v>166</v>
      </c>
      <c r="B429" s="129"/>
      <c r="C429" s="194" t="s">
        <v>213</v>
      </c>
      <c r="D429" s="195" t="s">
        <v>7</v>
      </c>
      <c r="E429" s="195">
        <v>200</v>
      </c>
      <c r="F429" s="195" t="s">
        <v>7</v>
      </c>
      <c r="G429" s="195">
        <v>50</v>
      </c>
      <c r="H429" s="195" t="s">
        <v>7</v>
      </c>
      <c r="I429" s="195" t="s">
        <v>7</v>
      </c>
      <c r="J429" s="195" t="s">
        <v>7</v>
      </c>
      <c r="K429" s="195">
        <v>3</v>
      </c>
      <c r="L429" s="195">
        <v>4</v>
      </c>
      <c r="M429" s="195" t="s">
        <v>7</v>
      </c>
      <c r="N429" s="195" t="s">
        <v>7</v>
      </c>
      <c r="O429" s="195" t="s">
        <v>7</v>
      </c>
      <c r="P429" s="195" t="s">
        <v>7</v>
      </c>
      <c r="Q429" s="195" t="s">
        <v>7</v>
      </c>
      <c r="R429" s="195">
        <v>10</v>
      </c>
      <c r="S429" s="195" t="s">
        <v>7</v>
      </c>
      <c r="X429" s="194" t="s">
        <v>213</v>
      </c>
      <c r="Y429" s="195" t="s">
        <v>7</v>
      </c>
      <c r="Z429" s="195">
        <v>200</v>
      </c>
      <c r="AA429" s="195" t="s">
        <v>7</v>
      </c>
      <c r="AB429" s="195">
        <v>50</v>
      </c>
      <c r="AC429" s="195" t="s">
        <v>7</v>
      </c>
      <c r="AD429" s="195" t="s">
        <v>7</v>
      </c>
      <c r="AE429" s="195" t="s">
        <v>7</v>
      </c>
      <c r="AF429" s="195">
        <v>3</v>
      </c>
      <c r="AG429" s="195">
        <v>4</v>
      </c>
      <c r="AH429" s="195" t="s">
        <v>7</v>
      </c>
      <c r="AI429" s="195" t="s">
        <v>7</v>
      </c>
      <c r="AJ429" s="195" t="s">
        <v>7</v>
      </c>
      <c r="AK429" s="195" t="s">
        <v>7</v>
      </c>
      <c r="AL429" s="195" t="s">
        <v>7</v>
      </c>
      <c r="AM429" s="195">
        <v>10</v>
      </c>
      <c r="AN429" s="195" t="s">
        <v>7</v>
      </c>
      <c r="AS429" s="194" t="s">
        <v>213</v>
      </c>
      <c r="AT429" s="195" t="s">
        <v>7</v>
      </c>
      <c r="AU429" s="196">
        <v>4900</v>
      </c>
      <c r="AV429" s="195" t="s">
        <v>7</v>
      </c>
      <c r="AW429" s="195">
        <v>129</v>
      </c>
      <c r="AX429" s="195" t="s">
        <v>7</v>
      </c>
      <c r="AY429" s="195" t="s">
        <v>7</v>
      </c>
      <c r="AZ429" s="195" t="s">
        <v>7</v>
      </c>
      <c r="BA429" s="195">
        <v>80</v>
      </c>
      <c r="BB429" s="195">
        <v>45</v>
      </c>
      <c r="BC429" s="195" t="s">
        <v>7</v>
      </c>
      <c r="BD429" s="195" t="s">
        <v>7</v>
      </c>
      <c r="BE429" s="195" t="s">
        <v>7</v>
      </c>
      <c r="BF429" s="195" t="s">
        <v>7</v>
      </c>
      <c r="BG429" s="195" t="s">
        <v>7</v>
      </c>
      <c r="BH429" s="195">
        <v>285</v>
      </c>
      <c r="BI429" s="195" t="s">
        <v>7</v>
      </c>
    </row>
    <row r="430" spans="1:61" ht="12" customHeight="1" x14ac:dyDescent="0.2">
      <c r="A430" s="129">
        <v>167</v>
      </c>
      <c r="B430" s="129"/>
      <c r="C430" s="194" t="s">
        <v>214</v>
      </c>
      <c r="D430" s="195" t="s">
        <v>7</v>
      </c>
      <c r="E430" s="195" t="s">
        <v>7</v>
      </c>
      <c r="F430" s="195" t="s">
        <v>7</v>
      </c>
      <c r="G430" s="195">
        <v>47</v>
      </c>
      <c r="H430" s="195" t="s">
        <v>7</v>
      </c>
      <c r="I430" s="195" t="s">
        <v>7</v>
      </c>
      <c r="J430" s="195" t="s">
        <v>7</v>
      </c>
      <c r="K430" s="195" t="s">
        <v>7</v>
      </c>
      <c r="L430" s="195" t="s">
        <v>7</v>
      </c>
      <c r="M430" s="195" t="s">
        <v>7</v>
      </c>
      <c r="N430" s="195" t="s">
        <v>7</v>
      </c>
      <c r="O430" s="195" t="s">
        <v>7</v>
      </c>
      <c r="P430" s="195" t="s">
        <v>7</v>
      </c>
      <c r="Q430" s="195" t="s">
        <v>7</v>
      </c>
      <c r="R430" s="195" t="s">
        <v>7</v>
      </c>
      <c r="S430" s="195" t="s">
        <v>7</v>
      </c>
      <c r="X430" s="194" t="s">
        <v>214</v>
      </c>
      <c r="Y430" s="195" t="s">
        <v>7</v>
      </c>
      <c r="Z430" s="195" t="s">
        <v>7</v>
      </c>
      <c r="AA430" s="195" t="s">
        <v>7</v>
      </c>
      <c r="AB430" s="195">
        <v>47</v>
      </c>
      <c r="AC430" s="195" t="s">
        <v>7</v>
      </c>
      <c r="AD430" s="195" t="s">
        <v>7</v>
      </c>
      <c r="AE430" s="195" t="s">
        <v>7</v>
      </c>
      <c r="AF430" s="195" t="s">
        <v>7</v>
      </c>
      <c r="AG430" s="195" t="s">
        <v>7</v>
      </c>
      <c r="AH430" s="195" t="s">
        <v>7</v>
      </c>
      <c r="AI430" s="195" t="s">
        <v>7</v>
      </c>
      <c r="AJ430" s="195" t="s">
        <v>7</v>
      </c>
      <c r="AK430" s="195" t="s">
        <v>7</v>
      </c>
      <c r="AL430" s="195" t="s">
        <v>7</v>
      </c>
      <c r="AM430" s="195" t="s">
        <v>7</v>
      </c>
      <c r="AN430" s="195" t="s">
        <v>7</v>
      </c>
      <c r="AS430" s="194" t="s">
        <v>214</v>
      </c>
      <c r="AT430" s="195" t="s">
        <v>7</v>
      </c>
      <c r="AU430" s="195" t="s">
        <v>7</v>
      </c>
      <c r="AV430" s="195" t="s">
        <v>7</v>
      </c>
      <c r="AW430" s="195">
        <v>132</v>
      </c>
      <c r="AX430" s="195" t="s">
        <v>7</v>
      </c>
      <c r="AY430" s="195" t="s">
        <v>7</v>
      </c>
      <c r="AZ430" s="195" t="s">
        <v>7</v>
      </c>
      <c r="BA430" s="195" t="s">
        <v>7</v>
      </c>
      <c r="BB430" s="195" t="s">
        <v>7</v>
      </c>
      <c r="BC430" s="195" t="s">
        <v>7</v>
      </c>
      <c r="BD430" s="195" t="s">
        <v>7</v>
      </c>
      <c r="BE430" s="195" t="s">
        <v>7</v>
      </c>
      <c r="BF430" s="195" t="s">
        <v>7</v>
      </c>
      <c r="BG430" s="195" t="s">
        <v>7</v>
      </c>
      <c r="BH430" s="195" t="s">
        <v>7</v>
      </c>
      <c r="BI430" s="195" t="s">
        <v>7</v>
      </c>
    </row>
    <row r="431" spans="1:61" ht="12" customHeight="1" x14ac:dyDescent="0.2">
      <c r="A431" s="129">
        <v>168</v>
      </c>
      <c r="B431" s="129"/>
      <c r="C431" s="194" t="s">
        <v>50</v>
      </c>
      <c r="D431" s="195" t="s">
        <v>7</v>
      </c>
      <c r="E431" s="195">
        <v>110</v>
      </c>
      <c r="F431" s="195" t="s">
        <v>7</v>
      </c>
      <c r="G431" s="195" t="s">
        <v>7</v>
      </c>
      <c r="H431" s="195" t="s">
        <v>7</v>
      </c>
      <c r="I431" s="195" t="s">
        <v>7</v>
      </c>
      <c r="J431" s="195" t="s">
        <v>7</v>
      </c>
      <c r="K431" s="195" t="s">
        <v>7</v>
      </c>
      <c r="L431" s="195" t="s">
        <v>7</v>
      </c>
      <c r="M431" s="195" t="s">
        <v>7</v>
      </c>
      <c r="N431" s="195" t="s">
        <v>7</v>
      </c>
      <c r="O431" s="195" t="s">
        <v>7</v>
      </c>
      <c r="P431" s="195" t="s">
        <v>7</v>
      </c>
      <c r="Q431" s="195" t="s">
        <v>7</v>
      </c>
      <c r="R431" s="195" t="s">
        <v>7</v>
      </c>
      <c r="S431" s="195" t="s">
        <v>7</v>
      </c>
      <c r="X431" s="194" t="s">
        <v>50</v>
      </c>
      <c r="Y431" s="195" t="s">
        <v>7</v>
      </c>
      <c r="Z431" s="195">
        <v>110</v>
      </c>
      <c r="AA431" s="195" t="s">
        <v>7</v>
      </c>
      <c r="AB431" s="195" t="s">
        <v>7</v>
      </c>
      <c r="AC431" s="195" t="s">
        <v>7</v>
      </c>
      <c r="AD431" s="195" t="s">
        <v>7</v>
      </c>
      <c r="AE431" s="195" t="s">
        <v>7</v>
      </c>
      <c r="AF431" s="195" t="s">
        <v>7</v>
      </c>
      <c r="AG431" s="195" t="s">
        <v>7</v>
      </c>
      <c r="AH431" s="195" t="s">
        <v>7</v>
      </c>
      <c r="AI431" s="195" t="s">
        <v>7</v>
      </c>
      <c r="AJ431" s="195" t="s">
        <v>7</v>
      </c>
      <c r="AK431" s="195" t="s">
        <v>7</v>
      </c>
      <c r="AL431" s="195" t="s">
        <v>7</v>
      </c>
      <c r="AM431" s="195" t="s">
        <v>7</v>
      </c>
      <c r="AN431" s="195" t="s">
        <v>7</v>
      </c>
      <c r="AS431" s="194" t="s">
        <v>50</v>
      </c>
      <c r="AT431" s="195" t="s">
        <v>7</v>
      </c>
      <c r="AU431" s="196">
        <v>3300</v>
      </c>
      <c r="AV431" s="195" t="s">
        <v>7</v>
      </c>
      <c r="AW431" s="195" t="s">
        <v>7</v>
      </c>
      <c r="AX431" s="195" t="s">
        <v>7</v>
      </c>
      <c r="AY431" s="195" t="s">
        <v>7</v>
      </c>
      <c r="AZ431" s="195" t="s">
        <v>7</v>
      </c>
      <c r="BA431" s="195" t="s">
        <v>7</v>
      </c>
      <c r="BB431" s="195" t="s">
        <v>7</v>
      </c>
      <c r="BC431" s="195" t="s">
        <v>7</v>
      </c>
      <c r="BD431" s="195" t="s">
        <v>7</v>
      </c>
      <c r="BE431" s="195" t="s">
        <v>7</v>
      </c>
      <c r="BF431" s="195" t="s">
        <v>7</v>
      </c>
      <c r="BG431" s="195" t="s">
        <v>7</v>
      </c>
      <c r="BH431" s="195" t="s">
        <v>7</v>
      </c>
      <c r="BI431" s="195" t="s">
        <v>7</v>
      </c>
    </row>
    <row r="432" spans="1:61" ht="12" customHeight="1" x14ac:dyDescent="0.2">
      <c r="A432" s="129">
        <v>169</v>
      </c>
      <c r="B432" s="129"/>
      <c r="C432" s="194" t="s">
        <v>215</v>
      </c>
      <c r="D432" s="195" t="s">
        <v>7</v>
      </c>
      <c r="E432" s="195">
        <v>9</v>
      </c>
      <c r="F432" s="195" t="s">
        <v>7</v>
      </c>
      <c r="G432" s="195" t="s">
        <v>7</v>
      </c>
      <c r="H432" s="195" t="s">
        <v>7</v>
      </c>
      <c r="I432" s="195" t="s">
        <v>7</v>
      </c>
      <c r="J432" s="195" t="s">
        <v>7</v>
      </c>
      <c r="K432" s="195" t="s">
        <v>7</v>
      </c>
      <c r="L432" s="195" t="s">
        <v>7</v>
      </c>
      <c r="M432" s="195" t="s">
        <v>7</v>
      </c>
      <c r="N432" s="195" t="s">
        <v>7</v>
      </c>
      <c r="O432" s="195" t="s">
        <v>7</v>
      </c>
      <c r="P432" s="195" t="s">
        <v>7</v>
      </c>
      <c r="Q432" s="195" t="s">
        <v>7</v>
      </c>
      <c r="R432" s="195" t="s">
        <v>7</v>
      </c>
      <c r="S432" s="195" t="s">
        <v>7</v>
      </c>
      <c r="X432" s="194" t="s">
        <v>215</v>
      </c>
      <c r="Y432" s="195" t="s">
        <v>7</v>
      </c>
      <c r="Z432" s="195">
        <v>9</v>
      </c>
      <c r="AA432" s="195" t="s">
        <v>7</v>
      </c>
      <c r="AB432" s="195" t="s">
        <v>7</v>
      </c>
      <c r="AC432" s="195" t="s">
        <v>7</v>
      </c>
      <c r="AD432" s="195" t="s">
        <v>7</v>
      </c>
      <c r="AE432" s="195" t="s">
        <v>7</v>
      </c>
      <c r="AF432" s="195" t="s">
        <v>7</v>
      </c>
      <c r="AG432" s="195" t="s">
        <v>7</v>
      </c>
      <c r="AH432" s="195" t="s">
        <v>7</v>
      </c>
      <c r="AI432" s="195" t="s">
        <v>7</v>
      </c>
      <c r="AJ432" s="195" t="s">
        <v>7</v>
      </c>
      <c r="AK432" s="195" t="s">
        <v>7</v>
      </c>
      <c r="AL432" s="195" t="s">
        <v>7</v>
      </c>
      <c r="AM432" s="195" t="s">
        <v>7</v>
      </c>
      <c r="AN432" s="195" t="s">
        <v>7</v>
      </c>
      <c r="AS432" s="194" t="s">
        <v>215</v>
      </c>
      <c r="AT432" s="195" t="s">
        <v>7</v>
      </c>
      <c r="AU432" s="195">
        <v>117</v>
      </c>
      <c r="AV432" s="195" t="s">
        <v>7</v>
      </c>
      <c r="AW432" s="195" t="s">
        <v>7</v>
      </c>
      <c r="AX432" s="195" t="s">
        <v>7</v>
      </c>
      <c r="AY432" s="195" t="s">
        <v>7</v>
      </c>
      <c r="AZ432" s="195" t="s">
        <v>7</v>
      </c>
      <c r="BA432" s="195" t="s">
        <v>7</v>
      </c>
      <c r="BB432" s="195" t="s">
        <v>7</v>
      </c>
      <c r="BC432" s="195" t="s">
        <v>7</v>
      </c>
      <c r="BD432" s="195" t="s">
        <v>7</v>
      </c>
      <c r="BE432" s="195" t="s">
        <v>7</v>
      </c>
      <c r="BF432" s="195" t="s">
        <v>7</v>
      </c>
      <c r="BG432" s="195" t="s">
        <v>7</v>
      </c>
      <c r="BH432" s="195" t="s">
        <v>7</v>
      </c>
      <c r="BI432" s="195" t="s">
        <v>7</v>
      </c>
    </row>
    <row r="433" spans="1:61" ht="12" customHeight="1" x14ac:dyDescent="0.2">
      <c r="A433" s="129">
        <v>170</v>
      </c>
      <c r="B433" s="129"/>
      <c r="C433" s="194" t="s">
        <v>216</v>
      </c>
      <c r="D433" s="195" t="s">
        <v>7</v>
      </c>
      <c r="E433" s="195">
        <v>50</v>
      </c>
      <c r="F433" s="195">
        <v>68</v>
      </c>
      <c r="G433" s="195" t="s">
        <v>7</v>
      </c>
      <c r="H433" s="195">
        <v>170</v>
      </c>
      <c r="I433" s="195" t="s">
        <v>7</v>
      </c>
      <c r="J433" s="195" t="s">
        <v>7</v>
      </c>
      <c r="K433" s="195">
        <v>115</v>
      </c>
      <c r="L433" s="195" t="s">
        <v>7</v>
      </c>
      <c r="M433" s="195" t="s">
        <v>7</v>
      </c>
      <c r="N433" s="195" t="s">
        <v>7</v>
      </c>
      <c r="O433" s="195" t="s">
        <v>7</v>
      </c>
      <c r="P433" s="195" t="s">
        <v>7</v>
      </c>
      <c r="Q433" s="195" t="s">
        <v>7</v>
      </c>
      <c r="R433" s="195" t="s">
        <v>7</v>
      </c>
      <c r="S433" s="195" t="s">
        <v>7</v>
      </c>
      <c r="X433" s="194" t="s">
        <v>216</v>
      </c>
      <c r="Y433" s="195" t="s">
        <v>7</v>
      </c>
      <c r="Z433" s="195">
        <v>50</v>
      </c>
      <c r="AA433" s="195">
        <v>68</v>
      </c>
      <c r="AB433" s="195" t="s">
        <v>7</v>
      </c>
      <c r="AC433" s="195">
        <v>170</v>
      </c>
      <c r="AD433" s="195" t="s">
        <v>7</v>
      </c>
      <c r="AE433" s="195" t="s">
        <v>7</v>
      </c>
      <c r="AF433" s="195">
        <v>115</v>
      </c>
      <c r="AG433" s="195" t="s">
        <v>7</v>
      </c>
      <c r="AH433" s="195" t="s">
        <v>7</v>
      </c>
      <c r="AI433" s="195" t="s">
        <v>7</v>
      </c>
      <c r="AJ433" s="195" t="s">
        <v>7</v>
      </c>
      <c r="AK433" s="195" t="s">
        <v>7</v>
      </c>
      <c r="AL433" s="195" t="s">
        <v>7</v>
      </c>
      <c r="AM433" s="195" t="s">
        <v>7</v>
      </c>
      <c r="AN433" s="195" t="s">
        <v>7</v>
      </c>
      <c r="AS433" s="194" t="s">
        <v>216</v>
      </c>
      <c r="AT433" s="195" t="s">
        <v>7</v>
      </c>
      <c r="AU433" s="195">
        <v>400</v>
      </c>
      <c r="AV433" s="195">
        <v>204</v>
      </c>
      <c r="AW433" s="195" t="s">
        <v>7</v>
      </c>
      <c r="AX433" s="196">
        <v>1700</v>
      </c>
      <c r="AY433" s="195" t="s">
        <v>7</v>
      </c>
      <c r="AZ433" s="195" t="s">
        <v>7</v>
      </c>
      <c r="BA433" s="196">
        <v>1800</v>
      </c>
      <c r="BB433" s="195" t="s">
        <v>7</v>
      </c>
      <c r="BC433" s="195" t="s">
        <v>7</v>
      </c>
      <c r="BD433" s="195" t="s">
        <v>7</v>
      </c>
      <c r="BE433" s="195" t="s">
        <v>7</v>
      </c>
      <c r="BF433" s="195" t="s">
        <v>7</v>
      </c>
      <c r="BG433" s="195" t="s">
        <v>7</v>
      </c>
      <c r="BH433" s="195" t="s">
        <v>7</v>
      </c>
      <c r="BI433" s="195" t="s">
        <v>7</v>
      </c>
    </row>
    <row r="434" spans="1:61" ht="12" customHeight="1" x14ac:dyDescent="0.2">
      <c r="A434" s="129">
        <v>171</v>
      </c>
      <c r="B434" s="129"/>
      <c r="C434" s="194" t="s">
        <v>217</v>
      </c>
      <c r="D434" s="195" t="s">
        <v>7</v>
      </c>
      <c r="E434" s="195" t="s">
        <v>7</v>
      </c>
      <c r="F434" s="195" t="s">
        <v>7</v>
      </c>
      <c r="G434" s="195" t="s">
        <v>7</v>
      </c>
      <c r="H434" s="195" t="s">
        <v>7</v>
      </c>
      <c r="I434" s="195" t="s">
        <v>7</v>
      </c>
      <c r="J434" s="195" t="s">
        <v>7</v>
      </c>
      <c r="K434" s="195">
        <v>25</v>
      </c>
      <c r="L434" s="195" t="s">
        <v>7</v>
      </c>
      <c r="M434" s="195" t="s">
        <v>7</v>
      </c>
      <c r="N434" s="195" t="s">
        <v>7</v>
      </c>
      <c r="O434" s="195" t="s">
        <v>7</v>
      </c>
      <c r="P434" s="195" t="s">
        <v>7</v>
      </c>
      <c r="Q434" s="195" t="s">
        <v>7</v>
      </c>
      <c r="R434" s="195" t="s">
        <v>7</v>
      </c>
      <c r="S434" s="195" t="s">
        <v>7</v>
      </c>
      <c r="X434" s="194" t="s">
        <v>217</v>
      </c>
      <c r="Y434" s="195" t="s">
        <v>7</v>
      </c>
      <c r="Z434" s="195" t="s">
        <v>7</v>
      </c>
      <c r="AA434" s="195" t="s">
        <v>7</v>
      </c>
      <c r="AB434" s="195" t="s">
        <v>7</v>
      </c>
      <c r="AC434" s="195" t="s">
        <v>7</v>
      </c>
      <c r="AD434" s="195" t="s">
        <v>7</v>
      </c>
      <c r="AE434" s="195" t="s">
        <v>7</v>
      </c>
      <c r="AF434" s="195">
        <v>25</v>
      </c>
      <c r="AG434" s="195" t="s">
        <v>7</v>
      </c>
      <c r="AH434" s="195" t="s">
        <v>7</v>
      </c>
      <c r="AI434" s="195" t="s">
        <v>7</v>
      </c>
      <c r="AJ434" s="195" t="s">
        <v>7</v>
      </c>
      <c r="AK434" s="195" t="s">
        <v>7</v>
      </c>
      <c r="AL434" s="195" t="s">
        <v>7</v>
      </c>
      <c r="AM434" s="195" t="s">
        <v>7</v>
      </c>
      <c r="AN434" s="195" t="s">
        <v>7</v>
      </c>
      <c r="AS434" s="194" t="s">
        <v>217</v>
      </c>
      <c r="AT434" s="195" t="s">
        <v>7</v>
      </c>
      <c r="AU434" s="195" t="s">
        <v>7</v>
      </c>
      <c r="AV434" s="195" t="s">
        <v>7</v>
      </c>
      <c r="AW434" s="195" t="s">
        <v>7</v>
      </c>
      <c r="AX434" s="195" t="s">
        <v>7</v>
      </c>
      <c r="AY434" s="195" t="s">
        <v>7</v>
      </c>
      <c r="AZ434" s="195" t="s">
        <v>7</v>
      </c>
      <c r="BA434" s="195">
        <v>450</v>
      </c>
      <c r="BB434" s="195" t="s">
        <v>7</v>
      </c>
      <c r="BC434" s="195" t="s">
        <v>7</v>
      </c>
      <c r="BD434" s="195" t="s">
        <v>7</v>
      </c>
      <c r="BE434" s="195" t="s">
        <v>7</v>
      </c>
      <c r="BF434" s="195" t="s">
        <v>7</v>
      </c>
      <c r="BG434" s="195" t="s">
        <v>7</v>
      </c>
      <c r="BH434" s="195" t="s">
        <v>7</v>
      </c>
      <c r="BI434" s="195" t="s">
        <v>7</v>
      </c>
    </row>
    <row r="435" spans="1:61" ht="12" customHeight="1" x14ac:dyDescent="0.2">
      <c r="A435" s="129">
        <v>172</v>
      </c>
      <c r="B435" s="129"/>
      <c r="C435" s="194" t="s">
        <v>218</v>
      </c>
      <c r="D435" s="195" t="s">
        <v>7</v>
      </c>
      <c r="E435" s="195" t="s">
        <v>7</v>
      </c>
      <c r="F435" s="195">
        <v>28</v>
      </c>
      <c r="G435" s="195" t="s">
        <v>7</v>
      </c>
      <c r="H435" s="195" t="s">
        <v>7</v>
      </c>
      <c r="I435" s="195" t="s">
        <v>7</v>
      </c>
      <c r="J435" s="195" t="s">
        <v>7</v>
      </c>
      <c r="K435" s="195" t="s">
        <v>7</v>
      </c>
      <c r="L435" s="195" t="s">
        <v>7</v>
      </c>
      <c r="M435" s="195" t="s">
        <v>7</v>
      </c>
      <c r="N435" s="195" t="s">
        <v>7</v>
      </c>
      <c r="O435" s="195" t="s">
        <v>7</v>
      </c>
      <c r="P435" s="195" t="s">
        <v>7</v>
      </c>
      <c r="Q435" s="195" t="s">
        <v>7</v>
      </c>
      <c r="R435" s="195" t="s">
        <v>7</v>
      </c>
      <c r="S435" s="195" t="s">
        <v>7</v>
      </c>
      <c r="X435" s="194" t="s">
        <v>218</v>
      </c>
      <c r="Y435" s="195" t="s">
        <v>7</v>
      </c>
      <c r="Z435" s="195" t="s">
        <v>7</v>
      </c>
      <c r="AA435" s="195">
        <v>28</v>
      </c>
      <c r="AB435" s="195" t="s">
        <v>7</v>
      </c>
      <c r="AC435" s="195" t="s">
        <v>7</v>
      </c>
      <c r="AD435" s="195" t="s">
        <v>7</v>
      </c>
      <c r="AE435" s="195" t="s">
        <v>7</v>
      </c>
      <c r="AF435" s="195" t="s">
        <v>7</v>
      </c>
      <c r="AG435" s="195" t="s">
        <v>7</v>
      </c>
      <c r="AH435" s="195" t="s">
        <v>7</v>
      </c>
      <c r="AI435" s="195" t="s">
        <v>7</v>
      </c>
      <c r="AJ435" s="195" t="s">
        <v>7</v>
      </c>
      <c r="AK435" s="195" t="s">
        <v>7</v>
      </c>
      <c r="AL435" s="195" t="s">
        <v>7</v>
      </c>
      <c r="AM435" s="195" t="s">
        <v>7</v>
      </c>
      <c r="AN435" s="195" t="s">
        <v>7</v>
      </c>
      <c r="AS435" s="194" t="s">
        <v>218</v>
      </c>
      <c r="AT435" s="195" t="s">
        <v>7</v>
      </c>
      <c r="AU435" s="195" t="s">
        <v>7</v>
      </c>
      <c r="AV435" s="195">
        <v>84</v>
      </c>
      <c r="AW435" s="195" t="s">
        <v>7</v>
      </c>
      <c r="AX435" s="195" t="s">
        <v>7</v>
      </c>
      <c r="AY435" s="195" t="s">
        <v>7</v>
      </c>
      <c r="AZ435" s="195" t="s">
        <v>7</v>
      </c>
      <c r="BA435" s="195" t="s">
        <v>7</v>
      </c>
      <c r="BB435" s="195" t="s">
        <v>7</v>
      </c>
      <c r="BC435" s="195" t="s">
        <v>7</v>
      </c>
      <c r="BD435" s="195" t="s">
        <v>7</v>
      </c>
      <c r="BE435" s="195" t="s">
        <v>7</v>
      </c>
      <c r="BF435" s="195" t="s">
        <v>7</v>
      </c>
      <c r="BG435" s="195" t="s">
        <v>7</v>
      </c>
      <c r="BH435" s="195" t="s">
        <v>7</v>
      </c>
      <c r="BI435" s="195" t="s">
        <v>7</v>
      </c>
    </row>
    <row r="436" spans="1:61" ht="12" customHeight="1" x14ac:dyDescent="0.2">
      <c r="A436" s="129">
        <v>173</v>
      </c>
      <c r="B436" s="129"/>
      <c r="C436" s="194" t="s">
        <v>219</v>
      </c>
      <c r="D436" s="195" t="s">
        <v>7</v>
      </c>
      <c r="E436" s="195" t="s">
        <v>7</v>
      </c>
      <c r="F436" s="195" t="s">
        <v>7</v>
      </c>
      <c r="G436" s="195" t="s">
        <v>7</v>
      </c>
      <c r="H436" s="195" t="s">
        <v>7</v>
      </c>
      <c r="I436" s="195" t="s">
        <v>7</v>
      </c>
      <c r="J436" s="195" t="s">
        <v>7</v>
      </c>
      <c r="K436" s="195">
        <v>104</v>
      </c>
      <c r="L436" s="195" t="s">
        <v>7</v>
      </c>
      <c r="M436" s="195" t="s">
        <v>7</v>
      </c>
      <c r="N436" s="195" t="s">
        <v>7</v>
      </c>
      <c r="O436" s="195" t="s">
        <v>7</v>
      </c>
      <c r="P436" s="195" t="s">
        <v>7</v>
      </c>
      <c r="Q436" s="195" t="s">
        <v>7</v>
      </c>
      <c r="R436" s="195" t="s">
        <v>7</v>
      </c>
      <c r="S436" s="195" t="s">
        <v>7</v>
      </c>
      <c r="X436" s="194" t="s">
        <v>219</v>
      </c>
      <c r="Y436" s="195" t="s">
        <v>7</v>
      </c>
      <c r="Z436" s="195" t="s">
        <v>7</v>
      </c>
      <c r="AA436" s="195" t="s">
        <v>7</v>
      </c>
      <c r="AB436" s="195" t="s">
        <v>7</v>
      </c>
      <c r="AC436" s="195" t="s">
        <v>7</v>
      </c>
      <c r="AD436" s="195" t="s">
        <v>7</v>
      </c>
      <c r="AE436" s="195" t="s">
        <v>7</v>
      </c>
      <c r="AF436" s="195">
        <v>104</v>
      </c>
      <c r="AG436" s="195" t="s">
        <v>7</v>
      </c>
      <c r="AH436" s="195" t="s">
        <v>7</v>
      </c>
      <c r="AI436" s="195" t="s">
        <v>7</v>
      </c>
      <c r="AJ436" s="195" t="s">
        <v>7</v>
      </c>
      <c r="AK436" s="195" t="s">
        <v>7</v>
      </c>
      <c r="AL436" s="195" t="s">
        <v>7</v>
      </c>
      <c r="AM436" s="195" t="s">
        <v>7</v>
      </c>
      <c r="AN436" s="195" t="s">
        <v>7</v>
      </c>
      <c r="AS436" s="194" t="s">
        <v>219</v>
      </c>
      <c r="AT436" s="195" t="s">
        <v>7</v>
      </c>
      <c r="AU436" s="195" t="s">
        <v>7</v>
      </c>
      <c r="AV436" s="195" t="s">
        <v>7</v>
      </c>
      <c r="AW436" s="195" t="s">
        <v>7</v>
      </c>
      <c r="AX436" s="195" t="s">
        <v>7</v>
      </c>
      <c r="AY436" s="195" t="s">
        <v>7</v>
      </c>
      <c r="AZ436" s="195" t="s">
        <v>7</v>
      </c>
      <c r="BA436" s="196">
        <v>1997</v>
      </c>
      <c r="BB436" s="195" t="s">
        <v>7</v>
      </c>
      <c r="BC436" s="195" t="s">
        <v>7</v>
      </c>
      <c r="BD436" s="195" t="s">
        <v>7</v>
      </c>
      <c r="BE436" s="195" t="s">
        <v>7</v>
      </c>
      <c r="BF436" s="195" t="s">
        <v>7</v>
      </c>
      <c r="BG436" s="195" t="s">
        <v>7</v>
      </c>
      <c r="BH436" s="195" t="s">
        <v>7</v>
      </c>
      <c r="BI436" s="195" t="s">
        <v>7</v>
      </c>
    </row>
    <row r="437" spans="1:61" ht="12" customHeight="1" x14ac:dyDescent="0.2">
      <c r="A437" s="129">
        <v>174</v>
      </c>
      <c r="B437" s="129"/>
      <c r="C437" s="194" t="s">
        <v>220</v>
      </c>
      <c r="D437" s="195" t="s">
        <v>7</v>
      </c>
      <c r="E437" s="195" t="s">
        <v>7</v>
      </c>
      <c r="F437" s="195" t="s">
        <v>7</v>
      </c>
      <c r="G437" s="195" t="s">
        <v>7</v>
      </c>
      <c r="H437" s="195" t="s">
        <v>7</v>
      </c>
      <c r="I437" s="195" t="s">
        <v>7</v>
      </c>
      <c r="J437" s="195" t="s">
        <v>7</v>
      </c>
      <c r="K437" s="195" t="s">
        <v>7</v>
      </c>
      <c r="L437" s="195" t="s">
        <v>7</v>
      </c>
      <c r="M437" s="195" t="s">
        <v>7</v>
      </c>
      <c r="N437" s="195" t="s">
        <v>7</v>
      </c>
      <c r="O437" s="195" t="s">
        <v>7</v>
      </c>
      <c r="P437" s="195" t="s">
        <v>7</v>
      </c>
      <c r="Q437" s="195" t="s">
        <v>7</v>
      </c>
      <c r="R437" s="195" t="s">
        <v>7</v>
      </c>
      <c r="S437" s="195" t="s">
        <v>7</v>
      </c>
      <c r="X437" s="194" t="s">
        <v>220</v>
      </c>
      <c r="Y437" s="195" t="s">
        <v>7</v>
      </c>
      <c r="Z437" s="195" t="s">
        <v>7</v>
      </c>
      <c r="AA437" s="195" t="s">
        <v>7</v>
      </c>
      <c r="AB437" s="195" t="s">
        <v>7</v>
      </c>
      <c r="AC437" s="195" t="s">
        <v>7</v>
      </c>
      <c r="AD437" s="195" t="s">
        <v>7</v>
      </c>
      <c r="AE437" s="195" t="s">
        <v>7</v>
      </c>
      <c r="AF437" s="195" t="s">
        <v>7</v>
      </c>
      <c r="AG437" s="195" t="s">
        <v>7</v>
      </c>
      <c r="AH437" s="195" t="s">
        <v>7</v>
      </c>
      <c r="AI437" s="195" t="s">
        <v>7</v>
      </c>
      <c r="AJ437" s="195" t="s">
        <v>7</v>
      </c>
      <c r="AK437" s="195" t="s">
        <v>7</v>
      </c>
      <c r="AL437" s="195" t="s">
        <v>7</v>
      </c>
      <c r="AM437" s="195" t="s">
        <v>7</v>
      </c>
      <c r="AN437" s="195" t="s">
        <v>7</v>
      </c>
      <c r="AS437" s="194" t="s">
        <v>220</v>
      </c>
      <c r="AT437" s="195" t="s">
        <v>7</v>
      </c>
      <c r="AU437" s="195" t="s">
        <v>7</v>
      </c>
      <c r="AV437" s="195" t="s">
        <v>7</v>
      </c>
      <c r="AW437" s="195" t="s">
        <v>7</v>
      </c>
      <c r="AX437" s="195" t="s">
        <v>7</v>
      </c>
      <c r="AY437" s="195" t="s">
        <v>7</v>
      </c>
      <c r="AZ437" s="195" t="s">
        <v>7</v>
      </c>
      <c r="BA437" s="195" t="s">
        <v>7</v>
      </c>
      <c r="BB437" s="195" t="s">
        <v>7</v>
      </c>
      <c r="BC437" s="195" t="s">
        <v>7</v>
      </c>
      <c r="BD437" s="195" t="s">
        <v>7</v>
      </c>
      <c r="BE437" s="195" t="s">
        <v>7</v>
      </c>
      <c r="BF437" s="195" t="s">
        <v>7</v>
      </c>
      <c r="BG437" s="195" t="s">
        <v>7</v>
      </c>
      <c r="BH437" s="195" t="s">
        <v>7</v>
      </c>
      <c r="BI437" s="195" t="s">
        <v>7</v>
      </c>
    </row>
    <row r="438" spans="1:61" ht="12" customHeight="1" x14ac:dyDescent="0.2">
      <c r="A438" s="129">
        <v>175</v>
      </c>
      <c r="B438" s="129"/>
      <c r="C438" s="194" t="s">
        <v>221</v>
      </c>
      <c r="D438" s="195" t="s">
        <v>7</v>
      </c>
      <c r="E438" s="195" t="s">
        <v>7</v>
      </c>
      <c r="F438" s="195" t="s">
        <v>7</v>
      </c>
      <c r="G438" s="195">
        <v>500</v>
      </c>
      <c r="H438" s="195" t="s">
        <v>7</v>
      </c>
      <c r="I438" s="195" t="s">
        <v>7</v>
      </c>
      <c r="J438" s="195" t="s">
        <v>7</v>
      </c>
      <c r="K438" s="195" t="s">
        <v>7</v>
      </c>
      <c r="L438" s="195" t="s">
        <v>7</v>
      </c>
      <c r="M438" s="195" t="s">
        <v>7</v>
      </c>
      <c r="N438" s="195" t="s">
        <v>7</v>
      </c>
      <c r="O438" s="195" t="s">
        <v>7</v>
      </c>
      <c r="P438" s="195" t="s">
        <v>7</v>
      </c>
      <c r="Q438" s="195" t="s">
        <v>7</v>
      </c>
      <c r="R438" s="195" t="s">
        <v>7</v>
      </c>
      <c r="S438" s="195">
        <v>70</v>
      </c>
      <c r="X438" s="194" t="s">
        <v>221</v>
      </c>
      <c r="Y438" s="195" t="s">
        <v>7</v>
      </c>
      <c r="Z438" s="195" t="s">
        <v>7</v>
      </c>
      <c r="AA438" s="195" t="s">
        <v>7</v>
      </c>
      <c r="AB438" s="195">
        <v>500</v>
      </c>
      <c r="AC438" s="195" t="s">
        <v>7</v>
      </c>
      <c r="AD438" s="195" t="s">
        <v>7</v>
      </c>
      <c r="AE438" s="195" t="s">
        <v>7</v>
      </c>
      <c r="AF438" s="195" t="s">
        <v>7</v>
      </c>
      <c r="AG438" s="195" t="s">
        <v>7</v>
      </c>
      <c r="AH438" s="195" t="s">
        <v>7</v>
      </c>
      <c r="AI438" s="195" t="s">
        <v>7</v>
      </c>
      <c r="AJ438" s="195" t="s">
        <v>7</v>
      </c>
      <c r="AK438" s="195" t="s">
        <v>7</v>
      </c>
      <c r="AL438" s="195" t="s">
        <v>7</v>
      </c>
      <c r="AM438" s="195" t="s">
        <v>7</v>
      </c>
      <c r="AN438" s="195">
        <v>70</v>
      </c>
      <c r="AS438" s="194" t="s">
        <v>221</v>
      </c>
      <c r="AT438" s="195" t="s">
        <v>7</v>
      </c>
      <c r="AU438" s="195" t="s">
        <v>7</v>
      </c>
      <c r="AV438" s="195" t="s">
        <v>7</v>
      </c>
      <c r="AW438" s="196">
        <v>2100</v>
      </c>
      <c r="AX438" s="195" t="s">
        <v>7</v>
      </c>
      <c r="AY438" s="195" t="s">
        <v>7</v>
      </c>
      <c r="AZ438" s="195" t="s">
        <v>7</v>
      </c>
      <c r="BA438" s="195" t="s">
        <v>7</v>
      </c>
      <c r="BB438" s="195" t="s">
        <v>7</v>
      </c>
      <c r="BC438" s="195" t="s">
        <v>7</v>
      </c>
      <c r="BD438" s="195" t="s">
        <v>7</v>
      </c>
      <c r="BE438" s="195" t="s">
        <v>7</v>
      </c>
      <c r="BF438" s="195" t="s">
        <v>7</v>
      </c>
      <c r="BG438" s="195" t="s">
        <v>7</v>
      </c>
      <c r="BH438" s="195" t="s">
        <v>7</v>
      </c>
      <c r="BI438" s="196">
        <v>1500</v>
      </c>
    </row>
    <row r="439" spans="1:61" ht="12" customHeight="1" x14ac:dyDescent="0.2">
      <c r="A439" s="129">
        <v>176</v>
      </c>
      <c r="B439" s="129"/>
      <c r="C439" s="194" t="s">
        <v>222</v>
      </c>
      <c r="D439" s="195" t="s">
        <v>7</v>
      </c>
      <c r="E439" s="195">
        <v>185</v>
      </c>
      <c r="F439" s="195" t="s">
        <v>7</v>
      </c>
      <c r="G439" s="195">
        <v>10</v>
      </c>
      <c r="H439" s="195" t="s">
        <v>7</v>
      </c>
      <c r="I439" s="195" t="s">
        <v>7</v>
      </c>
      <c r="J439" s="195" t="s">
        <v>7</v>
      </c>
      <c r="K439" s="195" t="s">
        <v>7</v>
      </c>
      <c r="L439" s="195" t="s">
        <v>7</v>
      </c>
      <c r="M439" s="195" t="s">
        <v>7</v>
      </c>
      <c r="N439" s="195" t="s">
        <v>7</v>
      </c>
      <c r="O439" s="195" t="s">
        <v>7</v>
      </c>
      <c r="P439" s="195" t="s">
        <v>7</v>
      </c>
      <c r="Q439" s="195" t="s">
        <v>7</v>
      </c>
      <c r="R439" s="195" t="s">
        <v>7</v>
      </c>
      <c r="S439" s="195" t="s">
        <v>7</v>
      </c>
      <c r="X439" s="194" t="s">
        <v>222</v>
      </c>
      <c r="Y439" s="195" t="s">
        <v>7</v>
      </c>
      <c r="Z439" s="195">
        <v>185</v>
      </c>
      <c r="AA439" s="195" t="s">
        <v>7</v>
      </c>
      <c r="AB439" s="195">
        <v>10</v>
      </c>
      <c r="AC439" s="195" t="s">
        <v>7</v>
      </c>
      <c r="AD439" s="195" t="s">
        <v>7</v>
      </c>
      <c r="AE439" s="195" t="s">
        <v>7</v>
      </c>
      <c r="AF439" s="195" t="s">
        <v>7</v>
      </c>
      <c r="AG439" s="195" t="s">
        <v>7</v>
      </c>
      <c r="AH439" s="195" t="s">
        <v>7</v>
      </c>
      <c r="AI439" s="195" t="s">
        <v>7</v>
      </c>
      <c r="AJ439" s="195" t="s">
        <v>7</v>
      </c>
      <c r="AK439" s="195" t="s">
        <v>7</v>
      </c>
      <c r="AL439" s="195" t="s">
        <v>7</v>
      </c>
      <c r="AM439" s="195" t="s">
        <v>7</v>
      </c>
      <c r="AN439" s="195" t="s">
        <v>7</v>
      </c>
      <c r="AS439" s="194" t="s">
        <v>222</v>
      </c>
      <c r="AT439" s="195" t="s">
        <v>7</v>
      </c>
      <c r="AU439" s="196">
        <v>2405</v>
      </c>
      <c r="AV439" s="195" t="s">
        <v>7</v>
      </c>
      <c r="AW439" s="195">
        <v>22</v>
      </c>
      <c r="AX439" s="195" t="s">
        <v>7</v>
      </c>
      <c r="AY439" s="195" t="s">
        <v>7</v>
      </c>
      <c r="AZ439" s="195" t="s">
        <v>7</v>
      </c>
      <c r="BA439" s="195" t="s">
        <v>7</v>
      </c>
      <c r="BB439" s="195" t="s">
        <v>7</v>
      </c>
      <c r="BC439" s="195" t="s">
        <v>7</v>
      </c>
      <c r="BD439" s="195" t="s">
        <v>7</v>
      </c>
      <c r="BE439" s="195" t="s">
        <v>7</v>
      </c>
      <c r="BF439" s="195" t="s">
        <v>7</v>
      </c>
      <c r="BG439" s="195" t="s">
        <v>7</v>
      </c>
      <c r="BH439" s="195" t="s">
        <v>7</v>
      </c>
      <c r="BI439" s="195" t="s">
        <v>7</v>
      </c>
    </row>
    <row r="440" spans="1:61" ht="12" customHeight="1" x14ac:dyDescent="0.2">
      <c r="A440" s="129">
        <v>177</v>
      </c>
      <c r="B440" s="129"/>
      <c r="C440" s="194" t="s">
        <v>223</v>
      </c>
      <c r="D440" s="195" t="s">
        <v>7</v>
      </c>
      <c r="E440" s="195">
        <v>260</v>
      </c>
      <c r="F440" s="195" t="s">
        <v>7</v>
      </c>
      <c r="G440" s="195" t="s">
        <v>7</v>
      </c>
      <c r="H440" s="195" t="s">
        <v>7</v>
      </c>
      <c r="I440" s="195" t="s">
        <v>7</v>
      </c>
      <c r="J440" s="195" t="s">
        <v>7</v>
      </c>
      <c r="K440" s="195" t="s">
        <v>7</v>
      </c>
      <c r="L440" s="195" t="s">
        <v>7</v>
      </c>
      <c r="M440" s="195" t="s">
        <v>7</v>
      </c>
      <c r="N440" s="195" t="s">
        <v>7</v>
      </c>
      <c r="O440" s="195" t="s">
        <v>7</v>
      </c>
      <c r="P440" s="195" t="s">
        <v>7</v>
      </c>
      <c r="Q440" s="195" t="s">
        <v>7</v>
      </c>
      <c r="R440" s="195" t="s">
        <v>7</v>
      </c>
      <c r="S440" s="195" t="s">
        <v>7</v>
      </c>
      <c r="X440" s="194" t="s">
        <v>223</v>
      </c>
      <c r="Y440" s="195" t="s">
        <v>7</v>
      </c>
      <c r="Z440" s="195">
        <v>260</v>
      </c>
      <c r="AA440" s="195" t="s">
        <v>7</v>
      </c>
      <c r="AB440" s="195" t="s">
        <v>7</v>
      </c>
      <c r="AC440" s="195" t="s">
        <v>7</v>
      </c>
      <c r="AD440" s="195" t="s">
        <v>7</v>
      </c>
      <c r="AE440" s="195" t="s">
        <v>7</v>
      </c>
      <c r="AF440" s="195" t="s">
        <v>7</v>
      </c>
      <c r="AG440" s="195" t="s">
        <v>7</v>
      </c>
      <c r="AH440" s="195" t="s">
        <v>7</v>
      </c>
      <c r="AI440" s="195" t="s">
        <v>7</v>
      </c>
      <c r="AJ440" s="195" t="s">
        <v>7</v>
      </c>
      <c r="AK440" s="195" t="s">
        <v>7</v>
      </c>
      <c r="AL440" s="195" t="s">
        <v>7</v>
      </c>
      <c r="AM440" s="195" t="s">
        <v>7</v>
      </c>
      <c r="AN440" s="195" t="s">
        <v>7</v>
      </c>
      <c r="AS440" s="194" t="s">
        <v>223</v>
      </c>
      <c r="AT440" s="195" t="s">
        <v>7</v>
      </c>
      <c r="AU440" s="196">
        <v>3060</v>
      </c>
      <c r="AV440" s="195" t="s">
        <v>7</v>
      </c>
      <c r="AW440" s="195" t="s">
        <v>7</v>
      </c>
      <c r="AX440" s="195" t="s">
        <v>7</v>
      </c>
      <c r="AY440" s="195" t="s">
        <v>7</v>
      </c>
      <c r="AZ440" s="195" t="s">
        <v>7</v>
      </c>
      <c r="BA440" s="195" t="s">
        <v>7</v>
      </c>
      <c r="BB440" s="195" t="s">
        <v>7</v>
      </c>
      <c r="BC440" s="195" t="s">
        <v>7</v>
      </c>
      <c r="BD440" s="195" t="s">
        <v>7</v>
      </c>
      <c r="BE440" s="195" t="s">
        <v>7</v>
      </c>
      <c r="BF440" s="195" t="s">
        <v>7</v>
      </c>
      <c r="BG440" s="195" t="s">
        <v>7</v>
      </c>
      <c r="BH440" s="195" t="s">
        <v>7</v>
      </c>
      <c r="BI440" s="195" t="s">
        <v>7</v>
      </c>
    </row>
    <row r="441" spans="1:61" ht="12" customHeight="1" x14ac:dyDescent="0.2">
      <c r="A441" s="129">
        <v>178</v>
      </c>
      <c r="B441" s="129"/>
      <c r="C441" s="194" t="s">
        <v>224</v>
      </c>
      <c r="D441" s="195" t="s">
        <v>7</v>
      </c>
      <c r="E441" s="195" t="s">
        <v>7</v>
      </c>
      <c r="F441" s="195" t="s">
        <v>7</v>
      </c>
      <c r="G441" s="195" t="s">
        <v>7</v>
      </c>
      <c r="H441" s="195" t="s">
        <v>7</v>
      </c>
      <c r="I441" s="195" t="s">
        <v>7</v>
      </c>
      <c r="J441" s="195" t="s">
        <v>7</v>
      </c>
      <c r="K441" s="195" t="s">
        <v>7</v>
      </c>
      <c r="L441" s="195" t="s">
        <v>7</v>
      </c>
      <c r="M441" s="195" t="s">
        <v>7</v>
      </c>
      <c r="N441" s="195" t="s">
        <v>7</v>
      </c>
      <c r="O441" s="195" t="s">
        <v>7</v>
      </c>
      <c r="P441" s="195" t="s">
        <v>7</v>
      </c>
      <c r="Q441" s="195" t="s">
        <v>7</v>
      </c>
      <c r="R441" s="195" t="s">
        <v>7</v>
      </c>
      <c r="S441" s="195" t="s">
        <v>7</v>
      </c>
      <c r="X441" s="194" t="s">
        <v>224</v>
      </c>
      <c r="Y441" s="195" t="s">
        <v>7</v>
      </c>
      <c r="Z441" s="195" t="s">
        <v>7</v>
      </c>
      <c r="AA441" s="195" t="s">
        <v>7</v>
      </c>
      <c r="AB441" s="195" t="s">
        <v>7</v>
      </c>
      <c r="AC441" s="195" t="s">
        <v>7</v>
      </c>
      <c r="AD441" s="195" t="s">
        <v>7</v>
      </c>
      <c r="AE441" s="195" t="s">
        <v>7</v>
      </c>
      <c r="AF441" s="195" t="s">
        <v>7</v>
      </c>
      <c r="AG441" s="195" t="s">
        <v>7</v>
      </c>
      <c r="AH441" s="195" t="s">
        <v>7</v>
      </c>
      <c r="AI441" s="195" t="s">
        <v>7</v>
      </c>
      <c r="AJ441" s="195" t="s">
        <v>7</v>
      </c>
      <c r="AK441" s="195" t="s">
        <v>7</v>
      </c>
      <c r="AL441" s="195" t="s">
        <v>7</v>
      </c>
      <c r="AM441" s="195" t="s">
        <v>7</v>
      </c>
      <c r="AN441" s="195" t="s">
        <v>7</v>
      </c>
      <c r="AS441" s="194" t="s">
        <v>224</v>
      </c>
      <c r="AT441" s="195" t="s">
        <v>7</v>
      </c>
      <c r="AU441" s="195" t="s">
        <v>7</v>
      </c>
      <c r="AV441" s="195" t="s">
        <v>7</v>
      </c>
      <c r="AW441" s="195" t="s">
        <v>7</v>
      </c>
      <c r="AX441" s="195" t="s">
        <v>7</v>
      </c>
      <c r="AY441" s="195" t="s">
        <v>7</v>
      </c>
      <c r="AZ441" s="195" t="s">
        <v>7</v>
      </c>
      <c r="BA441" s="195" t="s">
        <v>7</v>
      </c>
      <c r="BB441" s="195" t="s">
        <v>7</v>
      </c>
      <c r="BC441" s="195" t="s">
        <v>7</v>
      </c>
      <c r="BD441" s="195" t="s">
        <v>7</v>
      </c>
      <c r="BE441" s="195" t="s">
        <v>7</v>
      </c>
      <c r="BF441" s="195" t="s">
        <v>7</v>
      </c>
      <c r="BG441" s="195" t="s">
        <v>7</v>
      </c>
      <c r="BH441" s="195" t="s">
        <v>7</v>
      </c>
      <c r="BI441" s="195" t="s">
        <v>7</v>
      </c>
    </row>
    <row r="442" spans="1:61" ht="12" customHeight="1" x14ac:dyDescent="0.2">
      <c r="A442" s="129">
        <v>179</v>
      </c>
      <c r="B442" s="129"/>
      <c r="C442" s="194" t="s">
        <v>39</v>
      </c>
      <c r="D442" s="195" t="s">
        <v>7</v>
      </c>
      <c r="E442" s="195">
        <v>5</v>
      </c>
      <c r="F442" s="195">
        <v>40</v>
      </c>
      <c r="G442" s="195" t="s">
        <v>7</v>
      </c>
      <c r="H442" s="195" t="s">
        <v>7</v>
      </c>
      <c r="I442" s="195" t="s">
        <v>7</v>
      </c>
      <c r="J442" s="195" t="s">
        <v>7</v>
      </c>
      <c r="K442" s="195">
        <v>213</v>
      </c>
      <c r="L442" s="195" t="s">
        <v>7</v>
      </c>
      <c r="M442" s="195" t="s">
        <v>7</v>
      </c>
      <c r="N442" s="195" t="s">
        <v>7</v>
      </c>
      <c r="O442" s="195" t="s">
        <v>7</v>
      </c>
      <c r="P442" s="195" t="s">
        <v>7</v>
      </c>
      <c r="Q442" s="195">
        <v>105</v>
      </c>
      <c r="R442" s="195" t="s">
        <v>7</v>
      </c>
      <c r="S442" s="195" t="s">
        <v>7</v>
      </c>
      <c r="X442" s="194" t="s">
        <v>39</v>
      </c>
      <c r="Y442" s="195" t="s">
        <v>7</v>
      </c>
      <c r="Z442" s="195">
        <v>5</v>
      </c>
      <c r="AA442" s="195">
        <v>40</v>
      </c>
      <c r="AB442" s="195" t="s">
        <v>7</v>
      </c>
      <c r="AC442" s="195" t="s">
        <v>7</v>
      </c>
      <c r="AD442" s="195" t="s">
        <v>7</v>
      </c>
      <c r="AE442" s="195" t="s">
        <v>7</v>
      </c>
      <c r="AF442" s="195">
        <v>213</v>
      </c>
      <c r="AG442" s="195" t="s">
        <v>7</v>
      </c>
      <c r="AH442" s="195" t="s">
        <v>7</v>
      </c>
      <c r="AI442" s="195" t="s">
        <v>7</v>
      </c>
      <c r="AJ442" s="195" t="s">
        <v>7</v>
      </c>
      <c r="AK442" s="195" t="s">
        <v>7</v>
      </c>
      <c r="AL442" s="195">
        <v>105</v>
      </c>
      <c r="AM442" s="195" t="s">
        <v>7</v>
      </c>
      <c r="AN442" s="195" t="s">
        <v>7</v>
      </c>
      <c r="AS442" s="194" t="s">
        <v>39</v>
      </c>
      <c r="AT442" s="195" t="s">
        <v>7</v>
      </c>
      <c r="AU442" s="195">
        <v>100</v>
      </c>
      <c r="AV442" s="195">
        <v>64</v>
      </c>
      <c r="AW442" s="195" t="s">
        <v>7</v>
      </c>
      <c r="AX442" s="195" t="s">
        <v>7</v>
      </c>
      <c r="AY442" s="195" t="s">
        <v>7</v>
      </c>
      <c r="AZ442" s="195" t="s">
        <v>7</v>
      </c>
      <c r="BA442" s="196">
        <v>4899</v>
      </c>
      <c r="BB442" s="195" t="s">
        <v>7</v>
      </c>
      <c r="BC442" s="195" t="s">
        <v>7</v>
      </c>
      <c r="BD442" s="195" t="s">
        <v>7</v>
      </c>
      <c r="BE442" s="195" t="s">
        <v>7</v>
      </c>
      <c r="BF442" s="195" t="s">
        <v>7</v>
      </c>
      <c r="BG442" s="196">
        <v>1890</v>
      </c>
      <c r="BH442" s="195" t="s">
        <v>7</v>
      </c>
      <c r="BI442" s="195" t="s">
        <v>7</v>
      </c>
    </row>
    <row r="443" spans="1:61" ht="12" customHeight="1" x14ac:dyDescent="0.2">
      <c r="A443" s="129">
        <v>180</v>
      </c>
      <c r="B443" s="129"/>
      <c r="C443" s="194" t="s">
        <v>225</v>
      </c>
      <c r="D443" s="195" t="s">
        <v>7</v>
      </c>
      <c r="E443" s="195">
        <v>28</v>
      </c>
      <c r="F443" s="195" t="s">
        <v>7</v>
      </c>
      <c r="G443" s="195" t="s">
        <v>7</v>
      </c>
      <c r="H443" s="195" t="s">
        <v>7</v>
      </c>
      <c r="I443" s="195" t="s">
        <v>7</v>
      </c>
      <c r="J443" s="195" t="s">
        <v>7</v>
      </c>
      <c r="K443" s="195" t="s">
        <v>7</v>
      </c>
      <c r="L443" s="195" t="s">
        <v>7</v>
      </c>
      <c r="M443" s="195" t="s">
        <v>7</v>
      </c>
      <c r="N443" s="195" t="s">
        <v>7</v>
      </c>
      <c r="O443" s="195" t="s">
        <v>7</v>
      </c>
      <c r="P443" s="195" t="s">
        <v>7</v>
      </c>
      <c r="Q443" s="195" t="s">
        <v>7</v>
      </c>
      <c r="R443" s="195" t="s">
        <v>7</v>
      </c>
      <c r="S443" s="195" t="s">
        <v>7</v>
      </c>
      <c r="X443" s="194" t="s">
        <v>225</v>
      </c>
      <c r="Y443" s="195" t="s">
        <v>7</v>
      </c>
      <c r="Z443" s="195">
        <v>28</v>
      </c>
      <c r="AA443" s="195" t="s">
        <v>7</v>
      </c>
      <c r="AB443" s="195" t="s">
        <v>7</v>
      </c>
      <c r="AC443" s="195" t="s">
        <v>7</v>
      </c>
      <c r="AD443" s="195" t="s">
        <v>7</v>
      </c>
      <c r="AE443" s="195" t="s">
        <v>7</v>
      </c>
      <c r="AF443" s="195" t="s">
        <v>7</v>
      </c>
      <c r="AG443" s="195" t="s">
        <v>7</v>
      </c>
      <c r="AH443" s="195" t="s">
        <v>7</v>
      </c>
      <c r="AI443" s="195" t="s">
        <v>7</v>
      </c>
      <c r="AJ443" s="195" t="s">
        <v>7</v>
      </c>
      <c r="AK443" s="195" t="s">
        <v>7</v>
      </c>
      <c r="AL443" s="195" t="s">
        <v>7</v>
      </c>
      <c r="AM443" s="195" t="s">
        <v>7</v>
      </c>
      <c r="AN443" s="195" t="s">
        <v>7</v>
      </c>
      <c r="AS443" s="194" t="s">
        <v>225</v>
      </c>
      <c r="AT443" s="195" t="s">
        <v>7</v>
      </c>
      <c r="AU443" s="195">
        <v>230</v>
      </c>
      <c r="AV443" s="195" t="s">
        <v>7</v>
      </c>
      <c r="AW443" s="195" t="s">
        <v>7</v>
      </c>
      <c r="AX443" s="195" t="s">
        <v>7</v>
      </c>
      <c r="AY443" s="195" t="s">
        <v>7</v>
      </c>
      <c r="AZ443" s="195" t="s">
        <v>7</v>
      </c>
      <c r="BA443" s="195" t="s">
        <v>7</v>
      </c>
      <c r="BB443" s="195" t="s">
        <v>7</v>
      </c>
      <c r="BC443" s="195" t="s">
        <v>7</v>
      </c>
      <c r="BD443" s="195" t="s">
        <v>7</v>
      </c>
      <c r="BE443" s="195" t="s">
        <v>7</v>
      </c>
      <c r="BF443" s="195" t="s">
        <v>7</v>
      </c>
      <c r="BG443" s="195" t="s">
        <v>7</v>
      </c>
      <c r="BH443" s="195" t="s">
        <v>7</v>
      </c>
      <c r="BI443" s="195" t="s">
        <v>7</v>
      </c>
    </row>
    <row r="444" spans="1:61" ht="12" customHeight="1" x14ac:dyDescent="0.2">
      <c r="A444" s="129">
        <v>181</v>
      </c>
      <c r="B444" s="129"/>
      <c r="C444" s="194" t="s">
        <v>226</v>
      </c>
      <c r="D444" s="195" t="s">
        <v>7</v>
      </c>
      <c r="E444" s="195">
        <v>800</v>
      </c>
      <c r="F444" s="195">
        <v>200</v>
      </c>
      <c r="G444" s="195" t="s">
        <v>7</v>
      </c>
      <c r="H444" s="195" t="s">
        <v>7</v>
      </c>
      <c r="I444" s="195" t="s">
        <v>7</v>
      </c>
      <c r="J444" s="195" t="s">
        <v>7</v>
      </c>
      <c r="K444" s="195">
        <v>50</v>
      </c>
      <c r="L444" s="195" t="s">
        <v>7</v>
      </c>
      <c r="M444" s="195">
        <v>8</v>
      </c>
      <c r="N444" s="195" t="s">
        <v>7</v>
      </c>
      <c r="O444" s="195" t="s">
        <v>7</v>
      </c>
      <c r="P444" s="195" t="s">
        <v>7</v>
      </c>
      <c r="Q444" s="195" t="s">
        <v>7</v>
      </c>
      <c r="R444" s="195">
        <v>68</v>
      </c>
      <c r="S444" s="195" t="s">
        <v>7</v>
      </c>
      <c r="X444" s="194" t="s">
        <v>226</v>
      </c>
      <c r="Y444" s="195" t="s">
        <v>7</v>
      </c>
      <c r="Z444" s="195">
        <v>800</v>
      </c>
      <c r="AA444" s="195">
        <v>200</v>
      </c>
      <c r="AB444" s="195" t="s">
        <v>7</v>
      </c>
      <c r="AC444" s="195" t="s">
        <v>7</v>
      </c>
      <c r="AD444" s="195" t="s">
        <v>7</v>
      </c>
      <c r="AE444" s="195" t="s">
        <v>7</v>
      </c>
      <c r="AF444" s="195">
        <v>50</v>
      </c>
      <c r="AG444" s="195" t="s">
        <v>7</v>
      </c>
      <c r="AH444" s="195">
        <v>8</v>
      </c>
      <c r="AI444" s="195" t="s">
        <v>7</v>
      </c>
      <c r="AJ444" s="195" t="s">
        <v>7</v>
      </c>
      <c r="AK444" s="195" t="s">
        <v>7</v>
      </c>
      <c r="AL444" s="195" t="s">
        <v>7</v>
      </c>
      <c r="AM444" s="195">
        <v>68</v>
      </c>
      <c r="AN444" s="195" t="s">
        <v>7</v>
      </c>
      <c r="AS444" s="194" t="s">
        <v>226</v>
      </c>
      <c r="AT444" s="195" t="s">
        <v>7</v>
      </c>
      <c r="AU444" s="196">
        <v>18400</v>
      </c>
      <c r="AV444" s="195">
        <v>600</v>
      </c>
      <c r="AW444" s="195" t="s">
        <v>7</v>
      </c>
      <c r="AX444" s="195" t="s">
        <v>7</v>
      </c>
      <c r="AY444" s="195" t="s">
        <v>7</v>
      </c>
      <c r="AZ444" s="195" t="s">
        <v>7</v>
      </c>
      <c r="BA444" s="195">
        <v>811</v>
      </c>
      <c r="BB444" s="195" t="s">
        <v>7</v>
      </c>
      <c r="BC444" s="195">
        <v>156</v>
      </c>
      <c r="BD444" s="195" t="s">
        <v>7</v>
      </c>
      <c r="BE444" s="195" t="s">
        <v>7</v>
      </c>
      <c r="BF444" s="195" t="s">
        <v>7</v>
      </c>
      <c r="BG444" s="195" t="s">
        <v>7</v>
      </c>
      <c r="BH444" s="196">
        <v>1900</v>
      </c>
      <c r="BI444" s="195" t="s">
        <v>7</v>
      </c>
    </row>
    <row r="445" spans="1:61" ht="12" customHeight="1" x14ac:dyDescent="0.2">
      <c r="A445" s="129">
        <v>182</v>
      </c>
      <c r="B445" s="129"/>
      <c r="C445" s="194" t="s">
        <v>227</v>
      </c>
      <c r="D445" s="195" t="s">
        <v>7</v>
      </c>
      <c r="E445" s="195" t="s">
        <v>7</v>
      </c>
      <c r="F445" s="195" t="s">
        <v>7</v>
      </c>
      <c r="G445" s="195">
        <v>15</v>
      </c>
      <c r="H445" s="195" t="s">
        <v>7</v>
      </c>
      <c r="I445" s="195" t="s">
        <v>7</v>
      </c>
      <c r="J445" s="195" t="s">
        <v>7</v>
      </c>
      <c r="K445" s="195" t="s">
        <v>7</v>
      </c>
      <c r="L445" s="195" t="s">
        <v>7</v>
      </c>
      <c r="M445" s="195" t="s">
        <v>7</v>
      </c>
      <c r="N445" s="195" t="s">
        <v>7</v>
      </c>
      <c r="O445" s="195" t="s">
        <v>7</v>
      </c>
      <c r="P445" s="195" t="s">
        <v>7</v>
      </c>
      <c r="Q445" s="195" t="s">
        <v>7</v>
      </c>
      <c r="R445" s="195" t="s">
        <v>7</v>
      </c>
      <c r="S445" s="195" t="s">
        <v>7</v>
      </c>
      <c r="X445" s="194" t="s">
        <v>227</v>
      </c>
      <c r="Y445" s="195" t="s">
        <v>7</v>
      </c>
      <c r="Z445" s="195" t="s">
        <v>7</v>
      </c>
      <c r="AA445" s="195" t="s">
        <v>7</v>
      </c>
      <c r="AB445" s="195">
        <v>15</v>
      </c>
      <c r="AC445" s="195" t="s">
        <v>7</v>
      </c>
      <c r="AD445" s="195" t="s">
        <v>7</v>
      </c>
      <c r="AE445" s="195" t="s">
        <v>7</v>
      </c>
      <c r="AF445" s="195" t="s">
        <v>7</v>
      </c>
      <c r="AG445" s="195" t="s">
        <v>7</v>
      </c>
      <c r="AH445" s="195" t="s">
        <v>7</v>
      </c>
      <c r="AI445" s="195" t="s">
        <v>7</v>
      </c>
      <c r="AJ445" s="195" t="s">
        <v>7</v>
      </c>
      <c r="AK445" s="195" t="s">
        <v>7</v>
      </c>
      <c r="AL445" s="195" t="s">
        <v>7</v>
      </c>
      <c r="AM445" s="195" t="s">
        <v>7</v>
      </c>
      <c r="AN445" s="195" t="s">
        <v>7</v>
      </c>
      <c r="AS445" s="194" t="s">
        <v>227</v>
      </c>
      <c r="AT445" s="195" t="s">
        <v>7</v>
      </c>
      <c r="AU445" s="195" t="s">
        <v>7</v>
      </c>
      <c r="AV445" s="195" t="s">
        <v>7</v>
      </c>
      <c r="AW445" s="195">
        <v>35</v>
      </c>
      <c r="AX445" s="195" t="s">
        <v>7</v>
      </c>
      <c r="AY445" s="195" t="s">
        <v>7</v>
      </c>
      <c r="AZ445" s="195" t="s">
        <v>7</v>
      </c>
      <c r="BA445" s="195" t="s">
        <v>7</v>
      </c>
      <c r="BB445" s="195" t="s">
        <v>7</v>
      </c>
      <c r="BC445" s="195" t="s">
        <v>7</v>
      </c>
      <c r="BD445" s="195" t="s">
        <v>7</v>
      </c>
      <c r="BE445" s="195" t="s">
        <v>7</v>
      </c>
      <c r="BF445" s="195" t="s">
        <v>7</v>
      </c>
      <c r="BG445" s="195" t="s">
        <v>7</v>
      </c>
      <c r="BH445" s="195" t="s">
        <v>7</v>
      </c>
      <c r="BI445" s="195" t="s">
        <v>7</v>
      </c>
    </row>
    <row r="446" spans="1:61" ht="12" customHeight="1" x14ac:dyDescent="0.2">
      <c r="A446" s="129">
        <v>183</v>
      </c>
      <c r="B446" s="129"/>
      <c r="C446" s="194" t="s">
        <v>228</v>
      </c>
      <c r="D446" s="195" t="s">
        <v>7</v>
      </c>
      <c r="E446" s="195">
        <v>80</v>
      </c>
      <c r="F446" s="195" t="s">
        <v>7</v>
      </c>
      <c r="G446" s="195">
        <v>50</v>
      </c>
      <c r="H446" s="195" t="s">
        <v>7</v>
      </c>
      <c r="I446" s="195" t="s">
        <v>7</v>
      </c>
      <c r="J446" s="195" t="s">
        <v>7</v>
      </c>
      <c r="K446" s="195">
        <v>70</v>
      </c>
      <c r="L446" s="195">
        <v>6</v>
      </c>
      <c r="M446" s="195" t="s">
        <v>7</v>
      </c>
      <c r="N446" s="195" t="s">
        <v>7</v>
      </c>
      <c r="O446" s="195" t="s">
        <v>7</v>
      </c>
      <c r="P446" s="195" t="s">
        <v>7</v>
      </c>
      <c r="Q446" s="195" t="s">
        <v>7</v>
      </c>
      <c r="R446" s="195">
        <v>40</v>
      </c>
      <c r="S446" s="195" t="s">
        <v>7</v>
      </c>
      <c r="X446" s="194" t="s">
        <v>228</v>
      </c>
      <c r="Y446" s="195" t="s">
        <v>7</v>
      </c>
      <c r="Z446" s="195">
        <v>80</v>
      </c>
      <c r="AA446" s="195" t="s">
        <v>7</v>
      </c>
      <c r="AB446" s="195">
        <v>50</v>
      </c>
      <c r="AC446" s="195" t="s">
        <v>7</v>
      </c>
      <c r="AD446" s="195" t="s">
        <v>7</v>
      </c>
      <c r="AE446" s="195" t="s">
        <v>7</v>
      </c>
      <c r="AF446" s="195">
        <v>70</v>
      </c>
      <c r="AG446" s="195">
        <v>6</v>
      </c>
      <c r="AH446" s="195" t="s">
        <v>7</v>
      </c>
      <c r="AI446" s="195" t="s">
        <v>7</v>
      </c>
      <c r="AJ446" s="195" t="s">
        <v>7</v>
      </c>
      <c r="AK446" s="195" t="s">
        <v>7</v>
      </c>
      <c r="AL446" s="195" t="s">
        <v>7</v>
      </c>
      <c r="AM446" s="195">
        <v>40</v>
      </c>
      <c r="AN446" s="195" t="s">
        <v>7</v>
      </c>
      <c r="AS446" s="194" t="s">
        <v>228</v>
      </c>
      <c r="AT446" s="195" t="s">
        <v>7</v>
      </c>
      <c r="AU446" s="195">
        <v>640</v>
      </c>
      <c r="AV446" s="195" t="s">
        <v>7</v>
      </c>
      <c r="AW446" s="195">
        <v>35</v>
      </c>
      <c r="AX446" s="195" t="s">
        <v>7</v>
      </c>
      <c r="AY446" s="195" t="s">
        <v>7</v>
      </c>
      <c r="AZ446" s="195" t="s">
        <v>7</v>
      </c>
      <c r="BA446" s="195">
        <v>560</v>
      </c>
      <c r="BB446" s="195">
        <v>60</v>
      </c>
      <c r="BC446" s="195" t="s">
        <v>7</v>
      </c>
      <c r="BD446" s="195" t="s">
        <v>7</v>
      </c>
      <c r="BE446" s="195" t="s">
        <v>7</v>
      </c>
      <c r="BF446" s="195" t="s">
        <v>7</v>
      </c>
      <c r="BG446" s="195" t="s">
        <v>7</v>
      </c>
      <c r="BH446" s="195">
        <v>320</v>
      </c>
      <c r="BI446" s="195" t="s">
        <v>7</v>
      </c>
    </row>
    <row r="447" spans="1:61" ht="12" customHeight="1" x14ac:dyDescent="0.2">
      <c r="A447" s="129">
        <v>184</v>
      </c>
      <c r="B447" s="129"/>
      <c r="C447" s="194" t="s">
        <v>229</v>
      </c>
      <c r="D447" s="195" t="s">
        <v>7</v>
      </c>
      <c r="E447" s="195">
        <v>10</v>
      </c>
      <c r="F447" s="195">
        <v>24</v>
      </c>
      <c r="G447" s="195" t="s">
        <v>7</v>
      </c>
      <c r="H447" s="195">
        <v>12</v>
      </c>
      <c r="I447" s="195" t="s">
        <v>7</v>
      </c>
      <c r="J447" s="195" t="s">
        <v>7</v>
      </c>
      <c r="K447" s="195">
        <v>70</v>
      </c>
      <c r="L447" s="195" t="s">
        <v>7</v>
      </c>
      <c r="M447" s="195" t="s">
        <v>7</v>
      </c>
      <c r="N447" s="195" t="s">
        <v>7</v>
      </c>
      <c r="O447" s="195" t="s">
        <v>7</v>
      </c>
      <c r="P447" s="195" t="s">
        <v>7</v>
      </c>
      <c r="Q447" s="195" t="s">
        <v>7</v>
      </c>
      <c r="R447" s="195" t="s">
        <v>7</v>
      </c>
      <c r="S447" s="195" t="s">
        <v>7</v>
      </c>
      <c r="X447" s="194" t="s">
        <v>229</v>
      </c>
      <c r="Y447" s="195" t="s">
        <v>7</v>
      </c>
      <c r="Z447" s="195">
        <v>10</v>
      </c>
      <c r="AA447" s="195">
        <v>24</v>
      </c>
      <c r="AB447" s="195" t="s">
        <v>7</v>
      </c>
      <c r="AC447" s="195">
        <v>12</v>
      </c>
      <c r="AD447" s="195" t="s">
        <v>7</v>
      </c>
      <c r="AE447" s="195" t="s">
        <v>7</v>
      </c>
      <c r="AF447" s="195">
        <v>70</v>
      </c>
      <c r="AG447" s="195" t="s">
        <v>7</v>
      </c>
      <c r="AH447" s="195" t="s">
        <v>7</v>
      </c>
      <c r="AI447" s="195" t="s">
        <v>7</v>
      </c>
      <c r="AJ447" s="195" t="s">
        <v>7</v>
      </c>
      <c r="AK447" s="195" t="s">
        <v>7</v>
      </c>
      <c r="AL447" s="195" t="s">
        <v>7</v>
      </c>
      <c r="AM447" s="195" t="s">
        <v>7</v>
      </c>
      <c r="AN447" s="195" t="s">
        <v>7</v>
      </c>
      <c r="AS447" s="194" t="s">
        <v>229</v>
      </c>
      <c r="AT447" s="195" t="s">
        <v>7</v>
      </c>
      <c r="AU447" s="195">
        <v>150</v>
      </c>
      <c r="AV447" s="195">
        <v>36</v>
      </c>
      <c r="AW447" s="195" t="s">
        <v>7</v>
      </c>
      <c r="AX447" s="195">
        <v>115</v>
      </c>
      <c r="AY447" s="195" t="s">
        <v>7</v>
      </c>
      <c r="AZ447" s="195" t="s">
        <v>7</v>
      </c>
      <c r="BA447" s="196">
        <v>1750</v>
      </c>
      <c r="BB447" s="195" t="s">
        <v>7</v>
      </c>
      <c r="BC447" s="195" t="s">
        <v>7</v>
      </c>
      <c r="BD447" s="195" t="s">
        <v>7</v>
      </c>
      <c r="BE447" s="195" t="s">
        <v>7</v>
      </c>
      <c r="BF447" s="195" t="s">
        <v>7</v>
      </c>
      <c r="BG447" s="195" t="s">
        <v>7</v>
      </c>
      <c r="BH447" s="195" t="s">
        <v>7</v>
      </c>
      <c r="BI447" s="195" t="s">
        <v>7</v>
      </c>
    </row>
    <row r="448" spans="1:61" ht="12" customHeight="1" x14ac:dyDescent="0.2">
      <c r="A448" s="129">
        <v>185</v>
      </c>
      <c r="B448" s="129"/>
      <c r="C448" s="194" t="s">
        <v>230</v>
      </c>
      <c r="D448" s="195" t="s">
        <v>7</v>
      </c>
      <c r="E448" s="195" t="s">
        <v>7</v>
      </c>
      <c r="F448" s="195" t="s">
        <v>7</v>
      </c>
      <c r="G448" s="195" t="s">
        <v>7</v>
      </c>
      <c r="H448" s="195" t="s">
        <v>7</v>
      </c>
      <c r="I448" s="195" t="s">
        <v>7</v>
      </c>
      <c r="J448" s="195" t="s">
        <v>7</v>
      </c>
      <c r="K448" s="195" t="s">
        <v>7</v>
      </c>
      <c r="L448" s="195" t="s">
        <v>7</v>
      </c>
      <c r="M448" s="195" t="s">
        <v>7</v>
      </c>
      <c r="N448" s="195" t="s">
        <v>7</v>
      </c>
      <c r="O448" s="195" t="s">
        <v>7</v>
      </c>
      <c r="P448" s="195" t="s">
        <v>7</v>
      </c>
      <c r="Q448" s="195" t="s">
        <v>7</v>
      </c>
      <c r="R448" s="195" t="s">
        <v>7</v>
      </c>
      <c r="S448" s="195" t="s">
        <v>7</v>
      </c>
      <c r="X448" s="194" t="s">
        <v>230</v>
      </c>
      <c r="Y448" s="195" t="s">
        <v>7</v>
      </c>
      <c r="Z448" s="195" t="s">
        <v>7</v>
      </c>
      <c r="AA448" s="195" t="s">
        <v>7</v>
      </c>
      <c r="AB448" s="195" t="s">
        <v>7</v>
      </c>
      <c r="AC448" s="195" t="s">
        <v>7</v>
      </c>
      <c r="AD448" s="195" t="s">
        <v>7</v>
      </c>
      <c r="AE448" s="195" t="s">
        <v>7</v>
      </c>
      <c r="AF448" s="195" t="s">
        <v>7</v>
      </c>
      <c r="AG448" s="195" t="s">
        <v>7</v>
      </c>
      <c r="AH448" s="195" t="s">
        <v>7</v>
      </c>
      <c r="AI448" s="195" t="s">
        <v>7</v>
      </c>
      <c r="AJ448" s="195" t="s">
        <v>7</v>
      </c>
      <c r="AK448" s="195" t="s">
        <v>7</v>
      </c>
      <c r="AL448" s="195" t="s">
        <v>7</v>
      </c>
      <c r="AM448" s="195" t="s">
        <v>7</v>
      </c>
      <c r="AN448" s="195" t="s">
        <v>7</v>
      </c>
      <c r="AS448" s="194" t="s">
        <v>230</v>
      </c>
      <c r="AT448" s="195" t="s">
        <v>7</v>
      </c>
      <c r="AU448" s="195" t="s">
        <v>7</v>
      </c>
      <c r="AV448" s="195" t="s">
        <v>7</v>
      </c>
      <c r="AW448" s="195" t="s">
        <v>7</v>
      </c>
      <c r="AX448" s="195" t="s">
        <v>7</v>
      </c>
      <c r="AY448" s="195" t="s">
        <v>7</v>
      </c>
      <c r="AZ448" s="195" t="s">
        <v>7</v>
      </c>
      <c r="BA448" s="195" t="s">
        <v>7</v>
      </c>
      <c r="BB448" s="195" t="s">
        <v>7</v>
      </c>
      <c r="BC448" s="195" t="s">
        <v>7</v>
      </c>
      <c r="BD448" s="195" t="s">
        <v>7</v>
      </c>
      <c r="BE448" s="195" t="s">
        <v>7</v>
      </c>
      <c r="BF448" s="195" t="s">
        <v>7</v>
      </c>
      <c r="BG448" s="195" t="s">
        <v>7</v>
      </c>
      <c r="BH448" s="195" t="s">
        <v>7</v>
      </c>
      <c r="BI448" s="195" t="s">
        <v>7</v>
      </c>
    </row>
    <row r="449" spans="1:61" ht="12" customHeight="1" x14ac:dyDescent="0.2">
      <c r="A449" s="129">
        <v>186</v>
      </c>
      <c r="B449" s="129"/>
      <c r="C449" s="194" t="s">
        <v>232</v>
      </c>
      <c r="D449" s="195" t="s">
        <v>7</v>
      </c>
      <c r="E449" s="195" t="s">
        <v>7</v>
      </c>
      <c r="F449" s="195" t="s">
        <v>7</v>
      </c>
      <c r="G449" s="195" t="s">
        <v>7</v>
      </c>
      <c r="H449" s="195" t="s">
        <v>7</v>
      </c>
      <c r="I449" s="195" t="s">
        <v>7</v>
      </c>
      <c r="J449" s="195" t="s">
        <v>7</v>
      </c>
      <c r="K449" s="195" t="s">
        <v>7</v>
      </c>
      <c r="L449" s="195" t="s">
        <v>7</v>
      </c>
      <c r="M449" s="195" t="s">
        <v>7</v>
      </c>
      <c r="N449" s="195" t="s">
        <v>7</v>
      </c>
      <c r="O449" s="195" t="s">
        <v>7</v>
      </c>
      <c r="P449" s="195" t="s">
        <v>7</v>
      </c>
      <c r="Q449" s="195" t="s">
        <v>7</v>
      </c>
      <c r="R449" s="195" t="s">
        <v>7</v>
      </c>
      <c r="S449" s="195" t="s">
        <v>7</v>
      </c>
      <c r="X449" s="194" t="s">
        <v>232</v>
      </c>
      <c r="Y449" s="195" t="s">
        <v>7</v>
      </c>
      <c r="Z449" s="195" t="s">
        <v>7</v>
      </c>
      <c r="AA449" s="195" t="s">
        <v>7</v>
      </c>
      <c r="AB449" s="195" t="s">
        <v>7</v>
      </c>
      <c r="AC449" s="195" t="s">
        <v>7</v>
      </c>
      <c r="AD449" s="195" t="s">
        <v>7</v>
      </c>
      <c r="AE449" s="195" t="s">
        <v>7</v>
      </c>
      <c r="AF449" s="195" t="s">
        <v>7</v>
      </c>
      <c r="AG449" s="195" t="s">
        <v>7</v>
      </c>
      <c r="AH449" s="195" t="s">
        <v>7</v>
      </c>
      <c r="AI449" s="195" t="s">
        <v>7</v>
      </c>
      <c r="AJ449" s="195" t="s">
        <v>7</v>
      </c>
      <c r="AK449" s="195" t="s">
        <v>7</v>
      </c>
      <c r="AL449" s="195" t="s">
        <v>7</v>
      </c>
      <c r="AM449" s="195" t="s">
        <v>7</v>
      </c>
      <c r="AN449" s="195" t="s">
        <v>7</v>
      </c>
      <c r="AS449" s="194" t="s">
        <v>232</v>
      </c>
      <c r="AT449" s="195" t="s">
        <v>7</v>
      </c>
      <c r="AU449" s="195" t="s">
        <v>7</v>
      </c>
      <c r="AV449" s="195" t="s">
        <v>7</v>
      </c>
      <c r="AW449" s="195" t="s">
        <v>7</v>
      </c>
      <c r="AX449" s="195" t="s">
        <v>7</v>
      </c>
      <c r="AY449" s="195" t="s">
        <v>7</v>
      </c>
      <c r="AZ449" s="195" t="s">
        <v>7</v>
      </c>
      <c r="BA449" s="195" t="s">
        <v>7</v>
      </c>
      <c r="BB449" s="195" t="s">
        <v>7</v>
      </c>
      <c r="BC449" s="195" t="s">
        <v>7</v>
      </c>
      <c r="BD449" s="195" t="s">
        <v>7</v>
      </c>
      <c r="BE449" s="195" t="s">
        <v>7</v>
      </c>
      <c r="BF449" s="195" t="s">
        <v>7</v>
      </c>
      <c r="BG449" s="195" t="s">
        <v>7</v>
      </c>
      <c r="BH449" s="195" t="s">
        <v>7</v>
      </c>
      <c r="BI449" s="195" t="s">
        <v>7</v>
      </c>
    </row>
    <row r="450" spans="1:61" ht="12" customHeight="1" x14ac:dyDescent="0.2">
      <c r="A450" s="129">
        <v>187</v>
      </c>
      <c r="B450" s="129"/>
      <c r="C450" s="194" t="s">
        <v>233</v>
      </c>
      <c r="D450" s="195" t="s">
        <v>7</v>
      </c>
      <c r="E450" s="195" t="s">
        <v>7</v>
      </c>
      <c r="F450" s="195" t="s">
        <v>7</v>
      </c>
      <c r="G450" s="195" t="s">
        <v>7</v>
      </c>
      <c r="H450" s="195" t="s">
        <v>7</v>
      </c>
      <c r="I450" s="195" t="s">
        <v>7</v>
      </c>
      <c r="J450" s="195" t="s">
        <v>7</v>
      </c>
      <c r="K450" s="195" t="s">
        <v>7</v>
      </c>
      <c r="L450" s="195" t="s">
        <v>7</v>
      </c>
      <c r="M450" s="195" t="s">
        <v>7</v>
      </c>
      <c r="N450" s="195" t="s">
        <v>7</v>
      </c>
      <c r="O450" s="195" t="s">
        <v>7</v>
      </c>
      <c r="P450" s="195" t="s">
        <v>7</v>
      </c>
      <c r="Q450" s="195" t="s">
        <v>7</v>
      </c>
      <c r="R450" s="195" t="s">
        <v>7</v>
      </c>
      <c r="S450" s="195" t="s">
        <v>7</v>
      </c>
      <c r="X450" s="194" t="s">
        <v>233</v>
      </c>
      <c r="Y450" s="195" t="s">
        <v>7</v>
      </c>
      <c r="Z450" s="195" t="s">
        <v>7</v>
      </c>
      <c r="AA450" s="195" t="s">
        <v>7</v>
      </c>
      <c r="AB450" s="195" t="s">
        <v>7</v>
      </c>
      <c r="AC450" s="195" t="s">
        <v>7</v>
      </c>
      <c r="AD450" s="195" t="s">
        <v>7</v>
      </c>
      <c r="AE450" s="195" t="s">
        <v>7</v>
      </c>
      <c r="AF450" s="195" t="s">
        <v>7</v>
      </c>
      <c r="AG450" s="195" t="s">
        <v>7</v>
      </c>
      <c r="AH450" s="195" t="s">
        <v>7</v>
      </c>
      <c r="AI450" s="195" t="s">
        <v>7</v>
      </c>
      <c r="AJ450" s="195" t="s">
        <v>7</v>
      </c>
      <c r="AK450" s="195" t="s">
        <v>7</v>
      </c>
      <c r="AL450" s="195" t="s">
        <v>7</v>
      </c>
      <c r="AM450" s="195" t="s">
        <v>7</v>
      </c>
      <c r="AN450" s="195" t="s">
        <v>7</v>
      </c>
      <c r="AS450" s="194" t="s">
        <v>233</v>
      </c>
      <c r="AT450" s="195" t="s">
        <v>7</v>
      </c>
      <c r="AU450" s="195" t="s">
        <v>7</v>
      </c>
      <c r="AV450" s="195" t="s">
        <v>7</v>
      </c>
      <c r="AW450" s="195" t="s">
        <v>7</v>
      </c>
      <c r="AX450" s="195" t="s">
        <v>7</v>
      </c>
      <c r="AY450" s="195" t="s">
        <v>7</v>
      </c>
      <c r="AZ450" s="195" t="s">
        <v>7</v>
      </c>
      <c r="BA450" s="195" t="s">
        <v>7</v>
      </c>
      <c r="BB450" s="195" t="s">
        <v>7</v>
      </c>
      <c r="BC450" s="195" t="s">
        <v>7</v>
      </c>
      <c r="BD450" s="195" t="s">
        <v>7</v>
      </c>
      <c r="BE450" s="195" t="s">
        <v>7</v>
      </c>
      <c r="BF450" s="195" t="s">
        <v>7</v>
      </c>
      <c r="BG450" s="195" t="s">
        <v>7</v>
      </c>
      <c r="BH450" s="195" t="s">
        <v>7</v>
      </c>
      <c r="BI450" s="195" t="s">
        <v>7</v>
      </c>
    </row>
    <row r="451" spans="1:61" ht="12" customHeight="1" x14ac:dyDescent="0.2">
      <c r="A451" s="129">
        <v>188</v>
      </c>
      <c r="B451" s="129"/>
      <c r="C451" s="194" t="s">
        <v>234</v>
      </c>
      <c r="D451" s="195" t="s">
        <v>7</v>
      </c>
      <c r="E451" s="195" t="s">
        <v>7</v>
      </c>
      <c r="F451" s="195" t="s">
        <v>7</v>
      </c>
      <c r="G451" s="195" t="s">
        <v>7</v>
      </c>
      <c r="H451" s="195" t="s">
        <v>7</v>
      </c>
      <c r="I451" s="195" t="s">
        <v>7</v>
      </c>
      <c r="J451" s="195" t="s">
        <v>7</v>
      </c>
      <c r="K451" s="195" t="s">
        <v>7</v>
      </c>
      <c r="L451" s="195" t="s">
        <v>7</v>
      </c>
      <c r="M451" s="195" t="s">
        <v>7</v>
      </c>
      <c r="N451" s="195" t="s">
        <v>7</v>
      </c>
      <c r="O451" s="195" t="s">
        <v>7</v>
      </c>
      <c r="P451" s="195" t="s">
        <v>7</v>
      </c>
      <c r="Q451" s="195" t="s">
        <v>7</v>
      </c>
      <c r="R451" s="195" t="s">
        <v>7</v>
      </c>
      <c r="S451" s="195" t="s">
        <v>7</v>
      </c>
      <c r="X451" s="194" t="s">
        <v>234</v>
      </c>
      <c r="Y451" s="195" t="s">
        <v>7</v>
      </c>
      <c r="Z451" s="195" t="s">
        <v>7</v>
      </c>
      <c r="AA451" s="195" t="s">
        <v>7</v>
      </c>
      <c r="AB451" s="195" t="s">
        <v>7</v>
      </c>
      <c r="AC451" s="195" t="s">
        <v>7</v>
      </c>
      <c r="AD451" s="195" t="s">
        <v>7</v>
      </c>
      <c r="AE451" s="195" t="s">
        <v>7</v>
      </c>
      <c r="AF451" s="195" t="s">
        <v>7</v>
      </c>
      <c r="AG451" s="195" t="s">
        <v>7</v>
      </c>
      <c r="AH451" s="195" t="s">
        <v>7</v>
      </c>
      <c r="AI451" s="195" t="s">
        <v>7</v>
      </c>
      <c r="AJ451" s="195" t="s">
        <v>7</v>
      </c>
      <c r="AK451" s="195" t="s">
        <v>7</v>
      </c>
      <c r="AL451" s="195" t="s">
        <v>7</v>
      </c>
      <c r="AM451" s="195" t="s">
        <v>7</v>
      </c>
      <c r="AN451" s="195" t="s">
        <v>7</v>
      </c>
      <c r="AS451" s="194" t="s">
        <v>234</v>
      </c>
      <c r="AT451" s="195" t="s">
        <v>7</v>
      </c>
      <c r="AU451" s="195" t="s">
        <v>7</v>
      </c>
      <c r="AV451" s="195" t="s">
        <v>7</v>
      </c>
      <c r="AW451" s="195" t="s">
        <v>7</v>
      </c>
      <c r="AX451" s="195" t="s">
        <v>7</v>
      </c>
      <c r="AY451" s="195" t="s">
        <v>7</v>
      </c>
      <c r="AZ451" s="195" t="s">
        <v>7</v>
      </c>
      <c r="BA451" s="195" t="s">
        <v>7</v>
      </c>
      <c r="BB451" s="195" t="s">
        <v>7</v>
      </c>
      <c r="BC451" s="195" t="s">
        <v>7</v>
      </c>
      <c r="BD451" s="195" t="s">
        <v>7</v>
      </c>
      <c r="BE451" s="195" t="s">
        <v>7</v>
      </c>
      <c r="BF451" s="195" t="s">
        <v>7</v>
      </c>
      <c r="BG451" s="195" t="s">
        <v>7</v>
      </c>
      <c r="BH451" s="195" t="s">
        <v>7</v>
      </c>
      <c r="BI451" s="195" t="s">
        <v>7</v>
      </c>
    </row>
    <row r="452" spans="1:61" ht="12" customHeight="1" x14ac:dyDescent="0.2">
      <c r="A452" s="129">
        <v>189</v>
      </c>
      <c r="B452" s="129"/>
      <c r="C452" s="194" t="s">
        <v>40</v>
      </c>
      <c r="D452" s="195" t="s">
        <v>7</v>
      </c>
      <c r="E452" s="195" t="s">
        <v>7</v>
      </c>
      <c r="F452" s="195" t="s">
        <v>7</v>
      </c>
      <c r="G452" s="195" t="s">
        <v>7</v>
      </c>
      <c r="H452" s="195" t="s">
        <v>7</v>
      </c>
      <c r="I452" s="195" t="s">
        <v>7</v>
      </c>
      <c r="J452" s="195" t="s">
        <v>7</v>
      </c>
      <c r="K452" s="195" t="s">
        <v>7</v>
      </c>
      <c r="L452" s="195" t="s">
        <v>7</v>
      </c>
      <c r="M452" s="195" t="s">
        <v>7</v>
      </c>
      <c r="N452" s="195" t="s">
        <v>7</v>
      </c>
      <c r="O452" s="195" t="s">
        <v>7</v>
      </c>
      <c r="P452" s="195" t="s">
        <v>7</v>
      </c>
      <c r="Q452" s="195" t="s">
        <v>7</v>
      </c>
      <c r="R452" s="195" t="s">
        <v>7</v>
      </c>
      <c r="S452" s="195" t="s">
        <v>7</v>
      </c>
      <c r="X452" s="194" t="s">
        <v>40</v>
      </c>
      <c r="Y452" s="195" t="s">
        <v>7</v>
      </c>
      <c r="Z452" s="195" t="s">
        <v>7</v>
      </c>
      <c r="AA452" s="195" t="s">
        <v>7</v>
      </c>
      <c r="AB452" s="195" t="s">
        <v>7</v>
      </c>
      <c r="AC452" s="195" t="s">
        <v>7</v>
      </c>
      <c r="AD452" s="195" t="s">
        <v>7</v>
      </c>
      <c r="AE452" s="195" t="s">
        <v>7</v>
      </c>
      <c r="AF452" s="195" t="s">
        <v>7</v>
      </c>
      <c r="AG452" s="195" t="s">
        <v>7</v>
      </c>
      <c r="AH452" s="195" t="s">
        <v>7</v>
      </c>
      <c r="AI452" s="195" t="s">
        <v>7</v>
      </c>
      <c r="AJ452" s="195" t="s">
        <v>7</v>
      </c>
      <c r="AK452" s="195" t="s">
        <v>7</v>
      </c>
      <c r="AL452" s="195" t="s">
        <v>7</v>
      </c>
      <c r="AM452" s="195" t="s">
        <v>7</v>
      </c>
      <c r="AN452" s="195" t="s">
        <v>7</v>
      </c>
      <c r="AS452" s="194" t="s">
        <v>40</v>
      </c>
      <c r="AT452" s="195" t="s">
        <v>7</v>
      </c>
      <c r="AU452" s="195" t="s">
        <v>7</v>
      </c>
      <c r="AV452" s="195" t="s">
        <v>7</v>
      </c>
      <c r="AW452" s="195" t="s">
        <v>7</v>
      </c>
      <c r="AX452" s="195" t="s">
        <v>7</v>
      </c>
      <c r="AY452" s="195" t="s">
        <v>7</v>
      </c>
      <c r="AZ452" s="195" t="s">
        <v>7</v>
      </c>
      <c r="BA452" s="195" t="s">
        <v>7</v>
      </c>
      <c r="BB452" s="195" t="s">
        <v>7</v>
      </c>
      <c r="BC452" s="195" t="s">
        <v>7</v>
      </c>
      <c r="BD452" s="195" t="s">
        <v>7</v>
      </c>
      <c r="BE452" s="195" t="s">
        <v>7</v>
      </c>
      <c r="BF452" s="195" t="s">
        <v>7</v>
      </c>
      <c r="BG452" s="195" t="s">
        <v>7</v>
      </c>
      <c r="BH452" s="195" t="s">
        <v>7</v>
      </c>
      <c r="BI452" s="195" t="s">
        <v>7</v>
      </c>
    </row>
    <row r="453" spans="1:61" ht="12" customHeight="1" x14ac:dyDescent="0.2">
      <c r="A453" s="129">
        <v>190</v>
      </c>
      <c r="B453" s="129"/>
      <c r="C453" s="194" t="s">
        <v>235</v>
      </c>
      <c r="D453" s="195" t="s">
        <v>7</v>
      </c>
      <c r="E453" s="195" t="s">
        <v>7</v>
      </c>
      <c r="F453" s="195" t="s">
        <v>7</v>
      </c>
      <c r="G453" s="195" t="s">
        <v>7</v>
      </c>
      <c r="H453" s="195" t="s">
        <v>7</v>
      </c>
      <c r="I453" s="195" t="s">
        <v>7</v>
      </c>
      <c r="J453" s="195" t="s">
        <v>7</v>
      </c>
      <c r="K453" s="195" t="s">
        <v>7</v>
      </c>
      <c r="L453" s="195" t="s">
        <v>7</v>
      </c>
      <c r="M453" s="195" t="s">
        <v>7</v>
      </c>
      <c r="N453" s="195" t="s">
        <v>7</v>
      </c>
      <c r="O453" s="195" t="s">
        <v>7</v>
      </c>
      <c r="P453" s="195" t="s">
        <v>7</v>
      </c>
      <c r="Q453" s="195" t="s">
        <v>7</v>
      </c>
      <c r="R453" s="195" t="s">
        <v>7</v>
      </c>
      <c r="S453" s="195" t="s">
        <v>7</v>
      </c>
      <c r="X453" s="194" t="s">
        <v>235</v>
      </c>
      <c r="Y453" s="195" t="s">
        <v>7</v>
      </c>
      <c r="Z453" s="195" t="s">
        <v>7</v>
      </c>
      <c r="AA453" s="195" t="s">
        <v>7</v>
      </c>
      <c r="AB453" s="195" t="s">
        <v>7</v>
      </c>
      <c r="AC453" s="195" t="s">
        <v>7</v>
      </c>
      <c r="AD453" s="195" t="s">
        <v>7</v>
      </c>
      <c r="AE453" s="195" t="s">
        <v>7</v>
      </c>
      <c r="AF453" s="195" t="s">
        <v>7</v>
      </c>
      <c r="AG453" s="195" t="s">
        <v>7</v>
      </c>
      <c r="AH453" s="195" t="s">
        <v>7</v>
      </c>
      <c r="AI453" s="195" t="s">
        <v>7</v>
      </c>
      <c r="AJ453" s="195" t="s">
        <v>7</v>
      </c>
      <c r="AK453" s="195" t="s">
        <v>7</v>
      </c>
      <c r="AL453" s="195" t="s">
        <v>7</v>
      </c>
      <c r="AM453" s="195" t="s">
        <v>7</v>
      </c>
      <c r="AN453" s="195" t="s">
        <v>7</v>
      </c>
      <c r="AS453" s="194" t="s">
        <v>235</v>
      </c>
      <c r="AT453" s="195" t="s">
        <v>7</v>
      </c>
      <c r="AU453" s="195" t="s">
        <v>7</v>
      </c>
      <c r="AV453" s="195" t="s">
        <v>7</v>
      </c>
      <c r="AW453" s="195" t="s">
        <v>7</v>
      </c>
      <c r="AX453" s="195" t="s">
        <v>7</v>
      </c>
      <c r="AY453" s="195" t="s">
        <v>7</v>
      </c>
      <c r="AZ453" s="195" t="s">
        <v>7</v>
      </c>
      <c r="BA453" s="195" t="s">
        <v>7</v>
      </c>
      <c r="BB453" s="195" t="s">
        <v>7</v>
      </c>
      <c r="BC453" s="195" t="s">
        <v>7</v>
      </c>
      <c r="BD453" s="195" t="s">
        <v>7</v>
      </c>
      <c r="BE453" s="195" t="s">
        <v>7</v>
      </c>
      <c r="BF453" s="195" t="s">
        <v>7</v>
      </c>
      <c r="BG453" s="195" t="s">
        <v>7</v>
      </c>
      <c r="BH453" s="195" t="s">
        <v>7</v>
      </c>
      <c r="BI453" s="195" t="s">
        <v>7</v>
      </c>
    </row>
    <row r="454" spans="1:61" ht="12" customHeight="1" x14ac:dyDescent="0.2">
      <c r="A454" s="129">
        <v>191</v>
      </c>
      <c r="B454" s="129"/>
      <c r="C454" s="194" t="s">
        <v>236</v>
      </c>
      <c r="D454" s="195" t="s">
        <v>7</v>
      </c>
      <c r="E454" s="195" t="s">
        <v>7</v>
      </c>
      <c r="F454" s="195">
        <v>22</v>
      </c>
      <c r="G454" s="195" t="s">
        <v>7</v>
      </c>
      <c r="H454" s="195" t="s">
        <v>7</v>
      </c>
      <c r="I454" s="195" t="s">
        <v>7</v>
      </c>
      <c r="J454" s="195" t="s">
        <v>7</v>
      </c>
      <c r="K454" s="195" t="s">
        <v>7</v>
      </c>
      <c r="L454" s="195" t="s">
        <v>7</v>
      </c>
      <c r="M454" s="195" t="s">
        <v>7</v>
      </c>
      <c r="N454" s="195" t="s">
        <v>7</v>
      </c>
      <c r="O454" s="195" t="s">
        <v>7</v>
      </c>
      <c r="P454" s="195" t="s">
        <v>7</v>
      </c>
      <c r="Q454" s="195" t="s">
        <v>7</v>
      </c>
      <c r="R454" s="195" t="s">
        <v>7</v>
      </c>
      <c r="S454" s="195" t="s">
        <v>7</v>
      </c>
      <c r="X454" s="194" t="s">
        <v>236</v>
      </c>
      <c r="Y454" s="195" t="s">
        <v>7</v>
      </c>
      <c r="Z454" s="195" t="s">
        <v>7</v>
      </c>
      <c r="AA454" s="195">
        <v>22</v>
      </c>
      <c r="AB454" s="195" t="s">
        <v>7</v>
      </c>
      <c r="AC454" s="195" t="s">
        <v>7</v>
      </c>
      <c r="AD454" s="195" t="s">
        <v>7</v>
      </c>
      <c r="AE454" s="195" t="s">
        <v>7</v>
      </c>
      <c r="AF454" s="195" t="s">
        <v>7</v>
      </c>
      <c r="AG454" s="195" t="s">
        <v>7</v>
      </c>
      <c r="AH454" s="195" t="s">
        <v>7</v>
      </c>
      <c r="AI454" s="195" t="s">
        <v>7</v>
      </c>
      <c r="AJ454" s="195" t="s">
        <v>7</v>
      </c>
      <c r="AK454" s="195" t="s">
        <v>7</v>
      </c>
      <c r="AL454" s="195" t="s">
        <v>7</v>
      </c>
      <c r="AM454" s="195" t="s">
        <v>7</v>
      </c>
      <c r="AN454" s="195" t="s">
        <v>7</v>
      </c>
      <c r="AS454" s="194" t="s">
        <v>236</v>
      </c>
      <c r="AT454" s="195" t="s">
        <v>7</v>
      </c>
      <c r="AU454" s="195" t="s">
        <v>7</v>
      </c>
      <c r="AV454" s="195">
        <v>66</v>
      </c>
      <c r="AW454" s="195" t="s">
        <v>7</v>
      </c>
      <c r="AX454" s="195" t="s">
        <v>7</v>
      </c>
      <c r="AY454" s="195" t="s">
        <v>7</v>
      </c>
      <c r="AZ454" s="195" t="s">
        <v>7</v>
      </c>
      <c r="BA454" s="195" t="s">
        <v>7</v>
      </c>
      <c r="BB454" s="195" t="s">
        <v>7</v>
      </c>
      <c r="BC454" s="195" t="s">
        <v>7</v>
      </c>
      <c r="BD454" s="195" t="s">
        <v>7</v>
      </c>
      <c r="BE454" s="195" t="s">
        <v>7</v>
      </c>
      <c r="BF454" s="195" t="s">
        <v>7</v>
      </c>
      <c r="BG454" s="195" t="s">
        <v>7</v>
      </c>
      <c r="BH454" s="195" t="s">
        <v>7</v>
      </c>
      <c r="BI454" s="195" t="s">
        <v>7</v>
      </c>
    </row>
    <row r="455" spans="1:61" ht="12" customHeight="1" x14ac:dyDescent="0.2">
      <c r="A455" s="129">
        <v>192</v>
      </c>
      <c r="B455" s="129"/>
      <c r="C455" s="194" t="s">
        <v>237</v>
      </c>
      <c r="D455" s="195" t="s">
        <v>7</v>
      </c>
      <c r="E455" s="195" t="s">
        <v>7</v>
      </c>
      <c r="F455" s="195" t="s">
        <v>7</v>
      </c>
      <c r="G455" s="195" t="s">
        <v>7</v>
      </c>
      <c r="H455" s="195" t="s">
        <v>7</v>
      </c>
      <c r="I455" s="195" t="s">
        <v>7</v>
      </c>
      <c r="J455" s="195" t="s">
        <v>7</v>
      </c>
      <c r="K455" s="195">
        <v>38</v>
      </c>
      <c r="L455" s="195" t="s">
        <v>7</v>
      </c>
      <c r="M455" s="195" t="s">
        <v>7</v>
      </c>
      <c r="N455" s="195" t="s">
        <v>7</v>
      </c>
      <c r="O455" s="195" t="s">
        <v>7</v>
      </c>
      <c r="P455" s="195" t="s">
        <v>7</v>
      </c>
      <c r="Q455" s="195" t="s">
        <v>7</v>
      </c>
      <c r="R455" s="195" t="s">
        <v>7</v>
      </c>
      <c r="S455" s="195" t="s">
        <v>7</v>
      </c>
      <c r="X455" s="194" t="s">
        <v>237</v>
      </c>
      <c r="Y455" s="195" t="s">
        <v>7</v>
      </c>
      <c r="Z455" s="195" t="s">
        <v>7</v>
      </c>
      <c r="AA455" s="195" t="s">
        <v>7</v>
      </c>
      <c r="AB455" s="195" t="s">
        <v>7</v>
      </c>
      <c r="AC455" s="195" t="s">
        <v>7</v>
      </c>
      <c r="AD455" s="195" t="s">
        <v>7</v>
      </c>
      <c r="AE455" s="195" t="s">
        <v>7</v>
      </c>
      <c r="AF455" s="195">
        <v>38</v>
      </c>
      <c r="AG455" s="195" t="s">
        <v>7</v>
      </c>
      <c r="AH455" s="195" t="s">
        <v>7</v>
      </c>
      <c r="AI455" s="195" t="s">
        <v>7</v>
      </c>
      <c r="AJ455" s="195" t="s">
        <v>7</v>
      </c>
      <c r="AK455" s="195" t="s">
        <v>7</v>
      </c>
      <c r="AL455" s="195" t="s">
        <v>7</v>
      </c>
      <c r="AM455" s="195" t="s">
        <v>7</v>
      </c>
      <c r="AN455" s="195" t="s">
        <v>7</v>
      </c>
      <c r="AS455" s="194" t="s">
        <v>237</v>
      </c>
      <c r="AT455" s="195" t="s">
        <v>7</v>
      </c>
      <c r="AU455" s="195" t="s">
        <v>7</v>
      </c>
      <c r="AV455" s="195" t="s">
        <v>7</v>
      </c>
      <c r="AW455" s="195" t="s">
        <v>7</v>
      </c>
      <c r="AX455" s="195" t="s">
        <v>7</v>
      </c>
      <c r="AY455" s="195" t="s">
        <v>7</v>
      </c>
      <c r="AZ455" s="195" t="s">
        <v>7</v>
      </c>
      <c r="BA455" s="195">
        <v>981</v>
      </c>
      <c r="BB455" s="195" t="s">
        <v>7</v>
      </c>
      <c r="BC455" s="195" t="s">
        <v>7</v>
      </c>
      <c r="BD455" s="195" t="s">
        <v>7</v>
      </c>
      <c r="BE455" s="195" t="s">
        <v>7</v>
      </c>
      <c r="BF455" s="195" t="s">
        <v>7</v>
      </c>
      <c r="BG455" s="195" t="s">
        <v>7</v>
      </c>
      <c r="BH455" s="195" t="s">
        <v>7</v>
      </c>
      <c r="BI455" s="195" t="s">
        <v>7</v>
      </c>
    </row>
    <row r="456" spans="1:61" ht="12" customHeight="1" x14ac:dyDescent="0.2">
      <c r="A456" s="129">
        <v>193</v>
      </c>
      <c r="B456" s="129"/>
      <c r="C456" s="194" t="s">
        <v>41</v>
      </c>
      <c r="D456" s="195" t="s">
        <v>7</v>
      </c>
      <c r="E456" s="195">
        <v>40</v>
      </c>
      <c r="F456" s="195">
        <v>70</v>
      </c>
      <c r="G456" s="195">
        <v>190</v>
      </c>
      <c r="H456" s="195" t="s">
        <v>7</v>
      </c>
      <c r="I456" s="195" t="s">
        <v>7</v>
      </c>
      <c r="J456" s="195" t="s">
        <v>7</v>
      </c>
      <c r="K456" s="195">
        <v>330</v>
      </c>
      <c r="L456" s="195" t="s">
        <v>7</v>
      </c>
      <c r="M456" s="195" t="s">
        <v>7</v>
      </c>
      <c r="N456" s="195" t="s">
        <v>7</v>
      </c>
      <c r="O456" s="195" t="s">
        <v>7</v>
      </c>
      <c r="P456" s="195" t="s">
        <v>7</v>
      </c>
      <c r="Q456" s="195">
        <v>30</v>
      </c>
      <c r="R456" s="195" t="s">
        <v>7</v>
      </c>
      <c r="S456" s="195" t="s">
        <v>7</v>
      </c>
      <c r="X456" s="194" t="s">
        <v>41</v>
      </c>
      <c r="Y456" s="195" t="s">
        <v>7</v>
      </c>
      <c r="Z456" s="195">
        <v>40</v>
      </c>
      <c r="AA456" s="195">
        <v>70</v>
      </c>
      <c r="AB456" s="195">
        <v>190</v>
      </c>
      <c r="AC456" s="195" t="s">
        <v>7</v>
      </c>
      <c r="AD456" s="195" t="s">
        <v>7</v>
      </c>
      <c r="AE456" s="195" t="s">
        <v>7</v>
      </c>
      <c r="AF456" s="195">
        <v>330</v>
      </c>
      <c r="AG456" s="195" t="s">
        <v>7</v>
      </c>
      <c r="AH456" s="195" t="s">
        <v>7</v>
      </c>
      <c r="AI456" s="195" t="s">
        <v>7</v>
      </c>
      <c r="AJ456" s="195" t="s">
        <v>7</v>
      </c>
      <c r="AK456" s="195" t="s">
        <v>7</v>
      </c>
      <c r="AL456" s="195">
        <v>30</v>
      </c>
      <c r="AM456" s="195" t="s">
        <v>7</v>
      </c>
      <c r="AN456" s="195" t="s">
        <v>7</v>
      </c>
      <c r="AS456" s="194" t="s">
        <v>41</v>
      </c>
      <c r="AT456" s="195" t="s">
        <v>7</v>
      </c>
      <c r="AU456" s="195">
        <v>980</v>
      </c>
      <c r="AV456" s="195">
        <v>210</v>
      </c>
      <c r="AW456" s="196">
        <v>1150</v>
      </c>
      <c r="AX456" s="195" t="s">
        <v>7</v>
      </c>
      <c r="AY456" s="195" t="s">
        <v>7</v>
      </c>
      <c r="AZ456" s="195" t="s">
        <v>7</v>
      </c>
      <c r="BA456" s="196">
        <v>8000</v>
      </c>
      <c r="BB456" s="195" t="s">
        <v>7</v>
      </c>
      <c r="BC456" s="195" t="s">
        <v>7</v>
      </c>
      <c r="BD456" s="195" t="s">
        <v>7</v>
      </c>
      <c r="BE456" s="195" t="s">
        <v>7</v>
      </c>
      <c r="BF456" s="195" t="s">
        <v>7</v>
      </c>
      <c r="BG456" s="195">
        <v>400</v>
      </c>
      <c r="BH456" s="195" t="s">
        <v>7</v>
      </c>
      <c r="BI456" s="195" t="s">
        <v>7</v>
      </c>
    </row>
    <row r="457" spans="1:61" ht="12" customHeight="1" x14ac:dyDescent="0.2">
      <c r="A457" s="129">
        <v>194</v>
      </c>
      <c r="B457" s="129"/>
      <c r="C457" s="194" t="s">
        <v>238</v>
      </c>
      <c r="D457" s="195" t="s">
        <v>7</v>
      </c>
      <c r="E457" s="195" t="s">
        <v>7</v>
      </c>
      <c r="F457" s="195" t="s">
        <v>7</v>
      </c>
      <c r="G457" s="195" t="s">
        <v>7</v>
      </c>
      <c r="H457" s="195" t="s">
        <v>7</v>
      </c>
      <c r="I457" s="195" t="s">
        <v>7</v>
      </c>
      <c r="J457" s="195" t="s">
        <v>7</v>
      </c>
      <c r="K457" s="195" t="s">
        <v>7</v>
      </c>
      <c r="L457" s="195" t="s">
        <v>7</v>
      </c>
      <c r="M457" s="195" t="s">
        <v>7</v>
      </c>
      <c r="N457" s="195" t="s">
        <v>7</v>
      </c>
      <c r="O457" s="195" t="s">
        <v>7</v>
      </c>
      <c r="P457" s="195" t="s">
        <v>7</v>
      </c>
      <c r="Q457" s="195" t="s">
        <v>7</v>
      </c>
      <c r="R457" s="195" t="s">
        <v>7</v>
      </c>
      <c r="S457" s="195" t="s">
        <v>7</v>
      </c>
      <c r="X457" s="194" t="s">
        <v>238</v>
      </c>
      <c r="Y457" s="195" t="s">
        <v>7</v>
      </c>
      <c r="Z457" s="195" t="s">
        <v>7</v>
      </c>
      <c r="AA457" s="195" t="s">
        <v>7</v>
      </c>
      <c r="AB457" s="195" t="s">
        <v>7</v>
      </c>
      <c r="AC457" s="195" t="s">
        <v>7</v>
      </c>
      <c r="AD457" s="195" t="s">
        <v>7</v>
      </c>
      <c r="AE457" s="195" t="s">
        <v>7</v>
      </c>
      <c r="AF457" s="195" t="s">
        <v>7</v>
      </c>
      <c r="AG457" s="195" t="s">
        <v>7</v>
      </c>
      <c r="AH457" s="195" t="s">
        <v>7</v>
      </c>
      <c r="AI457" s="195" t="s">
        <v>7</v>
      </c>
      <c r="AJ457" s="195" t="s">
        <v>7</v>
      </c>
      <c r="AK457" s="195" t="s">
        <v>7</v>
      </c>
      <c r="AL457" s="195" t="s">
        <v>7</v>
      </c>
      <c r="AM457" s="195" t="s">
        <v>7</v>
      </c>
      <c r="AN457" s="195" t="s">
        <v>7</v>
      </c>
      <c r="AS457" s="194" t="s">
        <v>238</v>
      </c>
      <c r="AT457" s="195" t="s">
        <v>7</v>
      </c>
      <c r="AU457" s="195" t="s">
        <v>7</v>
      </c>
      <c r="AV457" s="195" t="s">
        <v>7</v>
      </c>
      <c r="AW457" s="195" t="s">
        <v>7</v>
      </c>
      <c r="AX457" s="195" t="s">
        <v>7</v>
      </c>
      <c r="AY457" s="195" t="s">
        <v>7</v>
      </c>
      <c r="AZ457" s="195" t="s">
        <v>7</v>
      </c>
      <c r="BA457" s="195" t="s">
        <v>7</v>
      </c>
      <c r="BB457" s="195" t="s">
        <v>7</v>
      </c>
      <c r="BC457" s="195" t="s">
        <v>7</v>
      </c>
      <c r="BD457" s="195" t="s">
        <v>7</v>
      </c>
      <c r="BE457" s="195" t="s">
        <v>7</v>
      </c>
      <c r="BF457" s="195" t="s">
        <v>7</v>
      </c>
      <c r="BG457" s="195" t="s">
        <v>7</v>
      </c>
      <c r="BH457" s="195" t="s">
        <v>7</v>
      </c>
      <c r="BI457" s="195" t="s">
        <v>7</v>
      </c>
    </row>
    <row r="458" spans="1:61" ht="12" customHeight="1" x14ac:dyDescent="0.2">
      <c r="A458" s="129">
        <v>195</v>
      </c>
      <c r="B458" s="129"/>
      <c r="C458" s="194" t="s">
        <v>239</v>
      </c>
      <c r="D458" s="195" t="s">
        <v>7</v>
      </c>
      <c r="E458" s="195" t="s">
        <v>7</v>
      </c>
      <c r="F458" s="195" t="s">
        <v>7</v>
      </c>
      <c r="G458" s="195" t="s">
        <v>7</v>
      </c>
      <c r="H458" s="195" t="s">
        <v>7</v>
      </c>
      <c r="I458" s="195" t="s">
        <v>7</v>
      </c>
      <c r="J458" s="195" t="s">
        <v>7</v>
      </c>
      <c r="K458" s="195" t="s">
        <v>7</v>
      </c>
      <c r="L458" s="195" t="s">
        <v>7</v>
      </c>
      <c r="M458" s="195" t="s">
        <v>7</v>
      </c>
      <c r="N458" s="195" t="s">
        <v>7</v>
      </c>
      <c r="O458" s="195" t="s">
        <v>7</v>
      </c>
      <c r="P458" s="195" t="s">
        <v>7</v>
      </c>
      <c r="Q458" s="195" t="s">
        <v>7</v>
      </c>
      <c r="R458" s="195" t="s">
        <v>7</v>
      </c>
      <c r="S458" s="195" t="s">
        <v>7</v>
      </c>
      <c r="X458" s="194" t="s">
        <v>239</v>
      </c>
      <c r="Y458" s="195" t="s">
        <v>7</v>
      </c>
      <c r="Z458" s="195" t="s">
        <v>7</v>
      </c>
      <c r="AA458" s="195" t="s">
        <v>7</v>
      </c>
      <c r="AB458" s="195" t="s">
        <v>7</v>
      </c>
      <c r="AC458" s="195" t="s">
        <v>7</v>
      </c>
      <c r="AD458" s="195" t="s">
        <v>7</v>
      </c>
      <c r="AE458" s="195" t="s">
        <v>7</v>
      </c>
      <c r="AF458" s="195" t="s">
        <v>7</v>
      </c>
      <c r="AG458" s="195" t="s">
        <v>7</v>
      </c>
      <c r="AH458" s="195" t="s">
        <v>7</v>
      </c>
      <c r="AI458" s="195" t="s">
        <v>7</v>
      </c>
      <c r="AJ458" s="195" t="s">
        <v>7</v>
      </c>
      <c r="AK458" s="195" t="s">
        <v>7</v>
      </c>
      <c r="AL458" s="195" t="s">
        <v>7</v>
      </c>
      <c r="AM458" s="195" t="s">
        <v>7</v>
      </c>
      <c r="AN458" s="195" t="s">
        <v>7</v>
      </c>
      <c r="AS458" s="194" t="s">
        <v>239</v>
      </c>
      <c r="AT458" s="195" t="s">
        <v>7</v>
      </c>
      <c r="AU458" s="195" t="s">
        <v>7</v>
      </c>
      <c r="AV458" s="195" t="s">
        <v>7</v>
      </c>
      <c r="AW458" s="195" t="s">
        <v>7</v>
      </c>
      <c r="AX458" s="195" t="s">
        <v>7</v>
      </c>
      <c r="AY458" s="195" t="s">
        <v>7</v>
      </c>
      <c r="AZ458" s="195" t="s">
        <v>7</v>
      </c>
      <c r="BA458" s="195" t="s">
        <v>7</v>
      </c>
      <c r="BB458" s="195" t="s">
        <v>7</v>
      </c>
      <c r="BC458" s="195" t="s">
        <v>7</v>
      </c>
      <c r="BD458" s="195" t="s">
        <v>7</v>
      </c>
      <c r="BE458" s="195" t="s">
        <v>7</v>
      </c>
      <c r="BF458" s="195" t="s">
        <v>7</v>
      </c>
      <c r="BG458" s="195" t="s">
        <v>7</v>
      </c>
      <c r="BH458" s="195" t="s">
        <v>7</v>
      </c>
      <c r="BI458" s="195" t="s">
        <v>7</v>
      </c>
    </row>
    <row r="459" spans="1:61" ht="12" customHeight="1" x14ac:dyDescent="0.2">
      <c r="A459" s="129">
        <v>196</v>
      </c>
      <c r="B459" s="129"/>
      <c r="C459" s="194" t="s">
        <v>240</v>
      </c>
      <c r="D459" s="195" t="s">
        <v>7</v>
      </c>
      <c r="E459" s="195">
        <v>40</v>
      </c>
      <c r="F459" s="195" t="s">
        <v>7</v>
      </c>
      <c r="G459" s="195">
        <v>20</v>
      </c>
      <c r="H459" s="195" t="s">
        <v>7</v>
      </c>
      <c r="I459" s="195" t="s">
        <v>7</v>
      </c>
      <c r="J459" s="195" t="s">
        <v>7</v>
      </c>
      <c r="K459" s="195">
        <v>12</v>
      </c>
      <c r="L459" s="195" t="s">
        <v>7</v>
      </c>
      <c r="M459" s="195" t="s">
        <v>7</v>
      </c>
      <c r="N459" s="195" t="s">
        <v>7</v>
      </c>
      <c r="O459" s="195" t="s">
        <v>7</v>
      </c>
      <c r="P459" s="195" t="s">
        <v>7</v>
      </c>
      <c r="Q459" s="195" t="s">
        <v>7</v>
      </c>
      <c r="R459" s="195" t="s">
        <v>7</v>
      </c>
      <c r="S459" s="195" t="s">
        <v>7</v>
      </c>
      <c r="X459" s="194" t="s">
        <v>240</v>
      </c>
      <c r="Y459" s="195" t="s">
        <v>7</v>
      </c>
      <c r="Z459" s="195">
        <v>40</v>
      </c>
      <c r="AA459" s="195" t="s">
        <v>7</v>
      </c>
      <c r="AB459" s="195">
        <v>20</v>
      </c>
      <c r="AC459" s="195" t="s">
        <v>7</v>
      </c>
      <c r="AD459" s="195" t="s">
        <v>7</v>
      </c>
      <c r="AE459" s="195" t="s">
        <v>7</v>
      </c>
      <c r="AF459" s="195">
        <v>12</v>
      </c>
      <c r="AG459" s="195" t="s">
        <v>7</v>
      </c>
      <c r="AH459" s="195" t="s">
        <v>7</v>
      </c>
      <c r="AI459" s="195" t="s">
        <v>7</v>
      </c>
      <c r="AJ459" s="195" t="s">
        <v>7</v>
      </c>
      <c r="AK459" s="195" t="s">
        <v>7</v>
      </c>
      <c r="AL459" s="195" t="s">
        <v>7</v>
      </c>
      <c r="AM459" s="195" t="s">
        <v>7</v>
      </c>
      <c r="AN459" s="195" t="s">
        <v>7</v>
      </c>
      <c r="AS459" s="194" t="s">
        <v>240</v>
      </c>
      <c r="AT459" s="195" t="s">
        <v>7</v>
      </c>
      <c r="AU459" s="195">
        <v>550</v>
      </c>
      <c r="AV459" s="195" t="s">
        <v>7</v>
      </c>
      <c r="AW459" s="195">
        <v>30</v>
      </c>
      <c r="AX459" s="195" t="s">
        <v>7</v>
      </c>
      <c r="AY459" s="195" t="s">
        <v>7</v>
      </c>
      <c r="AZ459" s="195" t="s">
        <v>7</v>
      </c>
      <c r="BA459" s="195">
        <v>144</v>
      </c>
      <c r="BB459" s="195" t="s">
        <v>7</v>
      </c>
      <c r="BC459" s="195" t="s">
        <v>7</v>
      </c>
      <c r="BD459" s="195" t="s">
        <v>7</v>
      </c>
      <c r="BE459" s="195" t="s">
        <v>7</v>
      </c>
      <c r="BF459" s="195" t="s">
        <v>7</v>
      </c>
      <c r="BG459" s="195" t="s">
        <v>7</v>
      </c>
      <c r="BH459" s="195" t="s">
        <v>7</v>
      </c>
      <c r="BI459" s="195" t="s">
        <v>7</v>
      </c>
    </row>
    <row r="460" spans="1:61" ht="12" customHeight="1" x14ac:dyDescent="0.2">
      <c r="A460" s="129">
        <v>197</v>
      </c>
      <c r="B460" s="129"/>
      <c r="C460" s="194" t="s">
        <v>241</v>
      </c>
      <c r="D460" s="195" t="s">
        <v>7</v>
      </c>
      <c r="E460" s="195" t="s">
        <v>7</v>
      </c>
      <c r="F460" s="195" t="s">
        <v>7</v>
      </c>
      <c r="G460" s="195" t="s">
        <v>7</v>
      </c>
      <c r="H460" s="195" t="s">
        <v>7</v>
      </c>
      <c r="I460" s="195" t="s">
        <v>7</v>
      </c>
      <c r="J460" s="195" t="s">
        <v>7</v>
      </c>
      <c r="K460" s="195" t="s">
        <v>7</v>
      </c>
      <c r="L460" s="195" t="s">
        <v>7</v>
      </c>
      <c r="M460" s="195" t="s">
        <v>7</v>
      </c>
      <c r="N460" s="195" t="s">
        <v>7</v>
      </c>
      <c r="O460" s="195" t="s">
        <v>7</v>
      </c>
      <c r="P460" s="195" t="s">
        <v>7</v>
      </c>
      <c r="Q460" s="195" t="s">
        <v>7</v>
      </c>
      <c r="R460" s="195" t="s">
        <v>7</v>
      </c>
      <c r="S460" s="195" t="s">
        <v>7</v>
      </c>
      <c r="X460" s="194" t="s">
        <v>241</v>
      </c>
      <c r="Y460" s="195" t="s">
        <v>7</v>
      </c>
      <c r="Z460" s="195" t="s">
        <v>7</v>
      </c>
      <c r="AA460" s="195" t="s">
        <v>7</v>
      </c>
      <c r="AB460" s="195" t="s">
        <v>7</v>
      </c>
      <c r="AC460" s="195" t="s">
        <v>7</v>
      </c>
      <c r="AD460" s="195" t="s">
        <v>7</v>
      </c>
      <c r="AE460" s="195" t="s">
        <v>7</v>
      </c>
      <c r="AF460" s="195" t="s">
        <v>7</v>
      </c>
      <c r="AG460" s="195" t="s">
        <v>7</v>
      </c>
      <c r="AH460" s="195" t="s">
        <v>7</v>
      </c>
      <c r="AI460" s="195" t="s">
        <v>7</v>
      </c>
      <c r="AJ460" s="195" t="s">
        <v>7</v>
      </c>
      <c r="AK460" s="195" t="s">
        <v>7</v>
      </c>
      <c r="AL460" s="195" t="s">
        <v>7</v>
      </c>
      <c r="AM460" s="195" t="s">
        <v>7</v>
      </c>
      <c r="AN460" s="195" t="s">
        <v>7</v>
      </c>
      <c r="AS460" s="194" t="s">
        <v>241</v>
      </c>
      <c r="AT460" s="195" t="s">
        <v>7</v>
      </c>
      <c r="AU460" s="195" t="s">
        <v>7</v>
      </c>
      <c r="AV460" s="195" t="s">
        <v>7</v>
      </c>
      <c r="AW460" s="195" t="s">
        <v>7</v>
      </c>
      <c r="AX460" s="195" t="s">
        <v>7</v>
      </c>
      <c r="AY460" s="195" t="s">
        <v>7</v>
      </c>
      <c r="AZ460" s="195" t="s">
        <v>7</v>
      </c>
      <c r="BA460" s="195" t="s">
        <v>7</v>
      </c>
      <c r="BB460" s="195" t="s">
        <v>7</v>
      </c>
      <c r="BC460" s="195" t="s">
        <v>7</v>
      </c>
      <c r="BD460" s="195" t="s">
        <v>7</v>
      </c>
      <c r="BE460" s="195" t="s">
        <v>7</v>
      </c>
      <c r="BF460" s="195" t="s">
        <v>7</v>
      </c>
      <c r="BG460" s="195" t="s">
        <v>7</v>
      </c>
      <c r="BH460" s="195" t="s">
        <v>7</v>
      </c>
      <c r="BI460" s="195" t="s">
        <v>7</v>
      </c>
    </row>
    <row r="461" spans="1:61" ht="12" customHeight="1" x14ac:dyDescent="0.2">
      <c r="A461" s="129">
        <v>198</v>
      </c>
      <c r="B461" s="129"/>
      <c r="C461" s="194" t="s">
        <v>242</v>
      </c>
      <c r="D461" s="195" t="s">
        <v>7</v>
      </c>
      <c r="E461" s="195">
        <v>35</v>
      </c>
      <c r="F461" s="195" t="s">
        <v>7</v>
      </c>
      <c r="G461" s="195" t="s">
        <v>7</v>
      </c>
      <c r="H461" s="195" t="s">
        <v>7</v>
      </c>
      <c r="I461" s="195" t="s">
        <v>7</v>
      </c>
      <c r="J461" s="195" t="s">
        <v>7</v>
      </c>
      <c r="K461" s="195" t="s">
        <v>7</v>
      </c>
      <c r="L461" s="195" t="s">
        <v>7</v>
      </c>
      <c r="M461" s="195" t="s">
        <v>7</v>
      </c>
      <c r="N461" s="195" t="s">
        <v>7</v>
      </c>
      <c r="O461" s="195" t="s">
        <v>7</v>
      </c>
      <c r="P461" s="195" t="s">
        <v>7</v>
      </c>
      <c r="Q461" s="195" t="s">
        <v>7</v>
      </c>
      <c r="R461" s="195" t="s">
        <v>7</v>
      </c>
      <c r="S461" s="195" t="s">
        <v>7</v>
      </c>
      <c r="X461" s="194" t="s">
        <v>242</v>
      </c>
      <c r="Y461" s="195" t="s">
        <v>7</v>
      </c>
      <c r="Z461" s="195">
        <v>35</v>
      </c>
      <c r="AA461" s="195" t="s">
        <v>7</v>
      </c>
      <c r="AB461" s="195" t="s">
        <v>7</v>
      </c>
      <c r="AC461" s="195" t="s">
        <v>7</v>
      </c>
      <c r="AD461" s="195" t="s">
        <v>7</v>
      </c>
      <c r="AE461" s="195" t="s">
        <v>7</v>
      </c>
      <c r="AF461" s="195" t="s">
        <v>7</v>
      </c>
      <c r="AG461" s="195" t="s">
        <v>7</v>
      </c>
      <c r="AH461" s="195" t="s">
        <v>7</v>
      </c>
      <c r="AI461" s="195" t="s">
        <v>7</v>
      </c>
      <c r="AJ461" s="195" t="s">
        <v>7</v>
      </c>
      <c r="AK461" s="195" t="s">
        <v>7</v>
      </c>
      <c r="AL461" s="195" t="s">
        <v>7</v>
      </c>
      <c r="AM461" s="195" t="s">
        <v>7</v>
      </c>
      <c r="AN461" s="195" t="s">
        <v>7</v>
      </c>
      <c r="AS461" s="194" t="s">
        <v>242</v>
      </c>
      <c r="AT461" s="195" t="s">
        <v>7</v>
      </c>
      <c r="AU461" s="195">
        <v>280</v>
      </c>
      <c r="AV461" s="195" t="s">
        <v>7</v>
      </c>
      <c r="AW461" s="195" t="s">
        <v>7</v>
      </c>
      <c r="AX461" s="195" t="s">
        <v>7</v>
      </c>
      <c r="AY461" s="195" t="s">
        <v>7</v>
      </c>
      <c r="AZ461" s="195" t="s">
        <v>7</v>
      </c>
      <c r="BA461" s="195" t="s">
        <v>7</v>
      </c>
      <c r="BB461" s="195" t="s">
        <v>7</v>
      </c>
      <c r="BC461" s="195" t="s">
        <v>7</v>
      </c>
      <c r="BD461" s="195" t="s">
        <v>7</v>
      </c>
      <c r="BE461" s="195" t="s">
        <v>7</v>
      </c>
      <c r="BF461" s="195" t="s">
        <v>7</v>
      </c>
      <c r="BG461" s="195" t="s">
        <v>7</v>
      </c>
      <c r="BH461" s="195" t="s">
        <v>7</v>
      </c>
      <c r="BI461" s="195" t="s">
        <v>7</v>
      </c>
    </row>
    <row r="462" spans="1:61" ht="12" customHeight="1" x14ac:dyDescent="0.2">
      <c r="A462" s="129">
        <v>199</v>
      </c>
      <c r="B462" s="129"/>
      <c r="C462" s="194" t="s">
        <v>42</v>
      </c>
      <c r="D462" s="195" t="s">
        <v>7</v>
      </c>
      <c r="E462" s="195">
        <v>100</v>
      </c>
      <c r="F462" s="195" t="s">
        <v>7</v>
      </c>
      <c r="G462" s="195" t="s">
        <v>7</v>
      </c>
      <c r="H462" s="195" t="s">
        <v>7</v>
      </c>
      <c r="I462" s="195" t="s">
        <v>7</v>
      </c>
      <c r="J462" s="195" t="s">
        <v>7</v>
      </c>
      <c r="K462" s="195" t="s">
        <v>7</v>
      </c>
      <c r="L462" s="195" t="s">
        <v>7</v>
      </c>
      <c r="M462" s="195" t="s">
        <v>7</v>
      </c>
      <c r="N462" s="195" t="s">
        <v>7</v>
      </c>
      <c r="O462" s="195" t="s">
        <v>7</v>
      </c>
      <c r="P462" s="195" t="s">
        <v>7</v>
      </c>
      <c r="Q462" s="195" t="s">
        <v>7</v>
      </c>
      <c r="R462" s="195" t="s">
        <v>7</v>
      </c>
      <c r="S462" s="195">
        <v>7</v>
      </c>
      <c r="X462" s="194" t="s">
        <v>42</v>
      </c>
      <c r="Y462" s="195" t="s">
        <v>7</v>
      </c>
      <c r="Z462" s="195">
        <v>100</v>
      </c>
      <c r="AA462" s="195" t="s">
        <v>7</v>
      </c>
      <c r="AB462" s="195" t="s">
        <v>7</v>
      </c>
      <c r="AC462" s="195" t="s">
        <v>7</v>
      </c>
      <c r="AD462" s="195" t="s">
        <v>7</v>
      </c>
      <c r="AE462" s="195" t="s">
        <v>7</v>
      </c>
      <c r="AF462" s="195" t="s">
        <v>7</v>
      </c>
      <c r="AG462" s="195" t="s">
        <v>7</v>
      </c>
      <c r="AH462" s="195" t="s">
        <v>7</v>
      </c>
      <c r="AI462" s="195" t="s">
        <v>7</v>
      </c>
      <c r="AJ462" s="195" t="s">
        <v>7</v>
      </c>
      <c r="AK462" s="195" t="s">
        <v>7</v>
      </c>
      <c r="AL462" s="195" t="s">
        <v>7</v>
      </c>
      <c r="AM462" s="195" t="s">
        <v>7</v>
      </c>
      <c r="AN462" s="195">
        <v>7</v>
      </c>
      <c r="AS462" s="194" t="s">
        <v>42</v>
      </c>
      <c r="AT462" s="195" t="s">
        <v>7</v>
      </c>
      <c r="AU462" s="196">
        <v>5500</v>
      </c>
      <c r="AV462" s="195" t="s">
        <v>7</v>
      </c>
      <c r="AW462" s="195" t="s">
        <v>7</v>
      </c>
      <c r="AX462" s="195" t="s">
        <v>7</v>
      </c>
      <c r="AY462" s="195" t="s">
        <v>7</v>
      </c>
      <c r="AZ462" s="195" t="s">
        <v>7</v>
      </c>
      <c r="BA462" s="195" t="s">
        <v>7</v>
      </c>
      <c r="BB462" s="195" t="s">
        <v>7</v>
      </c>
      <c r="BC462" s="195" t="s">
        <v>7</v>
      </c>
      <c r="BD462" s="195" t="s">
        <v>7</v>
      </c>
      <c r="BE462" s="195" t="s">
        <v>7</v>
      </c>
      <c r="BF462" s="195" t="s">
        <v>7</v>
      </c>
      <c r="BG462" s="195" t="s">
        <v>7</v>
      </c>
      <c r="BH462" s="195" t="s">
        <v>7</v>
      </c>
      <c r="BI462" s="195">
        <v>147</v>
      </c>
    </row>
    <row r="463" spans="1:61" ht="12" customHeight="1" x14ac:dyDescent="0.2">
      <c r="A463" s="129">
        <v>200</v>
      </c>
      <c r="B463" s="129"/>
      <c r="C463" s="194" t="s">
        <v>243</v>
      </c>
      <c r="D463" s="195" t="s">
        <v>7</v>
      </c>
      <c r="E463" s="195">
        <v>700</v>
      </c>
      <c r="F463" s="195">
        <v>30</v>
      </c>
      <c r="G463" s="195" t="s">
        <v>7</v>
      </c>
      <c r="H463" s="195" t="s">
        <v>7</v>
      </c>
      <c r="I463" s="195" t="s">
        <v>7</v>
      </c>
      <c r="J463" s="195" t="s">
        <v>7</v>
      </c>
      <c r="K463" s="195">
        <v>70</v>
      </c>
      <c r="L463" s="195" t="s">
        <v>7</v>
      </c>
      <c r="M463" s="195" t="s">
        <v>7</v>
      </c>
      <c r="N463" s="195" t="s">
        <v>7</v>
      </c>
      <c r="O463" s="195">
        <v>7</v>
      </c>
      <c r="P463" s="195" t="s">
        <v>7</v>
      </c>
      <c r="Q463" s="195" t="s">
        <v>7</v>
      </c>
      <c r="R463" s="195" t="s">
        <v>7</v>
      </c>
      <c r="S463" s="195" t="s">
        <v>7</v>
      </c>
      <c r="X463" s="194" t="s">
        <v>243</v>
      </c>
      <c r="Y463" s="195" t="s">
        <v>7</v>
      </c>
      <c r="Z463" s="195">
        <v>700</v>
      </c>
      <c r="AA463" s="195">
        <v>30</v>
      </c>
      <c r="AB463" s="195" t="s">
        <v>7</v>
      </c>
      <c r="AC463" s="195" t="s">
        <v>7</v>
      </c>
      <c r="AD463" s="195" t="s">
        <v>7</v>
      </c>
      <c r="AE463" s="195" t="s">
        <v>7</v>
      </c>
      <c r="AF463" s="195">
        <v>70</v>
      </c>
      <c r="AG463" s="195" t="s">
        <v>7</v>
      </c>
      <c r="AH463" s="195" t="s">
        <v>7</v>
      </c>
      <c r="AI463" s="195" t="s">
        <v>7</v>
      </c>
      <c r="AJ463" s="195">
        <v>7</v>
      </c>
      <c r="AK463" s="195" t="s">
        <v>7</v>
      </c>
      <c r="AL463" s="195" t="s">
        <v>7</v>
      </c>
      <c r="AM463" s="195" t="s">
        <v>7</v>
      </c>
      <c r="AN463" s="195" t="s">
        <v>7</v>
      </c>
      <c r="AS463" s="194" t="s">
        <v>243</v>
      </c>
      <c r="AT463" s="195" t="s">
        <v>7</v>
      </c>
      <c r="AU463" s="196">
        <v>8400</v>
      </c>
      <c r="AV463" s="195">
        <v>30</v>
      </c>
      <c r="AW463" s="195" t="s">
        <v>7</v>
      </c>
      <c r="AX463" s="195" t="s">
        <v>7</v>
      </c>
      <c r="AY463" s="195" t="s">
        <v>7</v>
      </c>
      <c r="AZ463" s="195" t="s">
        <v>7</v>
      </c>
      <c r="BA463" s="195">
        <v>300</v>
      </c>
      <c r="BB463" s="195" t="s">
        <v>7</v>
      </c>
      <c r="BC463" s="195" t="s">
        <v>7</v>
      </c>
      <c r="BD463" s="195" t="s">
        <v>7</v>
      </c>
      <c r="BE463" s="195">
        <v>50</v>
      </c>
      <c r="BF463" s="195" t="s">
        <v>7</v>
      </c>
      <c r="BG463" s="195" t="s">
        <v>7</v>
      </c>
      <c r="BH463" s="195" t="s">
        <v>7</v>
      </c>
      <c r="BI463" s="195" t="s">
        <v>7</v>
      </c>
    </row>
    <row r="464" spans="1:61" ht="12" customHeight="1" x14ac:dyDescent="0.2">
      <c r="A464" s="129">
        <v>201</v>
      </c>
      <c r="B464" s="129"/>
      <c r="C464" s="194" t="s">
        <v>244</v>
      </c>
      <c r="D464" s="195" t="s">
        <v>7</v>
      </c>
      <c r="E464" s="195" t="s">
        <v>7</v>
      </c>
      <c r="F464" s="195" t="s">
        <v>7</v>
      </c>
      <c r="G464" s="195" t="s">
        <v>7</v>
      </c>
      <c r="H464" s="195" t="s">
        <v>7</v>
      </c>
      <c r="I464" s="195" t="s">
        <v>7</v>
      </c>
      <c r="J464" s="195" t="s">
        <v>7</v>
      </c>
      <c r="K464" s="195" t="s">
        <v>7</v>
      </c>
      <c r="L464" s="195" t="s">
        <v>7</v>
      </c>
      <c r="M464" s="195" t="s">
        <v>7</v>
      </c>
      <c r="N464" s="195" t="s">
        <v>7</v>
      </c>
      <c r="O464" s="195" t="s">
        <v>7</v>
      </c>
      <c r="P464" s="195" t="s">
        <v>7</v>
      </c>
      <c r="Q464" s="195" t="s">
        <v>7</v>
      </c>
      <c r="R464" s="195" t="s">
        <v>7</v>
      </c>
      <c r="S464" s="195">
        <v>3</v>
      </c>
      <c r="X464" s="194" t="s">
        <v>244</v>
      </c>
      <c r="Y464" s="195" t="s">
        <v>7</v>
      </c>
      <c r="Z464" s="195" t="s">
        <v>7</v>
      </c>
      <c r="AA464" s="195" t="s">
        <v>7</v>
      </c>
      <c r="AB464" s="195" t="s">
        <v>7</v>
      </c>
      <c r="AC464" s="195" t="s">
        <v>7</v>
      </c>
      <c r="AD464" s="195" t="s">
        <v>7</v>
      </c>
      <c r="AE464" s="195" t="s">
        <v>7</v>
      </c>
      <c r="AF464" s="195" t="s">
        <v>7</v>
      </c>
      <c r="AG464" s="195" t="s">
        <v>7</v>
      </c>
      <c r="AH464" s="195" t="s">
        <v>7</v>
      </c>
      <c r="AI464" s="195" t="s">
        <v>7</v>
      </c>
      <c r="AJ464" s="195" t="s">
        <v>7</v>
      </c>
      <c r="AK464" s="195" t="s">
        <v>7</v>
      </c>
      <c r="AL464" s="195" t="s">
        <v>7</v>
      </c>
      <c r="AM464" s="195" t="s">
        <v>7</v>
      </c>
      <c r="AN464" s="195">
        <v>3</v>
      </c>
      <c r="AS464" s="194" t="s">
        <v>244</v>
      </c>
      <c r="AT464" s="195" t="s">
        <v>7</v>
      </c>
      <c r="AU464" s="195" t="s">
        <v>7</v>
      </c>
      <c r="AV464" s="195" t="s">
        <v>7</v>
      </c>
      <c r="AW464" s="195" t="s">
        <v>7</v>
      </c>
      <c r="AX464" s="195" t="s">
        <v>7</v>
      </c>
      <c r="AY464" s="195" t="s">
        <v>7</v>
      </c>
      <c r="AZ464" s="195" t="s">
        <v>7</v>
      </c>
      <c r="BA464" s="195" t="s">
        <v>7</v>
      </c>
      <c r="BB464" s="195" t="s">
        <v>7</v>
      </c>
      <c r="BC464" s="195" t="s">
        <v>7</v>
      </c>
      <c r="BD464" s="195" t="s">
        <v>7</v>
      </c>
      <c r="BE464" s="195" t="s">
        <v>7</v>
      </c>
      <c r="BF464" s="195" t="s">
        <v>7</v>
      </c>
      <c r="BG464" s="195" t="s">
        <v>7</v>
      </c>
      <c r="BH464" s="195" t="s">
        <v>7</v>
      </c>
      <c r="BI464" s="195">
        <v>81</v>
      </c>
    </row>
    <row r="465" spans="1:61" ht="12" customHeight="1" x14ac:dyDescent="0.2">
      <c r="A465" s="129">
        <v>202</v>
      </c>
      <c r="B465" s="129"/>
      <c r="C465" s="194" t="s">
        <v>245</v>
      </c>
      <c r="D465" s="195" t="s">
        <v>7</v>
      </c>
      <c r="E465" s="195">
        <v>10</v>
      </c>
      <c r="F465" s="195" t="s">
        <v>7</v>
      </c>
      <c r="G465" s="195" t="s">
        <v>7</v>
      </c>
      <c r="H465" s="195" t="s">
        <v>7</v>
      </c>
      <c r="I465" s="195" t="s">
        <v>7</v>
      </c>
      <c r="J465" s="195" t="s">
        <v>7</v>
      </c>
      <c r="K465" s="195" t="s">
        <v>7</v>
      </c>
      <c r="L465" s="195" t="s">
        <v>7</v>
      </c>
      <c r="M465" s="195" t="s">
        <v>7</v>
      </c>
      <c r="N465" s="195" t="s">
        <v>7</v>
      </c>
      <c r="O465" s="195" t="s">
        <v>7</v>
      </c>
      <c r="P465" s="195" t="s">
        <v>7</v>
      </c>
      <c r="Q465" s="195" t="s">
        <v>7</v>
      </c>
      <c r="R465" s="195" t="s">
        <v>7</v>
      </c>
      <c r="S465" s="195" t="s">
        <v>7</v>
      </c>
      <c r="X465" s="194" t="s">
        <v>245</v>
      </c>
      <c r="Y465" s="195" t="s">
        <v>7</v>
      </c>
      <c r="Z465" s="195">
        <v>10</v>
      </c>
      <c r="AA465" s="195" t="s">
        <v>7</v>
      </c>
      <c r="AB465" s="195" t="s">
        <v>7</v>
      </c>
      <c r="AC465" s="195" t="s">
        <v>7</v>
      </c>
      <c r="AD465" s="195" t="s">
        <v>7</v>
      </c>
      <c r="AE465" s="195" t="s">
        <v>7</v>
      </c>
      <c r="AF465" s="195" t="s">
        <v>7</v>
      </c>
      <c r="AG465" s="195" t="s">
        <v>7</v>
      </c>
      <c r="AH465" s="195" t="s">
        <v>7</v>
      </c>
      <c r="AI465" s="195" t="s">
        <v>7</v>
      </c>
      <c r="AJ465" s="195" t="s">
        <v>7</v>
      </c>
      <c r="AK465" s="195" t="s">
        <v>7</v>
      </c>
      <c r="AL465" s="195" t="s">
        <v>7</v>
      </c>
      <c r="AM465" s="195" t="s">
        <v>7</v>
      </c>
      <c r="AN465" s="195" t="s">
        <v>7</v>
      </c>
      <c r="AS465" s="194" t="s">
        <v>245</v>
      </c>
      <c r="AT465" s="195" t="s">
        <v>7</v>
      </c>
      <c r="AU465" s="195">
        <v>80</v>
      </c>
      <c r="AV465" s="195" t="s">
        <v>7</v>
      </c>
      <c r="AW465" s="195" t="s">
        <v>7</v>
      </c>
      <c r="AX465" s="195" t="s">
        <v>7</v>
      </c>
      <c r="AY465" s="195" t="s">
        <v>7</v>
      </c>
      <c r="AZ465" s="195" t="s">
        <v>7</v>
      </c>
      <c r="BA465" s="195" t="s">
        <v>7</v>
      </c>
      <c r="BB465" s="195" t="s">
        <v>7</v>
      </c>
      <c r="BC465" s="195" t="s">
        <v>7</v>
      </c>
      <c r="BD465" s="195" t="s">
        <v>7</v>
      </c>
      <c r="BE465" s="195" t="s">
        <v>7</v>
      </c>
      <c r="BF465" s="195" t="s">
        <v>7</v>
      </c>
      <c r="BG465" s="195" t="s">
        <v>7</v>
      </c>
      <c r="BH465" s="195" t="s">
        <v>7</v>
      </c>
      <c r="BI465" s="195" t="s">
        <v>7</v>
      </c>
    </row>
    <row r="466" spans="1:61" ht="12" customHeight="1" x14ac:dyDescent="0.2">
      <c r="A466" s="129">
        <v>203</v>
      </c>
      <c r="B466" s="129"/>
      <c r="C466" s="194" t="s">
        <v>246</v>
      </c>
      <c r="D466" s="195" t="s">
        <v>7</v>
      </c>
      <c r="E466" s="195" t="s">
        <v>7</v>
      </c>
      <c r="F466" s="195" t="s">
        <v>7</v>
      </c>
      <c r="G466" s="195" t="s">
        <v>7</v>
      </c>
      <c r="H466" s="195" t="s">
        <v>7</v>
      </c>
      <c r="I466" s="195" t="s">
        <v>7</v>
      </c>
      <c r="J466" s="195" t="s">
        <v>7</v>
      </c>
      <c r="K466" s="195" t="s">
        <v>7</v>
      </c>
      <c r="L466" s="195" t="s">
        <v>7</v>
      </c>
      <c r="M466" s="195" t="s">
        <v>7</v>
      </c>
      <c r="N466" s="195" t="s">
        <v>7</v>
      </c>
      <c r="O466" s="195" t="s">
        <v>7</v>
      </c>
      <c r="P466" s="195" t="s">
        <v>7</v>
      </c>
      <c r="Q466" s="195" t="s">
        <v>7</v>
      </c>
      <c r="R466" s="195" t="s">
        <v>7</v>
      </c>
      <c r="S466" s="195" t="s">
        <v>7</v>
      </c>
      <c r="X466" s="194" t="s">
        <v>246</v>
      </c>
      <c r="Y466" s="195" t="s">
        <v>7</v>
      </c>
      <c r="Z466" s="195" t="s">
        <v>7</v>
      </c>
      <c r="AA466" s="195" t="s">
        <v>7</v>
      </c>
      <c r="AB466" s="195" t="s">
        <v>7</v>
      </c>
      <c r="AC466" s="195" t="s">
        <v>7</v>
      </c>
      <c r="AD466" s="195" t="s">
        <v>7</v>
      </c>
      <c r="AE466" s="195" t="s">
        <v>7</v>
      </c>
      <c r="AF466" s="195" t="s">
        <v>7</v>
      </c>
      <c r="AG466" s="195" t="s">
        <v>7</v>
      </c>
      <c r="AH466" s="195" t="s">
        <v>7</v>
      </c>
      <c r="AI466" s="195" t="s">
        <v>7</v>
      </c>
      <c r="AJ466" s="195" t="s">
        <v>7</v>
      </c>
      <c r="AK466" s="195" t="s">
        <v>7</v>
      </c>
      <c r="AL466" s="195" t="s">
        <v>7</v>
      </c>
      <c r="AM466" s="195" t="s">
        <v>7</v>
      </c>
      <c r="AN466" s="195" t="s">
        <v>7</v>
      </c>
      <c r="AS466" s="194" t="s">
        <v>246</v>
      </c>
      <c r="AT466" s="195" t="s">
        <v>7</v>
      </c>
      <c r="AU466" s="195" t="s">
        <v>7</v>
      </c>
      <c r="AV466" s="195" t="s">
        <v>7</v>
      </c>
      <c r="AW466" s="195" t="s">
        <v>7</v>
      </c>
      <c r="AX466" s="195" t="s">
        <v>7</v>
      </c>
      <c r="AY466" s="195" t="s">
        <v>7</v>
      </c>
      <c r="AZ466" s="195" t="s">
        <v>7</v>
      </c>
      <c r="BA466" s="195" t="s">
        <v>7</v>
      </c>
      <c r="BB466" s="195" t="s">
        <v>7</v>
      </c>
      <c r="BC466" s="195" t="s">
        <v>7</v>
      </c>
      <c r="BD466" s="195" t="s">
        <v>7</v>
      </c>
      <c r="BE466" s="195" t="s">
        <v>7</v>
      </c>
      <c r="BF466" s="195" t="s">
        <v>7</v>
      </c>
      <c r="BG466" s="195" t="s">
        <v>7</v>
      </c>
      <c r="BH466" s="195" t="s">
        <v>7</v>
      </c>
      <c r="BI466" s="195" t="s">
        <v>7</v>
      </c>
    </row>
    <row r="467" spans="1:61" ht="12" customHeight="1" x14ac:dyDescent="0.2">
      <c r="A467" s="129">
        <v>204</v>
      </c>
      <c r="B467" s="129"/>
      <c r="C467" s="194" t="s">
        <v>247</v>
      </c>
      <c r="D467" s="195" t="s">
        <v>7</v>
      </c>
      <c r="E467" s="195" t="s">
        <v>7</v>
      </c>
      <c r="F467" s="195" t="s">
        <v>7</v>
      </c>
      <c r="G467" s="195" t="s">
        <v>7</v>
      </c>
      <c r="H467" s="195" t="s">
        <v>7</v>
      </c>
      <c r="I467" s="195" t="s">
        <v>7</v>
      </c>
      <c r="J467" s="195" t="s">
        <v>7</v>
      </c>
      <c r="K467" s="195" t="s">
        <v>7</v>
      </c>
      <c r="L467" s="195" t="s">
        <v>7</v>
      </c>
      <c r="M467" s="195" t="s">
        <v>7</v>
      </c>
      <c r="N467" s="195" t="s">
        <v>7</v>
      </c>
      <c r="O467" s="195" t="s">
        <v>7</v>
      </c>
      <c r="P467" s="195" t="s">
        <v>7</v>
      </c>
      <c r="Q467" s="195" t="s">
        <v>7</v>
      </c>
      <c r="R467" s="195" t="s">
        <v>7</v>
      </c>
      <c r="S467" s="195" t="s">
        <v>7</v>
      </c>
      <c r="X467" s="194" t="s">
        <v>247</v>
      </c>
      <c r="Y467" s="195" t="s">
        <v>7</v>
      </c>
      <c r="Z467" s="195" t="s">
        <v>7</v>
      </c>
      <c r="AA467" s="195" t="s">
        <v>7</v>
      </c>
      <c r="AB467" s="195" t="s">
        <v>7</v>
      </c>
      <c r="AC467" s="195" t="s">
        <v>7</v>
      </c>
      <c r="AD467" s="195" t="s">
        <v>7</v>
      </c>
      <c r="AE467" s="195" t="s">
        <v>7</v>
      </c>
      <c r="AF467" s="195" t="s">
        <v>7</v>
      </c>
      <c r="AG467" s="195" t="s">
        <v>7</v>
      </c>
      <c r="AH467" s="195" t="s">
        <v>7</v>
      </c>
      <c r="AI467" s="195" t="s">
        <v>7</v>
      </c>
      <c r="AJ467" s="195" t="s">
        <v>7</v>
      </c>
      <c r="AK467" s="195" t="s">
        <v>7</v>
      </c>
      <c r="AL467" s="195" t="s">
        <v>7</v>
      </c>
      <c r="AM467" s="195" t="s">
        <v>7</v>
      </c>
      <c r="AN467" s="195" t="s">
        <v>7</v>
      </c>
      <c r="AS467" s="194" t="s">
        <v>247</v>
      </c>
      <c r="AT467" s="195" t="s">
        <v>7</v>
      </c>
      <c r="AU467" s="195" t="s">
        <v>7</v>
      </c>
      <c r="AV467" s="195" t="s">
        <v>7</v>
      </c>
      <c r="AW467" s="195" t="s">
        <v>7</v>
      </c>
      <c r="AX467" s="195" t="s">
        <v>7</v>
      </c>
      <c r="AY467" s="195" t="s">
        <v>7</v>
      </c>
      <c r="AZ467" s="195" t="s">
        <v>7</v>
      </c>
      <c r="BA467" s="195" t="s">
        <v>7</v>
      </c>
      <c r="BB467" s="195" t="s">
        <v>7</v>
      </c>
      <c r="BC467" s="195" t="s">
        <v>7</v>
      </c>
      <c r="BD467" s="195" t="s">
        <v>7</v>
      </c>
      <c r="BE467" s="195" t="s">
        <v>7</v>
      </c>
      <c r="BF467" s="195" t="s">
        <v>7</v>
      </c>
      <c r="BG467" s="195" t="s">
        <v>7</v>
      </c>
      <c r="BH467" s="195" t="s">
        <v>7</v>
      </c>
      <c r="BI467" s="195" t="s">
        <v>7</v>
      </c>
    </row>
    <row r="468" spans="1:61" ht="12" customHeight="1" x14ac:dyDescent="0.2">
      <c r="A468" s="129">
        <v>205</v>
      </c>
      <c r="B468" s="129"/>
      <c r="C468" s="194" t="s">
        <v>248</v>
      </c>
      <c r="D468" s="195" t="s">
        <v>7</v>
      </c>
      <c r="E468" s="195">
        <v>5</v>
      </c>
      <c r="F468" s="195" t="s">
        <v>7</v>
      </c>
      <c r="G468" s="195" t="s">
        <v>7</v>
      </c>
      <c r="H468" s="195">
        <v>17</v>
      </c>
      <c r="I468" s="195" t="s">
        <v>7</v>
      </c>
      <c r="J468" s="195" t="s">
        <v>7</v>
      </c>
      <c r="K468" s="195" t="s">
        <v>7</v>
      </c>
      <c r="L468" s="195" t="s">
        <v>7</v>
      </c>
      <c r="M468" s="195" t="s">
        <v>7</v>
      </c>
      <c r="N468" s="195" t="s">
        <v>7</v>
      </c>
      <c r="O468" s="195" t="s">
        <v>7</v>
      </c>
      <c r="P468" s="195" t="s">
        <v>7</v>
      </c>
      <c r="Q468" s="195" t="s">
        <v>7</v>
      </c>
      <c r="R468" s="195" t="s">
        <v>7</v>
      </c>
      <c r="S468" s="195" t="s">
        <v>7</v>
      </c>
      <c r="X468" s="194" t="s">
        <v>248</v>
      </c>
      <c r="Y468" s="195" t="s">
        <v>7</v>
      </c>
      <c r="Z468" s="195">
        <v>5</v>
      </c>
      <c r="AA468" s="195" t="s">
        <v>7</v>
      </c>
      <c r="AB468" s="195" t="s">
        <v>7</v>
      </c>
      <c r="AC468" s="195">
        <v>17</v>
      </c>
      <c r="AD468" s="195" t="s">
        <v>7</v>
      </c>
      <c r="AE468" s="195" t="s">
        <v>7</v>
      </c>
      <c r="AF468" s="195" t="s">
        <v>7</v>
      </c>
      <c r="AG468" s="195" t="s">
        <v>7</v>
      </c>
      <c r="AH468" s="195" t="s">
        <v>7</v>
      </c>
      <c r="AI468" s="195" t="s">
        <v>7</v>
      </c>
      <c r="AJ468" s="195" t="s">
        <v>7</v>
      </c>
      <c r="AK468" s="195" t="s">
        <v>7</v>
      </c>
      <c r="AL468" s="195" t="s">
        <v>7</v>
      </c>
      <c r="AM468" s="195" t="s">
        <v>7</v>
      </c>
      <c r="AN468" s="195" t="s">
        <v>7</v>
      </c>
      <c r="AS468" s="194" t="s">
        <v>248</v>
      </c>
      <c r="AT468" s="195" t="s">
        <v>7</v>
      </c>
      <c r="AU468" s="195">
        <v>45</v>
      </c>
      <c r="AV468" s="195" t="s">
        <v>7</v>
      </c>
      <c r="AW468" s="195" t="s">
        <v>7</v>
      </c>
      <c r="AX468" s="195">
        <v>170</v>
      </c>
      <c r="AY468" s="195" t="s">
        <v>7</v>
      </c>
      <c r="AZ468" s="195" t="s">
        <v>7</v>
      </c>
      <c r="BA468" s="195" t="s">
        <v>7</v>
      </c>
      <c r="BB468" s="195" t="s">
        <v>7</v>
      </c>
      <c r="BC468" s="195" t="s">
        <v>7</v>
      </c>
      <c r="BD468" s="195" t="s">
        <v>7</v>
      </c>
      <c r="BE468" s="195" t="s">
        <v>7</v>
      </c>
      <c r="BF468" s="195" t="s">
        <v>7</v>
      </c>
      <c r="BG468" s="195" t="s">
        <v>7</v>
      </c>
      <c r="BH468" s="195" t="s">
        <v>7</v>
      </c>
      <c r="BI468" s="195" t="s">
        <v>7</v>
      </c>
    </row>
    <row r="469" spans="1:61" ht="12" customHeight="1" x14ac:dyDescent="0.2">
      <c r="A469" s="129">
        <v>206</v>
      </c>
      <c r="B469" s="129"/>
      <c r="C469" s="194" t="s">
        <v>249</v>
      </c>
      <c r="D469" s="195" t="s">
        <v>7</v>
      </c>
      <c r="E469" s="195" t="s">
        <v>7</v>
      </c>
      <c r="F469" s="195" t="s">
        <v>7</v>
      </c>
      <c r="G469" s="195" t="s">
        <v>7</v>
      </c>
      <c r="H469" s="195">
        <v>54</v>
      </c>
      <c r="I469" s="195" t="s">
        <v>7</v>
      </c>
      <c r="J469" s="195" t="s">
        <v>7</v>
      </c>
      <c r="K469" s="195" t="s">
        <v>7</v>
      </c>
      <c r="L469" s="195" t="s">
        <v>7</v>
      </c>
      <c r="M469" s="195" t="s">
        <v>7</v>
      </c>
      <c r="N469" s="195" t="s">
        <v>7</v>
      </c>
      <c r="O469" s="195" t="s">
        <v>7</v>
      </c>
      <c r="P469" s="195" t="s">
        <v>7</v>
      </c>
      <c r="Q469" s="195" t="s">
        <v>7</v>
      </c>
      <c r="R469" s="195" t="s">
        <v>7</v>
      </c>
      <c r="S469" s="195" t="s">
        <v>7</v>
      </c>
      <c r="X469" s="194" t="s">
        <v>249</v>
      </c>
      <c r="Y469" s="195" t="s">
        <v>7</v>
      </c>
      <c r="Z469" s="195" t="s">
        <v>7</v>
      </c>
      <c r="AA469" s="195" t="s">
        <v>7</v>
      </c>
      <c r="AB469" s="195" t="s">
        <v>7</v>
      </c>
      <c r="AC469" s="195">
        <v>54</v>
      </c>
      <c r="AD469" s="195" t="s">
        <v>7</v>
      </c>
      <c r="AE469" s="195" t="s">
        <v>7</v>
      </c>
      <c r="AF469" s="195" t="s">
        <v>7</v>
      </c>
      <c r="AG469" s="195" t="s">
        <v>7</v>
      </c>
      <c r="AH469" s="195" t="s">
        <v>7</v>
      </c>
      <c r="AI469" s="195" t="s">
        <v>7</v>
      </c>
      <c r="AJ469" s="195" t="s">
        <v>7</v>
      </c>
      <c r="AK469" s="195" t="s">
        <v>7</v>
      </c>
      <c r="AL469" s="195" t="s">
        <v>7</v>
      </c>
      <c r="AM469" s="195" t="s">
        <v>7</v>
      </c>
      <c r="AN469" s="195" t="s">
        <v>7</v>
      </c>
      <c r="AS469" s="194" t="s">
        <v>249</v>
      </c>
      <c r="AT469" s="195" t="s">
        <v>7</v>
      </c>
      <c r="AU469" s="195" t="s">
        <v>7</v>
      </c>
      <c r="AV469" s="195" t="s">
        <v>7</v>
      </c>
      <c r="AW469" s="195" t="s">
        <v>7</v>
      </c>
      <c r="AX469" s="196">
        <v>1193</v>
      </c>
      <c r="AY469" s="195" t="s">
        <v>7</v>
      </c>
      <c r="AZ469" s="195" t="s">
        <v>7</v>
      </c>
      <c r="BA469" s="195" t="s">
        <v>7</v>
      </c>
      <c r="BB469" s="195" t="s">
        <v>7</v>
      </c>
      <c r="BC469" s="195" t="s">
        <v>7</v>
      </c>
      <c r="BD469" s="195" t="s">
        <v>7</v>
      </c>
      <c r="BE469" s="195" t="s">
        <v>7</v>
      </c>
      <c r="BF469" s="195" t="s">
        <v>7</v>
      </c>
      <c r="BG469" s="195" t="s">
        <v>7</v>
      </c>
      <c r="BH469" s="195" t="s">
        <v>7</v>
      </c>
      <c r="BI469" s="195" t="s">
        <v>7</v>
      </c>
    </row>
    <row r="470" spans="1:61" ht="12" customHeight="1" x14ac:dyDescent="0.2">
      <c r="A470" s="129">
        <v>207</v>
      </c>
      <c r="B470" s="129"/>
      <c r="C470" s="194" t="s">
        <v>250</v>
      </c>
      <c r="D470" s="195" t="s">
        <v>7</v>
      </c>
      <c r="E470" s="195">
        <v>20</v>
      </c>
      <c r="F470" s="195" t="s">
        <v>7</v>
      </c>
      <c r="G470" s="195" t="s">
        <v>7</v>
      </c>
      <c r="H470" s="195" t="s">
        <v>7</v>
      </c>
      <c r="I470" s="195" t="s">
        <v>7</v>
      </c>
      <c r="J470" s="195" t="s">
        <v>7</v>
      </c>
      <c r="K470" s="195">
        <v>12</v>
      </c>
      <c r="L470" s="195">
        <v>10</v>
      </c>
      <c r="M470" s="195" t="s">
        <v>7</v>
      </c>
      <c r="N470" s="195" t="s">
        <v>7</v>
      </c>
      <c r="O470" s="195" t="s">
        <v>7</v>
      </c>
      <c r="P470" s="195" t="s">
        <v>7</v>
      </c>
      <c r="Q470" s="195" t="s">
        <v>7</v>
      </c>
      <c r="R470" s="195">
        <v>10</v>
      </c>
      <c r="S470" s="195" t="s">
        <v>7</v>
      </c>
      <c r="X470" s="194" t="s">
        <v>250</v>
      </c>
      <c r="Y470" s="195" t="s">
        <v>7</v>
      </c>
      <c r="Z470" s="195">
        <v>20</v>
      </c>
      <c r="AA470" s="195" t="s">
        <v>7</v>
      </c>
      <c r="AB470" s="195" t="s">
        <v>7</v>
      </c>
      <c r="AC470" s="195" t="s">
        <v>7</v>
      </c>
      <c r="AD470" s="195" t="s">
        <v>7</v>
      </c>
      <c r="AE470" s="195" t="s">
        <v>7</v>
      </c>
      <c r="AF470" s="195">
        <v>12</v>
      </c>
      <c r="AG470" s="195">
        <v>10</v>
      </c>
      <c r="AH470" s="195" t="s">
        <v>7</v>
      </c>
      <c r="AI470" s="195" t="s">
        <v>7</v>
      </c>
      <c r="AJ470" s="195" t="s">
        <v>7</v>
      </c>
      <c r="AK470" s="195" t="s">
        <v>7</v>
      </c>
      <c r="AL470" s="195" t="s">
        <v>7</v>
      </c>
      <c r="AM470" s="195">
        <v>10</v>
      </c>
      <c r="AN470" s="195" t="s">
        <v>7</v>
      </c>
      <c r="AS470" s="194" t="s">
        <v>250</v>
      </c>
      <c r="AT470" s="195" t="s">
        <v>7</v>
      </c>
      <c r="AU470" s="195">
        <v>390</v>
      </c>
      <c r="AV470" s="195" t="s">
        <v>7</v>
      </c>
      <c r="AW470" s="195" t="s">
        <v>7</v>
      </c>
      <c r="AX470" s="195" t="s">
        <v>7</v>
      </c>
      <c r="AY470" s="195" t="s">
        <v>7</v>
      </c>
      <c r="AZ470" s="195" t="s">
        <v>7</v>
      </c>
      <c r="BA470" s="195">
        <v>150</v>
      </c>
      <c r="BB470" s="195">
        <v>130</v>
      </c>
      <c r="BC470" s="195" t="s">
        <v>7</v>
      </c>
      <c r="BD470" s="195" t="s">
        <v>7</v>
      </c>
      <c r="BE470" s="195" t="s">
        <v>7</v>
      </c>
      <c r="BF470" s="195" t="s">
        <v>7</v>
      </c>
      <c r="BG470" s="195" t="s">
        <v>7</v>
      </c>
      <c r="BH470" s="195">
        <v>130</v>
      </c>
      <c r="BI470" s="195" t="s">
        <v>7</v>
      </c>
    </row>
    <row r="471" spans="1:61" ht="12" customHeight="1" x14ac:dyDescent="0.2">
      <c r="A471" s="129">
        <v>208</v>
      </c>
      <c r="B471" s="129"/>
      <c r="C471" s="194" t="s">
        <v>251</v>
      </c>
      <c r="D471" s="195" t="s">
        <v>7</v>
      </c>
      <c r="E471" s="195" t="s">
        <v>7</v>
      </c>
      <c r="F471" s="195" t="s">
        <v>7</v>
      </c>
      <c r="G471" s="195" t="s">
        <v>7</v>
      </c>
      <c r="H471" s="195" t="s">
        <v>7</v>
      </c>
      <c r="I471" s="195" t="s">
        <v>7</v>
      </c>
      <c r="J471" s="195" t="s">
        <v>7</v>
      </c>
      <c r="K471" s="195" t="s">
        <v>7</v>
      </c>
      <c r="L471" s="195" t="s">
        <v>7</v>
      </c>
      <c r="M471" s="195" t="s">
        <v>7</v>
      </c>
      <c r="N471" s="195" t="s">
        <v>7</v>
      </c>
      <c r="O471" s="195" t="s">
        <v>7</v>
      </c>
      <c r="P471" s="195" t="s">
        <v>7</v>
      </c>
      <c r="Q471" s="195" t="s">
        <v>7</v>
      </c>
      <c r="R471" s="195" t="s">
        <v>7</v>
      </c>
      <c r="S471" s="195" t="s">
        <v>7</v>
      </c>
      <c r="X471" s="194" t="s">
        <v>251</v>
      </c>
      <c r="Y471" s="195" t="s">
        <v>7</v>
      </c>
      <c r="Z471" s="195" t="s">
        <v>7</v>
      </c>
      <c r="AA471" s="195" t="s">
        <v>7</v>
      </c>
      <c r="AB471" s="195" t="s">
        <v>7</v>
      </c>
      <c r="AC471" s="195" t="s">
        <v>7</v>
      </c>
      <c r="AD471" s="195" t="s">
        <v>7</v>
      </c>
      <c r="AE471" s="195" t="s">
        <v>7</v>
      </c>
      <c r="AF471" s="195" t="s">
        <v>7</v>
      </c>
      <c r="AG471" s="195" t="s">
        <v>7</v>
      </c>
      <c r="AH471" s="195" t="s">
        <v>7</v>
      </c>
      <c r="AI471" s="195" t="s">
        <v>7</v>
      </c>
      <c r="AJ471" s="195" t="s">
        <v>7</v>
      </c>
      <c r="AK471" s="195" t="s">
        <v>7</v>
      </c>
      <c r="AL471" s="195" t="s">
        <v>7</v>
      </c>
      <c r="AM471" s="195" t="s">
        <v>7</v>
      </c>
      <c r="AN471" s="195" t="s">
        <v>7</v>
      </c>
      <c r="AS471" s="194" t="s">
        <v>251</v>
      </c>
      <c r="AT471" s="195" t="s">
        <v>7</v>
      </c>
      <c r="AU471" s="195" t="s">
        <v>7</v>
      </c>
      <c r="AV471" s="195" t="s">
        <v>7</v>
      </c>
      <c r="AW471" s="195" t="s">
        <v>7</v>
      </c>
      <c r="AX471" s="195" t="s">
        <v>7</v>
      </c>
      <c r="AY471" s="195" t="s">
        <v>7</v>
      </c>
      <c r="AZ471" s="195" t="s">
        <v>7</v>
      </c>
      <c r="BA471" s="195" t="s">
        <v>7</v>
      </c>
      <c r="BB471" s="195" t="s">
        <v>7</v>
      </c>
      <c r="BC471" s="195" t="s">
        <v>7</v>
      </c>
      <c r="BD471" s="195" t="s">
        <v>7</v>
      </c>
      <c r="BE471" s="195" t="s">
        <v>7</v>
      </c>
      <c r="BF471" s="195" t="s">
        <v>7</v>
      </c>
      <c r="BG471" s="195" t="s">
        <v>7</v>
      </c>
      <c r="BH471" s="195" t="s">
        <v>7</v>
      </c>
      <c r="BI471" s="195" t="s">
        <v>7</v>
      </c>
    </row>
    <row r="472" spans="1:61" ht="12" customHeight="1" x14ac:dyDescent="0.2">
      <c r="A472" s="129">
        <v>209</v>
      </c>
      <c r="B472" s="129"/>
      <c r="C472" s="194" t="s">
        <v>252</v>
      </c>
      <c r="D472" s="195" t="s">
        <v>7</v>
      </c>
      <c r="E472" s="195" t="s">
        <v>7</v>
      </c>
      <c r="F472" s="195" t="s">
        <v>7</v>
      </c>
      <c r="G472" s="195" t="s">
        <v>7</v>
      </c>
      <c r="H472" s="195" t="s">
        <v>7</v>
      </c>
      <c r="I472" s="195" t="s">
        <v>7</v>
      </c>
      <c r="J472" s="195" t="s">
        <v>7</v>
      </c>
      <c r="K472" s="195" t="s">
        <v>7</v>
      </c>
      <c r="L472" s="195" t="s">
        <v>7</v>
      </c>
      <c r="M472" s="195" t="s">
        <v>7</v>
      </c>
      <c r="N472" s="195" t="s">
        <v>7</v>
      </c>
      <c r="O472" s="195" t="s">
        <v>7</v>
      </c>
      <c r="P472" s="195" t="s">
        <v>7</v>
      </c>
      <c r="Q472" s="195" t="s">
        <v>7</v>
      </c>
      <c r="R472" s="195" t="s">
        <v>7</v>
      </c>
      <c r="S472" s="195" t="s">
        <v>7</v>
      </c>
      <c r="X472" s="194" t="s">
        <v>252</v>
      </c>
      <c r="Y472" s="195" t="s">
        <v>7</v>
      </c>
      <c r="Z472" s="195" t="s">
        <v>7</v>
      </c>
      <c r="AA472" s="195" t="s">
        <v>7</v>
      </c>
      <c r="AB472" s="195" t="s">
        <v>7</v>
      </c>
      <c r="AC472" s="195" t="s">
        <v>7</v>
      </c>
      <c r="AD472" s="195" t="s">
        <v>7</v>
      </c>
      <c r="AE472" s="195" t="s">
        <v>7</v>
      </c>
      <c r="AF472" s="195" t="s">
        <v>7</v>
      </c>
      <c r="AG472" s="195" t="s">
        <v>7</v>
      </c>
      <c r="AH472" s="195" t="s">
        <v>7</v>
      </c>
      <c r="AI472" s="195" t="s">
        <v>7</v>
      </c>
      <c r="AJ472" s="195" t="s">
        <v>7</v>
      </c>
      <c r="AK472" s="195" t="s">
        <v>7</v>
      </c>
      <c r="AL472" s="195" t="s">
        <v>7</v>
      </c>
      <c r="AM472" s="195" t="s">
        <v>7</v>
      </c>
      <c r="AN472" s="195" t="s">
        <v>7</v>
      </c>
      <c r="AS472" s="194" t="s">
        <v>252</v>
      </c>
      <c r="AT472" s="195" t="s">
        <v>7</v>
      </c>
      <c r="AU472" s="195" t="s">
        <v>7</v>
      </c>
      <c r="AV472" s="195" t="s">
        <v>7</v>
      </c>
      <c r="AW472" s="195" t="s">
        <v>7</v>
      </c>
      <c r="AX472" s="195" t="s">
        <v>7</v>
      </c>
      <c r="AY472" s="195" t="s">
        <v>7</v>
      </c>
      <c r="AZ472" s="195" t="s">
        <v>7</v>
      </c>
      <c r="BA472" s="195" t="s">
        <v>7</v>
      </c>
      <c r="BB472" s="195" t="s">
        <v>7</v>
      </c>
      <c r="BC472" s="195" t="s">
        <v>7</v>
      </c>
      <c r="BD472" s="195" t="s">
        <v>7</v>
      </c>
      <c r="BE472" s="195" t="s">
        <v>7</v>
      </c>
      <c r="BF472" s="195" t="s">
        <v>7</v>
      </c>
      <c r="BG472" s="195" t="s">
        <v>7</v>
      </c>
      <c r="BH472" s="195" t="s">
        <v>7</v>
      </c>
      <c r="BI472" s="195" t="s">
        <v>7</v>
      </c>
    </row>
    <row r="473" spans="1:61" ht="12" customHeight="1" x14ac:dyDescent="0.2">
      <c r="A473" s="129">
        <v>210</v>
      </c>
      <c r="B473" s="129"/>
      <c r="C473" s="194" t="s">
        <v>253</v>
      </c>
      <c r="D473" s="195" t="s">
        <v>7</v>
      </c>
      <c r="E473" s="195">
        <v>50</v>
      </c>
      <c r="F473" s="195" t="s">
        <v>7</v>
      </c>
      <c r="G473" s="195" t="s">
        <v>7</v>
      </c>
      <c r="H473" s="195" t="s">
        <v>7</v>
      </c>
      <c r="I473" s="195" t="s">
        <v>7</v>
      </c>
      <c r="J473" s="195" t="s">
        <v>7</v>
      </c>
      <c r="K473" s="195" t="s">
        <v>7</v>
      </c>
      <c r="L473" s="195" t="s">
        <v>7</v>
      </c>
      <c r="M473" s="195" t="s">
        <v>7</v>
      </c>
      <c r="N473" s="195" t="s">
        <v>7</v>
      </c>
      <c r="O473" s="195" t="s">
        <v>7</v>
      </c>
      <c r="P473" s="195" t="s">
        <v>7</v>
      </c>
      <c r="Q473" s="195" t="s">
        <v>7</v>
      </c>
      <c r="R473" s="195">
        <v>10</v>
      </c>
      <c r="S473" s="195" t="s">
        <v>7</v>
      </c>
      <c r="X473" s="194" t="s">
        <v>253</v>
      </c>
      <c r="Y473" s="195" t="s">
        <v>7</v>
      </c>
      <c r="Z473" s="195">
        <v>50</v>
      </c>
      <c r="AA473" s="195" t="s">
        <v>7</v>
      </c>
      <c r="AB473" s="195" t="s">
        <v>7</v>
      </c>
      <c r="AC473" s="195" t="s">
        <v>7</v>
      </c>
      <c r="AD473" s="195" t="s">
        <v>7</v>
      </c>
      <c r="AE473" s="195" t="s">
        <v>7</v>
      </c>
      <c r="AF473" s="195" t="s">
        <v>7</v>
      </c>
      <c r="AG473" s="195" t="s">
        <v>7</v>
      </c>
      <c r="AH473" s="195" t="s">
        <v>7</v>
      </c>
      <c r="AI473" s="195" t="s">
        <v>7</v>
      </c>
      <c r="AJ473" s="195" t="s">
        <v>7</v>
      </c>
      <c r="AK473" s="195" t="s">
        <v>7</v>
      </c>
      <c r="AL473" s="195" t="s">
        <v>7</v>
      </c>
      <c r="AM473" s="195">
        <v>10</v>
      </c>
      <c r="AN473" s="195" t="s">
        <v>7</v>
      </c>
      <c r="AS473" s="194" t="s">
        <v>253</v>
      </c>
      <c r="AT473" s="195" t="s">
        <v>7</v>
      </c>
      <c r="AU473" s="195">
        <v>450</v>
      </c>
      <c r="AV473" s="195" t="s">
        <v>7</v>
      </c>
      <c r="AW473" s="195" t="s">
        <v>7</v>
      </c>
      <c r="AX473" s="195" t="s">
        <v>7</v>
      </c>
      <c r="AY473" s="195" t="s">
        <v>7</v>
      </c>
      <c r="AZ473" s="195" t="s">
        <v>7</v>
      </c>
      <c r="BA473" s="195" t="s">
        <v>7</v>
      </c>
      <c r="BB473" s="195" t="s">
        <v>7</v>
      </c>
      <c r="BC473" s="195" t="s">
        <v>7</v>
      </c>
      <c r="BD473" s="195" t="s">
        <v>7</v>
      </c>
      <c r="BE473" s="195" t="s">
        <v>7</v>
      </c>
      <c r="BF473" s="195" t="s">
        <v>7</v>
      </c>
      <c r="BG473" s="195" t="s">
        <v>7</v>
      </c>
      <c r="BH473" s="195">
        <v>150</v>
      </c>
      <c r="BI473" s="195" t="s">
        <v>7</v>
      </c>
    </row>
    <row r="474" spans="1:61" ht="12" customHeight="1" x14ac:dyDescent="0.2">
      <c r="A474" s="129">
        <v>211</v>
      </c>
      <c r="B474" s="129"/>
      <c r="C474" s="194" t="s">
        <v>254</v>
      </c>
      <c r="D474" s="195" t="s">
        <v>7</v>
      </c>
      <c r="E474" s="195">
        <v>70</v>
      </c>
      <c r="F474" s="195" t="s">
        <v>7</v>
      </c>
      <c r="G474" s="195">
        <v>95</v>
      </c>
      <c r="H474" s="195" t="s">
        <v>7</v>
      </c>
      <c r="I474" s="195" t="s">
        <v>7</v>
      </c>
      <c r="J474" s="195" t="s">
        <v>7</v>
      </c>
      <c r="K474" s="195">
        <v>100</v>
      </c>
      <c r="L474" s="195" t="s">
        <v>7</v>
      </c>
      <c r="M474" s="195" t="s">
        <v>7</v>
      </c>
      <c r="N474" s="195" t="s">
        <v>7</v>
      </c>
      <c r="O474" s="195" t="s">
        <v>7</v>
      </c>
      <c r="P474" s="195" t="s">
        <v>7</v>
      </c>
      <c r="Q474" s="195" t="s">
        <v>7</v>
      </c>
      <c r="R474" s="195" t="s">
        <v>7</v>
      </c>
      <c r="S474" s="195" t="s">
        <v>7</v>
      </c>
      <c r="X474" s="194" t="s">
        <v>254</v>
      </c>
      <c r="Y474" s="195" t="s">
        <v>7</v>
      </c>
      <c r="Z474" s="195">
        <v>70</v>
      </c>
      <c r="AA474" s="195" t="s">
        <v>7</v>
      </c>
      <c r="AB474" s="195">
        <v>95</v>
      </c>
      <c r="AC474" s="195" t="s">
        <v>7</v>
      </c>
      <c r="AD474" s="195" t="s">
        <v>7</v>
      </c>
      <c r="AE474" s="195" t="s">
        <v>7</v>
      </c>
      <c r="AF474" s="195">
        <v>100</v>
      </c>
      <c r="AG474" s="195" t="s">
        <v>7</v>
      </c>
      <c r="AH474" s="195" t="s">
        <v>7</v>
      </c>
      <c r="AI474" s="195" t="s">
        <v>7</v>
      </c>
      <c r="AJ474" s="195" t="s">
        <v>7</v>
      </c>
      <c r="AK474" s="195" t="s">
        <v>7</v>
      </c>
      <c r="AL474" s="195" t="s">
        <v>7</v>
      </c>
      <c r="AM474" s="195" t="s">
        <v>7</v>
      </c>
      <c r="AN474" s="195" t="s">
        <v>7</v>
      </c>
      <c r="AS474" s="194" t="s">
        <v>254</v>
      </c>
      <c r="AT474" s="195" t="s">
        <v>7</v>
      </c>
      <c r="AU474" s="195">
        <v>574</v>
      </c>
      <c r="AV474" s="195" t="s">
        <v>7</v>
      </c>
      <c r="AW474" s="195">
        <v>315</v>
      </c>
      <c r="AX474" s="195" t="s">
        <v>7</v>
      </c>
      <c r="AY474" s="195" t="s">
        <v>7</v>
      </c>
      <c r="AZ474" s="195" t="s">
        <v>7</v>
      </c>
      <c r="BA474" s="195">
        <v>900</v>
      </c>
      <c r="BB474" s="195" t="s">
        <v>7</v>
      </c>
      <c r="BC474" s="195" t="s">
        <v>7</v>
      </c>
      <c r="BD474" s="195" t="s">
        <v>7</v>
      </c>
      <c r="BE474" s="195" t="s">
        <v>7</v>
      </c>
      <c r="BF474" s="195" t="s">
        <v>7</v>
      </c>
      <c r="BG474" s="195" t="s">
        <v>7</v>
      </c>
      <c r="BH474" s="195" t="s">
        <v>7</v>
      </c>
      <c r="BI474" s="195" t="s">
        <v>7</v>
      </c>
    </row>
    <row r="475" spans="1:61" ht="12" customHeight="1" x14ac:dyDescent="0.2">
      <c r="A475" s="129">
        <v>212</v>
      </c>
      <c r="B475" s="129"/>
      <c r="C475" s="194" t="s">
        <v>255</v>
      </c>
      <c r="D475" s="195" t="s">
        <v>7</v>
      </c>
      <c r="E475" s="195" t="s">
        <v>7</v>
      </c>
      <c r="F475" s="195">
        <v>30</v>
      </c>
      <c r="G475" s="195" t="s">
        <v>7</v>
      </c>
      <c r="H475" s="195">
        <v>30</v>
      </c>
      <c r="I475" s="195" t="s">
        <v>7</v>
      </c>
      <c r="J475" s="195" t="s">
        <v>7</v>
      </c>
      <c r="K475" s="195" t="s">
        <v>7</v>
      </c>
      <c r="L475" s="195" t="s">
        <v>7</v>
      </c>
      <c r="M475" s="195" t="s">
        <v>7</v>
      </c>
      <c r="N475" s="195" t="s">
        <v>7</v>
      </c>
      <c r="O475" s="195" t="s">
        <v>7</v>
      </c>
      <c r="P475" s="195" t="s">
        <v>7</v>
      </c>
      <c r="Q475" s="195" t="s">
        <v>7</v>
      </c>
      <c r="R475" s="195" t="s">
        <v>7</v>
      </c>
      <c r="S475" s="195">
        <v>8</v>
      </c>
      <c r="X475" s="194" t="s">
        <v>255</v>
      </c>
      <c r="Y475" s="195" t="s">
        <v>7</v>
      </c>
      <c r="Z475" s="195" t="s">
        <v>7</v>
      </c>
      <c r="AA475" s="195">
        <v>30</v>
      </c>
      <c r="AB475" s="195" t="s">
        <v>7</v>
      </c>
      <c r="AC475" s="195">
        <v>30</v>
      </c>
      <c r="AD475" s="195" t="s">
        <v>7</v>
      </c>
      <c r="AE475" s="195" t="s">
        <v>7</v>
      </c>
      <c r="AF475" s="195" t="s">
        <v>7</v>
      </c>
      <c r="AG475" s="195" t="s">
        <v>7</v>
      </c>
      <c r="AH475" s="195" t="s">
        <v>7</v>
      </c>
      <c r="AI475" s="195" t="s">
        <v>7</v>
      </c>
      <c r="AJ475" s="195" t="s">
        <v>7</v>
      </c>
      <c r="AK475" s="195" t="s">
        <v>7</v>
      </c>
      <c r="AL475" s="195" t="s">
        <v>7</v>
      </c>
      <c r="AM475" s="195" t="s">
        <v>7</v>
      </c>
      <c r="AN475" s="195">
        <v>8</v>
      </c>
      <c r="AS475" s="194" t="s">
        <v>255</v>
      </c>
      <c r="AT475" s="195" t="s">
        <v>7</v>
      </c>
      <c r="AU475" s="195" t="s">
        <v>7</v>
      </c>
      <c r="AV475" s="195">
        <v>80</v>
      </c>
      <c r="AW475" s="195" t="s">
        <v>7</v>
      </c>
      <c r="AX475" s="195">
        <v>250</v>
      </c>
      <c r="AY475" s="195" t="s">
        <v>7</v>
      </c>
      <c r="AZ475" s="195" t="s">
        <v>7</v>
      </c>
      <c r="BA475" s="195" t="s">
        <v>7</v>
      </c>
      <c r="BB475" s="195" t="s">
        <v>7</v>
      </c>
      <c r="BC475" s="195" t="s">
        <v>7</v>
      </c>
      <c r="BD475" s="195" t="s">
        <v>7</v>
      </c>
      <c r="BE475" s="195" t="s">
        <v>7</v>
      </c>
      <c r="BF475" s="195" t="s">
        <v>7</v>
      </c>
      <c r="BG475" s="195" t="s">
        <v>7</v>
      </c>
      <c r="BH475" s="195" t="s">
        <v>7</v>
      </c>
      <c r="BI475" s="195">
        <v>200</v>
      </c>
    </row>
    <row r="476" spans="1:61" ht="12" customHeight="1" x14ac:dyDescent="0.2">
      <c r="A476" s="129">
        <v>213</v>
      </c>
      <c r="B476" s="129"/>
      <c r="C476" s="194" t="s">
        <v>256</v>
      </c>
      <c r="D476" s="195" t="s">
        <v>7</v>
      </c>
      <c r="E476" s="195">
        <v>750</v>
      </c>
      <c r="F476" s="195" t="s">
        <v>7</v>
      </c>
      <c r="G476" s="195" t="s">
        <v>7</v>
      </c>
      <c r="H476" s="195" t="s">
        <v>7</v>
      </c>
      <c r="I476" s="195" t="s">
        <v>7</v>
      </c>
      <c r="J476" s="195" t="s">
        <v>7</v>
      </c>
      <c r="K476" s="195" t="s">
        <v>7</v>
      </c>
      <c r="L476" s="195" t="s">
        <v>7</v>
      </c>
      <c r="M476" s="195" t="s">
        <v>7</v>
      </c>
      <c r="N476" s="195" t="s">
        <v>7</v>
      </c>
      <c r="O476" s="195" t="s">
        <v>7</v>
      </c>
      <c r="P476" s="195" t="s">
        <v>7</v>
      </c>
      <c r="Q476" s="195" t="s">
        <v>7</v>
      </c>
      <c r="R476" s="195" t="s">
        <v>7</v>
      </c>
      <c r="S476" s="195" t="s">
        <v>7</v>
      </c>
      <c r="X476" s="194" t="s">
        <v>256</v>
      </c>
      <c r="Y476" s="195" t="s">
        <v>7</v>
      </c>
      <c r="Z476" s="195">
        <v>750</v>
      </c>
      <c r="AA476" s="195" t="s">
        <v>7</v>
      </c>
      <c r="AB476" s="195" t="s">
        <v>7</v>
      </c>
      <c r="AC476" s="195" t="s">
        <v>7</v>
      </c>
      <c r="AD476" s="195" t="s">
        <v>7</v>
      </c>
      <c r="AE476" s="195" t="s">
        <v>7</v>
      </c>
      <c r="AF476" s="195" t="s">
        <v>7</v>
      </c>
      <c r="AG476" s="195" t="s">
        <v>7</v>
      </c>
      <c r="AH476" s="195" t="s">
        <v>7</v>
      </c>
      <c r="AI476" s="195" t="s">
        <v>7</v>
      </c>
      <c r="AJ476" s="195" t="s">
        <v>7</v>
      </c>
      <c r="AK476" s="195" t="s">
        <v>7</v>
      </c>
      <c r="AL476" s="195" t="s">
        <v>7</v>
      </c>
      <c r="AM476" s="195" t="s">
        <v>7</v>
      </c>
      <c r="AN476" s="195" t="s">
        <v>7</v>
      </c>
      <c r="AS476" s="194" t="s">
        <v>256</v>
      </c>
      <c r="AT476" s="195" t="s">
        <v>7</v>
      </c>
      <c r="AU476" s="196">
        <v>6000</v>
      </c>
      <c r="AV476" s="195" t="s">
        <v>7</v>
      </c>
      <c r="AW476" s="195" t="s">
        <v>7</v>
      </c>
      <c r="AX476" s="195" t="s">
        <v>7</v>
      </c>
      <c r="AY476" s="195" t="s">
        <v>7</v>
      </c>
      <c r="AZ476" s="195" t="s">
        <v>7</v>
      </c>
      <c r="BA476" s="195" t="s">
        <v>7</v>
      </c>
      <c r="BB476" s="195" t="s">
        <v>7</v>
      </c>
      <c r="BC476" s="195" t="s">
        <v>7</v>
      </c>
      <c r="BD476" s="195" t="s">
        <v>7</v>
      </c>
      <c r="BE476" s="195" t="s">
        <v>7</v>
      </c>
      <c r="BF476" s="195" t="s">
        <v>7</v>
      </c>
      <c r="BG476" s="195" t="s">
        <v>7</v>
      </c>
      <c r="BH476" s="195" t="s">
        <v>7</v>
      </c>
      <c r="BI476" s="195" t="s">
        <v>7</v>
      </c>
    </row>
    <row r="477" spans="1:61" ht="12" customHeight="1" x14ac:dyDescent="0.2">
      <c r="A477" s="129">
        <v>214</v>
      </c>
      <c r="B477" s="129"/>
      <c r="C477" s="194" t="s">
        <v>257</v>
      </c>
      <c r="D477" s="195" t="s">
        <v>7</v>
      </c>
      <c r="E477" s="195">
        <v>3</v>
      </c>
      <c r="F477" s="195">
        <v>40</v>
      </c>
      <c r="G477" s="195" t="s">
        <v>7</v>
      </c>
      <c r="H477" s="195" t="s">
        <v>7</v>
      </c>
      <c r="I477" s="195" t="s">
        <v>7</v>
      </c>
      <c r="J477" s="195" t="s">
        <v>7</v>
      </c>
      <c r="K477" s="195" t="s">
        <v>7</v>
      </c>
      <c r="L477" s="195" t="s">
        <v>7</v>
      </c>
      <c r="M477" s="195" t="s">
        <v>7</v>
      </c>
      <c r="N477" s="195" t="s">
        <v>7</v>
      </c>
      <c r="O477" s="195" t="s">
        <v>7</v>
      </c>
      <c r="P477" s="195" t="s">
        <v>7</v>
      </c>
      <c r="Q477" s="195" t="s">
        <v>7</v>
      </c>
      <c r="R477" s="195" t="s">
        <v>7</v>
      </c>
      <c r="S477" s="195" t="s">
        <v>7</v>
      </c>
      <c r="X477" s="194" t="s">
        <v>257</v>
      </c>
      <c r="Y477" s="195" t="s">
        <v>7</v>
      </c>
      <c r="Z477" s="195">
        <v>3</v>
      </c>
      <c r="AA477" s="195">
        <v>40</v>
      </c>
      <c r="AB477" s="195" t="s">
        <v>7</v>
      </c>
      <c r="AC477" s="195" t="s">
        <v>7</v>
      </c>
      <c r="AD477" s="195" t="s">
        <v>7</v>
      </c>
      <c r="AE477" s="195" t="s">
        <v>7</v>
      </c>
      <c r="AF477" s="195" t="s">
        <v>7</v>
      </c>
      <c r="AG477" s="195" t="s">
        <v>7</v>
      </c>
      <c r="AH477" s="195" t="s">
        <v>7</v>
      </c>
      <c r="AI477" s="195" t="s">
        <v>7</v>
      </c>
      <c r="AJ477" s="195" t="s">
        <v>7</v>
      </c>
      <c r="AK477" s="195" t="s">
        <v>7</v>
      </c>
      <c r="AL477" s="195" t="s">
        <v>7</v>
      </c>
      <c r="AM477" s="195" t="s">
        <v>7</v>
      </c>
      <c r="AN477" s="195" t="s">
        <v>7</v>
      </c>
      <c r="AS477" s="194" t="s">
        <v>257</v>
      </c>
      <c r="AT477" s="195" t="s">
        <v>7</v>
      </c>
      <c r="AU477" s="195">
        <v>27</v>
      </c>
      <c r="AV477" s="195">
        <v>100</v>
      </c>
      <c r="AW477" s="195" t="s">
        <v>7</v>
      </c>
      <c r="AX477" s="195" t="s">
        <v>7</v>
      </c>
      <c r="AY477" s="195" t="s">
        <v>7</v>
      </c>
      <c r="AZ477" s="195" t="s">
        <v>7</v>
      </c>
      <c r="BA477" s="195" t="s">
        <v>7</v>
      </c>
      <c r="BB477" s="195" t="s">
        <v>7</v>
      </c>
      <c r="BC477" s="195" t="s">
        <v>7</v>
      </c>
      <c r="BD477" s="195" t="s">
        <v>7</v>
      </c>
      <c r="BE477" s="195" t="s">
        <v>7</v>
      </c>
      <c r="BF477" s="195" t="s">
        <v>7</v>
      </c>
      <c r="BG477" s="195" t="s">
        <v>7</v>
      </c>
      <c r="BH477" s="195" t="s">
        <v>7</v>
      </c>
      <c r="BI477" s="195" t="s">
        <v>7</v>
      </c>
    </row>
    <row r="478" spans="1:61" ht="12" customHeight="1" x14ac:dyDescent="0.2">
      <c r="A478" s="129">
        <v>215</v>
      </c>
      <c r="B478" s="129"/>
      <c r="C478" s="194" t="s">
        <v>258</v>
      </c>
      <c r="D478" s="195" t="s">
        <v>7</v>
      </c>
      <c r="E478" s="195" t="s">
        <v>7</v>
      </c>
      <c r="F478" s="195" t="s">
        <v>7</v>
      </c>
      <c r="G478" s="195" t="s">
        <v>7</v>
      </c>
      <c r="H478" s="195" t="s">
        <v>7</v>
      </c>
      <c r="I478" s="195" t="s">
        <v>7</v>
      </c>
      <c r="J478" s="195" t="s">
        <v>7</v>
      </c>
      <c r="K478" s="195" t="s">
        <v>7</v>
      </c>
      <c r="L478" s="195" t="s">
        <v>7</v>
      </c>
      <c r="M478" s="195" t="s">
        <v>7</v>
      </c>
      <c r="N478" s="195" t="s">
        <v>7</v>
      </c>
      <c r="O478" s="195" t="s">
        <v>7</v>
      </c>
      <c r="P478" s="195" t="s">
        <v>7</v>
      </c>
      <c r="Q478" s="195" t="s">
        <v>7</v>
      </c>
      <c r="R478" s="195" t="s">
        <v>7</v>
      </c>
      <c r="S478" s="195" t="s">
        <v>7</v>
      </c>
      <c r="X478" s="194" t="s">
        <v>258</v>
      </c>
      <c r="Y478" s="195" t="s">
        <v>7</v>
      </c>
      <c r="Z478" s="195" t="s">
        <v>7</v>
      </c>
      <c r="AA478" s="195" t="s">
        <v>7</v>
      </c>
      <c r="AB478" s="195" t="s">
        <v>7</v>
      </c>
      <c r="AC478" s="195" t="s">
        <v>7</v>
      </c>
      <c r="AD478" s="195" t="s">
        <v>7</v>
      </c>
      <c r="AE478" s="195" t="s">
        <v>7</v>
      </c>
      <c r="AF478" s="195" t="s">
        <v>7</v>
      </c>
      <c r="AG478" s="195" t="s">
        <v>7</v>
      </c>
      <c r="AH478" s="195" t="s">
        <v>7</v>
      </c>
      <c r="AI478" s="195" t="s">
        <v>7</v>
      </c>
      <c r="AJ478" s="195" t="s">
        <v>7</v>
      </c>
      <c r="AK478" s="195" t="s">
        <v>7</v>
      </c>
      <c r="AL478" s="195" t="s">
        <v>7</v>
      </c>
      <c r="AM478" s="195" t="s">
        <v>7</v>
      </c>
      <c r="AN478" s="195" t="s">
        <v>7</v>
      </c>
      <c r="AS478" s="194" t="s">
        <v>258</v>
      </c>
      <c r="AT478" s="195" t="s">
        <v>7</v>
      </c>
      <c r="AU478" s="195" t="s">
        <v>7</v>
      </c>
      <c r="AV478" s="195" t="s">
        <v>7</v>
      </c>
      <c r="AW478" s="195" t="s">
        <v>7</v>
      </c>
      <c r="AX478" s="195" t="s">
        <v>7</v>
      </c>
      <c r="AY478" s="195" t="s">
        <v>7</v>
      </c>
      <c r="AZ478" s="195" t="s">
        <v>7</v>
      </c>
      <c r="BA478" s="195" t="s">
        <v>7</v>
      </c>
      <c r="BB478" s="195" t="s">
        <v>7</v>
      </c>
      <c r="BC478" s="195" t="s">
        <v>7</v>
      </c>
      <c r="BD478" s="195" t="s">
        <v>7</v>
      </c>
      <c r="BE478" s="195" t="s">
        <v>7</v>
      </c>
      <c r="BF478" s="195" t="s">
        <v>7</v>
      </c>
      <c r="BG478" s="195" t="s">
        <v>7</v>
      </c>
      <c r="BH478" s="195" t="s">
        <v>7</v>
      </c>
      <c r="BI478" s="195" t="s">
        <v>7</v>
      </c>
    </row>
    <row r="479" spans="1:61" ht="12" customHeight="1" x14ac:dyDescent="0.2">
      <c r="A479" s="129">
        <v>216</v>
      </c>
      <c r="B479" s="129"/>
      <c r="C479" s="194" t="s">
        <v>259</v>
      </c>
      <c r="D479" s="195" t="s">
        <v>7</v>
      </c>
      <c r="E479" s="195" t="s">
        <v>7</v>
      </c>
      <c r="F479" s="195" t="s">
        <v>7</v>
      </c>
      <c r="G479" s="195" t="s">
        <v>7</v>
      </c>
      <c r="H479" s="195" t="s">
        <v>7</v>
      </c>
      <c r="I479" s="195" t="s">
        <v>7</v>
      </c>
      <c r="J479" s="195" t="s">
        <v>7</v>
      </c>
      <c r="K479" s="195" t="s">
        <v>7</v>
      </c>
      <c r="L479" s="195" t="s">
        <v>7</v>
      </c>
      <c r="M479" s="195" t="s">
        <v>7</v>
      </c>
      <c r="N479" s="195" t="s">
        <v>7</v>
      </c>
      <c r="O479" s="195" t="s">
        <v>7</v>
      </c>
      <c r="P479" s="195" t="s">
        <v>7</v>
      </c>
      <c r="Q479" s="195" t="s">
        <v>7</v>
      </c>
      <c r="R479" s="195" t="s">
        <v>7</v>
      </c>
      <c r="S479" s="195" t="s">
        <v>7</v>
      </c>
      <c r="X479" s="194" t="s">
        <v>259</v>
      </c>
      <c r="Y479" s="195" t="s">
        <v>7</v>
      </c>
      <c r="Z479" s="195" t="s">
        <v>7</v>
      </c>
      <c r="AA479" s="195" t="s">
        <v>7</v>
      </c>
      <c r="AB479" s="195" t="s">
        <v>7</v>
      </c>
      <c r="AC479" s="195" t="s">
        <v>7</v>
      </c>
      <c r="AD479" s="195" t="s">
        <v>7</v>
      </c>
      <c r="AE479" s="195" t="s">
        <v>7</v>
      </c>
      <c r="AF479" s="195" t="s">
        <v>7</v>
      </c>
      <c r="AG479" s="195" t="s">
        <v>7</v>
      </c>
      <c r="AH479" s="195" t="s">
        <v>7</v>
      </c>
      <c r="AI479" s="195" t="s">
        <v>7</v>
      </c>
      <c r="AJ479" s="195" t="s">
        <v>7</v>
      </c>
      <c r="AK479" s="195" t="s">
        <v>7</v>
      </c>
      <c r="AL479" s="195" t="s">
        <v>7</v>
      </c>
      <c r="AM479" s="195" t="s">
        <v>7</v>
      </c>
      <c r="AN479" s="195" t="s">
        <v>7</v>
      </c>
      <c r="AS479" s="194" t="s">
        <v>259</v>
      </c>
      <c r="AT479" s="195" t="s">
        <v>7</v>
      </c>
      <c r="AU479" s="195" t="s">
        <v>7</v>
      </c>
      <c r="AV479" s="195" t="s">
        <v>7</v>
      </c>
      <c r="AW479" s="195" t="s">
        <v>7</v>
      </c>
      <c r="AX479" s="195" t="s">
        <v>7</v>
      </c>
      <c r="AY479" s="195" t="s">
        <v>7</v>
      </c>
      <c r="AZ479" s="195" t="s">
        <v>7</v>
      </c>
      <c r="BA479" s="195" t="s">
        <v>7</v>
      </c>
      <c r="BB479" s="195" t="s">
        <v>7</v>
      </c>
      <c r="BC479" s="195" t="s">
        <v>7</v>
      </c>
      <c r="BD479" s="195" t="s">
        <v>7</v>
      </c>
      <c r="BE479" s="195" t="s">
        <v>7</v>
      </c>
      <c r="BF479" s="195" t="s">
        <v>7</v>
      </c>
      <c r="BG479" s="195" t="s">
        <v>7</v>
      </c>
      <c r="BH479" s="195" t="s">
        <v>7</v>
      </c>
      <c r="BI479" s="195" t="s">
        <v>7</v>
      </c>
    </row>
    <row r="480" spans="1:61" ht="12" customHeight="1" x14ac:dyDescent="0.2">
      <c r="A480" s="129">
        <v>217</v>
      </c>
      <c r="B480" s="129"/>
      <c r="C480" s="194" t="s">
        <v>260</v>
      </c>
      <c r="D480" s="195" t="s">
        <v>7</v>
      </c>
      <c r="E480" s="195" t="s">
        <v>7</v>
      </c>
      <c r="F480" s="195" t="s">
        <v>7</v>
      </c>
      <c r="G480" s="195" t="s">
        <v>7</v>
      </c>
      <c r="H480" s="195" t="s">
        <v>7</v>
      </c>
      <c r="I480" s="195" t="s">
        <v>7</v>
      </c>
      <c r="J480" s="195" t="s">
        <v>7</v>
      </c>
      <c r="K480" s="195" t="s">
        <v>7</v>
      </c>
      <c r="L480" s="195" t="s">
        <v>7</v>
      </c>
      <c r="M480" s="195" t="s">
        <v>7</v>
      </c>
      <c r="N480" s="195" t="s">
        <v>7</v>
      </c>
      <c r="O480" s="195">
        <v>25</v>
      </c>
      <c r="P480" s="195" t="s">
        <v>7</v>
      </c>
      <c r="Q480" s="195" t="s">
        <v>7</v>
      </c>
      <c r="R480" s="195" t="s">
        <v>7</v>
      </c>
      <c r="S480" s="195" t="s">
        <v>7</v>
      </c>
      <c r="X480" s="194" t="s">
        <v>260</v>
      </c>
      <c r="Y480" s="195" t="s">
        <v>7</v>
      </c>
      <c r="Z480" s="195" t="s">
        <v>7</v>
      </c>
      <c r="AA480" s="195" t="s">
        <v>7</v>
      </c>
      <c r="AB480" s="195" t="s">
        <v>7</v>
      </c>
      <c r="AC480" s="195" t="s">
        <v>7</v>
      </c>
      <c r="AD480" s="195" t="s">
        <v>7</v>
      </c>
      <c r="AE480" s="195" t="s">
        <v>7</v>
      </c>
      <c r="AF480" s="195" t="s">
        <v>7</v>
      </c>
      <c r="AG480" s="195" t="s">
        <v>7</v>
      </c>
      <c r="AH480" s="195" t="s">
        <v>7</v>
      </c>
      <c r="AI480" s="195" t="s">
        <v>7</v>
      </c>
      <c r="AJ480" s="195">
        <v>25</v>
      </c>
      <c r="AK480" s="195" t="s">
        <v>7</v>
      </c>
      <c r="AL480" s="195" t="s">
        <v>7</v>
      </c>
      <c r="AM480" s="195" t="s">
        <v>7</v>
      </c>
      <c r="AN480" s="195" t="s">
        <v>7</v>
      </c>
      <c r="AS480" s="194" t="s">
        <v>260</v>
      </c>
      <c r="AT480" s="195" t="s">
        <v>7</v>
      </c>
      <c r="AU480" s="195" t="s">
        <v>7</v>
      </c>
      <c r="AV480" s="195" t="s">
        <v>7</v>
      </c>
      <c r="AW480" s="195" t="s">
        <v>7</v>
      </c>
      <c r="AX480" s="195" t="s">
        <v>7</v>
      </c>
      <c r="AY480" s="195" t="s">
        <v>7</v>
      </c>
      <c r="AZ480" s="195" t="s">
        <v>7</v>
      </c>
      <c r="BA480" s="195" t="s">
        <v>7</v>
      </c>
      <c r="BB480" s="195" t="s">
        <v>7</v>
      </c>
      <c r="BC480" s="195" t="s">
        <v>7</v>
      </c>
      <c r="BD480" s="195" t="s">
        <v>7</v>
      </c>
      <c r="BE480" s="195">
        <v>318</v>
      </c>
      <c r="BF480" s="195" t="s">
        <v>7</v>
      </c>
      <c r="BG480" s="195" t="s">
        <v>7</v>
      </c>
      <c r="BH480" s="195" t="s">
        <v>7</v>
      </c>
      <c r="BI480" s="195" t="s">
        <v>7</v>
      </c>
    </row>
    <row r="481" spans="1:61" ht="12" customHeight="1" x14ac:dyDescent="0.2">
      <c r="A481" s="129">
        <v>218</v>
      </c>
      <c r="B481" s="129"/>
      <c r="C481" s="194" t="s">
        <v>261</v>
      </c>
      <c r="D481" s="195" t="s">
        <v>7</v>
      </c>
      <c r="E481" s="195">
        <v>20</v>
      </c>
      <c r="F481" s="195">
        <v>4</v>
      </c>
      <c r="G481" s="195" t="s">
        <v>7</v>
      </c>
      <c r="H481" s="195" t="s">
        <v>7</v>
      </c>
      <c r="I481" s="195" t="s">
        <v>7</v>
      </c>
      <c r="J481" s="195" t="s">
        <v>7</v>
      </c>
      <c r="K481" s="195" t="s">
        <v>7</v>
      </c>
      <c r="L481" s="195" t="s">
        <v>7</v>
      </c>
      <c r="M481" s="195" t="s">
        <v>7</v>
      </c>
      <c r="N481" s="195" t="s">
        <v>7</v>
      </c>
      <c r="O481" s="195" t="s">
        <v>7</v>
      </c>
      <c r="P481" s="195" t="s">
        <v>7</v>
      </c>
      <c r="Q481" s="195" t="s">
        <v>7</v>
      </c>
      <c r="R481" s="195" t="s">
        <v>7</v>
      </c>
      <c r="S481" s="195" t="s">
        <v>7</v>
      </c>
      <c r="X481" s="194" t="s">
        <v>261</v>
      </c>
      <c r="Y481" s="195" t="s">
        <v>7</v>
      </c>
      <c r="Z481" s="195">
        <v>20</v>
      </c>
      <c r="AA481" s="195">
        <v>4</v>
      </c>
      <c r="AB481" s="195" t="s">
        <v>7</v>
      </c>
      <c r="AC481" s="195" t="s">
        <v>7</v>
      </c>
      <c r="AD481" s="195" t="s">
        <v>7</v>
      </c>
      <c r="AE481" s="195" t="s">
        <v>7</v>
      </c>
      <c r="AF481" s="195" t="s">
        <v>7</v>
      </c>
      <c r="AG481" s="195" t="s">
        <v>7</v>
      </c>
      <c r="AH481" s="195" t="s">
        <v>7</v>
      </c>
      <c r="AI481" s="195" t="s">
        <v>7</v>
      </c>
      <c r="AJ481" s="195" t="s">
        <v>7</v>
      </c>
      <c r="AK481" s="195" t="s">
        <v>7</v>
      </c>
      <c r="AL481" s="195" t="s">
        <v>7</v>
      </c>
      <c r="AM481" s="195" t="s">
        <v>7</v>
      </c>
      <c r="AN481" s="195" t="s">
        <v>7</v>
      </c>
      <c r="AS481" s="194" t="s">
        <v>261</v>
      </c>
      <c r="AT481" s="195" t="s">
        <v>7</v>
      </c>
      <c r="AU481" s="195">
        <v>37</v>
      </c>
      <c r="AV481" s="195">
        <v>5</v>
      </c>
      <c r="AW481" s="195" t="s">
        <v>7</v>
      </c>
      <c r="AX481" s="195" t="s">
        <v>7</v>
      </c>
      <c r="AY481" s="195" t="s">
        <v>7</v>
      </c>
      <c r="AZ481" s="195" t="s">
        <v>7</v>
      </c>
      <c r="BA481" s="195" t="s">
        <v>7</v>
      </c>
      <c r="BB481" s="195" t="s">
        <v>7</v>
      </c>
      <c r="BC481" s="195" t="s">
        <v>7</v>
      </c>
      <c r="BD481" s="195" t="s">
        <v>7</v>
      </c>
      <c r="BE481" s="195" t="s">
        <v>7</v>
      </c>
      <c r="BF481" s="195" t="s">
        <v>7</v>
      </c>
      <c r="BG481" s="195" t="s">
        <v>7</v>
      </c>
      <c r="BH481" s="195" t="s">
        <v>7</v>
      </c>
      <c r="BI481" s="195" t="s">
        <v>7</v>
      </c>
    </row>
    <row r="482" spans="1:61" ht="12" customHeight="1" x14ac:dyDescent="0.2">
      <c r="A482" s="129">
        <v>219</v>
      </c>
      <c r="B482" s="129"/>
      <c r="C482" s="194" t="s">
        <v>262</v>
      </c>
      <c r="D482" s="195" t="s">
        <v>7</v>
      </c>
      <c r="E482" s="195" t="s">
        <v>7</v>
      </c>
      <c r="F482" s="195" t="s">
        <v>7</v>
      </c>
      <c r="G482" s="195" t="s">
        <v>7</v>
      </c>
      <c r="H482" s="195">
        <v>2</v>
      </c>
      <c r="I482" s="195" t="s">
        <v>7</v>
      </c>
      <c r="J482" s="195" t="s">
        <v>7</v>
      </c>
      <c r="K482" s="195">
        <v>16</v>
      </c>
      <c r="L482" s="195">
        <v>15</v>
      </c>
      <c r="M482" s="195" t="s">
        <v>7</v>
      </c>
      <c r="N482" s="195" t="s">
        <v>7</v>
      </c>
      <c r="O482" s="195" t="s">
        <v>7</v>
      </c>
      <c r="P482" s="195" t="s">
        <v>7</v>
      </c>
      <c r="Q482" s="195" t="s">
        <v>7</v>
      </c>
      <c r="R482" s="195">
        <v>30</v>
      </c>
      <c r="S482" s="195" t="s">
        <v>7</v>
      </c>
      <c r="X482" s="194" t="s">
        <v>262</v>
      </c>
      <c r="Y482" s="195" t="s">
        <v>7</v>
      </c>
      <c r="Z482" s="195" t="s">
        <v>7</v>
      </c>
      <c r="AA482" s="195" t="s">
        <v>7</v>
      </c>
      <c r="AB482" s="195" t="s">
        <v>7</v>
      </c>
      <c r="AC482" s="195">
        <v>2</v>
      </c>
      <c r="AD482" s="195" t="s">
        <v>7</v>
      </c>
      <c r="AE482" s="195" t="s">
        <v>7</v>
      </c>
      <c r="AF482" s="195">
        <v>16</v>
      </c>
      <c r="AG482" s="195">
        <v>15</v>
      </c>
      <c r="AH482" s="195" t="s">
        <v>7</v>
      </c>
      <c r="AI482" s="195" t="s">
        <v>7</v>
      </c>
      <c r="AJ482" s="195" t="s">
        <v>7</v>
      </c>
      <c r="AK482" s="195" t="s">
        <v>7</v>
      </c>
      <c r="AL482" s="195" t="s">
        <v>7</v>
      </c>
      <c r="AM482" s="195">
        <v>30</v>
      </c>
      <c r="AN482" s="195" t="s">
        <v>7</v>
      </c>
      <c r="AS482" s="194" t="s">
        <v>262</v>
      </c>
      <c r="AT482" s="195" t="s">
        <v>7</v>
      </c>
      <c r="AU482" s="195" t="s">
        <v>7</v>
      </c>
      <c r="AV482" s="195" t="s">
        <v>7</v>
      </c>
      <c r="AW482" s="195" t="s">
        <v>7</v>
      </c>
      <c r="AX482" s="195">
        <v>17</v>
      </c>
      <c r="AY482" s="195" t="s">
        <v>7</v>
      </c>
      <c r="AZ482" s="195" t="s">
        <v>7</v>
      </c>
      <c r="BA482" s="195">
        <v>320</v>
      </c>
      <c r="BB482" s="195">
        <v>170</v>
      </c>
      <c r="BC482" s="195" t="s">
        <v>7</v>
      </c>
      <c r="BD482" s="195" t="s">
        <v>7</v>
      </c>
      <c r="BE482" s="195" t="s">
        <v>7</v>
      </c>
      <c r="BF482" s="195" t="s">
        <v>7</v>
      </c>
      <c r="BG482" s="195" t="s">
        <v>7</v>
      </c>
      <c r="BH482" s="195">
        <v>480</v>
      </c>
      <c r="BI482" s="195" t="s">
        <v>7</v>
      </c>
    </row>
    <row r="483" spans="1:61" ht="12" customHeight="1" x14ac:dyDescent="0.2">
      <c r="A483" s="129">
        <v>220</v>
      </c>
      <c r="B483" s="129"/>
      <c r="C483" s="194" t="s">
        <v>263</v>
      </c>
      <c r="D483" s="195" t="s">
        <v>7</v>
      </c>
      <c r="E483" s="195" t="s">
        <v>7</v>
      </c>
      <c r="F483" s="195" t="s">
        <v>7</v>
      </c>
      <c r="G483" s="195" t="s">
        <v>7</v>
      </c>
      <c r="H483" s="195" t="s">
        <v>7</v>
      </c>
      <c r="I483" s="195" t="s">
        <v>7</v>
      </c>
      <c r="J483" s="195" t="s">
        <v>7</v>
      </c>
      <c r="K483" s="195" t="s">
        <v>7</v>
      </c>
      <c r="L483" s="195" t="s">
        <v>7</v>
      </c>
      <c r="M483" s="195" t="s">
        <v>7</v>
      </c>
      <c r="N483" s="195" t="s">
        <v>7</v>
      </c>
      <c r="O483" s="195" t="s">
        <v>7</v>
      </c>
      <c r="P483" s="195" t="s">
        <v>7</v>
      </c>
      <c r="Q483" s="195" t="s">
        <v>7</v>
      </c>
      <c r="R483" s="195" t="s">
        <v>7</v>
      </c>
      <c r="S483" s="195" t="s">
        <v>7</v>
      </c>
      <c r="X483" s="194" t="s">
        <v>263</v>
      </c>
      <c r="Y483" s="195" t="s">
        <v>7</v>
      </c>
      <c r="Z483" s="195" t="s">
        <v>7</v>
      </c>
      <c r="AA483" s="195" t="s">
        <v>7</v>
      </c>
      <c r="AB483" s="195" t="s">
        <v>7</v>
      </c>
      <c r="AC483" s="195" t="s">
        <v>7</v>
      </c>
      <c r="AD483" s="195" t="s">
        <v>7</v>
      </c>
      <c r="AE483" s="195" t="s">
        <v>7</v>
      </c>
      <c r="AF483" s="195" t="s">
        <v>7</v>
      </c>
      <c r="AG483" s="195" t="s">
        <v>7</v>
      </c>
      <c r="AH483" s="195" t="s">
        <v>7</v>
      </c>
      <c r="AI483" s="195" t="s">
        <v>7</v>
      </c>
      <c r="AJ483" s="195" t="s">
        <v>7</v>
      </c>
      <c r="AK483" s="195" t="s">
        <v>7</v>
      </c>
      <c r="AL483" s="195" t="s">
        <v>7</v>
      </c>
      <c r="AM483" s="195" t="s">
        <v>7</v>
      </c>
      <c r="AN483" s="195" t="s">
        <v>7</v>
      </c>
      <c r="AS483" s="194" t="s">
        <v>263</v>
      </c>
      <c r="AT483" s="195" t="s">
        <v>7</v>
      </c>
      <c r="AU483" s="195" t="s">
        <v>7</v>
      </c>
      <c r="AV483" s="195" t="s">
        <v>7</v>
      </c>
      <c r="AW483" s="195" t="s">
        <v>7</v>
      </c>
      <c r="AX483" s="195" t="s">
        <v>7</v>
      </c>
      <c r="AY483" s="195" t="s">
        <v>7</v>
      </c>
      <c r="AZ483" s="195" t="s">
        <v>7</v>
      </c>
      <c r="BA483" s="195" t="s">
        <v>7</v>
      </c>
      <c r="BB483" s="195" t="s">
        <v>7</v>
      </c>
      <c r="BC483" s="195" t="s">
        <v>7</v>
      </c>
      <c r="BD483" s="195" t="s">
        <v>7</v>
      </c>
      <c r="BE483" s="195" t="s">
        <v>7</v>
      </c>
      <c r="BF483" s="195" t="s">
        <v>7</v>
      </c>
      <c r="BG483" s="195" t="s">
        <v>7</v>
      </c>
      <c r="BH483" s="195" t="s">
        <v>7</v>
      </c>
      <c r="BI483" s="195" t="s">
        <v>7</v>
      </c>
    </row>
    <row r="484" spans="1:61" ht="12" customHeight="1" x14ac:dyDescent="0.2">
      <c r="A484" s="129">
        <v>221</v>
      </c>
      <c r="B484" s="129"/>
      <c r="C484" s="194" t="s">
        <v>264</v>
      </c>
      <c r="D484" s="195" t="s">
        <v>7</v>
      </c>
      <c r="E484" s="195" t="s">
        <v>7</v>
      </c>
      <c r="F484" s="195" t="s">
        <v>7</v>
      </c>
      <c r="G484" s="195" t="s">
        <v>7</v>
      </c>
      <c r="H484" s="195" t="s">
        <v>7</v>
      </c>
      <c r="I484" s="195" t="s">
        <v>7</v>
      </c>
      <c r="J484" s="195" t="s">
        <v>7</v>
      </c>
      <c r="K484" s="195">
        <v>3</v>
      </c>
      <c r="L484" s="195" t="s">
        <v>7</v>
      </c>
      <c r="M484" s="195" t="s">
        <v>7</v>
      </c>
      <c r="N484" s="195" t="s">
        <v>7</v>
      </c>
      <c r="O484" s="195" t="s">
        <v>7</v>
      </c>
      <c r="P484" s="195" t="s">
        <v>7</v>
      </c>
      <c r="Q484" s="195" t="s">
        <v>7</v>
      </c>
      <c r="R484" s="195" t="s">
        <v>7</v>
      </c>
      <c r="S484" s="195" t="s">
        <v>7</v>
      </c>
      <c r="X484" s="194" t="s">
        <v>264</v>
      </c>
      <c r="Y484" s="195" t="s">
        <v>7</v>
      </c>
      <c r="Z484" s="195" t="s">
        <v>7</v>
      </c>
      <c r="AA484" s="195" t="s">
        <v>7</v>
      </c>
      <c r="AB484" s="195" t="s">
        <v>7</v>
      </c>
      <c r="AC484" s="195" t="s">
        <v>7</v>
      </c>
      <c r="AD484" s="195" t="s">
        <v>7</v>
      </c>
      <c r="AE484" s="195" t="s">
        <v>7</v>
      </c>
      <c r="AF484" s="195">
        <v>3</v>
      </c>
      <c r="AG484" s="195" t="s">
        <v>7</v>
      </c>
      <c r="AH484" s="195" t="s">
        <v>7</v>
      </c>
      <c r="AI484" s="195" t="s">
        <v>7</v>
      </c>
      <c r="AJ484" s="195" t="s">
        <v>7</v>
      </c>
      <c r="AK484" s="195" t="s">
        <v>7</v>
      </c>
      <c r="AL484" s="195" t="s">
        <v>7</v>
      </c>
      <c r="AM484" s="195" t="s">
        <v>7</v>
      </c>
      <c r="AN484" s="195" t="s">
        <v>7</v>
      </c>
      <c r="AS484" s="194" t="s">
        <v>264</v>
      </c>
      <c r="AT484" s="195" t="s">
        <v>7</v>
      </c>
      <c r="AU484" s="195" t="s">
        <v>7</v>
      </c>
      <c r="AV484" s="195" t="s">
        <v>7</v>
      </c>
      <c r="AW484" s="195" t="s">
        <v>7</v>
      </c>
      <c r="AX484" s="195" t="s">
        <v>7</v>
      </c>
      <c r="AY484" s="195" t="s">
        <v>7</v>
      </c>
      <c r="AZ484" s="195" t="s">
        <v>7</v>
      </c>
      <c r="BA484" s="195">
        <v>50</v>
      </c>
      <c r="BB484" s="195" t="s">
        <v>7</v>
      </c>
      <c r="BC484" s="195" t="s">
        <v>7</v>
      </c>
      <c r="BD484" s="195" t="s">
        <v>7</v>
      </c>
      <c r="BE484" s="195" t="s">
        <v>7</v>
      </c>
      <c r="BF484" s="195" t="s">
        <v>7</v>
      </c>
      <c r="BG484" s="195" t="s">
        <v>7</v>
      </c>
      <c r="BH484" s="195" t="s">
        <v>7</v>
      </c>
      <c r="BI484" s="195" t="s">
        <v>7</v>
      </c>
    </row>
    <row r="485" spans="1:61" ht="12" customHeight="1" x14ac:dyDescent="0.2">
      <c r="A485" s="129">
        <v>222</v>
      </c>
      <c r="B485" s="129"/>
      <c r="C485" s="194" t="s">
        <v>265</v>
      </c>
      <c r="D485" s="195" t="s">
        <v>7</v>
      </c>
      <c r="E485" s="195" t="s">
        <v>7</v>
      </c>
      <c r="F485" s="195" t="s">
        <v>7</v>
      </c>
      <c r="G485" s="195" t="s">
        <v>7</v>
      </c>
      <c r="H485" s="195" t="s">
        <v>7</v>
      </c>
      <c r="I485" s="195" t="s">
        <v>7</v>
      </c>
      <c r="J485" s="195" t="s">
        <v>7</v>
      </c>
      <c r="K485" s="195" t="s">
        <v>7</v>
      </c>
      <c r="L485" s="195" t="s">
        <v>7</v>
      </c>
      <c r="M485" s="195" t="s">
        <v>7</v>
      </c>
      <c r="N485" s="195" t="s">
        <v>7</v>
      </c>
      <c r="O485" s="195" t="s">
        <v>7</v>
      </c>
      <c r="P485" s="195" t="s">
        <v>7</v>
      </c>
      <c r="Q485" s="195" t="s">
        <v>7</v>
      </c>
      <c r="R485" s="195" t="s">
        <v>7</v>
      </c>
      <c r="S485" s="195" t="s">
        <v>7</v>
      </c>
      <c r="X485" s="194" t="s">
        <v>265</v>
      </c>
      <c r="Y485" s="195" t="s">
        <v>7</v>
      </c>
      <c r="Z485" s="195" t="s">
        <v>7</v>
      </c>
      <c r="AA485" s="195" t="s">
        <v>7</v>
      </c>
      <c r="AB485" s="195" t="s">
        <v>7</v>
      </c>
      <c r="AC485" s="195" t="s">
        <v>7</v>
      </c>
      <c r="AD485" s="195" t="s">
        <v>7</v>
      </c>
      <c r="AE485" s="195" t="s">
        <v>7</v>
      </c>
      <c r="AF485" s="195" t="s">
        <v>7</v>
      </c>
      <c r="AG485" s="195" t="s">
        <v>7</v>
      </c>
      <c r="AH485" s="195" t="s">
        <v>7</v>
      </c>
      <c r="AI485" s="195" t="s">
        <v>7</v>
      </c>
      <c r="AJ485" s="195" t="s">
        <v>7</v>
      </c>
      <c r="AK485" s="195" t="s">
        <v>7</v>
      </c>
      <c r="AL485" s="195" t="s">
        <v>7</v>
      </c>
      <c r="AM485" s="195" t="s">
        <v>7</v>
      </c>
      <c r="AN485" s="195" t="s">
        <v>7</v>
      </c>
      <c r="AS485" s="194" t="s">
        <v>265</v>
      </c>
      <c r="AT485" s="195" t="s">
        <v>7</v>
      </c>
      <c r="AU485" s="195" t="s">
        <v>7</v>
      </c>
      <c r="AV485" s="195" t="s">
        <v>7</v>
      </c>
      <c r="AW485" s="195" t="s">
        <v>7</v>
      </c>
      <c r="AX485" s="195" t="s">
        <v>7</v>
      </c>
      <c r="AY485" s="195" t="s">
        <v>7</v>
      </c>
      <c r="AZ485" s="195" t="s">
        <v>7</v>
      </c>
      <c r="BA485" s="195" t="s">
        <v>7</v>
      </c>
      <c r="BB485" s="195" t="s">
        <v>7</v>
      </c>
      <c r="BC485" s="195" t="s">
        <v>7</v>
      </c>
      <c r="BD485" s="195" t="s">
        <v>7</v>
      </c>
      <c r="BE485" s="195" t="s">
        <v>7</v>
      </c>
      <c r="BF485" s="195" t="s">
        <v>7</v>
      </c>
      <c r="BG485" s="195" t="s">
        <v>7</v>
      </c>
      <c r="BH485" s="195" t="s">
        <v>7</v>
      </c>
      <c r="BI485" s="195" t="s">
        <v>7</v>
      </c>
    </row>
    <row r="486" spans="1:61" ht="12" customHeight="1" x14ac:dyDescent="0.2">
      <c r="A486" s="129">
        <v>223</v>
      </c>
      <c r="B486" s="129"/>
      <c r="C486" s="194" t="s">
        <v>266</v>
      </c>
      <c r="D486" s="195" t="s">
        <v>7</v>
      </c>
      <c r="E486" s="195" t="s">
        <v>7</v>
      </c>
      <c r="F486" s="195" t="s">
        <v>7</v>
      </c>
      <c r="G486" s="195" t="s">
        <v>7</v>
      </c>
      <c r="H486" s="195" t="s">
        <v>7</v>
      </c>
      <c r="I486" s="195" t="s">
        <v>7</v>
      </c>
      <c r="J486" s="195" t="s">
        <v>7</v>
      </c>
      <c r="K486" s="195" t="s">
        <v>7</v>
      </c>
      <c r="L486" s="195" t="s">
        <v>7</v>
      </c>
      <c r="M486" s="195" t="s">
        <v>7</v>
      </c>
      <c r="N486" s="195" t="s">
        <v>7</v>
      </c>
      <c r="O486" s="195" t="s">
        <v>7</v>
      </c>
      <c r="P486" s="195" t="s">
        <v>7</v>
      </c>
      <c r="Q486" s="195" t="s">
        <v>7</v>
      </c>
      <c r="R486" s="195" t="s">
        <v>7</v>
      </c>
      <c r="S486" s="195" t="s">
        <v>7</v>
      </c>
      <c r="X486" s="194" t="s">
        <v>266</v>
      </c>
      <c r="Y486" s="195" t="s">
        <v>7</v>
      </c>
      <c r="Z486" s="195" t="s">
        <v>7</v>
      </c>
      <c r="AA486" s="195" t="s">
        <v>7</v>
      </c>
      <c r="AB486" s="195" t="s">
        <v>7</v>
      </c>
      <c r="AC486" s="195" t="s">
        <v>7</v>
      </c>
      <c r="AD486" s="195" t="s">
        <v>7</v>
      </c>
      <c r="AE486" s="195" t="s">
        <v>7</v>
      </c>
      <c r="AF486" s="195" t="s">
        <v>7</v>
      </c>
      <c r="AG486" s="195" t="s">
        <v>7</v>
      </c>
      <c r="AH486" s="195" t="s">
        <v>7</v>
      </c>
      <c r="AI486" s="195" t="s">
        <v>7</v>
      </c>
      <c r="AJ486" s="195" t="s">
        <v>7</v>
      </c>
      <c r="AK486" s="195" t="s">
        <v>7</v>
      </c>
      <c r="AL486" s="195" t="s">
        <v>7</v>
      </c>
      <c r="AM486" s="195" t="s">
        <v>7</v>
      </c>
      <c r="AN486" s="195" t="s">
        <v>7</v>
      </c>
      <c r="AS486" s="194" t="s">
        <v>266</v>
      </c>
      <c r="AT486" s="195" t="s">
        <v>7</v>
      </c>
      <c r="AU486" s="195" t="s">
        <v>7</v>
      </c>
      <c r="AV486" s="195" t="s">
        <v>7</v>
      </c>
      <c r="AW486" s="195" t="s">
        <v>7</v>
      </c>
      <c r="AX486" s="195" t="s">
        <v>7</v>
      </c>
      <c r="AY486" s="195" t="s">
        <v>7</v>
      </c>
      <c r="AZ486" s="195" t="s">
        <v>7</v>
      </c>
      <c r="BA486" s="195" t="s">
        <v>7</v>
      </c>
      <c r="BB486" s="195" t="s">
        <v>7</v>
      </c>
      <c r="BC486" s="195" t="s">
        <v>7</v>
      </c>
      <c r="BD486" s="195" t="s">
        <v>7</v>
      </c>
      <c r="BE486" s="195" t="s">
        <v>7</v>
      </c>
      <c r="BF486" s="195" t="s">
        <v>7</v>
      </c>
      <c r="BG486" s="195" t="s">
        <v>7</v>
      </c>
      <c r="BH486" s="195" t="s">
        <v>7</v>
      </c>
      <c r="BI486" s="195" t="s">
        <v>7</v>
      </c>
    </row>
    <row r="487" spans="1:61" ht="12" customHeight="1" x14ac:dyDescent="0.2">
      <c r="A487" s="129">
        <v>224</v>
      </c>
      <c r="B487" s="129"/>
      <c r="C487" s="194" t="s">
        <v>267</v>
      </c>
      <c r="D487" s="195" t="s">
        <v>7</v>
      </c>
      <c r="E487" s="195">
        <v>50</v>
      </c>
      <c r="F487" s="195" t="s">
        <v>7</v>
      </c>
      <c r="G487" s="195">
        <v>48</v>
      </c>
      <c r="H487" s="195" t="s">
        <v>7</v>
      </c>
      <c r="I487" s="195" t="s">
        <v>7</v>
      </c>
      <c r="J487" s="195" t="s">
        <v>7</v>
      </c>
      <c r="K487" s="195">
        <v>25</v>
      </c>
      <c r="L487" s="195">
        <v>25</v>
      </c>
      <c r="M487" s="195" t="s">
        <v>7</v>
      </c>
      <c r="N487" s="195" t="s">
        <v>7</v>
      </c>
      <c r="O487" s="195" t="s">
        <v>7</v>
      </c>
      <c r="P487" s="195" t="s">
        <v>7</v>
      </c>
      <c r="Q487" s="195" t="s">
        <v>7</v>
      </c>
      <c r="R487" s="195">
        <v>12</v>
      </c>
      <c r="S487" s="195" t="s">
        <v>7</v>
      </c>
      <c r="X487" s="194" t="s">
        <v>267</v>
      </c>
      <c r="Y487" s="195" t="s">
        <v>7</v>
      </c>
      <c r="Z487" s="195">
        <v>50</v>
      </c>
      <c r="AA487" s="195" t="s">
        <v>7</v>
      </c>
      <c r="AB487" s="195">
        <v>48</v>
      </c>
      <c r="AC487" s="195" t="s">
        <v>7</v>
      </c>
      <c r="AD487" s="195" t="s">
        <v>7</v>
      </c>
      <c r="AE487" s="195" t="s">
        <v>7</v>
      </c>
      <c r="AF487" s="195">
        <v>25</v>
      </c>
      <c r="AG487" s="195">
        <v>25</v>
      </c>
      <c r="AH487" s="195" t="s">
        <v>7</v>
      </c>
      <c r="AI487" s="195" t="s">
        <v>7</v>
      </c>
      <c r="AJ487" s="195" t="s">
        <v>7</v>
      </c>
      <c r="AK487" s="195" t="s">
        <v>7</v>
      </c>
      <c r="AL487" s="195" t="s">
        <v>7</v>
      </c>
      <c r="AM487" s="195">
        <v>12</v>
      </c>
      <c r="AN487" s="195" t="s">
        <v>7</v>
      </c>
      <c r="AS487" s="194" t="s">
        <v>267</v>
      </c>
      <c r="AT487" s="195" t="s">
        <v>7</v>
      </c>
      <c r="AU487" s="195">
        <v>800</v>
      </c>
      <c r="AV487" s="195" t="s">
        <v>7</v>
      </c>
      <c r="AW487" s="195">
        <v>72</v>
      </c>
      <c r="AX487" s="195" t="s">
        <v>7</v>
      </c>
      <c r="AY487" s="195" t="s">
        <v>7</v>
      </c>
      <c r="AZ487" s="195" t="s">
        <v>7</v>
      </c>
      <c r="BA487" s="195">
        <v>300</v>
      </c>
      <c r="BB487" s="195">
        <v>200</v>
      </c>
      <c r="BC487" s="195" t="s">
        <v>7</v>
      </c>
      <c r="BD487" s="195" t="s">
        <v>7</v>
      </c>
      <c r="BE487" s="195" t="s">
        <v>7</v>
      </c>
      <c r="BF487" s="195" t="s">
        <v>7</v>
      </c>
      <c r="BG487" s="195" t="s">
        <v>7</v>
      </c>
      <c r="BH487" s="195">
        <v>110</v>
      </c>
      <c r="BI487" s="195" t="s">
        <v>7</v>
      </c>
    </row>
    <row r="488" spans="1:61" ht="12" customHeight="1" x14ac:dyDescent="0.2">
      <c r="A488" s="129">
        <v>225</v>
      </c>
      <c r="B488" s="129"/>
      <c r="C488" s="194" t="s">
        <v>268</v>
      </c>
      <c r="D488" s="195" t="s">
        <v>7</v>
      </c>
      <c r="E488" s="195">
        <v>15</v>
      </c>
      <c r="F488" s="195" t="s">
        <v>7</v>
      </c>
      <c r="G488" s="195" t="s">
        <v>7</v>
      </c>
      <c r="H488" s="195" t="s">
        <v>7</v>
      </c>
      <c r="I488" s="195" t="s">
        <v>7</v>
      </c>
      <c r="J488" s="195" t="s">
        <v>7</v>
      </c>
      <c r="K488" s="195" t="s">
        <v>7</v>
      </c>
      <c r="L488" s="195" t="s">
        <v>7</v>
      </c>
      <c r="M488" s="195" t="s">
        <v>7</v>
      </c>
      <c r="N488" s="195" t="s">
        <v>7</v>
      </c>
      <c r="O488" s="195" t="s">
        <v>7</v>
      </c>
      <c r="P488" s="195" t="s">
        <v>7</v>
      </c>
      <c r="Q488" s="195" t="s">
        <v>7</v>
      </c>
      <c r="R488" s="195" t="s">
        <v>7</v>
      </c>
      <c r="S488" s="195" t="s">
        <v>7</v>
      </c>
      <c r="X488" s="194" t="s">
        <v>268</v>
      </c>
      <c r="Y488" s="195" t="s">
        <v>7</v>
      </c>
      <c r="Z488" s="195">
        <v>15</v>
      </c>
      <c r="AA488" s="195" t="s">
        <v>7</v>
      </c>
      <c r="AB488" s="195" t="s">
        <v>7</v>
      </c>
      <c r="AC488" s="195" t="s">
        <v>7</v>
      </c>
      <c r="AD488" s="195" t="s">
        <v>7</v>
      </c>
      <c r="AE488" s="195" t="s">
        <v>7</v>
      </c>
      <c r="AF488" s="195" t="s">
        <v>7</v>
      </c>
      <c r="AG488" s="195" t="s">
        <v>7</v>
      </c>
      <c r="AH488" s="195" t="s">
        <v>7</v>
      </c>
      <c r="AI488" s="195" t="s">
        <v>7</v>
      </c>
      <c r="AJ488" s="195" t="s">
        <v>7</v>
      </c>
      <c r="AK488" s="195" t="s">
        <v>7</v>
      </c>
      <c r="AL488" s="195" t="s">
        <v>7</v>
      </c>
      <c r="AM488" s="195" t="s">
        <v>7</v>
      </c>
      <c r="AN488" s="195" t="s">
        <v>7</v>
      </c>
      <c r="AS488" s="194" t="s">
        <v>268</v>
      </c>
      <c r="AT488" s="195" t="s">
        <v>7</v>
      </c>
      <c r="AU488" s="195">
        <v>120</v>
      </c>
      <c r="AV488" s="195" t="s">
        <v>7</v>
      </c>
      <c r="AW488" s="195" t="s">
        <v>7</v>
      </c>
      <c r="AX488" s="195" t="s">
        <v>7</v>
      </c>
      <c r="AY488" s="195" t="s">
        <v>7</v>
      </c>
      <c r="AZ488" s="195" t="s">
        <v>7</v>
      </c>
      <c r="BA488" s="195" t="s">
        <v>7</v>
      </c>
      <c r="BB488" s="195" t="s">
        <v>7</v>
      </c>
      <c r="BC488" s="195" t="s">
        <v>7</v>
      </c>
      <c r="BD488" s="195" t="s">
        <v>7</v>
      </c>
      <c r="BE488" s="195" t="s">
        <v>7</v>
      </c>
      <c r="BF488" s="195" t="s">
        <v>7</v>
      </c>
      <c r="BG488" s="195" t="s">
        <v>7</v>
      </c>
      <c r="BH488" s="195" t="s">
        <v>7</v>
      </c>
      <c r="BI488" s="195" t="s">
        <v>7</v>
      </c>
    </row>
    <row r="489" spans="1:61" ht="12" customHeight="1" x14ac:dyDescent="0.2">
      <c r="A489" s="129">
        <v>226</v>
      </c>
      <c r="B489" s="129"/>
      <c r="C489" s="194" t="s">
        <v>269</v>
      </c>
      <c r="D489" s="195" t="s">
        <v>7</v>
      </c>
      <c r="E489" s="195">
        <v>55</v>
      </c>
      <c r="F489" s="195" t="s">
        <v>7</v>
      </c>
      <c r="G489" s="195" t="s">
        <v>7</v>
      </c>
      <c r="H489" s="195" t="s">
        <v>7</v>
      </c>
      <c r="I489" s="195" t="s">
        <v>7</v>
      </c>
      <c r="J489" s="195" t="s">
        <v>7</v>
      </c>
      <c r="K489" s="195">
        <v>115</v>
      </c>
      <c r="L489" s="195">
        <v>4</v>
      </c>
      <c r="M489" s="195" t="s">
        <v>7</v>
      </c>
      <c r="N489" s="195" t="s">
        <v>7</v>
      </c>
      <c r="O489" s="195" t="s">
        <v>7</v>
      </c>
      <c r="P489" s="195" t="s">
        <v>7</v>
      </c>
      <c r="Q489" s="195" t="s">
        <v>7</v>
      </c>
      <c r="R489" s="195">
        <v>15</v>
      </c>
      <c r="S489" s="195" t="s">
        <v>7</v>
      </c>
      <c r="X489" s="194" t="s">
        <v>269</v>
      </c>
      <c r="Y489" s="195" t="s">
        <v>7</v>
      </c>
      <c r="Z489" s="195">
        <v>55</v>
      </c>
      <c r="AA489" s="195" t="s">
        <v>7</v>
      </c>
      <c r="AB489" s="195" t="s">
        <v>7</v>
      </c>
      <c r="AC489" s="195" t="s">
        <v>7</v>
      </c>
      <c r="AD489" s="195" t="s">
        <v>7</v>
      </c>
      <c r="AE489" s="195" t="s">
        <v>7</v>
      </c>
      <c r="AF489" s="195">
        <v>115</v>
      </c>
      <c r="AG489" s="195">
        <v>4</v>
      </c>
      <c r="AH489" s="195" t="s">
        <v>7</v>
      </c>
      <c r="AI489" s="195" t="s">
        <v>7</v>
      </c>
      <c r="AJ489" s="195" t="s">
        <v>7</v>
      </c>
      <c r="AK489" s="195" t="s">
        <v>7</v>
      </c>
      <c r="AL489" s="195" t="s">
        <v>7</v>
      </c>
      <c r="AM489" s="195">
        <v>15</v>
      </c>
      <c r="AN489" s="195" t="s">
        <v>7</v>
      </c>
      <c r="AS489" s="194" t="s">
        <v>269</v>
      </c>
      <c r="AT489" s="195" t="s">
        <v>7</v>
      </c>
      <c r="AU489" s="196">
        <v>1350</v>
      </c>
      <c r="AV489" s="195" t="s">
        <v>7</v>
      </c>
      <c r="AW489" s="195" t="s">
        <v>7</v>
      </c>
      <c r="AX489" s="195" t="s">
        <v>7</v>
      </c>
      <c r="AY489" s="195" t="s">
        <v>7</v>
      </c>
      <c r="AZ489" s="195" t="s">
        <v>7</v>
      </c>
      <c r="BA489" s="196">
        <v>2000</v>
      </c>
      <c r="BB489" s="195">
        <v>55</v>
      </c>
      <c r="BC489" s="195" t="s">
        <v>7</v>
      </c>
      <c r="BD489" s="195" t="s">
        <v>7</v>
      </c>
      <c r="BE489" s="195" t="s">
        <v>7</v>
      </c>
      <c r="BF489" s="195" t="s">
        <v>7</v>
      </c>
      <c r="BG489" s="195" t="s">
        <v>7</v>
      </c>
      <c r="BH489" s="195">
        <v>500</v>
      </c>
      <c r="BI489" s="195" t="s">
        <v>7</v>
      </c>
    </row>
    <row r="490" spans="1:61" ht="12" customHeight="1" x14ac:dyDescent="0.2">
      <c r="A490" s="129">
        <v>227</v>
      </c>
      <c r="B490" s="129"/>
      <c r="C490" s="194" t="s">
        <v>270</v>
      </c>
      <c r="D490" s="195" t="s">
        <v>7</v>
      </c>
      <c r="E490" s="195" t="s">
        <v>7</v>
      </c>
      <c r="F490" s="195" t="s">
        <v>7</v>
      </c>
      <c r="G490" s="195" t="s">
        <v>7</v>
      </c>
      <c r="H490" s="195" t="s">
        <v>7</v>
      </c>
      <c r="I490" s="195" t="s">
        <v>7</v>
      </c>
      <c r="J490" s="195">
        <v>8</v>
      </c>
      <c r="K490" s="195" t="s">
        <v>7</v>
      </c>
      <c r="L490" s="195" t="s">
        <v>7</v>
      </c>
      <c r="M490" s="195" t="s">
        <v>7</v>
      </c>
      <c r="N490" s="195" t="s">
        <v>7</v>
      </c>
      <c r="O490" s="195" t="s">
        <v>7</v>
      </c>
      <c r="P490" s="195" t="s">
        <v>7</v>
      </c>
      <c r="Q490" s="195" t="s">
        <v>7</v>
      </c>
      <c r="R490" s="195" t="s">
        <v>7</v>
      </c>
      <c r="S490" s="195" t="s">
        <v>7</v>
      </c>
      <c r="X490" s="194" t="s">
        <v>270</v>
      </c>
      <c r="Y490" s="195" t="s">
        <v>7</v>
      </c>
      <c r="Z490" s="195" t="s">
        <v>7</v>
      </c>
      <c r="AA490" s="195" t="s">
        <v>7</v>
      </c>
      <c r="AB490" s="195" t="s">
        <v>7</v>
      </c>
      <c r="AC490" s="195" t="s">
        <v>7</v>
      </c>
      <c r="AD490" s="195" t="s">
        <v>7</v>
      </c>
      <c r="AE490" s="195">
        <v>8</v>
      </c>
      <c r="AF490" s="195" t="s">
        <v>7</v>
      </c>
      <c r="AG490" s="195" t="s">
        <v>7</v>
      </c>
      <c r="AH490" s="195" t="s">
        <v>7</v>
      </c>
      <c r="AI490" s="195" t="s">
        <v>7</v>
      </c>
      <c r="AJ490" s="195" t="s">
        <v>7</v>
      </c>
      <c r="AK490" s="195" t="s">
        <v>7</v>
      </c>
      <c r="AL490" s="195" t="s">
        <v>7</v>
      </c>
      <c r="AM490" s="195" t="s">
        <v>7</v>
      </c>
      <c r="AN490" s="195" t="s">
        <v>7</v>
      </c>
      <c r="AS490" s="194" t="s">
        <v>270</v>
      </c>
      <c r="AT490" s="195" t="s">
        <v>7</v>
      </c>
      <c r="AU490" s="195" t="s">
        <v>7</v>
      </c>
      <c r="AV490" s="195" t="s">
        <v>7</v>
      </c>
      <c r="AW490" s="195" t="s">
        <v>7</v>
      </c>
      <c r="AX490" s="195" t="s">
        <v>7</v>
      </c>
      <c r="AY490" s="195" t="s">
        <v>7</v>
      </c>
      <c r="AZ490" s="195">
        <v>320</v>
      </c>
      <c r="BA490" s="195" t="s">
        <v>7</v>
      </c>
      <c r="BB490" s="195" t="s">
        <v>7</v>
      </c>
      <c r="BC490" s="195" t="s">
        <v>7</v>
      </c>
      <c r="BD490" s="195" t="s">
        <v>7</v>
      </c>
      <c r="BE490" s="195" t="s">
        <v>7</v>
      </c>
      <c r="BF490" s="195" t="s">
        <v>7</v>
      </c>
      <c r="BG490" s="195" t="s">
        <v>7</v>
      </c>
      <c r="BH490" s="195" t="s">
        <v>7</v>
      </c>
      <c r="BI490" s="195" t="s">
        <v>7</v>
      </c>
    </row>
    <row r="491" spans="1:61" ht="12" customHeight="1" x14ac:dyDescent="0.2">
      <c r="A491" s="129">
        <v>228</v>
      </c>
      <c r="B491" s="129"/>
      <c r="C491" s="194" t="s">
        <v>271</v>
      </c>
      <c r="D491" s="195" t="s">
        <v>7</v>
      </c>
      <c r="E491" s="195">
        <v>50</v>
      </c>
      <c r="F491" s="195" t="s">
        <v>7</v>
      </c>
      <c r="G491" s="195">
        <v>26</v>
      </c>
      <c r="H491" s="195">
        <v>33</v>
      </c>
      <c r="I491" s="195" t="s">
        <v>7</v>
      </c>
      <c r="J491" s="195" t="s">
        <v>7</v>
      </c>
      <c r="K491" s="195">
        <v>30</v>
      </c>
      <c r="L491" s="195">
        <v>40</v>
      </c>
      <c r="M491" s="195" t="s">
        <v>7</v>
      </c>
      <c r="N491" s="195">
        <v>13</v>
      </c>
      <c r="O491" s="195">
        <v>15</v>
      </c>
      <c r="P491" s="195" t="s">
        <v>7</v>
      </c>
      <c r="Q491" s="195" t="s">
        <v>7</v>
      </c>
      <c r="R491" s="195">
        <v>40</v>
      </c>
      <c r="S491" s="195" t="s">
        <v>7</v>
      </c>
      <c r="X491" s="194" t="s">
        <v>271</v>
      </c>
      <c r="Y491" s="195" t="s">
        <v>7</v>
      </c>
      <c r="Z491" s="195">
        <v>50</v>
      </c>
      <c r="AA491" s="195" t="s">
        <v>7</v>
      </c>
      <c r="AB491" s="195">
        <v>26</v>
      </c>
      <c r="AC491" s="195">
        <v>33</v>
      </c>
      <c r="AD491" s="195" t="s">
        <v>7</v>
      </c>
      <c r="AE491" s="195" t="s">
        <v>7</v>
      </c>
      <c r="AF491" s="195">
        <v>30</v>
      </c>
      <c r="AG491" s="195">
        <v>40</v>
      </c>
      <c r="AH491" s="195" t="s">
        <v>7</v>
      </c>
      <c r="AI491" s="195">
        <v>13</v>
      </c>
      <c r="AJ491" s="195">
        <v>15</v>
      </c>
      <c r="AK491" s="195" t="s">
        <v>7</v>
      </c>
      <c r="AL491" s="195" t="s">
        <v>7</v>
      </c>
      <c r="AM491" s="195">
        <v>40</v>
      </c>
      <c r="AN491" s="195" t="s">
        <v>7</v>
      </c>
      <c r="AS491" s="194" t="s">
        <v>271</v>
      </c>
      <c r="AT491" s="195" t="s">
        <v>7</v>
      </c>
      <c r="AU491" s="195">
        <v>800</v>
      </c>
      <c r="AV491" s="195" t="s">
        <v>7</v>
      </c>
      <c r="AW491" s="195">
        <v>42</v>
      </c>
      <c r="AX491" s="195">
        <v>600</v>
      </c>
      <c r="AY491" s="195" t="s">
        <v>7</v>
      </c>
      <c r="AZ491" s="195" t="s">
        <v>7</v>
      </c>
      <c r="BA491" s="195">
        <v>600</v>
      </c>
      <c r="BB491" s="195">
        <v>380</v>
      </c>
      <c r="BC491" s="195" t="s">
        <v>7</v>
      </c>
      <c r="BD491" s="195">
        <v>150</v>
      </c>
      <c r="BE491" s="195">
        <v>180</v>
      </c>
      <c r="BF491" s="195" t="s">
        <v>7</v>
      </c>
      <c r="BG491" s="195" t="s">
        <v>7</v>
      </c>
      <c r="BH491" s="195">
        <v>600</v>
      </c>
      <c r="BI491" s="195" t="s">
        <v>7</v>
      </c>
    </row>
    <row r="492" spans="1:61" ht="12" customHeight="1" x14ac:dyDescent="0.2">
      <c r="A492" s="129">
        <v>229</v>
      </c>
      <c r="B492" s="129"/>
      <c r="C492" s="194" t="s">
        <v>272</v>
      </c>
      <c r="D492" s="195" t="s">
        <v>7</v>
      </c>
      <c r="E492" s="195" t="s">
        <v>7</v>
      </c>
      <c r="F492" s="195" t="s">
        <v>7</v>
      </c>
      <c r="G492" s="195" t="s">
        <v>7</v>
      </c>
      <c r="H492" s="195" t="s">
        <v>7</v>
      </c>
      <c r="I492" s="195" t="s">
        <v>7</v>
      </c>
      <c r="J492" s="195" t="s">
        <v>7</v>
      </c>
      <c r="K492" s="195" t="s">
        <v>7</v>
      </c>
      <c r="L492" s="195" t="s">
        <v>7</v>
      </c>
      <c r="M492" s="195" t="s">
        <v>7</v>
      </c>
      <c r="N492" s="195" t="s">
        <v>7</v>
      </c>
      <c r="O492" s="195" t="s">
        <v>7</v>
      </c>
      <c r="P492" s="195" t="s">
        <v>7</v>
      </c>
      <c r="Q492" s="195" t="s">
        <v>7</v>
      </c>
      <c r="R492" s="195" t="s">
        <v>7</v>
      </c>
      <c r="S492" s="195" t="s">
        <v>7</v>
      </c>
      <c r="X492" s="194" t="s">
        <v>272</v>
      </c>
      <c r="Y492" s="195" t="s">
        <v>7</v>
      </c>
      <c r="Z492" s="195" t="s">
        <v>7</v>
      </c>
      <c r="AA492" s="195" t="s">
        <v>7</v>
      </c>
      <c r="AB492" s="195" t="s">
        <v>7</v>
      </c>
      <c r="AC492" s="195" t="s">
        <v>7</v>
      </c>
      <c r="AD492" s="195" t="s">
        <v>7</v>
      </c>
      <c r="AE492" s="195" t="s">
        <v>7</v>
      </c>
      <c r="AF492" s="195" t="s">
        <v>7</v>
      </c>
      <c r="AG492" s="195" t="s">
        <v>7</v>
      </c>
      <c r="AH492" s="195" t="s">
        <v>7</v>
      </c>
      <c r="AI492" s="195" t="s">
        <v>7</v>
      </c>
      <c r="AJ492" s="195" t="s">
        <v>7</v>
      </c>
      <c r="AK492" s="195" t="s">
        <v>7</v>
      </c>
      <c r="AL492" s="195" t="s">
        <v>7</v>
      </c>
      <c r="AM492" s="195" t="s">
        <v>7</v>
      </c>
      <c r="AN492" s="195" t="s">
        <v>7</v>
      </c>
      <c r="AS492" s="194" t="s">
        <v>272</v>
      </c>
      <c r="AT492" s="195" t="s">
        <v>7</v>
      </c>
      <c r="AU492" s="195" t="s">
        <v>7</v>
      </c>
      <c r="AV492" s="195" t="s">
        <v>7</v>
      </c>
      <c r="AW492" s="195" t="s">
        <v>7</v>
      </c>
      <c r="AX492" s="195" t="s">
        <v>7</v>
      </c>
      <c r="AY492" s="195" t="s">
        <v>7</v>
      </c>
      <c r="AZ492" s="195" t="s">
        <v>7</v>
      </c>
      <c r="BA492" s="195" t="s">
        <v>7</v>
      </c>
      <c r="BB492" s="195" t="s">
        <v>7</v>
      </c>
      <c r="BC492" s="195" t="s">
        <v>7</v>
      </c>
      <c r="BD492" s="195" t="s">
        <v>7</v>
      </c>
      <c r="BE492" s="195" t="s">
        <v>7</v>
      </c>
      <c r="BF492" s="195" t="s">
        <v>7</v>
      </c>
      <c r="BG492" s="195" t="s">
        <v>7</v>
      </c>
      <c r="BH492" s="195" t="s">
        <v>7</v>
      </c>
      <c r="BI492" s="195" t="s">
        <v>7</v>
      </c>
    </row>
    <row r="493" spans="1:61" ht="12" customHeight="1" x14ac:dyDescent="0.2">
      <c r="A493" s="129">
        <v>230</v>
      </c>
      <c r="B493" s="129"/>
      <c r="C493" s="194" t="s">
        <v>273</v>
      </c>
      <c r="D493" s="195" t="s">
        <v>7</v>
      </c>
      <c r="E493" s="195">
        <v>20</v>
      </c>
      <c r="F493" s="195" t="s">
        <v>7</v>
      </c>
      <c r="G493" s="195" t="s">
        <v>7</v>
      </c>
      <c r="H493" s="195" t="s">
        <v>7</v>
      </c>
      <c r="I493" s="195" t="s">
        <v>7</v>
      </c>
      <c r="J493" s="195" t="s">
        <v>7</v>
      </c>
      <c r="K493" s="195" t="s">
        <v>7</v>
      </c>
      <c r="L493" s="195" t="s">
        <v>7</v>
      </c>
      <c r="M493" s="195" t="s">
        <v>7</v>
      </c>
      <c r="N493" s="195" t="s">
        <v>7</v>
      </c>
      <c r="O493" s="195" t="s">
        <v>7</v>
      </c>
      <c r="P493" s="195" t="s">
        <v>7</v>
      </c>
      <c r="Q493" s="195" t="s">
        <v>7</v>
      </c>
      <c r="R493" s="195" t="s">
        <v>7</v>
      </c>
      <c r="S493" s="195" t="s">
        <v>7</v>
      </c>
      <c r="X493" s="194" t="s">
        <v>273</v>
      </c>
      <c r="Y493" s="195" t="s">
        <v>7</v>
      </c>
      <c r="Z493" s="195">
        <v>20</v>
      </c>
      <c r="AA493" s="195" t="s">
        <v>7</v>
      </c>
      <c r="AB493" s="195" t="s">
        <v>7</v>
      </c>
      <c r="AC493" s="195" t="s">
        <v>7</v>
      </c>
      <c r="AD493" s="195" t="s">
        <v>7</v>
      </c>
      <c r="AE493" s="195" t="s">
        <v>7</v>
      </c>
      <c r="AF493" s="195" t="s">
        <v>7</v>
      </c>
      <c r="AG493" s="195" t="s">
        <v>7</v>
      </c>
      <c r="AH493" s="195" t="s">
        <v>7</v>
      </c>
      <c r="AI493" s="195" t="s">
        <v>7</v>
      </c>
      <c r="AJ493" s="195" t="s">
        <v>7</v>
      </c>
      <c r="AK493" s="195" t="s">
        <v>7</v>
      </c>
      <c r="AL493" s="195" t="s">
        <v>7</v>
      </c>
      <c r="AM493" s="195" t="s">
        <v>7</v>
      </c>
      <c r="AN493" s="195" t="s">
        <v>7</v>
      </c>
      <c r="AS493" s="194" t="s">
        <v>273</v>
      </c>
      <c r="AT493" s="195" t="s">
        <v>7</v>
      </c>
      <c r="AU493" s="195">
        <v>183</v>
      </c>
      <c r="AV493" s="195" t="s">
        <v>7</v>
      </c>
      <c r="AW493" s="195" t="s">
        <v>7</v>
      </c>
      <c r="AX493" s="195" t="s">
        <v>7</v>
      </c>
      <c r="AY493" s="195" t="s">
        <v>7</v>
      </c>
      <c r="AZ493" s="195" t="s">
        <v>7</v>
      </c>
      <c r="BA493" s="195" t="s">
        <v>7</v>
      </c>
      <c r="BB493" s="195" t="s">
        <v>7</v>
      </c>
      <c r="BC493" s="195" t="s">
        <v>7</v>
      </c>
      <c r="BD493" s="195" t="s">
        <v>7</v>
      </c>
      <c r="BE493" s="195" t="s">
        <v>7</v>
      </c>
      <c r="BF493" s="195" t="s">
        <v>7</v>
      </c>
      <c r="BG493" s="195" t="s">
        <v>7</v>
      </c>
      <c r="BH493" s="195" t="s">
        <v>7</v>
      </c>
      <c r="BI493" s="195" t="s">
        <v>7</v>
      </c>
    </row>
    <row r="494" spans="1:61" ht="12" customHeight="1" x14ac:dyDescent="0.2">
      <c r="A494" s="129">
        <v>231</v>
      </c>
      <c r="B494" s="129"/>
      <c r="C494" s="194" t="s">
        <v>275</v>
      </c>
      <c r="D494" s="195" t="s">
        <v>7</v>
      </c>
      <c r="E494" s="195">
        <v>9</v>
      </c>
      <c r="F494" s="195" t="s">
        <v>7</v>
      </c>
      <c r="G494" s="195" t="s">
        <v>7</v>
      </c>
      <c r="H494" s="195">
        <v>8</v>
      </c>
      <c r="I494" s="195" t="s">
        <v>7</v>
      </c>
      <c r="J494" s="195" t="s">
        <v>7</v>
      </c>
      <c r="K494" s="195" t="s">
        <v>7</v>
      </c>
      <c r="L494" s="195" t="s">
        <v>7</v>
      </c>
      <c r="M494" s="195" t="s">
        <v>7</v>
      </c>
      <c r="N494" s="195" t="s">
        <v>7</v>
      </c>
      <c r="O494" s="195" t="s">
        <v>7</v>
      </c>
      <c r="P494" s="195" t="s">
        <v>7</v>
      </c>
      <c r="Q494" s="195" t="s">
        <v>7</v>
      </c>
      <c r="R494" s="195" t="s">
        <v>7</v>
      </c>
      <c r="S494" s="195" t="s">
        <v>7</v>
      </c>
      <c r="X494" s="194" t="s">
        <v>275</v>
      </c>
      <c r="Y494" s="195" t="s">
        <v>7</v>
      </c>
      <c r="Z494" s="195">
        <v>9</v>
      </c>
      <c r="AA494" s="195" t="s">
        <v>7</v>
      </c>
      <c r="AB494" s="195" t="s">
        <v>7</v>
      </c>
      <c r="AC494" s="195">
        <v>8</v>
      </c>
      <c r="AD494" s="195" t="s">
        <v>7</v>
      </c>
      <c r="AE494" s="195" t="s">
        <v>7</v>
      </c>
      <c r="AF494" s="195" t="s">
        <v>7</v>
      </c>
      <c r="AG494" s="195" t="s">
        <v>7</v>
      </c>
      <c r="AH494" s="195" t="s">
        <v>7</v>
      </c>
      <c r="AI494" s="195" t="s">
        <v>7</v>
      </c>
      <c r="AJ494" s="195" t="s">
        <v>7</v>
      </c>
      <c r="AK494" s="195" t="s">
        <v>7</v>
      </c>
      <c r="AL494" s="195" t="s">
        <v>7</v>
      </c>
      <c r="AM494" s="195" t="s">
        <v>7</v>
      </c>
      <c r="AN494" s="195" t="s">
        <v>7</v>
      </c>
      <c r="AS494" s="194" t="s">
        <v>275</v>
      </c>
      <c r="AT494" s="195" t="s">
        <v>7</v>
      </c>
      <c r="AU494" s="195">
        <v>81</v>
      </c>
      <c r="AV494" s="195" t="s">
        <v>7</v>
      </c>
      <c r="AW494" s="195" t="s">
        <v>7</v>
      </c>
      <c r="AX494" s="195">
        <v>80</v>
      </c>
      <c r="AY494" s="195" t="s">
        <v>7</v>
      </c>
      <c r="AZ494" s="195" t="s">
        <v>7</v>
      </c>
      <c r="BA494" s="195" t="s">
        <v>7</v>
      </c>
      <c r="BB494" s="195" t="s">
        <v>7</v>
      </c>
      <c r="BC494" s="195" t="s">
        <v>7</v>
      </c>
      <c r="BD494" s="195" t="s">
        <v>7</v>
      </c>
      <c r="BE494" s="195" t="s">
        <v>7</v>
      </c>
      <c r="BF494" s="195" t="s">
        <v>7</v>
      </c>
      <c r="BG494" s="195" t="s">
        <v>7</v>
      </c>
      <c r="BH494" s="195" t="s">
        <v>7</v>
      </c>
      <c r="BI494" s="195" t="s">
        <v>7</v>
      </c>
    </row>
    <row r="495" spans="1:61" ht="12" customHeight="1" x14ac:dyDescent="0.2">
      <c r="A495" s="129">
        <v>232</v>
      </c>
      <c r="B495" s="129"/>
      <c r="C495" s="194" t="s">
        <v>276</v>
      </c>
      <c r="D495" s="195" t="s">
        <v>7</v>
      </c>
      <c r="E495" s="195">
        <v>28</v>
      </c>
      <c r="F495" s="195" t="s">
        <v>7</v>
      </c>
      <c r="G495" s="195" t="s">
        <v>7</v>
      </c>
      <c r="H495" s="195">
        <v>32</v>
      </c>
      <c r="I495" s="195" t="s">
        <v>7</v>
      </c>
      <c r="J495" s="195" t="s">
        <v>7</v>
      </c>
      <c r="K495" s="195" t="s">
        <v>7</v>
      </c>
      <c r="L495" s="195" t="s">
        <v>7</v>
      </c>
      <c r="M495" s="195" t="s">
        <v>7</v>
      </c>
      <c r="N495" s="195" t="s">
        <v>7</v>
      </c>
      <c r="O495" s="195" t="s">
        <v>7</v>
      </c>
      <c r="P495" s="195" t="s">
        <v>7</v>
      </c>
      <c r="Q495" s="195" t="s">
        <v>7</v>
      </c>
      <c r="R495" s="195" t="s">
        <v>7</v>
      </c>
      <c r="S495" s="195" t="s">
        <v>7</v>
      </c>
      <c r="X495" s="194" t="s">
        <v>276</v>
      </c>
      <c r="Y495" s="195" t="s">
        <v>7</v>
      </c>
      <c r="Z495" s="195">
        <v>28</v>
      </c>
      <c r="AA495" s="195" t="s">
        <v>7</v>
      </c>
      <c r="AB495" s="195" t="s">
        <v>7</v>
      </c>
      <c r="AC495" s="195">
        <v>32</v>
      </c>
      <c r="AD495" s="195" t="s">
        <v>7</v>
      </c>
      <c r="AE495" s="195" t="s">
        <v>7</v>
      </c>
      <c r="AF495" s="195" t="s">
        <v>7</v>
      </c>
      <c r="AG495" s="195" t="s">
        <v>7</v>
      </c>
      <c r="AH495" s="195" t="s">
        <v>7</v>
      </c>
      <c r="AI495" s="195" t="s">
        <v>7</v>
      </c>
      <c r="AJ495" s="195" t="s">
        <v>7</v>
      </c>
      <c r="AK495" s="195" t="s">
        <v>7</v>
      </c>
      <c r="AL495" s="195" t="s">
        <v>7</v>
      </c>
      <c r="AM495" s="195" t="s">
        <v>7</v>
      </c>
      <c r="AN495" s="195" t="s">
        <v>7</v>
      </c>
      <c r="AS495" s="194" t="s">
        <v>276</v>
      </c>
      <c r="AT495" s="195" t="s">
        <v>7</v>
      </c>
      <c r="AU495" s="195">
        <v>252</v>
      </c>
      <c r="AV495" s="195" t="s">
        <v>7</v>
      </c>
      <c r="AW495" s="195" t="s">
        <v>7</v>
      </c>
      <c r="AX495" s="195">
        <v>320</v>
      </c>
      <c r="AY495" s="195" t="s">
        <v>7</v>
      </c>
      <c r="AZ495" s="195" t="s">
        <v>7</v>
      </c>
      <c r="BA495" s="195" t="s">
        <v>7</v>
      </c>
      <c r="BB495" s="195" t="s">
        <v>7</v>
      </c>
      <c r="BC495" s="195" t="s">
        <v>7</v>
      </c>
      <c r="BD495" s="195" t="s">
        <v>7</v>
      </c>
      <c r="BE495" s="195" t="s">
        <v>7</v>
      </c>
      <c r="BF495" s="195" t="s">
        <v>7</v>
      </c>
      <c r="BG495" s="195" t="s">
        <v>7</v>
      </c>
      <c r="BH495" s="195" t="s">
        <v>7</v>
      </c>
      <c r="BI495" s="195" t="s">
        <v>7</v>
      </c>
    </row>
    <row r="496" spans="1:61" ht="12" customHeight="1" x14ac:dyDescent="0.2">
      <c r="A496" s="129">
        <v>233</v>
      </c>
      <c r="B496" s="129"/>
      <c r="C496" s="194" t="s">
        <v>277</v>
      </c>
      <c r="D496" s="195" t="s">
        <v>7</v>
      </c>
      <c r="E496" s="195">
        <v>800</v>
      </c>
      <c r="F496" s="195">
        <v>75</v>
      </c>
      <c r="G496" s="195" t="s">
        <v>7</v>
      </c>
      <c r="H496" s="195" t="s">
        <v>7</v>
      </c>
      <c r="I496" s="195" t="s">
        <v>7</v>
      </c>
      <c r="J496" s="195" t="s">
        <v>7</v>
      </c>
      <c r="K496" s="195" t="s">
        <v>7</v>
      </c>
      <c r="L496" s="195" t="s">
        <v>7</v>
      </c>
      <c r="M496" s="195" t="s">
        <v>7</v>
      </c>
      <c r="N496" s="195" t="s">
        <v>7</v>
      </c>
      <c r="O496" s="195" t="s">
        <v>7</v>
      </c>
      <c r="P496" s="195" t="s">
        <v>7</v>
      </c>
      <c r="Q496" s="195">
        <v>76</v>
      </c>
      <c r="R496" s="195" t="s">
        <v>7</v>
      </c>
      <c r="S496" s="195" t="s">
        <v>7</v>
      </c>
      <c r="X496" s="194" t="s">
        <v>277</v>
      </c>
      <c r="Y496" s="195" t="s">
        <v>7</v>
      </c>
      <c r="Z496" s="195">
        <v>800</v>
      </c>
      <c r="AA496" s="195">
        <v>75</v>
      </c>
      <c r="AB496" s="195" t="s">
        <v>7</v>
      </c>
      <c r="AC496" s="195" t="s">
        <v>7</v>
      </c>
      <c r="AD496" s="195" t="s">
        <v>7</v>
      </c>
      <c r="AE496" s="195" t="s">
        <v>7</v>
      </c>
      <c r="AF496" s="195" t="s">
        <v>7</v>
      </c>
      <c r="AG496" s="195" t="s">
        <v>7</v>
      </c>
      <c r="AH496" s="195" t="s">
        <v>7</v>
      </c>
      <c r="AI496" s="195" t="s">
        <v>7</v>
      </c>
      <c r="AJ496" s="195" t="s">
        <v>7</v>
      </c>
      <c r="AK496" s="195" t="s">
        <v>7</v>
      </c>
      <c r="AL496" s="195">
        <v>76</v>
      </c>
      <c r="AM496" s="195" t="s">
        <v>7</v>
      </c>
      <c r="AN496" s="195" t="s">
        <v>7</v>
      </c>
      <c r="AS496" s="194" t="s">
        <v>277</v>
      </c>
      <c r="AT496" s="195" t="s">
        <v>7</v>
      </c>
      <c r="AU496" s="196">
        <v>14000</v>
      </c>
      <c r="AV496" s="195">
        <v>120</v>
      </c>
      <c r="AW496" s="195" t="s">
        <v>7</v>
      </c>
      <c r="AX496" s="195" t="s">
        <v>7</v>
      </c>
      <c r="AY496" s="195" t="s">
        <v>7</v>
      </c>
      <c r="AZ496" s="195" t="s">
        <v>7</v>
      </c>
      <c r="BA496" s="195" t="s">
        <v>7</v>
      </c>
      <c r="BB496" s="195" t="s">
        <v>7</v>
      </c>
      <c r="BC496" s="195" t="s">
        <v>7</v>
      </c>
      <c r="BD496" s="195" t="s">
        <v>7</v>
      </c>
      <c r="BE496" s="195" t="s">
        <v>7</v>
      </c>
      <c r="BF496" s="195" t="s">
        <v>7</v>
      </c>
      <c r="BG496" s="196">
        <v>1026</v>
      </c>
      <c r="BH496" s="195" t="s">
        <v>7</v>
      </c>
      <c r="BI496" s="195" t="s">
        <v>7</v>
      </c>
    </row>
    <row r="497" spans="1:61" ht="12" customHeight="1" x14ac:dyDescent="0.2">
      <c r="A497" s="129">
        <v>234</v>
      </c>
      <c r="B497" s="129"/>
      <c r="C497" s="194" t="s">
        <v>278</v>
      </c>
      <c r="D497" s="195" t="s">
        <v>7</v>
      </c>
      <c r="E497" s="195" t="s">
        <v>7</v>
      </c>
      <c r="F497" s="195" t="s">
        <v>7</v>
      </c>
      <c r="G497" s="195" t="s">
        <v>7</v>
      </c>
      <c r="H497" s="195" t="s">
        <v>7</v>
      </c>
      <c r="I497" s="195" t="s">
        <v>7</v>
      </c>
      <c r="J497" s="195" t="s">
        <v>7</v>
      </c>
      <c r="K497" s="195" t="s">
        <v>7</v>
      </c>
      <c r="L497" s="195" t="s">
        <v>7</v>
      </c>
      <c r="M497" s="195" t="s">
        <v>7</v>
      </c>
      <c r="N497" s="195" t="s">
        <v>7</v>
      </c>
      <c r="O497" s="195" t="s">
        <v>7</v>
      </c>
      <c r="P497" s="195" t="s">
        <v>7</v>
      </c>
      <c r="Q497" s="195" t="s">
        <v>7</v>
      </c>
      <c r="R497" s="195" t="s">
        <v>7</v>
      </c>
      <c r="S497" s="195" t="s">
        <v>7</v>
      </c>
      <c r="X497" s="194" t="s">
        <v>278</v>
      </c>
      <c r="Y497" s="195" t="s">
        <v>7</v>
      </c>
      <c r="Z497" s="195" t="s">
        <v>7</v>
      </c>
      <c r="AA497" s="195" t="s">
        <v>7</v>
      </c>
      <c r="AB497" s="195" t="s">
        <v>7</v>
      </c>
      <c r="AC497" s="195" t="s">
        <v>7</v>
      </c>
      <c r="AD497" s="195" t="s">
        <v>7</v>
      </c>
      <c r="AE497" s="195" t="s">
        <v>7</v>
      </c>
      <c r="AF497" s="195" t="s">
        <v>7</v>
      </c>
      <c r="AG497" s="195" t="s">
        <v>7</v>
      </c>
      <c r="AH497" s="195" t="s">
        <v>7</v>
      </c>
      <c r="AI497" s="195" t="s">
        <v>7</v>
      </c>
      <c r="AJ497" s="195" t="s">
        <v>7</v>
      </c>
      <c r="AK497" s="195" t="s">
        <v>7</v>
      </c>
      <c r="AL497" s="195" t="s">
        <v>7</v>
      </c>
      <c r="AM497" s="195" t="s">
        <v>7</v>
      </c>
      <c r="AN497" s="195" t="s">
        <v>7</v>
      </c>
      <c r="AS497" s="194" t="s">
        <v>278</v>
      </c>
      <c r="AT497" s="195" t="s">
        <v>7</v>
      </c>
      <c r="AU497" s="195" t="s">
        <v>7</v>
      </c>
      <c r="AV497" s="195" t="s">
        <v>7</v>
      </c>
      <c r="AW497" s="195" t="s">
        <v>7</v>
      </c>
      <c r="AX497" s="195" t="s">
        <v>7</v>
      </c>
      <c r="AY497" s="195" t="s">
        <v>7</v>
      </c>
      <c r="AZ497" s="195" t="s">
        <v>7</v>
      </c>
      <c r="BA497" s="195" t="s">
        <v>7</v>
      </c>
      <c r="BB497" s="195" t="s">
        <v>7</v>
      </c>
      <c r="BC497" s="195" t="s">
        <v>7</v>
      </c>
      <c r="BD497" s="195" t="s">
        <v>7</v>
      </c>
      <c r="BE497" s="195" t="s">
        <v>7</v>
      </c>
      <c r="BF497" s="195" t="s">
        <v>7</v>
      </c>
      <c r="BG497" s="195" t="s">
        <v>7</v>
      </c>
      <c r="BH497" s="195" t="s">
        <v>7</v>
      </c>
      <c r="BI497" s="195" t="s">
        <v>7</v>
      </c>
    </row>
    <row r="498" spans="1:61" x14ac:dyDescent="0.2">
      <c r="A498" s="129">
        <v>235</v>
      </c>
      <c r="B498" s="129"/>
      <c r="C498" s="194" t="s">
        <v>280</v>
      </c>
      <c r="D498" s="195" t="s">
        <v>7</v>
      </c>
      <c r="E498" s="195" t="s">
        <v>7</v>
      </c>
      <c r="F498" s="195" t="s">
        <v>7</v>
      </c>
      <c r="G498" s="195" t="s">
        <v>7</v>
      </c>
      <c r="H498" s="195" t="s">
        <v>7</v>
      </c>
      <c r="I498" s="195" t="s">
        <v>7</v>
      </c>
      <c r="J498" s="195" t="s">
        <v>7</v>
      </c>
      <c r="K498" s="195">
        <v>8</v>
      </c>
      <c r="L498" s="195" t="s">
        <v>7</v>
      </c>
      <c r="M498" s="195" t="s">
        <v>7</v>
      </c>
      <c r="N498" s="195" t="s">
        <v>7</v>
      </c>
      <c r="O498" s="195" t="s">
        <v>7</v>
      </c>
      <c r="P498" s="195" t="s">
        <v>7</v>
      </c>
      <c r="Q498" s="195" t="s">
        <v>7</v>
      </c>
      <c r="R498" s="195" t="s">
        <v>7</v>
      </c>
      <c r="S498" s="195" t="s">
        <v>7</v>
      </c>
      <c r="X498" s="194" t="s">
        <v>280</v>
      </c>
      <c r="Y498" s="195" t="s">
        <v>7</v>
      </c>
      <c r="Z498" s="195" t="s">
        <v>7</v>
      </c>
      <c r="AA498" s="195" t="s">
        <v>7</v>
      </c>
      <c r="AB498" s="195" t="s">
        <v>7</v>
      </c>
      <c r="AC498" s="195" t="s">
        <v>7</v>
      </c>
      <c r="AD498" s="195" t="s">
        <v>7</v>
      </c>
      <c r="AE498" s="195" t="s">
        <v>7</v>
      </c>
      <c r="AF498" s="195">
        <v>8</v>
      </c>
      <c r="AG498" s="195" t="s">
        <v>7</v>
      </c>
      <c r="AH498" s="195" t="s">
        <v>7</v>
      </c>
      <c r="AI498" s="195" t="s">
        <v>7</v>
      </c>
      <c r="AJ498" s="195" t="s">
        <v>7</v>
      </c>
      <c r="AK498" s="195" t="s">
        <v>7</v>
      </c>
      <c r="AL498" s="195" t="s">
        <v>7</v>
      </c>
      <c r="AM498" s="195" t="s">
        <v>7</v>
      </c>
      <c r="AN498" s="195" t="s">
        <v>7</v>
      </c>
      <c r="AS498" s="194" t="s">
        <v>280</v>
      </c>
      <c r="AT498" s="195" t="s">
        <v>7</v>
      </c>
      <c r="AU498" s="195" t="s">
        <v>7</v>
      </c>
      <c r="AV498" s="195" t="s">
        <v>7</v>
      </c>
      <c r="AW498" s="195" t="s">
        <v>7</v>
      </c>
      <c r="AX498" s="195" t="s">
        <v>7</v>
      </c>
      <c r="AY498" s="195" t="s">
        <v>7</v>
      </c>
      <c r="AZ498" s="195" t="s">
        <v>7</v>
      </c>
      <c r="BA498" s="195">
        <v>160</v>
      </c>
      <c r="BB498" s="195" t="s">
        <v>7</v>
      </c>
      <c r="BC498" s="195" t="s">
        <v>7</v>
      </c>
      <c r="BD498" s="195" t="s">
        <v>7</v>
      </c>
      <c r="BE498" s="195" t="s">
        <v>7</v>
      </c>
      <c r="BF498" s="195" t="s">
        <v>7</v>
      </c>
      <c r="BG498" s="195" t="s">
        <v>7</v>
      </c>
      <c r="BH498" s="195" t="s">
        <v>7</v>
      </c>
      <c r="BI498" s="195" t="s">
        <v>7</v>
      </c>
    </row>
    <row r="499" spans="1:61" x14ac:dyDescent="0.2">
      <c r="A499" s="129">
        <v>236</v>
      </c>
      <c r="B499" s="129"/>
      <c r="C499" s="194" t="s">
        <v>281</v>
      </c>
      <c r="D499" s="195" t="s">
        <v>7</v>
      </c>
      <c r="E499" s="195" t="s">
        <v>7</v>
      </c>
      <c r="F499" s="195" t="s">
        <v>7</v>
      </c>
      <c r="G499" s="195" t="s">
        <v>7</v>
      </c>
      <c r="H499" s="195" t="s">
        <v>7</v>
      </c>
      <c r="I499" s="195" t="s">
        <v>7</v>
      </c>
      <c r="J499" s="195" t="s">
        <v>7</v>
      </c>
      <c r="K499" s="195">
        <v>15</v>
      </c>
      <c r="L499" s="195" t="s">
        <v>7</v>
      </c>
      <c r="M499" s="195" t="s">
        <v>7</v>
      </c>
      <c r="N499" s="195" t="s">
        <v>7</v>
      </c>
      <c r="O499" s="195" t="s">
        <v>7</v>
      </c>
      <c r="P499" s="195" t="s">
        <v>7</v>
      </c>
      <c r="Q499" s="195" t="s">
        <v>7</v>
      </c>
      <c r="R499" s="195">
        <v>6</v>
      </c>
      <c r="S499" s="195" t="s">
        <v>7</v>
      </c>
      <c r="X499" s="194" t="s">
        <v>281</v>
      </c>
      <c r="Y499" s="195" t="s">
        <v>7</v>
      </c>
      <c r="Z499" s="195" t="s">
        <v>7</v>
      </c>
      <c r="AA499" s="195" t="s">
        <v>7</v>
      </c>
      <c r="AB499" s="195" t="s">
        <v>7</v>
      </c>
      <c r="AC499" s="195" t="s">
        <v>7</v>
      </c>
      <c r="AD499" s="195" t="s">
        <v>7</v>
      </c>
      <c r="AE499" s="195" t="s">
        <v>7</v>
      </c>
      <c r="AF499" s="195">
        <v>15</v>
      </c>
      <c r="AG499" s="195" t="s">
        <v>7</v>
      </c>
      <c r="AH499" s="195" t="s">
        <v>7</v>
      </c>
      <c r="AI499" s="195" t="s">
        <v>7</v>
      </c>
      <c r="AJ499" s="195" t="s">
        <v>7</v>
      </c>
      <c r="AK499" s="195" t="s">
        <v>7</v>
      </c>
      <c r="AL499" s="195" t="s">
        <v>7</v>
      </c>
      <c r="AM499" s="195">
        <v>6</v>
      </c>
      <c r="AN499" s="195" t="s">
        <v>7</v>
      </c>
      <c r="AS499" s="194" t="s">
        <v>281</v>
      </c>
      <c r="AT499" s="195" t="s">
        <v>7</v>
      </c>
      <c r="AU499" s="195" t="s">
        <v>7</v>
      </c>
      <c r="AV499" s="195" t="s">
        <v>7</v>
      </c>
      <c r="AW499" s="195" t="s">
        <v>7</v>
      </c>
      <c r="AX499" s="195" t="s">
        <v>7</v>
      </c>
      <c r="AY499" s="195" t="s">
        <v>7</v>
      </c>
      <c r="AZ499" s="195" t="s">
        <v>7</v>
      </c>
      <c r="BA499" s="195">
        <v>240</v>
      </c>
      <c r="BB499" s="195" t="s">
        <v>7</v>
      </c>
      <c r="BC499" s="195" t="s">
        <v>7</v>
      </c>
      <c r="BD499" s="195" t="s">
        <v>7</v>
      </c>
      <c r="BE499" s="195" t="s">
        <v>7</v>
      </c>
      <c r="BF499" s="195" t="s">
        <v>7</v>
      </c>
      <c r="BG499" s="195" t="s">
        <v>7</v>
      </c>
      <c r="BH499" s="195">
        <v>120</v>
      </c>
      <c r="BI499" s="195" t="s">
        <v>7</v>
      </c>
    </row>
    <row r="500" spans="1:61" x14ac:dyDescent="0.2">
      <c r="A500" s="129">
        <v>237</v>
      </c>
      <c r="B500" s="129"/>
      <c r="C500" s="194" t="s">
        <v>283</v>
      </c>
      <c r="D500" s="195" t="s">
        <v>7</v>
      </c>
      <c r="E500" s="195">
        <v>15</v>
      </c>
      <c r="F500" s="195" t="s">
        <v>7</v>
      </c>
      <c r="G500" s="195">
        <v>6</v>
      </c>
      <c r="H500" s="195">
        <v>125</v>
      </c>
      <c r="I500" s="195" t="s">
        <v>7</v>
      </c>
      <c r="J500" s="195" t="s">
        <v>7</v>
      </c>
      <c r="K500" s="195" t="s">
        <v>7</v>
      </c>
      <c r="L500" s="195" t="s">
        <v>7</v>
      </c>
      <c r="M500" s="195" t="s">
        <v>7</v>
      </c>
      <c r="N500" s="195" t="s">
        <v>7</v>
      </c>
      <c r="O500" s="195" t="s">
        <v>7</v>
      </c>
      <c r="P500" s="195" t="s">
        <v>7</v>
      </c>
      <c r="Q500" s="195" t="s">
        <v>7</v>
      </c>
      <c r="R500" s="195" t="s">
        <v>7</v>
      </c>
      <c r="S500" s="195" t="s">
        <v>7</v>
      </c>
      <c r="U500" s="28"/>
      <c r="X500" s="194" t="s">
        <v>283</v>
      </c>
      <c r="Y500" s="195" t="s">
        <v>7</v>
      </c>
      <c r="Z500" s="195">
        <v>15</v>
      </c>
      <c r="AA500" s="195" t="s">
        <v>7</v>
      </c>
      <c r="AB500" s="195">
        <v>6</v>
      </c>
      <c r="AC500" s="195">
        <v>125</v>
      </c>
      <c r="AD500" s="195" t="s">
        <v>7</v>
      </c>
      <c r="AE500" s="195" t="s">
        <v>7</v>
      </c>
      <c r="AF500" s="195" t="s">
        <v>7</v>
      </c>
      <c r="AG500" s="195" t="s">
        <v>7</v>
      </c>
      <c r="AH500" s="195" t="s">
        <v>7</v>
      </c>
      <c r="AI500" s="195" t="s">
        <v>7</v>
      </c>
      <c r="AJ500" s="195" t="s">
        <v>7</v>
      </c>
      <c r="AK500" s="195" t="s">
        <v>7</v>
      </c>
      <c r="AL500" s="195" t="s">
        <v>7</v>
      </c>
      <c r="AM500" s="195" t="s">
        <v>7</v>
      </c>
      <c r="AN500" s="195" t="s">
        <v>7</v>
      </c>
      <c r="AS500" s="194" t="s">
        <v>283</v>
      </c>
      <c r="AT500" s="195" t="s">
        <v>7</v>
      </c>
      <c r="AU500" s="195">
        <v>120</v>
      </c>
      <c r="AV500" s="195" t="s">
        <v>7</v>
      </c>
      <c r="AW500" s="195">
        <v>6</v>
      </c>
      <c r="AX500" s="196">
        <v>2500</v>
      </c>
      <c r="AY500" s="195" t="s">
        <v>7</v>
      </c>
      <c r="AZ500" s="195" t="s">
        <v>7</v>
      </c>
      <c r="BA500" s="195" t="s">
        <v>7</v>
      </c>
      <c r="BB500" s="195" t="s">
        <v>7</v>
      </c>
      <c r="BC500" s="195" t="s">
        <v>7</v>
      </c>
      <c r="BD500" s="195" t="s">
        <v>7</v>
      </c>
      <c r="BE500" s="195" t="s">
        <v>7</v>
      </c>
      <c r="BF500" s="195" t="s">
        <v>7</v>
      </c>
      <c r="BG500" s="195" t="s">
        <v>7</v>
      </c>
      <c r="BH500" s="195" t="s">
        <v>7</v>
      </c>
      <c r="BI500" s="195" t="s">
        <v>7</v>
      </c>
    </row>
    <row r="501" spans="1:61" x14ac:dyDescent="0.2">
      <c r="A501" s="129">
        <v>238</v>
      </c>
      <c r="B501" s="129"/>
      <c r="C501" s="194" t="s">
        <v>284</v>
      </c>
      <c r="D501" s="195" t="s">
        <v>7</v>
      </c>
      <c r="E501" s="195">
        <v>220</v>
      </c>
      <c r="F501" s="196">
        <v>1270</v>
      </c>
      <c r="G501" s="195" t="s">
        <v>7</v>
      </c>
      <c r="H501" s="195" t="s">
        <v>7</v>
      </c>
      <c r="I501" s="195" t="s">
        <v>7</v>
      </c>
      <c r="J501" s="195" t="s">
        <v>7</v>
      </c>
      <c r="K501" s="195" t="s">
        <v>7</v>
      </c>
      <c r="L501" s="195" t="s">
        <v>7</v>
      </c>
      <c r="M501" s="195" t="s">
        <v>7</v>
      </c>
      <c r="N501" s="195" t="s">
        <v>7</v>
      </c>
      <c r="O501" s="195" t="s">
        <v>7</v>
      </c>
      <c r="P501" s="195" t="s">
        <v>7</v>
      </c>
      <c r="Q501" s="195" t="s">
        <v>7</v>
      </c>
      <c r="R501" s="195" t="s">
        <v>7</v>
      </c>
      <c r="S501" s="195" t="s">
        <v>7</v>
      </c>
      <c r="X501" s="194" t="s">
        <v>284</v>
      </c>
      <c r="Y501" s="195" t="s">
        <v>7</v>
      </c>
      <c r="Z501" s="195">
        <v>220</v>
      </c>
      <c r="AA501" s="196">
        <v>1270</v>
      </c>
      <c r="AB501" s="195" t="s">
        <v>7</v>
      </c>
      <c r="AC501" s="195" t="s">
        <v>7</v>
      </c>
      <c r="AD501" s="195" t="s">
        <v>7</v>
      </c>
      <c r="AE501" s="195" t="s">
        <v>7</v>
      </c>
      <c r="AF501" s="195" t="s">
        <v>7</v>
      </c>
      <c r="AG501" s="195" t="s">
        <v>7</v>
      </c>
      <c r="AH501" s="195" t="s">
        <v>7</v>
      </c>
      <c r="AI501" s="195" t="s">
        <v>7</v>
      </c>
      <c r="AJ501" s="195" t="s">
        <v>7</v>
      </c>
      <c r="AK501" s="195" t="s">
        <v>7</v>
      </c>
      <c r="AL501" s="195" t="s">
        <v>7</v>
      </c>
      <c r="AM501" s="195" t="s">
        <v>7</v>
      </c>
      <c r="AN501" s="195" t="s">
        <v>7</v>
      </c>
      <c r="AS501" s="194" t="s">
        <v>284</v>
      </c>
      <c r="AT501" s="195" t="s">
        <v>7</v>
      </c>
      <c r="AU501" s="196">
        <v>1804</v>
      </c>
      <c r="AV501" s="196">
        <v>3175</v>
      </c>
      <c r="AW501" s="195" t="s">
        <v>7</v>
      </c>
      <c r="AX501" s="195" t="s">
        <v>7</v>
      </c>
      <c r="AY501" s="195" t="s">
        <v>7</v>
      </c>
      <c r="AZ501" s="195" t="s">
        <v>7</v>
      </c>
      <c r="BA501" s="195" t="s">
        <v>7</v>
      </c>
      <c r="BB501" s="195" t="s">
        <v>7</v>
      </c>
      <c r="BC501" s="195" t="s">
        <v>7</v>
      </c>
      <c r="BD501" s="195" t="s">
        <v>7</v>
      </c>
      <c r="BE501" s="195" t="s">
        <v>7</v>
      </c>
      <c r="BF501" s="195" t="s">
        <v>7</v>
      </c>
      <c r="BG501" s="195" t="s">
        <v>7</v>
      </c>
      <c r="BH501" s="195" t="s">
        <v>7</v>
      </c>
      <c r="BI501" s="195" t="s">
        <v>7</v>
      </c>
    </row>
    <row r="502" spans="1:61" x14ac:dyDescent="0.2">
      <c r="A502" s="129">
        <v>239</v>
      </c>
      <c r="B502" s="129"/>
      <c r="C502" s="28"/>
      <c r="X502" s="28"/>
      <c r="AS502" s="28"/>
    </row>
    <row r="503" spans="1:61" x14ac:dyDescent="0.2">
      <c r="A503" s="129">
        <v>240</v>
      </c>
      <c r="B503" s="129"/>
      <c r="C503" s="28"/>
      <c r="X503" s="28"/>
      <c r="AS503" s="28"/>
    </row>
    <row r="504" spans="1:61" x14ac:dyDescent="0.2">
      <c r="A504" s="129">
        <v>241</v>
      </c>
      <c r="B504" s="129"/>
      <c r="C504" s="28" t="s">
        <v>29</v>
      </c>
      <c r="X504" s="28" t="s">
        <v>29</v>
      </c>
      <c r="AS504" s="28" t="s">
        <v>29</v>
      </c>
    </row>
    <row r="505" spans="1:61" x14ac:dyDescent="0.2">
      <c r="A505" s="129">
        <v>242</v>
      </c>
      <c r="B505" s="129"/>
    </row>
    <row r="506" spans="1:61" x14ac:dyDescent="0.2">
      <c r="A506" s="129">
        <v>243</v>
      </c>
      <c r="B506" s="129"/>
    </row>
    <row r="507" spans="1:61" x14ac:dyDescent="0.2">
      <c r="A507" s="129">
        <v>244</v>
      </c>
      <c r="B507" s="129"/>
    </row>
    <row r="508" spans="1:61" x14ac:dyDescent="0.2">
      <c r="A508" s="129">
        <v>245</v>
      </c>
      <c r="B508" s="129"/>
    </row>
    <row r="509" spans="1:61" x14ac:dyDescent="0.2">
      <c r="A509" s="129">
        <v>246</v>
      </c>
      <c r="B509" s="129"/>
    </row>
  </sheetData>
  <sheetProtection password="D2FB" sheet="1" objects="1" scenarios="1"/>
  <mergeCells count="3">
    <mergeCell ref="G260:H260"/>
    <mergeCell ref="G3:H3"/>
    <mergeCell ref="K3:M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65" r:id="rId4" name="Drop Down 9">
              <controlPr defaultSize="0" print="0" autoFill="0" autoLine="0" autoPict="0">
                <anchor moveWithCells="1" sizeWithCells="1">
                  <from>
                    <xdr:col>2</xdr:col>
                    <xdr:colOff>1295400</xdr:colOff>
                    <xdr:row>0</xdr:row>
                    <xdr:rowOff>0</xdr:rowOff>
                  </from>
                  <to>
                    <xdr:col>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0" r:id="rId5" name="Drop Down 124">
              <controlPr defaultSize="0" print="0" autoFill="0" autoLine="0" autoPict="0">
                <anchor moveWithCells="1" sizeWithCells="1">
                  <from>
                    <xdr:col>32</xdr:col>
                    <xdr:colOff>38100</xdr:colOff>
                    <xdr:row>0</xdr:row>
                    <xdr:rowOff>0</xdr:rowOff>
                  </from>
                  <to>
                    <xdr:col>34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2" r:id="rId6" name="Drop Down 126">
              <controlPr defaultSize="0" print="0" autoFill="0" autoLine="0" autoPict="0">
                <anchor moveWithCells="1" sizeWithCells="1">
                  <from>
                    <xdr:col>32</xdr:col>
                    <xdr:colOff>38100</xdr:colOff>
                    <xdr:row>0</xdr:row>
                    <xdr:rowOff>0</xdr:rowOff>
                  </from>
                  <to>
                    <xdr:col>34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GC510"/>
  <sheetViews>
    <sheetView zoomScaleNormal="100" workbookViewId="0">
      <pane xSplit="4" topLeftCell="E1" activePane="topRight" state="frozen"/>
      <selection pane="topRight"/>
    </sheetView>
  </sheetViews>
  <sheetFormatPr defaultColWidth="8.28515625" defaultRowHeight="12.75" customHeight="1" x14ac:dyDescent="0.2"/>
  <cols>
    <col min="1" max="1" width="3.42578125" style="4" customWidth="1"/>
    <col min="2" max="2" width="4.28515625" style="4" customWidth="1"/>
    <col min="3" max="3" width="23.28515625" style="4" customWidth="1"/>
    <col min="4" max="4" width="33.85546875" style="3" customWidth="1"/>
    <col min="5" max="5" width="10.7109375" style="3" customWidth="1"/>
    <col min="6" max="14" width="10.7109375" style="4" customWidth="1"/>
    <col min="15" max="17" width="10.7109375" style="6" customWidth="1"/>
    <col min="18" max="62" width="10.7109375" style="4" customWidth="1"/>
    <col min="63" max="63" width="6.42578125" style="4" customWidth="1"/>
    <col min="64" max="64" width="8.42578125" style="4" customWidth="1"/>
    <col min="65" max="65" width="6.5703125" style="4" customWidth="1"/>
    <col min="66" max="66" width="24.28515625" style="4" customWidth="1"/>
    <col min="67" max="67" width="11.140625" style="4" customWidth="1"/>
    <col min="68" max="68" width="12" style="4" customWidth="1"/>
    <col min="69" max="69" width="12.5703125" style="4" customWidth="1"/>
    <col min="70" max="70" width="11.42578125" style="4" customWidth="1"/>
    <col min="71" max="71" width="19.85546875" style="4" customWidth="1"/>
    <col min="72" max="73" width="9.140625" style="4" customWidth="1"/>
    <col min="74" max="74" width="9.7109375" style="4" customWidth="1"/>
    <col min="75" max="75" width="8.5703125" style="4" customWidth="1"/>
    <col min="76" max="76" width="7.28515625" style="4" customWidth="1"/>
    <col min="77" max="77" width="9.28515625" style="4" customWidth="1"/>
    <col min="78" max="78" width="8.5703125" style="4" customWidth="1"/>
    <col min="79" max="79" width="10.28515625" style="4" customWidth="1"/>
    <col min="80" max="80" width="11.42578125" style="29" customWidth="1"/>
    <col min="81" max="81" width="10.7109375" style="29" customWidth="1"/>
    <col min="82" max="82" width="8.42578125" style="99" customWidth="1"/>
    <col min="83" max="16384" width="8.28515625" style="4"/>
  </cols>
  <sheetData>
    <row r="1" spans="2:185" s="2" customFormat="1" ht="21.75" customHeight="1" x14ac:dyDescent="0.2">
      <c r="D1" s="140" t="s">
        <v>588</v>
      </c>
      <c r="F1" s="119"/>
      <c r="G1" s="1"/>
      <c r="H1" s="1"/>
      <c r="I1" s="1"/>
      <c r="J1" s="1"/>
      <c r="K1" s="1"/>
      <c r="L1" s="1"/>
      <c r="N1" s="5"/>
      <c r="O1" s="5"/>
      <c r="P1" s="5"/>
      <c r="BY1" s="103"/>
      <c r="BZ1" s="103"/>
      <c r="CA1" s="98"/>
    </row>
    <row r="2" spans="2:185" ht="12.75" customHeight="1" x14ac:dyDescent="0.2">
      <c r="N2" s="6"/>
      <c r="Q2" s="4"/>
      <c r="BS2" s="94"/>
      <c r="BY2" s="29"/>
      <c r="BZ2" s="29"/>
      <c r="CA2" s="99"/>
      <c r="CB2" s="4"/>
      <c r="CC2" s="4"/>
      <c r="CD2" s="4"/>
    </row>
    <row r="3" spans="2:185" ht="12.75" customHeight="1" x14ac:dyDescent="0.2">
      <c r="E3" s="87">
        <v>1</v>
      </c>
      <c r="F3" s="87">
        <v>2</v>
      </c>
      <c r="G3" s="87">
        <v>3</v>
      </c>
      <c r="H3" s="87">
        <v>4</v>
      </c>
      <c r="I3" s="87">
        <v>5</v>
      </c>
      <c r="J3" s="87">
        <v>6</v>
      </c>
      <c r="K3" s="87">
        <v>7</v>
      </c>
      <c r="L3" s="87">
        <v>8</v>
      </c>
      <c r="M3" s="87">
        <v>9</v>
      </c>
      <c r="N3" s="87">
        <v>10</v>
      </c>
      <c r="O3" s="87">
        <v>11</v>
      </c>
      <c r="P3" s="87">
        <v>12</v>
      </c>
      <c r="Q3" s="87">
        <v>13</v>
      </c>
      <c r="R3" s="87">
        <v>14</v>
      </c>
      <c r="S3" s="87">
        <v>15</v>
      </c>
      <c r="T3" s="87">
        <v>16</v>
      </c>
      <c r="U3" s="87">
        <v>17</v>
      </c>
      <c r="V3" s="87">
        <v>18</v>
      </c>
      <c r="W3" s="87">
        <v>19</v>
      </c>
      <c r="X3" s="88">
        <v>1</v>
      </c>
      <c r="Y3" s="88">
        <v>2</v>
      </c>
      <c r="Z3" s="88">
        <v>3</v>
      </c>
      <c r="AA3" s="88">
        <v>4</v>
      </c>
      <c r="AB3" s="88">
        <v>5</v>
      </c>
      <c r="AC3" s="88">
        <v>6</v>
      </c>
      <c r="AD3" s="88">
        <v>7</v>
      </c>
      <c r="AE3" s="88">
        <v>8</v>
      </c>
      <c r="AF3" s="88">
        <v>9</v>
      </c>
      <c r="AG3" s="88">
        <v>10</v>
      </c>
      <c r="AH3" s="88">
        <v>11</v>
      </c>
      <c r="AI3" s="88">
        <v>12</v>
      </c>
      <c r="AJ3" s="88">
        <v>13</v>
      </c>
      <c r="AK3" s="88">
        <v>14</v>
      </c>
      <c r="AL3" s="88">
        <v>15</v>
      </c>
      <c r="AM3" s="88">
        <v>16</v>
      </c>
      <c r="AN3" s="88">
        <v>17</v>
      </c>
      <c r="AO3" s="88">
        <v>18</v>
      </c>
      <c r="AP3" s="88">
        <v>19</v>
      </c>
      <c r="AQ3" s="89">
        <v>1</v>
      </c>
      <c r="AR3" s="89">
        <v>2</v>
      </c>
      <c r="AS3" s="89">
        <v>3</v>
      </c>
      <c r="AT3" s="89">
        <v>4</v>
      </c>
      <c r="AU3" s="89">
        <v>5</v>
      </c>
      <c r="AV3" s="89">
        <v>6</v>
      </c>
      <c r="AW3" s="89">
        <v>7</v>
      </c>
      <c r="AX3" s="89">
        <v>8</v>
      </c>
      <c r="AY3" s="89">
        <v>9</v>
      </c>
      <c r="AZ3" s="89">
        <v>10</v>
      </c>
      <c r="BA3" s="89">
        <v>11</v>
      </c>
      <c r="BB3" s="89">
        <v>12</v>
      </c>
      <c r="BC3" s="89">
        <v>13</v>
      </c>
      <c r="BD3" s="89">
        <v>14</v>
      </c>
      <c r="BE3" s="89">
        <v>15</v>
      </c>
      <c r="BF3" s="89">
        <v>16</v>
      </c>
      <c r="BG3" s="89">
        <v>17</v>
      </c>
      <c r="BH3" s="89">
        <v>18</v>
      </c>
      <c r="BI3" s="89">
        <v>19</v>
      </c>
      <c r="BS3" s="94"/>
      <c r="BY3" s="29"/>
      <c r="BZ3" s="29"/>
      <c r="CA3" s="99"/>
      <c r="CB3" s="4"/>
      <c r="CC3" s="4"/>
      <c r="CD3" s="4"/>
    </row>
    <row r="4" spans="2:185" ht="15.75" customHeight="1" x14ac:dyDescent="0.2">
      <c r="D4" s="39" t="s">
        <v>523</v>
      </c>
      <c r="E4" s="35"/>
      <c r="F4" s="35"/>
      <c r="G4" s="73" t="s">
        <v>578</v>
      </c>
      <c r="H4" s="71">
        <f>Entrada_Dados_Ano_2012!G3</f>
        <v>2014</v>
      </c>
      <c r="I4" s="38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6"/>
      <c r="AD4" s="34"/>
      <c r="BS4" s="94"/>
      <c r="BY4" s="29"/>
      <c r="BZ4" s="29"/>
      <c r="CA4" s="99"/>
      <c r="CB4" s="4"/>
      <c r="CC4" s="4"/>
      <c r="CD4" s="4"/>
    </row>
    <row r="5" spans="2:185" ht="15.75" customHeight="1" x14ac:dyDescent="0.2">
      <c r="D5" s="130"/>
      <c r="E5" s="130" t="s">
        <v>552</v>
      </c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43"/>
      <c r="X5" s="131" t="s">
        <v>552</v>
      </c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43"/>
      <c r="AQ5" s="131" t="s">
        <v>552</v>
      </c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2"/>
      <c r="BP5" s="133" t="s">
        <v>584</v>
      </c>
      <c r="BQ5" s="91" t="s">
        <v>585</v>
      </c>
      <c r="BR5" s="91" t="s">
        <v>24</v>
      </c>
      <c r="BS5" s="94"/>
      <c r="BY5" s="29"/>
      <c r="BZ5" s="106" t="s">
        <v>587</v>
      </c>
      <c r="CB5" s="4"/>
      <c r="CC5" s="4"/>
      <c r="CD5" s="4"/>
      <c r="DJ5" s="106" t="s">
        <v>586</v>
      </c>
      <c r="ET5" s="105" t="s">
        <v>24</v>
      </c>
    </row>
    <row r="6" spans="2:185" ht="15.75" customHeight="1" x14ac:dyDescent="0.2">
      <c r="D6" s="130"/>
      <c r="E6" s="130" t="s">
        <v>555</v>
      </c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43"/>
      <c r="X6" s="131" t="s">
        <v>556</v>
      </c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43"/>
      <c r="AQ6" s="131" t="s">
        <v>557</v>
      </c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2"/>
      <c r="BK6" s="74"/>
      <c r="BL6" s="74"/>
      <c r="BM6" s="74"/>
      <c r="BN6" s="82"/>
      <c r="BO6" s="82"/>
      <c r="BP6" s="118">
        <v>1</v>
      </c>
      <c r="BQ6" s="118">
        <f>BP6</f>
        <v>1</v>
      </c>
      <c r="BR6" s="118">
        <f>BP6</f>
        <v>1</v>
      </c>
      <c r="BS6" s="75"/>
      <c r="BT6" s="75"/>
      <c r="BU6" s="75"/>
      <c r="BV6" s="83"/>
      <c r="BW6" s="83"/>
      <c r="BY6" s="29"/>
      <c r="BZ6" s="104">
        <v>1</v>
      </c>
      <c r="CA6" s="104">
        <v>2</v>
      </c>
      <c r="CB6" s="104">
        <v>3</v>
      </c>
      <c r="CC6" s="104">
        <v>4</v>
      </c>
      <c r="CD6" s="104">
        <v>5</v>
      </c>
      <c r="CE6" s="104">
        <v>6</v>
      </c>
      <c r="CF6" s="104">
        <v>7</v>
      </c>
      <c r="CG6" s="104">
        <v>8</v>
      </c>
      <c r="CH6" s="104">
        <v>9</v>
      </c>
      <c r="CI6" s="104">
        <v>10</v>
      </c>
      <c r="CJ6" s="104">
        <v>11</v>
      </c>
      <c r="CK6" s="104">
        <v>12</v>
      </c>
      <c r="CL6" s="104">
        <v>13</v>
      </c>
      <c r="CM6" s="104">
        <v>14</v>
      </c>
      <c r="CN6" s="104">
        <v>15</v>
      </c>
      <c r="CO6" s="104">
        <v>16</v>
      </c>
      <c r="CP6" s="104">
        <v>17</v>
      </c>
      <c r="CQ6" s="104">
        <v>18</v>
      </c>
      <c r="CR6" s="104">
        <v>19</v>
      </c>
      <c r="CS6" s="104">
        <v>20</v>
      </c>
      <c r="CT6" s="104">
        <v>21</v>
      </c>
      <c r="CU6" s="104">
        <v>22</v>
      </c>
      <c r="CV6" s="104">
        <v>23</v>
      </c>
      <c r="CW6" s="104">
        <v>24</v>
      </c>
      <c r="CX6" s="104">
        <v>25</v>
      </c>
      <c r="CY6" s="104">
        <v>26</v>
      </c>
      <c r="CZ6" s="104">
        <v>27</v>
      </c>
      <c r="DA6" s="104">
        <v>28</v>
      </c>
      <c r="DB6" s="104">
        <v>29</v>
      </c>
      <c r="DC6" s="104">
        <v>30</v>
      </c>
      <c r="DD6" s="104">
        <v>31</v>
      </c>
      <c r="DE6" s="104">
        <v>32</v>
      </c>
      <c r="DF6" s="104">
        <v>33</v>
      </c>
      <c r="DG6" s="104">
        <v>34</v>
      </c>
      <c r="DH6" s="104">
        <v>35</v>
      </c>
      <c r="DI6" s="104">
        <v>36</v>
      </c>
      <c r="DJ6" s="89">
        <v>1</v>
      </c>
      <c r="DK6" s="89">
        <v>2</v>
      </c>
      <c r="DL6" s="89">
        <v>3</v>
      </c>
      <c r="DM6" s="89">
        <v>4</v>
      </c>
      <c r="DN6" s="89">
        <v>5</v>
      </c>
      <c r="DO6" s="89">
        <v>6</v>
      </c>
      <c r="DP6" s="89">
        <v>7</v>
      </c>
      <c r="DQ6" s="89">
        <v>8</v>
      </c>
      <c r="DR6" s="89">
        <v>9</v>
      </c>
      <c r="DS6" s="89">
        <v>10</v>
      </c>
      <c r="DT6" s="89">
        <v>11</v>
      </c>
      <c r="DU6" s="89">
        <v>12</v>
      </c>
      <c r="DV6" s="89">
        <v>13</v>
      </c>
      <c r="DW6" s="89">
        <v>14</v>
      </c>
      <c r="DX6" s="89">
        <v>15</v>
      </c>
      <c r="DY6" s="89">
        <v>16</v>
      </c>
      <c r="DZ6" s="89">
        <v>17</v>
      </c>
      <c r="EA6" s="89">
        <v>18</v>
      </c>
      <c r="EB6" s="89">
        <v>19</v>
      </c>
      <c r="EC6" s="89">
        <v>20</v>
      </c>
      <c r="ED6" s="89">
        <v>21</v>
      </c>
      <c r="EE6" s="89">
        <v>22</v>
      </c>
      <c r="EF6" s="89">
        <v>23</v>
      </c>
      <c r="EG6" s="89">
        <v>24</v>
      </c>
      <c r="EH6" s="89">
        <v>25</v>
      </c>
      <c r="EI6" s="89">
        <v>26</v>
      </c>
      <c r="EJ6" s="89">
        <v>27</v>
      </c>
      <c r="EK6" s="89">
        <v>28</v>
      </c>
      <c r="EL6" s="89">
        <v>29</v>
      </c>
      <c r="EM6" s="89">
        <v>30</v>
      </c>
      <c r="EN6" s="89">
        <v>31</v>
      </c>
      <c r="EO6" s="89">
        <v>32</v>
      </c>
      <c r="EP6" s="89">
        <v>33</v>
      </c>
      <c r="EQ6" s="89">
        <v>34</v>
      </c>
      <c r="ER6" s="89">
        <v>35</v>
      </c>
      <c r="ES6" s="89">
        <v>36</v>
      </c>
      <c r="ET6" s="104">
        <v>1</v>
      </c>
      <c r="EU6" s="104">
        <v>2</v>
      </c>
      <c r="EV6" s="104">
        <v>3</v>
      </c>
      <c r="EW6" s="104">
        <v>4</v>
      </c>
      <c r="EX6" s="104">
        <v>5</v>
      </c>
      <c r="EY6" s="104">
        <v>6</v>
      </c>
      <c r="EZ6" s="104">
        <v>7</v>
      </c>
      <c r="FA6" s="104">
        <v>8</v>
      </c>
      <c r="FB6" s="104">
        <v>9</v>
      </c>
      <c r="FC6" s="104">
        <v>10</v>
      </c>
      <c r="FD6" s="104">
        <v>11</v>
      </c>
      <c r="FE6" s="104">
        <v>12</v>
      </c>
      <c r="FF6" s="104">
        <v>13</v>
      </c>
      <c r="FG6" s="104">
        <v>14</v>
      </c>
      <c r="FH6" s="104">
        <v>15</v>
      </c>
      <c r="FI6" s="104">
        <v>16</v>
      </c>
      <c r="FJ6" s="104">
        <v>17</v>
      </c>
      <c r="FK6" s="104">
        <v>18</v>
      </c>
      <c r="FL6" s="104">
        <v>19</v>
      </c>
      <c r="FM6" s="104">
        <v>20</v>
      </c>
      <c r="FN6" s="104">
        <v>21</v>
      </c>
      <c r="FO6" s="104">
        <v>22</v>
      </c>
      <c r="FP6" s="104">
        <v>23</v>
      </c>
      <c r="FQ6" s="104">
        <v>24</v>
      </c>
      <c r="FR6" s="104">
        <v>25</v>
      </c>
      <c r="FS6" s="104">
        <v>26</v>
      </c>
      <c r="FT6" s="104">
        <v>27</v>
      </c>
      <c r="FU6" s="104">
        <v>28</v>
      </c>
      <c r="FV6" s="104">
        <v>29</v>
      </c>
      <c r="FW6" s="104">
        <v>30</v>
      </c>
      <c r="FX6" s="104">
        <v>31</v>
      </c>
      <c r="FY6" s="104">
        <v>32</v>
      </c>
      <c r="FZ6" s="104">
        <v>33</v>
      </c>
      <c r="GA6" s="104">
        <v>34</v>
      </c>
      <c r="GB6" s="104">
        <v>35</v>
      </c>
      <c r="GC6" s="104">
        <v>36</v>
      </c>
    </row>
    <row r="7" spans="2:185" s="3" customFormat="1" ht="53.25" customHeight="1" x14ac:dyDescent="0.2">
      <c r="D7" s="58" t="s">
        <v>9</v>
      </c>
      <c r="E7" s="57" t="s">
        <v>0</v>
      </c>
      <c r="F7" s="57" t="s">
        <v>512</v>
      </c>
      <c r="G7" s="57" t="s">
        <v>513</v>
      </c>
      <c r="H7" s="57" t="s">
        <v>553</v>
      </c>
      <c r="I7" s="57" t="s">
        <v>2</v>
      </c>
      <c r="J7" s="57" t="s">
        <v>514</v>
      </c>
      <c r="K7" s="57" t="s">
        <v>56</v>
      </c>
      <c r="L7" s="57" t="s">
        <v>515</v>
      </c>
      <c r="M7" s="57" t="s">
        <v>516</v>
      </c>
      <c r="N7" s="57" t="s">
        <v>57</v>
      </c>
      <c r="O7" s="57" t="s">
        <v>554</v>
      </c>
      <c r="P7" s="57" t="s">
        <v>58</v>
      </c>
      <c r="Q7" s="57" t="s">
        <v>1</v>
      </c>
      <c r="R7" s="57" t="s">
        <v>522</v>
      </c>
      <c r="S7" s="57" t="s">
        <v>3</v>
      </c>
      <c r="T7" s="57" t="s">
        <v>4</v>
      </c>
      <c r="U7" s="57" t="s">
        <v>59</v>
      </c>
      <c r="V7" s="57" t="s">
        <v>5</v>
      </c>
      <c r="W7" s="144" t="s">
        <v>6</v>
      </c>
      <c r="X7" s="141" t="s">
        <v>0</v>
      </c>
      <c r="Y7" s="57" t="s">
        <v>512</v>
      </c>
      <c r="Z7" s="57" t="s">
        <v>513</v>
      </c>
      <c r="AA7" s="57" t="s">
        <v>553</v>
      </c>
      <c r="AB7" s="57" t="s">
        <v>2</v>
      </c>
      <c r="AC7" s="57" t="s">
        <v>514</v>
      </c>
      <c r="AD7" s="57" t="s">
        <v>56</v>
      </c>
      <c r="AE7" s="57" t="s">
        <v>515</v>
      </c>
      <c r="AF7" s="57" t="s">
        <v>516</v>
      </c>
      <c r="AG7" s="57" t="s">
        <v>57</v>
      </c>
      <c r="AH7" s="57" t="s">
        <v>554</v>
      </c>
      <c r="AI7" s="57" t="s">
        <v>58</v>
      </c>
      <c r="AJ7" s="57" t="s">
        <v>1</v>
      </c>
      <c r="AK7" s="57" t="s">
        <v>522</v>
      </c>
      <c r="AL7" s="57" t="s">
        <v>3</v>
      </c>
      <c r="AM7" s="57" t="s">
        <v>4</v>
      </c>
      <c r="AN7" s="57" t="s">
        <v>59</v>
      </c>
      <c r="AO7" s="57" t="s">
        <v>5</v>
      </c>
      <c r="AP7" s="144" t="s">
        <v>6</v>
      </c>
      <c r="AQ7" s="141" t="s">
        <v>25</v>
      </c>
      <c r="AR7" s="57" t="s">
        <v>517</v>
      </c>
      <c r="AS7" s="57" t="s">
        <v>518</v>
      </c>
      <c r="AT7" s="57" t="s">
        <v>558</v>
      </c>
      <c r="AU7" s="57" t="s">
        <v>60</v>
      </c>
      <c r="AV7" s="57" t="s">
        <v>519</v>
      </c>
      <c r="AW7" s="57" t="s">
        <v>26</v>
      </c>
      <c r="AX7" s="57" t="s">
        <v>520</v>
      </c>
      <c r="AY7" s="57" t="s">
        <v>521</v>
      </c>
      <c r="AZ7" s="57" t="s">
        <v>61</v>
      </c>
      <c r="BA7" s="57" t="s">
        <v>559</v>
      </c>
      <c r="BB7" s="57" t="s">
        <v>560</v>
      </c>
      <c r="BC7" s="57" t="s">
        <v>27</v>
      </c>
      <c r="BD7" s="57" t="s">
        <v>561</v>
      </c>
      <c r="BE7" s="57" t="s">
        <v>562</v>
      </c>
      <c r="BF7" s="57" t="s">
        <v>563</v>
      </c>
      <c r="BG7" s="57" t="s">
        <v>564</v>
      </c>
      <c r="BH7" s="57" t="s">
        <v>28</v>
      </c>
      <c r="BI7" s="57" t="s">
        <v>565</v>
      </c>
      <c r="BK7" s="76" t="s">
        <v>579</v>
      </c>
      <c r="BL7" s="77" t="s">
        <v>580</v>
      </c>
      <c r="BM7" s="77" t="s">
        <v>580</v>
      </c>
      <c r="BN7" s="110" t="s">
        <v>9</v>
      </c>
      <c r="BO7" s="111" t="s">
        <v>581</v>
      </c>
      <c r="BP7" s="112" t="str">
        <f>HLOOKUP($BP$6,$BZ$6:DI7,2)</f>
        <v>Selecione a cultura</v>
      </c>
      <c r="BQ7" s="107" t="str">
        <f>HLOOKUP($BQ$6,$DJ$6:ES7,2)</f>
        <v>Selecione a cultura</v>
      </c>
      <c r="BR7" s="112" t="str">
        <f>HLOOKUP($BR$6,$ET$6:GC7,2)</f>
        <v>Selecione a cultura</v>
      </c>
      <c r="BS7" s="108" t="s">
        <v>9</v>
      </c>
      <c r="BT7" s="109" t="s">
        <v>581</v>
      </c>
      <c r="BU7" s="109" t="s">
        <v>582</v>
      </c>
      <c r="BV7" s="109" t="s">
        <v>583</v>
      </c>
      <c r="BW7" s="109" t="s">
        <v>24</v>
      </c>
      <c r="BX7" s="4"/>
      <c r="BY7" s="29"/>
      <c r="BZ7" s="101" t="s">
        <v>8</v>
      </c>
      <c r="CA7" s="101" t="str">
        <f>E261</f>
        <v>Abacate</v>
      </c>
      <c r="CB7" s="101" t="str">
        <f t="shared" ref="CB7:CF8" si="0">E7</f>
        <v>Abacaxi</v>
      </c>
      <c r="CC7" s="134" t="str">
        <f t="shared" si="0"/>
        <v>Algodão herbáceo (em caroço)</v>
      </c>
      <c r="CD7" s="134" t="str">
        <f t="shared" si="0"/>
        <v>Alho</v>
      </c>
      <c r="CE7" s="134" t="str">
        <f t="shared" si="0"/>
        <v>Amendoim (em casca)</v>
      </c>
      <c r="CF7" s="134" t="str">
        <f t="shared" si="0"/>
        <v>Arroz (em casca)</v>
      </c>
      <c r="CG7" s="134" t="str">
        <f>F261</f>
        <v>Banana (cacho)</v>
      </c>
      <c r="CH7" s="134" t="str">
        <f>J7</f>
        <v>Batata-inglesa</v>
      </c>
      <c r="CI7" s="134" t="str">
        <f t="shared" ref="CI7:CI70" si="1">G261</f>
        <v>Borracha (látex coagulado)</v>
      </c>
      <c r="CJ7" s="134" t="str">
        <f t="shared" ref="CJ7:CJ70" si="2">H261</f>
        <v>Café (em grão)</v>
      </c>
      <c r="CK7" s="134" t="str">
        <f>K7</f>
        <v>Cana-de-açúcar</v>
      </c>
      <c r="CL7" s="134" t="str">
        <f>L7</f>
        <v>Cebola</v>
      </c>
      <c r="CM7" s="134" t="str">
        <f>I261</f>
        <v>Coco-da-baía</v>
      </c>
      <c r="CN7" s="134" t="str">
        <f>M7</f>
        <v>Ervilha (em grão)</v>
      </c>
      <c r="CO7" s="134" t="str">
        <f>N7</f>
        <v>Feijão (em grão)</v>
      </c>
      <c r="CP7" s="134" t="str">
        <f>J261</f>
        <v>Figo</v>
      </c>
      <c r="CQ7" s="134" t="str">
        <f>O7</f>
        <v>Fumo (em folha)</v>
      </c>
      <c r="CR7" s="134" t="str">
        <f>P7</f>
        <v>Girassol (em grão)</v>
      </c>
      <c r="CS7" s="134" t="str">
        <f t="shared" ref="CS7:CS70" si="3">K261</f>
        <v>Goiaba</v>
      </c>
      <c r="CT7" s="134" t="str">
        <f t="shared" ref="CT7:CT70" si="4">L261</f>
        <v>Laranja</v>
      </c>
      <c r="CU7" s="134" t="str">
        <f t="shared" ref="CU7:CU70" si="5">M261</f>
        <v>Limão</v>
      </c>
      <c r="CV7" s="134" t="str">
        <f t="shared" ref="CV7:CV70" si="6">N261</f>
        <v>Mamão</v>
      </c>
      <c r="CW7" s="134" t="str">
        <f>Q7</f>
        <v>Mandioca</v>
      </c>
      <c r="CX7" s="134" t="str">
        <f t="shared" ref="CX7:CX70" si="7">O261</f>
        <v>Manga</v>
      </c>
      <c r="CY7" s="134" t="str">
        <f t="shared" ref="CY7:CY70" si="8">P261</f>
        <v>Maracujá</v>
      </c>
      <c r="CZ7" s="134" t="str">
        <f t="shared" ref="CZ7:CZ70" si="9">Q261</f>
        <v>Marmelo</v>
      </c>
      <c r="DA7" s="134" t="str">
        <f>R7</f>
        <v>Melancia</v>
      </c>
      <c r="DB7" s="134" t="str">
        <f>S7</f>
        <v>Milho (em grão)</v>
      </c>
      <c r="DC7" s="134" t="str">
        <f>R261</f>
        <v>Palmito</v>
      </c>
      <c r="DD7" s="134" t="str">
        <f>T7</f>
        <v>Soja (em grão)</v>
      </c>
      <c r="DE7" s="134" t="str">
        <f>U7</f>
        <v>Sorgo (em grão)</v>
      </c>
      <c r="DF7" s="134" t="str">
        <f>S261</f>
        <v>Tangerina</v>
      </c>
      <c r="DG7" s="134" t="str">
        <f>V7</f>
        <v>Tomate</v>
      </c>
      <c r="DH7" s="134" t="str">
        <f>W7</f>
        <v>Trigo (em grão)</v>
      </c>
      <c r="DI7" s="134" t="str">
        <f>T261</f>
        <v>Uva</v>
      </c>
      <c r="DJ7" s="134" t="s">
        <v>8</v>
      </c>
      <c r="DK7" s="134" t="str">
        <f>U261</f>
        <v>Abacate</v>
      </c>
      <c r="DL7" s="134" t="str">
        <f t="shared" ref="DL7:DP8" si="10">X7</f>
        <v>Abacaxi</v>
      </c>
      <c r="DM7" s="134" t="str">
        <f t="shared" si="10"/>
        <v>Algodão herbáceo (em caroço)</v>
      </c>
      <c r="DN7" s="134" t="str">
        <f t="shared" si="10"/>
        <v>Alho</v>
      </c>
      <c r="DO7" s="134" t="str">
        <f t="shared" si="10"/>
        <v>Amendoim (em casca)</v>
      </c>
      <c r="DP7" s="134" t="str">
        <f t="shared" si="10"/>
        <v>Arroz (em casca)</v>
      </c>
      <c r="DQ7" s="134" t="str">
        <f>V261</f>
        <v>Banana (cacho)</v>
      </c>
      <c r="DR7" s="134" t="str">
        <f>AC7</f>
        <v>Batata-inglesa</v>
      </c>
      <c r="DS7" s="134" t="str">
        <f t="shared" ref="DS7:DS70" si="11">W261</f>
        <v>Borracha (látex coagulado)</v>
      </c>
      <c r="DT7" s="134" t="str">
        <f t="shared" ref="DT7:DT70" si="12">X261</f>
        <v>Café (em grão)</v>
      </c>
      <c r="DU7" s="134" t="str">
        <f>AD7</f>
        <v>Cana-de-açúcar</v>
      </c>
      <c r="DV7" s="134" t="str">
        <f>AE7</f>
        <v>Cebola</v>
      </c>
      <c r="DW7" s="134" t="str">
        <f>Y261</f>
        <v>Coco-da-baía</v>
      </c>
      <c r="DX7" s="134" t="str">
        <f>AF7</f>
        <v>Ervilha (em grão)</v>
      </c>
      <c r="DY7" s="134" t="str">
        <f>AG7</f>
        <v>Feijão (em grão)</v>
      </c>
      <c r="DZ7" s="134" t="str">
        <f>Z261</f>
        <v>Figo</v>
      </c>
      <c r="EA7" s="134" t="str">
        <f>AH7</f>
        <v>Fumo (em folha)</v>
      </c>
      <c r="EB7" s="134" t="str">
        <f>AI7</f>
        <v>Girassol (em grão)</v>
      </c>
      <c r="EC7" s="134" t="str">
        <f t="shared" ref="EC7:EC70" si="13">AA261</f>
        <v>Goiaba</v>
      </c>
      <c r="ED7" s="134" t="str">
        <f t="shared" ref="ED7:ED70" si="14">AB261</f>
        <v>Laranja</v>
      </c>
      <c r="EE7" s="134" t="str">
        <f t="shared" ref="EE7:EE70" si="15">AC261</f>
        <v>Limão</v>
      </c>
      <c r="EF7" s="134" t="str">
        <f t="shared" ref="EF7:EF70" si="16">AD261</f>
        <v>Mamão</v>
      </c>
      <c r="EG7" s="134" t="str">
        <f>AJ7</f>
        <v>Mandioca</v>
      </c>
      <c r="EH7" s="134" t="str">
        <f t="shared" ref="EH7:EH70" si="17">AE261</f>
        <v>Manga</v>
      </c>
      <c r="EI7" s="134" t="str">
        <f t="shared" ref="EI7:EI70" si="18">AF261</f>
        <v>Maracujá</v>
      </c>
      <c r="EJ7" s="134" t="str">
        <f t="shared" ref="EJ7:EJ70" si="19">AG261</f>
        <v>Marmelo</v>
      </c>
      <c r="EK7" s="134" t="str">
        <f>AK7</f>
        <v>Melancia</v>
      </c>
      <c r="EL7" s="134" t="str">
        <f>AL7</f>
        <v>Milho (em grão)</v>
      </c>
      <c r="EM7" s="134" t="str">
        <f>AH261</f>
        <v>Palmito</v>
      </c>
      <c r="EN7" s="134" t="str">
        <f>AM7</f>
        <v>Soja (em grão)</v>
      </c>
      <c r="EO7" s="134" t="str">
        <f>AN7</f>
        <v>Sorgo (em grão)</v>
      </c>
      <c r="EP7" s="134" t="str">
        <f>AI261</f>
        <v>Tangerina</v>
      </c>
      <c r="EQ7" s="134" t="str">
        <f>AO7</f>
        <v>Tomate</v>
      </c>
      <c r="ER7" s="134" t="str">
        <f>AP7</f>
        <v>Trigo (em grão)</v>
      </c>
      <c r="ES7" s="134" t="str">
        <f>AJ261</f>
        <v>Uva</v>
      </c>
      <c r="ET7" s="134" t="s">
        <v>8</v>
      </c>
      <c r="EU7" s="134" t="str">
        <f>AK261</f>
        <v>Abacate (Toneladas)</v>
      </c>
      <c r="EV7" s="134" t="str">
        <f t="shared" ref="EV7:EZ8" si="20">AQ7</f>
        <v>Abacaxi (Mil frutos)</v>
      </c>
      <c r="EW7" s="134" t="str">
        <f t="shared" si="20"/>
        <v>Algodão herbáceo (em caroço) (Toneladas)</v>
      </c>
      <c r="EX7" s="134" t="str">
        <f t="shared" si="20"/>
        <v>Alho (Toneladas)</v>
      </c>
      <c r="EY7" s="134" t="str">
        <f t="shared" si="20"/>
        <v>Amendoim (em casca) (Toneladas)</v>
      </c>
      <c r="EZ7" s="134" t="str">
        <f t="shared" si="20"/>
        <v>Arroz (em casca) (Toneladas)</v>
      </c>
      <c r="FA7" s="134" t="str">
        <f>AL261</f>
        <v>Banana (cacho) (Toneladas)</v>
      </c>
      <c r="FB7" s="134" t="str">
        <f>AV7</f>
        <v>Batata-inglesa (Toneladas)</v>
      </c>
      <c r="FC7" s="134" t="str">
        <f t="shared" ref="FC7:FC70" si="21">AM261</f>
        <v>Borracha (látex coagulado) (Toneladas)</v>
      </c>
      <c r="FD7" s="134" t="str">
        <f t="shared" ref="FD7:FD70" si="22">AN261</f>
        <v>Café (em grão) (Toneladas)</v>
      </c>
      <c r="FE7" s="134" t="str">
        <f>AW7</f>
        <v>Cana-de-açúcar (Toneladas)</v>
      </c>
      <c r="FF7" s="134" t="str">
        <f>AX7</f>
        <v>Cebola (Toneladas)</v>
      </c>
      <c r="FG7" s="134" t="str">
        <f>AO261</f>
        <v>Coco-da-baía (Mil frutos)</v>
      </c>
      <c r="FH7" s="134" t="str">
        <f>AY7</f>
        <v>Ervilha (em grão) (Toneladas)</v>
      </c>
      <c r="FI7" s="134" t="str">
        <f>AZ7</f>
        <v>Feijão (em grão) (Toneladas)</v>
      </c>
      <c r="FJ7" s="134" t="str">
        <f>AP261</f>
        <v>Figo (Toneladas)</v>
      </c>
      <c r="FK7" s="134" t="str">
        <f>BA7</f>
        <v>Fumo (em folha) (Toneladas)</v>
      </c>
      <c r="FL7" s="134" t="str">
        <f>BB7</f>
        <v>Girassol (em grão) (Toneladas)</v>
      </c>
      <c r="FM7" s="134" t="str">
        <f t="shared" ref="FM7:FM70" si="23">AQ261</f>
        <v>Goiaba (Toneladas)</v>
      </c>
      <c r="FN7" s="134" t="str">
        <f t="shared" ref="FN7:FN70" si="24">AR261</f>
        <v>Laranja (Toneladas)</v>
      </c>
      <c r="FO7" s="134" t="str">
        <f t="shared" ref="FO7:FO70" si="25">AS261</f>
        <v>Limão (Toneladas)</v>
      </c>
      <c r="FP7" s="134" t="str">
        <f t="shared" ref="FP7:FP70" si="26">AT261</f>
        <v>Mamão (Toneladas)</v>
      </c>
      <c r="FQ7" s="134" t="str">
        <f>BC7</f>
        <v>Mandioca (Toneladas)</v>
      </c>
      <c r="FR7" s="134" t="str">
        <f t="shared" ref="FR7:FR70" si="27">AU261</f>
        <v>Manga (Toneladas)</v>
      </c>
      <c r="FS7" s="134" t="str">
        <f t="shared" ref="FS7:FS70" si="28">AV261</f>
        <v>Maracujá (Toneladas)</v>
      </c>
      <c r="FT7" s="134" t="str">
        <f t="shared" ref="FT7:FT70" si="29">AW261</f>
        <v>Marmelo (Toneladas)</v>
      </c>
      <c r="FU7" s="134" t="str">
        <f>BD7</f>
        <v>Melancia (Toneladas)</v>
      </c>
      <c r="FV7" s="134" t="str">
        <f>BE7</f>
        <v>Milho (em grão) (Toneladas)</v>
      </c>
      <c r="FW7" s="134" t="str">
        <f>AX261</f>
        <v>Palmito (Toneladas)</v>
      </c>
      <c r="FX7" s="134" t="str">
        <f>BF7</f>
        <v>Soja (em grão) (Toneladas)</v>
      </c>
      <c r="FY7" s="134" t="str">
        <f>BG7</f>
        <v>Sorgo (em grão) (Toneladas)</v>
      </c>
      <c r="FZ7" s="134" t="str">
        <f>AY261</f>
        <v>Tangerina (Toneladas)</v>
      </c>
      <c r="GA7" s="134" t="str">
        <f>BH7</f>
        <v>Tomate (Toneladas)</v>
      </c>
      <c r="GB7" s="134" t="str">
        <f>BI7</f>
        <v>Trigo (em grão) (Toneladas)</v>
      </c>
      <c r="GC7" s="134" t="str">
        <f>AZ261</f>
        <v>Uva (Toneladas)</v>
      </c>
    </row>
    <row r="8" spans="2:185" ht="12.75" customHeight="1" x14ac:dyDescent="0.2">
      <c r="B8" s="124">
        <v>1</v>
      </c>
      <c r="C8" s="120" t="s">
        <v>597</v>
      </c>
      <c r="D8" s="125" t="s">
        <v>597</v>
      </c>
      <c r="E8" s="40">
        <f>IF($D$255=$C$8,SUM(E9:E254),0)</f>
        <v>2693</v>
      </c>
      <c r="F8" s="40">
        <f t="shared" ref="F8:BI8" si="30">IF($D$255=$C$8,SUM(F9:F254),0)</f>
        <v>68129</v>
      </c>
      <c r="G8" s="40">
        <f t="shared" si="30"/>
        <v>2268</v>
      </c>
      <c r="H8" s="40">
        <f t="shared" ca="1" si="30"/>
        <v>0</v>
      </c>
      <c r="I8" s="40">
        <f t="shared" si="30"/>
        <v>32046</v>
      </c>
      <c r="J8" s="40">
        <f t="shared" si="30"/>
        <v>7952</v>
      </c>
      <c r="K8" s="40">
        <f t="shared" si="30"/>
        <v>882216</v>
      </c>
      <c r="L8" s="40">
        <f t="shared" si="30"/>
        <v>2400</v>
      </c>
      <c r="M8" s="40">
        <f t="shared" si="30"/>
        <v>0</v>
      </c>
      <c r="N8" s="40">
        <f t="shared" si="30"/>
        <v>129491</v>
      </c>
      <c r="O8" s="40">
        <f t="shared" si="30"/>
        <v>0</v>
      </c>
      <c r="P8" s="40">
        <f t="shared" si="30"/>
        <v>4770</v>
      </c>
      <c r="Q8" s="40">
        <f t="shared" si="30"/>
        <v>12106</v>
      </c>
      <c r="R8" s="40">
        <f t="shared" si="30"/>
        <v>6122</v>
      </c>
      <c r="S8" s="40">
        <f t="shared" si="30"/>
        <v>1404928</v>
      </c>
      <c r="T8" s="40">
        <f t="shared" si="30"/>
        <v>3176995</v>
      </c>
      <c r="U8" s="40">
        <f t="shared" si="30"/>
        <v>335070</v>
      </c>
      <c r="V8" s="40">
        <f t="shared" si="30"/>
        <v>11755</v>
      </c>
      <c r="W8" s="40">
        <f t="shared" si="30"/>
        <v>8091</v>
      </c>
      <c r="X8" s="40">
        <f t="shared" si="30"/>
        <v>2693</v>
      </c>
      <c r="Y8" s="40">
        <f t="shared" si="30"/>
        <v>68129</v>
      </c>
      <c r="Z8" s="40">
        <f t="shared" si="30"/>
        <v>2268</v>
      </c>
      <c r="AA8" s="40">
        <f t="shared" si="30"/>
        <v>0</v>
      </c>
      <c r="AB8" s="40">
        <f t="shared" si="30"/>
        <v>32216</v>
      </c>
      <c r="AC8" s="40">
        <f t="shared" si="30"/>
        <v>7952</v>
      </c>
      <c r="AD8" s="40">
        <f t="shared" si="30"/>
        <v>882216</v>
      </c>
      <c r="AE8" s="40">
        <f t="shared" si="30"/>
        <v>2400</v>
      </c>
      <c r="AF8" s="40">
        <f t="shared" si="30"/>
        <v>0</v>
      </c>
      <c r="AG8" s="40">
        <f t="shared" si="30"/>
        <v>129371</v>
      </c>
      <c r="AH8" s="40">
        <f t="shared" si="30"/>
        <v>0</v>
      </c>
      <c r="AI8" s="40">
        <f t="shared" si="30"/>
        <v>4770</v>
      </c>
      <c r="AJ8" s="40">
        <f t="shared" si="30"/>
        <v>12106</v>
      </c>
      <c r="AK8" s="40">
        <f t="shared" si="30"/>
        <v>6122</v>
      </c>
      <c r="AL8" s="40">
        <f t="shared" si="30"/>
        <v>1404928</v>
      </c>
      <c r="AM8" s="40">
        <f t="shared" si="30"/>
        <v>3176995</v>
      </c>
      <c r="AN8" s="40">
        <f t="shared" si="30"/>
        <v>335070</v>
      </c>
      <c r="AO8" s="40">
        <f t="shared" si="30"/>
        <v>11720</v>
      </c>
      <c r="AP8" s="40">
        <f t="shared" si="30"/>
        <v>8091</v>
      </c>
      <c r="AQ8" s="40">
        <f t="shared" si="30"/>
        <v>58994</v>
      </c>
      <c r="AR8" s="40">
        <f t="shared" si="30"/>
        <v>267179</v>
      </c>
      <c r="AS8" s="40">
        <f t="shared" si="30"/>
        <v>21050</v>
      </c>
      <c r="AT8" s="40">
        <f t="shared" si="30"/>
        <v>0</v>
      </c>
      <c r="AU8" s="40">
        <f t="shared" si="30"/>
        <v>126941</v>
      </c>
      <c r="AV8" s="40">
        <f t="shared" si="30"/>
        <v>181430</v>
      </c>
      <c r="AW8" s="40">
        <f t="shared" si="30"/>
        <v>69377930</v>
      </c>
      <c r="AX8" s="40">
        <f t="shared" si="30"/>
        <v>85280</v>
      </c>
      <c r="AY8" s="40">
        <f t="shared" si="30"/>
        <v>0</v>
      </c>
      <c r="AZ8" s="40">
        <f t="shared" si="30"/>
        <v>316287</v>
      </c>
      <c r="BA8" s="40">
        <f t="shared" si="30"/>
        <v>0</v>
      </c>
      <c r="BB8" s="40">
        <f t="shared" si="30"/>
        <v>8228</v>
      </c>
      <c r="BC8" s="40">
        <f t="shared" si="30"/>
        <v>200361</v>
      </c>
      <c r="BD8" s="40">
        <f t="shared" si="30"/>
        <v>237719</v>
      </c>
      <c r="BE8" s="40">
        <f t="shared" si="30"/>
        <v>9088029</v>
      </c>
      <c r="BF8" s="40">
        <f t="shared" si="30"/>
        <v>8938560</v>
      </c>
      <c r="BG8" s="40">
        <f t="shared" si="30"/>
        <v>1058051</v>
      </c>
      <c r="BH8" s="40">
        <f t="shared" si="30"/>
        <v>1055337</v>
      </c>
      <c r="BI8" s="40">
        <f t="shared" si="30"/>
        <v>43428</v>
      </c>
      <c r="BK8" s="78">
        <v>1</v>
      </c>
      <c r="BL8" s="79">
        <f t="shared" ref="BL8:BL71" si="31">IF(BP8="-",0,IF(BP8&gt;0,1,0))</f>
        <v>0</v>
      </c>
      <c r="BM8" s="78" t="str">
        <f>IF(BL8=1,1,"")</f>
        <v/>
      </c>
      <c r="BN8" s="85" t="str">
        <f t="shared" ref="BN8:BN71" si="32">C8</f>
        <v>Total dos municípios</v>
      </c>
      <c r="BO8" s="117">
        <f>IF(BR8=0,0,(BR8/BQ8)*1000)</f>
        <v>0</v>
      </c>
      <c r="BP8" s="114">
        <f>HLOOKUP($BP$6,$BZ$6:DI8,BX8)</f>
        <v>0</v>
      </c>
      <c r="BQ8" s="115">
        <f>HLOOKUP($BQ$6,$DJ$6:ES8,BX8)</f>
        <v>0</v>
      </c>
      <c r="BR8" s="114">
        <f>HLOOKUP($BR$6,$ET$6:GC8,BX8)</f>
        <v>0</v>
      </c>
      <c r="BS8" s="84" t="str">
        <f t="shared" ref="BS8:BS72" si="33">IF((SUM($BL$8:$BL$254)=0),"",IF($BK8=VLOOKUP($BK8,$BM$8:$BM$254,1),IF(VLOOKUP($BK8,$BM$8:$BN$254,2)=0,"",VLOOKUP($BK8,$BM$8:$BN$254,2))," "))</f>
        <v/>
      </c>
      <c r="BT8" s="95" t="str">
        <f>IF((SUM($BL$8:BL194)=0),"",IF($BK$8=VLOOKUP($BK$8,$BM$8:$BM$194,1),IF(VLOOKUP($BK$8,$BM$8:BO194,2)=0,"",VLOOKUP($BK$8,$BM$8:BO194,3))," "))</f>
        <v/>
      </c>
      <c r="BU8" s="92" t="str">
        <f>IF((SUM($BL$8:BL194)=0),"",IF($BK$8=VLOOKUP($BK$8,$BM$8:BM194,1),IF(VLOOKUP($BK$8,$BM$8:BP194,2)=0,"",VLOOKUP($BK$8,$BM$8:BP194,4))," "))</f>
        <v/>
      </c>
      <c r="BV8" s="90" t="str">
        <f>IF((SUM($BL$8:BL194)=0),"",IF($BK$8=VLOOKUP($BK$8,$BM$8:BN194,1),IF(VLOOKUP($BK$8,$BM$8:BQ194,2)=0,"",VLOOKUP($BK$8,$BM$8:BQ194,5))," "))</f>
        <v/>
      </c>
      <c r="BW8" s="92" t="str">
        <f>IF((SUM($BL$8:BL194)=0),"",IF($BK$8=VLOOKUP($BK$8,$BM$8:BO194,1),IF(VLOOKUP($BK$8,$BM$8:BR194,2)=0,"",VLOOKUP($BK$8,$BM$8:BR194,6))," "))</f>
        <v/>
      </c>
      <c r="BX8" s="97">
        <v>3</v>
      </c>
      <c r="BY8" s="29" t="s">
        <v>8</v>
      </c>
      <c r="BZ8" s="113"/>
      <c r="CA8" s="113">
        <f>E262</f>
        <v>26</v>
      </c>
      <c r="CB8" s="113">
        <f t="shared" si="0"/>
        <v>2693</v>
      </c>
      <c r="CC8" s="113">
        <f t="shared" si="0"/>
        <v>68129</v>
      </c>
      <c r="CD8" s="113">
        <f t="shared" si="0"/>
        <v>2268</v>
      </c>
      <c r="CE8" s="113">
        <f t="shared" ca="1" si="0"/>
        <v>0</v>
      </c>
      <c r="CF8" s="113">
        <f t="shared" si="0"/>
        <v>32046</v>
      </c>
      <c r="CG8" s="113">
        <f>F262</f>
        <v>12380</v>
      </c>
      <c r="CH8" s="113">
        <f>J8</f>
        <v>7952</v>
      </c>
      <c r="CI8" s="113">
        <f t="shared" si="1"/>
        <v>5905</v>
      </c>
      <c r="CJ8" s="113">
        <f t="shared" si="2"/>
        <v>5599</v>
      </c>
      <c r="CK8" s="113">
        <f>K8</f>
        <v>882216</v>
      </c>
      <c r="CL8" s="113">
        <f>L8</f>
        <v>2400</v>
      </c>
      <c r="CM8" s="113">
        <f>I262</f>
        <v>999</v>
      </c>
      <c r="CN8" s="113">
        <f>M8</f>
        <v>0</v>
      </c>
      <c r="CO8" s="113">
        <f>N8</f>
        <v>129491</v>
      </c>
      <c r="CP8" s="113">
        <f>J262</f>
        <v>10</v>
      </c>
      <c r="CQ8" s="113">
        <f>O8</f>
        <v>0</v>
      </c>
      <c r="CR8" s="113">
        <f>P8</f>
        <v>4770</v>
      </c>
      <c r="CS8" s="113">
        <f t="shared" si="3"/>
        <v>184</v>
      </c>
      <c r="CT8" s="113">
        <f t="shared" si="4"/>
        <v>7155</v>
      </c>
      <c r="CU8" s="113">
        <f t="shared" si="5"/>
        <v>504</v>
      </c>
      <c r="CV8" s="113">
        <f t="shared" si="6"/>
        <v>137</v>
      </c>
      <c r="CW8" s="113">
        <f>Q8</f>
        <v>12106</v>
      </c>
      <c r="CX8" s="113">
        <f t="shared" si="7"/>
        <v>64</v>
      </c>
      <c r="CY8" s="113">
        <f t="shared" si="8"/>
        <v>362</v>
      </c>
      <c r="CZ8" s="113">
        <f t="shared" si="9"/>
        <v>0</v>
      </c>
      <c r="DA8" s="113">
        <f>R8</f>
        <v>6122</v>
      </c>
      <c r="DB8" s="113">
        <f>S8</f>
        <v>1404928</v>
      </c>
      <c r="DC8" s="113">
        <f>R262</f>
        <v>787</v>
      </c>
      <c r="DD8" s="113">
        <f>T8</f>
        <v>3176995</v>
      </c>
      <c r="DE8" s="113">
        <f>U8</f>
        <v>335070</v>
      </c>
      <c r="DF8" s="113">
        <f>S262</f>
        <v>921</v>
      </c>
      <c r="DG8" s="113">
        <f>V8</f>
        <v>11755</v>
      </c>
      <c r="DH8" s="113">
        <f>W8</f>
        <v>8091</v>
      </c>
      <c r="DI8" s="113">
        <f>T262</f>
        <v>138</v>
      </c>
      <c r="DJ8" s="113"/>
      <c r="DK8" s="113">
        <f>U262</f>
        <v>26</v>
      </c>
      <c r="DL8" s="113">
        <f t="shared" si="10"/>
        <v>2693</v>
      </c>
      <c r="DM8" s="113">
        <f t="shared" si="10"/>
        <v>68129</v>
      </c>
      <c r="DN8" s="113">
        <f t="shared" si="10"/>
        <v>2268</v>
      </c>
      <c r="DO8" s="113">
        <f t="shared" si="10"/>
        <v>0</v>
      </c>
      <c r="DP8" s="113">
        <f t="shared" si="10"/>
        <v>32216</v>
      </c>
      <c r="DQ8" s="113">
        <f>V262</f>
        <v>12380</v>
      </c>
      <c r="DR8" s="113">
        <f>AC8</f>
        <v>7952</v>
      </c>
      <c r="DS8" s="113">
        <f t="shared" si="11"/>
        <v>5905</v>
      </c>
      <c r="DT8" s="113">
        <f t="shared" si="12"/>
        <v>5599</v>
      </c>
      <c r="DU8" s="113">
        <f>AD8</f>
        <v>882216</v>
      </c>
      <c r="DV8" s="113">
        <f>AE8</f>
        <v>2400</v>
      </c>
      <c r="DW8" s="113">
        <f>Y262</f>
        <v>999</v>
      </c>
      <c r="DX8" s="113">
        <f>AF8</f>
        <v>0</v>
      </c>
      <c r="DY8" s="113">
        <f>AG8</f>
        <v>129371</v>
      </c>
      <c r="DZ8" s="113">
        <f>Z262</f>
        <v>10</v>
      </c>
      <c r="EA8" s="113">
        <f>AH8</f>
        <v>0</v>
      </c>
      <c r="EB8" s="113">
        <f>AI8</f>
        <v>4770</v>
      </c>
      <c r="EC8" s="113">
        <f t="shared" si="13"/>
        <v>184</v>
      </c>
      <c r="ED8" s="113">
        <f t="shared" si="14"/>
        <v>7149</v>
      </c>
      <c r="EE8" s="113">
        <f t="shared" si="15"/>
        <v>504</v>
      </c>
      <c r="EF8" s="113">
        <f t="shared" si="16"/>
        <v>137</v>
      </c>
      <c r="EG8" s="113">
        <f>AJ8</f>
        <v>12106</v>
      </c>
      <c r="EH8" s="113">
        <f t="shared" si="17"/>
        <v>64</v>
      </c>
      <c r="EI8" s="113">
        <f t="shared" si="18"/>
        <v>362</v>
      </c>
      <c r="EJ8" s="113">
        <f t="shared" si="19"/>
        <v>0</v>
      </c>
      <c r="EK8" s="113">
        <f>AK8</f>
        <v>6122</v>
      </c>
      <c r="EL8" s="113">
        <f>AL8</f>
        <v>1404928</v>
      </c>
      <c r="EM8" s="113">
        <f>AH262</f>
        <v>787</v>
      </c>
      <c r="EN8" s="113">
        <f>AM8</f>
        <v>3176995</v>
      </c>
      <c r="EO8" s="113">
        <f>AN8</f>
        <v>335070</v>
      </c>
      <c r="EP8" s="113">
        <f>AI262</f>
        <v>921</v>
      </c>
      <c r="EQ8" s="113">
        <f>AO8</f>
        <v>11720</v>
      </c>
      <c r="ER8" s="113">
        <f>AP8</f>
        <v>8091</v>
      </c>
      <c r="ES8" s="113">
        <f>AJ262</f>
        <v>138</v>
      </c>
      <c r="ET8" s="113"/>
      <c r="EU8" s="113">
        <f>AK262</f>
        <v>243</v>
      </c>
      <c r="EV8" s="113">
        <f t="shared" si="20"/>
        <v>58994</v>
      </c>
      <c r="EW8" s="113">
        <f t="shared" si="20"/>
        <v>267179</v>
      </c>
      <c r="EX8" s="113">
        <f t="shared" si="20"/>
        <v>21050</v>
      </c>
      <c r="EY8" s="113">
        <f t="shared" si="20"/>
        <v>0</v>
      </c>
      <c r="EZ8" s="113">
        <f t="shared" si="20"/>
        <v>126941</v>
      </c>
      <c r="FA8" s="113">
        <f>AL262</f>
        <v>196701</v>
      </c>
      <c r="FB8" s="113">
        <f>AV8</f>
        <v>181430</v>
      </c>
      <c r="FC8" s="113">
        <f t="shared" si="21"/>
        <v>15066</v>
      </c>
      <c r="FD8" s="113">
        <f t="shared" si="22"/>
        <v>14670</v>
      </c>
      <c r="FE8" s="113">
        <f>AW8</f>
        <v>69377930</v>
      </c>
      <c r="FF8" s="113">
        <f>AX8</f>
        <v>85280</v>
      </c>
      <c r="FG8" s="113">
        <f>AO262</f>
        <v>13513</v>
      </c>
      <c r="FH8" s="113">
        <f>AY8</f>
        <v>0</v>
      </c>
      <c r="FI8" s="113">
        <f>AZ8</f>
        <v>316287</v>
      </c>
      <c r="FJ8" s="113">
        <f>AP262</f>
        <v>10</v>
      </c>
      <c r="FK8" s="113">
        <f>BA8</f>
        <v>0</v>
      </c>
      <c r="FL8" s="113">
        <f>BB8</f>
        <v>8228</v>
      </c>
      <c r="FM8" s="113">
        <f t="shared" si="23"/>
        <v>6307</v>
      </c>
      <c r="FN8" s="113">
        <f t="shared" si="24"/>
        <v>139628</v>
      </c>
      <c r="FO8" s="113">
        <f t="shared" si="25"/>
        <v>6185</v>
      </c>
      <c r="FP8" s="113">
        <f t="shared" si="26"/>
        <v>2926</v>
      </c>
      <c r="FQ8" s="113">
        <f>BC8</f>
        <v>200361</v>
      </c>
      <c r="FR8" s="113">
        <f t="shared" si="27"/>
        <v>626</v>
      </c>
      <c r="FS8" s="113">
        <f t="shared" si="28"/>
        <v>5338</v>
      </c>
      <c r="FT8" s="113">
        <f t="shared" si="29"/>
        <v>0</v>
      </c>
      <c r="FU8" s="113">
        <f>BD8</f>
        <v>237719</v>
      </c>
      <c r="FV8" s="113">
        <f>BE8</f>
        <v>9088029</v>
      </c>
      <c r="FW8" s="113">
        <f>AX262</f>
        <v>13944</v>
      </c>
      <c r="FX8" s="113">
        <f>BF8</f>
        <v>8938560</v>
      </c>
      <c r="FY8" s="113">
        <f>BG8</f>
        <v>1058051</v>
      </c>
      <c r="FZ8" s="113">
        <f>AY262</f>
        <v>20074</v>
      </c>
      <c r="GA8" s="113">
        <f>BH8</f>
        <v>1055337</v>
      </c>
      <c r="GB8" s="113">
        <f>BI8</f>
        <v>43428</v>
      </c>
      <c r="GC8" s="113">
        <f>AZ262</f>
        <v>3230</v>
      </c>
    </row>
    <row r="9" spans="2:185" ht="12.75" customHeight="1" x14ac:dyDescent="0.2">
      <c r="B9" s="124">
        <v>2</v>
      </c>
      <c r="C9" s="121" t="s">
        <v>285</v>
      </c>
      <c r="D9" s="126" t="s">
        <v>55</v>
      </c>
      <c r="E9" s="40">
        <f>SUMIF(Entrada_Dados_Ano_2012!$C$7:$C$253,D9,Entrada_Dados_Ano_2012!$D$7:$D$253)</f>
        <v>0</v>
      </c>
      <c r="F9" s="40">
        <f>SUMIF(Entrada_Dados_Ano_2012!$C$7:$C$253,D9,Entrada_Dados_Ano_2012!$E$7:$E$253)</f>
        <v>0</v>
      </c>
      <c r="G9" s="40">
        <f>SUMIF(Entrada_Dados_Ano_2012!$C$7:$C$253,D9,Entrada_Dados_Ano_2012!$F$7:$F$253)</f>
        <v>0</v>
      </c>
      <c r="H9" s="40">
        <f ca="1">SUMIF(Entrada_Dados_Ano_2012!$C$7:$C$253,D9,Entrada_Dados_Ano_2012!$G$7:$G$251)</f>
        <v>0</v>
      </c>
      <c r="I9" s="40">
        <f>SUMIF(Entrada_Dados_Ano_2012!$C$7:$C$251,D9,Entrada_Dados_Ano_2012!$H$7:$H$253)</f>
        <v>50</v>
      </c>
      <c r="J9" s="40">
        <f>SUMIF(Entrada_Dados_Ano_2012!$C$7:$C$253,D9,Entrada_Dados_Ano_2012!$I$7:$I$253)</f>
        <v>0</v>
      </c>
      <c r="K9" s="40">
        <f>SUMIF(Entrada_Dados_Ano_2012!$C$7:$C$253,D9,Entrada_Dados_Ano_2012!$J$7:$J$253)</f>
        <v>0</v>
      </c>
      <c r="L9" s="40">
        <f>SUMIF(Entrada_Dados_Ano_2012!$C$7:$C$253,D9,Entrada_Dados_Ano_2012!$K$7:$K$253)</f>
        <v>0</v>
      </c>
      <c r="M9" s="40">
        <f>SUMIF(Entrada_Dados_Ano_2012!$C$7:$C$253,D9,Entrada_Dados_Ano_2012!$L$7:$L$253)</f>
        <v>0</v>
      </c>
      <c r="N9" s="40">
        <f>SUMIF(Entrada_Dados_Ano_2012!$C$7:$C$253,D9,Entrada_Dados_Ano_2012!$M$7:$M$253)</f>
        <v>0</v>
      </c>
      <c r="O9" s="40">
        <f>SUMIF(Entrada_Dados_Ano_2012!$C$7:$C$253,D9,Entrada_Dados_Ano_2012!$N$7:$N$253)</f>
        <v>0</v>
      </c>
      <c r="P9" s="40">
        <f>SUMIF(Entrada_Dados_Ano_2012!$C$7:$C$253,D9,Entrada_Dados_Ano_2012!$O$7:$O$253)</f>
        <v>0</v>
      </c>
      <c r="Q9" s="40">
        <f>SUMIF(Entrada_Dados_Ano_2012!$C$7:$C$253,D9,Entrada_Dados_Ano_2012!$P$7:$P$253)</f>
        <v>5</v>
      </c>
      <c r="R9" s="40">
        <f>SUMIF(Entrada_Dados_Ano_2012!$C$7:$C$253,D9,Entrada_Dados_Ano_2012!$Q$7:$Q$253)</f>
        <v>0</v>
      </c>
      <c r="S9" s="40">
        <f>SUMIF(Entrada_Dados_Ano_2012!$C$7:$C$253,D9,Entrada_Dados_Ano_2012!$R$7:$R$253)</f>
        <v>200</v>
      </c>
      <c r="T9" s="40">
        <f>SUMIF(Entrada_Dados_Ano_2012!$C$7:$C$253,D9,Entrada_Dados_Ano_2012!$S$7:$S$253)</f>
        <v>0</v>
      </c>
      <c r="U9" s="40">
        <f>SUMIF(Entrada_Dados_Ano_2012!$C$7:$C$253,D9,Entrada_Dados_Ano_2012!$T$7:$T$253)</f>
        <v>0</v>
      </c>
      <c r="V9" s="40">
        <f>SUMIF(Entrada_Dados_Ano_2012!$C$7:$C$253,D9,Entrada_Dados_Ano_2012!$U$7:$U$253)</f>
        <v>0</v>
      </c>
      <c r="W9" s="145">
        <f>SUMIF(Entrada_Dados_Ano_2012!$C$7:$C$253,D9,Entrada_Dados_Ano_2012!$V$7:$V$253)</f>
        <v>0</v>
      </c>
      <c r="X9" s="142">
        <f>SUMIF(Entrada_Dados_Ano_2012!$C$7:$C$253,D9,Entrada_Dados_Ano_2012!$Y$7:$Y$253)</f>
        <v>0</v>
      </c>
      <c r="Y9" s="40">
        <f>SUMIF(Entrada_Dados_Ano_2012!$C$7:$C$253,D9,Entrada_Dados_Ano_2012!$Z$7:$Z$253)</f>
        <v>0</v>
      </c>
      <c r="Z9" s="40">
        <f>SUMIF(Entrada_Dados_Ano_2012!$C$7:$C$253,D9,Entrada_Dados_Ano_2012!$AA$7:$AA$253)</f>
        <v>0</v>
      </c>
      <c r="AA9" s="40">
        <f>SUMIF(Entrada_Dados_Ano_2012!$C$7:$C$253,D9,Entrada_Dados_Ano_2012!$AB$7:$AB$253)</f>
        <v>0</v>
      </c>
      <c r="AB9" s="40">
        <f>SUMIF(Entrada_Dados_Ano_2012!$C$7:$C$253,D9,Entrada_Dados_Ano_2012!$AC$7:$AC$253)</f>
        <v>50</v>
      </c>
      <c r="AC9" s="40">
        <f>SUMIF(Entrada_Dados_Ano_2012!$C$7:$C$253,D9,Entrada_Dados_Ano_2012!$AD$7:$AD$253)</f>
        <v>0</v>
      </c>
      <c r="AD9" s="40">
        <f>SUMIF(Entrada_Dados_Ano_2012!$C$7:$C$253,D9,Entrada_Dados_Ano_2012!$AE$7:$AE$253)</f>
        <v>0</v>
      </c>
      <c r="AE9" s="40">
        <f>SUMIF(Entrada_Dados_Ano_2012!$C$7:$C$253,D9,Entrada_Dados_Ano_2012!$AF$7:$AF$253)</f>
        <v>0</v>
      </c>
      <c r="AF9" s="40">
        <f>SUMIF(Entrada_Dados_Ano_2012!$C$7:$C$253,D9,Entrada_Dados_Ano_2012!$AG$7:$AG$253)</f>
        <v>0</v>
      </c>
      <c r="AG9" s="40">
        <f>SUMIF(Entrada_Dados_Ano_2012!$C$7:$C$253,D9,Entrada_Dados_Ano_2012!$AH$7:$AH$253)</f>
        <v>0</v>
      </c>
      <c r="AH9" s="40">
        <f>SUMIF(Entrada_Dados_Ano_2012!$C$7:$C$253,D9,Entrada_Dados_Ano_2012!$AI$7:$AI$253)</f>
        <v>0</v>
      </c>
      <c r="AI9" s="40">
        <f>SUMIF(Entrada_Dados_Ano_2012!$C$7:$C$253,D9,Entrada_Dados_Ano_2012!$AJ$7:$AJ$253)</f>
        <v>0</v>
      </c>
      <c r="AJ9" s="40">
        <f>SUMIF(Entrada_Dados_Ano_2012!$C$7:$C$253,D9,Entrada_Dados_Ano_2012!$AK$7:$AK$253)</f>
        <v>5</v>
      </c>
      <c r="AK9" s="40">
        <f>SUMIF(Entrada_Dados_Ano_2012!$C$7:$C$253,D9,Entrada_Dados_Ano_2012!$AL$7:$AL$253)</f>
        <v>0</v>
      </c>
      <c r="AL9" s="40">
        <f>SUMIF(Entrada_Dados_Ano_2012!$C$7:$C$253,D9,Entrada_Dados_Ano_2012!$AM$7:$AM$253)</f>
        <v>200</v>
      </c>
      <c r="AM9" s="40">
        <f>SUMIF(Entrada_Dados_Ano_2012!$C$7:$C$253,D9,Entrada_Dados_Ano_2012!$AN$7:$AN$253)</f>
        <v>0</v>
      </c>
      <c r="AN9" s="40">
        <f>SUMIF(Entrada_Dados_Ano_2012!$C$7:$C$253,D9,Entrada_Dados_Ano_2012!$AO$7:$AO$253)</f>
        <v>0</v>
      </c>
      <c r="AO9" s="40">
        <f>SUMIF(Entrada_Dados_Ano_2012!$C$7:$C$253,D9,Entrada_Dados_Ano_2012!$AP$7:$AP$253)</f>
        <v>0</v>
      </c>
      <c r="AP9" s="145">
        <f>SUMIF(Entrada_Dados_Ano_2012!$C$7:$C$253,D9,Entrada_Dados_Ano_2012!$AQ$7:$AQ$253)</f>
        <v>0</v>
      </c>
      <c r="AQ9" s="142">
        <f>SUMIF(Entrada_Dados_Ano_2012!$C$7:$C$253,D9,Entrada_Dados_Ano_2012!$AT$7:$AT$253)</f>
        <v>0</v>
      </c>
      <c r="AR9" s="40">
        <f>SUMIF(Entrada_Dados_Ano_2012!$C$7:$C$253,D9,Entrada_Dados_Ano_2012!$AU$7:$AU$253)</f>
        <v>0</v>
      </c>
      <c r="AS9" s="40">
        <f>SUMIF(Entrada_Dados_Ano_2012!$C$7:$C$253,D9,Entrada_Dados_Ano_2012!$AV$7:$AV$253)</f>
        <v>0</v>
      </c>
      <c r="AT9" s="40">
        <f>SUMIF(Entrada_Dados_Ano_2012!$C$7:$C$253,D9,Entrada_Dados_Ano_2012!$AW$7:$AW$253)</f>
        <v>0</v>
      </c>
      <c r="AU9" s="40">
        <f>SUMIF(Entrada_Dados_Ano_2012!$C$7:$C$253,D9,Entrada_Dados_Ano_2012!$AX$7:$AX$253)</f>
        <v>90</v>
      </c>
      <c r="AV9" s="40">
        <f>SUMIF(Entrada_Dados_Ano_2012!$C$7:$C$253,D9,Entrada_Dados_Ano_2012!$AY$7:$AY$253)</f>
        <v>0</v>
      </c>
      <c r="AW9" s="40">
        <f>SUMIF(Entrada_Dados_Ano_2012!$C$7:$C$253,D9,Entrada_Dados_Ano_2012!$AZ$7:$AZ$253)</f>
        <v>0</v>
      </c>
      <c r="AX9" s="40">
        <f>SUMIF(Entrada_Dados_Ano_2012!$C$7:$C$253,D9,Entrada_Dados_Ano_2012!$BA$7:$BA$253)</f>
        <v>0</v>
      </c>
      <c r="AY9" s="40">
        <f>SUMIF(Entrada_Dados_Ano_2012!$C$7:$C$253,D9,Entrada_Dados_Ano_2012!$BB$7:$BB$253)</f>
        <v>0</v>
      </c>
      <c r="AZ9" s="40">
        <f>SUMIF(Entrada_Dados_Ano_2012!$C$7:$C$253,D9,Entrada_Dados_Ano_2012!$BC$7:$BC$253)</f>
        <v>0</v>
      </c>
      <c r="BA9" s="40">
        <f>SUMIF(Entrada_Dados_Ano_2012!$C$7:$C$253,D9,Entrada_Dados_Ano_2012!$BD$7:$BD$253)</f>
        <v>0</v>
      </c>
      <c r="BB9" s="40">
        <f>SUMIF(Entrada_Dados_Ano_2012!$C$7:$C$253,D9,Entrada_Dados_Ano_2012!$BE$7:$BE$253)</f>
        <v>0</v>
      </c>
      <c r="BC9" s="40">
        <f>SUMIF(Entrada_Dados_Ano_2012!$C$7:$C$253,D9,Entrada_Dados_Ano_2012!$BF$7:$BF$253)</f>
        <v>75</v>
      </c>
      <c r="BD9" s="40">
        <f>SUMIF(Entrada_Dados_Ano_2012!$C$7:$C$253,D9,Entrada_Dados_Ano_2012!$BG$7:$BG$253)</f>
        <v>0</v>
      </c>
      <c r="BE9" s="40">
        <f>SUMIF(Entrada_Dados_Ano_2012!$C$7:$C$253,D9,Entrada_Dados_Ano_2012!$BH$7:$BH$253)</f>
        <v>1300</v>
      </c>
      <c r="BF9" s="40">
        <f>SUMIF(Entrada_Dados_Ano_2012!$C$7:$C$253,D9,Entrada_Dados_Ano_2012!$BI$7:$BI$253)</f>
        <v>0</v>
      </c>
      <c r="BG9" s="40">
        <f>SUMIF(Entrada_Dados_Ano_2012!$C$7:$C$253,D9,Entrada_Dados_Ano_2012!$BJ$7:$BJ$253)</f>
        <v>0</v>
      </c>
      <c r="BH9" s="40">
        <f>SUMIF(Entrada_Dados_Ano_2012!$C$7:$C$253,D9,Entrada_Dados_Ano_2012!$BK$7:$BK$253)</f>
        <v>0</v>
      </c>
      <c r="BI9" s="40">
        <f>SUMIF(Entrada_Dados_Ano_2012!$C$7:$C$253,D9,Entrada_Dados_Ano_2012!$BL$7:$BL$253)</f>
        <v>0</v>
      </c>
      <c r="BK9" s="80">
        <v>2</v>
      </c>
      <c r="BL9" s="81">
        <f t="shared" si="31"/>
        <v>0</v>
      </c>
      <c r="BM9" s="80" t="str">
        <f>IF(BL9=1,SUM($BL$7:BL9),"")</f>
        <v/>
      </c>
      <c r="BN9" s="86" t="str">
        <f t="shared" si="32"/>
        <v>Abadia de Goiás</v>
      </c>
      <c r="BO9" s="117">
        <f>IF(BR9=0,0,(BR9/BQ9)*1000)</f>
        <v>0</v>
      </c>
      <c r="BP9" s="116">
        <f>HLOOKUP($BP$6,$BZ$6:DI9,BX9)</f>
        <v>0</v>
      </c>
      <c r="BQ9" s="117">
        <f>HLOOKUP($BQ$6,$DJ$6:ES9,BX9)</f>
        <v>0</v>
      </c>
      <c r="BR9" s="116">
        <f>HLOOKUP($BR$6,$ET$6:GC9,BX9)</f>
        <v>0</v>
      </c>
      <c r="BS9" s="84" t="str">
        <f t="shared" si="33"/>
        <v/>
      </c>
      <c r="BT9" s="96" t="str">
        <f>IF((SUM($BL8:$BL$254)=0),"",IF($BK9=VLOOKUP($BK9,$BM$8:$BM$254,1),IF(VLOOKUP($BK9,$BM$8:$BO$254,2)=0,"",VLOOKUP($BK9,$BM$8:$BO$254,3))," "))</f>
        <v/>
      </c>
      <c r="BU9" s="93" t="str">
        <f t="shared" ref="BU9:BU72" si="34">IF((SUM($BL$8:$BL$254)=0),"",IF($BK9=VLOOKUP($BK9,$BM$8:$BP$254,1),IF(VLOOKUP($BK9,$BM$8:$BP$254,2)=0,"",VLOOKUP($BK9,$BM$8:$BP$254,4))," "))</f>
        <v/>
      </c>
      <c r="BV9" s="90" t="str">
        <f t="shared" ref="BV9:BV72" si="35">IF((SUM($BL$8:$BL$254)=0),"",IF($BK9=VLOOKUP($BK9,$BM$8:$BQ$254,1),IF(VLOOKUP($BK9,$BM$8:$BQ$254,2)=0,"",VLOOKUP($BK9,$BM$8:$BQ$254,5))," "))</f>
        <v/>
      </c>
      <c r="BW9" s="93" t="str">
        <f>IF((SUM($BL$8:$BL$254)=0),"",IF($BK9=VLOOKUP($BK9,$BM$8:$BR$254,1),IF(VLOOKUP($BK9,$BM$8:$BR$254,2)=0,"",VLOOKUP($BK9,$BM$8:$BR$254,6))," "))</f>
        <v/>
      </c>
      <c r="BX9" s="97">
        <v>4</v>
      </c>
      <c r="BY9" s="29" t="s">
        <v>524</v>
      </c>
      <c r="BZ9" s="113"/>
      <c r="CA9" s="113">
        <f t="shared" ref="CA9:CA72" si="36">E263</f>
        <v>6</v>
      </c>
      <c r="CB9" s="113">
        <f t="shared" ref="CB9:CB72" si="37">E9</f>
        <v>0</v>
      </c>
      <c r="CC9" s="113">
        <f t="shared" ref="CC9:CC72" si="38">F9</f>
        <v>0</v>
      </c>
      <c r="CD9" s="113">
        <f t="shared" ref="CD9:CD72" si="39">G9</f>
        <v>0</v>
      </c>
      <c r="CE9" s="113">
        <f t="shared" ref="CE9:CE72" ca="1" si="40">H9</f>
        <v>0</v>
      </c>
      <c r="CF9" s="113">
        <f t="shared" ref="CF9:CF72" si="41">I9</f>
        <v>50</v>
      </c>
      <c r="CG9" s="113">
        <f t="shared" ref="CG9:CG72" si="42">F263</f>
        <v>20</v>
      </c>
      <c r="CH9" s="113">
        <f t="shared" ref="CH9:CH72" si="43">J9</f>
        <v>0</v>
      </c>
      <c r="CI9" s="113">
        <f t="shared" si="1"/>
        <v>0</v>
      </c>
      <c r="CJ9" s="113">
        <f t="shared" si="2"/>
        <v>0</v>
      </c>
      <c r="CK9" s="113">
        <f t="shared" ref="CK9:CK72" si="44">K9</f>
        <v>0</v>
      </c>
      <c r="CL9" s="113">
        <f t="shared" ref="CL9:CL72" si="45">L9</f>
        <v>0</v>
      </c>
      <c r="CM9" s="113">
        <f t="shared" ref="CM9:CM72" si="46">I263</f>
        <v>0</v>
      </c>
      <c r="CN9" s="113">
        <f t="shared" ref="CN9:CN72" si="47">M9</f>
        <v>0</v>
      </c>
      <c r="CO9" s="113">
        <f t="shared" ref="CO9:CO72" si="48">N9</f>
        <v>0</v>
      </c>
      <c r="CP9" s="113">
        <f t="shared" ref="CP9:CP72" si="49">J263</f>
        <v>0</v>
      </c>
      <c r="CQ9" s="113">
        <f t="shared" ref="CQ9:CQ72" si="50">O9</f>
        <v>0</v>
      </c>
      <c r="CR9" s="113">
        <f t="shared" ref="CR9:CR72" si="51">P9</f>
        <v>0</v>
      </c>
      <c r="CS9" s="113">
        <f t="shared" si="3"/>
        <v>0</v>
      </c>
      <c r="CT9" s="113">
        <f t="shared" si="4"/>
        <v>0</v>
      </c>
      <c r="CU9" s="113">
        <f t="shared" si="5"/>
        <v>9</v>
      </c>
      <c r="CV9" s="113">
        <f t="shared" si="6"/>
        <v>0</v>
      </c>
      <c r="CW9" s="113">
        <f t="shared" ref="CW9:CW72" si="52">Q9</f>
        <v>5</v>
      </c>
      <c r="CX9" s="113">
        <f t="shared" si="7"/>
        <v>9</v>
      </c>
      <c r="CY9" s="113">
        <f t="shared" si="8"/>
        <v>0</v>
      </c>
      <c r="CZ9" s="113">
        <f t="shared" si="9"/>
        <v>0</v>
      </c>
      <c r="DA9" s="113">
        <f t="shared" ref="DA9:DA72" si="53">R9</f>
        <v>0</v>
      </c>
      <c r="DB9" s="113">
        <f t="shared" ref="DB9:DB72" si="54">S9</f>
        <v>200</v>
      </c>
      <c r="DC9" s="113">
        <f t="shared" ref="DC9:DC72" si="55">R263</f>
        <v>0</v>
      </c>
      <c r="DD9" s="113">
        <f t="shared" ref="DD9:DD72" si="56">T9</f>
        <v>0</v>
      </c>
      <c r="DE9" s="113">
        <f t="shared" ref="DE9:DE72" si="57">U9</f>
        <v>0</v>
      </c>
      <c r="DF9" s="113">
        <f t="shared" ref="DF9:DF72" si="58">S263</f>
        <v>0</v>
      </c>
      <c r="DG9" s="113">
        <f t="shared" ref="DG9:DG72" si="59">V9</f>
        <v>0</v>
      </c>
      <c r="DH9" s="113">
        <f t="shared" ref="DH9:DH72" si="60">W9</f>
        <v>0</v>
      </c>
      <c r="DI9" s="113">
        <f t="shared" ref="DI9:DI72" si="61">T263</f>
        <v>0</v>
      </c>
      <c r="DJ9" s="113"/>
      <c r="DK9" s="113">
        <f>U263</f>
        <v>6</v>
      </c>
      <c r="DL9" s="113">
        <f t="shared" ref="DL9:DL72" si="62">X9</f>
        <v>0</v>
      </c>
      <c r="DM9" s="113">
        <f t="shared" ref="DM9:DM72" si="63">Y9</f>
        <v>0</v>
      </c>
      <c r="DN9" s="113">
        <f t="shared" ref="DN9:DN72" si="64">Z9</f>
        <v>0</v>
      </c>
      <c r="DO9" s="113">
        <f t="shared" ref="DO9:DO72" si="65">AA9</f>
        <v>0</v>
      </c>
      <c r="DP9" s="113">
        <f t="shared" ref="DP9:DP72" si="66">AB9</f>
        <v>50</v>
      </c>
      <c r="DQ9" s="113">
        <f t="shared" ref="DQ9:DQ72" si="67">V263</f>
        <v>20</v>
      </c>
      <c r="DR9" s="113">
        <f t="shared" ref="DR9:DR72" si="68">AC9</f>
        <v>0</v>
      </c>
      <c r="DS9" s="113">
        <f>U263</f>
        <v>6</v>
      </c>
      <c r="DT9" s="113">
        <f>V263</f>
        <v>20</v>
      </c>
      <c r="DU9" s="113">
        <f t="shared" ref="DU9:DU72" si="69">AD9</f>
        <v>0</v>
      </c>
      <c r="DV9" s="113">
        <f t="shared" ref="DV9:DV72" si="70">AE9</f>
        <v>0</v>
      </c>
      <c r="DW9" s="113">
        <f>W263</f>
        <v>0</v>
      </c>
      <c r="DX9" s="113">
        <f t="shared" ref="DX9:DX72" si="71">AF9</f>
        <v>0</v>
      </c>
      <c r="DY9" s="113">
        <f t="shared" ref="DY9:DY72" si="72">AG9</f>
        <v>0</v>
      </c>
      <c r="DZ9" s="113">
        <f>X263</f>
        <v>0</v>
      </c>
      <c r="EA9" s="113">
        <f t="shared" ref="EA9:EA72" si="73">AH9</f>
        <v>0</v>
      </c>
      <c r="EB9" s="113">
        <f t="shared" ref="EB9:EB72" si="74">AI9</f>
        <v>0</v>
      </c>
      <c r="EC9" s="113">
        <f>Y263</f>
        <v>0</v>
      </c>
      <c r="ED9" s="113">
        <f>Z263</f>
        <v>0</v>
      </c>
      <c r="EE9" s="113">
        <f>AA263</f>
        <v>0</v>
      </c>
      <c r="EF9" s="113">
        <f>AB263</f>
        <v>0</v>
      </c>
      <c r="EG9" s="113">
        <f t="shared" ref="EG9:EG72" si="75">AJ9</f>
        <v>5</v>
      </c>
      <c r="EH9" s="113">
        <f>AC263</f>
        <v>9</v>
      </c>
      <c r="EI9" s="113">
        <f>AD263</f>
        <v>0</v>
      </c>
      <c r="EJ9" s="113">
        <f>AE263</f>
        <v>9</v>
      </c>
      <c r="EK9" s="113">
        <f t="shared" ref="EK9:EK72" si="76">AK9</f>
        <v>0</v>
      </c>
      <c r="EL9" s="113">
        <f t="shared" ref="EL9:EL72" si="77">AL9</f>
        <v>200</v>
      </c>
      <c r="EM9" s="113">
        <f>AF263</f>
        <v>0</v>
      </c>
      <c r="EN9" s="113">
        <f t="shared" ref="EN9:EN72" si="78">AM9</f>
        <v>0</v>
      </c>
      <c r="EO9" s="113">
        <f t="shared" ref="EO9:EO72" si="79">AN9</f>
        <v>0</v>
      </c>
      <c r="EP9" s="113">
        <f>AG263</f>
        <v>0</v>
      </c>
      <c r="EQ9" s="113">
        <f t="shared" ref="EQ9:EQ72" si="80">AO9</f>
        <v>0</v>
      </c>
      <c r="ER9" s="113">
        <f t="shared" ref="ER9:ER72" si="81">AP9</f>
        <v>0</v>
      </c>
      <c r="ES9" s="113">
        <f>AH263</f>
        <v>0</v>
      </c>
      <c r="ET9" s="113"/>
      <c r="EU9" s="113">
        <f>AK263</f>
        <v>73</v>
      </c>
      <c r="EV9" s="113">
        <f t="shared" ref="EV9:EV72" si="82">AQ9</f>
        <v>0</v>
      </c>
      <c r="EW9" s="113">
        <f t="shared" ref="EW9:EW72" si="83">AR9</f>
        <v>0</v>
      </c>
      <c r="EX9" s="113">
        <f t="shared" ref="EX9:EX72" si="84">AS9</f>
        <v>0</v>
      </c>
      <c r="EY9" s="113">
        <f t="shared" ref="EY9:EY72" si="85">AT9</f>
        <v>0</v>
      </c>
      <c r="EZ9" s="113">
        <f t="shared" ref="EZ9:EZ72" si="86">AU9</f>
        <v>90</v>
      </c>
      <c r="FA9" s="113">
        <f>AJ263</f>
        <v>0</v>
      </c>
      <c r="FB9" s="113">
        <f t="shared" ref="FB9:FB72" si="87">AV9</f>
        <v>0</v>
      </c>
      <c r="FC9" s="113">
        <f>AK263</f>
        <v>73</v>
      </c>
      <c r="FD9" s="113">
        <f>AL263</f>
        <v>200</v>
      </c>
      <c r="FE9" s="113">
        <f t="shared" ref="FE9:FE72" si="88">AW9</f>
        <v>0</v>
      </c>
      <c r="FF9" s="113">
        <f t="shared" ref="FF9:FF72" si="89">AX9</f>
        <v>0</v>
      </c>
      <c r="FG9" s="113">
        <f>AM263</f>
        <v>0</v>
      </c>
      <c r="FH9" s="113">
        <f t="shared" ref="FH9:FH72" si="90">AY9</f>
        <v>0</v>
      </c>
      <c r="FI9" s="113">
        <f t="shared" ref="FI9:FI72" si="91">AZ9</f>
        <v>0</v>
      </c>
      <c r="FJ9" s="113">
        <f>AN263</f>
        <v>0</v>
      </c>
      <c r="FK9" s="113">
        <f t="shared" ref="FK9:FK72" si="92">BA9</f>
        <v>0</v>
      </c>
      <c r="FL9" s="113">
        <f t="shared" ref="FL9:FL72" si="93">BB9</f>
        <v>0</v>
      </c>
      <c r="FM9" s="113">
        <f>AO263</f>
        <v>0</v>
      </c>
      <c r="FN9" s="113">
        <f>AP263</f>
        <v>0</v>
      </c>
      <c r="FO9" s="113">
        <f>AQ263</f>
        <v>0</v>
      </c>
      <c r="FP9" s="113">
        <f>AR263</f>
        <v>0</v>
      </c>
      <c r="FQ9" s="113">
        <f t="shared" ref="FQ9:FQ72" si="94">BC9</f>
        <v>75</v>
      </c>
      <c r="FR9" s="113">
        <f>AS263</f>
        <v>135</v>
      </c>
      <c r="FS9" s="113">
        <f>AT263</f>
        <v>0</v>
      </c>
      <c r="FT9" s="113">
        <f>AU263</f>
        <v>135</v>
      </c>
      <c r="FU9" s="113">
        <f t="shared" ref="FU9:FU72" si="95">BD9</f>
        <v>0</v>
      </c>
      <c r="FV9" s="113">
        <f t="shared" ref="FV9:FV72" si="96">BE9</f>
        <v>1300</v>
      </c>
      <c r="FW9" s="113">
        <f>AV263</f>
        <v>0</v>
      </c>
      <c r="FX9" s="113">
        <f t="shared" ref="FX9:FX72" si="97">BF9</f>
        <v>0</v>
      </c>
      <c r="FY9" s="113">
        <f t="shared" ref="FY9:FY72" si="98">BG9</f>
        <v>0</v>
      </c>
      <c r="FZ9" s="113">
        <f>AW263</f>
        <v>0</v>
      </c>
      <c r="GA9" s="113">
        <f t="shared" ref="GA9:GA72" si="99">BH9</f>
        <v>0</v>
      </c>
      <c r="GB9" s="113">
        <f t="shared" ref="GB9:GB72" si="100">BI9</f>
        <v>0</v>
      </c>
      <c r="GC9" s="113">
        <f>AX263</f>
        <v>0</v>
      </c>
    </row>
    <row r="10" spans="2:185" ht="12.75" customHeight="1" x14ac:dyDescent="0.2">
      <c r="B10" s="124">
        <v>3</v>
      </c>
      <c r="C10" s="121" t="s">
        <v>286</v>
      </c>
      <c r="D10" s="126" t="s">
        <v>62</v>
      </c>
      <c r="E10" s="40">
        <f>SUMIF(Entrada_Dados_Ano_2012!$C$7:$C$253,D10,Entrada_Dados_Ano_2012!$D$7:$D$253)</f>
        <v>0</v>
      </c>
      <c r="F10" s="40">
        <f>SUMIF(Entrada_Dados_Ano_2012!$C$7:$C$253,D10,Entrada_Dados_Ano_2012!$E$7:$E$253)</f>
        <v>0</v>
      </c>
      <c r="G10" s="40">
        <f>SUMIF(Entrada_Dados_Ano_2012!$C$7:$C$253,D10,Entrada_Dados_Ano_2012!$F$7:$F$253)</f>
        <v>0</v>
      </c>
      <c r="H10" s="40">
        <f ca="1">SUMIF(Entrada_Dados_Ano_2012!$C$7:$C$253,D10,Entrada_Dados_Ano_2012!$G$7:$G$251)</f>
        <v>0</v>
      </c>
      <c r="I10" s="40">
        <f>SUMIF(Entrada_Dados_Ano_2012!$C$7:$C$251,D10,Entrada_Dados_Ano_2012!$H$7:$H$253)</f>
        <v>0</v>
      </c>
      <c r="J10" s="40">
        <f>SUMIF(Entrada_Dados_Ano_2012!$C$7:$C$253,D10,Entrada_Dados_Ano_2012!$I$7:$I$253)</f>
        <v>0</v>
      </c>
      <c r="K10" s="40">
        <f>SUMIF(Entrada_Dados_Ano_2012!$C$7:$C$253,D10,Entrada_Dados_Ano_2012!$J$7:$J$253)</f>
        <v>0</v>
      </c>
      <c r="L10" s="40">
        <f>SUMIF(Entrada_Dados_Ano_2012!$C$7:$C$253,D10,Entrada_Dados_Ano_2012!$K$7:$K$253)</f>
        <v>0</v>
      </c>
      <c r="M10" s="40">
        <f>SUMIF(Entrada_Dados_Ano_2012!$C$7:$C$253,D10,Entrada_Dados_Ano_2012!$L$7:$L$253)</f>
        <v>0</v>
      </c>
      <c r="N10" s="40">
        <f>SUMIF(Entrada_Dados_Ano_2012!$C$7:$C$253,D10,Entrada_Dados_Ano_2012!$M$7:$M$253)</f>
        <v>0</v>
      </c>
      <c r="O10" s="40">
        <f>SUMIF(Entrada_Dados_Ano_2012!$C$7:$C$253,D10,Entrada_Dados_Ano_2012!$N$7:$N$253)</f>
        <v>0</v>
      </c>
      <c r="P10" s="40">
        <f>SUMIF(Entrada_Dados_Ano_2012!$C$7:$C$253,D10,Entrada_Dados_Ano_2012!$O$7:$O$253)</f>
        <v>0</v>
      </c>
      <c r="Q10" s="40">
        <f>SUMIF(Entrada_Dados_Ano_2012!$C$7:$C$253,D10,Entrada_Dados_Ano_2012!$P$7:$P$253)</f>
        <v>150</v>
      </c>
      <c r="R10" s="40">
        <f>SUMIF(Entrada_Dados_Ano_2012!$C$7:$C$253,D10,Entrada_Dados_Ano_2012!$Q$7:$Q$253)</f>
        <v>0</v>
      </c>
      <c r="S10" s="40">
        <f>SUMIF(Entrada_Dados_Ano_2012!$C$7:$C$253,D10,Entrada_Dados_Ano_2012!$R$7:$R$253)</f>
        <v>2000</v>
      </c>
      <c r="T10" s="40">
        <f>SUMIF(Entrada_Dados_Ano_2012!$C$7:$C$253,D10,Entrada_Dados_Ano_2012!$S$7:$S$253)</f>
        <v>15000</v>
      </c>
      <c r="U10" s="40">
        <f>SUMIF(Entrada_Dados_Ano_2012!$C$7:$C$253,D10,Entrada_Dados_Ano_2012!$T$7:$T$253)</f>
        <v>250</v>
      </c>
      <c r="V10" s="40">
        <f>SUMIF(Entrada_Dados_Ano_2012!$C$7:$C$253,D10,Entrada_Dados_Ano_2012!$U$7:$U$253)</f>
        <v>21</v>
      </c>
      <c r="W10" s="145">
        <f>SUMIF(Entrada_Dados_Ano_2012!$C$7:$C$253,D10,Entrada_Dados_Ano_2012!$V$7:$V$253)</f>
        <v>0</v>
      </c>
      <c r="X10" s="142">
        <f>SUMIF(Entrada_Dados_Ano_2012!$C$7:$C$253,D10,Entrada_Dados_Ano_2012!$Y$7:$Y$253)</f>
        <v>0</v>
      </c>
      <c r="Y10" s="40">
        <f>SUMIF(Entrada_Dados_Ano_2012!$C$7:$C$253,D10,Entrada_Dados_Ano_2012!$Z$7:$Z$253)</f>
        <v>0</v>
      </c>
      <c r="Z10" s="40">
        <f>SUMIF(Entrada_Dados_Ano_2012!$C$7:$C$253,D10,Entrada_Dados_Ano_2012!$AA$7:$AA$253)</f>
        <v>0</v>
      </c>
      <c r="AA10" s="40">
        <f>SUMIF(Entrada_Dados_Ano_2012!$C$7:$C$253,D10,Entrada_Dados_Ano_2012!$AB$7:$AB$253)</f>
        <v>0</v>
      </c>
      <c r="AB10" s="40">
        <f>SUMIF(Entrada_Dados_Ano_2012!$C$7:$C$253,D10,Entrada_Dados_Ano_2012!$AC$7:$AC$253)</f>
        <v>0</v>
      </c>
      <c r="AC10" s="40">
        <f>SUMIF(Entrada_Dados_Ano_2012!$C$7:$C$253,D10,Entrada_Dados_Ano_2012!$AD$7:$AD$253)</f>
        <v>0</v>
      </c>
      <c r="AD10" s="40">
        <f>SUMIF(Entrada_Dados_Ano_2012!$C$7:$C$253,D10,Entrada_Dados_Ano_2012!$AE$7:$AE$253)</f>
        <v>0</v>
      </c>
      <c r="AE10" s="40">
        <f>SUMIF(Entrada_Dados_Ano_2012!$C$7:$C$253,D10,Entrada_Dados_Ano_2012!$AF$7:$AF$253)</f>
        <v>0</v>
      </c>
      <c r="AF10" s="40">
        <f>SUMIF(Entrada_Dados_Ano_2012!$C$7:$C$253,D10,Entrada_Dados_Ano_2012!$AG$7:$AG$253)</f>
        <v>0</v>
      </c>
      <c r="AG10" s="40">
        <f>SUMIF(Entrada_Dados_Ano_2012!$C$7:$C$253,D10,Entrada_Dados_Ano_2012!$AH$7:$AH$253)</f>
        <v>0</v>
      </c>
      <c r="AH10" s="40">
        <f>SUMIF(Entrada_Dados_Ano_2012!$C$7:$C$253,D10,Entrada_Dados_Ano_2012!$AI$7:$AI$253)</f>
        <v>0</v>
      </c>
      <c r="AI10" s="40">
        <f>SUMIF(Entrada_Dados_Ano_2012!$C$7:$C$253,D10,Entrada_Dados_Ano_2012!$AJ$7:$AJ$253)</f>
        <v>0</v>
      </c>
      <c r="AJ10" s="40">
        <f>SUMIF(Entrada_Dados_Ano_2012!$C$7:$C$253,D10,Entrada_Dados_Ano_2012!$AK$7:$AK$253)</f>
        <v>150</v>
      </c>
      <c r="AK10" s="40">
        <f>SUMIF(Entrada_Dados_Ano_2012!$C$7:$C$253,D10,Entrada_Dados_Ano_2012!$AL$7:$AL$253)</f>
        <v>0</v>
      </c>
      <c r="AL10" s="40">
        <f>SUMIF(Entrada_Dados_Ano_2012!$C$7:$C$253,D10,Entrada_Dados_Ano_2012!$AM$7:$AM$253)</f>
        <v>2000</v>
      </c>
      <c r="AM10" s="40">
        <f>SUMIF(Entrada_Dados_Ano_2012!$C$7:$C$253,D10,Entrada_Dados_Ano_2012!$AN$7:$AN$253)</f>
        <v>15000</v>
      </c>
      <c r="AN10" s="40">
        <f>SUMIF(Entrada_Dados_Ano_2012!$C$7:$C$253,D10,Entrada_Dados_Ano_2012!$AO$7:$AO$253)</f>
        <v>250</v>
      </c>
      <c r="AO10" s="40">
        <f>SUMIF(Entrada_Dados_Ano_2012!$C$7:$C$253,D10,Entrada_Dados_Ano_2012!$AP$7:$AP$253)</f>
        <v>21</v>
      </c>
      <c r="AP10" s="145">
        <f>SUMIF(Entrada_Dados_Ano_2012!$C$7:$C$253,D10,Entrada_Dados_Ano_2012!$AQ$7:$AQ$253)</f>
        <v>0</v>
      </c>
      <c r="AQ10" s="142">
        <f>SUMIF(Entrada_Dados_Ano_2012!$C$7:$C$253,D10,Entrada_Dados_Ano_2012!$AT$7:$AT$253)</f>
        <v>0</v>
      </c>
      <c r="AR10" s="40">
        <f>SUMIF(Entrada_Dados_Ano_2012!$C$7:$C$253,D10,Entrada_Dados_Ano_2012!$AU$7:$AU$253)</f>
        <v>0</v>
      </c>
      <c r="AS10" s="40">
        <f>SUMIF(Entrada_Dados_Ano_2012!$C$7:$C$253,D10,Entrada_Dados_Ano_2012!$AV$7:$AV$253)</f>
        <v>0</v>
      </c>
      <c r="AT10" s="40">
        <f>SUMIF(Entrada_Dados_Ano_2012!$C$7:$C$253,D10,Entrada_Dados_Ano_2012!$AW$7:$AW$253)</f>
        <v>0</v>
      </c>
      <c r="AU10" s="40">
        <f>SUMIF(Entrada_Dados_Ano_2012!$C$7:$C$253,D10,Entrada_Dados_Ano_2012!$AX$7:$AX$253)</f>
        <v>0</v>
      </c>
      <c r="AV10" s="40">
        <f>SUMIF(Entrada_Dados_Ano_2012!$C$7:$C$253,D10,Entrada_Dados_Ano_2012!$AY$7:$AY$253)</f>
        <v>0</v>
      </c>
      <c r="AW10" s="40">
        <f>SUMIF(Entrada_Dados_Ano_2012!$C$7:$C$253,D10,Entrada_Dados_Ano_2012!$AZ$7:$AZ$253)</f>
        <v>0</v>
      </c>
      <c r="AX10" s="40">
        <f>SUMIF(Entrada_Dados_Ano_2012!$C$7:$C$253,D10,Entrada_Dados_Ano_2012!$BA$7:$BA$253)</f>
        <v>0</v>
      </c>
      <c r="AY10" s="40">
        <f>SUMIF(Entrada_Dados_Ano_2012!$C$7:$C$253,D10,Entrada_Dados_Ano_2012!$BB$7:$BB$253)</f>
        <v>0</v>
      </c>
      <c r="AZ10" s="40">
        <f>SUMIF(Entrada_Dados_Ano_2012!$C$7:$C$253,D10,Entrada_Dados_Ano_2012!$BC$7:$BC$253)</f>
        <v>0</v>
      </c>
      <c r="BA10" s="40">
        <f>SUMIF(Entrada_Dados_Ano_2012!$C$7:$C$253,D10,Entrada_Dados_Ano_2012!$BD$7:$BD$253)</f>
        <v>0</v>
      </c>
      <c r="BB10" s="40">
        <f>SUMIF(Entrada_Dados_Ano_2012!$C$7:$C$253,D10,Entrada_Dados_Ano_2012!$BE$7:$BE$253)</f>
        <v>0</v>
      </c>
      <c r="BC10" s="40">
        <f>SUMIF(Entrada_Dados_Ano_2012!$C$7:$C$253,D10,Entrada_Dados_Ano_2012!$BF$7:$BF$253)</f>
        <v>2250</v>
      </c>
      <c r="BD10" s="40">
        <f>SUMIF(Entrada_Dados_Ano_2012!$C$7:$C$253,D10,Entrada_Dados_Ano_2012!$BG$7:$BG$253)</f>
        <v>0</v>
      </c>
      <c r="BE10" s="40">
        <f>SUMIF(Entrada_Dados_Ano_2012!$C$7:$C$253,D10,Entrada_Dados_Ano_2012!$BH$7:$BH$253)</f>
        <v>14500</v>
      </c>
      <c r="BF10" s="40">
        <f>SUMIF(Entrada_Dados_Ano_2012!$C$7:$C$253,D10,Entrada_Dados_Ano_2012!$BI$7:$BI$253)</f>
        <v>45900</v>
      </c>
      <c r="BG10" s="40">
        <f>SUMIF(Entrada_Dados_Ano_2012!$C$7:$C$253,D10,Entrada_Dados_Ano_2012!$BJ$7:$BJ$253)</f>
        <v>490</v>
      </c>
      <c r="BH10" s="40">
        <f>SUMIF(Entrada_Dados_Ano_2012!$C$7:$C$253,D10,Entrada_Dados_Ano_2012!$BK$7:$BK$253)</f>
        <v>1800</v>
      </c>
      <c r="BI10" s="40">
        <f>SUMIF(Entrada_Dados_Ano_2012!$C$7:$C$253,D10,Entrada_Dados_Ano_2012!$BL$7:$BL$253)</f>
        <v>0</v>
      </c>
      <c r="BK10" s="80">
        <v>3</v>
      </c>
      <c r="BL10" s="81">
        <f t="shared" si="31"/>
        <v>0</v>
      </c>
      <c r="BM10" s="80" t="str">
        <f>IF(BL10=1,SUM($BL$8:BL10),"")</f>
        <v/>
      </c>
      <c r="BN10" s="86" t="str">
        <f t="shared" si="32"/>
        <v>Abadiânia</v>
      </c>
      <c r="BO10" s="117">
        <f>IF(BR10=0,0,(BR10/BQ10)*1000)</f>
        <v>0</v>
      </c>
      <c r="BP10" s="116">
        <f>HLOOKUP($BP$6,$BZ$6:DI10,BX10)</f>
        <v>0</v>
      </c>
      <c r="BQ10" s="117">
        <f>HLOOKUP($BQ$6,$DJ$6:ES10,BX10)</f>
        <v>0</v>
      </c>
      <c r="BR10" s="116">
        <f>HLOOKUP($BR$6,$ET$6:GC10,BX10)</f>
        <v>0</v>
      </c>
      <c r="BS10" s="84" t="str">
        <f t="shared" si="33"/>
        <v/>
      </c>
      <c r="BT10" s="96" t="str">
        <f>IF((SUM($BL9:$BL$254)=0),"",IF($BK10=VLOOKUP($BK10,$BM$8:$BM$254,1),IF(VLOOKUP($BK10,$BM$8:$BO$254,2)=0,"",VLOOKUP($BK10,$BM$8:$BO$254,3))," "))</f>
        <v/>
      </c>
      <c r="BU10" s="93" t="str">
        <f t="shared" si="34"/>
        <v/>
      </c>
      <c r="BV10" s="90" t="str">
        <f t="shared" si="35"/>
        <v/>
      </c>
      <c r="BW10" s="93" t="str">
        <f t="shared" ref="BW10:BW72" si="101">IF((SUM($BL$8:$BL$254)=0),"",IF($BK10=VLOOKUP($BK10,$BM$8:$BR$254,1),IF(VLOOKUP($BK10,$BM$8:$BR$254,2)=0,"",VLOOKUP($BK10,$BM$8:$BR$254,6))," "))</f>
        <v/>
      </c>
      <c r="BX10" s="97">
        <v>5</v>
      </c>
      <c r="BY10" s="29" t="s">
        <v>0</v>
      </c>
      <c r="BZ10" s="113"/>
      <c r="CA10" s="113">
        <f t="shared" si="36"/>
        <v>0</v>
      </c>
      <c r="CB10" s="113">
        <f t="shared" si="37"/>
        <v>0</v>
      </c>
      <c r="CC10" s="113">
        <f t="shared" si="38"/>
        <v>0</v>
      </c>
      <c r="CD10" s="113">
        <f t="shared" si="39"/>
        <v>0</v>
      </c>
      <c r="CE10" s="113">
        <f t="shared" ca="1" si="40"/>
        <v>0</v>
      </c>
      <c r="CF10" s="113">
        <f t="shared" si="41"/>
        <v>0</v>
      </c>
      <c r="CG10" s="113">
        <f t="shared" si="42"/>
        <v>20</v>
      </c>
      <c r="CH10" s="113">
        <f t="shared" si="43"/>
        <v>0</v>
      </c>
      <c r="CI10" s="113">
        <f t="shared" si="1"/>
        <v>34</v>
      </c>
      <c r="CJ10" s="113">
        <f t="shared" si="2"/>
        <v>0</v>
      </c>
      <c r="CK10" s="113">
        <f t="shared" si="44"/>
        <v>0</v>
      </c>
      <c r="CL10" s="113">
        <f t="shared" si="45"/>
        <v>0</v>
      </c>
      <c r="CM10" s="113">
        <f t="shared" si="46"/>
        <v>0</v>
      </c>
      <c r="CN10" s="113">
        <f t="shared" si="47"/>
        <v>0</v>
      </c>
      <c r="CO10" s="113">
        <f t="shared" si="48"/>
        <v>0</v>
      </c>
      <c r="CP10" s="113">
        <f t="shared" si="49"/>
        <v>0</v>
      </c>
      <c r="CQ10" s="113">
        <f t="shared" si="50"/>
        <v>0</v>
      </c>
      <c r="CR10" s="113">
        <f t="shared" si="51"/>
        <v>0</v>
      </c>
      <c r="CS10" s="113">
        <f t="shared" si="3"/>
        <v>0</v>
      </c>
      <c r="CT10" s="113">
        <f t="shared" si="4"/>
        <v>0</v>
      </c>
      <c r="CU10" s="113">
        <f t="shared" si="5"/>
        <v>0</v>
      </c>
      <c r="CV10" s="113">
        <f t="shared" si="6"/>
        <v>0</v>
      </c>
      <c r="CW10" s="113">
        <f t="shared" si="52"/>
        <v>150</v>
      </c>
      <c r="CX10" s="113">
        <f t="shared" si="7"/>
        <v>0</v>
      </c>
      <c r="CY10" s="113">
        <f t="shared" si="8"/>
        <v>0</v>
      </c>
      <c r="CZ10" s="113">
        <f t="shared" si="9"/>
        <v>0</v>
      </c>
      <c r="DA10" s="113">
        <f t="shared" si="53"/>
        <v>0</v>
      </c>
      <c r="DB10" s="113">
        <f t="shared" si="54"/>
        <v>2000</v>
      </c>
      <c r="DC10" s="113">
        <f t="shared" si="55"/>
        <v>0</v>
      </c>
      <c r="DD10" s="113">
        <f t="shared" si="56"/>
        <v>15000</v>
      </c>
      <c r="DE10" s="113">
        <f t="shared" si="57"/>
        <v>250</v>
      </c>
      <c r="DF10" s="113">
        <f t="shared" si="58"/>
        <v>35</v>
      </c>
      <c r="DG10" s="113">
        <f t="shared" si="59"/>
        <v>21</v>
      </c>
      <c r="DH10" s="113">
        <f t="shared" si="60"/>
        <v>0</v>
      </c>
      <c r="DI10" s="113">
        <f t="shared" si="61"/>
        <v>0</v>
      </c>
      <c r="DJ10" s="113"/>
      <c r="DK10" s="113">
        <f t="shared" ref="DK10:DK72" si="102">U264</f>
        <v>0</v>
      </c>
      <c r="DL10" s="113">
        <f t="shared" si="62"/>
        <v>0</v>
      </c>
      <c r="DM10" s="113">
        <f t="shared" si="63"/>
        <v>0</v>
      </c>
      <c r="DN10" s="113">
        <f t="shared" si="64"/>
        <v>0</v>
      </c>
      <c r="DO10" s="113">
        <f t="shared" si="65"/>
        <v>0</v>
      </c>
      <c r="DP10" s="113">
        <f t="shared" si="66"/>
        <v>0</v>
      </c>
      <c r="DQ10" s="113">
        <f t="shared" si="67"/>
        <v>20</v>
      </c>
      <c r="DR10" s="113">
        <f t="shared" si="68"/>
        <v>0</v>
      </c>
      <c r="DS10" s="113">
        <f t="shared" si="11"/>
        <v>34</v>
      </c>
      <c r="DT10" s="113">
        <f t="shared" si="12"/>
        <v>0</v>
      </c>
      <c r="DU10" s="113">
        <f t="shared" si="69"/>
        <v>0</v>
      </c>
      <c r="DV10" s="113">
        <f t="shared" si="70"/>
        <v>0</v>
      </c>
      <c r="DW10" s="113">
        <f t="shared" ref="DW10:DW72" si="103">Y264</f>
        <v>0</v>
      </c>
      <c r="DX10" s="113">
        <f t="shared" si="71"/>
        <v>0</v>
      </c>
      <c r="DY10" s="113">
        <f t="shared" si="72"/>
        <v>0</v>
      </c>
      <c r="DZ10" s="113">
        <f t="shared" ref="DZ10:DZ72" si="104">Z264</f>
        <v>0</v>
      </c>
      <c r="EA10" s="113">
        <f t="shared" si="73"/>
        <v>0</v>
      </c>
      <c r="EB10" s="113">
        <f t="shared" si="74"/>
        <v>0</v>
      </c>
      <c r="EC10" s="113">
        <f t="shared" si="13"/>
        <v>0</v>
      </c>
      <c r="ED10" s="113">
        <f t="shared" si="14"/>
        <v>0</v>
      </c>
      <c r="EE10" s="113">
        <f t="shared" si="15"/>
        <v>0</v>
      </c>
      <c r="EF10" s="113">
        <f t="shared" si="16"/>
        <v>0</v>
      </c>
      <c r="EG10" s="113">
        <f t="shared" si="75"/>
        <v>150</v>
      </c>
      <c r="EH10" s="113">
        <f t="shared" si="17"/>
        <v>0</v>
      </c>
      <c r="EI10" s="113">
        <f t="shared" si="18"/>
        <v>0</v>
      </c>
      <c r="EJ10" s="113">
        <f t="shared" si="19"/>
        <v>0</v>
      </c>
      <c r="EK10" s="113">
        <f t="shared" si="76"/>
        <v>0</v>
      </c>
      <c r="EL10" s="113">
        <f t="shared" si="77"/>
        <v>2000</v>
      </c>
      <c r="EM10" s="113">
        <f t="shared" ref="EM10:EM72" si="105">AH264</f>
        <v>0</v>
      </c>
      <c r="EN10" s="113">
        <f t="shared" si="78"/>
        <v>15000</v>
      </c>
      <c r="EO10" s="113">
        <f t="shared" si="79"/>
        <v>250</v>
      </c>
      <c r="EP10" s="113">
        <f t="shared" ref="EP10:EP72" si="106">AI264</f>
        <v>35</v>
      </c>
      <c r="EQ10" s="113">
        <f t="shared" si="80"/>
        <v>21</v>
      </c>
      <c r="ER10" s="113">
        <f t="shared" si="81"/>
        <v>0</v>
      </c>
      <c r="ES10" s="113">
        <f t="shared" ref="ES10:ES72" si="107">AJ264</f>
        <v>0</v>
      </c>
      <c r="ET10" s="113"/>
      <c r="EU10" s="113">
        <f t="shared" ref="EU10:EU72" si="108">AK264</f>
        <v>0</v>
      </c>
      <c r="EV10" s="113">
        <f t="shared" si="82"/>
        <v>0</v>
      </c>
      <c r="EW10" s="113">
        <f t="shared" si="83"/>
        <v>0</v>
      </c>
      <c r="EX10" s="113">
        <f t="shared" si="84"/>
        <v>0</v>
      </c>
      <c r="EY10" s="113">
        <f t="shared" si="85"/>
        <v>0</v>
      </c>
      <c r="EZ10" s="113">
        <f t="shared" si="86"/>
        <v>0</v>
      </c>
      <c r="FA10" s="113">
        <f t="shared" ref="FA10:FA72" si="109">AL264</f>
        <v>440</v>
      </c>
      <c r="FB10" s="113">
        <f t="shared" si="87"/>
        <v>0</v>
      </c>
      <c r="FC10" s="113">
        <f t="shared" si="21"/>
        <v>100</v>
      </c>
      <c r="FD10" s="113">
        <f t="shared" si="22"/>
        <v>0</v>
      </c>
      <c r="FE10" s="113">
        <f t="shared" si="88"/>
        <v>0</v>
      </c>
      <c r="FF10" s="113">
        <f t="shared" si="89"/>
        <v>0</v>
      </c>
      <c r="FG10" s="113">
        <f t="shared" ref="FG10:FG72" si="110">AO264</f>
        <v>0</v>
      </c>
      <c r="FH10" s="113">
        <f t="shared" si="90"/>
        <v>0</v>
      </c>
      <c r="FI10" s="113">
        <f t="shared" si="91"/>
        <v>0</v>
      </c>
      <c r="FJ10" s="113">
        <f t="shared" ref="FJ10:FJ72" si="111">AP264</f>
        <v>0</v>
      </c>
      <c r="FK10" s="113">
        <f t="shared" si="92"/>
        <v>0</v>
      </c>
      <c r="FL10" s="113">
        <f t="shared" si="93"/>
        <v>0</v>
      </c>
      <c r="FM10" s="113">
        <f t="shared" si="23"/>
        <v>0</v>
      </c>
      <c r="FN10" s="113">
        <f t="shared" si="24"/>
        <v>0</v>
      </c>
      <c r="FO10" s="113">
        <f t="shared" si="25"/>
        <v>0</v>
      </c>
      <c r="FP10" s="113">
        <f t="shared" si="26"/>
        <v>0</v>
      </c>
      <c r="FQ10" s="113">
        <f t="shared" si="94"/>
        <v>2250</v>
      </c>
      <c r="FR10" s="113">
        <f t="shared" si="27"/>
        <v>0</v>
      </c>
      <c r="FS10" s="113">
        <f t="shared" si="28"/>
        <v>0</v>
      </c>
      <c r="FT10" s="113">
        <f t="shared" si="29"/>
        <v>0</v>
      </c>
      <c r="FU10" s="113">
        <f t="shared" si="95"/>
        <v>0</v>
      </c>
      <c r="FV10" s="113">
        <f t="shared" si="96"/>
        <v>14500</v>
      </c>
      <c r="FW10" s="113">
        <f t="shared" ref="FW10:FW72" si="112">AX264</f>
        <v>0</v>
      </c>
      <c r="FX10" s="113">
        <f t="shared" si="97"/>
        <v>45900</v>
      </c>
      <c r="FY10" s="113">
        <f t="shared" si="98"/>
        <v>490</v>
      </c>
      <c r="FZ10" s="113">
        <f t="shared" ref="FZ10:FZ72" si="113">AY264</f>
        <v>1120</v>
      </c>
      <c r="GA10" s="113">
        <f t="shared" si="99"/>
        <v>1800</v>
      </c>
      <c r="GB10" s="113">
        <f t="shared" si="100"/>
        <v>0</v>
      </c>
      <c r="GC10" s="113">
        <f t="shared" ref="GC10:GC72" si="114">AZ264</f>
        <v>0</v>
      </c>
    </row>
    <row r="11" spans="2:185" ht="12.75" customHeight="1" x14ac:dyDescent="0.2">
      <c r="B11" s="124">
        <v>4</v>
      </c>
      <c r="C11" s="121" t="s">
        <v>287</v>
      </c>
      <c r="D11" s="126" t="s">
        <v>63</v>
      </c>
      <c r="E11" s="40">
        <f>SUMIF(Entrada_Dados_Ano_2012!$C$7:$C$253,D11,Entrada_Dados_Ano_2012!$D$7:$D$253)</f>
        <v>0</v>
      </c>
      <c r="F11" s="40">
        <f>SUMIF(Entrada_Dados_Ano_2012!$C$7:$C$253,D11,Entrada_Dados_Ano_2012!$E$7:$E$253)</f>
        <v>670</v>
      </c>
      <c r="G11" s="40">
        <f>SUMIF(Entrada_Dados_Ano_2012!$C$7:$C$253,D11,Entrada_Dados_Ano_2012!$F$7:$F$253)</f>
        <v>0</v>
      </c>
      <c r="H11" s="40">
        <f ca="1">SUMIF(Entrada_Dados_Ano_2012!$C$7:$C$253,D11,Entrada_Dados_Ano_2012!$G$7:$G$251)</f>
        <v>0</v>
      </c>
      <c r="I11" s="40">
        <f>SUMIF(Entrada_Dados_Ano_2012!$C$7:$C$251,D11,Entrada_Dados_Ano_2012!$H$7:$H$253)</f>
        <v>0</v>
      </c>
      <c r="J11" s="40">
        <f>SUMIF(Entrada_Dados_Ano_2012!$C$7:$C$253,D11,Entrada_Dados_Ano_2012!$I$7:$I$253)</f>
        <v>0</v>
      </c>
      <c r="K11" s="40">
        <f>SUMIF(Entrada_Dados_Ano_2012!$C$7:$C$253,D11,Entrada_Dados_Ano_2012!$J$7:$J$253)</f>
        <v>20950</v>
      </c>
      <c r="L11" s="40">
        <f>SUMIF(Entrada_Dados_Ano_2012!$C$7:$C$253,D11,Entrada_Dados_Ano_2012!$K$7:$K$253)</f>
        <v>0</v>
      </c>
      <c r="M11" s="40">
        <f>SUMIF(Entrada_Dados_Ano_2012!$C$7:$C$253,D11,Entrada_Dados_Ano_2012!$L$7:$L$253)</f>
        <v>0</v>
      </c>
      <c r="N11" s="40">
        <f>SUMIF(Entrada_Dados_Ano_2012!$C$7:$C$253,D11,Entrada_Dados_Ano_2012!$M$7:$M$253)</f>
        <v>0</v>
      </c>
      <c r="O11" s="40">
        <f>SUMIF(Entrada_Dados_Ano_2012!$C$7:$C$253,D11,Entrada_Dados_Ano_2012!$N$7:$N$253)</f>
        <v>0</v>
      </c>
      <c r="P11" s="40">
        <f>SUMIF(Entrada_Dados_Ano_2012!$C$7:$C$253,D11,Entrada_Dados_Ano_2012!$O$7:$O$253)</f>
        <v>0</v>
      </c>
      <c r="Q11" s="40">
        <f>SUMIF(Entrada_Dados_Ano_2012!$C$7:$C$253,D11,Entrada_Dados_Ano_2012!$P$7:$P$253)</f>
        <v>20</v>
      </c>
      <c r="R11" s="40">
        <f>SUMIF(Entrada_Dados_Ano_2012!$C$7:$C$253,D11,Entrada_Dados_Ano_2012!$Q$7:$Q$253)</f>
        <v>0</v>
      </c>
      <c r="S11" s="40">
        <f>SUMIF(Entrada_Dados_Ano_2012!$C$7:$C$253,D11,Entrada_Dados_Ano_2012!$R$7:$R$253)</f>
        <v>5300</v>
      </c>
      <c r="T11" s="40">
        <f>SUMIF(Entrada_Dados_Ano_2012!$C$7:$C$253,D11,Entrada_Dados_Ano_2012!$S$7:$S$253)</f>
        <v>50000</v>
      </c>
      <c r="U11" s="40">
        <f>SUMIF(Entrada_Dados_Ano_2012!$C$7:$C$253,D11,Entrada_Dados_Ano_2012!$T$7:$T$253)</f>
        <v>6000</v>
      </c>
      <c r="V11" s="40">
        <f>SUMIF(Entrada_Dados_Ano_2012!$C$7:$C$253,D11,Entrada_Dados_Ano_2012!$U$7:$U$253)</f>
        <v>0</v>
      </c>
      <c r="W11" s="145">
        <f>SUMIF(Entrada_Dados_Ano_2012!$C$7:$C$253,D11,Entrada_Dados_Ano_2012!$V$7:$V$253)</f>
        <v>0</v>
      </c>
      <c r="X11" s="142">
        <f>SUMIF(Entrada_Dados_Ano_2012!$C$7:$C$253,D11,Entrada_Dados_Ano_2012!$Y$7:$Y$253)</f>
        <v>0</v>
      </c>
      <c r="Y11" s="40">
        <f>SUMIF(Entrada_Dados_Ano_2012!$C$7:$C$253,D11,Entrada_Dados_Ano_2012!$Z$7:$Z$253)</f>
        <v>670</v>
      </c>
      <c r="Z11" s="40">
        <f>SUMIF(Entrada_Dados_Ano_2012!$C$7:$C$253,D11,Entrada_Dados_Ano_2012!$AA$7:$AA$253)</f>
        <v>0</v>
      </c>
      <c r="AA11" s="40">
        <f>SUMIF(Entrada_Dados_Ano_2012!$C$7:$C$253,D11,Entrada_Dados_Ano_2012!$AB$7:$AB$253)</f>
        <v>0</v>
      </c>
      <c r="AB11" s="40">
        <f>SUMIF(Entrada_Dados_Ano_2012!$C$7:$C$253,D11,Entrada_Dados_Ano_2012!$AC$7:$AC$253)</f>
        <v>0</v>
      </c>
      <c r="AC11" s="40">
        <f>SUMIF(Entrada_Dados_Ano_2012!$C$7:$C$253,D11,Entrada_Dados_Ano_2012!$AD$7:$AD$253)</f>
        <v>0</v>
      </c>
      <c r="AD11" s="40">
        <f>SUMIF(Entrada_Dados_Ano_2012!$C$7:$C$253,D11,Entrada_Dados_Ano_2012!$AE$7:$AE$253)</f>
        <v>20950</v>
      </c>
      <c r="AE11" s="40">
        <f>SUMIF(Entrada_Dados_Ano_2012!$C$7:$C$253,D11,Entrada_Dados_Ano_2012!$AF$7:$AF$253)</f>
        <v>0</v>
      </c>
      <c r="AF11" s="40">
        <f>SUMIF(Entrada_Dados_Ano_2012!$C$7:$C$253,D11,Entrada_Dados_Ano_2012!$AG$7:$AG$253)</f>
        <v>0</v>
      </c>
      <c r="AG11" s="40">
        <f>SUMIF(Entrada_Dados_Ano_2012!$C$7:$C$253,D11,Entrada_Dados_Ano_2012!$AH$7:$AH$253)</f>
        <v>0</v>
      </c>
      <c r="AH11" s="40">
        <f>SUMIF(Entrada_Dados_Ano_2012!$C$7:$C$253,D11,Entrada_Dados_Ano_2012!$AI$7:$AI$253)</f>
        <v>0</v>
      </c>
      <c r="AI11" s="40">
        <f>SUMIF(Entrada_Dados_Ano_2012!$C$7:$C$253,D11,Entrada_Dados_Ano_2012!$AJ$7:$AJ$253)</f>
        <v>0</v>
      </c>
      <c r="AJ11" s="40">
        <f>SUMIF(Entrada_Dados_Ano_2012!$C$7:$C$253,D11,Entrada_Dados_Ano_2012!$AK$7:$AK$253)</f>
        <v>20</v>
      </c>
      <c r="AK11" s="40">
        <f>SUMIF(Entrada_Dados_Ano_2012!$C$7:$C$253,D11,Entrada_Dados_Ano_2012!$AL$7:$AL$253)</f>
        <v>0</v>
      </c>
      <c r="AL11" s="40">
        <f>SUMIF(Entrada_Dados_Ano_2012!$C$7:$C$253,D11,Entrada_Dados_Ano_2012!$AM$7:$AM$253)</f>
        <v>5300</v>
      </c>
      <c r="AM11" s="40">
        <f>SUMIF(Entrada_Dados_Ano_2012!$C$7:$C$253,D11,Entrada_Dados_Ano_2012!$AN$7:$AN$253)</f>
        <v>50000</v>
      </c>
      <c r="AN11" s="40">
        <f>SUMIF(Entrada_Dados_Ano_2012!$C$7:$C$253,D11,Entrada_Dados_Ano_2012!$AO$7:$AO$253)</f>
        <v>6000</v>
      </c>
      <c r="AO11" s="40">
        <f>SUMIF(Entrada_Dados_Ano_2012!$C$7:$C$253,D11,Entrada_Dados_Ano_2012!$AP$7:$AP$253)</f>
        <v>0</v>
      </c>
      <c r="AP11" s="145">
        <f>SUMIF(Entrada_Dados_Ano_2012!$C$7:$C$253,D11,Entrada_Dados_Ano_2012!$AQ$7:$AQ$253)</f>
        <v>0</v>
      </c>
      <c r="AQ11" s="142">
        <f>SUMIF(Entrada_Dados_Ano_2012!$C$7:$C$253,D11,Entrada_Dados_Ano_2012!$AT$7:$AT$253)</f>
        <v>0</v>
      </c>
      <c r="AR11" s="40">
        <f>SUMIF(Entrada_Dados_Ano_2012!$C$7:$C$253,D11,Entrada_Dados_Ano_2012!$AU$7:$AU$253)</f>
        <v>2160</v>
      </c>
      <c r="AS11" s="40">
        <f>SUMIF(Entrada_Dados_Ano_2012!$C$7:$C$253,D11,Entrada_Dados_Ano_2012!$AV$7:$AV$253)</f>
        <v>0</v>
      </c>
      <c r="AT11" s="40">
        <f>SUMIF(Entrada_Dados_Ano_2012!$C$7:$C$253,D11,Entrada_Dados_Ano_2012!$AW$7:$AW$253)</f>
        <v>0</v>
      </c>
      <c r="AU11" s="40">
        <f>SUMIF(Entrada_Dados_Ano_2012!$C$7:$C$253,D11,Entrada_Dados_Ano_2012!$AX$7:$AX$253)</f>
        <v>0</v>
      </c>
      <c r="AV11" s="40">
        <f>SUMIF(Entrada_Dados_Ano_2012!$C$7:$C$253,D11,Entrada_Dados_Ano_2012!$AY$7:$AY$253)</f>
        <v>0</v>
      </c>
      <c r="AW11" s="40">
        <f>SUMIF(Entrada_Dados_Ano_2012!$C$7:$C$253,D11,Entrada_Dados_Ano_2012!$AZ$7:$AZ$253)</f>
        <v>1676000</v>
      </c>
      <c r="AX11" s="40">
        <f>SUMIF(Entrada_Dados_Ano_2012!$C$7:$C$253,D11,Entrada_Dados_Ano_2012!$BA$7:$BA$253)</f>
        <v>0</v>
      </c>
      <c r="AY11" s="40">
        <f>SUMIF(Entrada_Dados_Ano_2012!$C$7:$C$253,D11,Entrada_Dados_Ano_2012!$BB$7:$BB$253)</f>
        <v>0</v>
      </c>
      <c r="AZ11" s="40">
        <f>SUMIF(Entrada_Dados_Ano_2012!$C$7:$C$253,D11,Entrada_Dados_Ano_2012!$BC$7:$BC$253)</f>
        <v>0</v>
      </c>
      <c r="BA11" s="40">
        <f>SUMIF(Entrada_Dados_Ano_2012!$C$7:$C$253,D11,Entrada_Dados_Ano_2012!$BD$7:$BD$253)</f>
        <v>0</v>
      </c>
      <c r="BB11" s="40">
        <f>SUMIF(Entrada_Dados_Ano_2012!$C$7:$C$253,D11,Entrada_Dados_Ano_2012!$BE$7:$BE$253)</f>
        <v>0</v>
      </c>
      <c r="BC11" s="40">
        <f>SUMIF(Entrada_Dados_Ano_2012!$C$7:$C$253,D11,Entrada_Dados_Ano_2012!$BF$7:$BF$253)</f>
        <v>320</v>
      </c>
      <c r="BD11" s="40">
        <f>SUMIF(Entrada_Dados_Ano_2012!$C$7:$C$253,D11,Entrada_Dados_Ano_2012!$BG$7:$BG$253)</f>
        <v>0</v>
      </c>
      <c r="BE11" s="40">
        <f>SUMIF(Entrada_Dados_Ano_2012!$C$7:$C$253,D11,Entrada_Dados_Ano_2012!$BH$7:$BH$253)</f>
        <v>29540</v>
      </c>
      <c r="BF11" s="40">
        <f>SUMIF(Entrada_Dados_Ano_2012!$C$7:$C$253,D11,Entrada_Dados_Ano_2012!$BI$7:$BI$253)</f>
        <v>135000</v>
      </c>
      <c r="BG11" s="40">
        <f>SUMIF(Entrada_Dados_Ano_2012!$C$7:$C$253,D11,Entrada_Dados_Ano_2012!$BJ$7:$BJ$253)</f>
        <v>16200</v>
      </c>
      <c r="BH11" s="40">
        <f>SUMIF(Entrada_Dados_Ano_2012!$C$7:$C$253,D11,Entrada_Dados_Ano_2012!$BK$7:$BK$253)</f>
        <v>0</v>
      </c>
      <c r="BI11" s="40">
        <f>SUMIF(Entrada_Dados_Ano_2012!$C$7:$C$253,D11,Entrada_Dados_Ano_2012!$BL$7:$BL$253)</f>
        <v>0</v>
      </c>
      <c r="BK11" s="80">
        <v>4</v>
      </c>
      <c r="BL11" s="81">
        <f t="shared" si="31"/>
        <v>0</v>
      </c>
      <c r="BM11" s="80" t="str">
        <f>IF(BL11=1,SUM($BL$8:BL11),"")</f>
        <v/>
      </c>
      <c r="BN11" s="86" t="str">
        <f t="shared" si="32"/>
        <v>Acreúna</v>
      </c>
      <c r="BO11" s="117">
        <f t="shared" ref="BO11:BO74" si="115">IF(BR11=0,0,(BR11/BQ11)*1000)</f>
        <v>0</v>
      </c>
      <c r="BP11" s="116">
        <f>HLOOKUP($BP$6,$BZ$6:DI11,BX11)</f>
        <v>0</v>
      </c>
      <c r="BQ11" s="117">
        <f>HLOOKUP($BQ$6,$DJ$6:ES11,BX11)</f>
        <v>0</v>
      </c>
      <c r="BR11" s="116">
        <f>HLOOKUP($BR$6,$ET$6:GC11,BX11)</f>
        <v>0</v>
      </c>
      <c r="BS11" s="84" t="str">
        <f t="shared" si="33"/>
        <v/>
      </c>
      <c r="BT11" s="96" t="str">
        <f>IF((SUM($BL10:$BL$254)=0),"",IF($BK11=VLOOKUP($BK11,$BM$8:$BM$254,1),IF(VLOOKUP($BK11,$BM$8:$BO$254,2)=0,"",VLOOKUP($BK11,$BM$8:$BO$254,3))," "))</f>
        <v/>
      </c>
      <c r="BU11" s="93" t="str">
        <f t="shared" si="34"/>
        <v/>
      </c>
      <c r="BV11" s="90" t="str">
        <f t="shared" si="35"/>
        <v/>
      </c>
      <c r="BW11" s="93" t="str">
        <f t="shared" si="101"/>
        <v/>
      </c>
      <c r="BX11" s="97">
        <v>6</v>
      </c>
      <c r="BY11" s="29" t="s">
        <v>512</v>
      </c>
      <c r="BZ11" s="113"/>
      <c r="CA11" s="113">
        <f t="shared" si="36"/>
        <v>0</v>
      </c>
      <c r="CB11" s="113">
        <f t="shared" si="37"/>
        <v>0</v>
      </c>
      <c r="CC11" s="113">
        <f t="shared" si="38"/>
        <v>670</v>
      </c>
      <c r="CD11" s="113">
        <f t="shared" si="39"/>
        <v>0</v>
      </c>
      <c r="CE11" s="113">
        <f t="shared" ca="1" si="40"/>
        <v>0</v>
      </c>
      <c r="CF11" s="113">
        <f t="shared" si="41"/>
        <v>0</v>
      </c>
      <c r="CG11" s="113">
        <f t="shared" si="42"/>
        <v>0</v>
      </c>
      <c r="CH11" s="113">
        <f t="shared" si="43"/>
        <v>0</v>
      </c>
      <c r="CI11" s="113">
        <f t="shared" si="1"/>
        <v>0</v>
      </c>
      <c r="CJ11" s="113">
        <f t="shared" si="2"/>
        <v>0</v>
      </c>
      <c r="CK11" s="113">
        <f t="shared" si="44"/>
        <v>20950</v>
      </c>
      <c r="CL11" s="113">
        <f t="shared" si="45"/>
        <v>0</v>
      </c>
      <c r="CM11" s="113">
        <f t="shared" si="46"/>
        <v>0</v>
      </c>
      <c r="CN11" s="113">
        <f t="shared" si="47"/>
        <v>0</v>
      </c>
      <c r="CO11" s="113">
        <f t="shared" si="48"/>
        <v>0</v>
      </c>
      <c r="CP11" s="113">
        <f t="shared" si="49"/>
        <v>0</v>
      </c>
      <c r="CQ11" s="113">
        <f t="shared" si="50"/>
        <v>0</v>
      </c>
      <c r="CR11" s="113">
        <f t="shared" si="51"/>
        <v>0</v>
      </c>
      <c r="CS11" s="113">
        <f t="shared" si="3"/>
        <v>0</v>
      </c>
      <c r="CT11" s="113">
        <f t="shared" si="4"/>
        <v>0</v>
      </c>
      <c r="CU11" s="113">
        <f t="shared" si="5"/>
        <v>0</v>
      </c>
      <c r="CV11" s="113">
        <f t="shared" si="6"/>
        <v>0</v>
      </c>
      <c r="CW11" s="113">
        <f t="shared" si="52"/>
        <v>20</v>
      </c>
      <c r="CX11" s="113">
        <f t="shared" si="7"/>
        <v>0</v>
      </c>
      <c r="CY11" s="113">
        <f t="shared" si="8"/>
        <v>0</v>
      </c>
      <c r="CZ11" s="113">
        <f t="shared" si="9"/>
        <v>0</v>
      </c>
      <c r="DA11" s="113">
        <f t="shared" si="53"/>
        <v>0</v>
      </c>
      <c r="DB11" s="113">
        <f t="shared" si="54"/>
        <v>5300</v>
      </c>
      <c r="DC11" s="113">
        <f t="shared" si="55"/>
        <v>0</v>
      </c>
      <c r="DD11" s="113">
        <f t="shared" si="56"/>
        <v>50000</v>
      </c>
      <c r="DE11" s="113">
        <f t="shared" si="57"/>
        <v>6000</v>
      </c>
      <c r="DF11" s="113">
        <f t="shared" si="58"/>
        <v>0</v>
      </c>
      <c r="DG11" s="113">
        <f t="shared" si="59"/>
        <v>0</v>
      </c>
      <c r="DH11" s="113">
        <f t="shared" si="60"/>
        <v>0</v>
      </c>
      <c r="DI11" s="113">
        <f t="shared" si="61"/>
        <v>0</v>
      </c>
      <c r="DJ11" s="113"/>
      <c r="DK11" s="113">
        <f t="shared" si="102"/>
        <v>0</v>
      </c>
      <c r="DL11" s="113">
        <f t="shared" si="62"/>
        <v>0</v>
      </c>
      <c r="DM11" s="113">
        <f t="shared" si="63"/>
        <v>670</v>
      </c>
      <c r="DN11" s="113">
        <f t="shared" si="64"/>
        <v>0</v>
      </c>
      <c r="DO11" s="113">
        <f t="shared" si="65"/>
        <v>0</v>
      </c>
      <c r="DP11" s="113">
        <f t="shared" si="66"/>
        <v>0</v>
      </c>
      <c r="DQ11" s="113">
        <f t="shared" si="67"/>
        <v>0</v>
      </c>
      <c r="DR11" s="113">
        <f t="shared" si="68"/>
        <v>0</v>
      </c>
      <c r="DS11" s="113">
        <f t="shared" si="11"/>
        <v>0</v>
      </c>
      <c r="DT11" s="113">
        <f t="shared" si="12"/>
        <v>0</v>
      </c>
      <c r="DU11" s="113">
        <f t="shared" si="69"/>
        <v>20950</v>
      </c>
      <c r="DV11" s="113">
        <f t="shared" si="70"/>
        <v>0</v>
      </c>
      <c r="DW11" s="113">
        <f t="shared" si="103"/>
        <v>0</v>
      </c>
      <c r="DX11" s="113">
        <f t="shared" si="71"/>
        <v>0</v>
      </c>
      <c r="DY11" s="113">
        <f t="shared" si="72"/>
        <v>0</v>
      </c>
      <c r="DZ11" s="113">
        <f t="shared" si="104"/>
        <v>0</v>
      </c>
      <c r="EA11" s="113">
        <f t="shared" si="73"/>
        <v>0</v>
      </c>
      <c r="EB11" s="113">
        <f t="shared" si="74"/>
        <v>0</v>
      </c>
      <c r="EC11" s="113">
        <f t="shared" si="13"/>
        <v>0</v>
      </c>
      <c r="ED11" s="113">
        <f t="shared" si="14"/>
        <v>0</v>
      </c>
      <c r="EE11" s="113">
        <f t="shared" si="15"/>
        <v>0</v>
      </c>
      <c r="EF11" s="113">
        <f t="shared" si="16"/>
        <v>0</v>
      </c>
      <c r="EG11" s="113">
        <f t="shared" si="75"/>
        <v>20</v>
      </c>
      <c r="EH11" s="113">
        <f t="shared" si="17"/>
        <v>0</v>
      </c>
      <c r="EI11" s="113">
        <f t="shared" si="18"/>
        <v>0</v>
      </c>
      <c r="EJ11" s="113">
        <f t="shared" si="19"/>
        <v>0</v>
      </c>
      <c r="EK11" s="113">
        <f t="shared" si="76"/>
        <v>0</v>
      </c>
      <c r="EL11" s="113">
        <f t="shared" si="77"/>
        <v>5300</v>
      </c>
      <c r="EM11" s="113">
        <f t="shared" si="105"/>
        <v>0</v>
      </c>
      <c r="EN11" s="113">
        <f t="shared" si="78"/>
        <v>50000</v>
      </c>
      <c r="EO11" s="113">
        <f t="shared" si="79"/>
        <v>6000</v>
      </c>
      <c r="EP11" s="113">
        <f t="shared" si="106"/>
        <v>0</v>
      </c>
      <c r="EQ11" s="113">
        <f t="shared" si="80"/>
        <v>0</v>
      </c>
      <c r="ER11" s="113">
        <f t="shared" si="81"/>
        <v>0</v>
      </c>
      <c r="ES11" s="113">
        <f t="shared" si="107"/>
        <v>0</v>
      </c>
      <c r="ET11" s="113"/>
      <c r="EU11" s="113">
        <f t="shared" si="108"/>
        <v>0</v>
      </c>
      <c r="EV11" s="113">
        <f t="shared" si="82"/>
        <v>0</v>
      </c>
      <c r="EW11" s="113">
        <f t="shared" si="83"/>
        <v>2160</v>
      </c>
      <c r="EX11" s="113">
        <f t="shared" si="84"/>
        <v>0</v>
      </c>
      <c r="EY11" s="113">
        <f t="shared" si="85"/>
        <v>0</v>
      </c>
      <c r="EZ11" s="113">
        <f t="shared" si="86"/>
        <v>0</v>
      </c>
      <c r="FA11" s="113">
        <f t="shared" si="109"/>
        <v>0</v>
      </c>
      <c r="FB11" s="113">
        <f t="shared" si="87"/>
        <v>0</v>
      </c>
      <c r="FC11" s="113">
        <f t="shared" si="21"/>
        <v>0</v>
      </c>
      <c r="FD11" s="113">
        <f t="shared" si="22"/>
        <v>0</v>
      </c>
      <c r="FE11" s="113">
        <f t="shared" si="88"/>
        <v>1676000</v>
      </c>
      <c r="FF11" s="113">
        <f t="shared" si="89"/>
        <v>0</v>
      </c>
      <c r="FG11" s="113">
        <f t="shared" si="110"/>
        <v>0</v>
      </c>
      <c r="FH11" s="113">
        <f t="shared" si="90"/>
        <v>0</v>
      </c>
      <c r="FI11" s="113">
        <f t="shared" si="91"/>
        <v>0</v>
      </c>
      <c r="FJ11" s="113">
        <f t="shared" si="111"/>
        <v>0</v>
      </c>
      <c r="FK11" s="113">
        <f t="shared" si="92"/>
        <v>0</v>
      </c>
      <c r="FL11" s="113">
        <f t="shared" si="93"/>
        <v>0</v>
      </c>
      <c r="FM11" s="113">
        <f t="shared" si="23"/>
        <v>0</v>
      </c>
      <c r="FN11" s="113">
        <f t="shared" si="24"/>
        <v>0</v>
      </c>
      <c r="FO11" s="113">
        <f t="shared" si="25"/>
        <v>0</v>
      </c>
      <c r="FP11" s="113">
        <f t="shared" si="26"/>
        <v>0</v>
      </c>
      <c r="FQ11" s="113">
        <f t="shared" si="94"/>
        <v>320</v>
      </c>
      <c r="FR11" s="113">
        <f t="shared" si="27"/>
        <v>0</v>
      </c>
      <c r="FS11" s="113">
        <f t="shared" si="28"/>
        <v>0</v>
      </c>
      <c r="FT11" s="113">
        <f t="shared" si="29"/>
        <v>0</v>
      </c>
      <c r="FU11" s="113">
        <f t="shared" si="95"/>
        <v>0</v>
      </c>
      <c r="FV11" s="113">
        <f t="shared" si="96"/>
        <v>29540</v>
      </c>
      <c r="FW11" s="113">
        <f t="shared" si="112"/>
        <v>0</v>
      </c>
      <c r="FX11" s="113">
        <f t="shared" si="97"/>
        <v>135000</v>
      </c>
      <c r="FY11" s="113">
        <f t="shared" si="98"/>
        <v>16200</v>
      </c>
      <c r="FZ11" s="113">
        <f t="shared" si="113"/>
        <v>0</v>
      </c>
      <c r="GA11" s="113">
        <f t="shared" si="99"/>
        <v>0</v>
      </c>
      <c r="GB11" s="113">
        <f t="shared" si="100"/>
        <v>0</v>
      </c>
      <c r="GC11" s="113">
        <f t="shared" si="114"/>
        <v>0</v>
      </c>
    </row>
    <row r="12" spans="2:185" ht="12.75" customHeight="1" x14ac:dyDescent="0.2">
      <c r="B12" s="124">
        <v>5</v>
      </c>
      <c r="C12" s="121" t="s">
        <v>288</v>
      </c>
      <c r="D12" s="126" t="s">
        <v>64</v>
      </c>
      <c r="E12" s="40">
        <f>SUMIF(Entrada_Dados_Ano_2012!$C$7:$C$253,D12,Entrada_Dados_Ano_2012!$D$7:$D$253)</f>
        <v>0</v>
      </c>
      <c r="F12" s="40">
        <f>SUMIF(Entrada_Dados_Ano_2012!$C$7:$C$253,D12,Entrada_Dados_Ano_2012!$E$7:$E$253)</f>
        <v>0</v>
      </c>
      <c r="G12" s="40">
        <f>SUMIF(Entrada_Dados_Ano_2012!$C$7:$C$253,D12,Entrada_Dados_Ano_2012!$F$7:$F$253)</f>
        <v>0</v>
      </c>
      <c r="H12" s="40">
        <f ca="1">SUMIF(Entrada_Dados_Ano_2012!$C$7:$C$253,D12,Entrada_Dados_Ano_2012!$G$7:$G$251)</f>
        <v>0</v>
      </c>
      <c r="I12" s="40">
        <f>SUMIF(Entrada_Dados_Ano_2012!$C$7:$C$251,D12,Entrada_Dados_Ano_2012!$H$7:$H$253)</f>
        <v>30</v>
      </c>
      <c r="J12" s="40">
        <f>SUMIF(Entrada_Dados_Ano_2012!$C$7:$C$253,D12,Entrada_Dados_Ano_2012!$I$7:$I$253)</f>
        <v>0</v>
      </c>
      <c r="K12" s="40">
        <f>SUMIF(Entrada_Dados_Ano_2012!$C$7:$C$253,D12,Entrada_Dados_Ano_2012!$J$7:$J$253)</f>
        <v>0</v>
      </c>
      <c r="L12" s="40">
        <f>SUMIF(Entrada_Dados_Ano_2012!$C$7:$C$253,D12,Entrada_Dados_Ano_2012!$K$7:$K$253)</f>
        <v>0</v>
      </c>
      <c r="M12" s="40">
        <f>SUMIF(Entrada_Dados_Ano_2012!$C$7:$C$253,D12,Entrada_Dados_Ano_2012!$L$7:$L$253)</f>
        <v>0</v>
      </c>
      <c r="N12" s="40">
        <f>SUMIF(Entrada_Dados_Ano_2012!$C$7:$C$253,D12,Entrada_Dados_Ano_2012!$M$7:$M$253)</f>
        <v>0</v>
      </c>
      <c r="O12" s="40">
        <f>SUMIF(Entrada_Dados_Ano_2012!$C$7:$C$253,D12,Entrada_Dados_Ano_2012!$N$7:$N$253)</f>
        <v>0</v>
      </c>
      <c r="P12" s="40">
        <f>SUMIF(Entrada_Dados_Ano_2012!$C$7:$C$253,D12,Entrada_Dados_Ano_2012!$O$7:$O$253)</f>
        <v>0</v>
      </c>
      <c r="Q12" s="40">
        <f>SUMIF(Entrada_Dados_Ano_2012!$C$7:$C$253,D12,Entrada_Dados_Ano_2012!$P$7:$P$253)</f>
        <v>0</v>
      </c>
      <c r="R12" s="40">
        <f>SUMIF(Entrada_Dados_Ano_2012!$C$7:$C$253,D12,Entrada_Dados_Ano_2012!$Q$7:$Q$253)</f>
        <v>0</v>
      </c>
      <c r="S12" s="40">
        <f>SUMIF(Entrada_Dados_Ano_2012!$C$7:$C$253,D12,Entrada_Dados_Ano_2012!$R$7:$R$253)</f>
        <v>530</v>
      </c>
      <c r="T12" s="40">
        <f>SUMIF(Entrada_Dados_Ano_2012!$C$7:$C$253,D12,Entrada_Dados_Ano_2012!$S$7:$S$253)</f>
        <v>0</v>
      </c>
      <c r="U12" s="40">
        <f>SUMIF(Entrada_Dados_Ano_2012!$C$7:$C$253,D12,Entrada_Dados_Ano_2012!$T$7:$T$253)</f>
        <v>0</v>
      </c>
      <c r="V12" s="40">
        <f>SUMIF(Entrada_Dados_Ano_2012!$C$7:$C$253,D12,Entrada_Dados_Ano_2012!$U$7:$U$253)</f>
        <v>0</v>
      </c>
      <c r="W12" s="145">
        <f>SUMIF(Entrada_Dados_Ano_2012!$C$7:$C$253,D12,Entrada_Dados_Ano_2012!$V$7:$V$253)</f>
        <v>0</v>
      </c>
      <c r="X12" s="142">
        <f>SUMIF(Entrada_Dados_Ano_2012!$C$7:$C$253,D12,Entrada_Dados_Ano_2012!$Y$7:$Y$253)</f>
        <v>0</v>
      </c>
      <c r="Y12" s="40">
        <f>SUMIF(Entrada_Dados_Ano_2012!$C$7:$C$253,D12,Entrada_Dados_Ano_2012!$Z$7:$Z$253)</f>
        <v>0</v>
      </c>
      <c r="Z12" s="40">
        <f>SUMIF(Entrada_Dados_Ano_2012!$C$7:$C$253,D12,Entrada_Dados_Ano_2012!$AA$7:$AA$253)</f>
        <v>0</v>
      </c>
      <c r="AA12" s="40">
        <f>SUMIF(Entrada_Dados_Ano_2012!$C$7:$C$253,D12,Entrada_Dados_Ano_2012!$AB$7:$AB$253)</f>
        <v>0</v>
      </c>
      <c r="AB12" s="40">
        <f>SUMIF(Entrada_Dados_Ano_2012!$C$7:$C$253,D12,Entrada_Dados_Ano_2012!$AC$7:$AC$253)</f>
        <v>30</v>
      </c>
      <c r="AC12" s="40">
        <f>SUMIF(Entrada_Dados_Ano_2012!$C$7:$C$253,D12,Entrada_Dados_Ano_2012!$AD$7:$AD$253)</f>
        <v>0</v>
      </c>
      <c r="AD12" s="40">
        <f>SUMIF(Entrada_Dados_Ano_2012!$C$7:$C$253,D12,Entrada_Dados_Ano_2012!$AE$7:$AE$253)</f>
        <v>0</v>
      </c>
      <c r="AE12" s="40">
        <f>SUMIF(Entrada_Dados_Ano_2012!$C$7:$C$253,D12,Entrada_Dados_Ano_2012!$AF$7:$AF$253)</f>
        <v>0</v>
      </c>
      <c r="AF12" s="40">
        <f>SUMIF(Entrada_Dados_Ano_2012!$C$7:$C$253,D12,Entrada_Dados_Ano_2012!$AG$7:$AG$253)</f>
        <v>0</v>
      </c>
      <c r="AG12" s="40">
        <f>SUMIF(Entrada_Dados_Ano_2012!$C$7:$C$253,D12,Entrada_Dados_Ano_2012!$AH$7:$AH$253)</f>
        <v>0</v>
      </c>
      <c r="AH12" s="40">
        <f>SUMIF(Entrada_Dados_Ano_2012!$C$7:$C$253,D12,Entrada_Dados_Ano_2012!$AI$7:$AI$253)</f>
        <v>0</v>
      </c>
      <c r="AI12" s="40">
        <f>SUMIF(Entrada_Dados_Ano_2012!$C$7:$C$253,D12,Entrada_Dados_Ano_2012!$AJ$7:$AJ$253)</f>
        <v>0</v>
      </c>
      <c r="AJ12" s="40">
        <f>SUMIF(Entrada_Dados_Ano_2012!$C$7:$C$253,D12,Entrada_Dados_Ano_2012!$AK$7:$AK$253)</f>
        <v>0</v>
      </c>
      <c r="AK12" s="40">
        <f>SUMIF(Entrada_Dados_Ano_2012!$C$7:$C$253,D12,Entrada_Dados_Ano_2012!$AL$7:$AL$253)</f>
        <v>0</v>
      </c>
      <c r="AL12" s="40">
        <f>SUMIF(Entrada_Dados_Ano_2012!$C$7:$C$253,D12,Entrada_Dados_Ano_2012!$AM$7:$AM$253)</f>
        <v>530</v>
      </c>
      <c r="AM12" s="40">
        <f>SUMIF(Entrada_Dados_Ano_2012!$C$7:$C$253,D12,Entrada_Dados_Ano_2012!$AN$7:$AN$253)</f>
        <v>0</v>
      </c>
      <c r="AN12" s="40">
        <f>SUMIF(Entrada_Dados_Ano_2012!$C$7:$C$253,D12,Entrada_Dados_Ano_2012!$AO$7:$AO$253)</f>
        <v>0</v>
      </c>
      <c r="AO12" s="40">
        <f>SUMIF(Entrada_Dados_Ano_2012!$C$7:$C$253,D12,Entrada_Dados_Ano_2012!$AP$7:$AP$253)</f>
        <v>0</v>
      </c>
      <c r="AP12" s="145">
        <f>SUMIF(Entrada_Dados_Ano_2012!$C$7:$C$253,D12,Entrada_Dados_Ano_2012!$AQ$7:$AQ$253)</f>
        <v>0</v>
      </c>
      <c r="AQ12" s="142">
        <f>SUMIF(Entrada_Dados_Ano_2012!$C$7:$C$253,D12,Entrada_Dados_Ano_2012!$AT$7:$AT$253)</f>
        <v>0</v>
      </c>
      <c r="AR12" s="40">
        <f>SUMIF(Entrada_Dados_Ano_2012!$C$7:$C$253,D12,Entrada_Dados_Ano_2012!$AU$7:$AU$253)</f>
        <v>0</v>
      </c>
      <c r="AS12" s="40">
        <f>SUMIF(Entrada_Dados_Ano_2012!$C$7:$C$253,D12,Entrada_Dados_Ano_2012!$AV$7:$AV$253)</f>
        <v>0</v>
      </c>
      <c r="AT12" s="40">
        <f>SUMIF(Entrada_Dados_Ano_2012!$C$7:$C$253,D12,Entrada_Dados_Ano_2012!$AW$7:$AW$253)</f>
        <v>0</v>
      </c>
      <c r="AU12" s="40">
        <f>SUMIF(Entrada_Dados_Ano_2012!$C$7:$C$253,D12,Entrada_Dados_Ano_2012!$AX$7:$AX$253)</f>
        <v>78</v>
      </c>
      <c r="AV12" s="40">
        <f>SUMIF(Entrada_Dados_Ano_2012!$C$7:$C$253,D12,Entrada_Dados_Ano_2012!$AY$7:$AY$253)</f>
        <v>0</v>
      </c>
      <c r="AW12" s="40">
        <f>SUMIF(Entrada_Dados_Ano_2012!$C$7:$C$253,D12,Entrada_Dados_Ano_2012!$AZ$7:$AZ$253)</f>
        <v>0</v>
      </c>
      <c r="AX12" s="40">
        <f>SUMIF(Entrada_Dados_Ano_2012!$C$7:$C$253,D12,Entrada_Dados_Ano_2012!$BA$7:$BA$253)</f>
        <v>0</v>
      </c>
      <c r="AY12" s="40">
        <f>SUMIF(Entrada_Dados_Ano_2012!$C$7:$C$253,D12,Entrada_Dados_Ano_2012!$BB$7:$BB$253)</f>
        <v>0</v>
      </c>
      <c r="AZ12" s="40">
        <f>SUMIF(Entrada_Dados_Ano_2012!$C$7:$C$253,D12,Entrada_Dados_Ano_2012!$BC$7:$BC$253)</f>
        <v>0</v>
      </c>
      <c r="BA12" s="40">
        <f>SUMIF(Entrada_Dados_Ano_2012!$C$7:$C$253,D12,Entrada_Dados_Ano_2012!$BD$7:$BD$253)</f>
        <v>0</v>
      </c>
      <c r="BB12" s="40">
        <f>SUMIF(Entrada_Dados_Ano_2012!$C$7:$C$253,D12,Entrada_Dados_Ano_2012!$BE$7:$BE$253)</f>
        <v>0</v>
      </c>
      <c r="BC12" s="40">
        <f>SUMIF(Entrada_Dados_Ano_2012!$C$7:$C$253,D12,Entrada_Dados_Ano_2012!$BF$7:$BF$253)</f>
        <v>0</v>
      </c>
      <c r="BD12" s="40">
        <f>SUMIF(Entrada_Dados_Ano_2012!$C$7:$C$253,D12,Entrada_Dados_Ano_2012!$BG$7:$BG$253)</f>
        <v>0</v>
      </c>
      <c r="BE12" s="40">
        <f>SUMIF(Entrada_Dados_Ano_2012!$C$7:$C$253,D12,Entrada_Dados_Ano_2012!$BH$7:$BH$253)</f>
        <v>2500</v>
      </c>
      <c r="BF12" s="40">
        <f>SUMIF(Entrada_Dados_Ano_2012!$C$7:$C$253,D12,Entrada_Dados_Ano_2012!$BI$7:$BI$253)</f>
        <v>0</v>
      </c>
      <c r="BG12" s="40">
        <f>SUMIF(Entrada_Dados_Ano_2012!$C$7:$C$253,D12,Entrada_Dados_Ano_2012!$BJ$7:$BJ$253)</f>
        <v>0</v>
      </c>
      <c r="BH12" s="40">
        <f>SUMIF(Entrada_Dados_Ano_2012!$C$7:$C$253,D12,Entrada_Dados_Ano_2012!$BK$7:$BK$253)</f>
        <v>0</v>
      </c>
      <c r="BI12" s="40">
        <f>SUMIF(Entrada_Dados_Ano_2012!$C$7:$C$253,D12,Entrada_Dados_Ano_2012!$BL$7:$BL$253)</f>
        <v>0</v>
      </c>
      <c r="BK12" s="80">
        <v>5</v>
      </c>
      <c r="BL12" s="81">
        <f t="shared" si="31"/>
        <v>0</v>
      </c>
      <c r="BM12" s="80" t="str">
        <f>IF(BL12=1,SUM($BL$8:BL12),"")</f>
        <v/>
      </c>
      <c r="BN12" s="86" t="str">
        <f t="shared" si="32"/>
        <v>Adelândia</v>
      </c>
      <c r="BO12" s="117">
        <f t="shared" si="115"/>
        <v>0</v>
      </c>
      <c r="BP12" s="116">
        <f>HLOOKUP($BP$6,$BZ$6:DI12,BX12)</f>
        <v>0</v>
      </c>
      <c r="BQ12" s="117">
        <f>HLOOKUP($BQ$6,$DJ$6:ES12,BX12)</f>
        <v>0</v>
      </c>
      <c r="BR12" s="116">
        <f>HLOOKUP($BR$6,$ET$6:GC12,BX12)</f>
        <v>0</v>
      </c>
      <c r="BS12" s="84" t="str">
        <f t="shared" si="33"/>
        <v/>
      </c>
      <c r="BT12" s="96" t="str">
        <f>IF((SUM($BL11:$BL$254)=0),"",IF($BK12=VLOOKUP($BK12,$BM$8:$BM$254,1),IF(VLOOKUP($BK12,$BM$8:$BO$254,2)=0,"",VLOOKUP($BK12,$BM$8:$BO$254,3))," "))</f>
        <v/>
      </c>
      <c r="BU12" s="93" t="str">
        <f t="shared" si="34"/>
        <v/>
      </c>
      <c r="BV12" s="90" t="str">
        <f t="shared" si="35"/>
        <v/>
      </c>
      <c r="BW12" s="93" t="str">
        <f t="shared" si="101"/>
        <v/>
      </c>
      <c r="BX12" s="97">
        <v>7</v>
      </c>
      <c r="BY12" s="29" t="s">
        <v>513</v>
      </c>
      <c r="BZ12" s="113"/>
      <c r="CA12" s="113">
        <f t="shared" si="36"/>
        <v>0</v>
      </c>
      <c r="CB12" s="113">
        <f t="shared" si="37"/>
        <v>0</v>
      </c>
      <c r="CC12" s="113">
        <f t="shared" si="38"/>
        <v>0</v>
      </c>
      <c r="CD12" s="113">
        <f t="shared" si="39"/>
        <v>0</v>
      </c>
      <c r="CE12" s="113">
        <f t="shared" ca="1" si="40"/>
        <v>0</v>
      </c>
      <c r="CF12" s="113">
        <f t="shared" si="41"/>
        <v>30</v>
      </c>
      <c r="CG12" s="113">
        <f t="shared" si="42"/>
        <v>120</v>
      </c>
      <c r="CH12" s="113">
        <f t="shared" si="43"/>
        <v>0</v>
      </c>
      <c r="CI12" s="113">
        <f t="shared" si="1"/>
        <v>0</v>
      </c>
      <c r="CJ12" s="113">
        <f t="shared" si="2"/>
        <v>40</v>
      </c>
      <c r="CK12" s="113">
        <f t="shared" si="44"/>
        <v>0</v>
      </c>
      <c r="CL12" s="113">
        <f t="shared" si="45"/>
        <v>0</v>
      </c>
      <c r="CM12" s="113">
        <f t="shared" si="46"/>
        <v>0</v>
      </c>
      <c r="CN12" s="113">
        <f t="shared" si="47"/>
        <v>0</v>
      </c>
      <c r="CO12" s="113">
        <f t="shared" si="48"/>
        <v>0</v>
      </c>
      <c r="CP12" s="113">
        <f t="shared" si="49"/>
        <v>0</v>
      </c>
      <c r="CQ12" s="113">
        <f t="shared" si="50"/>
        <v>0</v>
      </c>
      <c r="CR12" s="113">
        <f t="shared" si="51"/>
        <v>0</v>
      </c>
      <c r="CS12" s="113">
        <f t="shared" si="3"/>
        <v>0</v>
      </c>
      <c r="CT12" s="113">
        <f t="shared" si="4"/>
        <v>73</v>
      </c>
      <c r="CU12" s="113">
        <f t="shared" si="5"/>
        <v>0</v>
      </c>
      <c r="CV12" s="113">
        <f t="shared" si="6"/>
        <v>0</v>
      </c>
      <c r="CW12" s="113">
        <f t="shared" si="52"/>
        <v>0</v>
      </c>
      <c r="CX12" s="113">
        <f t="shared" si="7"/>
        <v>0</v>
      </c>
      <c r="CY12" s="113">
        <f t="shared" si="8"/>
        <v>0</v>
      </c>
      <c r="CZ12" s="113">
        <f t="shared" si="9"/>
        <v>0</v>
      </c>
      <c r="DA12" s="113">
        <f t="shared" si="53"/>
        <v>0</v>
      </c>
      <c r="DB12" s="113">
        <f t="shared" si="54"/>
        <v>530</v>
      </c>
      <c r="DC12" s="113">
        <f t="shared" si="55"/>
        <v>0</v>
      </c>
      <c r="DD12" s="113">
        <f t="shared" si="56"/>
        <v>0</v>
      </c>
      <c r="DE12" s="113">
        <f t="shared" si="57"/>
        <v>0</v>
      </c>
      <c r="DF12" s="113">
        <f t="shared" si="58"/>
        <v>0</v>
      </c>
      <c r="DG12" s="113">
        <f t="shared" si="59"/>
        <v>0</v>
      </c>
      <c r="DH12" s="113">
        <f t="shared" si="60"/>
        <v>0</v>
      </c>
      <c r="DI12" s="113">
        <f t="shared" si="61"/>
        <v>0</v>
      </c>
      <c r="DJ12" s="113"/>
      <c r="DK12" s="113">
        <f t="shared" si="102"/>
        <v>0</v>
      </c>
      <c r="DL12" s="113">
        <f t="shared" si="62"/>
        <v>0</v>
      </c>
      <c r="DM12" s="113">
        <f t="shared" si="63"/>
        <v>0</v>
      </c>
      <c r="DN12" s="113">
        <f t="shared" si="64"/>
        <v>0</v>
      </c>
      <c r="DO12" s="113">
        <f t="shared" si="65"/>
        <v>0</v>
      </c>
      <c r="DP12" s="113">
        <f t="shared" si="66"/>
        <v>30</v>
      </c>
      <c r="DQ12" s="113">
        <f t="shared" si="67"/>
        <v>120</v>
      </c>
      <c r="DR12" s="113">
        <f t="shared" si="68"/>
        <v>0</v>
      </c>
      <c r="DS12" s="113">
        <f t="shared" si="11"/>
        <v>0</v>
      </c>
      <c r="DT12" s="113">
        <f t="shared" si="12"/>
        <v>40</v>
      </c>
      <c r="DU12" s="113">
        <f t="shared" si="69"/>
        <v>0</v>
      </c>
      <c r="DV12" s="113">
        <f t="shared" si="70"/>
        <v>0</v>
      </c>
      <c r="DW12" s="113">
        <f t="shared" si="103"/>
        <v>0</v>
      </c>
      <c r="DX12" s="113">
        <f t="shared" si="71"/>
        <v>0</v>
      </c>
      <c r="DY12" s="113">
        <f t="shared" si="72"/>
        <v>0</v>
      </c>
      <c r="DZ12" s="113">
        <f t="shared" si="104"/>
        <v>0</v>
      </c>
      <c r="EA12" s="113">
        <f t="shared" si="73"/>
        <v>0</v>
      </c>
      <c r="EB12" s="113">
        <f t="shared" si="74"/>
        <v>0</v>
      </c>
      <c r="EC12" s="113">
        <f t="shared" si="13"/>
        <v>0</v>
      </c>
      <c r="ED12" s="113">
        <f t="shared" si="14"/>
        <v>73</v>
      </c>
      <c r="EE12" s="113">
        <f t="shared" si="15"/>
        <v>0</v>
      </c>
      <c r="EF12" s="113">
        <f t="shared" si="16"/>
        <v>0</v>
      </c>
      <c r="EG12" s="113">
        <f t="shared" si="75"/>
        <v>0</v>
      </c>
      <c r="EH12" s="113">
        <f t="shared" si="17"/>
        <v>0</v>
      </c>
      <c r="EI12" s="113">
        <f t="shared" si="18"/>
        <v>0</v>
      </c>
      <c r="EJ12" s="113">
        <f t="shared" si="19"/>
        <v>0</v>
      </c>
      <c r="EK12" s="113">
        <f t="shared" si="76"/>
        <v>0</v>
      </c>
      <c r="EL12" s="113">
        <f t="shared" si="77"/>
        <v>530</v>
      </c>
      <c r="EM12" s="113">
        <f t="shared" si="105"/>
        <v>0</v>
      </c>
      <c r="EN12" s="113">
        <f t="shared" si="78"/>
        <v>0</v>
      </c>
      <c r="EO12" s="113">
        <f t="shared" si="79"/>
        <v>0</v>
      </c>
      <c r="EP12" s="113">
        <f t="shared" si="106"/>
        <v>0</v>
      </c>
      <c r="EQ12" s="113">
        <f t="shared" si="80"/>
        <v>0</v>
      </c>
      <c r="ER12" s="113">
        <f t="shared" si="81"/>
        <v>0</v>
      </c>
      <c r="ES12" s="113">
        <f t="shared" si="107"/>
        <v>0</v>
      </c>
      <c r="ET12" s="113"/>
      <c r="EU12" s="113">
        <f t="shared" si="108"/>
        <v>0</v>
      </c>
      <c r="EV12" s="113">
        <f t="shared" si="82"/>
        <v>0</v>
      </c>
      <c r="EW12" s="113">
        <f t="shared" si="83"/>
        <v>0</v>
      </c>
      <c r="EX12" s="113">
        <f t="shared" si="84"/>
        <v>0</v>
      </c>
      <c r="EY12" s="113">
        <f t="shared" si="85"/>
        <v>0</v>
      </c>
      <c r="EZ12" s="113">
        <f t="shared" si="86"/>
        <v>78</v>
      </c>
      <c r="FA12" s="113">
        <f t="shared" si="109"/>
        <v>1600</v>
      </c>
      <c r="FB12" s="113">
        <f t="shared" si="87"/>
        <v>0</v>
      </c>
      <c r="FC12" s="113">
        <f t="shared" si="21"/>
        <v>0</v>
      </c>
      <c r="FD12" s="113">
        <f t="shared" si="22"/>
        <v>70</v>
      </c>
      <c r="FE12" s="113">
        <f t="shared" si="88"/>
        <v>0</v>
      </c>
      <c r="FF12" s="113">
        <f t="shared" si="89"/>
        <v>0</v>
      </c>
      <c r="FG12" s="113">
        <f t="shared" si="110"/>
        <v>0</v>
      </c>
      <c r="FH12" s="113">
        <f t="shared" si="90"/>
        <v>0</v>
      </c>
      <c r="FI12" s="113">
        <f t="shared" si="91"/>
        <v>0</v>
      </c>
      <c r="FJ12" s="113">
        <f t="shared" si="111"/>
        <v>0</v>
      </c>
      <c r="FK12" s="113">
        <f t="shared" si="92"/>
        <v>0</v>
      </c>
      <c r="FL12" s="113">
        <f t="shared" si="93"/>
        <v>0</v>
      </c>
      <c r="FM12" s="113">
        <f t="shared" si="23"/>
        <v>0</v>
      </c>
      <c r="FN12" s="113">
        <f t="shared" si="24"/>
        <v>1800</v>
      </c>
      <c r="FO12" s="113">
        <f t="shared" si="25"/>
        <v>0</v>
      </c>
      <c r="FP12" s="113">
        <f t="shared" si="26"/>
        <v>0</v>
      </c>
      <c r="FQ12" s="113">
        <f t="shared" si="94"/>
        <v>0</v>
      </c>
      <c r="FR12" s="113">
        <f t="shared" si="27"/>
        <v>0</v>
      </c>
      <c r="FS12" s="113">
        <f t="shared" si="28"/>
        <v>0</v>
      </c>
      <c r="FT12" s="113">
        <f t="shared" si="29"/>
        <v>0</v>
      </c>
      <c r="FU12" s="113">
        <f t="shared" si="95"/>
        <v>0</v>
      </c>
      <c r="FV12" s="113">
        <f t="shared" si="96"/>
        <v>2500</v>
      </c>
      <c r="FW12" s="113">
        <f t="shared" si="112"/>
        <v>0</v>
      </c>
      <c r="FX12" s="113">
        <f t="shared" si="97"/>
        <v>0</v>
      </c>
      <c r="FY12" s="113">
        <f t="shared" si="98"/>
        <v>0</v>
      </c>
      <c r="FZ12" s="113">
        <f t="shared" si="113"/>
        <v>0</v>
      </c>
      <c r="GA12" s="113">
        <f t="shared" si="99"/>
        <v>0</v>
      </c>
      <c r="GB12" s="113">
        <f t="shared" si="100"/>
        <v>0</v>
      </c>
      <c r="GC12" s="113">
        <f t="shared" si="114"/>
        <v>0</v>
      </c>
    </row>
    <row r="13" spans="2:185" ht="12.75" customHeight="1" x14ac:dyDescent="0.2">
      <c r="B13" s="124">
        <v>6</v>
      </c>
      <c r="C13" s="121" t="s">
        <v>289</v>
      </c>
      <c r="D13" s="126" t="s">
        <v>65</v>
      </c>
      <c r="E13" s="40">
        <f>SUMIF(Entrada_Dados_Ano_2012!$C$7:$C$253,D13,Entrada_Dados_Ano_2012!$D$7:$D$253)</f>
        <v>0</v>
      </c>
      <c r="F13" s="40">
        <f>SUMIF(Entrada_Dados_Ano_2012!$C$7:$C$253,D13,Entrada_Dados_Ano_2012!$E$7:$E$253)</f>
        <v>0</v>
      </c>
      <c r="G13" s="40">
        <f>SUMIF(Entrada_Dados_Ano_2012!$C$7:$C$253,D13,Entrada_Dados_Ano_2012!$F$7:$F$253)</f>
        <v>120</v>
      </c>
      <c r="H13" s="40">
        <f ca="1">SUMIF(Entrada_Dados_Ano_2012!$C$7:$C$253,D13,Entrada_Dados_Ano_2012!$G$7:$G$251)</f>
        <v>0</v>
      </c>
      <c r="I13" s="40">
        <f>SUMIF(Entrada_Dados_Ano_2012!$C$7:$C$251,D13,Entrada_Dados_Ano_2012!$H$7:$H$253)</f>
        <v>20</v>
      </c>
      <c r="J13" s="40">
        <f>SUMIF(Entrada_Dados_Ano_2012!$C$7:$C$253,D13,Entrada_Dados_Ano_2012!$I$7:$I$253)</f>
        <v>343</v>
      </c>
      <c r="K13" s="40">
        <f>SUMIF(Entrada_Dados_Ano_2012!$C$7:$C$253,D13,Entrada_Dados_Ano_2012!$J$7:$J$253)</f>
        <v>30</v>
      </c>
      <c r="L13" s="40">
        <f>SUMIF(Entrada_Dados_Ano_2012!$C$7:$C$253,D13,Entrada_Dados_Ano_2012!$K$7:$K$253)</f>
        <v>0</v>
      </c>
      <c r="M13" s="40">
        <f>SUMIF(Entrada_Dados_Ano_2012!$C$7:$C$253,D13,Entrada_Dados_Ano_2012!$L$7:$L$253)</f>
        <v>0</v>
      </c>
      <c r="N13" s="40">
        <f>SUMIF(Entrada_Dados_Ano_2012!$C$7:$C$253,D13,Entrada_Dados_Ano_2012!$M$7:$M$253)</f>
        <v>7800</v>
      </c>
      <c r="O13" s="40">
        <f>SUMIF(Entrada_Dados_Ano_2012!$C$7:$C$253,D13,Entrada_Dados_Ano_2012!$N$7:$N$253)</f>
        <v>0</v>
      </c>
      <c r="P13" s="40">
        <f>SUMIF(Entrada_Dados_Ano_2012!$C$7:$C$253,D13,Entrada_Dados_Ano_2012!$O$7:$O$253)</f>
        <v>0</v>
      </c>
      <c r="Q13" s="40">
        <f>SUMIF(Entrada_Dados_Ano_2012!$C$7:$C$253,D13,Entrada_Dados_Ano_2012!$P$7:$P$253)</f>
        <v>160</v>
      </c>
      <c r="R13" s="40">
        <f>SUMIF(Entrada_Dados_Ano_2012!$C$7:$C$253,D13,Entrada_Dados_Ano_2012!$Q$7:$Q$253)</f>
        <v>0</v>
      </c>
      <c r="S13" s="40">
        <f>SUMIF(Entrada_Dados_Ano_2012!$C$7:$C$253,D13,Entrada_Dados_Ano_2012!$R$7:$R$253)</f>
        <v>8500</v>
      </c>
      <c r="T13" s="40">
        <f>SUMIF(Entrada_Dados_Ano_2012!$C$7:$C$253,D13,Entrada_Dados_Ano_2012!$S$7:$S$253)</f>
        <v>31500</v>
      </c>
      <c r="U13" s="40">
        <f>SUMIF(Entrada_Dados_Ano_2012!$C$7:$C$253,D13,Entrada_Dados_Ano_2012!$T$7:$T$253)</f>
        <v>900</v>
      </c>
      <c r="V13" s="40">
        <f>SUMIF(Entrada_Dados_Ano_2012!$C$7:$C$253,D13,Entrada_Dados_Ano_2012!$U$7:$U$253)</f>
        <v>38</v>
      </c>
      <c r="W13" s="145">
        <f>SUMIF(Entrada_Dados_Ano_2012!$C$7:$C$253,D13,Entrada_Dados_Ano_2012!$V$7:$V$253)</f>
        <v>0</v>
      </c>
      <c r="X13" s="142">
        <f>SUMIF(Entrada_Dados_Ano_2012!$C$7:$C$253,D13,Entrada_Dados_Ano_2012!$Y$7:$Y$253)</f>
        <v>0</v>
      </c>
      <c r="Y13" s="40">
        <f>SUMIF(Entrada_Dados_Ano_2012!$C$7:$C$253,D13,Entrada_Dados_Ano_2012!$Z$7:$Z$253)</f>
        <v>0</v>
      </c>
      <c r="Z13" s="40">
        <f>SUMIF(Entrada_Dados_Ano_2012!$C$7:$C$253,D13,Entrada_Dados_Ano_2012!$AA$7:$AA$253)</f>
        <v>120</v>
      </c>
      <c r="AA13" s="40">
        <f>SUMIF(Entrada_Dados_Ano_2012!$C$7:$C$253,D13,Entrada_Dados_Ano_2012!$AB$7:$AB$253)</f>
        <v>0</v>
      </c>
      <c r="AB13" s="40">
        <f>SUMIF(Entrada_Dados_Ano_2012!$C$7:$C$253,D13,Entrada_Dados_Ano_2012!$AC$7:$AC$253)</f>
        <v>20</v>
      </c>
      <c r="AC13" s="40">
        <f>SUMIF(Entrada_Dados_Ano_2012!$C$7:$C$253,D13,Entrada_Dados_Ano_2012!$AD$7:$AD$253)</f>
        <v>343</v>
      </c>
      <c r="AD13" s="40">
        <f>SUMIF(Entrada_Dados_Ano_2012!$C$7:$C$253,D13,Entrada_Dados_Ano_2012!$AE$7:$AE$253)</f>
        <v>30</v>
      </c>
      <c r="AE13" s="40">
        <f>SUMIF(Entrada_Dados_Ano_2012!$C$7:$C$253,D13,Entrada_Dados_Ano_2012!$AF$7:$AF$253)</f>
        <v>0</v>
      </c>
      <c r="AF13" s="40">
        <f>SUMIF(Entrada_Dados_Ano_2012!$C$7:$C$253,D13,Entrada_Dados_Ano_2012!$AG$7:$AG$253)</f>
        <v>0</v>
      </c>
      <c r="AG13" s="40">
        <f>SUMIF(Entrada_Dados_Ano_2012!$C$7:$C$253,D13,Entrada_Dados_Ano_2012!$AH$7:$AH$253)</f>
        <v>7800</v>
      </c>
      <c r="AH13" s="40">
        <f>SUMIF(Entrada_Dados_Ano_2012!$C$7:$C$253,D13,Entrada_Dados_Ano_2012!$AI$7:$AI$253)</f>
        <v>0</v>
      </c>
      <c r="AI13" s="40">
        <f>SUMIF(Entrada_Dados_Ano_2012!$C$7:$C$253,D13,Entrada_Dados_Ano_2012!$AJ$7:$AJ$253)</f>
        <v>0</v>
      </c>
      <c r="AJ13" s="40">
        <f>SUMIF(Entrada_Dados_Ano_2012!$C$7:$C$253,D13,Entrada_Dados_Ano_2012!$AK$7:$AK$253)</f>
        <v>160</v>
      </c>
      <c r="AK13" s="40">
        <f>SUMIF(Entrada_Dados_Ano_2012!$C$7:$C$253,D13,Entrada_Dados_Ano_2012!$AL$7:$AL$253)</f>
        <v>0</v>
      </c>
      <c r="AL13" s="40">
        <f>SUMIF(Entrada_Dados_Ano_2012!$C$7:$C$253,D13,Entrada_Dados_Ano_2012!$AM$7:$AM$253)</f>
        <v>8500</v>
      </c>
      <c r="AM13" s="40">
        <f>SUMIF(Entrada_Dados_Ano_2012!$C$7:$C$253,D13,Entrada_Dados_Ano_2012!$AN$7:$AN$253)</f>
        <v>31500</v>
      </c>
      <c r="AN13" s="40">
        <f>SUMIF(Entrada_Dados_Ano_2012!$C$7:$C$253,D13,Entrada_Dados_Ano_2012!$AO$7:$AO$253)</f>
        <v>900</v>
      </c>
      <c r="AO13" s="40">
        <f>SUMIF(Entrada_Dados_Ano_2012!$C$7:$C$253,D13,Entrada_Dados_Ano_2012!$AP$7:$AP$253)</f>
        <v>38</v>
      </c>
      <c r="AP13" s="145">
        <f>SUMIF(Entrada_Dados_Ano_2012!$C$7:$C$253,D13,Entrada_Dados_Ano_2012!$AQ$7:$AQ$253)</f>
        <v>0</v>
      </c>
      <c r="AQ13" s="142">
        <f>SUMIF(Entrada_Dados_Ano_2012!$C$7:$C$253,D13,Entrada_Dados_Ano_2012!$AT$7:$AT$253)</f>
        <v>0</v>
      </c>
      <c r="AR13" s="40">
        <f>SUMIF(Entrada_Dados_Ano_2012!$C$7:$C$253,D13,Entrada_Dados_Ano_2012!$AU$7:$AU$253)</f>
        <v>0</v>
      </c>
      <c r="AS13" s="40">
        <f>SUMIF(Entrada_Dados_Ano_2012!$C$7:$C$253,D13,Entrada_Dados_Ano_2012!$AV$7:$AV$253)</f>
        <v>1560</v>
      </c>
      <c r="AT13" s="40">
        <f>SUMIF(Entrada_Dados_Ano_2012!$C$7:$C$253,D13,Entrada_Dados_Ano_2012!$AW$7:$AW$253)</f>
        <v>0</v>
      </c>
      <c r="AU13" s="40">
        <f>SUMIF(Entrada_Dados_Ano_2012!$C$7:$C$253,D13,Entrada_Dados_Ano_2012!$AX$7:$AX$253)</f>
        <v>32</v>
      </c>
      <c r="AV13" s="40">
        <f>SUMIF(Entrada_Dados_Ano_2012!$C$7:$C$253,D13,Entrada_Dados_Ano_2012!$AY$7:$AY$253)</f>
        <v>13720</v>
      </c>
      <c r="AW13" s="40">
        <f>SUMIF(Entrada_Dados_Ano_2012!$C$7:$C$253,D13,Entrada_Dados_Ano_2012!$AZ$7:$AZ$253)</f>
        <v>900</v>
      </c>
      <c r="AX13" s="40">
        <f>SUMIF(Entrada_Dados_Ano_2012!$C$7:$C$253,D13,Entrada_Dados_Ano_2012!$BA$7:$BA$253)</f>
        <v>0</v>
      </c>
      <c r="AY13" s="40">
        <f>SUMIF(Entrada_Dados_Ano_2012!$C$7:$C$253,D13,Entrada_Dados_Ano_2012!$BB$7:$BB$253)</f>
        <v>0</v>
      </c>
      <c r="AZ13" s="40">
        <f>SUMIF(Entrada_Dados_Ano_2012!$C$7:$C$253,D13,Entrada_Dados_Ano_2012!$BC$7:$BC$253)</f>
        <v>22500</v>
      </c>
      <c r="BA13" s="40">
        <f>SUMIF(Entrada_Dados_Ano_2012!$C$7:$C$253,D13,Entrada_Dados_Ano_2012!$BD$7:$BD$253)</f>
        <v>0</v>
      </c>
      <c r="BB13" s="40">
        <f>SUMIF(Entrada_Dados_Ano_2012!$C$7:$C$253,D13,Entrada_Dados_Ano_2012!$BE$7:$BE$253)</f>
        <v>0</v>
      </c>
      <c r="BC13" s="40">
        <f>SUMIF(Entrada_Dados_Ano_2012!$C$7:$C$253,D13,Entrada_Dados_Ano_2012!$BF$7:$BF$253)</f>
        <v>2070</v>
      </c>
      <c r="BD13" s="40">
        <f>SUMIF(Entrada_Dados_Ano_2012!$C$7:$C$253,D13,Entrada_Dados_Ano_2012!$BG$7:$BG$253)</f>
        <v>0</v>
      </c>
      <c r="BE13" s="40">
        <f>SUMIF(Entrada_Dados_Ano_2012!$C$7:$C$253,D13,Entrada_Dados_Ano_2012!$BH$7:$BH$253)</f>
        <v>87250</v>
      </c>
      <c r="BF13" s="40">
        <f>SUMIF(Entrada_Dados_Ano_2012!$C$7:$C$253,D13,Entrada_Dados_Ano_2012!$BI$7:$BI$253)</f>
        <v>86940</v>
      </c>
      <c r="BG13" s="40">
        <f>SUMIF(Entrada_Dados_Ano_2012!$C$7:$C$253,D13,Entrada_Dados_Ano_2012!$BJ$7:$BJ$253)</f>
        <v>2520</v>
      </c>
      <c r="BH13" s="40">
        <f>SUMIF(Entrada_Dados_Ano_2012!$C$7:$C$253,D13,Entrada_Dados_Ano_2012!$BK$7:$BK$253)</f>
        <v>4028</v>
      </c>
      <c r="BI13" s="40">
        <f>SUMIF(Entrada_Dados_Ano_2012!$C$7:$C$253,D13,Entrada_Dados_Ano_2012!$BL$7:$BL$253)</f>
        <v>0</v>
      </c>
      <c r="BK13" s="80">
        <v>6</v>
      </c>
      <c r="BL13" s="81">
        <f t="shared" si="31"/>
        <v>0</v>
      </c>
      <c r="BM13" s="80" t="str">
        <f>IF(BL13=1,SUM($BL$8:BL13),"")</f>
        <v/>
      </c>
      <c r="BN13" s="86" t="str">
        <f t="shared" si="32"/>
        <v>Água Fria de Goiás</v>
      </c>
      <c r="BO13" s="117">
        <f t="shared" si="115"/>
        <v>0</v>
      </c>
      <c r="BP13" s="116">
        <f>HLOOKUP($BP$6,$BZ$6:DI13,BX13)</f>
        <v>0</v>
      </c>
      <c r="BQ13" s="117">
        <f>HLOOKUP($BQ$6,$DJ$6:ES13,BX13)</f>
        <v>0</v>
      </c>
      <c r="BR13" s="116">
        <f>HLOOKUP($BR$6,$ET$6:GC13,BX13)</f>
        <v>0</v>
      </c>
      <c r="BS13" s="84" t="str">
        <f t="shared" si="33"/>
        <v/>
      </c>
      <c r="BT13" s="96" t="str">
        <f>IF((SUM($BL12:$BL$254)=0),"",IF($BK13=VLOOKUP($BK13,$BM$8:$BM$254,1),IF(VLOOKUP($BK13,$BM$8:$BO$254,2)=0,"",VLOOKUP($BK13,$BM$8:$BO$254,3))," "))</f>
        <v/>
      </c>
      <c r="BU13" s="93" t="str">
        <f t="shared" si="34"/>
        <v/>
      </c>
      <c r="BV13" s="90" t="str">
        <f t="shared" si="35"/>
        <v/>
      </c>
      <c r="BW13" s="93" t="str">
        <f t="shared" si="101"/>
        <v/>
      </c>
      <c r="BX13" s="97">
        <v>8</v>
      </c>
      <c r="BY13" s="29" t="s">
        <v>553</v>
      </c>
      <c r="BZ13" s="113"/>
      <c r="CA13" s="113">
        <f t="shared" si="36"/>
        <v>0</v>
      </c>
      <c r="CB13" s="113">
        <f t="shared" si="37"/>
        <v>0</v>
      </c>
      <c r="CC13" s="113">
        <f t="shared" si="38"/>
        <v>0</v>
      </c>
      <c r="CD13" s="113">
        <f t="shared" si="39"/>
        <v>120</v>
      </c>
      <c r="CE13" s="113">
        <f t="shared" ca="1" si="40"/>
        <v>0</v>
      </c>
      <c r="CF13" s="113">
        <f t="shared" si="41"/>
        <v>20</v>
      </c>
      <c r="CG13" s="113">
        <f t="shared" si="42"/>
        <v>136</v>
      </c>
      <c r="CH13" s="113">
        <f t="shared" si="43"/>
        <v>343</v>
      </c>
      <c r="CI13" s="113">
        <f t="shared" si="1"/>
        <v>0</v>
      </c>
      <c r="CJ13" s="113">
        <f t="shared" si="2"/>
        <v>130</v>
      </c>
      <c r="CK13" s="113">
        <f t="shared" si="44"/>
        <v>30</v>
      </c>
      <c r="CL13" s="113">
        <f t="shared" si="45"/>
        <v>0</v>
      </c>
      <c r="CM13" s="113">
        <f t="shared" si="46"/>
        <v>0</v>
      </c>
      <c r="CN13" s="113">
        <f t="shared" si="47"/>
        <v>0</v>
      </c>
      <c r="CO13" s="113">
        <f t="shared" si="48"/>
        <v>7800</v>
      </c>
      <c r="CP13" s="113">
        <f t="shared" si="49"/>
        <v>0</v>
      </c>
      <c r="CQ13" s="113">
        <f t="shared" si="50"/>
        <v>0</v>
      </c>
      <c r="CR13" s="113">
        <f t="shared" si="51"/>
        <v>0</v>
      </c>
      <c r="CS13" s="113">
        <f t="shared" si="3"/>
        <v>0</v>
      </c>
      <c r="CT13" s="113">
        <f t="shared" si="4"/>
        <v>439</v>
      </c>
      <c r="CU13" s="113">
        <f t="shared" si="5"/>
        <v>10</v>
      </c>
      <c r="CV13" s="113">
        <f t="shared" si="6"/>
        <v>0</v>
      </c>
      <c r="CW13" s="113">
        <f t="shared" si="52"/>
        <v>160</v>
      </c>
      <c r="CX13" s="113">
        <f t="shared" si="7"/>
        <v>0</v>
      </c>
      <c r="CY13" s="113">
        <f t="shared" si="8"/>
        <v>0</v>
      </c>
      <c r="CZ13" s="113">
        <f t="shared" si="9"/>
        <v>0</v>
      </c>
      <c r="DA13" s="113">
        <f t="shared" si="53"/>
        <v>0</v>
      </c>
      <c r="DB13" s="113">
        <f t="shared" si="54"/>
        <v>8500</v>
      </c>
      <c r="DC13" s="113">
        <f t="shared" si="55"/>
        <v>0</v>
      </c>
      <c r="DD13" s="113">
        <f t="shared" si="56"/>
        <v>31500</v>
      </c>
      <c r="DE13" s="113">
        <f t="shared" si="57"/>
        <v>900</v>
      </c>
      <c r="DF13" s="113">
        <f t="shared" si="58"/>
        <v>83</v>
      </c>
      <c r="DG13" s="113">
        <f t="shared" si="59"/>
        <v>38</v>
      </c>
      <c r="DH13" s="113">
        <f t="shared" si="60"/>
        <v>0</v>
      </c>
      <c r="DI13" s="113">
        <f t="shared" si="61"/>
        <v>0</v>
      </c>
      <c r="DJ13" s="113"/>
      <c r="DK13" s="113">
        <f t="shared" si="102"/>
        <v>0</v>
      </c>
      <c r="DL13" s="113">
        <f t="shared" si="62"/>
        <v>0</v>
      </c>
      <c r="DM13" s="113">
        <f t="shared" si="63"/>
        <v>0</v>
      </c>
      <c r="DN13" s="113">
        <f t="shared" si="64"/>
        <v>120</v>
      </c>
      <c r="DO13" s="113">
        <f t="shared" si="65"/>
        <v>0</v>
      </c>
      <c r="DP13" s="113">
        <f t="shared" si="66"/>
        <v>20</v>
      </c>
      <c r="DQ13" s="113">
        <f t="shared" si="67"/>
        <v>136</v>
      </c>
      <c r="DR13" s="113">
        <f t="shared" si="68"/>
        <v>343</v>
      </c>
      <c r="DS13" s="113">
        <f t="shared" si="11"/>
        <v>0</v>
      </c>
      <c r="DT13" s="113">
        <f t="shared" si="12"/>
        <v>130</v>
      </c>
      <c r="DU13" s="113">
        <f t="shared" si="69"/>
        <v>30</v>
      </c>
      <c r="DV13" s="113">
        <f t="shared" si="70"/>
        <v>0</v>
      </c>
      <c r="DW13" s="113">
        <f t="shared" si="103"/>
        <v>0</v>
      </c>
      <c r="DX13" s="113">
        <f t="shared" si="71"/>
        <v>0</v>
      </c>
      <c r="DY13" s="113">
        <f t="shared" si="72"/>
        <v>7800</v>
      </c>
      <c r="DZ13" s="113">
        <f t="shared" si="104"/>
        <v>0</v>
      </c>
      <c r="EA13" s="113">
        <f t="shared" si="73"/>
        <v>0</v>
      </c>
      <c r="EB13" s="113">
        <f t="shared" si="74"/>
        <v>0</v>
      </c>
      <c r="EC13" s="113">
        <f t="shared" si="13"/>
        <v>0</v>
      </c>
      <c r="ED13" s="113">
        <f t="shared" si="14"/>
        <v>439</v>
      </c>
      <c r="EE13" s="113">
        <f t="shared" si="15"/>
        <v>10</v>
      </c>
      <c r="EF13" s="113">
        <f t="shared" si="16"/>
        <v>0</v>
      </c>
      <c r="EG13" s="113">
        <f t="shared" si="75"/>
        <v>160</v>
      </c>
      <c r="EH13" s="113">
        <f t="shared" si="17"/>
        <v>0</v>
      </c>
      <c r="EI13" s="113">
        <f t="shared" si="18"/>
        <v>0</v>
      </c>
      <c r="EJ13" s="113">
        <f t="shared" si="19"/>
        <v>0</v>
      </c>
      <c r="EK13" s="113">
        <f t="shared" si="76"/>
        <v>0</v>
      </c>
      <c r="EL13" s="113">
        <f t="shared" si="77"/>
        <v>8500</v>
      </c>
      <c r="EM13" s="113">
        <f t="shared" si="105"/>
        <v>0</v>
      </c>
      <c r="EN13" s="113">
        <f t="shared" si="78"/>
        <v>31500</v>
      </c>
      <c r="EO13" s="113">
        <f t="shared" si="79"/>
        <v>900</v>
      </c>
      <c r="EP13" s="113">
        <f t="shared" si="106"/>
        <v>83</v>
      </c>
      <c r="EQ13" s="113">
        <f t="shared" si="80"/>
        <v>38</v>
      </c>
      <c r="ER13" s="113">
        <f t="shared" si="81"/>
        <v>0</v>
      </c>
      <c r="ES13" s="113">
        <f t="shared" si="107"/>
        <v>0</v>
      </c>
      <c r="ET13" s="113"/>
      <c r="EU13" s="113">
        <f t="shared" si="108"/>
        <v>0</v>
      </c>
      <c r="EV13" s="113">
        <f t="shared" si="82"/>
        <v>0</v>
      </c>
      <c r="EW13" s="113">
        <f t="shared" si="83"/>
        <v>0</v>
      </c>
      <c r="EX13" s="113">
        <f t="shared" si="84"/>
        <v>1560</v>
      </c>
      <c r="EY13" s="113">
        <f t="shared" si="85"/>
        <v>0</v>
      </c>
      <c r="EZ13" s="113">
        <f t="shared" si="86"/>
        <v>32</v>
      </c>
      <c r="FA13" s="113">
        <f t="shared" si="109"/>
        <v>2452</v>
      </c>
      <c r="FB13" s="113">
        <f t="shared" si="87"/>
        <v>13720</v>
      </c>
      <c r="FC13" s="113">
        <f t="shared" si="21"/>
        <v>0</v>
      </c>
      <c r="FD13" s="113">
        <f t="shared" si="22"/>
        <v>395</v>
      </c>
      <c r="FE13" s="113">
        <f t="shared" si="88"/>
        <v>900</v>
      </c>
      <c r="FF13" s="113">
        <f t="shared" si="89"/>
        <v>0</v>
      </c>
      <c r="FG13" s="113">
        <f t="shared" si="110"/>
        <v>0</v>
      </c>
      <c r="FH13" s="113">
        <f t="shared" si="90"/>
        <v>0</v>
      </c>
      <c r="FI13" s="113">
        <f t="shared" si="91"/>
        <v>22500</v>
      </c>
      <c r="FJ13" s="113">
        <f t="shared" si="111"/>
        <v>0</v>
      </c>
      <c r="FK13" s="113">
        <f t="shared" si="92"/>
        <v>0</v>
      </c>
      <c r="FL13" s="113">
        <f t="shared" si="93"/>
        <v>0</v>
      </c>
      <c r="FM13" s="113">
        <f t="shared" si="23"/>
        <v>0</v>
      </c>
      <c r="FN13" s="113">
        <f t="shared" si="24"/>
        <v>16300</v>
      </c>
      <c r="FO13" s="113">
        <f t="shared" si="25"/>
        <v>100</v>
      </c>
      <c r="FP13" s="113">
        <f t="shared" si="26"/>
        <v>0</v>
      </c>
      <c r="FQ13" s="113">
        <f t="shared" si="94"/>
        <v>2070</v>
      </c>
      <c r="FR13" s="113">
        <f t="shared" si="27"/>
        <v>0</v>
      </c>
      <c r="FS13" s="113">
        <f t="shared" si="28"/>
        <v>0</v>
      </c>
      <c r="FT13" s="113">
        <f t="shared" si="29"/>
        <v>0</v>
      </c>
      <c r="FU13" s="113">
        <f t="shared" si="95"/>
        <v>0</v>
      </c>
      <c r="FV13" s="113">
        <f t="shared" si="96"/>
        <v>87250</v>
      </c>
      <c r="FW13" s="113">
        <f t="shared" si="112"/>
        <v>0</v>
      </c>
      <c r="FX13" s="113">
        <f t="shared" si="97"/>
        <v>86940</v>
      </c>
      <c r="FY13" s="113">
        <f t="shared" si="98"/>
        <v>2520</v>
      </c>
      <c r="FZ13" s="113">
        <f t="shared" si="113"/>
        <v>3024</v>
      </c>
      <c r="GA13" s="113">
        <f t="shared" si="99"/>
        <v>4028</v>
      </c>
      <c r="GB13" s="113">
        <f t="shared" si="100"/>
        <v>0</v>
      </c>
      <c r="GC13" s="113">
        <f t="shared" si="114"/>
        <v>0</v>
      </c>
    </row>
    <row r="14" spans="2:185" ht="12.75" customHeight="1" x14ac:dyDescent="0.2">
      <c r="B14" s="124">
        <v>7</v>
      </c>
      <c r="C14" s="121" t="s">
        <v>290</v>
      </c>
      <c r="D14" s="126" t="s">
        <v>66</v>
      </c>
      <c r="E14" s="40">
        <f>SUMIF(Entrada_Dados_Ano_2012!$C$7:$C$253,D14,Entrada_Dados_Ano_2012!$D$7:$D$253)</f>
        <v>0</v>
      </c>
      <c r="F14" s="40">
        <f>SUMIF(Entrada_Dados_Ano_2012!$C$7:$C$253,D14,Entrada_Dados_Ano_2012!$E$7:$E$253)</f>
        <v>0</v>
      </c>
      <c r="G14" s="40">
        <f>SUMIF(Entrada_Dados_Ano_2012!$C$7:$C$253,D14,Entrada_Dados_Ano_2012!$F$7:$F$253)</f>
        <v>0</v>
      </c>
      <c r="H14" s="40">
        <f ca="1">SUMIF(Entrada_Dados_Ano_2012!$C$7:$C$253,D14,Entrada_Dados_Ano_2012!$G$7:$G$251)</f>
        <v>0</v>
      </c>
      <c r="I14" s="40">
        <f>SUMIF(Entrada_Dados_Ano_2012!$C$7:$C$251,D14,Entrada_Dados_Ano_2012!$H$7:$H$253)</f>
        <v>22</v>
      </c>
      <c r="J14" s="40">
        <f>SUMIF(Entrada_Dados_Ano_2012!$C$7:$C$253,D14,Entrada_Dados_Ano_2012!$I$7:$I$253)</f>
        <v>0</v>
      </c>
      <c r="K14" s="40">
        <f>SUMIF(Entrada_Dados_Ano_2012!$C$7:$C$253,D14,Entrada_Dados_Ano_2012!$J$7:$J$253)</f>
        <v>0</v>
      </c>
      <c r="L14" s="40">
        <f>SUMIF(Entrada_Dados_Ano_2012!$C$7:$C$253,D14,Entrada_Dados_Ano_2012!$K$7:$K$253)</f>
        <v>0</v>
      </c>
      <c r="M14" s="40">
        <f>SUMIF(Entrada_Dados_Ano_2012!$C$7:$C$253,D14,Entrada_Dados_Ano_2012!$L$7:$L$253)</f>
        <v>0</v>
      </c>
      <c r="N14" s="40">
        <f>SUMIF(Entrada_Dados_Ano_2012!$C$7:$C$253,D14,Entrada_Dados_Ano_2012!$M$7:$M$253)</f>
        <v>0</v>
      </c>
      <c r="O14" s="40">
        <f>SUMIF(Entrada_Dados_Ano_2012!$C$7:$C$253,D14,Entrada_Dados_Ano_2012!$N$7:$N$253)</f>
        <v>0</v>
      </c>
      <c r="P14" s="40">
        <f>SUMIF(Entrada_Dados_Ano_2012!$C$7:$C$253,D14,Entrada_Dados_Ano_2012!$O$7:$O$253)</f>
        <v>0</v>
      </c>
      <c r="Q14" s="40">
        <f>SUMIF(Entrada_Dados_Ano_2012!$C$7:$C$253,D14,Entrada_Dados_Ano_2012!$P$7:$P$253)</f>
        <v>0</v>
      </c>
      <c r="R14" s="40">
        <f>SUMIF(Entrada_Dados_Ano_2012!$C$7:$C$253,D14,Entrada_Dados_Ano_2012!$Q$7:$Q$253)</f>
        <v>0</v>
      </c>
      <c r="S14" s="40">
        <f>SUMIF(Entrada_Dados_Ano_2012!$C$7:$C$253,D14,Entrada_Dados_Ano_2012!$R$7:$R$253)</f>
        <v>90</v>
      </c>
      <c r="T14" s="40">
        <f>SUMIF(Entrada_Dados_Ano_2012!$C$7:$C$253,D14,Entrada_Dados_Ano_2012!$S$7:$S$253)</f>
        <v>80</v>
      </c>
      <c r="U14" s="40">
        <f>SUMIF(Entrada_Dados_Ano_2012!$C$7:$C$253,D14,Entrada_Dados_Ano_2012!$T$7:$T$253)</f>
        <v>0</v>
      </c>
      <c r="V14" s="40">
        <f>SUMIF(Entrada_Dados_Ano_2012!$C$7:$C$253,D14,Entrada_Dados_Ano_2012!$U$7:$U$253)</f>
        <v>0</v>
      </c>
      <c r="W14" s="145">
        <f>SUMIF(Entrada_Dados_Ano_2012!$C$7:$C$253,D14,Entrada_Dados_Ano_2012!$V$7:$V$253)</f>
        <v>0</v>
      </c>
      <c r="X14" s="142">
        <f>SUMIF(Entrada_Dados_Ano_2012!$C$7:$C$253,D14,Entrada_Dados_Ano_2012!$Y$7:$Y$253)</f>
        <v>0</v>
      </c>
      <c r="Y14" s="40">
        <f>SUMIF(Entrada_Dados_Ano_2012!$C$7:$C$253,D14,Entrada_Dados_Ano_2012!$Z$7:$Z$253)</f>
        <v>0</v>
      </c>
      <c r="Z14" s="40">
        <f>SUMIF(Entrada_Dados_Ano_2012!$C$7:$C$253,D14,Entrada_Dados_Ano_2012!$AA$7:$AA$253)</f>
        <v>0</v>
      </c>
      <c r="AA14" s="40">
        <f>SUMIF(Entrada_Dados_Ano_2012!$C$7:$C$253,D14,Entrada_Dados_Ano_2012!$AB$7:$AB$253)</f>
        <v>0</v>
      </c>
      <c r="AB14" s="40">
        <f>SUMIF(Entrada_Dados_Ano_2012!$C$7:$C$253,D14,Entrada_Dados_Ano_2012!$AC$7:$AC$253)</f>
        <v>22</v>
      </c>
      <c r="AC14" s="40">
        <f>SUMIF(Entrada_Dados_Ano_2012!$C$7:$C$253,D14,Entrada_Dados_Ano_2012!$AD$7:$AD$253)</f>
        <v>0</v>
      </c>
      <c r="AD14" s="40">
        <f>SUMIF(Entrada_Dados_Ano_2012!$C$7:$C$253,D14,Entrada_Dados_Ano_2012!$AE$7:$AE$253)</f>
        <v>0</v>
      </c>
      <c r="AE14" s="40">
        <f>SUMIF(Entrada_Dados_Ano_2012!$C$7:$C$253,D14,Entrada_Dados_Ano_2012!$AF$7:$AF$253)</f>
        <v>0</v>
      </c>
      <c r="AF14" s="40">
        <f>SUMIF(Entrada_Dados_Ano_2012!$C$7:$C$253,D14,Entrada_Dados_Ano_2012!$AG$7:$AG$253)</f>
        <v>0</v>
      </c>
      <c r="AG14" s="40">
        <f>SUMIF(Entrada_Dados_Ano_2012!$C$7:$C$253,D14,Entrada_Dados_Ano_2012!$AH$7:$AH$253)</f>
        <v>0</v>
      </c>
      <c r="AH14" s="40">
        <f>SUMIF(Entrada_Dados_Ano_2012!$C$7:$C$253,D14,Entrada_Dados_Ano_2012!$AI$7:$AI$253)</f>
        <v>0</v>
      </c>
      <c r="AI14" s="40">
        <f>SUMIF(Entrada_Dados_Ano_2012!$C$7:$C$253,D14,Entrada_Dados_Ano_2012!$AJ$7:$AJ$253)</f>
        <v>0</v>
      </c>
      <c r="AJ14" s="40">
        <f>SUMIF(Entrada_Dados_Ano_2012!$C$7:$C$253,D14,Entrada_Dados_Ano_2012!$AK$7:$AK$253)</f>
        <v>0</v>
      </c>
      <c r="AK14" s="40">
        <f>SUMIF(Entrada_Dados_Ano_2012!$C$7:$C$253,D14,Entrada_Dados_Ano_2012!$AL$7:$AL$253)</f>
        <v>0</v>
      </c>
      <c r="AL14" s="40">
        <f>SUMIF(Entrada_Dados_Ano_2012!$C$7:$C$253,D14,Entrada_Dados_Ano_2012!$AM$7:$AM$253)</f>
        <v>90</v>
      </c>
      <c r="AM14" s="40">
        <f>SUMIF(Entrada_Dados_Ano_2012!$C$7:$C$253,D14,Entrada_Dados_Ano_2012!$AN$7:$AN$253)</f>
        <v>80</v>
      </c>
      <c r="AN14" s="40">
        <f>SUMIF(Entrada_Dados_Ano_2012!$C$7:$C$253,D14,Entrada_Dados_Ano_2012!$AO$7:$AO$253)</f>
        <v>0</v>
      </c>
      <c r="AO14" s="40">
        <f>SUMIF(Entrada_Dados_Ano_2012!$C$7:$C$253,D14,Entrada_Dados_Ano_2012!$AP$7:$AP$253)</f>
        <v>0</v>
      </c>
      <c r="AP14" s="145">
        <f>SUMIF(Entrada_Dados_Ano_2012!$C$7:$C$253,D14,Entrada_Dados_Ano_2012!$AQ$7:$AQ$253)</f>
        <v>0</v>
      </c>
      <c r="AQ14" s="142">
        <f>SUMIF(Entrada_Dados_Ano_2012!$C$7:$C$253,D14,Entrada_Dados_Ano_2012!$AT$7:$AT$253)</f>
        <v>0</v>
      </c>
      <c r="AR14" s="40">
        <f>SUMIF(Entrada_Dados_Ano_2012!$C$7:$C$253,D14,Entrada_Dados_Ano_2012!$AU$7:$AU$253)</f>
        <v>0</v>
      </c>
      <c r="AS14" s="40">
        <f>SUMIF(Entrada_Dados_Ano_2012!$C$7:$C$253,D14,Entrada_Dados_Ano_2012!$AV$7:$AV$253)</f>
        <v>0</v>
      </c>
      <c r="AT14" s="40">
        <f>SUMIF(Entrada_Dados_Ano_2012!$C$7:$C$253,D14,Entrada_Dados_Ano_2012!$AW$7:$AW$253)</f>
        <v>0</v>
      </c>
      <c r="AU14" s="40">
        <f>SUMIF(Entrada_Dados_Ano_2012!$C$7:$C$253,D14,Entrada_Dados_Ano_2012!$AX$7:$AX$253)</f>
        <v>44</v>
      </c>
      <c r="AV14" s="40">
        <f>SUMIF(Entrada_Dados_Ano_2012!$C$7:$C$253,D14,Entrada_Dados_Ano_2012!$AY$7:$AY$253)</f>
        <v>0</v>
      </c>
      <c r="AW14" s="40">
        <f>SUMIF(Entrada_Dados_Ano_2012!$C$7:$C$253,D14,Entrada_Dados_Ano_2012!$AZ$7:$AZ$253)</f>
        <v>0</v>
      </c>
      <c r="AX14" s="40">
        <f>SUMIF(Entrada_Dados_Ano_2012!$C$7:$C$253,D14,Entrada_Dados_Ano_2012!$BA$7:$BA$253)</f>
        <v>0</v>
      </c>
      <c r="AY14" s="40">
        <f>SUMIF(Entrada_Dados_Ano_2012!$C$7:$C$253,D14,Entrada_Dados_Ano_2012!$BB$7:$BB$253)</f>
        <v>0</v>
      </c>
      <c r="AZ14" s="40">
        <f>SUMIF(Entrada_Dados_Ano_2012!$C$7:$C$253,D14,Entrada_Dados_Ano_2012!$BC$7:$BC$253)</f>
        <v>0</v>
      </c>
      <c r="BA14" s="40">
        <f>SUMIF(Entrada_Dados_Ano_2012!$C$7:$C$253,D14,Entrada_Dados_Ano_2012!$BD$7:$BD$253)</f>
        <v>0</v>
      </c>
      <c r="BB14" s="40">
        <f>SUMIF(Entrada_Dados_Ano_2012!$C$7:$C$253,D14,Entrada_Dados_Ano_2012!$BE$7:$BE$253)</f>
        <v>0</v>
      </c>
      <c r="BC14" s="40">
        <f>SUMIF(Entrada_Dados_Ano_2012!$C$7:$C$253,D14,Entrada_Dados_Ano_2012!$BF$7:$BF$253)</f>
        <v>0</v>
      </c>
      <c r="BD14" s="40">
        <f>SUMIF(Entrada_Dados_Ano_2012!$C$7:$C$253,D14,Entrada_Dados_Ano_2012!$BG$7:$BG$253)</f>
        <v>0</v>
      </c>
      <c r="BE14" s="40">
        <f>SUMIF(Entrada_Dados_Ano_2012!$C$7:$C$253,D14,Entrada_Dados_Ano_2012!$BH$7:$BH$253)</f>
        <v>495</v>
      </c>
      <c r="BF14" s="40">
        <f>SUMIF(Entrada_Dados_Ano_2012!$C$7:$C$253,D14,Entrada_Dados_Ano_2012!$BI$7:$BI$253)</f>
        <v>232</v>
      </c>
      <c r="BG14" s="40">
        <f>SUMIF(Entrada_Dados_Ano_2012!$C$7:$C$253,D14,Entrada_Dados_Ano_2012!$BJ$7:$BJ$253)</f>
        <v>0</v>
      </c>
      <c r="BH14" s="40">
        <f>SUMIF(Entrada_Dados_Ano_2012!$C$7:$C$253,D14,Entrada_Dados_Ano_2012!$BK$7:$BK$253)</f>
        <v>0</v>
      </c>
      <c r="BI14" s="40">
        <f>SUMIF(Entrada_Dados_Ano_2012!$C$7:$C$253,D14,Entrada_Dados_Ano_2012!$BL$7:$BL$253)</f>
        <v>0</v>
      </c>
      <c r="BK14" s="80">
        <v>7</v>
      </c>
      <c r="BL14" s="81">
        <f t="shared" si="31"/>
        <v>0</v>
      </c>
      <c r="BM14" s="80" t="str">
        <f>IF(BL14=1,SUM($BL$8:BL14),"")</f>
        <v/>
      </c>
      <c r="BN14" s="86" t="str">
        <f t="shared" si="32"/>
        <v>Água Limpa</v>
      </c>
      <c r="BO14" s="117">
        <f t="shared" si="115"/>
        <v>0</v>
      </c>
      <c r="BP14" s="116">
        <f>HLOOKUP($BP$6,$BZ$6:DI14,BX14)</f>
        <v>0</v>
      </c>
      <c r="BQ14" s="117">
        <f>HLOOKUP($BQ$6,$DJ$6:ES14,BX14)</f>
        <v>0</v>
      </c>
      <c r="BR14" s="116">
        <f>HLOOKUP($BR$6,$ET$6:GC14,BX14)</f>
        <v>0</v>
      </c>
      <c r="BS14" s="84" t="str">
        <f t="shared" si="33"/>
        <v/>
      </c>
      <c r="BT14" s="96" t="str">
        <f>IF((SUM($BL13:$BL$254)=0),"",IF($BK14=VLOOKUP($BK14,$BM$8:$BM$254,1),IF(VLOOKUP($BK14,$BM$8:$BO$254,2)=0,"",VLOOKUP($BK14,$BM$8:$BO$254,3))," "))</f>
        <v/>
      </c>
      <c r="BU14" s="93" t="str">
        <f t="shared" si="34"/>
        <v/>
      </c>
      <c r="BV14" s="90" t="str">
        <f t="shared" si="35"/>
        <v/>
      </c>
      <c r="BW14" s="93" t="str">
        <f t="shared" si="101"/>
        <v/>
      </c>
      <c r="BX14" s="97">
        <v>9</v>
      </c>
      <c r="BY14" s="29" t="s">
        <v>2</v>
      </c>
      <c r="BZ14" s="113"/>
      <c r="CA14" s="113">
        <f t="shared" si="36"/>
        <v>0</v>
      </c>
      <c r="CB14" s="113">
        <f t="shared" si="37"/>
        <v>0</v>
      </c>
      <c r="CC14" s="113">
        <f t="shared" si="38"/>
        <v>0</v>
      </c>
      <c r="CD14" s="113">
        <f t="shared" si="39"/>
        <v>0</v>
      </c>
      <c r="CE14" s="113">
        <f t="shared" ca="1" si="40"/>
        <v>0</v>
      </c>
      <c r="CF14" s="113">
        <f t="shared" si="41"/>
        <v>22</v>
      </c>
      <c r="CG14" s="113">
        <f t="shared" si="42"/>
        <v>0</v>
      </c>
      <c r="CH14" s="113">
        <f t="shared" si="43"/>
        <v>0</v>
      </c>
      <c r="CI14" s="113">
        <f t="shared" si="1"/>
        <v>0</v>
      </c>
      <c r="CJ14" s="113">
        <f t="shared" si="2"/>
        <v>0</v>
      </c>
      <c r="CK14" s="113">
        <f t="shared" si="44"/>
        <v>0</v>
      </c>
      <c r="CL14" s="113">
        <f t="shared" si="45"/>
        <v>0</v>
      </c>
      <c r="CM14" s="113">
        <f t="shared" si="46"/>
        <v>0</v>
      </c>
      <c r="CN14" s="113">
        <f t="shared" si="47"/>
        <v>0</v>
      </c>
      <c r="CO14" s="113">
        <f t="shared" si="48"/>
        <v>0</v>
      </c>
      <c r="CP14" s="113">
        <f t="shared" si="49"/>
        <v>0</v>
      </c>
      <c r="CQ14" s="113">
        <f t="shared" si="50"/>
        <v>0</v>
      </c>
      <c r="CR14" s="113">
        <f t="shared" si="51"/>
        <v>0</v>
      </c>
      <c r="CS14" s="113">
        <f t="shared" si="3"/>
        <v>0</v>
      </c>
      <c r="CT14" s="113">
        <f t="shared" si="4"/>
        <v>0</v>
      </c>
      <c r="CU14" s="113">
        <f t="shared" si="5"/>
        <v>0</v>
      </c>
      <c r="CV14" s="113">
        <f t="shared" si="6"/>
        <v>0</v>
      </c>
      <c r="CW14" s="113">
        <f t="shared" si="52"/>
        <v>0</v>
      </c>
      <c r="CX14" s="113">
        <f t="shared" si="7"/>
        <v>0</v>
      </c>
      <c r="CY14" s="113">
        <f t="shared" si="8"/>
        <v>0</v>
      </c>
      <c r="CZ14" s="113">
        <f t="shared" si="9"/>
        <v>0</v>
      </c>
      <c r="DA14" s="113">
        <f t="shared" si="53"/>
        <v>0</v>
      </c>
      <c r="DB14" s="113">
        <f t="shared" si="54"/>
        <v>90</v>
      </c>
      <c r="DC14" s="113">
        <f t="shared" si="55"/>
        <v>0</v>
      </c>
      <c r="DD14" s="113">
        <f t="shared" si="56"/>
        <v>80</v>
      </c>
      <c r="DE14" s="113">
        <f t="shared" si="57"/>
        <v>0</v>
      </c>
      <c r="DF14" s="113">
        <f t="shared" si="58"/>
        <v>0</v>
      </c>
      <c r="DG14" s="113">
        <f t="shared" si="59"/>
        <v>0</v>
      </c>
      <c r="DH14" s="113">
        <f t="shared" si="60"/>
        <v>0</v>
      </c>
      <c r="DI14" s="113">
        <f t="shared" si="61"/>
        <v>0</v>
      </c>
      <c r="DJ14" s="113"/>
      <c r="DK14" s="113">
        <f t="shared" si="102"/>
        <v>0</v>
      </c>
      <c r="DL14" s="113">
        <f t="shared" si="62"/>
        <v>0</v>
      </c>
      <c r="DM14" s="113">
        <f t="shared" si="63"/>
        <v>0</v>
      </c>
      <c r="DN14" s="113">
        <f t="shared" si="64"/>
        <v>0</v>
      </c>
      <c r="DO14" s="113">
        <f t="shared" si="65"/>
        <v>0</v>
      </c>
      <c r="DP14" s="113">
        <f t="shared" si="66"/>
        <v>22</v>
      </c>
      <c r="DQ14" s="113">
        <f t="shared" si="67"/>
        <v>0</v>
      </c>
      <c r="DR14" s="113">
        <f t="shared" si="68"/>
        <v>0</v>
      </c>
      <c r="DS14" s="113">
        <f t="shared" si="11"/>
        <v>0</v>
      </c>
      <c r="DT14" s="113">
        <f t="shared" si="12"/>
        <v>0</v>
      </c>
      <c r="DU14" s="113">
        <f t="shared" si="69"/>
        <v>0</v>
      </c>
      <c r="DV14" s="113">
        <f t="shared" si="70"/>
        <v>0</v>
      </c>
      <c r="DW14" s="113">
        <f t="shared" si="103"/>
        <v>0</v>
      </c>
      <c r="DX14" s="113">
        <f t="shared" si="71"/>
        <v>0</v>
      </c>
      <c r="DY14" s="113">
        <f t="shared" si="72"/>
        <v>0</v>
      </c>
      <c r="DZ14" s="113">
        <f t="shared" si="104"/>
        <v>0</v>
      </c>
      <c r="EA14" s="113">
        <f t="shared" si="73"/>
        <v>0</v>
      </c>
      <c r="EB14" s="113">
        <f t="shared" si="74"/>
        <v>0</v>
      </c>
      <c r="EC14" s="113">
        <f t="shared" si="13"/>
        <v>0</v>
      </c>
      <c r="ED14" s="113">
        <f t="shared" si="14"/>
        <v>0</v>
      </c>
      <c r="EE14" s="113">
        <f t="shared" si="15"/>
        <v>0</v>
      </c>
      <c r="EF14" s="113">
        <f t="shared" si="16"/>
        <v>0</v>
      </c>
      <c r="EG14" s="113">
        <f t="shared" si="75"/>
        <v>0</v>
      </c>
      <c r="EH14" s="113">
        <f t="shared" si="17"/>
        <v>0</v>
      </c>
      <c r="EI14" s="113">
        <f t="shared" si="18"/>
        <v>0</v>
      </c>
      <c r="EJ14" s="113">
        <f t="shared" si="19"/>
        <v>0</v>
      </c>
      <c r="EK14" s="113">
        <f t="shared" si="76"/>
        <v>0</v>
      </c>
      <c r="EL14" s="113">
        <f t="shared" si="77"/>
        <v>90</v>
      </c>
      <c r="EM14" s="113">
        <f t="shared" si="105"/>
        <v>0</v>
      </c>
      <c r="EN14" s="113">
        <f t="shared" si="78"/>
        <v>80</v>
      </c>
      <c r="EO14" s="113">
        <f t="shared" si="79"/>
        <v>0</v>
      </c>
      <c r="EP14" s="113">
        <f t="shared" si="106"/>
        <v>0</v>
      </c>
      <c r="EQ14" s="113">
        <f t="shared" si="80"/>
        <v>0</v>
      </c>
      <c r="ER14" s="113">
        <f t="shared" si="81"/>
        <v>0</v>
      </c>
      <c r="ES14" s="113">
        <f t="shared" si="107"/>
        <v>0</v>
      </c>
      <c r="ET14" s="113"/>
      <c r="EU14" s="113">
        <f t="shared" si="108"/>
        <v>0</v>
      </c>
      <c r="EV14" s="113">
        <f t="shared" si="82"/>
        <v>0</v>
      </c>
      <c r="EW14" s="113">
        <f t="shared" si="83"/>
        <v>0</v>
      </c>
      <c r="EX14" s="113">
        <f t="shared" si="84"/>
        <v>0</v>
      </c>
      <c r="EY14" s="113">
        <f t="shared" si="85"/>
        <v>0</v>
      </c>
      <c r="EZ14" s="113">
        <f t="shared" si="86"/>
        <v>44</v>
      </c>
      <c r="FA14" s="113">
        <f t="shared" si="109"/>
        <v>0</v>
      </c>
      <c r="FB14" s="113">
        <f t="shared" si="87"/>
        <v>0</v>
      </c>
      <c r="FC14" s="113">
        <f t="shared" si="21"/>
        <v>0</v>
      </c>
      <c r="FD14" s="113">
        <f t="shared" si="22"/>
        <v>0</v>
      </c>
      <c r="FE14" s="113">
        <f t="shared" si="88"/>
        <v>0</v>
      </c>
      <c r="FF14" s="113">
        <f t="shared" si="89"/>
        <v>0</v>
      </c>
      <c r="FG14" s="113">
        <f t="shared" si="110"/>
        <v>0</v>
      </c>
      <c r="FH14" s="113">
        <f t="shared" si="90"/>
        <v>0</v>
      </c>
      <c r="FI14" s="113">
        <f t="shared" si="91"/>
        <v>0</v>
      </c>
      <c r="FJ14" s="113">
        <f t="shared" si="111"/>
        <v>0</v>
      </c>
      <c r="FK14" s="113">
        <f t="shared" si="92"/>
        <v>0</v>
      </c>
      <c r="FL14" s="113">
        <f t="shared" si="93"/>
        <v>0</v>
      </c>
      <c r="FM14" s="113">
        <f t="shared" si="23"/>
        <v>0</v>
      </c>
      <c r="FN14" s="113">
        <f t="shared" si="24"/>
        <v>0</v>
      </c>
      <c r="FO14" s="113">
        <f t="shared" si="25"/>
        <v>0</v>
      </c>
      <c r="FP14" s="113">
        <f t="shared" si="26"/>
        <v>0</v>
      </c>
      <c r="FQ14" s="113">
        <f t="shared" si="94"/>
        <v>0</v>
      </c>
      <c r="FR14" s="113">
        <f t="shared" si="27"/>
        <v>0</v>
      </c>
      <c r="FS14" s="113">
        <f t="shared" si="28"/>
        <v>0</v>
      </c>
      <c r="FT14" s="113">
        <f t="shared" si="29"/>
        <v>0</v>
      </c>
      <c r="FU14" s="113">
        <f t="shared" si="95"/>
        <v>0</v>
      </c>
      <c r="FV14" s="113">
        <f t="shared" si="96"/>
        <v>495</v>
      </c>
      <c r="FW14" s="113">
        <f t="shared" si="112"/>
        <v>0</v>
      </c>
      <c r="FX14" s="113">
        <f t="shared" si="97"/>
        <v>232</v>
      </c>
      <c r="FY14" s="113">
        <f t="shared" si="98"/>
        <v>0</v>
      </c>
      <c r="FZ14" s="113">
        <f t="shared" si="113"/>
        <v>0</v>
      </c>
      <c r="GA14" s="113">
        <f t="shared" si="99"/>
        <v>0</v>
      </c>
      <c r="GB14" s="113">
        <f t="shared" si="100"/>
        <v>0</v>
      </c>
      <c r="GC14" s="113">
        <f t="shared" si="114"/>
        <v>0</v>
      </c>
    </row>
    <row r="15" spans="2:185" ht="12.75" customHeight="1" x14ac:dyDescent="0.2">
      <c r="B15" s="124">
        <v>8</v>
      </c>
      <c r="C15" s="121" t="s">
        <v>576</v>
      </c>
      <c r="D15" s="126" t="s">
        <v>575</v>
      </c>
      <c r="E15" s="40">
        <f>SUMIF(Entrada_Dados_Ano_2012!$C$7:$C$253,D15,Entrada_Dados_Ano_2012!$D$7:$D$253)</f>
        <v>0</v>
      </c>
      <c r="F15" s="40">
        <f>SUMIF(Entrada_Dados_Ano_2012!$C$7:$C$253,D15,Entrada_Dados_Ano_2012!$E$7:$E$253)</f>
        <v>0</v>
      </c>
      <c r="G15" s="40">
        <f>SUMIF(Entrada_Dados_Ano_2012!$C$7:$C$253,D15,Entrada_Dados_Ano_2012!$F$7:$F$253)</f>
        <v>0</v>
      </c>
      <c r="H15" s="40">
        <f ca="1">SUMIF(Entrada_Dados_Ano_2012!$C$7:$C$253,D15,Entrada_Dados_Ano_2012!$G$7:$G$251)</f>
        <v>0</v>
      </c>
      <c r="I15" s="40">
        <f>SUMIF(Entrada_Dados_Ano_2012!$C$7:$C$251,D15,Entrada_Dados_Ano_2012!$H$7:$H$253)</f>
        <v>200</v>
      </c>
      <c r="J15" s="40">
        <f>SUMIF(Entrada_Dados_Ano_2012!$C$7:$C$253,D15,Entrada_Dados_Ano_2012!$I$7:$I$253)</f>
        <v>0</v>
      </c>
      <c r="K15" s="40">
        <f>SUMIF(Entrada_Dados_Ano_2012!$C$7:$C$253,D15,Entrada_Dados_Ano_2012!$J$7:$J$253)</f>
        <v>0</v>
      </c>
      <c r="L15" s="40">
        <f>SUMIF(Entrada_Dados_Ano_2012!$C$7:$C$253,D15,Entrada_Dados_Ano_2012!$K$7:$K$253)</f>
        <v>0</v>
      </c>
      <c r="M15" s="40">
        <f>SUMIF(Entrada_Dados_Ano_2012!$C$7:$C$253,D15,Entrada_Dados_Ano_2012!$L$7:$L$253)</f>
        <v>0</v>
      </c>
      <c r="N15" s="40">
        <f>SUMIF(Entrada_Dados_Ano_2012!$C$7:$C$253,D15,Entrada_Dados_Ano_2012!$M$7:$M$253)</f>
        <v>15</v>
      </c>
      <c r="O15" s="40">
        <f>SUMIF(Entrada_Dados_Ano_2012!$C$7:$C$253,D15,Entrada_Dados_Ano_2012!$N$7:$N$253)</f>
        <v>0</v>
      </c>
      <c r="P15" s="40">
        <f>SUMIF(Entrada_Dados_Ano_2012!$C$7:$C$253,D15,Entrada_Dados_Ano_2012!$O$7:$O$253)</f>
        <v>0</v>
      </c>
      <c r="Q15" s="40">
        <f>SUMIF(Entrada_Dados_Ano_2012!$C$7:$C$253,D15,Entrada_Dados_Ano_2012!$P$7:$P$253)</f>
        <v>25</v>
      </c>
      <c r="R15" s="40">
        <f>SUMIF(Entrada_Dados_Ano_2012!$C$7:$C$253,D15,Entrada_Dados_Ano_2012!$Q$7:$Q$253)</f>
        <v>0</v>
      </c>
      <c r="S15" s="40">
        <f>SUMIF(Entrada_Dados_Ano_2012!$C$7:$C$253,D15,Entrada_Dados_Ano_2012!$R$7:$R$253)</f>
        <v>460</v>
      </c>
      <c r="T15" s="40">
        <f>SUMIF(Entrada_Dados_Ano_2012!$C$7:$C$253,D15,Entrada_Dados_Ano_2012!$S$7:$S$253)</f>
        <v>357</v>
      </c>
      <c r="U15" s="40">
        <f>SUMIF(Entrada_Dados_Ano_2012!$C$7:$C$253,D15,Entrada_Dados_Ano_2012!$T$7:$T$253)</f>
        <v>100</v>
      </c>
      <c r="V15" s="40">
        <f>SUMIF(Entrada_Dados_Ano_2012!$C$7:$C$253,D15,Entrada_Dados_Ano_2012!$U$7:$U$253)</f>
        <v>0</v>
      </c>
      <c r="W15" s="145">
        <f>SUMIF(Entrada_Dados_Ano_2012!$C$7:$C$253,D15,Entrada_Dados_Ano_2012!$V$7:$V$253)</f>
        <v>0</v>
      </c>
      <c r="X15" s="142">
        <f>SUMIF(Entrada_Dados_Ano_2012!$C$7:$C$253,D15,Entrada_Dados_Ano_2012!$Y$7:$Y$253)</f>
        <v>0</v>
      </c>
      <c r="Y15" s="40">
        <f>SUMIF(Entrada_Dados_Ano_2012!$C$7:$C$253,D15,Entrada_Dados_Ano_2012!$Z$7:$Z$253)</f>
        <v>0</v>
      </c>
      <c r="Z15" s="40">
        <f>SUMIF(Entrada_Dados_Ano_2012!$C$7:$C$253,D15,Entrada_Dados_Ano_2012!$AA$7:$AA$253)</f>
        <v>0</v>
      </c>
      <c r="AA15" s="40">
        <f>SUMIF(Entrada_Dados_Ano_2012!$C$7:$C$253,D15,Entrada_Dados_Ano_2012!$AB$7:$AB$253)</f>
        <v>0</v>
      </c>
      <c r="AB15" s="40">
        <f>SUMIF(Entrada_Dados_Ano_2012!$C$7:$C$253,D15,Entrada_Dados_Ano_2012!$AC$7:$AC$253)</f>
        <v>200</v>
      </c>
      <c r="AC15" s="40">
        <f>SUMIF(Entrada_Dados_Ano_2012!$C$7:$C$253,D15,Entrada_Dados_Ano_2012!$AD$7:$AD$253)</f>
        <v>0</v>
      </c>
      <c r="AD15" s="40">
        <f>SUMIF(Entrada_Dados_Ano_2012!$C$7:$C$253,D15,Entrada_Dados_Ano_2012!$AE$7:$AE$253)</f>
        <v>0</v>
      </c>
      <c r="AE15" s="40">
        <f>SUMIF(Entrada_Dados_Ano_2012!$C$7:$C$253,D15,Entrada_Dados_Ano_2012!$AF$7:$AF$253)</f>
        <v>0</v>
      </c>
      <c r="AF15" s="40">
        <f>SUMIF(Entrada_Dados_Ano_2012!$C$7:$C$253,D15,Entrada_Dados_Ano_2012!$AG$7:$AG$253)</f>
        <v>0</v>
      </c>
      <c r="AG15" s="40">
        <f>SUMIF(Entrada_Dados_Ano_2012!$C$7:$C$253,D15,Entrada_Dados_Ano_2012!$AH$7:$AH$253)</f>
        <v>15</v>
      </c>
      <c r="AH15" s="40">
        <f>SUMIF(Entrada_Dados_Ano_2012!$C$7:$C$253,D15,Entrada_Dados_Ano_2012!$AI$7:$AI$253)</f>
        <v>0</v>
      </c>
      <c r="AI15" s="40">
        <f>SUMIF(Entrada_Dados_Ano_2012!$C$7:$C$253,D15,Entrada_Dados_Ano_2012!$AJ$7:$AJ$253)</f>
        <v>0</v>
      </c>
      <c r="AJ15" s="40">
        <f>SUMIF(Entrada_Dados_Ano_2012!$C$7:$C$253,D15,Entrada_Dados_Ano_2012!$AK$7:$AK$253)</f>
        <v>25</v>
      </c>
      <c r="AK15" s="40">
        <f>SUMIF(Entrada_Dados_Ano_2012!$C$7:$C$253,D15,Entrada_Dados_Ano_2012!$AL$7:$AL$253)</f>
        <v>0</v>
      </c>
      <c r="AL15" s="40">
        <f>SUMIF(Entrada_Dados_Ano_2012!$C$7:$C$253,D15,Entrada_Dados_Ano_2012!$AM$7:$AM$253)</f>
        <v>460</v>
      </c>
      <c r="AM15" s="40">
        <f>SUMIF(Entrada_Dados_Ano_2012!$C$7:$C$253,D15,Entrada_Dados_Ano_2012!$AN$7:$AN$253)</f>
        <v>357</v>
      </c>
      <c r="AN15" s="40">
        <f>SUMIF(Entrada_Dados_Ano_2012!$C$7:$C$253,D15,Entrada_Dados_Ano_2012!$AO$7:$AO$253)</f>
        <v>100</v>
      </c>
      <c r="AO15" s="40">
        <f>SUMIF(Entrada_Dados_Ano_2012!$C$7:$C$253,D15,Entrada_Dados_Ano_2012!$AP$7:$AP$253)</f>
        <v>0</v>
      </c>
      <c r="AP15" s="145">
        <f>SUMIF(Entrada_Dados_Ano_2012!$C$7:$C$253,D15,Entrada_Dados_Ano_2012!$AQ$7:$AQ$253)</f>
        <v>0</v>
      </c>
      <c r="AQ15" s="142">
        <f>SUMIF(Entrada_Dados_Ano_2012!$C$7:$C$253,D15,Entrada_Dados_Ano_2012!$AT$7:$AT$253)</f>
        <v>0</v>
      </c>
      <c r="AR15" s="40">
        <f>SUMIF(Entrada_Dados_Ano_2012!$C$7:$C$253,D15,Entrada_Dados_Ano_2012!$AU$7:$AU$253)</f>
        <v>0</v>
      </c>
      <c r="AS15" s="40">
        <f>SUMIF(Entrada_Dados_Ano_2012!$C$7:$C$253,D15,Entrada_Dados_Ano_2012!$AV$7:$AV$253)</f>
        <v>0</v>
      </c>
      <c r="AT15" s="40">
        <f>SUMIF(Entrada_Dados_Ano_2012!$C$7:$C$253,D15,Entrada_Dados_Ano_2012!$AW$7:$AW$253)</f>
        <v>0</v>
      </c>
      <c r="AU15" s="40">
        <f>SUMIF(Entrada_Dados_Ano_2012!$C$7:$C$253,D15,Entrada_Dados_Ano_2012!$AX$7:$AX$253)</f>
        <v>360</v>
      </c>
      <c r="AV15" s="40">
        <f>SUMIF(Entrada_Dados_Ano_2012!$C$7:$C$253,D15,Entrada_Dados_Ano_2012!$AY$7:$AY$253)</f>
        <v>0</v>
      </c>
      <c r="AW15" s="40">
        <f>SUMIF(Entrada_Dados_Ano_2012!$C$7:$C$253,D15,Entrada_Dados_Ano_2012!$AZ$7:$AZ$253)</f>
        <v>0</v>
      </c>
      <c r="AX15" s="40">
        <f>SUMIF(Entrada_Dados_Ano_2012!$C$7:$C$253,D15,Entrada_Dados_Ano_2012!$BA$7:$BA$253)</f>
        <v>0</v>
      </c>
      <c r="AY15" s="40">
        <f>SUMIF(Entrada_Dados_Ano_2012!$C$7:$C$253,D15,Entrada_Dados_Ano_2012!$BB$7:$BB$253)</f>
        <v>0</v>
      </c>
      <c r="AZ15" s="40">
        <f>SUMIF(Entrada_Dados_Ano_2012!$C$7:$C$253,D15,Entrada_Dados_Ano_2012!$BC$7:$BC$253)</f>
        <v>18</v>
      </c>
      <c r="BA15" s="40">
        <f>SUMIF(Entrada_Dados_Ano_2012!$C$7:$C$253,D15,Entrada_Dados_Ano_2012!$BD$7:$BD$253)</f>
        <v>0</v>
      </c>
      <c r="BB15" s="40">
        <f>SUMIF(Entrada_Dados_Ano_2012!$C$7:$C$253,D15,Entrada_Dados_Ano_2012!$BE$7:$BE$253)</f>
        <v>0</v>
      </c>
      <c r="BC15" s="40">
        <f>SUMIF(Entrada_Dados_Ano_2012!$C$7:$C$253,D15,Entrada_Dados_Ano_2012!$BF$7:$BF$253)</f>
        <v>350</v>
      </c>
      <c r="BD15" s="40">
        <f>SUMIF(Entrada_Dados_Ano_2012!$C$7:$C$253,D15,Entrada_Dados_Ano_2012!$BG$7:$BG$253)</f>
        <v>0</v>
      </c>
      <c r="BE15" s="40">
        <f>SUMIF(Entrada_Dados_Ano_2012!$C$7:$C$253,D15,Entrada_Dados_Ano_2012!$BH$7:$BH$253)</f>
        <v>2300</v>
      </c>
      <c r="BF15" s="40">
        <f>SUMIF(Entrada_Dados_Ano_2012!$C$7:$C$253,D15,Entrada_Dados_Ano_2012!$BI$7:$BI$253)</f>
        <v>1000</v>
      </c>
      <c r="BG15" s="40">
        <f>SUMIF(Entrada_Dados_Ano_2012!$C$7:$C$253,D15,Entrada_Dados_Ano_2012!$BJ$7:$BJ$253)</f>
        <v>240</v>
      </c>
      <c r="BH15" s="40">
        <f>SUMIF(Entrada_Dados_Ano_2012!$C$7:$C$253,D15,Entrada_Dados_Ano_2012!$BK$7:$BK$253)</f>
        <v>0</v>
      </c>
      <c r="BI15" s="40">
        <f>SUMIF(Entrada_Dados_Ano_2012!$C$7:$C$253,D15,Entrada_Dados_Ano_2012!$BL$7:$BL$253)</f>
        <v>0</v>
      </c>
      <c r="BK15" s="80">
        <v>8</v>
      </c>
      <c r="BL15" s="81">
        <f t="shared" si="31"/>
        <v>0</v>
      </c>
      <c r="BM15" s="80" t="str">
        <f>IF(BL15=1,SUM($BL$8:BL15),"")</f>
        <v/>
      </c>
      <c r="BN15" s="86" t="str">
        <f t="shared" si="32"/>
        <v>Águas Lindas de Goiás</v>
      </c>
      <c r="BO15" s="117">
        <f t="shared" si="115"/>
        <v>0</v>
      </c>
      <c r="BP15" s="116">
        <f>HLOOKUP($BP$6,$BZ$6:DI15,BX15)</f>
        <v>0</v>
      </c>
      <c r="BQ15" s="117">
        <f>HLOOKUP($BQ$6,$DJ$6:ES15,BX15)</f>
        <v>0</v>
      </c>
      <c r="BR15" s="116">
        <f>HLOOKUP($BR$6,$ET$6:GC15,BX15)</f>
        <v>0</v>
      </c>
      <c r="BS15" s="84" t="str">
        <f t="shared" si="33"/>
        <v/>
      </c>
      <c r="BT15" s="96" t="str">
        <f>IF((SUM($BL14:$BL$254)=0),"",IF($BK15=VLOOKUP($BK15,$BM$8:$BM$254,1),IF(VLOOKUP($BK15,$BM$8:$BO$254,2)=0,"",VLOOKUP($BK15,$BM$8:$BO$254,3))," "))</f>
        <v/>
      </c>
      <c r="BU15" s="93" t="str">
        <f t="shared" si="34"/>
        <v/>
      </c>
      <c r="BV15" s="90" t="str">
        <f t="shared" si="35"/>
        <v/>
      </c>
      <c r="BW15" s="93" t="str">
        <f t="shared" si="101"/>
        <v/>
      </c>
      <c r="BX15" s="97">
        <v>10</v>
      </c>
      <c r="BY15" s="29" t="s">
        <v>525</v>
      </c>
      <c r="BZ15" s="113"/>
      <c r="CA15" s="113">
        <f t="shared" si="36"/>
        <v>0</v>
      </c>
      <c r="CB15" s="113">
        <f t="shared" si="37"/>
        <v>0</v>
      </c>
      <c r="CC15" s="113">
        <f t="shared" si="38"/>
        <v>0</v>
      </c>
      <c r="CD15" s="113">
        <f t="shared" si="39"/>
        <v>0</v>
      </c>
      <c r="CE15" s="113">
        <f t="shared" ca="1" si="40"/>
        <v>0</v>
      </c>
      <c r="CF15" s="113">
        <f t="shared" si="41"/>
        <v>200</v>
      </c>
      <c r="CG15" s="113">
        <f t="shared" si="42"/>
        <v>0</v>
      </c>
      <c r="CH15" s="113">
        <f t="shared" si="43"/>
        <v>0</v>
      </c>
      <c r="CI15" s="113">
        <f t="shared" si="1"/>
        <v>0</v>
      </c>
      <c r="CJ15" s="113">
        <f t="shared" si="2"/>
        <v>0</v>
      </c>
      <c r="CK15" s="113">
        <f t="shared" si="44"/>
        <v>0</v>
      </c>
      <c r="CL15" s="113">
        <f t="shared" si="45"/>
        <v>0</v>
      </c>
      <c r="CM15" s="113">
        <f t="shared" si="46"/>
        <v>0</v>
      </c>
      <c r="CN15" s="113">
        <f t="shared" si="47"/>
        <v>0</v>
      </c>
      <c r="CO15" s="113">
        <f t="shared" si="48"/>
        <v>15</v>
      </c>
      <c r="CP15" s="113">
        <f t="shared" si="49"/>
        <v>0</v>
      </c>
      <c r="CQ15" s="113">
        <f t="shared" si="50"/>
        <v>0</v>
      </c>
      <c r="CR15" s="113">
        <f t="shared" si="51"/>
        <v>0</v>
      </c>
      <c r="CS15" s="113">
        <f t="shared" si="3"/>
        <v>10</v>
      </c>
      <c r="CT15" s="113">
        <f t="shared" si="4"/>
        <v>0</v>
      </c>
      <c r="CU15" s="113">
        <f t="shared" si="5"/>
        <v>0</v>
      </c>
      <c r="CV15" s="113">
        <f t="shared" si="6"/>
        <v>0</v>
      </c>
      <c r="CW15" s="113">
        <f t="shared" si="52"/>
        <v>25</v>
      </c>
      <c r="CX15" s="113">
        <f t="shared" si="7"/>
        <v>0</v>
      </c>
      <c r="CY15" s="113">
        <f t="shared" si="8"/>
        <v>10</v>
      </c>
      <c r="CZ15" s="113">
        <f t="shared" si="9"/>
        <v>0</v>
      </c>
      <c r="DA15" s="113">
        <f t="shared" si="53"/>
        <v>0</v>
      </c>
      <c r="DB15" s="113">
        <f t="shared" si="54"/>
        <v>460</v>
      </c>
      <c r="DC15" s="113">
        <f t="shared" si="55"/>
        <v>0</v>
      </c>
      <c r="DD15" s="113">
        <f t="shared" si="56"/>
        <v>357</v>
      </c>
      <c r="DE15" s="113">
        <f t="shared" si="57"/>
        <v>100</v>
      </c>
      <c r="DF15" s="113">
        <f t="shared" si="58"/>
        <v>0</v>
      </c>
      <c r="DG15" s="113">
        <f t="shared" si="59"/>
        <v>0</v>
      </c>
      <c r="DH15" s="113">
        <f t="shared" si="60"/>
        <v>0</v>
      </c>
      <c r="DI15" s="113">
        <f t="shared" si="61"/>
        <v>0</v>
      </c>
      <c r="DJ15" s="113"/>
      <c r="DK15" s="113">
        <f t="shared" si="102"/>
        <v>0</v>
      </c>
      <c r="DL15" s="113">
        <f t="shared" si="62"/>
        <v>0</v>
      </c>
      <c r="DM15" s="113">
        <f t="shared" si="63"/>
        <v>0</v>
      </c>
      <c r="DN15" s="113">
        <f t="shared" si="64"/>
        <v>0</v>
      </c>
      <c r="DO15" s="113">
        <f t="shared" si="65"/>
        <v>0</v>
      </c>
      <c r="DP15" s="113">
        <f t="shared" si="66"/>
        <v>200</v>
      </c>
      <c r="DQ15" s="113">
        <f t="shared" si="67"/>
        <v>0</v>
      </c>
      <c r="DR15" s="113">
        <f t="shared" si="68"/>
        <v>0</v>
      </c>
      <c r="DS15" s="113">
        <f t="shared" si="11"/>
        <v>0</v>
      </c>
      <c r="DT15" s="113">
        <f t="shared" si="12"/>
        <v>0</v>
      </c>
      <c r="DU15" s="113">
        <f t="shared" si="69"/>
        <v>0</v>
      </c>
      <c r="DV15" s="113">
        <f t="shared" si="70"/>
        <v>0</v>
      </c>
      <c r="DW15" s="113">
        <f t="shared" si="103"/>
        <v>0</v>
      </c>
      <c r="DX15" s="113">
        <f t="shared" si="71"/>
        <v>0</v>
      </c>
      <c r="DY15" s="113">
        <f t="shared" si="72"/>
        <v>15</v>
      </c>
      <c r="DZ15" s="113">
        <f t="shared" si="104"/>
        <v>0</v>
      </c>
      <c r="EA15" s="113">
        <f t="shared" si="73"/>
        <v>0</v>
      </c>
      <c r="EB15" s="113">
        <f t="shared" si="74"/>
        <v>0</v>
      </c>
      <c r="EC15" s="113">
        <f t="shared" si="13"/>
        <v>10</v>
      </c>
      <c r="ED15" s="113">
        <f t="shared" si="14"/>
        <v>0</v>
      </c>
      <c r="EE15" s="113">
        <f t="shared" si="15"/>
        <v>0</v>
      </c>
      <c r="EF15" s="113">
        <f t="shared" si="16"/>
        <v>0</v>
      </c>
      <c r="EG15" s="113">
        <f t="shared" si="75"/>
        <v>25</v>
      </c>
      <c r="EH15" s="113">
        <f t="shared" si="17"/>
        <v>0</v>
      </c>
      <c r="EI15" s="113">
        <f t="shared" si="18"/>
        <v>10</v>
      </c>
      <c r="EJ15" s="113">
        <f t="shared" si="19"/>
        <v>0</v>
      </c>
      <c r="EK15" s="113">
        <f t="shared" si="76"/>
        <v>0</v>
      </c>
      <c r="EL15" s="113">
        <f t="shared" si="77"/>
        <v>460</v>
      </c>
      <c r="EM15" s="113">
        <f t="shared" si="105"/>
        <v>0</v>
      </c>
      <c r="EN15" s="113">
        <f t="shared" si="78"/>
        <v>357</v>
      </c>
      <c r="EO15" s="113">
        <f t="shared" si="79"/>
        <v>100</v>
      </c>
      <c r="EP15" s="113">
        <f t="shared" si="106"/>
        <v>0</v>
      </c>
      <c r="EQ15" s="113">
        <f t="shared" si="80"/>
        <v>0</v>
      </c>
      <c r="ER15" s="113">
        <f t="shared" si="81"/>
        <v>0</v>
      </c>
      <c r="ES15" s="113">
        <f t="shared" si="107"/>
        <v>0</v>
      </c>
      <c r="ET15" s="113"/>
      <c r="EU15" s="113">
        <f t="shared" si="108"/>
        <v>0</v>
      </c>
      <c r="EV15" s="113">
        <f t="shared" si="82"/>
        <v>0</v>
      </c>
      <c r="EW15" s="113">
        <f t="shared" si="83"/>
        <v>0</v>
      </c>
      <c r="EX15" s="113">
        <f t="shared" si="84"/>
        <v>0</v>
      </c>
      <c r="EY15" s="113">
        <f t="shared" si="85"/>
        <v>0</v>
      </c>
      <c r="EZ15" s="113">
        <f t="shared" si="86"/>
        <v>360</v>
      </c>
      <c r="FA15" s="113">
        <f t="shared" si="109"/>
        <v>0</v>
      </c>
      <c r="FB15" s="113">
        <f t="shared" si="87"/>
        <v>0</v>
      </c>
      <c r="FC15" s="113">
        <f t="shared" si="21"/>
        <v>0</v>
      </c>
      <c r="FD15" s="113">
        <f t="shared" si="22"/>
        <v>0</v>
      </c>
      <c r="FE15" s="113">
        <f t="shared" si="88"/>
        <v>0</v>
      </c>
      <c r="FF15" s="113">
        <f t="shared" si="89"/>
        <v>0</v>
      </c>
      <c r="FG15" s="113">
        <f t="shared" si="110"/>
        <v>0</v>
      </c>
      <c r="FH15" s="113">
        <f t="shared" si="90"/>
        <v>0</v>
      </c>
      <c r="FI15" s="113">
        <f t="shared" si="91"/>
        <v>18</v>
      </c>
      <c r="FJ15" s="113">
        <f t="shared" si="111"/>
        <v>0</v>
      </c>
      <c r="FK15" s="113">
        <f t="shared" si="92"/>
        <v>0</v>
      </c>
      <c r="FL15" s="113">
        <f t="shared" si="93"/>
        <v>0</v>
      </c>
      <c r="FM15" s="113">
        <f t="shared" si="23"/>
        <v>400</v>
      </c>
      <c r="FN15" s="113">
        <f t="shared" si="24"/>
        <v>0</v>
      </c>
      <c r="FO15" s="113">
        <f t="shared" si="25"/>
        <v>0</v>
      </c>
      <c r="FP15" s="113">
        <f t="shared" si="26"/>
        <v>0</v>
      </c>
      <c r="FQ15" s="113">
        <f t="shared" si="94"/>
        <v>350</v>
      </c>
      <c r="FR15" s="113">
        <f t="shared" si="27"/>
        <v>0</v>
      </c>
      <c r="FS15" s="113">
        <f t="shared" si="28"/>
        <v>72</v>
      </c>
      <c r="FT15" s="113">
        <f t="shared" si="29"/>
        <v>0</v>
      </c>
      <c r="FU15" s="113">
        <f t="shared" si="95"/>
        <v>0</v>
      </c>
      <c r="FV15" s="113">
        <f t="shared" si="96"/>
        <v>2300</v>
      </c>
      <c r="FW15" s="113">
        <f t="shared" si="112"/>
        <v>0</v>
      </c>
      <c r="FX15" s="113">
        <f t="shared" si="97"/>
        <v>1000</v>
      </c>
      <c r="FY15" s="113">
        <f t="shared" si="98"/>
        <v>240</v>
      </c>
      <c r="FZ15" s="113">
        <f t="shared" si="113"/>
        <v>0</v>
      </c>
      <c r="GA15" s="113">
        <f t="shared" si="99"/>
        <v>0</v>
      </c>
      <c r="GB15" s="113">
        <f t="shared" si="100"/>
        <v>0</v>
      </c>
      <c r="GC15" s="113">
        <f t="shared" si="114"/>
        <v>0</v>
      </c>
    </row>
    <row r="16" spans="2:185" ht="12.75" customHeight="1" x14ac:dyDescent="0.2">
      <c r="B16" s="124">
        <v>9</v>
      </c>
      <c r="C16" s="121" t="s">
        <v>291</v>
      </c>
      <c r="D16" s="126" t="s">
        <v>67</v>
      </c>
      <c r="E16" s="40">
        <f>SUMIF(Entrada_Dados_Ano_2012!$C$7:$C$253,D16,Entrada_Dados_Ano_2012!$D$7:$D$253)</f>
        <v>0</v>
      </c>
      <c r="F16" s="40">
        <f>SUMIF(Entrada_Dados_Ano_2012!$C$7:$C$253,D16,Entrada_Dados_Ano_2012!$E$7:$E$253)</f>
        <v>0</v>
      </c>
      <c r="G16" s="40">
        <f>SUMIF(Entrada_Dados_Ano_2012!$C$7:$C$253,D16,Entrada_Dados_Ano_2012!$F$7:$F$253)</f>
        <v>0</v>
      </c>
      <c r="H16" s="40">
        <f ca="1">SUMIF(Entrada_Dados_Ano_2012!$C$7:$C$253,D16,Entrada_Dados_Ano_2012!$G$7:$G$251)</f>
        <v>0</v>
      </c>
      <c r="I16" s="40">
        <f>SUMIF(Entrada_Dados_Ano_2012!$C$7:$C$251,D16,Entrada_Dados_Ano_2012!$H$7:$H$253)</f>
        <v>0</v>
      </c>
      <c r="J16" s="40">
        <f>SUMIF(Entrada_Dados_Ano_2012!$C$7:$C$253,D16,Entrada_Dados_Ano_2012!$I$7:$I$253)</f>
        <v>0</v>
      </c>
      <c r="K16" s="40">
        <f>SUMIF(Entrada_Dados_Ano_2012!$C$7:$C$253,D16,Entrada_Dados_Ano_2012!$J$7:$J$253)</f>
        <v>200</v>
      </c>
      <c r="L16" s="40">
        <f>SUMIF(Entrada_Dados_Ano_2012!$C$7:$C$253,D16,Entrada_Dados_Ano_2012!$K$7:$K$253)</f>
        <v>0</v>
      </c>
      <c r="M16" s="40">
        <f>SUMIF(Entrada_Dados_Ano_2012!$C$7:$C$253,D16,Entrada_Dados_Ano_2012!$L$7:$L$253)</f>
        <v>0</v>
      </c>
      <c r="N16" s="40">
        <f>SUMIF(Entrada_Dados_Ano_2012!$C$7:$C$253,D16,Entrada_Dados_Ano_2012!$M$7:$M$253)</f>
        <v>300</v>
      </c>
      <c r="O16" s="40">
        <f>SUMIF(Entrada_Dados_Ano_2012!$C$7:$C$253,D16,Entrada_Dados_Ano_2012!$N$7:$N$253)</f>
        <v>0</v>
      </c>
      <c r="P16" s="40">
        <f>SUMIF(Entrada_Dados_Ano_2012!$C$7:$C$253,D16,Entrada_Dados_Ano_2012!$O$7:$O$253)</f>
        <v>0</v>
      </c>
      <c r="Q16" s="40">
        <f>SUMIF(Entrada_Dados_Ano_2012!$C$7:$C$253,D16,Entrada_Dados_Ano_2012!$P$7:$P$253)</f>
        <v>120</v>
      </c>
      <c r="R16" s="40">
        <f>SUMIF(Entrada_Dados_Ano_2012!$C$7:$C$253,D16,Entrada_Dados_Ano_2012!$Q$7:$Q$253)</f>
        <v>0</v>
      </c>
      <c r="S16" s="40">
        <f>SUMIF(Entrada_Dados_Ano_2012!$C$7:$C$253,D16,Entrada_Dados_Ano_2012!$R$7:$R$253)</f>
        <v>1500</v>
      </c>
      <c r="T16" s="40">
        <f>SUMIF(Entrada_Dados_Ano_2012!$C$7:$C$253,D16,Entrada_Dados_Ano_2012!$S$7:$S$253)</f>
        <v>8000</v>
      </c>
      <c r="U16" s="40">
        <f>SUMIF(Entrada_Dados_Ano_2012!$C$7:$C$253,D16,Entrada_Dados_Ano_2012!$T$7:$T$253)</f>
        <v>0</v>
      </c>
      <c r="V16" s="40">
        <f>SUMIF(Entrada_Dados_Ano_2012!$C$7:$C$253,D16,Entrada_Dados_Ano_2012!$U$7:$U$253)</f>
        <v>35</v>
      </c>
      <c r="W16" s="145">
        <f>SUMIF(Entrada_Dados_Ano_2012!$C$7:$C$253,D16,Entrada_Dados_Ano_2012!$V$7:$V$253)</f>
        <v>0</v>
      </c>
      <c r="X16" s="142">
        <f>SUMIF(Entrada_Dados_Ano_2012!$C$7:$C$253,D16,Entrada_Dados_Ano_2012!$Y$7:$Y$253)</f>
        <v>0</v>
      </c>
      <c r="Y16" s="40">
        <f>SUMIF(Entrada_Dados_Ano_2012!$C$7:$C$253,D16,Entrada_Dados_Ano_2012!$Z$7:$Z$253)</f>
        <v>0</v>
      </c>
      <c r="Z16" s="40">
        <f>SUMIF(Entrada_Dados_Ano_2012!$C$7:$C$253,D16,Entrada_Dados_Ano_2012!$AA$7:$AA$253)</f>
        <v>0</v>
      </c>
      <c r="AA16" s="40">
        <f>SUMIF(Entrada_Dados_Ano_2012!$C$7:$C$253,D16,Entrada_Dados_Ano_2012!$AB$7:$AB$253)</f>
        <v>0</v>
      </c>
      <c r="AB16" s="40">
        <f>SUMIF(Entrada_Dados_Ano_2012!$C$7:$C$253,D16,Entrada_Dados_Ano_2012!$AC$7:$AC$253)</f>
        <v>0</v>
      </c>
      <c r="AC16" s="40">
        <f>SUMIF(Entrada_Dados_Ano_2012!$C$7:$C$253,D16,Entrada_Dados_Ano_2012!$AD$7:$AD$253)</f>
        <v>0</v>
      </c>
      <c r="AD16" s="40">
        <f>SUMIF(Entrada_Dados_Ano_2012!$C$7:$C$253,D16,Entrada_Dados_Ano_2012!$AE$7:$AE$253)</f>
        <v>200</v>
      </c>
      <c r="AE16" s="40">
        <f>SUMIF(Entrada_Dados_Ano_2012!$C$7:$C$253,D16,Entrada_Dados_Ano_2012!$AF$7:$AF$253)</f>
        <v>0</v>
      </c>
      <c r="AF16" s="40">
        <f>SUMIF(Entrada_Dados_Ano_2012!$C$7:$C$253,D16,Entrada_Dados_Ano_2012!$AG$7:$AG$253)</f>
        <v>0</v>
      </c>
      <c r="AG16" s="40">
        <f>SUMIF(Entrada_Dados_Ano_2012!$C$7:$C$253,D16,Entrada_Dados_Ano_2012!$AH$7:$AH$253)</f>
        <v>300</v>
      </c>
      <c r="AH16" s="40">
        <f>SUMIF(Entrada_Dados_Ano_2012!$C$7:$C$253,D16,Entrada_Dados_Ano_2012!$AI$7:$AI$253)</f>
        <v>0</v>
      </c>
      <c r="AI16" s="40">
        <f>SUMIF(Entrada_Dados_Ano_2012!$C$7:$C$253,D16,Entrada_Dados_Ano_2012!$AJ$7:$AJ$253)</f>
        <v>0</v>
      </c>
      <c r="AJ16" s="40">
        <f>SUMIF(Entrada_Dados_Ano_2012!$C$7:$C$253,D16,Entrada_Dados_Ano_2012!$AK$7:$AK$253)</f>
        <v>120</v>
      </c>
      <c r="AK16" s="40">
        <f>SUMIF(Entrada_Dados_Ano_2012!$C$7:$C$253,D16,Entrada_Dados_Ano_2012!$AL$7:$AL$253)</f>
        <v>0</v>
      </c>
      <c r="AL16" s="40">
        <f>SUMIF(Entrada_Dados_Ano_2012!$C$7:$C$253,D16,Entrada_Dados_Ano_2012!$AM$7:$AM$253)</f>
        <v>1500</v>
      </c>
      <c r="AM16" s="40">
        <f>SUMIF(Entrada_Dados_Ano_2012!$C$7:$C$253,D16,Entrada_Dados_Ano_2012!$AN$7:$AN$253)</f>
        <v>8000</v>
      </c>
      <c r="AN16" s="40">
        <f>SUMIF(Entrada_Dados_Ano_2012!$C$7:$C$253,D16,Entrada_Dados_Ano_2012!$AO$7:$AO$253)</f>
        <v>0</v>
      </c>
      <c r="AO16" s="40">
        <f>SUMIF(Entrada_Dados_Ano_2012!$C$7:$C$253,D16,Entrada_Dados_Ano_2012!$AP$7:$AP$253)</f>
        <v>35</v>
      </c>
      <c r="AP16" s="145">
        <f>SUMIF(Entrada_Dados_Ano_2012!$C$7:$C$253,D16,Entrada_Dados_Ano_2012!$AQ$7:$AQ$253)</f>
        <v>0</v>
      </c>
      <c r="AQ16" s="142">
        <f>SUMIF(Entrada_Dados_Ano_2012!$C$7:$C$253,D16,Entrada_Dados_Ano_2012!$AT$7:$AT$253)</f>
        <v>0</v>
      </c>
      <c r="AR16" s="40">
        <f>SUMIF(Entrada_Dados_Ano_2012!$C$7:$C$253,D16,Entrada_Dados_Ano_2012!$AU$7:$AU$253)</f>
        <v>0</v>
      </c>
      <c r="AS16" s="40">
        <f>SUMIF(Entrada_Dados_Ano_2012!$C$7:$C$253,D16,Entrada_Dados_Ano_2012!$AV$7:$AV$253)</f>
        <v>0</v>
      </c>
      <c r="AT16" s="40">
        <f>SUMIF(Entrada_Dados_Ano_2012!$C$7:$C$253,D16,Entrada_Dados_Ano_2012!$AW$7:$AW$253)</f>
        <v>0</v>
      </c>
      <c r="AU16" s="40">
        <f>SUMIF(Entrada_Dados_Ano_2012!$C$7:$C$253,D16,Entrada_Dados_Ano_2012!$AX$7:$AX$253)</f>
        <v>0</v>
      </c>
      <c r="AV16" s="40">
        <f>SUMIF(Entrada_Dados_Ano_2012!$C$7:$C$253,D16,Entrada_Dados_Ano_2012!$AY$7:$AY$253)</f>
        <v>0</v>
      </c>
      <c r="AW16" s="40">
        <f>SUMIF(Entrada_Dados_Ano_2012!$C$7:$C$253,D16,Entrada_Dados_Ano_2012!$AZ$7:$AZ$253)</f>
        <v>14000</v>
      </c>
      <c r="AX16" s="40">
        <f>SUMIF(Entrada_Dados_Ano_2012!$C$7:$C$253,D16,Entrada_Dados_Ano_2012!$BA$7:$BA$253)</f>
        <v>0</v>
      </c>
      <c r="AY16" s="40">
        <f>SUMIF(Entrada_Dados_Ano_2012!$C$7:$C$253,D16,Entrada_Dados_Ano_2012!$BB$7:$BB$253)</f>
        <v>0</v>
      </c>
      <c r="AZ16" s="40">
        <f>SUMIF(Entrada_Dados_Ano_2012!$C$7:$C$253,D16,Entrada_Dados_Ano_2012!$BC$7:$BC$253)</f>
        <v>850</v>
      </c>
      <c r="BA16" s="40">
        <f>SUMIF(Entrada_Dados_Ano_2012!$C$7:$C$253,D16,Entrada_Dados_Ano_2012!$BD$7:$BD$253)</f>
        <v>0</v>
      </c>
      <c r="BB16" s="40">
        <f>SUMIF(Entrada_Dados_Ano_2012!$C$7:$C$253,D16,Entrada_Dados_Ano_2012!$BE$7:$BE$253)</f>
        <v>0</v>
      </c>
      <c r="BC16" s="40">
        <f>SUMIF(Entrada_Dados_Ano_2012!$C$7:$C$253,D16,Entrada_Dados_Ano_2012!$BF$7:$BF$253)</f>
        <v>1800</v>
      </c>
      <c r="BD16" s="40">
        <f>SUMIF(Entrada_Dados_Ano_2012!$C$7:$C$253,D16,Entrada_Dados_Ano_2012!$BG$7:$BG$253)</f>
        <v>0</v>
      </c>
      <c r="BE16" s="40">
        <f>SUMIF(Entrada_Dados_Ano_2012!$C$7:$C$253,D16,Entrada_Dados_Ano_2012!$BH$7:$BH$253)</f>
        <v>11500</v>
      </c>
      <c r="BF16" s="40">
        <f>SUMIF(Entrada_Dados_Ano_2012!$C$7:$C$253,D16,Entrada_Dados_Ano_2012!$BI$7:$BI$253)</f>
        <v>24000</v>
      </c>
      <c r="BG16" s="40">
        <f>SUMIF(Entrada_Dados_Ano_2012!$C$7:$C$253,D16,Entrada_Dados_Ano_2012!$BJ$7:$BJ$253)</f>
        <v>0</v>
      </c>
      <c r="BH16" s="40">
        <f>SUMIF(Entrada_Dados_Ano_2012!$C$7:$C$253,D16,Entrada_Dados_Ano_2012!$BK$7:$BK$253)</f>
        <v>2700</v>
      </c>
      <c r="BI16" s="40">
        <f>SUMIF(Entrada_Dados_Ano_2012!$C$7:$C$253,D16,Entrada_Dados_Ano_2012!$BL$7:$BL$253)</f>
        <v>0</v>
      </c>
      <c r="BK16" s="80">
        <v>9</v>
      </c>
      <c r="BL16" s="81">
        <f t="shared" si="31"/>
        <v>0</v>
      </c>
      <c r="BM16" s="80" t="str">
        <f>IF(BL16=1,SUM($BL$8:BL16),"")</f>
        <v/>
      </c>
      <c r="BN16" s="86" t="str">
        <f t="shared" si="32"/>
        <v>Alexânia</v>
      </c>
      <c r="BO16" s="117">
        <f t="shared" si="115"/>
        <v>0</v>
      </c>
      <c r="BP16" s="116">
        <f>HLOOKUP($BP$6,$BZ$6:DI16,BX16)</f>
        <v>0</v>
      </c>
      <c r="BQ16" s="117">
        <f>HLOOKUP($BQ$6,$DJ$6:ES16,BX16)</f>
        <v>0</v>
      </c>
      <c r="BR16" s="116">
        <f>HLOOKUP($BR$6,$ET$6:GC16,BX16)</f>
        <v>0</v>
      </c>
      <c r="BS16" s="84" t="str">
        <f t="shared" si="33"/>
        <v/>
      </c>
      <c r="BT16" s="96" t="str">
        <f>IF((SUM($BL15:$BL$254)=0),"",IF($BK16=VLOOKUP($BK16,$BM$8:$BM$254,1),IF(VLOOKUP($BK16,$BM$8:$BO$254,2)=0,"",VLOOKUP($BK16,$BM$8:$BO$254,3))," "))</f>
        <v/>
      </c>
      <c r="BU16" s="93" t="str">
        <f t="shared" si="34"/>
        <v/>
      </c>
      <c r="BV16" s="90" t="str">
        <f t="shared" si="35"/>
        <v/>
      </c>
      <c r="BW16" s="93" t="str">
        <f t="shared" si="101"/>
        <v/>
      </c>
      <c r="BX16" s="97">
        <v>11</v>
      </c>
      <c r="BY16" s="29" t="s">
        <v>514</v>
      </c>
      <c r="BZ16" s="113"/>
      <c r="CA16" s="113">
        <f t="shared" si="36"/>
        <v>0</v>
      </c>
      <c r="CB16" s="113">
        <f t="shared" si="37"/>
        <v>0</v>
      </c>
      <c r="CC16" s="113">
        <f t="shared" si="38"/>
        <v>0</v>
      </c>
      <c r="CD16" s="113">
        <f t="shared" si="39"/>
        <v>0</v>
      </c>
      <c r="CE16" s="113">
        <f t="shared" ca="1" si="40"/>
        <v>0</v>
      </c>
      <c r="CF16" s="113">
        <f t="shared" si="41"/>
        <v>0</v>
      </c>
      <c r="CG16" s="113">
        <f t="shared" si="42"/>
        <v>240</v>
      </c>
      <c r="CH16" s="113">
        <f t="shared" si="43"/>
        <v>0</v>
      </c>
      <c r="CI16" s="113">
        <f t="shared" si="1"/>
        <v>0</v>
      </c>
      <c r="CJ16" s="113">
        <f t="shared" si="2"/>
        <v>0</v>
      </c>
      <c r="CK16" s="113">
        <f t="shared" si="44"/>
        <v>200</v>
      </c>
      <c r="CL16" s="113">
        <f t="shared" si="45"/>
        <v>0</v>
      </c>
      <c r="CM16" s="113">
        <f t="shared" si="46"/>
        <v>0</v>
      </c>
      <c r="CN16" s="113">
        <f t="shared" si="47"/>
        <v>0</v>
      </c>
      <c r="CO16" s="113">
        <f t="shared" si="48"/>
        <v>300</v>
      </c>
      <c r="CP16" s="113">
        <f t="shared" si="49"/>
        <v>0</v>
      </c>
      <c r="CQ16" s="113">
        <f t="shared" si="50"/>
        <v>0</v>
      </c>
      <c r="CR16" s="113">
        <f t="shared" si="51"/>
        <v>0</v>
      </c>
      <c r="CS16" s="113">
        <f t="shared" si="3"/>
        <v>0</v>
      </c>
      <c r="CT16" s="113">
        <f t="shared" si="4"/>
        <v>8</v>
      </c>
      <c r="CU16" s="113">
        <f t="shared" si="5"/>
        <v>10</v>
      </c>
      <c r="CV16" s="113">
        <f t="shared" si="6"/>
        <v>0</v>
      </c>
      <c r="CW16" s="113">
        <f t="shared" si="52"/>
        <v>120</v>
      </c>
      <c r="CX16" s="113">
        <f t="shared" si="7"/>
        <v>0</v>
      </c>
      <c r="CY16" s="113">
        <f t="shared" si="8"/>
        <v>35</v>
      </c>
      <c r="CZ16" s="113">
        <f t="shared" si="9"/>
        <v>0</v>
      </c>
      <c r="DA16" s="113">
        <f t="shared" si="53"/>
        <v>0</v>
      </c>
      <c r="DB16" s="113">
        <f t="shared" si="54"/>
        <v>1500</v>
      </c>
      <c r="DC16" s="113">
        <f t="shared" si="55"/>
        <v>0</v>
      </c>
      <c r="DD16" s="113">
        <f t="shared" si="56"/>
        <v>8000</v>
      </c>
      <c r="DE16" s="113">
        <f t="shared" si="57"/>
        <v>0</v>
      </c>
      <c r="DF16" s="113">
        <f t="shared" si="58"/>
        <v>15</v>
      </c>
      <c r="DG16" s="113">
        <f t="shared" si="59"/>
        <v>35</v>
      </c>
      <c r="DH16" s="113">
        <f t="shared" si="60"/>
        <v>0</v>
      </c>
      <c r="DI16" s="113">
        <f t="shared" si="61"/>
        <v>0</v>
      </c>
      <c r="DJ16" s="113"/>
      <c r="DK16" s="113">
        <f t="shared" si="102"/>
        <v>0</v>
      </c>
      <c r="DL16" s="113">
        <f t="shared" si="62"/>
        <v>0</v>
      </c>
      <c r="DM16" s="113">
        <f t="shared" si="63"/>
        <v>0</v>
      </c>
      <c r="DN16" s="113">
        <f t="shared" si="64"/>
        <v>0</v>
      </c>
      <c r="DO16" s="113">
        <f t="shared" si="65"/>
        <v>0</v>
      </c>
      <c r="DP16" s="113">
        <f t="shared" si="66"/>
        <v>0</v>
      </c>
      <c r="DQ16" s="113">
        <f t="shared" si="67"/>
        <v>240</v>
      </c>
      <c r="DR16" s="113">
        <f t="shared" si="68"/>
        <v>0</v>
      </c>
      <c r="DS16" s="113">
        <f t="shared" si="11"/>
        <v>0</v>
      </c>
      <c r="DT16" s="113">
        <f t="shared" si="12"/>
        <v>0</v>
      </c>
      <c r="DU16" s="113">
        <f t="shared" si="69"/>
        <v>200</v>
      </c>
      <c r="DV16" s="113">
        <f t="shared" si="70"/>
        <v>0</v>
      </c>
      <c r="DW16" s="113">
        <f t="shared" si="103"/>
        <v>0</v>
      </c>
      <c r="DX16" s="113">
        <f t="shared" si="71"/>
        <v>0</v>
      </c>
      <c r="DY16" s="113">
        <f t="shared" si="72"/>
        <v>300</v>
      </c>
      <c r="DZ16" s="113">
        <f t="shared" si="104"/>
        <v>0</v>
      </c>
      <c r="EA16" s="113">
        <f t="shared" si="73"/>
        <v>0</v>
      </c>
      <c r="EB16" s="113">
        <f t="shared" si="74"/>
        <v>0</v>
      </c>
      <c r="EC16" s="113">
        <f t="shared" si="13"/>
        <v>0</v>
      </c>
      <c r="ED16" s="113">
        <f t="shared" si="14"/>
        <v>8</v>
      </c>
      <c r="EE16" s="113">
        <f t="shared" si="15"/>
        <v>10</v>
      </c>
      <c r="EF16" s="113">
        <f t="shared" si="16"/>
        <v>0</v>
      </c>
      <c r="EG16" s="113">
        <f t="shared" si="75"/>
        <v>120</v>
      </c>
      <c r="EH16" s="113">
        <f t="shared" si="17"/>
        <v>0</v>
      </c>
      <c r="EI16" s="113">
        <f t="shared" si="18"/>
        <v>35</v>
      </c>
      <c r="EJ16" s="113">
        <f t="shared" si="19"/>
        <v>0</v>
      </c>
      <c r="EK16" s="113">
        <f t="shared" si="76"/>
        <v>0</v>
      </c>
      <c r="EL16" s="113">
        <f t="shared" si="77"/>
        <v>1500</v>
      </c>
      <c r="EM16" s="113">
        <f t="shared" si="105"/>
        <v>0</v>
      </c>
      <c r="EN16" s="113">
        <f t="shared" si="78"/>
        <v>8000</v>
      </c>
      <c r="EO16" s="113">
        <f t="shared" si="79"/>
        <v>0</v>
      </c>
      <c r="EP16" s="113">
        <f t="shared" si="106"/>
        <v>15</v>
      </c>
      <c r="EQ16" s="113">
        <f t="shared" si="80"/>
        <v>35</v>
      </c>
      <c r="ER16" s="113">
        <f t="shared" si="81"/>
        <v>0</v>
      </c>
      <c r="ES16" s="113">
        <f t="shared" si="107"/>
        <v>0</v>
      </c>
      <c r="ET16" s="113"/>
      <c r="EU16" s="113">
        <f t="shared" si="108"/>
        <v>0</v>
      </c>
      <c r="EV16" s="113">
        <f t="shared" si="82"/>
        <v>0</v>
      </c>
      <c r="EW16" s="113">
        <f t="shared" si="83"/>
        <v>0</v>
      </c>
      <c r="EX16" s="113">
        <f t="shared" si="84"/>
        <v>0</v>
      </c>
      <c r="EY16" s="113">
        <f t="shared" si="85"/>
        <v>0</v>
      </c>
      <c r="EZ16" s="113">
        <f t="shared" si="86"/>
        <v>0</v>
      </c>
      <c r="FA16" s="113">
        <f t="shared" si="109"/>
        <v>5000</v>
      </c>
      <c r="FB16" s="113">
        <f t="shared" si="87"/>
        <v>0</v>
      </c>
      <c r="FC16" s="113">
        <f t="shared" si="21"/>
        <v>0</v>
      </c>
      <c r="FD16" s="113">
        <f t="shared" si="22"/>
        <v>0</v>
      </c>
      <c r="FE16" s="113">
        <f t="shared" si="88"/>
        <v>14000</v>
      </c>
      <c r="FF16" s="113">
        <f t="shared" si="89"/>
        <v>0</v>
      </c>
      <c r="FG16" s="113">
        <f t="shared" si="110"/>
        <v>0</v>
      </c>
      <c r="FH16" s="113">
        <f t="shared" si="90"/>
        <v>0</v>
      </c>
      <c r="FI16" s="113">
        <f t="shared" si="91"/>
        <v>850</v>
      </c>
      <c r="FJ16" s="113">
        <f t="shared" si="111"/>
        <v>0</v>
      </c>
      <c r="FK16" s="113">
        <f t="shared" si="92"/>
        <v>0</v>
      </c>
      <c r="FL16" s="113">
        <f t="shared" si="93"/>
        <v>0</v>
      </c>
      <c r="FM16" s="113">
        <f t="shared" si="23"/>
        <v>0</v>
      </c>
      <c r="FN16" s="113">
        <f t="shared" si="24"/>
        <v>120</v>
      </c>
      <c r="FO16" s="113">
        <f t="shared" si="25"/>
        <v>136</v>
      </c>
      <c r="FP16" s="113">
        <f t="shared" si="26"/>
        <v>0</v>
      </c>
      <c r="FQ16" s="113">
        <f t="shared" si="94"/>
        <v>1800</v>
      </c>
      <c r="FR16" s="113">
        <f t="shared" si="27"/>
        <v>0</v>
      </c>
      <c r="FS16" s="113">
        <f t="shared" si="28"/>
        <v>300</v>
      </c>
      <c r="FT16" s="113">
        <f t="shared" si="29"/>
        <v>0</v>
      </c>
      <c r="FU16" s="113">
        <f t="shared" si="95"/>
        <v>0</v>
      </c>
      <c r="FV16" s="113">
        <f t="shared" si="96"/>
        <v>11500</v>
      </c>
      <c r="FW16" s="113">
        <f t="shared" si="112"/>
        <v>0</v>
      </c>
      <c r="FX16" s="113">
        <f t="shared" si="97"/>
        <v>24000</v>
      </c>
      <c r="FY16" s="113">
        <f t="shared" si="98"/>
        <v>0</v>
      </c>
      <c r="FZ16" s="113">
        <f t="shared" si="113"/>
        <v>450</v>
      </c>
      <c r="GA16" s="113">
        <f t="shared" si="99"/>
        <v>2700</v>
      </c>
      <c r="GB16" s="113">
        <f t="shared" si="100"/>
        <v>0</v>
      </c>
      <c r="GC16" s="113">
        <f t="shared" si="114"/>
        <v>0</v>
      </c>
    </row>
    <row r="17" spans="2:185" ht="12.75" customHeight="1" x14ac:dyDescent="0.2">
      <c r="B17" s="124">
        <v>10</v>
      </c>
      <c r="C17" s="121" t="s">
        <v>292</v>
      </c>
      <c r="D17" s="126" t="s">
        <v>68</v>
      </c>
      <c r="E17" s="40">
        <f>SUMIF(Entrada_Dados_Ano_2012!$C$7:$C$253,D17,Entrada_Dados_Ano_2012!$D$7:$D$253)</f>
        <v>0</v>
      </c>
      <c r="F17" s="40">
        <f>SUMIF(Entrada_Dados_Ano_2012!$C$7:$C$253,D17,Entrada_Dados_Ano_2012!$E$7:$E$253)</f>
        <v>0</v>
      </c>
      <c r="G17" s="40">
        <f>SUMIF(Entrada_Dados_Ano_2012!$C$7:$C$253,D17,Entrada_Dados_Ano_2012!$F$7:$F$253)</f>
        <v>0</v>
      </c>
      <c r="H17" s="40">
        <f ca="1">SUMIF(Entrada_Dados_Ano_2012!$C$7:$C$253,D17,Entrada_Dados_Ano_2012!$G$7:$G$251)</f>
        <v>0</v>
      </c>
      <c r="I17" s="40">
        <f>SUMIF(Entrada_Dados_Ano_2012!$C$7:$C$251,D17,Entrada_Dados_Ano_2012!$H$7:$H$253)</f>
        <v>70</v>
      </c>
      <c r="J17" s="40">
        <f>SUMIF(Entrada_Dados_Ano_2012!$C$7:$C$253,D17,Entrada_Dados_Ano_2012!$I$7:$I$253)</f>
        <v>0</v>
      </c>
      <c r="K17" s="40">
        <f>SUMIF(Entrada_Dados_Ano_2012!$C$7:$C$253,D17,Entrada_Dados_Ano_2012!$J$7:$J$253)</f>
        <v>0</v>
      </c>
      <c r="L17" s="40">
        <f>SUMIF(Entrada_Dados_Ano_2012!$C$7:$C$253,D17,Entrada_Dados_Ano_2012!$K$7:$K$253)</f>
        <v>0</v>
      </c>
      <c r="M17" s="40">
        <f>SUMIF(Entrada_Dados_Ano_2012!$C$7:$C$253,D17,Entrada_Dados_Ano_2012!$L$7:$L$253)</f>
        <v>0</v>
      </c>
      <c r="N17" s="40">
        <f>SUMIF(Entrada_Dados_Ano_2012!$C$7:$C$253,D17,Entrada_Dados_Ano_2012!$M$7:$M$253)</f>
        <v>0</v>
      </c>
      <c r="O17" s="40">
        <f>SUMIF(Entrada_Dados_Ano_2012!$C$7:$C$253,D17,Entrada_Dados_Ano_2012!$N$7:$N$253)</f>
        <v>0</v>
      </c>
      <c r="P17" s="40">
        <f>SUMIF(Entrada_Dados_Ano_2012!$C$7:$C$253,D17,Entrada_Dados_Ano_2012!$O$7:$O$253)</f>
        <v>0</v>
      </c>
      <c r="Q17" s="40">
        <f>SUMIF(Entrada_Dados_Ano_2012!$C$7:$C$253,D17,Entrada_Dados_Ano_2012!$P$7:$P$253)</f>
        <v>20</v>
      </c>
      <c r="R17" s="40">
        <f>SUMIF(Entrada_Dados_Ano_2012!$C$7:$C$253,D17,Entrada_Dados_Ano_2012!$Q$7:$Q$253)</f>
        <v>0</v>
      </c>
      <c r="S17" s="40">
        <f>SUMIF(Entrada_Dados_Ano_2012!$C$7:$C$253,D17,Entrada_Dados_Ano_2012!$R$7:$R$253)</f>
        <v>400</v>
      </c>
      <c r="T17" s="40">
        <f>SUMIF(Entrada_Dados_Ano_2012!$C$7:$C$253,D17,Entrada_Dados_Ano_2012!$S$7:$S$253)</f>
        <v>2000</v>
      </c>
      <c r="U17" s="40">
        <f>SUMIF(Entrada_Dados_Ano_2012!$C$7:$C$253,D17,Entrada_Dados_Ano_2012!$T$7:$T$253)</f>
        <v>350</v>
      </c>
      <c r="V17" s="40">
        <f>SUMIF(Entrada_Dados_Ano_2012!$C$7:$C$253,D17,Entrada_Dados_Ano_2012!$U$7:$U$253)</f>
        <v>0</v>
      </c>
      <c r="W17" s="145">
        <f>SUMIF(Entrada_Dados_Ano_2012!$C$7:$C$253,D17,Entrada_Dados_Ano_2012!$V$7:$V$253)</f>
        <v>0</v>
      </c>
      <c r="X17" s="142">
        <f>SUMIF(Entrada_Dados_Ano_2012!$C$7:$C$253,D17,Entrada_Dados_Ano_2012!$Y$7:$Y$253)</f>
        <v>0</v>
      </c>
      <c r="Y17" s="40">
        <f>SUMIF(Entrada_Dados_Ano_2012!$C$7:$C$253,D17,Entrada_Dados_Ano_2012!$Z$7:$Z$253)</f>
        <v>0</v>
      </c>
      <c r="Z17" s="40">
        <f>SUMIF(Entrada_Dados_Ano_2012!$C$7:$C$253,D17,Entrada_Dados_Ano_2012!$AA$7:$AA$253)</f>
        <v>0</v>
      </c>
      <c r="AA17" s="40">
        <f>SUMIF(Entrada_Dados_Ano_2012!$C$7:$C$253,D17,Entrada_Dados_Ano_2012!$AB$7:$AB$253)</f>
        <v>0</v>
      </c>
      <c r="AB17" s="40">
        <f>SUMIF(Entrada_Dados_Ano_2012!$C$7:$C$253,D17,Entrada_Dados_Ano_2012!$AC$7:$AC$253)</f>
        <v>70</v>
      </c>
      <c r="AC17" s="40">
        <f>SUMIF(Entrada_Dados_Ano_2012!$C$7:$C$253,D17,Entrada_Dados_Ano_2012!$AD$7:$AD$253)</f>
        <v>0</v>
      </c>
      <c r="AD17" s="40">
        <f>SUMIF(Entrada_Dados_Ano_2012!$C$7:$C$253,D17,Entrada_Dados_Ano_2012!$AE$7:$AE$253)</f>
        <v>0</v>
      </c>
      <c r="AE17" s="40">
        <f>SUMIF(Entrada_Dados_Ano_2012!$C$7:$C$253,D17,Entrada_Dados_Ano_2012!$AF$7:$AF$253)</f>
        <v>0</v>
      </c>
      <c r="AF17" s="40">
        <f>SUMIF(Entrada_Dados_Ano_2012!$C$7:$C$253,D17,Entrada_Dados_Ano_2012!$AG$7:$AG$253)</f>
        <v>0</v>
      </c>
      <c r="AG17" s="40">
        <f>SUMIF(Entrada_Dados_Ano_2012!$C$7:$C$253,D17,Entrada_Dados_Ano_2012!$AH$7:$AH$253)</f>
        <v>0</v>
      </c>
      <c r="AH17" s="40">
        <f>SUMIF(Entrada_Dados_Ano_2012!$C$7:$C$253,D17,Entrada_Dados_Ano_2012!$AI$7:$AI$253)</f>
        <v>0</v>
      </c>
      <c r="AI17" s="40">
        <f>SUMIF(Entrada_Dados_Ano_2012!$C$7:$C$253,D17,Entrada_Dados_Ano_2012!$AJ$7:$AJ$253)</f>
        <v>0</v>
      </c>
      <c r="AJ17" s="40">
        <f>SUMIF(Entrada_Dados_Ano_2012!$C$7:$C$253,D17,Entrada_Dados_Ano_2012!$AK$7:$AK$253)</f>
        <v>20</v>
      </c>
      <c r="AK17" s="40">
        <f>SUMIF(Entrada_Dados_Ano_2012!$C$7:$C$253,D17,Entrada_Dados_Ano_2012!$AL$7:$AL$253)</f>
        <v>0</v>
      </c>
      <c r="AL17" s="40">
        <f>SUMIF(Entrada_Dados_Ano_2012!$C$7:$C$253,D17,Entrada_Dados_Ano_2012!$AM$7:$AM$253)</f>
        <v>400</v>
      </c>
      <c r="AM17" s="40">
        <f>SUMIF(Entrada_Dados_Ano_2012!$C$7:$C$253,D17,Entrada_Dados_Ano_2012!$AN$7:$AN$253)</f>
        <v>2000</v>
      </c>
      <c r="AN17" s="40">
        <f>SUMIF(Entrada_Dados_Ano_2012!$C$7:$C$253,D17,Entrada_Dados_Ano_2012!$AO$7:$AO$253)</f>
        <v>350</v>
      </c>
      <c r="AO17" s="40">
        <f>SUMIF(Entrada_Dados_Ano_2012!$C$7:$C$253,D17,Entrada_Dados_Ano_2012!$AP$7:$AP$253)</f>
        <v>0</v>
      </c>
      <c r="AP17" s="145">
        <f>SUMIF(Entrada_Dados_Ano_2012!$C$7:$C$253,D17,Entrada_Dados_Ano_2012!$AQ$7:$AQ$253)</f>
        <v>0</v>
      </c>
      <c r="AQ17" s="142">
        <f>SUMIF(Entrada_Dados_Ano_2012!$C$7:$C$253,D17,Entrada_Dados_Ano_2012!$AT$7:$AT$253)</f>
        <v>0</v>
      </c>
      <c r="AR17" s="40">
        <f>SUMIF(Entrada_Dados_Ano_2012!$C$7:$C$253,D17,Entrada_Dados_Ano_2012!$AU$7:$AU$253)</f>
        <v>0</v>
      </c>
      <c r="AS17" s="40">
        <f>SUMIF(Entrada_Dados_Ano_2012!$C$7:$C$253,D17,Entrada_Dados_Ano_2012!$AV$7:$AV$253)</f>
        <v>0</v>
      </c>
      <c r="AT17" s="40">
        <f>SUMIF(Entrada_Dados_Ano_2012!$C$7:$C$253,D17,Entrada_Dados_Ano_2012!$AW$7:$AW$253)</f>
        <v>0</v>
      </c>
      <c r="AU17" s="40">
        <f>SUMIF(Entrada_Dados_Ano_2012!$C$7:$C$253,D17,Entrada_Dados_Ano_2012!$AX$7:$AX$253)</f>
        <v>119</v>
      </c>
      <c r="AV17" s="40">
        <f>SUMIF(Entrada_Dados_Ano_2012!$C$7:$C$253,D17,Entrada_Dados_Ano_2012!$AY$7:$AY$253)</f>
        <v>0</v>
      </c>
      <c r="AW17" s="40">
        <f>SUMIF(Entrada_Dados_Ano_2012!$C$7:$C$253,D17,Entrada_Dados_Ano_2012!$AZ$7:$AZ$253)</f>
        <v>0</v>
      </c>
      <c r="AX17" s="40">
        <f>SUMIF(Entrada_Dados_Ano_2012!$C$7:$C$253,D17,Entrada_Dados_Ano_2012!$BA$7:$BA$253)</f>
        <v>0</v>
      </c>
      <c r="AY17" s="40">
        <f>SUMIF(Entrada_Dados_Ano_2012!$C$7:$C$253,D17,Entrada_Dados_Ano_2012!$BB$7:$BB$253)</f>
        <v>0</v>
      </c>
      <c r="AZ17" s="40">
        <f>SUMIF(Entrada_Dados_Ano_2012!$C$7:$C$253,D17,Entrada_Dados_Ano_2012!$BC$7:$BC$253)</f>
        <v>0</v>
      </c>
      <c r="BA17" s="40">
        <f>SUMIF(Entrada_Dados_Ano_2012!$C$7:$C$253,D17,Entrada_Dados_Ano_2012!$BD$7:$BD$253)</f>
        <v>0</v>
      </c>
      <c r="BB17" s="40">
        <f>SUMIF(Entrada_Dados_Ano_2012!$C$7:$C$253,D17,Entrada_Dados_Ano_2012!$BE$7:$BE$253)</f>
        <v>0</v>
      </c>
      <c r="BC17" s="40">
        <f>SUMIF(Entrada_Dados_Ano_2012!$C$7:$C$253,D17,Entrada_Dados_Ano_2012!$BF$7:$BF$253)</f>
        <v>272</v>
      </c>
      <c r="BD17" s="40">
        <f>SUMIF(Entrada_Dados_Ano_2012!$C$7:$C$253,D17,Entrada_Dados_Ano_2012!$BG$7:$BG$253)</f>
        <v>0</v>
      </c>
      <c r="BE17" s="40">
        <f>SUMIF(Entrada_Dados_Ano_2012!$C$7:$C$253,D17,Entrada_Dados_Ano_2012!$BH$7:$BH$253)</f>
        <v>1920</v>
      </c>
      <c r="BF17" s="40">
        <f>SUMIF(Entrada_Dados_Ano_2012!$C$7:$C$253,D17,Entrada_Dados_Ano_2012!$BI$7:$BI$253)</f>
        <v>4600</v>
      </c>
      <c r="BG17" s="40">
        <f>SUMIF(Entrada_Dados_Ano_2012!$C$7:$C$253,D17,Entrada_Dados_Ano_2012!$BJ$7:$BJ$253)</f>
        <v>1050</v>
      </c>
      <c r="BH17" s="40">
        <f>SUMIF(Entrada_Dados_Ano_2012!$C$7:$C$253,D17,Entrada_Dados_Ano_2012!$BK$7:$BK$253)</f>
        <v>0</v>
      </c>
      <c r="BI17" s="40">
        <f>SUMIF(Entrada_Dados_Ano_2012!$C$7:$C$253,D17,Entrada_Dados_Ano_2012!$BL$7:$BL$253)</f>
        <v>0</v>
      </c>
      <c r="BK17" s="80">
        <v>10</v>
      </c>
      <c r="BL17" s="81">
        <f t="shared" si="31"/>
        <v>0</v>
      </c>
      <c r="BM17" s="80" t="str">
        <f>IF(BL17=1,SUM($BL$8:BL17),"")</f>
        <v/>
      </c>
      <c r="BN17" s="86" t="str">
        <f t="shared" si="32"/>
        <v>Aloândia</v>
      </c>
      <c r="BO17" s="117">
        <f t="shared" si="115"/>
        <v>0</v>
      </c>
      <c r="BP17" s="116">
        <f>HLOOKUP($BP$6,$BZ$6:DI17,BX17)</f>
        <v>0</v>
      </c>
      <c r="BQ17" s="117">
        <f>HLOOKUP($BQ$6,$DJ$6:ES17,BX17)</f>
        <v>0</v>
      </c>
      <c r="BR17" s="116">
        <f>HLOOKUP($BR$6,$ET$6:GC17,BX17)</f>
        <v>0</v>
      </c>
      <c r="BS17" s="84" t="str">
        <f t="shared" si="33"/>
        <v/>
      </c>
      <c r="BT17" s="96" t="str">
        <f>IF((SUM($BL16:$BL$254)=0),"",IF($BK17=VLOOKUP($BK17,$BM$8:$BM$254,1),IF(VLOOKUP($BK17,$BM$8:$BO$254,2)=0,"",VLOOKUP($BK17,$BM$8:$BO$254,3))," "))</f>
        <v/>
      </c>
      <c r="BU17" s="93" t="str">
        <f t="shared" si="34"/>
        <v/>
      </c>
      <c r="BV17" s="90" t="str">
        <f t="shared" si="35"/>
        <v/>
      </c>
      <c r="BW17" s="93" t="str">
        <f t="shared" si="101"/>
        <v/>
      </c>
      <c r="BX17" s="97">
        <v>12</v>
      </c>
      <c r="BY17" s="29" t="s">
        <v>567</v>
      </c>
      <c r="BZ17" s="113"/>
      <c r="CA17" s="113">
        <f t="shared" si="36"/>
        <v>0</v>
      </c>
      <c r="CB17" s="113">
        <f t="shared" si="37"/>
        <v>0</v>
      </c>
      <c r="CC17" s="113">
        <f t="shared" si="38"/>
        <v>0</v>
      </c>
      <c r="CD17" s="113">
        <f t="shared" si="39"/>
        <v>0</v>
      </c>
      <c r="CE17" s="113">
        <f t="shared" ca="1" si="40"/>
        <v>0</v>
      </c>
      <c r="CF17" s="113">
        <f t="shared" si="41"/>
        <v>70</v>
      </c>
      <c r="CG17" s="113">
        <f t="shared" si="42"/>
        <v>10</v>
      </c>
      <c r="CH17" s="113">
        <f t="shared" si="43"/>
        <v>0</v>
      </c>
      <c r="CI17" s="113">
        <f t="shared" si="1"/>
        <v>0</v>
      </c>
      <c r="CJ17" s="113">
        <f t="shared" si="2"/>
        <v>0</v>
      </c>
      <c r="CK17" s="113">
        <f t="shared" si="44"/>
        <v>0</v>
      </c>
      <c r="CL17" s="113">
        <f t="shared" si="45"/>
        <v>0</v>
      </c>
      <c r="CM17" s="113">
        <f t="shared" si="46"/>
        <v>0</v>
      </c>
      <c r="CN17" s="113">
        <f t="shared" si="47"/>
        <v>0</v>
      </c>
      <c r="CO17" s="113">
        <f t="shared" si="48"/>
        <v>0</v>
      </c>
      <c r="CP17" s="113">
        <f t="shared" si="49"/>
        <v>0</v>
      </c>
      <c r="CQ17" s="113">
        <f t="shared" si="50"/>
        <v>0</v>
      </c>
      <c r="CR17" s="113">
        <f t="shared" si="51"/>
        <v>0</v>
      </c>
      <c r="CS17" s="113">
        <f t="shared" si="3"/>
        <v>0</v>
      </c>
      <c r="CT17" s="113">
        <f t="shared" si="4"/>
        <v>0</v>
      </c>
      <c r="CU17" s="113">
        <f t="shared" si="5"/>
        <v>0</v>
      </c>
      <c r="CV17" s="113">
        <f t="shared" si="6"/>
        <v>0</v>
      </c>
      <c r="CW17" s="113">
        <f t="shared" si="52"/>
        <v>20</v>
      </c>
      <c r="CX17" s="113">
        <f t="shared" si="7"/>
        <v>0</v>
      </c>
      <c r="CY17" s="113">
        <f t="shared" si="8"/>
        <v>0</v>
      </c>
      <c r="CZ17" s="113">
        <f t="shared" si="9"/>
        <v>0</v>
      </c>
      <c r="DA17" s="113">
        <f t="shared" si="53"/>
        <v>0</v>
      </c>
      <c r="DB17" s="113">
        <f t="shared" si="54"/>
        <v>400</v>
      </c>
      <c r="DC17" s="113">
        <f t="shared" si="55"/>
        <v>0</v>
      </c>
      <c r="DD17" s="113">
        <f t="shared" si="56"/>
        <v>2000</v>
      </c>
      <c r="DE17" s="113">
        <f t="shared" si="57"/>
        <v>350</v>
      </c>
      <c r="DF17" s="113">
        <f t="shared" si="58"/>
        <v>0</v>
      </c>
      <c r="DG17" s="113">
        <f t="shared" si="59"/>
        <v>0</v>
      </c>
      <c r="DH17" s="113">
        <f t="shared" si="60"/>
        <v>0</v>
      </c>
      <c r="DI17" s="113">
        <f t="shared" si="61"/>
        <v>0</v>
      </c>
      <c r="DJ17" s="113"/>
      <c r="DK17" s="113">
        <f t="shared" si="102"/>
        <v>0</v>
      </c>
      <c r="DL17" s="113">
        <f t="shared" si="62"/>
        <v>0</v>
      </c>
      <c r="DM17" s="113">
        <f t="shared" si="63"/>
        <v>0</v>
      </c>
      <c r="DN17" s="113">
        <f t="shared" si="64"/>
        <v>0</v>
      </c>
      <c r="DO17" s="113">
        <f t="shared" si="65"/>
        <v>0</v>
      </c>
      <c r="DP17" s="113">
        <f t="shared" si="66"/>
        <v>70</v>
      </c>
      <c r="DQ17" s="113">
        <f t="shared" si="67"/>
        <v>10</v>
      </c>
      <c r="DR17" s="113">
        <f t="shared" si="68"/>
        <v>0</v>
      </c>
      <c r="DS17" s="113">
        <f t="shared" si="11"/>
        <v>0</v>
      </c>
      <c r="DT17" s="113">
        <f t="shared" si="12"/>
        <v>0</v>
      </c>
      <c r="DU17" s="113">
        <f t="shared" si="69"/>
        <v>0</v>
      </c>
      <c r="DV17" s="113">
        <f t="shared" si="70"/>
        <v>0</v>
      </c>
      <c r="DW17" s="113">
        <f t="shared" si="103"/>
        <v>0</v>
      </c>
      <c r="DX17" s="113">
        <f t="shared" si="71"/>
        <v>0</v>
      </c>
      <c r="DY17" s="113">
        <f t="shared" si="72"/>
        <v>0</v>
      </c>
      <c r="DZ17" s="113">
        <f t="shared" si="104"/>
        <v>0</v>
      </c>
      <c r="EA17" s="113">
        <f t="shared" si="73"/>
        <v>0</v>
      </c>
      <c r="EB17" s="113">
        <f t="shared" si="74"/>
        <v>0</v>
      </c>
      <c r="EC17" s="113">
        <f t="shared" si="13"/>
        <v>0</v>
      </c>
      <c r="ED17" s="113">
        <f t="shared" si="14"/>
        <v>0</v>
      </c>
      <c r="EE17" s="113">
        <f t="shared" si="15"/>
        <v>0</v>
      </c>
      <c r="EF17" s="113">
        <f t="shared" si="16"/>
        <v>0</v>
      </c>
      <c r="EG17" s="113">
        <f t="shared" si="75"/>
        <v>20</v>
      </c>
      <c r="EH17" s="113">
        <f t="shared" si="17"/>
        <v>0</v>
      </c>
      <c r="EI17" s="113">
        <f t="shared" si="18"/>
        <v>0</v>
      </c>
      <c r="EJ17" s="113">
        <f t="shared" si="19"/>
        <v>0</v>
      </c>
      <c r="EK17" s="113">
        <f t="shared" si="76"/>
        <v>0</v>
      </c>
      <c r="EL17" s="113">
        <f t="shared" si="77"/>
        <v>400</v>
      </c>
      <c r="EM17" s="113">
        <f t="shared" si="105"/>
        <v>0</v>
      </c>
      <c r="EN17" s="113">
        <f t="shared" si="78"/>
        <v>2000</v>
      </c>
      <c r="EO17" s="113">
        <f t="shared" si="79"/>
        <v>350</v>
      </c>
      <c r="EP17" s="113">
        <f t="shared" si="106"/>
        <v>0</v>
      </c>
      <c r="EQ17" s="113">
        <f t="shared" si="80"/>
        <v>0</v>
      </c>
      <c r="ER17" s="113">
        <f t="shared" si="81"/>
        <v>0</v>
      </c>
      <c r="ES17" s="113">
        <f t="shared" si="107"/>
        <v>0</v>
      </c>
      <c r="ET17" s="113"/>
      <c r="EU17" s="113">
        <f t="shared" si="108"/>
        <v>0</v>
      </c>
      <c r="EV17" s="113">
        <f t="shared" si="82"/>
        <v>0</v>
      </c>
      <c r="EW17" s="113">
        <f t="shared" si="83"/>
        <v>0</v>
      </c>
      <c r="EX17" s="113">
        <f t="shared" si="84"/>
        <v>0</v>
      </c>
      <c r="EY17" s="113">
        <f t="shared" si="85"/>
        <v>0</v>
      </c>
      <c r="EZ17" s="113">
        <f t="shared" si="86"/>
        <v>119</v>
      </c>
      <c r="FA17" s="113">
        <f t="shared" si="109"/>
        <v>150</v>
      </c>
      <c r="FB17" s="113">
        <f t="shared" si="87"/>
        <v>0</v>
      </c>
      <c r="FC17" s="113">
        <f t="shared" si="21"/>
        <v>0</v>
      </c>
      <c r="FD17" s="113">
        <f t="shared" si="22"/>
        <v>0</v>
      </c>
      <c r="FE17" s="113">
        <f t="shared" si="88"/>
        <v>0</v>
      </c>
      <c r="FF17" s="113">
        <f t="shared" si="89"/>
        <v>0</v>
      </c>
      <c r="FG17" s="113">
        <f t="shared" si="110"/>
        <v>0</v>
      </c>
      <c r="FH17" s="113">
        <f t="shared" si="90"/>
        <v>0</v>
      </c>
      <c r="FI17" s="113">
        <f t="shared" si="91"/>
        <v>0</v>
      </c>
      <c r="FJ17" s="113">
        <f t="shared" si="111"/>
        <v>0</v>
      </c>
      <c r="FK17" s="113">
        <f t="shared" si="92"/>
        <v>0</v>
      </c>
      <c r="FL17" s="113">
        <f t="shared" si="93"/>
        <v>0</v>
      </c>
      <c r="FM17" s="113">
        <f t="shared" si="23"/>
        <v>0</v>
      </c>
      <c r="FN17" s="113">
        <f t="shared" si="24"/>
        <v>0</v>
      </c>
      <c r="FO17" s="113">
        <f t="shared" si="25"/>
        <v>0</v>
      </c>
      <c r="FP17" s="113">
        <f t="shared" si="26"/>
        <v>0</v>
      </c>
      <c r="FQ17" s="113">
        <f t="shared" si="94"/>
        <v>272</v>
      </c>
      <c r="FR17" s="113">
        <f t="shared" si="27"/>
        <v>0</v>
      </c>
      <c r="FS17" s="113">
        <f t="shared" si="28"/>
        <v>0</v>
      </c>
      <c r="FT17" s="113">
        <f t="shared" si="29"/>
        <v>0</v>
      </c>
      <c r="FU17" s="113">
        <f t="shared" si="95"/>
        <v>0</v>
      </c>
      <c r="FV17" s="113">
        <f t="shared" si="96"/>
        <v>1920</v>
      </c>
      <c r="FW17" s="113">
        <f t="shared" si="112"/>
        <v>0</v>
      </c>
      <c r="FX17" s="113">
        <f t="shared" si="97"/>
        <v>4600</v>
      </c>
      <c r="FY17" s="113">
        <f t="shared" si="98"/>
        <v>1050</v>
      </c>
      <c r="FZ17" s="113">
        <f t="shared" si="113"/>
        <v>0</v>
      </c>
      <c r="GA17" s="113">
        <f t="shared" si="99"/>
        <v>0</v>
      </c>
      <c r="GB17" s="113">
        <f t="shared" si="100"/>
        <v>0</v>
      </c>
      <c r="GC17" s="113">
        <f t="shared" si="114"/>
        <v>0</v>
      </c>
    </row>
    <row r="18" spans="2:185" ht="12.75" customHeight="1" x14ac:dyDescent="0.2">
      <c r="B18" s="124">
        <v>11</v>
      </c>
      <c r="C18" s="121" t="s">
        <v>293</v>
      </c>
      <c r="D18" s="126" t="s">
        <v>69</v>
      </c>
      <c r="E18" s="40">
        <f>SUMIF(Entrada_Dados_Ano_2012!$C$7:$C$253,D18,Entrada_Dados_Ano_2012!$D$7:$D$253)</f>
        <v>0</v>
      </c>
      <c r="F18" s="40">
        <f>SUMIF(Entrada_Dados_Ano_2012!$C$7:$C$253,D18,Entrada_Dados_Ano_2012!$E$7:$E$253)</f>
        <v>0</v>
      </c>
      <c r="G18" s="40">
        <f>SUMIF(Entrada_Dados_Ano_2012!$C$7:$C$253,D18,Entrada_Dados_Ano_2012!$F$7:$F$253)</f>
        <v>0</v>
      </c>
      <c r="H18" s="40">
        <f ca="1">SUMIF(Entrada_Dados_Ano_2012!$C$7:$C$253,D18,Entrada_Dados_Ano_2012!$G$7:$G$251)</f>
        <v>0</v>
      </c>
      <c r="I18" s="40">
        <f>SUMIF(Entrada_Dados_Ano_2012!$C$7:$C$251,D18,Entrada_Dados_Ano_2012!$H$7:$H$253)</f>
        <v>20</v>
      </c>
      <c r="J18" s="40">
        <f>SUMIF(Entrada_Dados_Ano_2012!$C$7:$C$253,D18,Entrada_Dados_Ano_2012!$I$7:$I$253)</f>
        <v>0</v>
      </c>
      <c r="K18" s="40">
        <f>SUMIF(Entrada_Dados_Ano_2012!$C$7:$C$253,D18,Entrada_Dados_Ano_2012!$J$7:$J$253)</f>
        <v>6</v>
      </c>
      <c r="L18" s="40">
        <f>SUMIF(Entrada_Dados_Ano_2012!$C$7:$C$253,D18,Entrada_Dados_Ano_2012!$K$7:$K$253)</f>
        <v>0</v>
      </c>
      <c r="M18" s="40">
        <f>SUMIF(Entrada_Dados_Ano_2012!$C$7:$C$253,D18,Entrada_Dados_Ano_2012!$L$7:$L$253)</f>
        <v>0</v>
      </c>
      <c r="N18" s="40">
        <f>SUMIF(Entrada_Dados_Ano_2012!$C$7:$C$253,D18,Entrada_Dados_Ano_2012!$M$7:$M$253)</f>
        <v>0</v>
      </c>
      <c r="O18" s="40">
        <f>SUMIF(Entrada_Dados_Ano_2012!$C$7:$C$253,D18,Entrada_Dados_Ano_2012!$N$7:$N$253)</f>
        <v>0</v>
      </c>
      <c r="P18" s="40">
        <f>SUMIF(Entrada_Dados_Ano_2012!$C$7:$C$253,D18,Entrada_Dados_Ano_2012!$O$7:$O$253)</f>
        <v>0</v>
      </c>
      <c r="Q18" s="40">
        <f>SUMIF(Entrada_Dados_Ano_2012!$C$7:$C$253,D18,Entrada_Dados_Ano_2012!$P$7:$P$253)</f>
        <v>13</v>
      </c>
      <c r="R18" s="40">
        <f>SUMIF(Entrada_Dados_Ano_2012!$C$7:$C$253,D18,Entrada_Dados_Ano_2012!$Q$7:$Q$253)</f>
        <v>0</v>
      </c>
      <c r="S18" s="40">
        <f>SUMIF(Entrada_Dados_Ano_2012!$C$7:$C$253,D18,Entrada_Dados_Ano_2012!$R$7:$R$253)</f>
        <v>100</v>
      </c>
      <c r="T18" s="40">
        <f>SUMIF(Entrada_Dados_Ano_2012!$C$7:$C$253,D18,Entrada_Dados_Ano_2012!$S$7:$S$253)</f>
        <v>400</v>
      </c>
      <c r="U18" s="40">
        <f>SUMIF(Entrada_Dados_Ano_2012!$C$7:$C$253,D18,Entrada_Dados_Ano_2012!$T$7:$T$253)</f>
        <v>0</v>
      </c>
      <c r="V18" s="40">
        <f>SUMIF(Entrada_Dados_Ano_2012!$C$7:$C$253,D18,Entrada_Dados_Ano_2012!$U$7:$U$253)</f>
        <v>0</v>
      </c>
      <c r="W18" s="145">
        <f>SUMIF(Entrada_Dados_Ano_2012!$C$7:$C$253,D18,Entrada_Dados_Ano_2012!$V$7:$V$253)</f>
        <v>0</v>
      </c>
      <c r="X18" s="142">
        <f>SUMIF(Entrada_Dados_Ano_2012!$C$7:$C$253,D18,Entrada_Dados_Ano_2012!$Y$7:$Y$253)</f>
        <v>0</v>
      </c>
      <c r="Y18" s="40">
        <f>SUMIF(Entrada_Dados_Ano_2012!$C$7:$C$253,D18,Entrada_Dados_Ano_2012!$Z$7:$Z$253)</f>
        <v>0</v>
      </c>
      <c r="Z18" s="40">
        <f>SUMIF(Entrada_Dados_Ano_2012!$C$7:$C$253,D18,Entrada_Dados_Ano_2012!$AA$7:$AA$253)</f>
        <v>0</v>
      </c>
      <c r="AA18" s="40">
        <f>SUMIF(Entrada_Dados_Ano_2012!$C$7:$C$253,D18,Entrada_Dados_Ano_2012!$AB$7:$AB$253)</f>
        <v>0</v>
      </c>
      <c r="AB18" s="40">
        <f>SUMIF(Entrada_Dados_Ano_2012!$C$7:$C$253,D18,Entrada_Dados_Ano_2012!$AC$7:$AC$253)</f>
        <v>20</v>
      </c>
      <c r="AC18" s="40">
        <f>SUMIF(Entrada_Dados_Ano_2012!$C$7:$C$253,D18,Entrada_Dados_Ano_2012!$AD$7:$AD$253)</f>
        <v>0</v>
      </c>
      <c r="AD18" s="40">
        <f>SUMIF(Entrada_Dados_Ano_2012!$C$7:$C$253,D18,Entrada_Dados_Ano_2012!$AE$7:$AE$253)</f>
        <v>6</v>
      </c>
      <c r="AE18" s="40">
        <f>SUMIF(Entrada_Dados_Ano_2012!$C$7:$C$253,D18,Entrada_Dados_Ano_2012!$AF$7:$AF$253)</f>
        <v>0</v>
      </c>
      <c r="AF18" s="40">
        <f>SUMIF(Entrada_Dados_Ano_2012!$C$7:$C$253,D18,Entrada_Dados_Ano_2012!$AG$7:$AG$253)</f>
        <v>0</v>
      </c>
      <c r="AG18" s="40">
        <f>SUMIF(Entrada_Dados_Ano_2012!$C$7:$C$253,D18,Entrada_Dados_Ano_2012!$AH$7:$AH$253)</f>
        <v>0</v>
      </c>
      <c r="AH18" s="40">
        <f>SUMIF(Entrada_Dados_Ano_2012!$C$7:$C$253,D18,Entrada_Dados_Ano_2012!$AI$7:$AI$253)</f>
        <v>0</v>
      </c>
      <c r="AI18" s="40">
        <f>SUMIF(Entrada_Dados_Ano_2012!$C$7:$C$253,D18,Entrada_Dados_Ano_2012!$AJ$7:$AJ$253)</f>
        <v>0</v>
      </c>
      <c r="AJ18" s="40">
        <f>SUMIF(Entrada_Dados_Ano_2012!$C$7:$C$253,D18,Entrada_Dados_Ano_2012!$AK$7:$AK$253)</f>
        <v>13</v>
      </c>
      <c r="AK18" s="40">
        <f>SUMIF(Entrada_Dados_Ano_2012!$C$7:$C$253,D18,Entrada_Dados_Ano_2012!$AL$7:$AL$253)</f>
        <v>0</v>
      </c>
      <c r="AL18" s="40">
        <f>SUMIF(Entrada_Dados_Ano_2012!$C$7:$C$253,D18,Entrada_Dados_Ano_2012!$AM$7:$AM$253)</f>
        <v>100</v>
      </c>
      <c r="AM18" s="40">
        <f>SUMIF(Entrada_Dados_Ano_2012!$C$7:$C$253,D18,Entrada_Dados_Ano_2012!$AN$7:$AN$253)</f>
        <v>400</v>
      </c>
      <c r="AN18" s="40">
        <f>SUMIF(Entrada_Dados_Ano_2012!$C$7:$C$253,D18,Entrada_Dados_Ano_2012!$AO$7:$AO$253)</f>
        <v>0</v>
      </c>
      <c r="AO18" s="40">
        <f>SUMIF(Entrada_Dados_Ano_2012!$C$7:$C$253,D18,Entrada_Dados_Ano_2012!$AP$7:$AP$253)</f>
        <v>0</v>
      </c>
      <c r="AP18" s="145">
        <f>SUMIF(Entrada_Dados_Ano_2012!$C$7:$C$253,D18,Entrada_Dados_Ano_2012!$AQ$7:$AQ$253)</f>
        <v>0</v>
      </c>
      <c r="AQ18" s="142">
        <f>SUMIF(Entrada_Dados_Ano_2012!$C$7:$C$253,D18,Entrada_Dados_Ano_2012!$AT$7:$AT$253)</f>
        <v>0</v>
      </c>
      <c r="AR18" s="40">
        <f>SUMIF(Entrada_Dados_Ano_2012!$C$7:$C$253,D18,Entrada_Dados_Ano_2012!$AU$7:$AU$253)</f>
        <v>0</v>
      </c>
      <c r="AS18" s="40">
        <f>SUMIF(Entrada_Dados_Ano_2012!$C$7:$C$253,D18,Entrada_Dados_Ano_2012!$AV$7:$AV$253)</f>
        <v>0</v>
      </c>
      <c r="AT18" s="40">
        <f>SUMIF(Entrada_Dados_Ano_2012!$C$7:$C$253,D18,Entrada_Dados_Ano_2012!$AW$7:$AW$253)</f>
        <v>0</v>
      </c>
      <c r="AU18" s="40">
        <f>SUMIF(Entrada_Dados_Ano_2012!$C$7:$C$253,D18,Entrada_Dados_Ano_2012!$AX$7:$AX$253)</f>
        <v>38</v>
      </c>
      <c r="AV18" s="40">
        <f>SUMIF(Entrada_Dados_Ano_2012!$C$7:$C$253,D18,Entrada_Dados_Ano_2012!$AY$7:$AY$253)</f>
        <v>0</v>
      </c>
      <c r="AW18" s="40">
        <f>SUMIF(Entrada_Dados_Ano_2012!$C$7:$C$253,D18,Entrada_Dados_Ano_2012!$AZ$7:$AZ$253)</f>
        <v>270</v>
      </c>
      <c r="AX18" s="40">
        <f>SUMIF(Entrada_Dados_Ano_2012!$C$7:$C$253,D18,Entrada_Dados_Ano_2012!$BA$7:$BA$253)</f>
        <v>0</v>
      </c>
      <c r="AY18" s="40">
        <f>SUMIF(Entrada_Dados_Ano_2012!$C$7:$C$253,D18,Entrada_Dados_Ano_2012!$BB$7:$BB$253)</f>
        <v>0</v>
      </c>
      <c r="AZ18" s="40">
        <f>SUMIF(Entrada_Dados_Ano_2012!$C$7:$C$253,D18,Entrada_Dados_Ano_2012!$BC$7:$BC$253)</f>
        <v>0</v>
      </c>
      <c r="BA18" s="40">
        <f>SUMIF(Entrada_Dados_Ano_2012!$C$7:$C$253,D18,Entrada_Dados_Ano_2012!$BD$7:$BD$253)</f>
        <v>0</v>
      </c>
      <c r="BB18" s="40">
        <f>SUMIF(Entrada_Dados_Ano_2012!$C$7:$C$253,D18,Entrada_Dados_Ano_2012!$BE$7:$BE$253)</f>
        <v>0</v>
      </c>
      <c r="BC18" s="40">
        <f>SUMIF(Entrada_Dados_Ano_2012!$C$7:$C$253,D18,Entrada_Dados_Ano_2012!$BF$7:$BF$253)</f>
        <v>247</v>
      </c>
      <c r="BD18" s="40">
        <f>SUMIF(Entrada_Dados_Ano_2012!$C$7:$C$253,D18,Entrada_Dados_Ano_2012!$BG$7:$BG$253)</f>
        <v>0</v>
      </c>
      <c r="BE18" s="40">
        <f>SUMIF(Entrada_Dados_Ano_2012!$C$7:$C$253,D18,Entrada_Dados_Ano_2012!$BH$7:$BH$253)</f>
        <v>360</v>
      </c>
      <c r="BF18" s="40">
        <f>SUMIF(Entrada_Dados_Ano_2012!$C$7:$C$253,D18,Entrada_Dados_Ano_2012!$BI$7:$BI$253)</f>
        <v>1280</v>
      </c>
      <c r="BG18" s="40">
        <f>SUMIF(Entrada_Dados_Ano_2012!$C$7:$C$253,D18,Entrada_Dados_Ano_2012!$BJ$7:$BJ$253)</f>
        <v>0</v>
      </c>
      <c r="BH18" s="40">
        <f>SUMIF(Entrada_Dados_Ano_2012!$C$7:$C$253,D18,Entrada_Dados_Ano_2012!$BK$7:$BK$253)</f>
        <v>0</v>
      </c>
      <c r="BI18" s="40">
        <f>SUMIF(Entrada_Dados_Ano_2012!$C$7:$C$253,D18,Entrada_Dados_Ano_2012!$BL$7:$BL$253)</f>
        <v>0</v>
      </c>
      <c r="BK18" s="80">
        <v>11</v>
      </c>
      <c r="BL18" s="81">
        <f t="shared" si="31"/>
        <v>0</v>
      </c>
      <c r="BM18" s="80" t="str">
        <f>IF(BL18=1,SUM($BL$8:BL18),"")</f>
        <v/>
      </c>
      <c r="BN18" s="86" t="str">
        <f t="shared" si="32"/>
        <v>Alto Horizonte</v>
      </c>
      <c r="BO18" s="117">
        <f t="shared" si="115"/>
        <v>0</v>
      </c>
      <c r="BP18" s="116">
        <f>HLOOKUP($BP$6,$BZ$6:DI18,BX18)</f>
        <v>0</v>
      </c>
      <c r="BQ18" s="117">
        <f>HLOOKUP($BQ$6,$DJ$6:ES18,BX18)</f>
        <v>0</v>
      </c>
      <c r="BR18" s="116">
        <f>HLOOKUP($BR$6,$ET$6:GC18,BX18)</f>
        <v>0</v>
      </c>
      <c r="BS18" s="84" t="str">
        <f t="shared" si="33"/>
        <v/>
      </c>
      <c r="BT18" s="96" t="str">
        <f>IF((SUM($BL17:$BL$254)=0),"",IF($BK18=VLOOKUP($BK18,$BM$8:$BM$254,1),IF(VLOOKUP($BK18,$BM$8:$BO$254,2)=0,"",VLOOKUP($BK18,$BM$8:$BO$254,3))," "))</f>
        <v/>
      </c>
      <c r="BU18" s="93" t="str">
        <f t="shared" si="34"/>
        <v/>
      </c>
      <c r="BV18" s="90" t="str">
        <f t="shared" si="35"/>
        <v/>
      </c>
      <c r="BW18" s="93" t="str">
        <f t="shared" si="101"/>
        <v/>
      </c>
      <c r="BX18" s="97">
        <v>13</v>
      </c>
      <c r="BY18" s="29" t="s">
        <v>526</v>
      </c>
      <c r="BZ18" s="113"/>
      <c r="CA18" s="113">
        <f t="shared" si="36"/>
        <v>0</v>
      </c>
      <c r="CB18" s="113">
        <f t="shared" si="37"/>
        <v>0</v>
      </c>
      <c r="CC18" s="113">
        <f t="shared" si="38"/>
        <v>0</v>
      </c>
      <c r="CD18" s="113">
        <f t="shared" si="39"/>
        <v>0</v>
      </c>
      <c r="CE18" s="113">
        <f t="shared" ca="1" si="40"/>
        <v>0</v>
      </c>
      <c r="CF18" s="113">
        <f t="shared" si="41"/>
        <v>20</v>
      </c>
      <c r="CG18" s="113">
        <f t="shared" si="42"/>
        <v>14</v>
      </c>
      <c r="CH18" s="113">
        <f t="shared" si="43"/>
        <v>0</v>
      </c>
      <c r="CI18" s="113">
        <f t="shared" si="1"/>
        <v>0</v>
      </c>
      <c r="CJ18" s="113">
        <f t="shared" si="2"/>
        <v>0</v>
      </c>
      <c r="CK18" s="113">
        <f t="shared" si="44"/>
        <v>6</v>
      </c>
      <c r="CL18" s="113">
        <f t="shared" si="45"/>
        <v>0</v>
      </c>
      <c r="CM18" s="113">
        <f t="shared" si="46"/>
        <v>0</v>
      </c>
      <c r="CN18" s="113">
        <f t="shared" si="47"/>
        <v>0</v>
      </c>
      <c r="CO18" s="113">
        <f t="shared" si="48"/>
        <v>0</v>
      </c>
      <c r="CP18" s="113">
        <f t="shared" si="49"/>
        <v>0</v>
      </c>
      <c r="CQ18" s="113">
        <f t="shared" si="50"/>
        <v>0</v>
      </c>
      <c r="CR18" s="113">
        <f t="shared" si="51"/>
        <v>0</v>
      </c>
      <c r="CS18" s="113">
        <f t="shared" si="3"/>
        <v>0</v>
      </c>
      <c r="CT18" s="113">
        <f t="shared" si="4"/>
        <v>0</v>
      </c>
      <c r="CU18" s="113">
        <f t="shared" si="5"/>
        <v>0</v>
      </c>
      <c r="CV18" s="113">
        <f t="shared" si="6"/>
        <v>0</v>
      </c>
      <c r="CW18" s="113">
        <f t="shared" si="52"/>
        <v>13</v>
      </c>
      <c r="CX18" s="113">
        <f t="shared" si="7"/>
        <v>0</v>
      </c>
      <c r="CY18" s="113">
        <f t="shared" si="8"/>
        <v>0</v>
      </c>
      <c r="CZ18" s="113">
        <f t="shared" si="9"/>
        <v>0</v>
      </c>
      <c r="DA18" s="113">
        <f t="shared" si="53"/>
        <v>0</v>
      </c>
      <c r="DB18" s="113">
        <f t="shared" si="54"/>
        <v>100</v>
      </c>
      <c r="DC18" s="113">
        <f t="shared" si="55"/>
        <v>0</v>
      </c>
      <c r="DD18" s="113">
        <f t="shared" si="56"/>
        <v>400</v>
      </c>
      <c r="DE18" s="113">
        <f t="shared" si="57"/>
        <v>0</v>
      </c>
      <c r="DF18" s="113">
        <f t="shared" si="58"/>
        <v>0</v>
      </c>
      <c r="DG18" s="113">
        <f t="shared" si="59"/>
        <v>0</v>
      </c>
      <c r="DH18" s="113">
        <f t="shared" si="60"/>
        <v>0</v>
      </c>
      <c r="DI18" s="113">
        <f t="shared" si="61"/>
        <v>0</v>
      </c>
      <c r="DJ18" s="113"/>
      <c r="DK18" s="113">
        <f t="shared" si="102"/>
        <v>0</v>
      </c>
      <c r="DL18" s="113">
        <f t="shared" si="62"/>
        <v>0</v>
      </c>
      <c r="DM18" s="113">
        <f t="shared" si="63"/>
        <v>0</v>
      </c>
      <c r="DN18" s="113">
        <f t="shared" si="64"/>
        <v>0</v>
      </c>
      <c r="DO18" s="113">
        <f t="shared" si="65"/>
        <v>0</v>
      </c>
      <c r="DP18" s="113">
        <f t="shared" si="66"/>
        <v>20</v>
      </c>
      <c r="DQ18" s="113">
        <f t="shared" si="67"/>
        <v>14</v>
      </c>
      <c r="DR18" s="113">
        <f t="shared" si="68"/>
        <v>0</v>
      </c>
      <c r="DS18" s="113">
        <f t="shared" si="11"/>
        <v>0</v>
      </c>
      <c r="DT18" s="113">
        <f t="shared" si="12"/>
        <v>0</v>
      </c>
      <c r="DU18" s="113">
        <f t="shared" si="69"/>
        <v>6</v>
      </c>
      <c r="DV18" s="113">
        <f t="shared" si="70"/>
        <v>0</v>
      </c>
      <c r="DW18" s="113">
        <f t="shared" si="103"/>
        <v>0</v>
      </c>
      <c r="DX18" s="113">
        <f t="shared" si="71"/>
        <v>0</v>
      </c>
      <c r="DY18" s="113">
        <f t="shared" si="72"/>
        <v>0</v>
      </c>
      <c r="DZ18" s="113">
        <f t="shared" si="104"/>
        <v>0</v>
      </c>
      <c r="EA18" s="113">
        <f t="shared" si="73"/>
        <v>0</v>
      </c>
      <c r="EB18" s="113">
        <f t="shared" si="74"/>
        <v>0</v>
      </c>
      <c r="EC18" s="113">
        <f t="shared" si="13"/>
        <v>0</v>
      </c>
      <c r="ED18" s="113">
        <f t="shared" si="14"/>
        <v>0</v>
      </c>
      <c r="EE18" s="113">
        <f t="shared" si="15"/>
        <v>0</v>
      </c>
      <c r="EF18" s="113">
        <f t="shared" si="16"/>
        <v>0</v>
      </c>
      <c r="EG18" s="113">
        <f t="shared" si="75"/>
        <v>13</v>
      </c>
      <c r="EH18" s="113">
        <f t="shared" si="17"/>
        <v>0</v>
      </c>
      <c r="EI18" s="113">
        <f t="shared" si="18"/>
        <v>0</v>
      </c>
      <c r="EJ18" s="113">
        <f t="shared" si="19"/>
        <v>0</v>
      </c>
      <c r="EK18" s="113">
        <f t="shared" si="76"/>
        <v>0</v>
      </c>
      <c r="EL18" s="113">
        <f t="shared" si="77"/>
        <v>100</v>
      </c>
      <c r="EM18" s="113">
        <f t="shared" si="105"/>
        <v>0</v>
      </c>
      <c r="EN18" s="113">
        <f t="shared" si="78"/>
        <v>400</v>
      </c>
      <c r="EO18" s="113">
        <f t="shared" si="79"/>
        <v>0</v>
      </c>
      <c r="EP18" s="113">
        <f t="shared" si="106"/>
        <v>0</v>
      </c>
      <c r="EQ18" s="113">
        <f t="shared" si="80"/>
        <v>0</v>
      </c>
      <c r="ER18" s="113">
        <f t="shared" si="81"/>
        <v>0</v>
      </c>
      <c r="ES18" s="113">
        <f t="shared" si="107"/>
        <v>0</v>
      </c>
      <c r="ET18" s="113"/>
      <c r="EU18" s="113">
        <f t="shared" si="108"/>
        <v>0</v>
      </c>
      <c r="EV18" s="113">
        <f t="shared" si="82"/>
        <v>0</v>
      </c>
      <c r="EW18" s="113">
        <f t="shared" si="83"/>
        <v>0</v>
      </c>
      <c r="EX18" s="113">
        <f t="shared" si="84"/>
        <v>0</v>
      </c>
      <c r="EY18" s="113">
        <f t="shared" si="85"/>
        <v>0</v>
      </c>
      <c r="EZ18" s="113">
        <f t="shared" si="86"/>
        <v>38</v>
      </c>
      <c r="FA18" s="113">
        <f t="shared" si="109"/>
        <v>126</v>
      </c>
      <c r="FB18" s="113">
        <f t="shared" si="87"/>
        <v>0</v>
      </c>
      <c r="FC18" s="113">
        <f t="shared" si="21"/>
        <v>0</v>
      </c>
      <c r="FD18" s="113">
        <f t="shared" si="22"/>
        <v>0</v>
      </c>
      <c r="FE18" s="113">
        <f t="shared" si="88"/>
        <v>270</v>
      </c>
      <c r="FF18" s="113">
        <f t="shared" si="89"/>
        <v>0</v>
      </c>
      <c r="FG18" s="113">
        <f t="shared" si="110"/>
        <v>0</v>
      </c>
      <c r="FH18" s="113">
        <f t="shared" si="90"/>
        <v>0</v>
      </c>
      <c r="FI18" s="113">
        <f t="shared" si="91"/>
        <v>0</v>
      </c>
      <c r="FJ18" s="113">
        <f t="shared" si="111"/>
        <v>0</v>
      </c>
      <c r="FK18" s="113">
        <f t="shared" si="92"/>
        <v>0</v>
      </c>
      <c r="FL18" s="113">
        <f t="shared" si="93"/>
        <v>0</v>
      </c>
      <c r="FM18" s="113">
        <f t="shared" si="23"/>
        <v>0</v>
      </c>
      <c r="FN18" s="113">
        <f t="shared" si="24"/>
        <v>0</v>
      </c>
      <c r="FO18" s="113">
        <f t="shared" si="25"/>
        <v>0</v>
      </c>
      <c r="FP18" s="113">
        <f t="shared" si="26"/>
        <v>0</v>
      </c>
      <c r="FQ18" s="113">
        <f t="shared" si="94"/>
        <v>247</v>
      </c>
      <c r="FR18" s="113">
        <f t="shared" si="27"/>
        <v>0</v>
      </c>
      <c r="FS18" s="113">
        <f t="shared" si="28"/>
        <v>0</v>
      </c>
      <c r="FT18" s="113">
        <f t="shared" si="29"/>
        <v>0</v>
      </c>
      <c r="FU18" s="113">
        <f t="shared" si="95"/>
        <v>0</v>
      </c>
      <c r="FV18" s="113">
        <f t="shared" si="96"/>
        <v>360</v>
      </c>
      <c r="FW18" s="113">
        <f t="shared" si="112"/>
        <v>0</v>
      </c>
      <c r="FX18" s="113">
        <f t="shared" si="97"/>
        <v>1280</v>
      </c>
      <c r="FY18" s="113">
        <f t="shared" si="98"/>
        <v>0</v>
      </c>
      <c r="FZ18" s="113">
        <f t="shared" si="113"/>
        <v>0</v>
      </c>
      <c r="GA18" s="113">
        <f t="shared" si="99"/>
        <v>0</v>
      </c>
      <c r="GB18" s="113">
        <f t="shared" si="100"/>
        <v>0</v>
      </c>
      <c r="GC18" s="113">
        <f t="shared" si="114"/>
        <v>0</v>
      </c>
    </row>
    <row r="19" spans="2:185" ht="12.75" customHeight="1" x14ac:dyDescent="0.2">
      <c r="B19" s="124">
        <v>12</v>
      </c>
      <c r="C19" s="121" t="s">
        <v>294</v>
      </c>
      <c r="D19" s="126" t="s">
        <v>70</v>
      </c>
      <c r="E19" s="40">
        <f>SUMIF(Entrada_Dados_Ano_2012!$C$7:$C$253,D19,Entrada_Dados_Ano_2012!$D$7:$D$253)</f>
        <v>0</v>
      </c>
      <c r="F19" s="40">
        <f>SUMIF(Entrada_Dados_Ano_2012!$C$7:$C$253,D19,Entrada_Dados_Ano_2012!$E$7:$E$253)</f>
        <v>0</v>
      </c>
      <c r="G19" s="40">
        <f>SUMIF(Entrada_Dados_Ano_2012!$C$7:$C$253,D19,Entrada_Dados_Ano_2012!$F$7:$F$253)</f>
        <v>0</v>
      </c>
      <c r="H19" s="40">
        <f ca="1">SUMIF(Entrada_Dados_Ano_2012!$C$7:$C$253,D19,Entrada_Dados_Ano_2012!$G$7:$G$251)</f>
        <v>0</v>
      </c>
      <c r="I19" s="40">
        <f>SUMIF(Entrada_Dados_Ano_2012!$C$7:$C$251,D19,Entrada_Dados_Ano_2012!$H$7:$H$253)</f>
        <v>35</v>
      </c>
      <c r="J19" s="40">
        <f>SUMIF(Entrada_Dados_Ano_2012!$C$7:$C$253,D19,Entrada_Dados_Ano_2012!$I$7:$I$253)</f>
        <v>0</v>
      </c>
      <c r="K19" s="40">
        <f>SUMIF(Entrada_Dados_Ano_2012!$C$7:$C$253,D19,Entrada_Dados_Ano_2012!$J$7:$J$253)</f>
        <v>20</v>
      </c>
      <c r="L19" s="40">
        <f>SUMIF(Entrada_Dados_Ano_2012!$C$7:$C$253,D19,Entrada_Dados_Ano_2012!$K$7:$K$253)</f>
        <v>0</v>
      </c>
      <c r="M19" s="40">
        <f>SUMIF(Entrada_Dados_Ano_2012!$C$7:$C$253,D19,Entrada_Dados_Ano_2012!$L$7:$L$253)</f>
        <v>0</v>
      </c>
      <c r="N19" s="40">
        <f>SUMIF(Entrada_Dados_Ano_2012!$C$7:$C$253,D19,Entrada_Dados_Ano_2012!$M$7:$M$253)</f>
        <v>950</v>
      </c>
      <c r="O19" s="40">
        <f>SUMIF(Entrada_Dados_Ano_2012!$C$7:$C$253,D19,Entrada_Dados_Ano_2012!$N$7:$N$253)</f>
        <v>0</v>
      </c>
      <c r="P19" s="40">
        <f>SUMIF(Entrada_Dados_Ano_2012!$C$7:$C$253,D19,Entrada_Dados_Ano_2012!$O$7:$O$253)</f>
        <v>0</v>
      </c>
      <c r="Q19" s="40">
        <f>SUMIF(Entrada_Dados_Ano_2012!$C$7:$C$253,D19,Entrada_Dados_Ano_2012!$P$7:$P$253)</f>
        <v>140</v>
      </c>
      <c r="R19" s="40">
        <f>SUMIF(Entrada_Dados_Ano_2012!$C$7:$C$253,D19,Entrada_Dados_Ano_2012!$Q$7:$Q$253)</f>
        <v>0</v>
      </c>
      <c r="S19" s="40">
        <f>SUMIF(Entrada_Dados_Ano_2012!$C$7:$C$253,D19,Entrada_Dados_Ano_2012!$R$7:$R$253)</f>
        <v>2000</v>
      </c>
      <c r="T19" s="40">
        <f>SUMIF(Entrada_Dados_Ano_2012!$C$7:$C$253,D19,Entrada_Dados_Ano_2012!$S$7:$S$253)</f>
        <v>5500</v>
      </c>
      <c r="U19" s="40">
        <f>SUMIF(Entrada_Dados_Ano_2012!$C$7:$C$253,D19,Entrada_Dados_Ano_2012!$T$7:$T$253)</f>
        <v>400</v>
      </c>
      <c r="V19" s="40">
        <f>SUMIF(Entrada_Dados_Ano_2012!$C$7:$C$253,D19,Entrada_Dados_Ano_2012!$U$7:$U$253)</f>
        <v>0</v>
      </c>
      <c r="W19" s="145">
        <f>SUMIF(Entrada_Dados_Ano_2012!$C$7:$C$253,D19,Entrada_Dados_Ano_2012!$V$7:$V$253)</f>
        <v>0</v>
      </c>
      <c r="X19" s="142">
        <f>SUMIF(Entrada_Dados_Ano_2012!$C$7:$C$253,D19,Entrada_Dados_Ano_2012!$Y$7:$Y$253)</f>
        <v>0</v>
      </c>
      <c r="Y19" s="40">
        <f>SUMIF(Entrada_Dados_Ano_2012!$C$7:$C$253,D19,Entrada_Dados_Ano_2012!$Z$7:$Z$253)</f>
        <v>0</v>
      </c>
      <c r="Z19" s="40">
        <f>SUMIF(Entrada_Dados_Ano_2012!$C$7:$C$253,D19,Entrada_Dados_Ano_2012!$AA$7:$AA$253)</f>
        <v>0</v>
      </c>
      <c r="AA19" s="40">
        <f>SUMIF(Entrada_Dados_Ano_2012!$C$7:$C$253,D19,Entrada_Dados_Ano_2012!$AB$7:$AB$253)</f>
        <v>0</v>
      </c>
      <c r="AB19" s="40">
        <f>SUMIF(Entrada_Dados_Ano_2012!$C$7:$C$253,D19,Entrada_Dados_Ano_2012!$AC$7:$AC$253)</f>
        <v>35</v>
      </c>
      <c r="AC19" s="40">
        <f>SUMIF(Entrada_Dados_Ano_2012!$C$7:$C$253,D19,Entrada_Dados_Ano_2012!$AD$7:$AD$253)</f>
        <v>0</v>
      </c>
      <c r="AD19" s="40">
        <f>SUMIF(Entrada_Dados_Ano_2012!$C$7:$C$253,D19,Entrada_Dados_Ano_2012!$AE$7:$AE$253)</f>
        <v>20</v>
      </c>
      <c r="AE19" s="40">
        <f>SUMIF(Entrada_Dados_Ano_2012!$C$7:$C$253,D19,Entrada_Dados_Ano_2012!$AF$7:$AF$253)</f>
        <v>0</v>
      </c>
      <c r="AF19" s="40">
        <f>SUMIF(Entrada_Dados_Ano_2012!$C$7:$C$253,D19,Entrada_Dados_Ano_2012!$AG$7:$AG$253)</f>
        <v>0</v>
      </c>
      <c r="AG19" s="40">
        <f>SUMIF(Entrada_Dados_Ano_2012!$C$7:$C$253,D19,Entrada_Dados_Ano_2012!$AH$7:$AH$253)</f>
        <v>950</v>
      </c>
      <c r="AH19" s="40">
        <f>SUMIF(Entrada_Dados_Ano_2012!$C$7:$C$253,D19,Entrada_Dados_Ano_2012!$AI$7:$AI$253)</f>
        <v>0</v>
      </c>
      <c r="AI19" s="40">
        <f>SUMIF(Entrada_Dados_Ano_2012!$C$7:$C$253,D19,Entrada_Dados_Ano_2012!$AJ$7:$AJ$253)</f>
        <v>0</v>
      </c>
      <c r="AJ19" s="40">
        <f>SUMIF(Entrada_Dados_Ano_2012!$C$7:$C$253,D19,Entrada_Dados_Ano_2012!$AK$7:$AK$253)</f>
        <v>140</v>
      </c>
      <c r="AK19" s="40">
        <f>SUMIF(Entrada_Dados_Ano_2012!$C$7:$C$253,D19,Entrada_Dados_Ano_2012!$AL$7:$AL$253)</f>
        <v>0</v>
      </c>
      <c r="AL19" s="40">
        <f>SUMIF(Entrada_Dados_Ano_2012!$C$7:$C$253,D19,Entrada_Dados_Ano_2012!$AM$7:$AM$253)</f>
        <v>2000</v>
      </c>
      <c r="AM19" s="40">
        <f>SUMIF(Entrada_Dados_Ano_2012!$C$7:$C$253,D19,Entrada_Dados_Ano_2012!$AN$7:$AN$253)</f>
        <v>5500</v>
      </c>
      <c r="AN19" s="40">
        <f>SUMIF(Entrada_Dados_Ano_2012!$C$7:$C$253,D19,Entrada_Dados_Ano_2012!$AO$7:$AO$253)</f>
        <v>400</v>
      </c>
      <c r="AO19" s="40">
        <f>SUMIF(Entrada_Dados_Ano_2012!$C$7:$C$253,D19,Entrada_Dados_Ano_2012!$AP$7:$AP$253)</f>
        <v>0</v>
      </c>
      <c r="AP19" s="145">
        <f>SUMIF(Entrada_Dados_Ano_2012!$C$7:$C$253,D19,Entrada_Dados_Ano_2012!$AQ$7:$AQ$253)</f>
        <v>0</v>
      </c>
      <c r="AQ19" s="142">
        <f>SUMIF(Entrada_Dados_Ano_2012!$C$7:$C$253,D19,Entrada_Dados_Ano_2012!$AT$7:$AT$253)</f>
        <v>0</v>
      </c>
      <c r="AR19" s="40">
        <f>SUMIF(Entrada_Dados_Ano_2012!$C$7:$C$253,D19,Entrada_Dados_Ano_2012!$AU$7:$AU$253)</f>
        <v>0</v>
      </c>
      <c r="AS19" s="40">
        <f>SUMIF(Entrada_Dados_Ano_2012!$C$7:$C$253,D19,Entrada_Dados_Ano_2012!$AV$7:$AV$253)</f>
        <v>0</v>
      </c>
      <c r="AT19" s="40">
        <f>SUMIF(Entrada_Dados_Ano_2012!$C$7:$C$253,D19,Entrada_Dados_Ano_2012!$AW$7:$AW$253)</f>
        <v>0</v>
      </c>
      <c r="AU19" s="40">
        <f>SUMIF(Entrada_Dados_Ano_2012!$C$7:$C$253,D19,Entrada_Dados_Ano_2012!$AX$7:$AX$253)</f>
        <v>53</v>
      </c>
      <c r="AV19" s="40">
        <f>SUMIF(Entrada_Dados_Ano_2012!$C$7:$C$253,D19,Entrada_Dados_Ano_2012!$AY$7:$AY$253)</f>
        <v>0</v>
      </c>
      <c r="AW19" s="40">
        <f>SUMIF(Entrada_Dados_Ano_2012!$C$7:$C$253,D19,Entrada_Dados_Ano_2012!$AZ$7:$AZ$253)</f>
        <v>560</v>
      </c>
      <c r="AX19" s="40">
        <f>SUMIF(Entrada_Dados_Ano_2012!$C$7:$C$253,D19,Entrada_Dados_Ano_2012!$BA$7:$BA$253)</f>
        <v>0</v>
      </c>
      <c r="AY19" s="40">
        <f>SUMIF(Entrada_Dados_Ano_2012!$C$7:$C$253,D19,Entrada_Dados_Ano_2012!$BB$7:$BB$253)</f>
        <v>0</v>
      </c>
      <c r="AZ19" s="40">
        <f>SUMIF(Entrada_Dados_Ano_2012!$C$7:$C$253,D19,Entrada_Dados_Ano_2012!$BC$7:$BC$253)</f>
        <v>1905</v>
      </c>
      <c r="BA19" s="40">
        <f>SUMIF(Entrada_Dados_Ano_2012!$C$7:$C$253,D19,Entrada_Dados_Ano_2012!$BD$7:$BD$253)</f>
        <v>0</v>
      </c>
      <c r="BB19" s="40">
        <f>SUMIF(Entrada_Dados_Ano_2012!$C$7:$C$253,D19,Entrada_Dados_Ano_2012!$BE$7:$BE$253)</f>
        <v>0</v>
      </c>
      <c r="BC19" s="40">
        <f>SUMIF(Entrada_Dados_Ano_2012!$C$7:$C$253,D19,Entrada_Dados_Ano_2012!$BF$7:$BF$253)</f>
        <v>1815</v>
      </c>
      <c r="BD19" s="40">
        <f>SUMIF(Entrada_Dados_Ano_2012!$C$7:$C$253,D19,Entrada_Dados_Ano_2012!$BG$7:$BG$253)</f>
        <v>0</v>
      </c>
      <c r="BE19" s="40">
        <f>SUMIF(Entrada_Dados_Ano_2012!$C$7:$C$253,D19,Entrada_Dados_Ano_2012!$BH$7:$BH$253)</f>
        <v>15400</v>
      </c>
      <c r="BF19" s="40">
        <f>SUMIF(Entrada_Dados_Ano_2012!$C$7:$C$253,D19,Entrada_Dados_Ano_2012!$BI$7:$BI$253)</f>
        <v>15400</v>
      </c>
      <c r="BG19" s="40">
        <f>SUMIF(Entrada_Dados_Ano_2012!$C$7:$C$253,D19,Entrada_Dados_Ano_2012!$BJ$7:$BJ$253)</f>
        <v>1160</v>
      </c>
      <c r="BH19" s="40">
        <f>SUMIF(Entrada_Dados_Ano_2012!$C$7:$C$253,D19,Entrada_Dados_Ano_2012!$BK$7:$BK$253)</f>
        <v>0</v>
      </c>
      <c r="BI19" s="40">
        <f>SUMIF(Entrada_Dados_Ano_2012!$C$7:$C$253,D19,Entrada_Dados_Ano_2012!$BL$7:$BL$253)</f>
        <v>0</v>
      </c>
      <c r="BK19" s="80">
        <v>12</v>
      </c>
      <c r="BL19" s="81">
        <f t="shared" si="31"/>
        <v>0</v>
      </c>
      <c r="BM19" s="80" t="str">
        <f>IF(BL19=1,SUM($BL$8:BL19),"")</f>
        <v/>
      </c>
      <c r="BN19" s="86" t="str">
        <f t="shared" si="32"/>
        <v>Alto Paraíso de Goiás</v>
      </c>
      <c r="BO19" s="117">
        <f t="shared" si="115"/>
        <v>0</v>
      </c>
      <c r="BP19" s="116">
        <f>HLOOKUP($BP$6,$BZ$6:DI19,BX19)</f>
        <v>0</v>
      </c>
      <c r="BQ19" s="117">
        <f>HLOOKUP($BQ$6,$DJ$6:ES19,BX19)</f>
        <v>0</v>
      </c>
      <c r="BR19" s="116">
        <f>HLOOKUP($BR$6,$ET$6:GC19,BX19)</f>
        <v>0</v>
      </c>
      <c r="BS19" s="84" t="str">
        <f t="shared" si="33"/>
        <v/>
      </c>
      <c r="BT19" s="96" t="str">
        <f>IF((SUM($BL18:$BL$254)=0),"",IF($BK19=VLOOKUP($BK19,$BM$8:$BM$254,1),IF(VLOOKUP($BK19,$BM$8:$BO$254,2)=0,"",VLOOKUP($BK19,$BM$8:$BO$254,3))," "))</f>
        <v/>
      </c>
      <c r="BU19" s="93" t="str">
        <f t="shared" si="34"/>
        <v/>
      </c>
      <c r="BV19" s="90" t="str">
        <f t="shared" si="35"/>
        <v/>
      </c>
      <c r="BW19" s="93" t="str">
        <f t="shared" si="101"/>
        <v/>
      </c>
      <c r="BX19" s="97">
        <v>14</v>
      </c>
      <c r="BY19" s="29" t="s">
        <v>56</v>
      </c>
      <c r="BZ19" s="113"/>
      <c r="CA19" s="113">
        <f t="shared" si="36"/>
        <v>0</v>
      </c>
      <c r="CB19" s="113">
        <f t="shared" si="37"/>
        <v>0</v>
      </c>
      <c r="CC19" s="113">
        <f t="shared" si="38"/>
        <v>0</v>
      </c>
      <c r="CD19" s="113">
        <f t="shared" si="39"/>
        <v>0</v>
      </c>
      <c r="CE19" s="113">
        <f t="shared" ca="1" si="40"/>
        <v>0</v>
      </c>
      <c r="CF19" s="113">
        <f t="shared" si="41"/>
        <v>35</v>
      </c>
      <c r="CG19" s="113">
        <f t="shared" si="42"/>
        <v>35</v>
      </c>
      <c r="CH19" s="113">
        <f t="shared" si="43"/>
        <v>0</v>
      </c>
      <c r="CI19" s="113">
        <f t="shared" si="1"/>
        <v>0</v>
      </c>
      <c r="CJ19" s="113">
        <f t="shared" si="2"/>
        <v>40</v>
      </c>
      <c r="CK19" s="113">
        <f t="shared" si="44"/>
        <v>20</v>
      </c>
      <c r="CL19" s="113">
        <f t="shared" si="45"/>
        <v>0</v>
      </c>
      <c r="CM19" s="113">
        <f t="shared" si="46"/>
        <v>0</v>
      </c>
      <c r="CN19" s="113">
        <f t="shared" si="47"/>
        <v>0</v>
      </c>
      <c r="CO19" s="113">
        <f t="shared" si="48"/>
        <v>950</v>
      </c>
      <c r="CP19" s="113">
        <f t="shared" si="49"/>
        <v>0</v>
      </c>
      <c r="CQ19" s="113">
        <f t="shared" si="50"/>
        <v>0</v>
      </c>
      <c r="CR19" s="113">
        <f t="shared" si="51"/>
        <v>0</v>
      </c>
      <c r="CS19" s="113">
        <f t="shared" si="3"/>
        <v>0</v>
      </c>
      <c r="CT19" s="113">
        <f t="shared" si="4"/>
        <v>6</v>
      </c>
      <c r="CU19" s="113">
        <f t="shared" si="5"/>
        <v>0</v>
      </c>
      <c r="CV19" s="113">
        <f t="shared" si="6"/>
        <v>0</v>
      </c>
      <c r="CW19" s="113">
        <f t="shared" si="52"/>
        <v>140</v>
      </c>
      <c r="CX19" s="113">
        <f t="shared" si="7"/>
        <v>0</v>
      </c>
      <c r="CY19" s="113">
        <f t="shared" si="8"/>
        <v>0</v>
      </c>
      <c r="CZ19" s="113">
        <f t="shared" si="9"/>
        <v>0</v>
      </c>
      <c r="DA19" s="113">
        <f t="shared" si="53"/>
        <v>0</v>
      </c>
      <c r="DB19" s="113">
        <f t="shared" si="54"/>
        <v>2000</v>
      </c>
      <c r="DC19" s="113">
        <f t="shared" si="55"/>
        <v>0</v>
      </c>
      <c r="DD19" s="113">
        <f t="shared" si="56"/>
        <v>5500</v>
      </c>
      <c r="DE19" s="113">
        <f t="shared" si="57"/>
        <v>400</v>
      </c>
      <c r="DF19" s="113">
        <f t="shared" si="58"/>
        <v>0</v>
      </c>
      <c r="DG19" s="113">
        <f t="shared" si="59"/>
        <v>0</v>
      </c>
      <c r="DH19" s="113">
        <f t="shared" si="60"/>
        <v>0</v>
      </c>
      <c r="DI19" s="113">
        <f t="shared" si="61"/>
        <v>0</v>
      </c>
      <c r="DJ19" s="113"/>
      <c r="DK19" s="113">
        <f t="shared" si="102"/>
        <v>0</v>
      </c>
      <c r="DL19" s="113">
        <f t="shared" si="62"/>
        <v>0</v>
      </c>
      <c r="DM19" s="113">
        <f t="shared" si="63"/>
        <v>0</v>
      </c>
      <c r="DN19" s="113">
        <f t="shared" si="64"/>
        <v>0</v>
      </c>
      <c r="DO19" s="113">
        <f t="shared" si="65"/>
        <v>0</v>
      </c>
      <c r="DP19" s="113">
        <f t="shared" si="66"/>
        <v>35</v>
      </c>
      <c r="DQ19" s="113">
        <f t="shared" si="67"/>
        <v>35</v>
      </c>
      <c r="DR19" s="113">
        <f t="shared" si="68"/>
        <v>0</v>
      </c>
      <c r="DS19" s="113">
        <f t="shared" si="11"/>
        <v>0</v>
      </c>
      <c r="DT19" s="113">
        <f t="shared" si="12"/>
        <v>40</v>
      </c>
      <c r="DU19" s="113">
        <f t="shared" si="69"/>
        <v>20</v>
      </c>
      <c r="DV19" s="113">
        <f t="shared" si="70"/>
        <v>0</v>
      </c>
      <c r="DW19" s="113">
        <f t="shared" si="103"/>
        <v>0</v>
      </c>
      <c r="DX19" s="113">
        <f t="shared" si="71"/>
        <v>0</v>
      </c>
      <c r="DY19" s="113">
        <f t="shared" si="72"/>
        <v>950</v>
      </c>
      <c r="DZ19" s="113">
        <f t="shared" si="104"/>
        <v>0</v>
      </c>
      <c r="EA19" s="113">
        <f t="shared" si="73"/>
        <v>0</v>
      </c>
      <c r="EB19" s="113">
        <f t="shared" si="74"/>
        <v>0</v>
      </c>
      <c r="EC19" s="113">
        <f t="shared" si="13"/>
        <v>0</v>
      </c>
      <c r="ED19" s="113">
        <f t="shared" si="14"/>
        <v>6</v>
      </c>
      <c r="EE19" s="113">
        <f t="shared" si="15"/>
        <v>0</v>
      </c>
      <c r="EF19" s="113">
        <f t="shared" si="16"/>
        <v>0</v>
      </c>
      <c r="EG19" s="113">
        <f t="shared" si="75"/>
        <v>140</v>
      </c>
      <c r="EH19" s="113">
        <f t="shared" si="17"/>
        <v>0</v>
      </c>
      <c r="EI19" s="113">
        <f t="shared" si="18"/>
        <v>0</v>
      </c>
      <c r="EJ19" s="113">
        <f t="shared" si="19"/>
        <v>0</v>
      </c>
      <c r="EK19" s="113">
        <f t="shared" si="76"/>
        <v>0</v>
      </c>
      <c r="EL19" s="113">
        <f t="shared" si="77"/>
        <v>2000</v>
      </c>
      <c r="EM19" s="113">
        <f t="shared" si="105"/>
        <v>0</v>
      </c>
      <c r="EN19" s="113">
        <f t="shared" si="78"/>
        <v>5500</v>
      </c>
      <c r="EO19" s="113">
        <f t="shared" si="79"/>
        <v>400</v>
      </c>
      <c r="EP19" s="113">
        <f t="shared" si="106"/>
        <v>0</v>
      </c>
      <c r="EQ19" s="113">
        <f t="shared" si="80"/>
        <v>0</v>
      </c>
      <c r="ER19" s="113">
        <f t="shared" si="81"/>
        <v>0</v>
      </c>
      <c r="ES19" s="113">
        <f t="shared" si="107"/>
        <v>0</v>
      </c>
      <c r="ET19" s="113"/>
      <c r="EU19" s="113">
        <f t="shared" si="108"/>
        <v>0</v>
      </c>
      <c r="EV19" s="113">
        <f t="shared" si="82"/>
        <v>0</v>
      </c>
      <c r="EW19" s="113">
        <f t="shared" si="83"/>
        <v>0</v>
      </c>
      <c r="EX19" s="113">
        <f t="shared" si="84"/>
        <v>0</v>
      </c>
      <c r="EY19" s="113">
        <f t="shared" si="85"/>
        <v>0</v>
      </c>
      <c r="EZ19" s="113">
        <f t="shared" si="86"/>
        <v>53</v>
      </c>
      <c r="FA19" s="113">
        <f t="shared" si="109"/>
        <v>280</v>
      </c>
      <c r="FB19" s="113">
        <f t="shared" si="87"/>
        <v>0</v>
      </c>
      <c r="FC19" s="113">
        <f t="shared" si="21"/>
        <v>0</v>
      </c>
      <c r="FD19" s="113">
        <f t="shared" si="22"/>
        <v>32</v>
      </c>
      <c r="FE19" s="113">
        <f t="shared" si="88"/>
        <v>560</v>
      </c>
      <c r="FF19" s="113">
        <f t="shared" si="89"/>
        <v>0</v>
      </c>
      <c r="FG19" s="113">
        <f t="shared" si="110"/>
        <v>0</v>
      </c>
      <c r="FH19" s="113">
        <f t="shared" si="90"/>
        <v>0</v>
      </c>
      <c r="FI19" s="113">
        <f t="shared" si="91"/>
        <v>1905</v>
      </c>
      <c r="FJ19" s="113">
        <f t="shared" si="111"/>
        <v>0</v>
      </c>
      <c r="FK19" s="113">
        <f t="shared" si="92"/>
        <v>0</v>
      </c>
      <c r="FL19" s="113">
        <f t="shared" si="93"/>
        <v>0</v>
      </c>
      <c r="FM19" s="113">
        <f t="shared" si="23"/>
        <v>0</v>
      </c>
      <c r="FN19" s="113">
        <f t="shared" si="24"/>
        <v>42</v>
      </c>
      <c r="FO19" s="113">
        <f t="shared" si="25"/>
        <v>0</v>
      </c>
      <c r="FP19" s="113">
        <f t="shared" si="26"/>
        <v>0</v>
      </c>
      <c r="FQ19" s="113">
        <f t="shared" si="94"/>
        <v>1815</v>
      </c>
      <c r="FR19" s="113">
        <f t="shared" si="27"/>
        <v>0</v>
      </c>
      <c r="FS19" s="113">
        <f t="shared" si="28"/>
        <v>0</v>
      </c>
      <c r="FT19" s="113">
        <f t="shared" si="29"/>
        <v>0</v>
      </c>
      <c r="FU19" s="113">
        <f t="shared" si="95"/>
        <v>0</v>
      </c>
      <c r="FV19" s="113">
        <f t="shared" si="96"/>
        <v>15400</v>
      </c>
      <c r="FW19" s="113">
        <f t="shared" si="112"/>
        <v>0</v>
      </c>
      <c r="FX19" s="113">
        <f t="shared" si="97"/>
        <v>15400</v>
      </c>
      <c r="FY19" s="113">
        <f t="shared" si="98"/>
        <v>1160</v>
      </c>
      <c r="FZ19" s="113">
        <f t="shared" si="113"/>
        <v>0</v>
      </c>
      <c r="GA19" s="113">
        <f t="shared" si="99"/>
        <v>0</v>
      </c>
      <c r="GB19" s="113">
        <f t="shared" si="100"/>
        <v>0</v>
      </c>
      <c r="GC19" s="113">
        <f t="shared" si="114"/>
        <v>0</v>
      </c>
    </row>
    <row r="20" spans="2:185" ht="12.75" customHeight="1" x14ac:dyDescent="0.2">
      <c r="B20" s="124">
        <v>13</v>
      </c>
      <c r="C20" s="121" t="s">
        <v>295</v>
      </c>
      <c r="D20" s="126" t="s">
        <v>71</v>
      </c>
      <c r="E20" s="40">
        <f>SUMIF(Entrada_Dados_Ano_2012!$C$7:$C$253,D20,Entrada_Dados_Ano_2012!$D$7:$D$253)</f>
        <v>0</v>
      </c>
      <c r="F20" s="40">
        <f>SUMIF(Entrada_Dados_Ano_2012!$C$7:$C$253,D20,Entrada_Dados_Ano_2012!$E$7:$E$253)</f>
        <v>0</v>
      </c>
      <c r="G20" s="40">
        <f>SUMIF(Entrada_Dados_Ano_2012!$C$7:$C$253,D20,Entrada_Dados_Ano_2012!$F$7:$F$253)</f>
        <v>0</v>
      </c>
      <c r="H20" s="40">
        <f ca="1">SUMIF(Entrada_Dados_Ano_2012!$C$7:$C$253,D20,Entrada_Dados_Ano_2012!$G$7:$G$251)</f>
        <v>0</v>
      </c>
      <c r="I20" s="40">
        <f>SUMIF(Entrada_Dados_Ano_2012!$C$7:$C$251,D20,Entrada_Dados_Ano_2012!$H$7:$H$253)</f>
        <v>25</v>
      </c>
      <c r="J20" s="40">
        <f>SUMIF(Entrada_Dados_Ano_2012!$C$7:$C$253,D20,Entrada_Dados_Ano_2012!$I$7:$I$253)</f>
        <v>0</v>
      </c>
      <c r="K20" s="40">
        <f>SUMIF(Entrada_Dados_Ano_2012!$C$7:$C$253,D20,Entrada_Dados_Ano_2012!$J$7:$J$253)</f>
        <v>70</v>
      </c>
      <c r="L20" s="40">
        <f>SUMIF(Entrada_Dados_Ano_2012!$C$7:$C$253,D20,Entrada_Dados_Ano_2012!$K$7:$K$253)</f>
        <v>0</v>
      </c>
      <c r="M20" s="40">
        <f>SUMIF(Entrada_Dados_Ano_2012!$C$7:$C$253,D20,Entrada_Dados_Ano_2012!$L$7:$L$253)</f>
        <v>0</v>
      </c>
      <c r="N20" s="40">
        <f>SUMIF(Entrada_Dados_Ano_2012!$C$7:$C$253,D20,Entrada_Dados_Ano_2012!$M$7:$M$253)</f>
        <v>290</v>
      </c>
      <c r="O20" s="40">
        <f>SUMIF(Entrada_Dados_Ano_2012!$C$7:$C$253,D20,Entrada_Dados_Ano_2012!$N$7:$N$253)</f>
        <v>0</v>
      </c>
      <c r="P20" s="40">
        <f>SUMIF(Entrada_Dados_Ano_2012!$C$7:$C$253,D20,Entrada_Dados_Ano_2012!$O$7:$O$253)</f>
        <v>0</v>
      </c>
      <c r="Q20" s="40">
        <f>SUMIF(Entrada_Dados_Ano_2012!$C$7:$C$253,D20,Entrada_Dados_Ano_2012!$P$7:$P$253)</f>
        <v>40</v>
      </c>
      <c r="R20" s="40">
        <f>SUMIF(Entrada_Dados_Ano_2012!$C$7:$C$253,D20,Entrada_Dados_Ano_2012!$Q$7:$Q$253)</f>
        <v>0</v>
      </c>
      <c r="S20" s="40">
        <f>SUMIF(Entrada_Dados_Ano_2012!$C$7:$C$253,D20,Entrada_Dados_Ano_2012!$R$7:$R$253)</f>
        <v>1000</v>
      </c>
      <c r="T20" s="40">
        <f>SUMIF(Entrada_Dados_Ano_2012!$C$7:$C$253,D20,Entrada_Dados_Ano_2012!$S$7:$S$253)</f>
        <v>1610</v>
      </c>
      <c r="U20" s="40">
        <f>SUMIF(Entrada_Dados_Ano_2012!$C$7:$C$253,D20,Entrada_Dados_Ano_2012!$T$7:$T$253)</f>
        <v>0</v>
      </c>
      <c r="V20" s="40">
        <f>SUMIF(Entrada_Dados_Ano_2012!$C$7:$C$253,D20,Entrada_Dados_Ano_2012!$U$7:$U$253)</f>
        <v>0</v>
      </c>
      <c r="W20" s="145">
        <f>SUMIF(Entrada_Dados_Ano_2012!$C$7:$C$253,D20,Entrada_Dados_Ano_2012!$V$7:$V$253)</f>
        <v>0</v>
      </c>
      <c r="X20" s="142">
        <f>SUMIF(Entrada_Dados_Ano_2012!$C$7:$C$253,D20,Entrada_Dados_Ano_2012!$Y$7:$Y$253)</f>
        <v>0</v>
      </c>
      <c r="Y20" s="40">
        <f>SUMIF(Entrada_Dados_Ano_2012!$C$7:$C$253,D20,Entrada_Dados_Ano_2012!$Z$7:$Z$253)</f>
        <v>0</v>
      </c>
      <c r="Z20" s="40">
        <f>SUMIF(Entrada_Dados_Ano_2012!$C$7:$C$253,D20,Entrada_Dados_Ano_2012!$AA$7:$AA$253)</f>
        <v>0</v>
      </c>
      <c r="AA20" s="40">
        <f>SUMIF(Entrada_Dados_Ano_2012!$C$7:$C$253,D20,Entrada_Dados_Ano_2012!$AB$7:$AB$253)</f>
        <v>0</v>
      </c>
      <c r="AB20" s="40">
        <f>SUMIF(Entrada_Dados_Ano_2012!$C$7:$C$253,D20,Entrada_Dados_Ano_2012!$AC$7:$AC$253)</f>
        <v>25</v>
      </c>
      <c r="AC20" s="40">
        <f>SUMIF(Entrada_Dados_Ano_2012!$C$7:$C$253,D20,Entrada_Dados_Ano_2012!$AD$7:$AD$253)</f>
        <v>0</v>
      </c>
      <c r="AD20" s="40">
        <f>SUMIF(Entrada_Dados_Ano_2012!$C$7:$C$253,D20,Entrada_Dados_Ano_2012!$AE$7:$AE$253)</f>
        <v>70</v>
      </c>
      <c r="AE20" s="40">
        <f>SUMIF(Entrada_Dados_Ano_2012!$C$7:$C$253,D20,Entrada_Dados_Ano_2012!$AF$7:$AF$253)</f>
        <v>0</v>
      </c>
      <c r="AF20" s="40">
        <f>SUMIF(Entrada_Dados_Ano_2012!$C$7:$C$253,D20,Entrada_Dados_Ano_2012!$AG$7:$AG$253)</f>
        <v>0</v>
      </c>
      <c r="AG20" s="40">
        <f>SUMIF(Entrada_Dados_Ano_2012!$C$7:$C$253,D20,Entrada_Dados_Ano_2012!$AH$7:$AH$253)</f>
        <v>290</v>
      </c>
      <c r="AH20" s="40">
        <f>SUMIF(Entrada_Dados_Ano_2012!$C$7:$C$253,D20,Entrada_Dados_Ano_2012!$AI$7:$AI$253)</f>
        <v>0</v>
      </c>
      <c r="AI20" s="40">
        <f>SUMIF(Entrada_Dados_Ano_2012!$C$7:$C$253,D20,Entrada_Dados_Ano_2012!$AJ$7:$AJ$253)</f>
        <v>0</v>
      </c>
      <c r="AJ20" s="40">
        <f>SUMIF(Entrada_Dados_Ano_2012!$C$7:$C$253,D20,Entrada_Dados_Ano_2012!$AK$7:$AK$253)</f>
        <v>40</v>
      </c>
      <c r="AK20" s="40">
        <f>SUMIF(Entrada_Dados_Ano_2012!$C$7:$C$253,D20,Entrada_Dados_Ano_2012!$AL$7:$AL$253)</f>
        <v>0</v>
      </c>
      <c r="AL20" s="40">
        <f>SUMIF(Entrada_Dados_Ano_2012!$C$7:$C$253,D20,Entrada_Dados_Ano_2012!$AM$7:$AM$253)</f>
        <v>1000</v>
      </c>
      <c r="AM20" s="40">
        <f>SUMIF(Entrada_Dados_Ano_2012!$C$7:$C$253,D20,Entrada_Dados_Ano_2012!$AN$7:$AN$253)</f>
        <v>1610</v>
      </c>
      <c r="AN20" s="40">
        <f>SUMIF(Entrada_Dados_Ano_2012!$C$7:$C$253,D20,Entrada_Dados_Ano_2012!$AO$7:$AO$253)</f>
        <v>0</v>
      </c>
      <c r="AO20" s="40">
        <f>SUMIF(Entrada_Dados_Ano_2012!$C$7:$C$253,D20,Entrada_Dados_Ano_2012!$AP$7:$AP$253)</f>
        <v>0</v>
      </c>
      <c r="AP20" s="145">
        <f>SUMIF(Entrada_Dados_Ano_2012!$C$7:$C$253,D20,Entrada_Dados_Ano_2012!$AQ$7:$AQ$253)</f>
        <v>0</v>
      </c>
      <c r="AQ20" s="142">
        <f>SUMIF(Entrada_Dados_Ano_2012!$C$7:$C$253,D20,Entrada_Dados_Ano_2012!$AT$7:$AT$253)</f>
        <v>0</v>
      </c>
      <c r="AR20" s="40">
        <f>SUMIF(Entrada_Dados_Ano_2012!$C$7:$C$253,D20,Entrada_Dados_Ano_2012!$AU$7:$AU$253)</f>
        <v>0</v>
      </c>
      <c r="AS20" s="40">
        <f>SUMIF(Entrada_Dados_Ano_2012!$C$7:$C$253,D20,Entrada_Dados_Ano_2012!$AV$7:$AV$253)</f>
        <v>0</v>
      </c>
      <c r="AT20" s="40">
        <f>SUMIF(Entrada_Dados_Ano_2012!$C$7:$C$253,D20,Entrada_Dados_Ano_2012!$AW$7:$AW$253)</f>
        <v>0</v>
      </c>
      <c r="AU20" s="40">
        <f>SUMIF(Entrada_Dados_Ano_2012!$C$7:$C$253,D20,Entrada_Dados_Ano_2012!$AX$7:$AX$253)</f>
        <v>30</v>
      </c>
      <c r="AV20" s="40">
        <f>SUMIF(Entrada_Dados_Ano_2012!$C$7:$C$253,D20,Entrada_Dados_Ano_2012!$AY$7:$AY$253)</f>
        <v>0</v>
      </c>
      <c r="AW20" s="40">
        <f>SUMIF(Entrada_Dados_Ano_2012!$C$7:$C$253,D20,Entrada_Dados_Ano_2012!$AZ$7:$AZ$253)</f>
        <v>2450</v>
      </c>
      <c r="AX20" s="40">
        <f>SUMIF(Entrada_Dados_Ano_2012!$C$7:$C$253,D20,Entrada_Dados_Ano_2012!$BA$7:$BA$253)</f>
        <v>0</v>
      </c>
      <c r="AY20" s="40">
        <f>SUMIF(Entrada_Dados_Ano_2012!$C$7:$C$253,D20,Entrada_Dados_Ano_2012!$BB$7:$BB$253)</f>
        <v>0</v>
      </c>
      <c r="AZ20" s="40">
        <f>SUMIF(Entrada_Dados_Ano_2012!$C$7:$C$253,D20,Entrada_Dados_Ano_2012!$BC$7:$BC$253)</f>
        <v>783</v>
      </c>
      <c r="BA20" s="40">
        <f>SUMIF(Entrada_Dados_Ano_2012!$C$7:$C$253,D20,Entrada_Dados_Ano_2012!$BD$7:$BD$253)</f>
        <v>0</v>
      </c>
      <c r="BB20" s="40">
        <f>SUMIF(Entrada_Dados_Ano_2012!$C$7:$C$253,D20,Entrada_Dados_Ano_2012!$BE$7:$BE$253)</f>
        <v>0</v>
      </c>
      <c r="BC20" s="40">
        <f>SUMIF(Entrada_Dados_Ano_2012!$C$7:$C$253,D20,Entrada_Dados_Ano_2012!$BF$7:$BF$253)</f>
        <v>600</v>
      </c>
      <c r="BD20" s="40">
        <f>SUMIF(Entrada_Dados_Ano_2012!$C$7:$C$253,D20,Entrada_Dados_Ano_2012!$BG$7:$BG$253)</f>
        <v>0</v>
      </c>
      <c r="BE20" s="40">
        <f>SUMIF(Entrada_Dados_Ano_2012!$C$7:$C$253,D20,Entrada_Dados_Ano_2012!$BH$7:$BH$253)</f>
        <v>6222</v>
      </c>
      <c r="BF20" s="40">
        <f>SUMIF(Entrada_Dados_Ano_2012!$C$7:$C$253,D20,Entrada_Dados_Ano_2012!$BI$7:$BI$253)</f>
        <v>4105</v>
      </c>
      <c r="BG20" s="40">
        <f>SUMIF(Entrada_Dados_Ano_2012!$C$7:$C$253,D20,Entrada_Dados_Ano_2012!$BJ$7:$BJ$253)</f>
        <v>0</v>
      </c>
      <c r="BH20" s="40">
        <f>SUMIF(Entrada_Dados_Ano_2012!$C$7:$C$253,D20,Entrada_Dados_Ano_2012!$BK$7:$BK$253)</f>
        <v>0</v>
      </c>
      <c r="BI20" s="40">
        <f>SUMIF(Entrada_Dados_Ano_2012!$C$7:$C$253,D20,Entrada_Dados_Ano_2012!$BL$7:$BL$253)</f>
        <v>0</v>
      </c>
      <c r="BK20" s="80">
        <v>13</v>
      </c>
      <c r="BL20" s="81">
        <f t="shared" si="31"/>
        <v>0</v>
      </c>
      <c r="BM20" s="80" t="str">
        <f>IF(BL20=1,SUM($BL$8:BL20),"")</f>
        <v/>
      </c>
      <c r="BN20" s="86" t="str">
        <f t="shared" si="32"/>
        <v>Alvorada do Norte</v>
      </c>
      <c r="BO20" s="117">
        <f t="shared" si="115"/>
        <v>0</v>
      </c>
      <c r="BP20" s="116">
        <f>HLOOKUP($BP$6,$BZ$6:DI20,BX20)</f>
        <v>0</v>
      </c>
      <c r="BQ20" s="117">
        <f>HLOOKUP($BQ$6,$DJ$6:ES20,BX20)</f>
        <v>0</v>
      </c>
      <c r="BR20" s="116">
        <f>HLOOKUP($BR$6,$ET$6:GC20,BX20)</f>
        <v>0</v>
      </c>
      <c r="BS20" s="84" t="str">
        <f t="shared" si="33"/>
        <v/>
      </c>
      <c r="BT20" s="96" t="str">
        <f>IF((SUM($BL19:$BL$254)=0),"",IF($BK20=VLOOKUP($BK20,$BM$8:$BM$254,1),IF(VLOOKUP($BK20,$BM$8:$BO$254,2)=0,"",VLOOKUP($BK20,$BM$8:$BO$254,3))," "))</f>
        <v/>
      </c>
      <c r="BU20" s="93" t="str">
        <f t="shared" si="34"/>
        <v/>
      </c>
      <c r="BV20" s="90" t="str">
        <f t="shared" si="35"/>
        <v/>
      </c>
      <c r="BW20" s="93" t="str">
        <f t="shared" si="101"/>
        <v/>
      </c>
      <c r="BX20" s="97">
        <v>15</v>
      </c>
      <c r="BY20" s="29" t="s">
        <v>515</v>
      </c>
      <c r="BZ20" s="113"/>
      <c r="CA20" s="113">
        <f t="shared" si="36"/>
        <v>0</v>
      </c>
      <c r="CB20" s="113">
        <f t="shared" si="37"/>
        <v>0</v>
      </c>
      <c r="CC20" s="113">
        <f t="shared" si="38"/>
        <v>0</v>
      </c>
      <c r="CD20" s="113">
        <f t="shared" si="39"/>
        <v>0</v>
      </c>
      <c r="CE20" s="113">
        <f t="shared" ca="1" si="40"/>
        <v>0</v>
      </c>
      <c r="CF20" s="113">
        <f t="shared" si="41"/>
        <v>25</v>
      </c>
      <c r="CG20" s="113">
        <f t="shared" si="42"/>
        <v>3</v>
      </c>
      <c r="CH20" s="113">
        <f t="shared" si="43"/>
        <v>0</v>
      </c>
      <c r="CI20" s="113">
        <f t="shared" si="1"/>
        <v>0</v>
      </c>
      <c r="CJ20" s="113">
        <f t="shared" si="2"/>
        <v>0</v>
      </c>
      <c r="CK20" s="113">
        <f t="shared" si="44"/>
        <v>70</v>
      </c>
      <c r="CL20" s="113">
        <f t="shared" si="45"/>
        <v>0</v>
      </c>
      <c r="CM20" s="113">
        <f t="shared" si="46"/>
        <v>0</v>
      </c>
      <c r="CN20" s="113">
        <f t="shared" si="47"/>
        <v>0</v>
      </c>
      <c r="CO20" s="113">
        <f t="shared" si="48"/>
        <v>290</v>
      </c>
      <c r="CP20" s="113">
        <f t="shared" si="49"/>
        <v>0</v>
      </c>
      <c r="CQ20" s="113">
        <f t="shared" si="50"/>
        <v>0</v>
      </c>
      <c r="CR20" s="113">
        <f t="shared" si="51"/>
        <v>0</v>
      </c>
      <c r="CS20" s="113">
        <f t="shared" si="3"/>
        <v>0</v>
      </c>
      <c r="CT20" s="113">
        <f t="shared" si="4"/>
        <v>30</v>
      </c>
      <c r="CU20" s="113">
        <f t="shared" si="5"/>
        <v>0</v>
      </c>
      <c r="CV20" s="113">
        <f t="shared" si="6"/>
        <v>0</v>
      </c>
      <c r="CW20" s="113">
        <f t="shared" si="52"/>
        <v>40</v>
      </c>
      <c r="CX20" s="113">
        <f t="shared" si="7"/>
        <v>0</v>
      </c>
      <c r="CY20" s="113">
        <f t="shared" si="8"/>
        <v>0</v>
      </c>
      <c r="CZ20" s="113">
        <f t="shared" si="9"/>
        <v>0</v>
      </c>
      <c r="DA20" s="113">
        <f t="shared" si="53"/>
        <v>0</v>
      </c>
      <c r="DB20" s="113">
        <f t="shared" si="54"/>
        <v>1000</v>
      </c>
      <c r="DC20" s="113">
        <f t="shared" si="55"/>
        <v>0</v>
      </c>
      <c r="DD20" s="113">
        <f t="shared" si="56"/>
        <v>1610</v>
      </c>
      <c r="DE20" s="113">
        <f t="shared" si="57"/>
        <v>0</v>
      </c>
      <c r="DF20" s="113">
        <f t="shared" si="58"/>
        <v>0</v>
      </c>
      <c r="DG20" s="113">
        <f t="shared" si="59"/>
        <v>0</v>
      </c>
      <c r="DH20" s="113">
        <f t="shared" si="60"/>
        <v>0</v>
      </c>
      <c r="DI20" s="113">
        <f t="shared" si="61"/>
        <v>0</v>
      </c>
      <c r="DJ20" s="113"/>
      <c r="DK20" s="113">
        <f t="shared" si="102"/>
        <v>0</v>
      </c>
      <c r="DL20" s="113">
        <f t="shared" si="62"/>
        <v>0</v>
      </c>
      <c r="DM20" s="113">
        <f t="shared" si="63"/>
        <v>0</v>
      </c>
      <c r="DN20" s="113">
        <f t="shared" si="64"/>
        <v>0</v>
      </c>
      <c r="DO20" s="113">
        <f t="shared" si="65"/>
        <v>0</v>
      </c>
      <c r="DP20" s="113">
        <f t="shared" si="66"/>
        <v>25</v>
      </c>
      <c r="DQ20" s="113">
        <f t="shared" si="67"/>
        <v>3</v>
      </c>
      <c r="DR20" s="113">
        <f t="shared" si="68"/>
        <v>0</v>
      </c>
      <c r="DS20" s="113">
        <f t="shared" si="11"/>
        <v>0</v>
      </c>
      <c r="DT20" s="113">
        <f t="shared" si="12"/>
        <v>0</v>
      </c>
      <c r="DU20" s="113">
        <f t="shared" si="69"/>
        <v>70</v>
      </c>
      <c r="DV20" s="113">
        <f t="shared" si="70"/>
        <v>0</v>
      </c>
      <c r="DW20" s="113">
        <f t="shared" si="103"/>
        <v>0</v>
      </c>
      <c r="DX20" s="113">
        <f t="shared" si="71"/>
        <v>0</v>
      </c>
      <c r="DY20" s="113">
        <f t="shared" si="72"/>
        <v>290</v>
      </c>
      <c r="DZ20" s="113">
        <f t="shared" si="104"/>
        <v>0</v>
      </c>
      <c r="EA20" s="113">
        <f t="shared" si="73"/>
        <v>0</v>
      </c>
      <c r="EB20" s="113">
        <f t="shared" si="74"/>
        <v>0</v>
      </c>
      <c r="EC20" s="113">
        <f t="shared" si="13"/>
        <v>0</v>
      </c>
      <c r="ED20" s="113">
        <f t="shared" si="14"/>
        <v>24</v>
      </c>
      <c r="EE20" s="113">
        <f t="shared" si="15"/>
        <v>0</v>
      </c>
      <c r="EF20" s="113">
        <f t="shared" si="16"/>
        <v>0</v>
      </c>
      <c r="EG20" s="113">
        <f t="shared" si="75"/>
        <v>40</v>
      </c>
      <c r="EH20" s="113">
        <f t="shared" si="17"/>
        <v>0</v>
      </c>
      <c r="EI20" s="113">
        <f t="shared" si="18"/>
        <v>0</v>
      </c>
      <c r="EJ20" s="113">
        <f t="shared" si="19"/>
        <v>0</v>
      </c>
      <c r="EK20" s="113">
        <f t="shared" si="76"/>
        <v>0</v>
      </c>
      <c r="EL20" s="113">
        <f t="shared" si="77"/>
        <v>1000</v>
      </c>
      <c r="EM20" s="113">
        <f t="shared" si="105"/>
        <v>0</v>
      </c>
      <c r="EN20" s="113">
        <f t="shared" si="78"/>
        <v>1610</v>
      </c>
      <c r="EO20" s="113">
        <f t="shared" si="79"/>
        <v>0</v>
      </c>
      <c r="EP20" s="113">
        <f t="shared" si="106"/>
        <v>0</v>
      </c>
      <c r="EQ20" s="113">
        <f t="shared" si="80"/>
        <v>0</v>
      </c>
      <c r="ER20" s="113">
        <f t="shared" si="81"/>
        <v>0</v>
      </c>
      <c r="ES20" s="113">
        <f t="shared" si="107"/>
        <v>0</v>
      </c>
      <c r="ET20" s="113"/>
      <c r="EU20" s="113">
        <f t="shared" si="108"/>
        <v>0</v>
      </c>
      <c r="EV20" s="113">
        <f t="shared" si="82"/>
        <v>0</v>
      </c>
      <c r="EW20" s="113">
        <f t="shared" si="83"/>
        <v>0</v>
      </c>
      <c r="EX20" s="113">
        <f t="shared" si="84"/>
        <v>0</v>
      </c>
      <c r="EY20" s="113">
        <f t="shared" si="85"/>
        <v>0</v>
      </c>
      <c r="EZ20" s="113">
        <f t="shared" si="86"/>
        <v>30</v>
      </c>
      <c r="FA20" s="113">
        <f t="shared" si="109"/>
        <v>18</v>
      </c>
      <c r="FB20" s="113">
        <f t="shared" si="87"/>
        <v>0</v>
      </c>
      <c r="FC20" s="113">
        <f t="shared" si="21"/>
        <v>0</v>
      </c>
      <c r="FD20" s="113">
        <f t="shared" si="22"/>
        <v>0</v>
      </c>
      <c r="FE20" s="113">
        <f t="shared" si="88"/>
        <v>2450</v>
      </c>
      <c r="FF20" s="113">
        <f t="shared" si="89"/>
        <v>0</v>
      </c>
      <c r="FG20" s="113">
        <f t="shared" si="110"/>
        <v>0</v>
      </c>
      <c r="FH20" s="113">
        <f t="shared" si="90"/>
        <v>0</v>
      </c>
      <c r="FI20" s="113">
        <f t="shared" si="91"/>
        <v>783</v>
      </c>
      <c r="FJ20" s="113">
        <f t="shared" si="111"/>
        <v>0</v>
      </c>
      <c r="FK20" s="113">
        <f t="shared" si="92"/>
        <v>0</v>
      </c>
      <c r="FL20" s="113">
        <f t="shared" si="93"/>
        <v>0</v>
      </c>
      <c r="FM20" s="113">
        <f t="shared" si="23"/>
        <v>0</v>
      </c>
      <c r="FN20" s="113">
        <f t="shared" si="24"/>
        <v>324</v>
      </c>
      <c r="FO20" s="113">
        <f t="shared" si="25"/>
        <v>0</v>
      </c>
      <c r="FP20" s="113">
        <f t="shared" si="26"/>
        <v>0</v>
      </c>
      <c r="FQ20" s="113">
        <f t="shared" si="94"/>
        <v>600</v>
      </c>
      <c r="FR20" s="113">
        <f t="shared" si="27"/>
        <v>0</v>
      </c>
      <c r="FS20" s="113">
        <f t="shared" si="28"/>
        <v>0</v>
      </c>
      <c r="FT20" s="113">
        <f t="shared" si="29"/>
        <v>0</v>
      </c>
      <c r="FU20" s="113">
        <f t="shared" si="95"/>
        <v>0</v>
      </c>
      <c r="FV20" s="113">
        <f t="shared" si="96"/>
        <v>6222</v>
      </c>
      <c r="FW20" s="113">
        <f t="shared" si="112"/>
        <v>0</v>
      </c>
      <c r="FX20" s="113">
        <f t="shared" si="97"/>
        <v>4105</v>
      </c>
      <c r="FY20" s="113">
        <f t="shared" si="98"/>
        <v>0</v>
      </c>
      <c r="FZ20" s="113">
        <f t="shared" si="113"/>
        <v>0</v>
      </c>
      <c r="GA20" s="113">
        <f t="shared" si="99"/>
        <v>0</v>
      </c>
      <c r="GB20" s="113">
        <f t="shared" si="100"/>
        <v>0</v>
      </c>
      <c r="GC20" s="113">
        <f t="shared" si="114"/>
        <v>0</v>
      </c>
    </row>
    <row r="21" spans="2:185" ht="12.75" customHeight="1" x14ac:dyDescent="0.2">
      <c r="B21" s="124">
        <v>14</v>
      </c>
      <c r="C21" s="121" t="s">
        <v>296</v>
      </c>
      <c r="D21" s="126" t="s">
        <v>72</v>
      </c>
      <c r="E21" s="40">
        <f>SUMIF(Entrada_Dados_Ano_2012!$C$7:$C$253,D21,Entrada_Dados_Ano_2012!$D$7:$D$253)</f>
        <v>0</v>
      </c>
      <c r="F21" s="40">
        <f>SUMIF(Entrada_Dados_Ano_2012!$C$7:$C$253,D21,Entrada_Dados_Ano_2012!$E$7:$E$253)</f>
        <v>0</v>
      </c>
      <c r="G21" s="40">
        <f>SUMIF(Entrada_Dados_Ano_2012!$C$7:$C$253,D21,Entrada_Dados_Ano_2012!$F$7:$F$253)</f>
        <v>0</v>
      </c>
      <c r="H21" s="40">
        <f ca="1">SUMIF(Entrada_Dados_Ano_2012!$C$7:$C$253,D21,Entrada_Dados_Ano_2012!$G$7:$G$251)</f>
        <v>0</v>
      </c>
      <c r="I21" s="40">
        <f>SUMIF(Entrada_Dados_Ano_2012!$C$7:$C$251,D21,Entrada_Dados_Ano_2012!$H$7:$H$253)</f>
        <v>20</v>
      </c>
      <c r="J21" s="40">
        <f>SUMIF(Entrada_Dados_Ano_2012!$C$7:$C$253,D21,Entrada_Dados_Ano_2012!$I$7:$I$253)</f>
        <v>0</v>
      </c>
      <c r="K21" s="40">
        <f>SUMIF(Entrada_Dados_Ano_2012!$C$7:$C$253,D21,Entrada_Dados_Ano_2012!$J$7:$J$253)</f>
        <v>4</v>
      </c>
      <c r="L21" s="40">
        <f>SUMIF(Entrada_Dados_Ano_2012!$C$7:$C$253,D21,Entrada_Dados_Ano_2012!$K$7:$K$253)</f>
        <v>0</v>
      </c>
      <c r="M21" s="40">
        <f>SUMIF(Entrada_Dados_Ano_2012!$C$7:$C$253,D21,Entrada_Dados_Ano_2012!$L$7:$L$253)</f>
        <v>0</v>
      </c>
      <c r="N21" s="40">
        <f>SUMIF(Entrada_Dados_Ano_2012!$C$7:$C$253,D21,Entrada_Dados_Ano_2012!$M$7:$M$253)</f>
        <v>0</v>
      </c>
      <c r="O21" s="40">
        <f>SUMIF(Entrada_Dados_Ano_2012!$C$7:$C$253,D21,Entrada_Dados_Ano_2012!$N$7:$N$253)</f>
        <v>0</v>
      </c>
      <c r="P21" s="40">
        <f>SUMIF(Entrada_Dados_Ano_2012!$C$7:$C$253,D21,Entrada_Dados_Ano_2012!$O$7:$O$253)</f>
        <v>0</v>
      </c>
      <c r="Q21" s="40">
        <f>SUMIF(Entrada_Dados_Ano_2012!$C$7:$C$253,D21,Entrada_Dados_Ano_2012!$P$7:$P$253)</f>
        <v>15</v>
      </c>
      <c r="R21" s="40">
        <f>SUMIF(Entrada_Dados_Ano_2012!$C$7:$C$253,D21,Entrada_Dados_Ano_2012!$Q$7:$Q$253)</f>
        <v>0</v>
      </c>
      <c r="S21" s="40">
        <f>SUMIF(Entrada_Dados_Ano_2012!$C$7:$C$253,D21,Entrada_Dados_Ano_2012!$R$7:$R$253)</f>
        <v>300</v>
      </c>
      <c r="T21" s="40">
        <f>SUMIF(Entrada_Dados_Ano_2012!$C$7:$C$253,D21,Entrada_Dados_Ano_2012!$S$7:$S$253)</f>
        <v>1200</v>
      </c>
      <c r="U21" s="40">
        <f>SUMIF(Entrada_Dados_Ano_2012!$C$7:$C$253,D21,Entrada_Dados_Ano_2012!$T$7:$T$253)</f>
        <v>0</v>
      </c>
      <c r="V21" s="40">
        <f>SUMIF(Entrada_Dados_Ano_2012!$C$7:$C$253,D21,Entrada_Dados_Ano_2012!$U$7:$U$253)</f>
        <v>0</v>
      </c>
      <c r="W21" s="145">
        <f>SUMIF(Entrada_Dados_Ano_2012!$C$7:$C$253,D21,Entrada_Dados_Ano_2012!$V$7:$V$253)</f>
        <v>0</v>
      </c>
      <c r="X21" s="142">
        <f>SUMIF(Entrada_Dados_Ano_2012!$C$7:$C$253,D21,Entrada_Dados_Ano_2012!$Y$7:$Y$253)</f>
        <v>0</v>
      </c>
      <c r="Y21" s="40">
        <f>SUMIF(Entrada_Dados_Ano_2012!$C$7:$C$253,D21,Entrada_Dados_Ano_2012!$Z$7:$Z$253)</f>
        <v>0</v>
      </c>
      <c r="Z21" s="40">
        <f>SUMIF(Entrada_Dados_Ano_2012!$C$7:$C$253,D21,Entrada_Dados_Ano_2012!$AA$7:$AA$253)</f>
        <v>0</v>
      </c>
      <c r="AA21" s="40">
        <f>SUMIF(Entrada_Dados_Ano_2012!$C$7:$C$253,D21,Entrada_Dados_Ano_2012!$AB$7:$AB$253)</f>
        <v>0</v>
      </c>
      <c r="AB21" s="40">
        <f>SUMIF(Entrada_Dados_Ano_2012!$C$7:$C$253,D21,Entrada_Dados_Ano_2012!$AC$7:$AC$253)</f>
        <v>20</v>
      </c>
      <c r="AC21" s="40">
        <f>SUMIF(Entrada_Dados_Ano_2012!$C$7:$C$253,D21,Entrada_Dados_Ano_2012!$AD$7:$AD$253)</f>
        <v>0</v>
      </c>
      <c r="AD21" s="40">
        <f>SUMIF(Entrada_Dados_Ano_2012!$C$7:$C$253,D21,Entrada_Dados_Ano_2012!$AE$7:$AE$253)</f>
        <v>4</v>
      </c>
      <c r="AE21" s="40">
        <f>SUMIF(Entrada_Dados_Ano_2012!$C$7:$C$253,D21,Entrada_Dados_Ano_2012!$AF$7:$AF$253)</f>
        <v>0</v>
      </c>
      <c r="AF21" s="40">
        <f>SUMIF(Entrada_Dados_Ano_2012!$C$7:$C$253,D21,Entrada_Dados_Ano_2012!$AG$7:$AG$253)</f>
        <v>0</v>
      </c>
      <c r="AG21" s="40">
        <f>SUMIF(Entrada_Dados_Ano_2012!$C$7:$C$253,D21,Entrada_Dados_Ano_2012!$AH$7:$AH$253)</f>
        <v>0</v>
      </c>
      <c r="AH21" s="40">
        <f>SUMIF(Entrada_Dados_Ano_2012!$C$7:$C$253,D21,Entrada_Dados_Ano_2012!$AI$7:$AI$253)</f>
        <v>0</v>
      </c>
      <c r="AI21" s="40">
        <f>SUMIF(Entrada_Dados_Ano_2012!$C$7:$C$253,D21,Entrada_Dados_Ano_2012!$AJ$7:$AJ$253)</f>
        <v>0</v>
      </c>
      <c r="AJ21" s="40">
        <f>SUMIF(Entrada_Dados_Ano_2012!$C$7:$C$253,D21,Entrada_Dados_Ano_2012!$AK$7:$AK$253)</f>
        <v>15</v>
      </c>
      <c r="AK21" s="40">
        <f>SUMIF(Entrada_Dados_Ano_2012!$C$7:$C$253,D21,Entrada_Dados_Ano_2012!$AL$7:$AL$253)</f>
        <v>0</v>
      </c>
      <c r="AL21" s="40">
        <f>SUMIF(Entrada_Dados_Ano_2012!$C$7:$C$253,D21,Entrada_Dados_Ano_2012!$AM$7:$AM$253)</f>
        <v>300</v>
      </c>
      <c r="AM21" s="40">
        <f>SUMIF(Entrada_Dados_Ano_2012!$C$7:$C$253,D21,Entrada_Dados_Ano_2012!$AN$7:$AN$253)</f>
        <v>1200</v>
      </c>
      <c r="AN21" s="40">
        <f>SUMIF(Entrada_Dados_Ano_2012!$C$7:$C$253,D21,Entrada_Dados_Ano_2012!$AO$7:$AO$253)</f>
        <v>0</v>
      </c>
      <c r="AO21" s="40">
        <f>SUMIF(Entrada_Dados_Ano_2012!$C$7:$C$253,D21,Entrada_Dados_Ano_2012!$AP$7:$AP$253)</f>
        <v>0</v>
      </c>
      <c r="AP21" s="145">
        <f>SUMIF(Entrada_Dados_Ano_2012!$C$7:$C$253,D21,Entrada_Dados_Ano_2012!$AQ$7:$AQ$253)</f>
        <v>0</v>
      </c>
      <c r="AQ21" s="142">
        <f>SUMIF(Entrada_Dados_Ano_2012!$C$7:$C$253,D21,Entrada_Dados_Ano_2012!$AT$7:$AT$253)</f>
        <v>0</v>
      </c>
      <c r="AR21" s="40">
        <f>SUMIF(Entrada_Dados_Ano_2012!$C$7:$C$253,D21,Entrada_Dados_Ano_2012!$AU$7:$AU$253)</f>
        <v>0</v>
      </c>
      <c r="AS21" s="40">
        <f>SUMIF(Entrada_Dados_Ano_2012!$C$7:$C$253,D21,Entrada_Dados_Ano_2012!$AV$7:$AV$253)</f>
        <v>0</v>
      </c>
      <c r="AT21" s="40">
        <f>SUMIF(Entrada_Dados_Ano_2012!$C$7:$C$253,D21,Entrada_Dados_Ano_2012!$AW$7:$AW$253)</f>
        <v>0</v>
      </c>
      <c r="AU21" s="40">
        <f>SUMIF(Entrada_Dados_Ano_2012!$C$7:$C$253,D21,Entrada_Dados_Ano_2012!$AX$7:$AX$253)</f>
        <v>38</v>
      </c>
      <c r="AV21" s="40">
        <f>SUMIF(Entrada_Dados_Ano_2012!$C$7:$C$253,D21,Entrada_Dados_Ano_2012!$AY$7:$AY$253)</f>
        <v>0</v>
      </c>
      <c r="AW21" s="40">
        <f>SUMIF(Entrada_Dados_Ano_2012!$C$7:$C$253,D21,Entrada_Dados_Ano_2012!$AZ$7:$AZ$253)</f>
        <v>180</v>
      </c>
      <c r="AX21" s="40">
        <f>SUMIF(Entrada_Dados_Ano_2012!$C$7:$C$253,D21,Entrada_Dados_Ano_2012!$BA$7:$BA$253)</f>
        <v>0</v>
      </c>
      <c r="AY21" s="40">
        <f>SUMIF(Entrada_Dados_Ano_2012!$C$7:$C$253,D21,Entrada_Dados_Ano_2012!$BB$7:$BB$253)</f>
        <v>0</v>
      </c>
      <c r="AZ21" s="40">
        <f>SUMIF(Entrada_Dados_Ano_2012!$C$7:$C$253,D21,Entrada_Dados_Ano_2012!$BC$7:$BC$253)</f>
        <v>0</v>
      </c>
      <c r="BA21" s="40">
        <f>SUMIF(Entrada_Dados_Ano_2012!$C$7:$C$253,D21,Entrada_Dados_Ano_2012!$BD$7:$BD$253)</f>
        <v>0</v>
      </c>
      <c r="BB21" s="40">
        <f>SUMIF(Entrada_Dados_Ano_2012!$C$7:$C$253,D21,Entrada_Dados_Ano_2012!$BE$7:$BE$253)</f>
        <v>0</v>
      </c>
      <c r="BC21" s="40">
        <f>SUMIF(Entrada_Dados_Ano_2012!$C$7:$C$253,D21,Entrada_Dados_Ano_2012!$BF$7:$BF$253)</f>
        <v>285</v>
      </c>
      <c r="BD21" s="40">
        <f>SUMIF(Entrada_Dados_Ano_2012!$C$7:$C$253,D21,Entrada_Dados_Ano_2012!$BG$7:$BG$253)</f>
        <v>0</v>
      </c>
      <c r="BE21" s="40">
        <f>SUMIF(Entrada_Dados_Ano_2012!$C$7:$C$253,D21,Entrada_Dados_Ano_2012!$BH$7:$BH$253)</f>
        <v>960</v>
      </c>
      <c r="BF21" s="40">
        <f>SUMIF(Entrada_Dados_Ano_2012!$C$7:$C$253,D21,Entrada_Dados_Ano_2012!$BI$7:$BI$253)</f>
        <v>3600</v>
      </c>
      <c r="BG21" s="40">
        <f>SUMIF(Entrada_Dados_Ano_2012!$C$7:$C$253,D21,Entrada_Dados_Ano_2012!$BJ$7:$BJ$253)</f>
        <v>0</v>
      </c>
      <c r="BH21" s="40">
        <f>SUMIF(Entrada_Dados_Ano_2012!$C$7:$C$253,D21,Entrada_Dados_Ano_2012!$BK$7:$BK$253)</f>
        <v>0</v>
      </c>
      <c r="BI21" s="40">
        <f>SUMIF(Entrada_Dados_Ano_2012!$C$7:$C$253,D21,Entrada_Dados_Ano_2012!$BL$7:$BL$253)</f>
        <v>0</v>
      </c>
      <c r="BK21" s="80">
        <v>14</v>
      </c>
      <c r="BL21" s="81">
        <f t="shared" si="31"/>
        <v>0</v>
      </c>
      <c r="BM21" s="80" t="str">
        <f>IF(BL21=1,SUM($BL$8:BL21),"")</f>
        <v/>
      </c>
      <c r="BN21" s="86" t="str">
        <f t="shared" si="32"/>
        <v>Amaralina</v>
      </c>
      <c r="BO21" s="117">
        <f t="shared" si="115"/>
        <v>0</v>
      </c>
      <c r="BP21" s="116">
        <f>HLOOKUP($BP$6,$BZ$6:DI21,BX21)</f>
        <v>0</v>
      </c>
      <c r="BQ21" s="117">
        <f>HLOOKUP($BQ$6,$DJ$6:ES21,BX21)</f>
        <v>0</v>
      </c>
      <c r="BR21" s="116">
        <f>HLOOKUP($BR$6,$ET$6:GC21,BX21)</f>
        <v>0</v>
      </c>
      <c r="BS21" s="84" t="str">
        <f t="shared" si="33"/>
        <v/>
      </c>
      <c r="BT21" s="96" t="str">
        <f>IF((SUM($BL20:$BL$254)=0),"",IF($BK21=VLOOKUP($BK21,$BM$8:$BM$254,1),IF(VLOOKUP($BK21,$BM$8:$BO$254,2)=0,"",VLOOKUP($BK21,$BM$8:$BO$254,3))," "))</f>
        <v/>
      </c>
      <c r="BU21" s="93" t="str">
        <f t="shared" si="34"/>
        <v/>
      </c>
      <c r="BV21" s="90" t="str">
        <f t="shared" si="35"/>
        <v/>
      </c>
      <c r="BW21" s="93" t="str">
        <f t="shared" si="101"/>
        <v/>
      </c>
      <c r="BX21" s="97">
        <v>16</v>
      </c>
      <c r="BY21" s="29" t="s">
        <v>527</v>
      </c>
      <c r="BZ21" s="113"/>
      <c r="CA21" s="113">
        <f t="shared" si="36"/>
        <v>0</v>
      </c>
      <c r="CB21" s="113">
        <f t="shared" si="37"/>
        <v>0</v>
      </c>
      <c r="CC21" s="113">
        <f t="shared" si="38"/>
        <v>0</v>
      </c>
      <c r="CD21" s="113">
        <f t="shared" si="39"/>
        <v>0</v>
      </c>
      <c r="CE21" s="113">
        <f t="shared" ca="1" si="40"/>
        <v>0</v>
      </c>
      <c r="CF21" s="113">
        <f t="shared" si="41"/>
        <v>20</v>
      </c>
      <c r="CG21" s="113">
        <f t="shared" si="42"/>
        <v>24</v>
      </c>
      <c r="CH21" s="113">
        <f t="shared" si="43"/>
        <v>0</v>
      </c>
      <c r="CI21" s="113">
        <f t="shared" si="1"/>
        <v>0</v>
      </c>
      <c r="CJ21" s="113">
        <f t="shared" si="2"/>
        <v>0</v>
      </c>
      <c r="CK21" s="113">
        <f t="shared" si="44"/>
        <v>4</v>
      </c>
      <c r="CL21" s="113">
        <f t="shared" si="45"/>
        <v>0</v>
      </c>
      <c r="CM21" s="113">
        <f t="shared" si="46"/>
        <v>0</v>
      </c>
      <c r="CN21" s="113">
        <f t="shared" si="47"/>
        <v>0</v>
      </c>
      <c r="CO21" s="113">
        <f t="shared" si="48"/>
        <v>0</v>
      </c>
      <c r="CP21" s="113">
        <f t="shared" si="49"/>
        <v>0</v>
      </c>
      <c r="CQ21" s="113">
        <f t="shared" si="50"/>
        <v>0</v>
      </c>
      <c r="CR21" s="113">
        <f t="shared" si="51"/>
        <v>0</v>
      </c>
      <c r="CS21" s="113">
        <f t="shared" si="3"/>
        <v>0</v>
      </c>
      <c r="CT21" s="113">
        <f t="shared" si="4"/>
        <v>0</v>
      </c>
      <c r="CU21" s="113">
        <f t="shared" si="5"/>
        <v>0</v>
      </c>
      <c r="CV21" s="113">
        <f t="shared" si="6"/>
        <v>0</v>
      </c>
      <c r="CW21" s="113">
        <f t="shared" si="52"/>
        <v>15</v>
      </c>
      <c r="CX21" s="113">
        <f t="shared" si="7"/>
        <v>0</v>
      </c>
      <c r="CY21" s="113">
        <f t="shared" si="8"/>
        <v>0</v>
      </c>
      <c r="CZ21" s="113">
        <f t="shared" si="9"/>
        <v>0</v>
      </c>
      <c r="DA21" s="113">
        <f t="shared" si="53"/>
        <v>0</v>
      </c>
      <c r="DB21" s="113">
        <f t="shared" si="54"/>
        <v>300</v>
      </c>
      <c r="DC21" s="113">
        <f t="shared" si="55"/>
        <v>0</v>
      </c>
      <c r="DD21" s="113">
        <f t="shared" si="56"/>
        <v>1200</v>
      </c>
      <c r="DE21" s="113">
        <f t="shared" si="57"/>
        <v>0</v>
      </c>
      <c r="DF21" s="113">
        <f t="shared" si="58"/>
        <v>0</v>
      </c>
      <c r="DG21" s="113">
        <f t="shared" si="59"/>
        <v>0</v>
      </c>
      <c r="DH21" s="113">
        <f t="shared" si="60"/>
        <v>0</v>
      </c>
      <c r="DI21" s="113">
        <f t="shared" si="61"/>
        <v>0</v>
      </c>
      <c r="DJ21" s="113"/>
      <c r="DK21" s="113">
        <f t="shared" si="102"/>
        <v>0</v>
      </c>
      <c r="DL21" s="113">
        <f t="shared" si="62"/>
        <v>0</v>
      </c>
      <c r="DM21" s="113">
        <f t="shared" si="63"/>
        <v>0</v>
      </c>
      <c r="DN21" s="113">
        <f t="shared" si="64"/>
        <v>0</v>
      </c>
      <c r="DO21" s="113">
        <f t="shared" si="65"/>
        <v>0</v>
      </c>
      <c r="DP21" s="113">
        <f t="shared" si="66"/>
        <v>20</v>
      </c>
      <c r="DQ21" s="113">
        <f t="shared" si="67"/>
        <v>24</v>
      </c>
      <c r="DR21" s="113">
        <f t="shared" si="68"/>
        <v>0</v>
      </c>
      <c r="DS21" s="113">
        <f t="shared" si="11"/>
        <v>0</v>
      </c>
      <c r="DT21" s="113">
        <f t="shared" si="12"/>
        <v>0</v>
      </c>
      <c r="DU21" s="113">
        <f t="shared" si="69"/>
        <v>4</v>
      </c>
      <c r="DV21" s="113">
        <f t="shared" si="70"/>
        <v>0</v>
      </c>
      <c r="DW21" s="113">
        <f t="shared" si="103"/>
        <v>0</v>
      </c>
      <c r="DX21" s="113">
        <f t="shared" si="71"/>
        <v>0</v>
      </c>
      <c r="DY21" s="113">
        <f t="shared" si="72"/>
        <v>0</v>
      </c>
      <c r="DZ21" s="113">
        <f t="shared" si="104"/>
        <v>0</v>
      </c>
      <c r="EA21" s="113">
        <f t="shared" si="73"/>
        <v>0</v>
      </c>
      <c r="EB21" s="113">
        <f t="shared" si="74"/>
        <v>0</v>
      </c>
      <c r="EC21" s="113">
        <f t="shared" si="13"/>
        <v>0</v>
      </c>
      <c r="ED21" s="113">
        <f t="shared" si="14"/>
        <v>0</v>
      </c>
      <c r="EE21" s="113">
        <f t="shared" si="15"/>
        <v>0</v>
      </c>
      <c r="EF21" s="113">
        <f t="shared" si="16"/>
        <v>0</v>
      </c>
      <c r="EG21" s="113">
        <f t="shared" si="75"/>
        <v>15</v>
      </c>
      <c r="EH21" s="113">
        <f t="shared" si="17"/>
        <v>0</v>
      </c>
      <c r="EI21" s="113">
        <f t="shared" si="18"/>
        <v>0</v>
      </c>
      <c r="EJ21" s="113">
        <f t="shared" si="19"/>
        <v>0</v>
      </c>
      <c r="EK21" s="113">
        <f t="shared" si="76"/>
        <v>0</v>
      </c>
      <c r="EL21" s="113">
        <f t="shared" si="77"/>
        <v>300</v>
      </c>
      <c r="EM21" s="113">
        <f t="shared" si="105"/>
        <v>0</v>
      </c>
      <c r="EN21" s="113">
        <f t="shared" si="78"/>
        <v>1200</v>
      </c>
      <c r="EO21" s="113">
        <f t="shared" si="79"/>
        <v>0</v>
      </c>
      <c r="EP21" s="113">
        <f t="shared" si="106"/>
        <v>0</v>
      </c>
      <c r="EQ21" s="113">
        <f t="shared" si="80"/>
        <v>0</v>
      </c>
      <c r="ER21" s="113">
        <f t="shared" si="81"/>
        <v>0</v>
      </c>
      <c r="ES21" s="113">
        <f t="shared" si="107"/>
        <v>0</v>
      </c>
      <c r="ET21" s="113"/>
      <c r="EU21" s="113">
        <f t="shared" si="108"/>
        <v>0</v>
      </c>
      <c r="EV21" s="113">
        <f t="shared" si="82"/>
        <v>0</v>
      </c>
      <c r="EW21" s="113">
        <f t="shared" si="83"/>
        <v>0</v>
      </c>
      <c r="EX21" s="113">
        <f t="shared" si="84"/>
        <v>0</v>
      </c>
      <c r="EY21" s="113">
        <f t="shared" si="85"/>
        <v>0</v>
      </c>
      <c r="EZ21" s="113">
        <f t="shared" si="86"/>
        <v>38</v>
      </c>
      <c r="FA21" s="113">
        <f t="shared" si="109"/>
        <v>216</v>
      </c>
      <c r="FB21" s="113">
        <f t="shared" si="87"/>
        <v>0</v>
      </c>
      <c r="FC21" s="113">
        <f t="shared" si="21"/>
        <v>0</v>
      </c>
      <c r="FD21" s="113">
        <f t="shared" si="22"/>
        <v>0</v>
      </c>
      <c r="FE21" s="113">
        <f t="shared" si="88"/>
        <v>180</v>
      </c>
      <c r="FF21" s="113">
        <f t="shared" si="89"/>
        <v>0</v>
      </c>
      <c r="FG21" s="113">
        <f t="shared" si="110"/>
        <v>0</v>
      </c>
      <c r="FH21" s="113">
        <f t="shared" si="90"/>
        <v>0</v>
      </c>
      <c r="FI21" s="113">
        <f t="shared" si="91"/>
        <v>0</v>
      </c>
      <c r="FJ21" s="113">
        <f t="shared" si="111"/>
        <v>0</v>
      </c>
      <c r="FK21" s="113">
        <f t="shared" si="92"/>
        <v>0</v>
      </c>
      <c r="FL21" s="113">
        <f t="shared" si="93"/>
        <v>0</v>
      </c>
      <c r="FM21" s="113">
        <f t="shared" si="23"/>
        <v>0</v>
      </c>
      <c r="FN21" s="113">
        <f t="shared" si="24"/>
        <v>0</v>
      </c>
      <c r="FO21" s="113">
        <f t="shared" si="25"/>
        <v>0</v>
      </c>
      <c r="FP21" s="113">
        <f t="shared" si="26"/>
        <v>0</v>
      </c>
      <c r="FQ21" s="113">
        <f t="shared" si="94"/>
        <v>285</v>
      </c>
      <c r="FR21" s="113">
        <f t="shared" si="27"/>
        <v>0</v>
      </c>
      <c r="FS21" s="113">
        <f t="shared" si="28"/>
        <v>0</v>
      </c>
      <c r="FT21" s="113">
        <f t="shared" si="29"/>
        <v>0</v>
      </c>
      <c r="FU21" s="113">
        <f t="shared" si="95"/>
        <v>0</v>
      </c>
      <c r="FV21" s="113">
        <f t="shared" si="96"/>
        <v>960</v>
      </c>
      <c r="FW21" s="113">
        <f t="shared" si="112"/>
        <v>0</v>
      </c>
      <c r="FX21" s="113">
        <f t="shared" si="97"/>
        <v>3600</v>
      </c>
      <c r="FY21" s="113">
        <f t="shared" si="98"/>
        <v>0</v>
      </c>
      <c r="FZ21" s="113">
        <f t="shared" si="113"/>
        <v>0</v>
      </c>
      <c r="GA21" s="113">
        <f t="shared" si="99"/>
        <v>0</v>
      </c>
      <c r="GB21" s="113">
        <f t="shared" si="100"/>
        <v>0</v>
      </c>
      <c r="GC21" s="113">
        <f t="shared" si="114"/>
        <v>0</v>
      </c>
    </row>
    <row r="22" spans="2:185" ht="12.75" customHeight="1" x14ac:dyDescent="0.2">
      <c r="B22" s="124">
        <v>15</v>
      </c>
      <c r="C22" s="121" t="s">
        <v>297</v>
      </c>
      <c r="D22" s="126" t="s">
        <v>73</v>
      </c>
      <c r="E22" s="40">
        <f>SUMIF(Entrada_Dados_Ano_2012!$C$7:$C$253,D22,Entrada_Dados_Ano_2012!$D$7:$D$253)</f>
        <v>0</v>
      </c>
      <c r="F22" s="40">
        <f>SUMIF(Entrada_Dados_Ano_2012!$C$7:$C$253,D22,Entrada_Dados_Ano_2012!$E$7:$E$253)</f>
        <v>0</v>
      </c>
      <c r="G22" s="40">
        <f>SUMIF(Entrada_Dados_Ano_2012!$C$7:$C$253,D22,Entrada_Dados_Ano_2012!$F$7:$F$253)</f>
        <v>0</v>
      </c>
      <c r="H22" s="40">
        <f ca="1">SUMIF(Entrada_Dados_Ano_2012!$C$7:$C$253,D22,Entrada_Dados_Ano_2012!$G$7:$G$251)</f>
        <v>0</v>
      </c>
      <c r="I22" s="40">
        <f>SUMIF(Entrada_Dados_Ano_2012!$C$7:$C$251,D22,Entrada_Dados_Ano_2012!$H$7:$H$253)</f>
        <v>50</v>
      </c>
      <c r="J22" s="40">
        <f>SUMIF(Entrada_Dados_Ano_2012!$C$7:$C$253,D22,Entrada_Dados_Ano_2012!$I$7:$I$253)</f>
        <v>0</v>
      </c>
      <c r="K22" s="40">
        <f>SUMIF(Entrada_Dados_Ano_2012!$C$7:$C$253,D22,Entrada_Dados_Ano_2012!$J$7:$J$253)</f>
        <v>0</v>
      </c>
      <c r="L22" s="40">
        <f>SUMIF(Entrada_Dados_Ano_2012!$C$7:$C$253,D22,Entrada_Dados_Ano_2012!$K$7:$K$253)</f>
        <v>0</v>
      </c>
      <c r="M22" s="40">
        <f>SUMIF(Entrada_Dados_Ano_2012!$C$7:$C$253,D22,Entrada_Dados_Ano_2012!$L$7:$L$253)</f>
        <v>0</v>
      </c>
      <c r="N22" s="40">
        <f>SUMIF(Entrada_Dados_Ano_2012!$C$7:$C$253,D22,Entrada_Dados_Ano_2012!$M$7:$M$253)</f>
        <v>0</v>
      </c>
      <c r="O22" s="40">
        <f>SUMIF(Entrada_Dados_Ano_2012!$C$7:$C$253,D22,Entrada_Dados_Ano_2012!$N$7:$N$253)</f>
        <v>0</v>
      </c>
      <c r="P22" s="40">
        <f>SUMIF(Entrada_Dados_Ano_2012!$C$7:$C$253,D22,Entrada_Dados_Ano_2012!$O$7:$O$253)</f>
        <v>0</v>
      </c>
      <c r="Q22" s="40">
        <f>SUMIF(Entrada_Dados_Ano_2012!$C$7:$C$253,D22,Entrada_Dados_Ano_2012!$P$7:$P$253)</f>
        <v>300</v>
      </c>
      <c r="R22" s="40">
        <f>SUMIF(Entrada_Dados_Ano_2012!$C$7:$C$253,D22,Entrada_Dados_Ano_2012!$Q$7:$Q$253)</f>
        <v>0</v>
      </c>
      <c r="S22" s="40">
        <f>SUMIF(Entrada_Dados_Ano_2012!$C$7:$C$253,D22,Entrada_Dados_Ano_2012!$R$7:$R$253)</f>
        <v>700</v>
      </c>
      <c r="T22" s="40">
        <f>SUMIF(Entrada_Dados_Ano_2012!$C$7:$C$253,D22,Entrada_Dados_Ano_2012!$S$7:$S$253)</f>
        <v>100</v>
      </c>
      <c r="U22" s="40">
        <f>SUMIF(Entrada_Dados_Ano_2012!$C$7:$C$253,D22,Entrada_Dados_Ano_2012!$T$7:$T$253)</f>
        <v>0</v>
      </c>
      <c r="V22" s="40">
        <f>SUMIF(Entrada_Dados_Ano_2012!$C$7:$C$253,D22,Entrada_Dados_Ano_2012!$U$7:$U$253)</f>
        <v>0</v>
      </c>
      <c r="W22" s="145">
        <f>SUMIF(Entrada_Dados_Ano_2012!$C$7:$C$253,D22,Entrada_Dados_Ano_2012!$V$7:$V$253)</f>
        <v>0</v>
      </c>
      <c r="X22" s="142">
        <f>SUMIF(Entrada_Dados_Ano_2012!$C$7:$C$253,D22,Entrada_Dados_Ano_2012!$Y$7:$Y$253)</f>
        <v>0</v>
      </c>
      <c r="Y22" s="40">
        <f>SUMIF(Entrada_Dados_Ano_2012!$C$7:$C$253,D22,Entrada_Dados_Ano_2012!$Z$7:$Z$253)</f>
        <v>0</v>
      </c>
      <c r="Z22" s="40">
        <f>SUMIF(Entrada_Dados_Ano_2012!$C$7:$C$253,D22,Entrada_Dados_Ano_2012!$AA$7:$AA$253)</f>
        <v>0</v>
      </c>
      <c r="AA22" s="40">
        <f>SUMIF(Entrada_Dados_Ano_2012!$C$7:$C$253,D22,Entrada_Dados_Ano_2012!$AB$7:$AB$253)</f>
        <v>0</v>
      </c>
      <c r="AB22" s="40">
        <f>SUMIF(Entrada_Dados_Ano_2012!$C$7:$C$253,D22,Entrada_Dados_Ano_2012!$AC$7:$AC$253)</f>
        <v>50</v>
      </c>
      <c r="AC22" s="40">
        <f>SUMIF(Entrada_Dados_Ano_2012!$C$7:$C$253,D22,Entrada_Dados_Ano_2012!$AD$7:$AD$253)</f>
        <v>0</v>
      </c>
      <c r="AD22" s="40">
        <f>SUMIF(Entrada_Dados_Ano_2012!$C$7:$C$253,D22,Entrada_Dados_Ano_2012!$AE$7:$AE$253)</f>
        <v>0</v>
      </c>
      <c r="AE22" s="40">
        <f>SUMIF(Entrada_Dados_Ano_2012!$C$7:$C$253,D22,Entrada_Dados_Ano_2012!$AF$7:$AF$253)</f>
        <v>0</v>
      </c>
      <c r="AF22" s="40">
        <f>SUMIF(Entrada_Dados_Ano_2012!$C$7:$C$253,D22,Entrada_Dados_Ano_2012!$AG$7:$AG$253)</f>
        <v>0</v>
      </c>
      <c r="AG22" s="40">
        <f>SUMIF(Entrada_Dados_Ano_2012!$C$7:$C$253,D22,Entrada_Dados_Ano_2012!$AH$7:$AH$253)</f>
        <v>0</v>
      </c>
      <c r="AH22" s="40">
        <f>SUMIF(Entrada_Dados_Ano_2012!$C$7:$C$253,D22,Entrada_Dados_Ano_2012!$AI$7:$AI$253)</f>
        <v>0</v>
      </c>
      <c r="AI22" s="40">
        <f>SUMIF(Entrada_Dados_Ano_2012!$C$7:$C$253,D22,Entrada_Dados_Ano_2012!$AJ$7:$AJ$253)</f>
        <v>0</v>
      </c>
      <c r="AJ22" s="40">
        <f>SUMIF(Entrada_Dados_Ano_2012!$C$7:$C$253,D22,Entrada_Dados_Ano_2012!$AK$7:$AK$253)</f>
        <v>300</v>
      </c>
      <c r="AK22" s="40">
        <f>SUMIF(Entrada_Dados_Ano_2012!$C$7:$C$253,D22,Entrada_Dados_Ano_2012!$AL$7:$AL$253)</f>
        <v>0</v>
      </c>
      <c r="AL22" s="40">
        <f>SUMIF(Entrada_Dados_Ano_2012!$C$7:$C$253,D22,Entrada_Dados_Ano_2012!$AM$7:$AM$253)</f>
        <v>700</v>
      </c>
      <c r="AM22" s="40">
        <f>SUMIF(Entrada_Dados_Ano_2012!$C$7:$C$253,D22,Entrada_Dados_Ano_2012!$AN$7:$AN$253)</f>
        <v>100</v>
      </c>
      <c r="AN22" s="40">
        <f>SUMIF(Entrada_Dados_Ano_2012!$C$7:$C$253,D22,Entrada_Dados_Ano_2012!$AO$7:$AO$253)</f>
        <v>0</v>
      </c>
      <c r="AO22" s="40">
        <f>SUMIF(Entrada_Dados_Ano_2012!$C$7:$C$253,D22,Entrada_Dados_Ano_2012!$AP$7:$AP$253)</f>
        <v>0</v>
      </c>
      <c r="AP22" s="145">
        <f>SUMIF(Entrada_Dados_Ano_2012!$C$7:$C$253,D22,Entrada_Dados_Ano_2012!$AQ$7:$AQ$253)</f>
        <v>0</v>
      </c>
      <c r="AQ22" s="142">
        <f>SUMIF(Entrada_Dados_Ano_2012!$C$7:$C$253,D22,Entrada_Dados_Ano_2012!$AT$7:$AT$253)</f>
        <v>0</v>
      </c>
      <c r="AR22" s="40">
        <f>SUMIF(Entrada_Dados_Ano_2012!$C$7:$C$253,D22,Entrada_Dados_Ano_2012!$AU$7:$AU$253)</f>
        <v>0</v>
      </c>
      <c r="AS22" s="40">
        <f>SUMIF(Entrada_Dados_Ano_2012!$C$7:$C$253,D22,Entrada_Dados_Ano_2012!$AV$7:$AV$253)</f>
        <v>0</v>
      </c>
      <c r="AT22" s="40">
        <f>SUMIF(Entrada_Dados_Ano_2012!$C$7:$C$253,D22,Entrada_Dados_Ano_2012!$AW$7:$AW$253)</f>
        <v>0</v>
      </c>
      <c r="AU22" s="40">
        <f>SUMIF(Entrada_Dados_Ano_2012!$C$7:$C$253,D22,Entrada_Dados_Ano_2012!$AX$7:$AX$253)</f>
        <v>140</v>
      </c>
      <c r="AV22" s="40">
        <f>SUMIF(Entrada_Dados_Ano_2012!$C$7:$C$253,D22,Entrada_Dados_Ano_2012!$AY$7:$AY$253)</f>
        <v>0</v>
      </c>
      <c r="AW22" s="40">
        <f>SUMIF(Entrada_Dados_Ano_2012!$C$7:$C$253,D22,Entrada_Dados_Ano_2012!$AZ$7:$AZ$253)</f>
        <v>0</v>
      </c>
      <c r="AX22" s="40">
        <f>SUMIF(Entrada_Dados_Ano_2012!$C$7:$C$253,D22,Entrada_Dados_Ano_2012!$BA$7:$BA$253)</f>
        <v>0</v>
      </c>
      <c r="AY22" s="40">
        <f>SUMIF(Entrada_Dados_Ano_2012!$C$7:$C$253,D22,Entrada_Dados_Ano_2012!$BB$7:$BB$253)</f>
        <v>0</v>
      </c>
      <c r="AZ22" s="40">
        <f>SUMIF(Entrada_Dados_Ano_2012!$C$7:$C$253,D22,Entrada_Dados_Ano_2012!$BC$7:$BC$253)</f>
        <v>0</v>
      </c>
      <c r="BA22" s="40">
        <f>SUMIF(Entrada_Dados_Ano_2012!$C$7:$C$253,D22,Entrada_Dados_Ano_2012!$BD$7:$BD$253)</f>
        <v>0</v>
      </c>
      <c r="BB22" s="40">
        <f>SUMIF(Entrada_Dados_Ano_2012!$C$7:$C$253,D22,Entrada_Dados_Ano_2012!$BE$7:$BE$253)</f>
        <v>0</v>
      </c>
      <c r="BC22" s="40">
        <f>SUMIF(Entrada_Dados_Ano_2012!$C$7:$C$253,D22,Entrada_Dados_Ano_2012!$BF$7:$BF$253)</f>
        <v>5300</v>
      </c>
      <c r="BD22" s="40">
        <f>SUMIF(Entrada_Dados_Ano_2012!$C$7:$C$253,D22,Entrada_Dados_Ano_2012!$BG$7:$BG$253)</f>
        <v>0</v>
      </c>
      <c r="BE22" s="40">
        <f>SUMIF(Entrada_Dados_Ano_2012!$C$7:$C$253,D22,Entrada_Dados_Ano_2012!$BH$7:$BH$253)</f>
        <v>4000</v>
      </c>
      <c r="BF22" s="40">
        <f>SUMIF(Entrada_Dados_Ano_2012!$C$7:$C$253,D22,Entrada_Dados_Ano_2012!$BI$7:$BI$253)</f>
        <v>270</v>
      </c>
      <c r="BG22" s="40">
        <f>SUMIF(Entrada_Dados_Ano_2012!$C$7:$C$253,D22,Entrada_Dados_Ano_2012!$BJ$7:$BJ$253)</f>
        <v>0</v>
      </c>
      <c r="BH22" s="40">
        <f>SUMIF(Entrada_Dados_Ano_2012!$C$7:$C$253,D22,Entrada_Dados_Ano_2012!$BK$7:$BK$253)</f>
        <v>0</v>
      </c>
      <c r="BI22" s="40">
        <f>SUMIF(Entrada_Dados_Ano_2012!$C$7:$C$253,D22,Entrada_Dados_Ano_2012!$BL$7:$BL$253)</f>
        <v>0</v>
      </c>
      <c r="BK22" s="80">
        <v>15</v>
      </c>
      <c r="BL22" s="81">
        <f t="shared" si="31"/>
        <v>0</v>
      </c>
      <c r="BM22" s="80" t="str">
        <f>IF(BL22=1,SUM($BL$8:BL22),"")</f>
        <v/>
      </c>
      <c r="BN22" s="86" t="str">
        <f t="shared" si="32"/>
        <v>Americano do Brasil</v>
      </c>
      <c r="BO22" s="117">
        <f t="shared" si="115"/>
        <v>0</v>
      </c>
      <c r="BP22" s="116">
        <f>HLOOKUP($BP$6,$BZ$6:DI22,BX22)</f>
        <v>0</v>
      </c>
      <c r="BQ22" s="117">
        <f>HLOOKUP($BQ$6,$DJ$6:ES22,BX22)</f>
        <v>0</v>
      </c>
      <c r="BR22" s="116">
        <f>HLOOKUP($BR$6,$ET$6:GC22,BX22)</f>
        <v>0</v>
      </c>
      <c r="BS22" s="84" t="str">
        <f t="shared" si="33"/>
        <v/>
      </c>
      <c r="BT22" s="96" t="str">
        <f>IF((SUM($BL21:$BL$254)=0),"",IF($BK22=VLOOKUP($BK22,$BM$8:$BM$254,1),IF(VLOOKUP($BK22,$BM$8:$BO$254,2)=0,"",VLOOKUP($BK22,$BM$8:$BO$254,3))," "))</f>
        <v/>
      </c>
      <c r="BU22" s="93" t="str">
        <f t="shared" si="34"/>
        <v/>
      </c>
      <c r="BV22" s="90" t="str">
        <f t="shared" si="35"/>
        <v/>
      </c>
      <c r="BW22" s="93" t="str">
        <f t="shared" si="101"/>
        <v/>
      </c>
      <c r="BX22" s="97">
        <v>17</v>
      </c>
      <c r="BY22" s="29" t="s">
        <v>516</v>
      </c>
      <c r="BZ22" s="113"/>
      <c r="CA22" s="113">
        <f t="shared" si="36"/>
        <v>0</v>
      </c>
      <c r="CB22" s="113">
        <f t="shared" si="37"/>
        <v>0</v>
      </c>
      <c r="CC22" s="113">
        <f t="shared" si="38"/>
        <v>0</v>
      </c>
      <c r="CD22" s="113">
        <f t="shared" si="39"/>
        <v>0</v>
      </c>
      <c r="CE22" s="113">
        <f t="shared" ca="1" si="40"/>
        <v>0</v>
      </c>
      <c r="CF22" s="113">
        <f t="shared" si="41"/>
        <v>50</v>
      </c>
      <c r="CG22" s="113">
        <f t="shared" si="42"/>
        <v>100</v>
      </c>
      <c r="CH22" s="113">
        <f t="shared" si="43"/>
        <v>0</v>
      </c>
      <c r="CI22" s="113">
        <f t="shared" si="1"/>
        <v>0</v>
      </c>
      <c r="CJ22" s="113">
        <f t="shared" si="2"/>
        <v>40</v>
      </c>
      <c r="CK22" s="113">
        <f t="shared" si="44"/>
        <v>0</v>
      </c>
      <c r="CL22" s="113">
        <f t="shared" si="45"/>
        <v>0</v>
      </c>
      <c r="CM22" s="113">
        <f t="shared" si="46"/>
        <v>0</v>
      </c>
      <c r="CN22" s="113">
        <f t="shared" si="47"/>
        <v>0</v>
      </c>
      <c r="CO22" s="113">
        <f t="shared" si="48"/>
        <v>0</v>
      </c>
      <c r="CP22" s="113">
        <f t="shared" si="49"/>
        <v>0</v>
      </c>
      <c r="CQ22" s="113">
        <f t="shared" si="50"/>
        <v>0</v>
      </c>
      <c r="CR22" s="113">
        <f t="shared" si="51"/>
        <v>0</v>
      </c>
      <c r="CS22" s="113">
        <f t="shared" si="3"/>
        <v>0</v>
      </c>
      <c r="CT22" s="113">
        <f t="shared" si="4"/>
        <v>0</v>
      </c>
      <c r="CU22" s="113">
        <f t="shared" si="5"/>
        <v>0</v>
      </c>
      <c r="CV22" s="113">
        <f t="shared" si="6"/>
        <v>0</v>
      </c>
      <c r="CW22" s="113">
        <f t="shared" si="52"/>
        <v>300</v>
      </c>
      <c r="CX22" s="113">
        <f t="shared" si="7"/>
        <v>0</v>
      </c>
      <c r="CY22" s="113">
        <f t="shared" si="8"/>
        <v>0</v>
      </c>
      <c r="CZ22" s="113">
        <f t="shared" si="9"/>
        <v>0</v>
      </c>
      <c r="DA22" s="113">
        <f t="shared" si="53"/>
        <v>0</v>
      </c>
      <c r="DB22" s="113">
        <f t="shared" si="54"/>
        <v>700</v>
      </c>
      <c r="DC22" s="113">
        <f t="shared" si="55"/>
        <v>0</v>
      </c>
      <c r="DD22" s="113">
        <f t="shared" si="56"/>
        <v>100</v>
      </c>
      <c r="DE22" s="113">
        <f t="shared" si="57"/>
        <v>0</v>
      </c>
      <c r="DF22" s="113">
        <f t="shared" si="58"/>
        <v>0</v>
      </c>
      <c r="DG22" s="113">
        <f t="shared" si="59"/>
        <v>0</v>
      </c>
      <c r="DH22" s="113">
        <f t="shared" si="60"/>
        <v>0</v>
      </c>
      <c r="DI22" s="113">
        <f t="shared" si="61"/>
        <v>0</v>
      </c>
      <c r="DJ22" s="113"/>
      <c r="DK22" s="113">
        <f t="shared" si="102"/>
        <v>0</v>
      </c>
      <c r="DL22" s="113">
        <f t="shared" si="62"/>
        <v>0</v>
      </c>
      <c r="DM22" s="113">
        <f t="shared" si="63"/>
        <v>0</v>
      </c>
      <c r="DN22" s="113">
        <f t="shared" si="64"/>
        <v>0</v>
      </c>
      <c r="DO22" s="113">
        <f t="shared" si="65"/>
        <v>0</v>
      </c>
      <c r="DP22" s="113">
        <f t="shared" si="66"/>
        <v>50</v>
      </c>
      <c r="DQ22" s="113">
        <f t="shared" si="67"/>
        <v>100</v>
      </c>
      <c r="DR22" s="113">
        <f t="shared" si="68"/>
        <v>0</v>
      </c>
      <c r="DS22" s="113">
        <f t="shared" si="11"/>
        <v>0</v>
      </c>
      <c r="DT22" s="113">
        <f t="shared" si="12"/>
        <v>40</v>
      </c>
      <c r="DU22" s="113">
        <f t="shared" si="69"/>
        <v>0</v>
      </c>
      <c r="DV22" s="113">
        <f t="shared" si="70"/>
        <v>0</v>
      </c>
      <c r="DW22" s="113">
        <f t="shared" si="103"/>
        <v>0</v>
      </c>
      <c r="DX22" s="113">
        <f t="shared" si="71"/>
        <v>0</v>
      </c>
      <c r="DY22" s="113">
        <f t="shared" si="72"/>
        <v>0</v>
      </c>
      <c r="DZ22" s="113">
        <f t="shared" si="104"/>
        <v>0</v>
      </c>
      <c r="EA22" s="113">
        <f t="shared" si="73"/>
        <v>0</v>
      </c>
      <c r="EB22" s="113">
        <f t="shared" si="74"/>
        <v>0</v>
      </c>
      <c r="EC22" s="113">
        <f t="shared" si="13"/>
        <v>0</v>
      </c>
      <c r="ED22" s="113">
        <f t="shared" si="14"/>
        <v>0</v>
      </c>
      <c r="EE22" s="113">
        <f t="shared" si="15"/>
        <v>0</v>
      </c>
      <c r="EF22" s="113">
        <f t="shared" si="16"/>
        <v>0</v>
      </c>
      <c r="EG22" s="113">
        <f t="shared" si="75"/>
        <v>300</v>
      </c>
      <c r="EH22" s="113">
        <f t="shared" si="17"/>
        <v>0</v>
      </c>
      <c r="EI22" s="113">
        <f t="shared" si="18"/>
        <v>0</v>
      </c>
      <c r="EJ22" s="113">
        <f t="shared" si="19"/>
        <v>0</v>
      </c>
      <c r="EK22" s="113">
        <f t="shared" si="76"/>
        <v>0</v>
      </c>
      <c r="EL22" s="113">
        <f t="shared" si="77"/>
        <v>700</v>
      </c>
      <c r="EM22" s="113">
        <f t="shared" si="105"/>
        <v>0</v>
      </c>
      <c r="EN22" s="113">
        <f t="shared" si="78"/>
        <v>100</v>
      </c>
      <c r="EO22" s="113">
        <f t="shared" si="79"/>
        <v>0</v>
      </c>
      <c r="EP22" s="113">
        <f t="shared" si="106"/>
        <v>0</v>
      </c>
      <c r="EQ22" s="113">
        <f t="shared" si="80"/>
        <v>0</v>
      </c>
      <c r="ER22" s="113">
        <f t="shared" si="81"/>
        <v>0</v>
      </c>
      <c r="ES22" s="113">
        <f t="shared" si="107"/>
        <v>0</v>
      </c>
      <c r="ET22" s="113"/>
      <c r="EU22" s="113">
        <f t="shared" si="108"/>
        <v>0</v>
      </c>
      <c r="EV22" s="113">
        <f t="shared" si="82"/>
        <v>0</v>
      </c>
      <c r="EW22" s="113">
        <f t="shared" si="83"/>
        <v>0</v>
      </c>
      <c r="EX22" s="113">
        <f t="shared" si="84"/>
        <v>0</v>
      </c>
      <c r="EY22" s="113">
        <f t="shared" si="85"/>
        <v>0</v>
      </c>
      <c r="EZ22" s="113">
        <f t="shared" si="86"/>
        <v>140</v>
      </c>
      <c r="FA22" s="113">
        <f t="shared" si="109"/>
        <v>1700</v>
      </c>
      <c r="FB22" s="113">
        <f t="shared" si="87"/>
        <v>0</v>
      </c>
      <c r="FC22" s="113">
        <f t="shared" si="21"/>
        <v>0</v>
      </c>
      <c r="FD22" s="113">
        <f t="shared" si="22"/>
        <v>80</v>
      </c>
      <c r="FE22" s="113">
        <f t="shared" si="88"/>
        <v>0</v>
      </c>
      <c r="FF22" s="113">
        <f t="shared" si="89"/>
        <v>0</v>
      </c>
      <c r="FG22" s="113">
        <f t="shared" si="110"/>
        <v>0</v>
      </c>
      <c r="FH22" s="113">
        <f t="shared" si="90"/>
        <v>0</v>
      </c>
      <c r="FI22" s="113">
        <f t="shared" si="91"/>
        <v>0</v>
      </c>
      <c r="FJ22" s="113">
        <f t="shared" si="111"/>
        <v>0</v>
      </c>
      <c r="FK22" s="113">
        <f t="shared" si="92"/>
        <v>0</v>
      </c>
      <c r="FL22" s="113">
        <f t="shared" si="93"/>
        <v>0</v>
      </c>
      <c r="FM22" s="113">
        <f t="shared" si="23"/>
        <v>0</v>
      </c>
      <c r="FN22" s="113">
        <f t="shared" si="24"/>
        <v>0</v>
      </c>
      <c r="FO22" s="113">
        <f t="shared" si="25"/>
        <v>0</v>
      </c>
      <c r="FP22" s="113">
        <f t="shared" si="26"/>
        <v>0</v>
      </c>
      <c r="FQ22" s="113">
        <f t="shared" si="94"/>
        <v>5300</v>
      </c>
      <c r="FR22" s="113">
        <f t="shared" si="27"/>
        <v>0</v>
      </c>
      <c r="FS22" s="113">
        <f t="shared" si="28"/>
        <v>0</v>
      </c>
      <c r="FT22" s="113">
        <f t="shared" si="29"/>
        <v>0</v>
      </c>
      <c r="FU22" s="113">
        <f t="shared" si="95"/>
        <v>0</v>
      </c>
      <c r="FV22" s="113">
        <f t="shared" si="96"/>
        <v>4000</v>
      </c>
      <c r="FW22" s="113">
        <f t="shared" si="112"/>
        <v>0</v>
      </c>
      <c r="FX22" s="113">
        <f t="shared" si="97"/>
        <v>270</v>
      </c>
      <c r="FY22" s="113">
        <f t="shared" si="98"/>
        <v>0</v>
      </c>
      <c r="FZ22" s="113">
        <f t="shared" si="113"/>
        <v>0</v>
      </c>
      <c r="GA22" s="113">
        <f t="shared" si="99"/>
        <v>0</v>
      </c>
      <c r="GB22" s="113">
        <f t="shared" si="100"/>
        <v>0</v>
      </c>
      <c r="GC22" s="113">
        <f t="shared" si="114"/>
        <v>0</v>
      </c>
    </row>
    <row r="23" spans="2:185" ht="12.75" customHeight="1" x14ac:dyDescent="0.2">
      <c r="B23" s="124">
        <v>16</v>
      </c>
      <c r="C23" s="121" t="s">
        <v>298</v>
      </c>
      <c r="D23" s="126" t="s">
        <v>74</v>
      </c>
      <c r="E23" s="40">
        <f>SUMIF(Entrada_Dados_Ano_2012!$C$7:$C$253,D23,Entrada_Dados_Ano_2012!$D$7:$D$253)</f>
        <v>0</v>
      </c>
      <c r="F23" s="40">
        <f>SUMIF(Entrada_Dados_Ano_2012!$C$7:$C$253,D23,Entrada_Dados_Ano_2012!$E$7:$E$253)</f>
        <v>0</v>
      </c>
      <c r="G23" s="40">
        <f>SUMIF(Entrada_Dados_Ano_2012!$C$7:$C$253,D23,Entrada_Dados_Ano_2012!$F$7:$F$253)</f>
        <v>0</v>
      </c>
      <c r="H23" s="40">
        <f ca="1">SUMIF(Entrada_Dados_Ano_2012!$C$7:$C$253,D23,Entrada_Dados_Ano_2012!$G$7:$G$251)</f>
        <v>0</v>
      </c>
      <c r="I23" s="40">
        <f>SUMIF(Entrada_Dados_Ano_2012!$C$7:$C$251,D23,Entrada_Dados_Ano_2012!$H$7:$H$253)</f>
        <v>100</v>
      </c>
      <c r="J23" s="40">
        <f>SUMIF(Entrada_Dados_Ano_2012!$C$7:$C$253,D23,Entrada_Dados_Ano_2012!$I$7:$I$253)</f>
        <v>0</v>
      </c>
      <c r="K23" s="40">
        <f>SUMIF(Entrada_Dados_Ano_2012!$C$7:$C$253,D23,Entrada_Dados_Ano_2012!$J$7:$J$253)</f>
        <v>10</v>
      </c>
      <c r="L23" s="40">
        <f>SUMIF(Entrada_Dados_Ano_2012!$C$7:$C$253,D23,Entrada_Dados_Ano_2012!$K$7:$K$253)</f>
        <v>0</v>
      </c>
      <c r="M23" s="40">
        <f>SUMIF(Entrada_Dados_Ano_2012!$C$7:$C$253,D23,Entrada_Dados_Ano_2012!$L$7:$L$253)</f>
        <v>0</v>
      </c>
      <c r="N23" s="40">
        <f>SUMIF(Entrada_Dados_Ano_2012!$C$7:$C$253,D23,Entrada_Dados_Ano_2012!$M$7:$M$253)</f>
        <v>0</v>
      </c>
      <c r="O23" s="40">
        <f>SUMIF(Entrada_Dados_Ano_2012!$C$7:$C$253,D23,Entrada_Dados_Ano_2012!$N$7:$N$253)</f>
        <v>0</v>
      </c>
      <c r="P23" s="40">
        <f>SUMIF(Entrada_Dados_Ano_2012!$C$7:$C$253,D23,Entrada_Dados_Ano_2012!$O$7:$O$253)</f>
        <v>0</v>
      </c>
      <c r="Q23" s="40">
        <f>SUMIF(Entrada_Dados_Ano_2012!$C$7:$C$253,D23,Entrada_Dados_Ano_2012!$P$7:$P$253)</f>
        <v>40</v>
      </c>
      <c r="R23" s="40">
        <f>SUMIF(Entrada_Dados_Ano_2012!$C$7:$C$253,D23,Entrada_Dados_Ano_2012!$Q$7:$Q$253)</f>
        <v>0</v>
      </c>
      <c r="S23" s="40">
        <f>SUMIF(Entrada_Dados_Ano_2012!$C$7:$C$253,D23,Entrada_Dados_Ano_2012!$R$7:$R$253)</f>
        <v>170</v>
      </c>
      <c r="T23" s="40">
        <f>SUMIF(Entrada_Dados_Ano_2012!$C$7:$C$253,D23,Entrada_Dados_Ano_2012!$S$7:$S$253)</f>
        <v>3000</v>
      </c>
      <c r="U23" s="40">
        <f>SUMIF(Entrada_Dados_Ano_2012!$C$7:$C$253,D23,Entrada_Dados_Ano_2012!$T$7:$T$253)</f>
        <v>0</v>
      </c>
      <c r="V23" s="40">
        <f>SUMIF(Entrada_Dados_Ano_2012!$C$7:$C$253,D23,Entrada_Dados_Ano_2012!$U$7:$U$253)</f>
        <v>0</v>
      </c>
      <c r="W23" s="145">
        <f>SUMIF(Entrada_Dados_Ano_2012!$C$7:$C$253,D23,Entrada_Dados_Ano_2012!$V$7:$V$253)</f>
        <v>0</v>
      </c>
      <c r="X23" s="142">
        <f>SUMIF(Entrada_Dados_Ano_2012!$C$7:$C$253,D23,Entrada_Dados_Ano_2012!$Y$7:$Y$253)</f>
        <v>0</v>
      </c>
      <c r="Y23" s="40">
        <f>SUMIF(Entrada_Dados_Ano_2012!$C$7:$C$253,D23,Entrada_Dados_Ano_2012!$Z$7:$Z$253)</f>
        <v>0</v>
      </c>
      <c r="Z23" s="40">
        <f>SUMIF(Entrada_Dados_Ano_2012!$C$7:$C$253,D23,Entrada_Dados_Ano_2012!$AA$7:$AA$253)</f>
        <v>0</v>
      </c>
      <c r="AA23" s="40">
        <f>SUMIF(Entrada_Dados_Ano_2012!$C$7:$C$253,D23,Entrada_Dados_Ano_2012!$AB$7:$AB$253)</f>
        <v>0</v>
      </c>
      <c r="AB23" s="40">
        <f>SUMIF(Entrada_Dados_Ano_2012!$C$7:$C$253,D23,Entrada_Dados_Ano_2012!$AC$7:$AC$253)</f>
        <v>100</v>
      </c>
      <c r="AC23" s="40">
        <f>SUMIF(Entrada_Dados_Ano_2012!$C$7:$C$253,D23,Entrada_Dados_Ano_2012!$AD$7:$AD$253)</f>
        <v>0</v>
      </c>
      <c r="AD23" s="40">
        <f>SUMIF(Entrada_Dados_Ano_2012!$C$7:$C$253,D23,Entrada_Dados_Ano_2012!$AE$7:$AE$253)</f>
        <v>10</v>
      </c>
      <c r="AE23" s="40">
        <f>SUMIF(Entrada_Dados_Ano_2012!$C$7:$C$253,D23,Entrada_Dados_Ano_2012!$AF$7:$AF$253)</f>
        <v>0</v>
      </c>
      <c r="AF23" s="40">
        <f>SUMIF(Entrada_Dados_Ano_2012!$C$7:$C$253,D23,Entrada_Dados_Ano_2012!$AG$7:$AG$253)</f>
        <v>0</v>
      </c>
      <c r="AG23" s="40">
        <f>SUMIF(Entrada_Dados_Ano_2012!$C$7:$C$253,D23,Entrada_Dados_Ano_2012!$AH$7:$AH$253)</f>
        <v>0</v>
      </c>
      <c r="AH23" s="40">
        <f>SUMIF(Entrada_Dados_Ano_2012!$C$7:$C$253,D23,Entrada_Dados_Ano_2012!$AI$7:$AI$253)</f>
        <v>0</v>
      </c>
      <c r="AI23" s="40">
        <f>SUMIF(Entrada_Dados_Ano_2012!$C$7:$C$253,D23,Entrada_Dados_Ano_2012!$AJ$7:$AJ$253)</f>
        <v>0</v>
      </c>
      <c r="AJ23" s="40">
        <f>SUMIF(Entrada_Dados_Ano_2012!$C$7:$C$253,D23,Entrada_Dados_Ano_2012!$AK$7:$AK$253)</f>
        <v>40</v>
      </c>
      <c r="AK23" s="40">
        <f>SUMIF(Entrada_Dados_Ano_2012!$C$7:$C$253,D23,Entrada_Dados_Ano_2012!$AL$7:$AL$253)</f>
        <v>0</v>
      </c>
      <c r="AL23" s="40">
        <f>SUMIF(Entrada_Dados_Ano_2012!$C$7:$C$253,D23,Entrada_Dados_Ano_2012!$AM$7:$AM$253)</f>
        <v>170</v>
      </c>
      <c r="AM23" s="40">
        <f>SUMIF(Entrada_Dados_Ano_2012!$C$7:$C$253,D23,Entrada_Dados_Ano_2012!$AN$7:$AN$253)</f>
        <v>3000</v>
      </c>
      <c r="AN23" s="40">
        <f>SUMIF(Entrada_Dados_Ano_2012!$C$7:$C$253,D23,Entrada_Dados_Ano_2012!$AO$7:$AO$253)</f>
        <v>0</v>
      </c>
      <c r="AO23" s="40">
        <f>SUMIF(Entrada_Dados_Ano_2012!$C$7:$C$253,D23,Entrada_Dados_Ano_2012!$AP$7:$AP$253)</f>
        <v>0</v>
      </c>
      <c r="AP23" s="145">
        <f>SUMIF(Entrada_Dados_Ano_2012!$C$7:$C$253,D23,Entrada_Dados_Ano_2012!$AQ$7:$AQ$253)</f>
        <v>0</v>
      </c>
      <c r="AQ23" s="142">
        <f>SUMIF(Entrada_Dados_Ano_2012!$C$7:$C$253,D23,Entrada_Dados_Ano_2012!$AT$7:$AT$253)</f>
        <v>0</v>
      </c>
      <c r="AR23" s="40">
        <f>SUMIF(Entrada_Dados_Ano_2012!$C$7:$C$253,D23,Entrada_Dados_Ano_2012!$AU$7:$AU$253)</f>
        <v>0</v>
      </c>
      <c r="AS23" s="40">
        <f>SUMIF(Entrada_Dados_Ano_2012!$C$7:$C$253,D23,Entrada_Dados_Ano_2012!$AV$7:$AV$253)</f>
        <v>0</v>
      </c>
      <c r="AT23" s="40">
        <f>SUMIF(Entrada_Dados_Ano_2012!$C$7:$C$253,D23,Entrada_Dados_Ano_2012!$AW$7:$AW$253)</f>
        <v>0</v>
      </c>
      <c r="AU23" s="40">
        <f>SUMIF(Entrada_Dados_Ano_2012!$C$7:$C$253,D23,Entrada_Dados_Ano_2012!$AX$7:$AX$253)</f>
        <v>180</v>
      </c>
      <c r="AV23" s="40">
        <f>SUMIF(Entrada_Dados_Ano_2012!$C$7:$C$253,D23,Entrada_Dados_Ano_2012!$AY$7:$AY$253)</f>
        <v>0</v>
      </c>
      <c r="AW23" s="40">
        <f>SUMIF(Entrada_Dados_Ano_2012!$C$7:$C$253,D23,Entrada_Dados_Ano_2012!$AZ$7:$AZ$253)</f>
        <v>600</v>
      </c>
      <c r="AX23" s="40">
        <f>SUMIF(Entrada_Dados_Ano_2012!$C$7:$C$253,D23,Entrada_Dados_Ano_2012!$BA$7:$BA$253)</f>
        <v>0</v>
      </c>
      <c r="AY23" s="40">
        <f>SUMIF(Entrada_Dados_Ano_2012!$C$7:$C$253,D23,Entrada_Dados_Ano_2012!$BB$7:$BB$253)</f>
        <v>0</v>
      </c>
      <c r="AZ23" s="40">
        <f>SUMIF(Entrada_Dados_Ano_2012!$C$7:$C$253,D23,Entrada_Dados_Ano_2012!$BC$7:$BC$253)</f>
        <v>0</v>
      </c>
      <c r="BA23" s="40">
        <f>SUMIF(Entrada_Dados_Ano_2012!$C$7:$C$253,D23,Entrada_Dados_Ano_2012!$BD$7:$BD$253)</f>
        <v>0</v>
      </c>
      <c r="BB23" s="40">
        <f>SUMIF(Entrada_Dados_Ano_2012!$C$7:$C$253,D23,Entrada_Dados_Ano_2012!$BE$7:$BE$253)</f>
        <v>0</v>
      </c>
      <c r="BC23" s="40">
        <f>SUMIF(Entrada_Dados_Ano_2012!$C$7:$C$253,D23,Entrada_Dados_Ano_2012!$BF$7:$BF$253)</f>
        <v>700</v>
      </c>
      <c r="BD23" s="40">
        <f>SUMIF(Entrada_Dados_Ano_2012!$C$7:$C$253,D23,Entrada_Dados_Ano_2012!$BG$7:$BG$253)</f>
        <v>0</v>
      </c>
      <c r="BE23" s="40">
        <f>SUMIF(Entrada_Dados_Ano_2012!$C$7:$C$253,D23,Entrada_Dados_Ano_2012!$BH$7:$BH$253)</f>
        <v>595</v>
      </c>
      <c r="BF23" s="40">
        <f>SUMIF(Entrada_Dados_Ano_2012!$C$7:$C$253,D23,Entrada_Dados_Ano_2012!$BI$7:$BI$253)</f>
        <v>8460</v>
      </c>
      <c r="BG23" s="40">
        <f>SUMIF(Entrada_Dados_Ano_2012!$C$7:$C$253,D23,Entrada_Dados_Ano_2012!$BJ$7:$BJ$253)</f>
        <v>0</v>
      </c>
      <c r="BH23" s="40">
        <f>SUMIF(Entrada_Dados_Ano_2012!$C$7:$C$253,D23,Entrada_Dados_Ano_2012!$BK$7:$BK$253)</f>
        <v>0</v>
      </c>
      <c r="BI23" s="40">
        <f>SUMIF(Entrada_Dados_Ano_2012!$C$7:$C$253,D23,Entrada_Dados_Ano_2012!$BL$7:$BL$253)</f>
        <v>0</v>
      </c>
      <c r="BK23" s="80">
        <v>16</v>
      </c>
      <c r="BL23" s="81">
        <f t="shared" si="31"/>
        <v>0</v>
      </c>
      <c r="BM23" s="80" t="str">
        <f>IF(BL23=1,SUM($BL$8:BL23),"")</f>
        <v/>
      </c>
      <c r="BN23" s="86" t="str">
        <f t="shared" si="32"/>
        <v>Amorinópolis</v>
      </c>
      <c r="BO23" s="117">
        <f t="shared" si="115"/>
        <v>0</v>
      </c>
      <c r="BP23" s="116">
        <f>HLOOKUP($BP$6,$BZ$6:DI23,BX23)</f>
        <v>0</v>
      </c>
      <c r="BQ23" s="117">
        <f>HLOOKUP($BQ$6,$DJ$6:ES23,BX23)</f>
        <v>0</v>
      </c>
      <c r="BR23" s="116">
        <f>HLOOKUP($BR$6,$ET$6:GC23,BX23)</f>
        <v>0</v>
      </c>
      <c r="BS23" s="84" t="str">
        <f t="shared" si="33"/>
        <v/>
      </c>
      <c r="BT23" s="96" t="str">
        <f>IF((SUM($BL22:$BL$254)=0),"",IF($BK23=VLOOKUP($BK23,$BM$8:$BM$254,1),IF(VLOOKUP($BK23,$BM$8:$BO$254,2)=0,"",VLOOKUP($BK23,$BM$8:$BO$254,3))," "))</f>
        <v/>
      </c>
      <c r="BU23" s="93" t="str">
        <f t="shared" si="34"/>
        <v/>
      </c>
      <c r="BV23" s="90" t="str">
        <f t="shared" si="35"/>
        <v/>
      </c>
      <c r="BW23" s="93" t="str">
        <f t="shared" si="101"/>
        <v/>
      </c>
      <c r="BX23" s="97">
        <v>18</v>
      </c>
      <c r="BY23" s="29" t="s">
        <v>57</v>
      </c>
      <c r="BZ23" s="113"/>
      <c r="CA23" s="113">
        <f t="shared" si="36"/>
        <v>0</v>
      </c>
      <c r="CB23" s="113">
        <f t="shared" si="37"/>
        <v>0</v>
      </c>
      <c r="CC23" s="113">
        <f t="shared" si="38"/>
        <v>0</v>
      </c>
      <c r="CD23" s="113">
        <f t="shared" si="39"/>
        <v>0</v>
      </c>
      <c r="CE23" s="113">
        <f t="shared" ca="1" si="40"/>
        <v>0</v>
      </c>
      <c r="CF23" s="113">
        <f t="shared" si="41"/>
        <v>100</v>
      </c>
      <c r="CG23" s="113">
        <f t="shared" si="42"/>
        <v>0</v>
      </c>
      <c r="CH23" s="113">
        <f t="shared" si="43"/>
        <v>0</v>
      </c>
      <c r="CI23" s="113">
        <f t="shared" si="1"/>
        <v>0</v>
      </c>
      <c r="CJ23" s="113">
        <f t="shared" si="2"/>
        <v>0</v>
      </c>
      <c r="CK23" s="113">
        <f t="shared" si="44"/>
        <v>10</v>
      </c>
      <c r="CL23" s="113">
        <f t="shared" si="45"/>
        <v>0</v>
      </c>
      <c r="CM23" s="113">
        <f t="shared" si="46"/>
        <v>0</v>
      </c>
      <c r="CN23" s="113">
        <f t="shared" si="47"/>
        <v>0</v>
      </c>
      <c r="CO23" s="113">
        <f t="shared" si="48"/>
        <v>0</v>
      </c>
      <c r="CP23" s="113">
        <f t="shared" si="49"/>
        <v>0</v>
      </c>
      <c r="CQ23" s="113">
        <f t="shared" si="50"/>
        <v>0</v>
      </c>
      <c r="CR23" s="113">
        <f t="shared" si="51"/>
        <v>0</v>
      </c>
      <c r="CS23" s="113">
        <f t="shared" si="3"/>
        <v>0</v>
      </c>
      <c r="CT23" s="113">
        <f t="shared" si="4"/>
        <v>0</v>
      </c>
      <c r="CU23" s="113">
        <f t="shared" si="5"/>
        <v>0</v>
      </c>
      <c r="CV23" s="113">
        <f t="shared" si="6"/>
        <v>0</v>
      </c>
      <c r="CW23" s="113">
        <f t="shared" si="52"/>
        <v>40</v>
      </c>
      <c r="CX23" s="113">
        <f t="shared" si="7"/>
        <v>0</v>
      </c>
      <c r="CY23" s="113">
        <f t="shared" si="8"/>
        <v>0</v>
      </c>
      <c r="CZ23" s="113">
        <f t="shared" si="9"/>
        <v>0</v>
      </c>
      <c r="DA23" s="113">
        <f t="shared" si="53"/>
        <v>0</v>
      </c>
      <c r="DB23" s="113">
        <f t="shared" si="54"/>
        <v>170</v>
      </c>
      <c r="DC23" s="113">
        <f t="shared" si="55"/>
        <v>0</v>
      </c>
      <c r="DD23" s="113">
        <f t="shared" si="56"/>
        <v>3000</v>
      </c>
      <c r="DE23" s="113">
        <f t="shared" si="57"/>
        <v>0</v>
      </c>
      <c r="DF23" s="113">
        <f t="shared" si="58"/>
        <v>0</v>
      </c>
      <c r="DG23" s="113">
        <f t="shared" si="59"/>
        <v>0</v>
      </c>
      <c r="DH23" s="113">
        <f t="shared" si="60"/>
        <v>0</v>
      </c>
      <c r="DI23" s="113">
        <f t="shared" si="61"/>
        <v>0</v>
      </c>
      <c r="DJ23" s="113"/>
      <c r="DK23" s="113">
        <f t="shared" si="102"/>
        <v>0</v>
      </c>
      <c r="DL23" s="113">
        <f t="shared" si="62"/>
        <v>0</v>
      </c>
      <c r="DM23" s="113">
        <f t="shared" si="63"/>
        <v>0</v>
      </c>
      <c r="DN23" s="113">
        <f t="shared" si="64"/>
        <v>0</v>
      </c>
      <c r="DO23" s="113">
        <f t="shared" si="65"/>
        <v>0</v>
      </c>
      <c r="DP23" s="113">
        <f t="shared" si="66"/>
        <v>100</v>
      </c>
      <c r="DQ23" s="113">
        <f t="shared" si="67"/>
        <v>0</v>
      </c>
      <c r="DR23" s="113">
        <f t="shared" si="68"/>
        <v>0</v>
      </c>
      <c r="DS23" s="113">
        <f t="shared" si="11"/>
        <v>0</v>
      </c>
      <c r="DT23" s="113">
        <f t="shared" si="12"/>
        <v>0</v>
      </c>
      <c r="DU23" s="113">
        <f t="shared" si="69"/>
        <v>10</v>
      </c>
      <c r="DV23" s="113">
        <f t="shared" si="70"/>
        <v>0</v>
      </c>
      <c r="DW23" s="113">
        <f t="shared" si="103"/>
        <v>0</v>
      </c>
      <c r="DX23" s="113">
        <f t="shared" si="71"/>
        <v>0</v>
      </c>
      <c r="DY23" s="113">
        <f t="shared" si="72"/>
        <v>0</v>
      </c>
      <c r="DZ23" s="113">
        <f t="shared" si="104"/>
        <v>0</v>
      </c>
      <c r="EA23" s="113">
        <f t="shared" si="73"/>
        <v>0</v>
      </c>
      <c r="EB23" s="113">
        <f t="shared" si="74"/>
        <v>0</v>
      </c>
      <c r="EC23" s="113">
        <f t="shared" si="13"/>
        <v>0</v>
      </c>
      <c r="ED23" s="113">
        <f t="shared" si="14"/>
        <v>0</v>
      </c>
      <c r="EE23" s="113">
        <f t="shared" si="15"/>
        <v>0</v>
      </c>
      <c r="EF23" s="113">
        <f t="shared" si="16"/>
        <v>0</v>
      </c>
      <c r="EG23" s="113">
        <f t="shared" si="75"/>
        <v>40</v>
      </c>
      <c r="EH23" s="113">
        <f t="shared" si="17"/>
        <v>0</v>
      </c>
      <c r="EI23" s="113">
        <f t="shared" si="18"/>
        <v>0</v>
      </c>
      <c r="EJ23" s="113">
        <f t="shared" si="19"/>
        <v>0</v>
      </c>
      <c r="EK23" s="113">
        <f t="shared" si="76"/>
        <v>0</v>
      </c>
      <c r="EL23" s="113">
        <f t="shared" si="77"/>
        <v>170</v>
      </c>
      <c r="EM23" s="113">
        <f t="shared" si="105"/>
        <v>0</v>
      </c>
      <c r="EN23" s="113">
        <f t="shared" si="78"/>
        <v>3000</v>
      </c>
      <c r="EO23" s="113">
        <f t="shared" si="79"/>
        <v>0</v>
      </c>
      <c r="EP23" s="113">
        <f t="shared" si="106"/>
        <v>0</v>
      </c>
      <c r="EQ23" s="113">
        <f t="shared" si="80"/>
        <v>0</v>
      </c>
      <c r="ER23" s="113">
        <f t="shared" si="81"/>
        <v>0</v>
      </c>
      <c r="ES23" s="113">
        <f t="shared" si="107"/>
        <v>0</v>
      </c>
      <c r="ET23" s="113"/>
      <c r="EU23" s="113">
        <f t="shared" si="108"/>
        <v>0</v>
      </c>
      <c r="EV23" s="113">
        <f t="shared" si="82"/>
        <v>0</v>
      </c>
      <c r="EW23" s="113">
        <f t="shared" si="83"/>
        <v>0</v>
      </c>
      <c r="EX23" s="113">
        <f t="shared" si="84"/>
        <v>0</v>
      </c>
      <c r="EY23" s="113">
        <f t="shared" si="85"/>
        <v>0</v>
      </c>
      <c r="EZ23" s="113">
        <f t="shared" si="86"/>
        <v>180</v>
      </c>
      <c r="FA23" s="113">
        <f t="shared" si="109"/>
        <v>0</v>
      </c>
      <c r="FB23" s="113">
        <f t="shared" si="87"/>
        <v>0</v>
      </c>
      <c r="FC23" s="113">
        <f t="shared" si="21"/>
        <v>0</v>
      </c>
      <c r="FD23" s="113">
        <f t="shared" si="22"/>
        <v>0</v>
      </c>
      <c r="FE23" s="113">
        <f t="shared" si="88"/>
        <v>600</v>
      </c>
      <c r="FF23" s="113">
        <f t="shared" si="89"/>
        <v>0</v>
      </c>
      <c r="FG23" s="113">
        <f t="shared" si="110"/>
        <v>0</v>
      </c>
      <c r="FH23" s="113">
        <f t="shared" si="90"/>
        <v>0</v>
      </c>
      <c r="FI23" s="113">
        <f t="shared" si="91"/>
        <v>0</v>
      </c>
      <c r="FJ23" s="113">
        <f t="shared" si="111"/>
        <v>0</v>
      </c>
      <c r="FK23" s="113">
        <f t="shared" si="92"/>
        <v>0</v>
      </c>
      <c r="FL23" s="113">
        <f t="shared" si="93"/>
        <v>0</v>
      </c>
      <c r="FM23" s="113">
        <f t="shared" si="23"/>
        <v>0</v>
      </c>
      <c r="FN23" s="113">
        <f t="shared" si="24"/>
        <v>0</v>
      </c>
      <c r="FO23" s="113">
        <f t="shared" si="25"/>
        <v>0</v>
      </c>
      <c r="FP23" s="113">
        <f t="shared" si="26"/>
        <v>0</v>
      </c>
      <c r="FQ23" s="113">
        <f t="shared" si="94"/>
        <v>700</v>
      </c>
      <c r="FR23" s="113">
        <f t="shared" si="27"/>
        <v>0</v>
      </c>
      <c r="FS23" s="113">
        <f t="shared" si="28"/>
        <v>0</v>
      </c>
      <c r="FT23" s="113">
        <f t="shared" si="29"/>
        <v>0</v>
      </c>
      <c r="FU23" s="113">
        <f t="shared" si="95"/>
        <v>0</v>
      </c>
      <c r="FV23" s="113">
        <f t="shared" si="96"/>
        <v>595</v>
      </c>
      <c r="FW23" s="113">
        <f t="shared" si="112"/>
        <v>0</v>
      </c>
      <c r="FX23" s="113">
        <f t="shared" si="97"/>
        <v>8460</v>
      </c>
      <c r="FY23" s="113">
        <f t="shared" si="98"/>
        <v>0</v>
      </c>
      <c r="FZ23" s="113">
        <f t="shared" si="113"/>
        <v>0</v>
      </c>
      <c r="GA23" s="113">
        <f t="shared" si="99"/>
        <v>0</v>
      </c>
      <c r="GB23" s="113">
        <f t="shared" si="100"/>
        <v>0</v>
      </c>
      <c r="GC23" s="113">
        <f t="shared" si="114"/>
        <v>0</v>
      </c>
    </row>
    <row r="24" spans="2:185" ht="12.75" customHeight="1" x14ac:dyDescent="0.2">
      <c r="B24" s="124">
        <v>17</v>
      </c>
      <c r="C24" s="121" t="s">
        <v>299</v>
      </c>
      <c r="D24" s="126" t="s">
        <v>75</v>
      </c>
      <c r="E24" s="40">
        <f>SUMIF(Entrada_Dados_Ano_2012!$C$7:$C$253,D24,Entrada_Dados_Ano_2012!$D$7:$D$253)</f>
        <v>0</v>
      </c>
      <c r="F24" s="40">
        <f>SUMIF(Entrada_Dados_Ano_2012!$C$7:$C$253,D24,Entrada_Dados_Ano_2012!$E$7:$E$253)</f>
        <v>0</v>
      </c>
      <c r="G24" s="40">
        <f>SUMIF(Entrada_Dados_Ano_2012!$C$7:$C$253,D24,Entrada_Dados_Ano_2012!$F$7:$F$253)</f>
        <v>0</v>
      </c>
      <c r="H24" s="40">
        <f ca="1">SUMIF(Entrada_Dados_Ano_2012!$C$7:$C$253,D24,Entrada_Dados_Ano_2012!$G$7:$G$251)</f>
        <v>0</v>
      </c>
      <c r="I24" s="40">
        <f>SUMIF(Entrada_Dados_Ano_2012!$C$7:$C$251,D24,Entrada_Dados_Ano_2012!$H$7:$H$253)</f>
        <v>30</v>
      </c>
      <c r="J24" s="40">
        <f>SUMIF(Entrada_Dados_Ano_2012!$C$7:$C$253,D24,Entrada_Dados_Ano_2012!$I$7:$I$253)</f>
        <v>0</v>
      </c>
      <c r="K24" s="40">
        <f>SUMIF(Entrada_Dados_Ano_2012!$C$7:$C$253,D24,Entrada_Dados_Ano_2012!$J$7:$J$253)</f>
        <v>45</v>
      </c>
      <c r="L24" s="40">
        <f>SUMIF(Entrada_Dados_Ano_2012!$C$7:$C$253,D24,Entrada_Dados_Ano_2012!$K$7:$K$253)</f>
        <v>0</v>
      </c>
      <c r="M24" s="40">
        <f>SUMIF(Entrada_Dados_Ano_2012!$C$7:$C$253,D24,Entrada_Dados_Ano_2012!$L$7:$L$253)</f>
        <v>0</v>
      </c>
      <c r="N24" s="40">
        <f>SUMIF(Entrada_Dados_Ano_2012!$C$7:$C$253,D24,Entrada_Dados_Ano_2012!$M$7:$M$253)</f>
        <v>0</v>
      </c>
      <c r="O24" s="40">
        <f>SUMIF(Entrada_Dados_Ano_2012!$C$7:$C$253,D24,Entrada_Dados_Ano_2012!$N$7:$N$253)</f>
        <v>0</v>
      </c>
      <c r="P24" s="40">
        <f>SUMIF(Entrada_Dados_Ano_2012!$C$7:$C$253,D24,Entrada_Dados_Ano_2012!$O$7:$O$253)</f>
        <v>0</v>
      </c>
      <c r="Q24" s="40">
        <f>SUMIF(Entrada_Dados_Ano_2012!$C$7:$C$253,D24,Entrada_Dados_Ano_2012!$P$7:$P$253)</f>
        <v>140</v>
      </c>
      <c r="R24" s="40">
        <f>SUMIF(Entrada_Dados_Ano_2012!$C$7:$C$253,D24,Entrada_Dados_Ano_2012!$Q$7:$Q$253)</f>
        <v>0</v>
      </c>
      <c r="S24" s="40">
        <f>SUMIF(Entrada_Dados_Ano_2012!$C$7:$C$253,D24,Entrada_Dados_Ano_2012!$R$7:$R$253)</f>
        <v>1300</v>
      </c>
      <c r="T24" s="40">
        <f>SUMIF(Entrada_Dados_Ano_2012!$C$7:$C$253,D24,Entrada_Dados_Ano_2012!$S$7:$S$253)</f>
        <v>4500</v>
      </c>
      <c r="U24" s="40">
        <f>SUMIF(Entrada_Dados_Ano_2012!$C$7:$C$253,D24,Entrada_Dados_Ano_2012!$T$7:$T$253)</f>
        <v>1200</v>
      </c>
      <c r="V24" s="40">
        <f>SUMIF(Entrada_Dados_Ano_2012!$C$7:$C$253,D24,Entrada_Dados_Ano_2012!$U$7:$U$253)</f>
        <v>70</v>
      </c>
      <c r="W24" s="145">
        <f>SUMIF(Entrada_Dados_Ano_2012!$C$7:$C$253,D24,Entrada_Dados_Ano_2012!$V$7:$V$253)</f>
        <v>0</v>
      </c>
      <c r="X24" s="142">
        <f>SUMIF(Entrada_Dados_Ano_2012!$C$7:$C$253,D24,Entrada_Dados_Ano_2012!$Y$7:$Y$253)</f>
        <v>0</v>
      </c>
      <c r="Y24" s="40">
        <f>SUMIF(Entrada_Dados_Ano_2012!$C$7:$C$253,D24,Entrada_Dados_Ano_2012!$Z$7:$Z$253)</f>
        <v>0</v>
      </c>
      <c r="Z24" s="40">
        <f>SUMIF(Entrada_Dados_Ano_2012!$C$7:$C$253,D24,Entrada_Dados_Ano_2012!$AA$7:$AA$253)</f>
        <v>0</v>
      </c>
      <c r="AA24" s="40">
        <f>SUMIF(Entrada_Dados_Ano_2012!$C$7:$C$253,D24,Entrada_Dados_Ano_2012!$AB$7:$AB$253)</f>
        <v>0</v>
      </c>
      <c r="AB24" s="40">
        <f>SUMIF(Entrada_Dados_Ano_2012!$C$7:$C$253,D24,Entrada_Dados_Ano_2012!$AC$7:$AC$253)</f>
        <v>30</v>
      </c>
      <c r="AC24" s="40">
        <f>SUMIF(Entrada_Dados_Ano_2012!$C$7:$C$253,D24,Entrada_Dados_Ano_2012!$AD$7:$AD$253)</f>
        <v>0</v>
      </c>
      <c r="AD24" s="40">
        <f>SUMIF(Entrada_Dados_Ano_2012!$C$7:$C$253,D24,Entrada_Dados_Ano_2012!$AE$7:$AE$253)</f>
        <v>45</v>
      </c>
      <c r="AE24" s="40">
        <f>SUMIF(Entrada_Dados_Ano_2012!$C$7:$C$253,D24,Entrada_Dados_Ano_2012!$AF$7:$AF$253)</f>
        <v>0</v>
      </c>
      <c r="AF24" s="40">
        <f>SUMIF(Entrada_Dados_Ano_2012!$C$7:$C$253,D24,Entrada_Dados_Ano_2012!$AG$7:$AG$253)</f>
        <v>0</v>
      </c>
      <c r="AG24" s="40">
        <f>SUMIF(Entrada_Dados_Ano_2012!$C$7:$C$253,D24,Entrada_Dados_Ano_2012!$AH$7:$AH$253)</f>
        <v>0</v>
      </c>
      <c r="AH24" s="40">
        <f>SUMIF(Entrada_Dados_Ano_2012!$C$7:$C$253,D24,Entrada_Dados_Ano_2012!$AI$7:$AI$253)</f>
        <v>0</v>
      </c>
      <c r="AI24" s="40">
        <f>SUMIF(Entrada_Dados_Ano_2012!$C$7:$C$253,D24,Entrada_Dados_Ano_2012!$AJ$7:$AJ$253)</f>
        <v>0</v>
      </c>
      <c r="AJ24" s="40">
        <f>SUMIF(Entrada_Dados_Ano_2012!$C$7:$C$253,D24,Entrada_Dados_Ano_2012!$AK$7:$AK$253)</f>
        <v>140</v>
      </c>
      <c r="AK24" s="40">
        <f>SUMIF(Entrada_Dados_Ano_2012!$C$7:$C$253,D24,Entrada_Dados_Ano_2012!$AL$7:$AL$253)</f>
        <v>0</v>
      </c>
      <c r="AL24" s="40">
        <f>SUMIF(Entrada_Dados_Ano_2012!$C$7:$C$253,D24,Entrada_Dados_Ano_2012!$AM$7:$AM$253)</f>
        <v>1300</v>
      </c>
      <c r="AM24" s="40">
        <f>SUMIF(Entrada_Dados_Ano_2012!$C$7:$C$253,D24,Entrada_Dados_Ano_2012!$AN$7:$AN$253)</f>
        <v>4500</v>
      </c>
      <c r="AN24" s="40">
        <f>SUMIF(Entrada_Dados_Ano_2012!$C$7:$C$253,D24,Entrada_Dados_Ano_2012!$AO$7:$AO$253)</f>
        <v>1200</v>
      </c>
      <c r="AO24" s="40">
        <f>SUMIF(Entrada_Dados_Ano_2012!$C$7:$C$253,D24,Entrada_Dados_Ano_2012!$AP$7:$AP$253)</f>
        <v>70</v>
      </c>
      <c r="AP24" s="145">
        <f>SUMIF(Entrada_Dados_Ano_2012!$C$7:$C$253,D24,Entrada_Dados_Ano_2012!$AQ$7:$AQ$253)</f>
        <v>0</v>
      </c>
      <c r="AQ24" s="142">
        <f>SUMIF(Entrada_Dados_Ano_2012!$C$7:$C$253,D24,Entrada_Dados_Ano_2012!$AT$7:$AT$253)</f>
        <v>0</v>
      </c>
      <c r="AR24" s="40">
        <f>SUMIF(Entrada_Dados_Ano_2012!$C$7:$C$253,D24,Entrada_Dados_Ano_2012!$AU$7:$AU$253)</f>
        <v>0</v>
      </c>
      <c r="AS24" s="40">
        <f>SUMIF(Entrada_Dados_Ano_2012!$C$7:$C$253,D24,Entrada_Dados_Ano_2012!$AV$7:$AV$253)</f>
        <v>0</v>
      </c>
      <c r="AT24" s="40">
        <f>SUMIF(Entrada_Dados_Ano_2012!$C$7:$C$253,D24,Entrada_Dados_Ano_2012!$AW$7:$AW$253)</f>
        <v>0</v>
      </c>
      <c r="AU24" s="40">
        <f>SUMIF(Entrada_Dados_Ano_2012!$C$7:$C$253,D24,Entrada_Dados_Ano_2012!$AX$7:$AX$253)</f>
        <v>68</v>
      </c>
      <c r="AV24" s="40">
        <f>SUMIF(Entrada_Dados_Ano_2012!$C$7:$C$253,D24,Entrada_Dados_Ano_2012!$AY$7:$AY$253)</f>
        <v>0</v>
      </c>
      <c r="AW24" s="40">
        <f>SUMIF(Entrada_Dados_Ano_2012!$C$7:$C$253,D24,Entrada_Dados_Ano_2012!$AZ$7:$AZ$253)</f>
        <v>3500</v>
      </c>
      <c r="AX24" s="40">
        <f>SUMIF(Entrada_Dados_Ano_2012!$C$7:$C$253,D24,Entrada_Dados_Ano_2012!$BA$7:$BA$253)</f>
        <v>0</v>
      </c>
      <c r="AY24" s="40">
        <f>SUMIF(Entrada_Dados_Ano_2012!$C$7:$C$253,D24,Entrada_Dados_Ano_2012!$BB$7:$BB$253)</f>
        <v>0</v>
      </c>
      <c r="AZ24" s="40">
        <f>SUMIF(Entrada_Dados_Ano_2012!$C$7:$C$253,D24,Entrada_Dados_Ano_2012!$BC$7:$BC$253)</f>
        <v>0</v>
      </c>
      <c r="BA24" s="40">
        <f>SUMIF(Entrada_Dados_Ano_2012!$C$7:$C$253,D24,Entrada_Dados_Ano_2012!$BD$7:$BD$253)</f>
        <v>0</v>
      </c>
      <c r="BB24" s="40">
        <f>SUMIF(Entrada_Dados_Ano_2012!$C$7:$C$253,D24,Entrada_Dados_Ano_2012!$BE$7:$BE$253)</f>
        <v>0</v>
      </c>
      <c r="BC24" s="40">
        <f>SUMIF(Entrada_Dados_Ano_2012!$C$7:$C$253,D24,Entrada_Dados_Ano_2012!$BF$7:$BF$253)</f>
        <v>2250</v>
      </c>
      <c r="BD24" s="40">
        <f>SUMIF(Entrada_Dados_Ano_2012!$C$7:$C$253,D24,Entrada_Dados_Ano_2012!$BG$7:$BG$253)</f>
        <v>0</v>
      </c>
      <c r="BE24" s="40">
        <f>SUMIF(Entrada_Dados_Ano_2012!$C$7:$C$253,D24,Entrada_Dados_Ano_2012!$BH$7:$BH$253)</f>
        <v>8920</v>
      </c>
      <c r="BF24" s="40">
        <f>SUMIF(Entrada_Dados_Ano_2012!$C$7:$C$253,D24,Entrada_Dados_Ano_2012!$BI$7:$BI$253)</f>
        <v>13770</v>
      </c>
      <c r="BG24" s="40">
        <f>SUMIF(Entrada_Dados_Ano_2012!$C$7:$C$253,D24,Entrada_Dados_Ano_2012!$BJ$7:$BJ$253)</f>
        <v>3240</v>
      </c>
      <c r="BH24" s="40">
        <f>SUMIF(Entrada_Dados_Ano_2012!$C$7:$C$253,D24,Entrada_Dados_Ano_2012!$BK$7:$BK$253)</f>
        <v>6300</v>
      </c>
      <c r="BI24" s="40">
        <f>SUMIF(Entrada_Dados_Ano_2012!$C$7:$C$253,D24,Entrada_Dados_Ano_2012!$BL$7:$BL$253)</f>
        <v>0</v>
      </c>
      <c r="BK24" s="80">
        <v>17</v>
      </c>
      <c r="BL24" s="81">
        <f t="shared" si="31"/>
        <v>0</v>
      </c>
      <c r="BM24" s="80" t="str">
        <f>IF(BL24=1,SUM($BL$8:BL24),"")</f>
        <v/>
      </c>
      <c r="BN24" s="86" t="str">
        <f t="shared" si="32"/>
        <v>Anápolis</v>
      </c>
      <c r="BO24" s="117">
        <f t="shared" si="115"/>
        <v>0</v>
      </c>
      <c r="BP24" s="116">
        <f>HLOOKUP($BP$6,$BZ$6:DI24,BX24)</f>
        <v>0</v>
      </c>
      <c r="BQ24" s="117">
        <f>HLOOKUP($BQ$6,$DJ$6:ES24,BX24)</f>
        <v>0</v>
      </c>
      <c r="BR24" s="116">
        <f>HLOOKUP($BR$6,$ET$6:GC24,BX24)</f>
        <v>0</v>
      </c>
      <c r="BS24" s="84" t="str">
        <f t="shared" si="33"/>
        <v/>
      </c>
      <c r="BT24" s="96" t="str">
        <f>IF((SUM($BL23:$BL$254)=0),"",IF($BK24=VLOOKUP($BK24,$BM$8:$BM$254,1),IF(VLOOKUP($BK24,$BM$8:$BO$254,2)=0,"",VLOOKUP($BK24,$BM$8:$BO$254,3))," "))</f>
        <v/>
      </c>
      <c r="BU24" s="93" t="str">
        <f t="shared" si="34"/>
        <v/>
      </c>
      <c r="BV24" s="90" t="str">
        <f t="shared" si="35"/>
        <v/>
      </c>
      <c r="BW24" s="93" t="str">
        <f t="shared" si="101"/>
        <v/>
      </c>
      <c r="BX24" s="97">
        <v>19</v>
      </c>
      <c r="BY24" s="29" t="s">
        <v>568</v>
      </c>
      <c r="BZ24" s="113"/>
      <c r="CA24" s="113">
        <f t="shared" si="36"/>
        <v>0</v>
      </c>
      <c r="CB24" s="113">
        <f t="shared" si="37"/>
        <v>0</v>
      </c>
      <c r="CC24" s="113">
        <f t="shared" si="38"/>
        <v>0</v>
      </c>
      <c r="CD24" s="113">
        <f t="shared" si="39"/>
        <v>0</v>
      </c>
      <c r="CE24" s="113">
        <f t="shared" ca="1" si="40"/>
        <v>0</v>
      </c>
      <c r="CF24" s="113">
        <f t="shared" si="41"/>
        <v>30</v>
      </c>
      <c r="CG24" s="113">
        <f t="shared" si="42"/>
        <v>950</v>
      </c>
      <c r="CH24" s="113">
        <f t="shared" si="43"/>
        <v>0</v>
      </c>
      <c r="CI24" s="113">
        <f t="shared" si="1"/>
        <v>400</v>
      </c>
      <c r="CJ24" s="113">
        <f t="shared" si="2"/>
        <v>30</v>
      </c>
      <c r="CK24" s="113">
        <f t="shared" si="44"/>
        <v>45</v>
      </c>
      <c r="CL24" s="113">
        <f t="shared" si="45"/>
        <v>0</v>
      </c>
      <c r="CM24" s="113">
        <f t="shared" si="46"/>
        <v>30</v>
      </c>
      <c r="CN24" s="113">
        <f t="shared" si="47"/>
        <v>0</v>
      </c>
      <c r="CO24" s="113">
        <f t="shared" si="48"/>
        <v>0</v>
      </c>
      <c r="CP24" s="113">
        <f t="shared" si="49"/>
        <v>0</v>
      </c>
      <c r="CQ24" s="113">
        <f t="shared" si="50"/>
        <v>0</v>
      </c>
      <c r="CR24" s="113">
        <f t="shared" si="51"/>
        <v>0</v>
      </c>
      <c r="CS24" s="113">
        <f t="shared" si="3"/>
        <v>0</v>
      </c>
      <c r="CT24" s="113">
        <f t="shared" si="4"/>
        <v>150</v>
      </c>
      <c r="CU24" s="113">
        <f t="shared" si="5"/>
        <v>18</v>
      </c>
      <c r="CV24" s="113">
        <f t="shared" si="6"/>
        <v>0</v>
      </c>
      <c r="CW24" s="113">
        <f t="shared" si="52"/>
        <v>140</v>
      </c>
      <c r="CX24" s="113">
        <f t="shared" si="7"/>
        <v>0</v>
      </c>
      <c r="CY24" s="113">
        <f t="shared" si="8"/>
        <v>5</v>
      </c>
      <c r="CZ24" s="113">
        <f t="shared" si="9"/>
        <v>0</v>
      </c>
      <c r="DA24" s="113">
        <f t="shared" si="53"/>
        <v>0</v>
      </c>
      <c r="DB24" s="113">
        <f t="shared" si="54"/>
        <v>1300</v>
      </c>
      <c r="DC24" s="113">
        <f t="shared" si="55"/>
        <v>0</v>
      </c>
      <c r="DD24" s="113">
        <f t="shared" si="56"/>
        <v>4500</v>
      </c>
      <c r="DE24" s="113">
        <f t="shared" si="57"/>
        <v>1200</v>
      </c>
      <c r="DF24" s="113">
        <f t="shared" si="58"/>
        <v>45</v>
      </c>
      <c r="DG24" s="113">
        <f t="shared" si="59"/>
        <v>70</v>
      </c>
      <c r="DH24" s="113">
        <f t="shared" si="60"/>
        <v>0</v>
      </c>
      <c r="DI24" s="113">
        <f t="shared" si="61"/>
        <v>0</v>
      </c>
      <c r="DJ24" s="113"/>
      <c r="DK24" s="113">
        <f t="shared" si="102"/>
        <v>0</v>
      </c>
      <c r="DL24" s="113">
        <f t="shared" si="62"/>
        <v>0</v>
      </c>
      <c r="DM24" s="113">
        <f t="shared" si="63"/>
        <v>0</v>
      </c>
      <c r="DN24" s="113">
        <f t="shared" si="64"/>
        <v>0</v>
      </c>
      <c r="DO24" s="113">
        <f t="shared" si="65"/>
        <v>0</v>
      </c>
      <c r="DP24" s="113">
        <f t="shared" si="66"/>
        <v>30</v>
      </c>
      <c r="DQ24" s="113">
        <f t="shared" si="67"/>
        <v>950</v>
      </c>
      <c r="DR24" s="113">
        <f t="shared" si="68"/>
        <v>0</v>
      </c>
      <c r="DS24" s="113">
        <f t="shared" si="11"/>
        <v>400</v>
      </c>
      <c r="DT24" s="113">
        <f t="shared" si="12"/>
        <v>30</v>
      </c>
      <c r="DU24" s="113">
        <f t="shared" si="69"/>
        <v>45</v>
      </c>
      <c r="DV24" s="113">
        <f t="shared" si="70"/>
        <v>0</v>
      </c>
      <c r="DW24" s="113">
        <f t="shared" si="103"/>
        <v>30</v>
      </c>
      <c r="DX24" s="113">
        <f t="shared" si="71"/>
        <v>0</v>
      </c>
      <c r="DY24" s="113">
        <f t="shared" si="72"/>
        <v>0</v>
      </c>
      <c r="DZ24" s="113">
        <f t="shared" si="104"/>
        <v>0</v>
      </c>
      <c r="EA24" s="113">
        <f t="shared" si="73"/>
        <v>0</v>
      </c>
      <c r="EB24" s="113">
        <f t="shared" si="74"/>
        <v>0</v>
      </c>
      <c r="EC24" s="113">
        <f t="shared" si="13"/>
        <v>0</v>
      </c>
      <c r="ED24" s="113">
        <f t="shared" si="14"/>
        <v>150</v>
      </c>
      <c r="EE24" s="113">
        <f t="shared" si="15"/>
        <v>18</v>
      </c>
      <c r="EF24" s="113">
        <f t="shared" si="16"/>
        <v>0</v>
      </c>
      <c r="EG24" s="113">
        <f t="shared" si="75"/>
        <v>140</v>
      </c>
      <c r="EH24" s="113">
        <f t="shared" si="17"/>
        <v>0</v>
      </c>
      <c r="EI24" s="113">
        <f t="shared" si="18"/>
        <v>5</v>
      </c>
      <c r="EJ24" s="113">
        <f t="shared" si="19"/>
        <v>0</v>
      </c>
      <c r="EK24" s="113">
        <f t="shared" si="76"/>
        <v>0</v>
      </c>
      <c r="EL24" s="113">
        <f t="shared" si="77"/>
        <v>1300</v>
      </c>
      <c r="EM24" s="113">
        <f t="shared" si="105"/>
        <v>0</v>
      </c>
      <c r="EN24" s="113">
        <f t="shared" si="78"/>
        <v>4500</v>
      </c>
      <c r="EO24" s="113">
        <f t="shared" si="79"/>
        <v>1200</v>
      </c>
      <c r="EP24" s="113">
        <f t="shared" si="106"/>
        <v>45</v>
      </c>
      <c r="EQ24" s="113">
        <f t="shared" si="80"/>
        <v>70</v>
      </c>
      <c r="ER24" s="113">
        <f t="shared" si="81"/>
        <v>0</v>
      </c>
      <c r="ES24" s="113">
        <f t="shared" si="107"/>
        <v>0</v>
      </c>
      <c r="ET24" s="113"/>
      <c r="EU24" s="113">
        <f t="shared" si="108"/>
        <v>0</v>
      </c>
      <c r="EV24" s="113">
        <f t="shared" si="82"/>
        <v>0</v>
      </c>
      <c r="EW24" s="113">
        <f t="shared" si="83"/>
        <v>0</v>
      </c>
      <c r="EX24" s="113">
        <f t="shared" si="84"/>
        <v>0</v>
      </c>
      <c r="EY24" s="113">
        <f t="shared" si="85"/>
        <v>0</v>
      </c>
      <c r="EZ24" s="113">
        <f t="shared" si="86"/>
        <v>68</v>
      </c>
      <c r="FA24" s="113">
        <f t="shared" si="109"/>
        <v>20900</v>
      </c>
      <c r="FB24" s="113">
        <f t="shared" si="87"/>
        <v>0</v>
      </c>
      <c r="FC24" s="113">
        <f t="shared" si="21"/>
        <v>1200</v>
      </c>
      <c r="FD24" s="113">
        <f t="shared" si="22"/>
        <v>54</v>
      </c>
      <c r="FE24" s="113">
        <f t="shared" si="88"/>
        <v>3500</v>
      </c>
      <c r="FF24" s="113">
        <f t="shared" si="89"/>
        <v>0</v>
      </c>
      <c r="FG24" s="113">
        <f t="shared" si="110"/>
        <v>300</v>
      </c>
      <c r="FH24" s="113">
        <f t="shared" si="90"/>
        <v>0</v>
      </c>
      <c r="FI24" s="113">
        <f t="shared" si="91"/>
        <v>0</v>
      </c>
      <c r="FJ24" s="113">
        <f t="shared" si="111"/>
        <v>0</v>
      </c>
      <c r="FK24" s="113">
        <f t="shared" si="92"/>
        <v>0</v>
      </c>
      <c r="FL24" s="113">
        <f t="shared" si="93"/>
        <v>0</v>
      </c>
      <c r="FM24" s="113">
        <f t="shared" si="23"/>
        <v>0</v>
      </c>
      <c r="FN24" s="113">
        <f t="shared" si="24"/>
        <v>4200</v>
      </c>
      <c r="FO24" s="113">
        <f t="shared" si="25"/>
        <v>560</v>
      </c>
      <c r="FP24" s="113">
        <f t="shared" si="26"/>
        <v>0</v>
      </c>
      <c r="FQ24" s="113">
        <f t="shared" si="94"/>
        <v>2250</v>
      </c>
      <c r="FR24" s="113">
        <f t="shared" si="27"/>
        <v>0</v>
      </c>
      <c r="FS24" s="113">
        <f t="shared" si="28"/>
        <v>56</v>
      </c>
      <c r="FT24" s="113">
        <f t="shared" si="29"/>
        <v>0</v>
      </c>
      <c r="FU24" s="113">
        <f t="shared" si="95"/>
        <v>0</v>
      </c>
      <c r="FV24" s="113">
        <f t="shared" si="96"/>
        <v>8920</v>
      </c>
      <c r="FW24" s="113">
        <f t="shared" si="112"/>
        <v>0</v>
      </c>
      <c r="FX24" s="113">
        <f t="shared" si="97"/>
        <v>13770</v>
      </c>
      <c r="FY24" s="113">
        <f t="shared" si="98"/>
        <v>3240</v>
      </c>
      <c r="FZ24" s="113">
        <f t="shared" si="113"/>
        <v>1600</v>
      </c>
      <c r="GA24" s="113">
        <f t="shared" si="99"/>
        <v>6300</v>
      </c>
      <c r="GB24" s="113">
        <f t="shared" si="100"/>
        <v>0</v>
      </c>
      <c r="GC24" s="113">
        <f t="shared" si="114"/>
        <v>0</v>
      </c>
    </row>
    <row r="25" spans="2:185" ht="12.75" customHeight="1" x14ac:dyDescent="0.2">
      <c r="B25" s="124">
        <v>18</v>
      </c>
      <c r="C25" s="121" t="s">
        <v>300</v>
      </c>
      <c r="D25" s="126" t="s">
        <v>76</v>
      </c>
      <c r="E25" s="40">
        <f>SUMIF(Entrada_Dados_Ano_2012!$C$7:$C$253,D25,Entrada_Dados_Ano_2012!$D$7:$D$253)</f>
        <v>0</v>
      </c>
      <c r="F25" s="40">
        <f>SUMIF(Entrada_Dados_Ano_2012!$C$7:$C$253,D25,Entrada_Dados_Ano_2012!$E$7:$E$253)</f>
        <v>0</v>
      </c>
      <c r="G25" s="40">
        <f>SUMIF(Entrada_Dados_Ano_2012!$C$7:$C$253,D25,Entrada_Dados_Ano_2012!$F$7:$F$253)</f>
        <v>0</v>
      </c>
      <c r="H25" s="40">
        <f ca="1">SUMIF(Entrada_Dados_Ano_2012!$C$7:$C$253,D25,Entrada_Dados_Ano_2012!$G$7:$G$251)</f>
        <v>0</v>
      </c>
      <c r="I25" s="40">
        <f>SUMIF(Entrada_Dados_Ano_2012!$C$7:$C$251,D25,Entrada_Dados_Ano_2012!$H$7:$H$253)</f>
        <v>0</v>
      </c>
      <c r="J25" s="40">
        <f>SUMIF(Entrada_Dados_Ano_2012!$C$7:$C$253,D25,Entrada_Dados_Ano_2012!$I$7:$I$253)</f>
        <v>0</v>
      </c>
      <c r="K25" s="40">
        <f>SUMIF(Entrada_Dados_Ano_2012!$C$7:$C$253,D25,Entrada_Dados_Ano_2012!$J$7:$J$253)</f>
        <v>0</v>
      </c>
      <c r="L25" s="40">
        <f>SUMIF(Entrada_Dados_Ano_2012!$C$7:$C$253,D25,Entrada_Dados_Ano_2012!$K$7:$K$253)</f>
        <v>0</v>
      </c>
      <c r="M25" s="40">
        <f>SUMIF(Entrada_Dados_Ano_2012!$C$7:$C$253,D25,Entrada_Dados_Ano_2012!$L$7:$L$253)</f>
        <v>0</v>
      </c>
      <c r="N25" s="40">
        <f>SUMIF(Entrada_Dados_Ano_2012!$C$7:$C$253,D25,Entrada_Dados_Ano_2012!$M$7:$M$253)</f>
        <v>0</v>
      </c>
      <c r="O25" s="40">
        <f>SUMIF(Entrada_Dados_Ano_2012!$C$7:$C$253,D25,Entrada_Dados_Ano_2012!$N$7:$N$253)</f>
        <v>0</v>
      </c>
      <c r="P25" s="40">
        <f>SUMIF(Entrada_Dados_Ano_2012!$C$7:$C$253,D25,Entrada_Dados_Ano_2012!$O$7:$O$253)</f>
        <v>0</v>
      </c>
      <c r="Q25" s="40">
        <f>SUMIF(Entrada_Dados_Ano_2012!$C$7:$C$253,D25,Entrada_Dados_Ano_2012!$P$7:$P$253)</f>
        <v>0</v>
      </c>
      <c r="R25" s="40">
        <f>SUMIF(Entrada_Dados_Ano_2012!$C$7:$C$253,D25,Entrada_Dados_Ano_2012!$Q$7:$Q$253)</f>
        <v>0</v>
      </c>
      <c r="S25" s="40">
        <f>SUMIF(Entrada_Dados_Ano_2012!$C$7:$C$253,D25,Entrada_Dados_Ano_2012!$R$7:$R$253)</f>
        <v>160</v>
      </c>
      <c r="T25" s="40">
        <f>SUMIF(Entrada_Dados_Ano_2012!$C$7:$C$253,D25,Entrada_Dados_Ano_2012!$S$7:$S$253)</f>
        <v>0</v>
      </c>
      <c r="U25" s="40">
        <f>SUMIF(Entrada_Dados_Ano_2012!$C$7:$C$253,D25,Entrada_Dados_Ano_2012!$T$7:$T$253)</f>
        <v>0</v>
      </c>
      <c r="V25" s="40">
        <f>SUMIF(Entrada_Dados_Ano_2012!$C$7:$C$253,D25,Entrada_Dados_Ano_2012!$U$7:$U$253)</f>
        <v>0</v>
      </c>
      <c r="W25" s="145">
        <f>SUMIF(Entrada_Dados_Ano_2012!$C$7:$C$253,D25,Entrada_Dados_Ano_2012!$V$7:$V$253)</f>
        <v>0</v>
      </c>
      <c r="X25" s="142">
        <f>SUMIF(Entrada_Dados_Ano_2012!$C$7:$C$253,D25,Entrada_Dados_Ano_2012!$Y$7:$Y$253)</f>
        <v>0</v>
      </c>
      <c r="Y25" s="40">
        <f>SUMIF(Entrada_Dados_Ano_2012!$C$7:$C$253,D25,Entrada_Dados_Ano_2012!$Z$7:$Z$253)</f>
        <v>0</v>
      </c>
      <c r="Z25" s="40">
        <f>SUMIF(Entrada_Dados_Ano_2012!$C$7:$C$253,D25,Entrada_Dados_Ano_2012!$AA$7:$AA$253)</f>
        <v>0</v>
      </c>
      <c r="AA25" s="40">
        <f>SUMIF(Entrada_Dados_Ano_2012!$C$7:$C$253,D25,Entrada_Dados_Ano_2012!$AB$7:$AB$253)</f>
        <v>0</v>
      </c>
      <c r="AB25" s="40">
        <f>SUMIF(Entrada_Dados_Ano_2012!$C$7:$C$253,D25,Entrada_Dados_Ano_2012!$AC$7:$AC$253)</f>
        <v>0</v>
      </c>
      <c r="AC25" s="40">
        <f>SUMIF(Entrada_Dados_Ano_2012!$C$7:$C$253,D25,Entrada_Dados_Ano_2012!$AD$7:$AD$253)</f>
        <v>0</v>
      </c>
      <c r="AD25" s="40">
        <f>SUMIF(Entrada_Dados_Ano_2012!$C$7:$C$253,D25,Entrada_Dados_Ano_2012!$AE$7:$AE$253)</f>
        <v>0</v>
      </c>
      <c r="AE25" s="40">
        <f>SUMIF(Entrada_Dados_Ano_2012!$C$7:$C$253,D25,Entrada_Dados_Ano_2012!$AF$7:$AF$253)</f>
        <v>0</v>
      </c>
      <c r="AF25" s="40">
        <f>SUMIF(Entrada_Dados_Ano_2012!$C$7:$C$253,D25,Entrada_Dados_Ano_2012!$AG$7:$AG$253)</f>
        <v>0</v>
      </c>
      <c r="AG25" s="40">
        <f>SUMIF(Entrada_Dados_Ano_2012!$C$7:$C$253,D25,Entrada_Dados_Ano_2012!$AH$7:$AH$253)</f>
        <v>0</v>
      </c>
      <c r="AH25" s="40">
        <f>SUMIF(Entrada_Dados_Ano_2012!$C$7:$C$253,D25,Entrada_Dados_Ano_2012!$AI$7:$AI$253)</f>
        <v>0</v>
      </c>
      <c r="AI25" s="40">
        <f>SUMIF(Entrada_Dados_Ano_2012!$C$7:$C$253,D25,Entrada_Dados_Ano_2012!$AJ$7:$AJ$253)</f>
        <v>0</v>
      </c>
      <c r="AJ25" s="40">
        <f>SUMIF(Entrada_Dados_Ano_2012!$C$7:$C$253,D25,Entrada_Dados_Ano_2012!$AK$7:$AK$253)</f>
        <v>0</v>
      </c>
      <c r="AK25" s="40">
        <f>SUMIF(Entrada_Dados_Ano_2012!$C$7:$C$253,D25,Entrada_Dados_Ano_2012!$AL$7:$AL$253)</f>
        <v>0</v>
      </c>
      <c r="AL25" s="40">
        <f>SUMIF(Entrada_Dados_Ano_2012!$C$7:$C$253,D25,Entrada_Dados_Ano_2012!$AM$7:$AM$253)</f>
        <v>160</v>
      </c>
      <c r="AM25" s="40">
        <f>SUMIF(Entrada_Dados_Ano_2012!$C$7:$C$253,D25,Entrada_Dados_Ano_2012!$AN$7:$AN$253)</f>
        <v>0</v>
      </c>
      <c r="AN25" s="40">
        <f>SUMIF(Entrada_Dados_Ano_2012!$C$7:$C$253,D25,Entrada_Dados_Ano_2012!$AO$7:$AO$253)</f>
        <v>0</v>
      </c>
      <c r="AO25" s="40">
        <f>SUMIF(Entrada_Dados_Ano_2012!$C$7:$C$253,D25,Entrada_Dados_Ano_2012!$AP$7:$AP$253)</f>
        <v>0</v>
      </c>
      <c r="AP25" s="145">
        <f>SUMIF(Entrada_Dados_Ano_2012!$C$7:$C$253,D25,Entrada_Dados_Ano_2012!$AQ$7:$AQ$253)</f>
        <v>0</v>
      </c>
      <c r="AQ25" s="142">
        <f>SUMIF(Entrada_Dados_Ano_2012!$C$7:$C$253,D25,Entrada_Dados_Ano_2012!$AT$7:$AT$253)</f>
        <v>0</v>
      </c>
      <c r="AR25" s="40">
        <f>SUMIF(Entrada_Dados_Ano_2012!$C$7:$C$253,D25,Entrada_Dados_Ano_2012!$AU$7:$AU$253)</f>
        <v>0</v>
      </c>
      <c r="AS25" s="40">
        <f>SUMIF(Entrada_Dados_Ano_2012!$C$7:$C$253,D25,Entrada_Dados_Ano_2012!$AV$7:$AV$253)</f>
        <v>0</v>
      </c>
      <c r="AT25" s="40">
        <f>SUMIF(Entrada_Dados_Ano_2012!$C$7:$C$253,D25,Entrada_Dados_Ano_2012!$AW$7:$AW$253)</f>
        <v>0</v>
      </c>
      <c r="AU25" s="40">
        <f>SUMIF(Entrada_Dados_Ano_2012!$C$7:$C$253,D25,Entrada_Dados_Ano_2012!$AX$7:$AX$253)</f>
        <v>0</v>
      </c>
      <c r="AV25" s="40">
        <f>SUMIF(Entrada_Dados_Ano_2012!$C$7:$C$253,D25,Entrada_Dados_Ano_2012!$AY$7:$AY$253)</f>
        <v>0</v>
      </c>
      <c r="AW25" s="40">
        <f>SUMIF(Entrada_Dados_Ano_2012!$C$7:$C$253,D25,Entrada_Dados_Ano_2012!$AZ$7:$AZ$253)</f>
        <v>0</v>
      </c>
      <c r="AX25" s="40">
        <f>SUMIF(Entrada_Dados_Ano_2012!$C$7:$C$253,D25,Entrada_Dados_Ano_2012!$BA$7:$BA$253)</f>
        <v>0</v>
      </c>
      <c r="AY25" s="40">
        <f>SUMIF(Entrada_Dados_Ano_2012!$C$7:$C$253,D25,Entrada_Dados_Ano_2012!$BB$7:$BB$253)</f>
        <v>0</v>
      </c>
      <c r="AZ25" s="40">
        <f>SUMIF(Entrada_Dados_Ano_2012!$C$7:$C$253,D25,Entrada_Dados_Ano_2012!$BC$7:$BC$253)</f>
        <v>0</v>
      </c>
      <c r="BA25" s="40">
        <f>SUMIF(Entrada_Dados_Ano_2012!$C$7:$C$253,D25,Entrada_Dados_Ano_2012!$BD$7:$BD$253)</f>
        <v>0</v>
      </c>
      <c r="BB25" s="40">
        <f>SUMIF(Entrada_Dados_Ano_2012!$C$7:$C$253,D25,Entrada_Dados_Ano_2012!$BE$7:$BE$253)</f>
        <v>0</v>
      </c>
      <c r="BC25" s="40">
        <f>SUMIF(Entrada_Dados_Ano_2012!$C$7:$C$253,D25,Entrada_Dados_Ano_2012!$BF$7:$BF$253)</f>
        <v>0</v>
      </c>
      <c r="BD25" s="40">
        <f>SUMIF(Entrada_Dados_Ano_2012!$C$7:$C$253,D25,Entrada_Dados_Ano_2012!$BG$7:$BG$253)</f>
        <v>0</v>
      </c>
      <c r="BE25" s="40">
        <f>SUMIF(Entrada_Dados_Ano_2012!$C$7:$C$253,D25,Entrada_Dados_Ano_2012!$BH$7:$BH$253)</f>
        <v>1280</v>
      </c>
      <c r="BF25" s="40">
        <f>SUMIF(Entrada_Dados_Ano_2012!$C$7:$C$253,D25,Entrada_Dados_Ano_2012!$BI$7:$BI$253)</f>
        <v>0</v>
      </c>
      <c r="BG25" s="40">
        <f>SUMIF(Entrada_Dados_Ano_2012!$C$7:$C$253,D25,Entrada_Dados_Ano_2012!$BJ$7:$BJ$253)</f>
        <v>0</v>
      </c>
      <c r="BH25" s="40">
        <f>SUMIF(Entrada_Dados_Ano_2012!$C$7:$C$253,D25,Entrada_Dados_Ano_2012!$BK$7:$BK$253)</f>
        <v>0</v>
      </c>
      <c r="BI25" s="40">
        <f>SUMIF(Entrada_Dados_Ano_2012!$C$7:$C$253,D25,Entrada_Dados_Ano_2012!$BL$7:$BL$253)</f>
        <v>0</v>
      </c>
      <c r="BK25" s="80">
        <v>18</v>
      </c>
      <c r="BL25" s="81">
        <f t="shared" si="31"/>
        <v>0</v>
      </c>
      <c r="BM25" s="80" t="str">
        <f>IF(BL25=1,SUM($BL$8:BL25),"")</f>
        <v/>
      </c>
      <c r="BN25" s="86" t="str">
        <f t="shared" si="32"/>
        <v>Anhanguera</v>
      </c>
      <c r="BO25" s="117">
        <f t="shared" si="115"/>
        <v>0</v>
      </c>
      <c r="BP25" s="116">
        <f>HLOOKUP($BP$6,$BZ$6:DI25,BX25)</f>
        <v>0</v>
      </c>
      <c r="BQ25" s="117">
        <f>HLOOKUP($BQ$6,$DJ$6:ES25,BX25)</f>
        <v>0</v>
      </c>
      <c r="BR25" s="116">
        <f>HLOOKUP($BR$6,$ET$6:GC25,BX25)</f>
        <v>0</v>
      </c>
      <c r="BS25" s="84" t="str">
        <f t="shared" si="33"/>
        <v/>
      </c>
      <c r="BT25" s="96" t="str">
        <f>IF((SUM($BL24:$BL$254)=0),"",IF($BK25=VLOOKUP($BK25,$BM$8:$BM$254,1),IF(VLOOKUP($BK25,$BM$8:$BO$254,2)=0,"",VLOOKUP($BK25,$BM$8:$BO$254,3))," "))</f>
        <v/>
      </c>
      <c r="BU25" s="93" t="str">
        <f t="shared" si="34"/>
        <v/>
      </c>
      <c r="BV25" s="90" t="str">
        <f t="shared" si="35"/>
        <v/>
      </c>
      <c r="BW25" s="93" t="str">
        <f t="shared" si="101"/>
        <v/>
      </c>
      <c r="BX25" s="97">
        <v>20</v>
      </c>
      <c r="BY25" s="29" t="s">
        <v>554</v>
      </c>
      <c r="BZ25" s="113"/>
      <c r="CA25" s="113">
        <f t="shared" si="36"/>
        <v>0</v>
      </c>
      <c r="CB25" s="113">
        <f t="shared" si="37"/>
        <v>0</v>
      </c>
      <c r="CC25" s="113">
        <f t="shared" si="38"/>
        <v>0</v>
      </c>
      <c r="CD25" s="113">
        <f t="shared" si="39"/>
        <v>0</v>
      </c>
      <c r="CE25" s="113">
        <f t="shared" ca="1" si="40"/>
        <v>0</v>
      </c>
      <c r="CF25" s="113">
        <f t="shared" si="41"/>
        <v>0</v>
      </c>
      <c r="CG25" s="113">
        <f t="shared" si="42"/>
        <v>0</v>
      </c>
      <c r="CH25" s="113">
        <f t="shared" si="43"/>
        <v>0</v>
      </c>
      <c r="CI25" s="113">
        <f t="shared" si="1"/>
        <v>0</v>
      </c>
      <c r="CJ25" s="113">
        <f t="shared" si="2"/>
        <v>0</v>
      </c>
      <c r="CK25" s="113">
        <f t="shared" si="44"/>
        <v>0</v>
      </c>
      <c r="CL25" s="113">
        <f t="shared" si="45"/>
        <v>0</v>
      </c>
      <c r="CM25" s="113">
        <f t="shared" si="46"/>
        <v>0</v>
      </c>
      <c r="CN25" s="113">
        <f t="shared" si="47"/>
        <v>0</v>
      </c>
      <c r="CO25" s="113">
        <f t="shared" si="48"/>
        <v>0</v>
      </c>
      <c r="CP25" s="113">
        <f t="shared" si="49"/>
        <v>0</v>
      </c>
      <c r="CQ25" s="113">
        <f t="shared" si="50"/>
        <v>0</v>
      </c>
      <c r="CR25" s="113">
        <f t="shared" si="51"/>
        <v>0</v>
      </c>
      <c r="CS25" s="113">
        <f t="shared" si="3"/>
        <v>0</v>
      </c>
      <c r="CT25" s="113">
        <f t="shared" si="4"/>
        <v>0</v>
      </c>
      <c r="CU25" s="113">
        <f t="shared" si="5"/>
        <v>0</v>
      </c>
      <c r="CV25" s="113">
        <f t="shared" si="6"/>
        <v>0</v>
      </c>
      <c r="CW25" s="113">
        <f t="shared" si="52"/>
        <v>0</v>
      </c>
      <c r="CX25" s="113">
        <f t="shared" si="7"/>
        <v>0</v>
      </c>
      <c r="CY25" s="113">
        <f t="shared" si="8"/>
        <v>0</v>
      </c>
      <c r="CZ25" s="113">
        <f t="shared" si="9"/>
        <v>0</v>
      </c>
      <c r="DA25" s="113">
        <f t="shared" si="53"/>
        <v>0</v>
      </c>
      <c r="DB25" s="113">
        <f t="shared" si="54"/>
        <v>160</v>
      </c>
      <c r="DC25" s="113">
        <f t="shared" si="55"/>
        <v>0</v>
      </c>
      <c r="DD25" s="113">
        <f t="shared" si="56"/>
        <v>0</v>
      </c>
      <c r="DE25" s="113">
        <f t="shared" si="57"/>
        <v>0</v>
      </c>
      <c r="DF25" s="113">
        <f t="shared" si="58"/>
        <v>0</v>
      </c>
      <c r="DG25" s="113">
        <f t="shared" si="59"/>
        <v>0</v>
      </c>
      <c r="DH25" s="113">
        <f t="shared" si="60"/>
        <v>0</v>
      </c>
      <c r="DI25" s="113">
        <f t="shared" si="61"/>
        <v>0</v>
      </c>
      <c r="DJ25" s="113"/>
      <c r="DK25" s="113">
        <f t="shared" si="102"/>
        <v>0</v>
      </c>
      <c r="DL25" s="113">
        <f t="shared" si="62"/>
        <v>0</v>
      </c>
      <c r="DM25" s="113">
        <f t="shared" si="63"/>
        <v>0</v>
      </c>
      <c r="DN25" s="113">
        <f t="shared" si="64"/>
        <v>0</v>
      </c>
      <c r="DO25" s="113">
        <f t="shared" si="65"/>
        <v>0</v>
      </c>
      <c r="DP25" s="113">
        <f t="shared" si="66"/>
        <v>0</v>
      </c>
      <c r="DQ25" s="113">
        <f t="shared" si="67"/>
        <v>0</v>
      </c>
      <c r="DR25" s="113">
        <f t="shared" si="68"/>
        <v>0</v>
      </c>
      <c r="DS25" s="113">
        <f t="shared" si="11"/>
        <v>0</v>
      </c>
      <c r="DT25" s="113">
        <f t="shared" si="12"/>
        <v>0</v>
      </c>
      <c r="DU25" s="113">
        <f t="shared" si="69"/>
        <v>0</v>
      </c>
      <c r="DV25" s="113">
        <f t="shared" si="70"/>
        <v>0</v>
      </c>
      <c r="DW25" s="113">
        <f t="shared" si="103"/>
        <v>0</v>
      </c>
      <c r="DX25" s="113">
        <f t="shared" si="71"/>
        <v>0</v>
      </c>
      <c r="DY25" s="113">
        <f t="shared" si="72"/>
        <v>0</v>
      </c>
      <c r="DZ25" s="113">
        <f t="shared" si="104"/>
        <v>0</v>
      </c>
      <c r="EA25" s="113">
        <f t="shared" si="73"/>
        <v>0</v>
      </c>
      <c r="EB25" s="113">
        <f t="shared" si="74"/>
        <v>0</v>
      </c>
      <c r="EC25" s="113">
        <f t="shared" si="13"/>
        <v>0</v>
      </c>
      <c r="ED25" s="113">
        <f t="shared" si="14"/>
        <v>0</v>
      </c>
      <c r="EE25" s="113">
        <f t="shared" si="15"/>
        <v>0</v>
      </c>
      <c r="EF25" s="113">
        <f t="shared" si="16"/>
        <v>0</v>
      </c>
      <c r="EG25" s="113">
        <f t="shared" si="75"/>
        <v>0</v>
      </c>
      <c r="EH25" s="113">
        <f t="shared" si="17"/>
        <v>0</v>
      </c>
      <c r="EI25" s="113">
        <f t="shared" si="18"/>
        <v>0</v>
      </c>
      <c r="EJ25" s="113">
        <f t="shared" si="19"/>
        <v>0</v>
      </c>
      <c r="EK25" s="113">
        <f t="shared" si="76"/>
        <v>0</v>
      </c>
      <c r="EL25" s="113">
        <f t="shared" si="77"/>
        <v>160</v>
      </c>
      <c r="EM25" s="113">
        <f t="shared" si="105"/>
        <v>0</v>
      </c>
      <c r="EN25" s="113">
        <f t="shared" si="78"/>
        <v>0</v>
      </c>
      <c r="EO25" s="113">
        <f t="shared" si="79"/>
        <v>0</v>
      </c>
      <c r="EP25" s="113">
        <f t="shared" si="106"/>
        <v>0</v>
      </c>
      <c r="EQ25" s="113">
        <f t="shared" si="80"/>
        <v>0</v>
      </c>
      <c r="ER25" s="113">
        <f t="shared" si="81"/>
        <v>0</v>
      </c>
      <c r="ES25" s="113">
        <f t="shared" si="107"/>
        <v>0</v>
      </c>
      <c r="ET25" s="113"/>
      <c r="EU25" s="113">
        <f t="shared" si="108"/>
        <v>0</v>
      </c>
      <c r="EV25" s="113">
        <f t="shared" si="82"/>
        <v>0</v>
      </c>
      <c r="EW25" s="113">
        <f t="shared" si="83"/>
        <v>0</v>
      </c>
      <c r="EX25" s="113">
        <f t="shared" si="84"/>
        <v>0</v>
      </c>
      <c r="EY25" s="113">
        <f t="shared" si="85"/>
        <v>0</v>
      </c>
      <c r="EZ25" s="113">
        <f t="shared" si="86"/>
        <v>0</v>
      </c>
      <c r="FA25" s="113">
        <f t="shared" si="109"/>
        <v>0</v>
      </c>
      <c r="FB25" s="113">
        <f t="shared" si="87"/>
        <v>0</v>
      </c>
      <c r="FC25" s="113">
        <f t="shared" si="21"/>
        <v>0</v>
      </c>
      <c r="FD25" s="113">
        <f t="shared" si="22"/>
        <v>0</v>
      </c>
      <c r="FE25" s="113">
        <f t="shared" si="88"/>
        <v>0</v>
      </c>
      <c r="FF25" s="113">
        <f t="shared" si="89"/>
        <v>0</v>
      </c>
      <c r="FG25" s="113">
        <f t="shared" si="110"/>
        <v>0</v>
      </c>
      <c r="FH25" s="113">
        <f t="shared" si="90"/>
        <v>0</v>
      </c>
      <c r="FI25" s="113">
        <f t="shared" si="91"/>
        <v>0</v>
      </c>
      <c r="FJ25" s="113">
        <f t="shared" si="111"/>
        <v>0</v>
      </c>
      <c r="FK25" s="113">
        <f t="shared" si="92"/>
        <v>0</v>
      </c>
      <c r="FL25" s="113">
        <f t="shared" si="93"/>
        <v>0</v>
      </c>
      <c r="FM25" s="113">
        <f t="shared" si="23"/>
        <v>0</v>
      </c>
      <c r="FN25" s="113">
        <f t="shared" si="24"/>
        <v>0</v>
      </c>
      <c r="FO25" s="113">
        <f t="shared" si="25"/>
        <v>0</v>
      </c>
      <c r="FP25" s="113">
        <f t="shared" si="26"/>
        <v>0</v>
      </c>
      <c r="FQ25" s="113">
        <f t="shared" si="94"/>
        <v>0</v>
      </c>
      <c r="FR25" s="113">
        <f t="shared" si="27"/>
        <v>0</v>
      </c>
      <c r="FS25" s="113">
        <f t="shared" si="28"/>
        <v>0</v>
      </c>
      <c r="FT25" s="113">
        <f t="shared" si="29"/>
        <v>0</v>
      </c>
      <c r="FU25" s="113">
        <f t="shared" si="95"/>
        <v>0</v>
      </c>
      <c r="FV25" s="113">
        <f t="shared" si="96"/>
        <v>1280</v>
      </c>
      <c r="FW25" s="113">
        <f t="shared" si="112"/>
        <v>0</v>
      </c>
      <c r="FX25" s="113">
        <f t="shared" si="97"/>
        <v>0</v>
      </c>
      <c r="FY25" s="113">
        <f t="shared" si="98"/>
        <v>0</v>
      </c>
      <c r="FZ25" s="113">
        <f t="shared" si="113"/>
        <v>0</v>
      </c>
      <c r="GA25" s="113">
        <f t="shared" si="99"/>
        <v>0</v>
      </c>
      <c r="GB25" s="113">
        <f t="shared" si="100"/>
        <v>0</v>
      </c>
      <c r="GC25" s="113">
        <f t="shared" si="114"/>
        <v>0</v>
      </c>
    </row>
    <row r="26" spans="2:185" ht="12.75" customHeight="1" x14ac:dyDescent="0.2">
      <c r="B26" s="124">
        <v>19</v>
      </c>
      <c r="C26" s="121" t="s">
        <v>301</v>
      </c>
      <c r="D26" s="126" t="s">
        <v>77</v>
      </c>
      <c r="E26" s="40">
        <f>SUMIF(Entrada_Dados_Ano_2012!$C$7:$C$253,D26,Entrada_Dados_Ano_2012!$D$7:$D$253)</f>
        <v>0</v>
      </c>
      <c r="F26" s="40">
        <f>SUMIF(Entrada_Dados_Ano_2012!$C$7:$C$253,D26,Entrada_Dados_Ano_2012!$E$7:$E$253)</f>
        <v>0</v>
      </c>
      <c r="G26" s="40">
        <f>SUMIF(Entrada_Dados_Ano_2012!$C$7:$C$253,D26,Entrada_Dados_Ano_2012!$F$7:$F$253)</f>
        <v>0</v>
      </c>
      <c r="H26" s="40">
        <f ca="1">SUMIF(Entrada_Dados_Ano_2012!$C$7:$C$253,D26,Entrada_Dados_Ano_2012!$G$7:$G$251)</f>
        <v>0</v>
      </c>
      <c r="I26" s="40">
        <f>SUMIF(Entrada_Dados_Ano_2012!$C$7:$C$251,D26,Entrada_Dados_Ano_2012!$H$7:$H$253)</f>
        <v>150</v>
      </c>
      <c r="J26" s="40">
        <f>SUMIF(Entrada_Dados_Ano_2012!$C$7:$C$253,D26,Entrada_Dados_Ano_2012!$I$7:$I$253)</f>
        <v>0</v>
      </c>
      <c r="K26" s="40">
        <f>SUMIF(Entrada_Dados_Ano_2012!$C$7:$C$253,D26,Entrada_Dados_Ano_2012!$J$7:$J$253)</f>
        <v>0</v>
      </c>
      <c r="L26" s="40">
        <f>SUMIF(Entrada_Dados_Ano_2012!$C$7:$C$253,D26,Entrada_Dados_Ano_2012!$K$7:$K$253)</f>
        <v>0</v>
      </c>
      <c r="M26" s="40">
        <f>SUMIF(Entrada_Dados_Ano_2012!$C$7:$C$253,D26,Entrada_Dados_Ano_2012!$L$7:$L$253)</f>
        <v>0</v>
      </c>
      <c r="N26" s="40">
        <f>SUMIF(Entrada_Dados_Ano_2012!$C$7:$C$253,D26,Entrada_Dados_Ano_2012!$M$7:$M$253)</f>
        <v>0</v>
      </c>
      <c r="O26" s="40">
        <f>SUMIF(Entrada_Dados_Ano_2012!$C$7:$C$253,D26,Entrada_Dados_Ano_2012!$N$7:$N$253)</f>
        <v>0</v>
      </c>
      <c r="P26" s="40">
        <f>SUMIF(Entrada_Dados_Ano_2012!$C$7:$C$253,D26,Entrada_Dados_Ano_2012!$O$7:$O$253)</f>
        <v>0</v>
      </c>
      <c r="Q26" s="40">
        <f>SUMIF(Entrada_Dados_Ano_2012!$C$7:$C$253,D26,Entrada_Dados_Ano_2012!$P$7:$P$253)</f>
        <v>0</v>
      </c>
      <c r="R26" s="40">
        <f>SUMIF(Entrada_Dados_Ano_2012!$C$7:$C$253,D26,Entrada_Dados_Ano_2012!$Q$7:$Q$253)</f>
        <v>0</v>
      </c>
      <c r="S26" s="40">
        <f>SUMIF(Entrada_Dados_Ano_2012!$C$7:$C$253,D26,Entrada_Dados_Ano_2012!$R$7:$R$253)</f>
        <v>1700</v>
      </c>
      <c r="T26" s="40">
        <f>SUMIF(Entrada_Dados_Ano_2012!$C$7:$C$253,D26,Entrada_Dados_Ano_2012!$S$7:$S$253)</f>
        <v>1350</v>
      </c>
      <c r="U26" s="40">
        <f>SUMIF(Entrada_Dados_Ano_2012!$C$7:$C$253,D26,Entrada_Dados_Ano_2012!$T$7:$T$253)</f>
        <v>0</v>
      </c>
      <c r="V26" s="40">
        <f>SUMIF(Entrada_Dados_Ano_2012!$C$7:$C$253,D26,Entrada_Dados_Ano_2012!$U$7:$U$253)</f>
        <v>0</v>
      </c>
      <c r="W26" s="145">
        <f>SUMIF(Entrada_Dados_Ano_2012!$C$7:$C$253,D26,Entrada_Dados_Ano_2012!$V$7:$V$253)</f>
        <v>0</v>
      </c>
      <c r="X26" s="142">
        <f>SUMIF(Entrada_Dados_Ano_2012!$C$7:$C$253,D26,Entrada_Dados_Ano_2012!$Y$7:$Y$253)</f>
        <v>0</v>
      </c>
      <c r="Y26" s="40">
        <f>SUMIF(Entrada_Dados_Ano_2012!$C$7:$C$253,D26,Entrada_Dados_Ano_2012!$Z$7:$Z$253)</f>
        <v>0</v>
      </c>
      <c r="Z26" s="40">
        <f>SUMIF(Entrada_Dados_Ano_2012!$C$7:$C$253,D26,Entrada_Dados_Ano_2012!$AA$7:$AA$253)</f>
        <v>0</v>
      </c>
      <c r="AA26" s="40">
        <f>SUMIF(Entrada_Dados_Ano_2012!$C$7:$C$253,D26,Entrada_Dados_Ano_2012!$AB$7:$AB$253)</f>
        <v>0</v>
      </c>
      <c r="AB26" s="40">
        <f>SUMIF(Entrada_Dados_Ano_2012!$C$7:$C$253,D26,Entrada_Dados_Ano_2012!$AC$7:$AC$253)</f>
        <v>150</v>
      </c>
      <c r="AC26" s="40">
        <f>SUMIF(Entrada_Dados_Ano_2012!$C$7:$C$253,D26,Entrada_Dados_Ano_2012!$AD$7:$AD$253)</f>
        <v>0</v>
      </c>
      <c r="AD26" s="40">
        <f>SUMIF(Entrada_Dados_Ano_2012!$C$7:$C$253,D26,Entrada_Dados_Ano_2012!$AE$7:$AE$253)</f>
        <v>0</v>
      </c>
      <c r="AE26" s="40">
        <f>SUMIF(Entrada_Dados_Ano_2012!$C$7:$C$253,D26,Entrada_Dados_Ano_2012!$AF$7:$AF$253)</f>
        <v>0</v>
      </c>
      <c r="AF26" s="40">
        <f>SUMIF(Entrada_Dados_Ano_2012!$C$7:$C$253,D26,Entrada_Dados_Ano_2012!$AG$7:$AG$253)</f>
        <v>0</v>
      </c>
      <c r="AG26" s="40">
        <f>SUMIF(Entrada_Dados_Ano_2012!$C$7:$C$253,D26,Entrada_Dados_Ano_2012!$AH$7:$AH$253)</f>
        <v>0</v>
      </c>
      <c r="AH26" s="40">
        <f>SUMIF(Entrada_Dados_Ano_2012!$C$7:$C$253,D26,Entrada_Dados_Ano_2012!$AI$7:$AI$253)</f>
        <v>0</v>
      </c>
      <c r="AI26" s="40">
        <f>SUMIF(Entrada_Dados_Ano_2012!$C$7:$C$253,D26,Entrada_Dados_Ano_2012!$AJ$7:$AJ$253)</f>
        <v>0</v>
      </c>
      <c r="AJ26" s="40">
        <f>SUMIF(Entrada_Dados_Ano_2012!$C$7:$C$253,D26,Entrada_Dados_Ano_2012!$AK$7:$AK$253)</f>
        <v>0</v>
      </c>
      <c r="AK26" s="40">
        <f>SUMIF(Entrada_Dados_Ano_2012!$C$7:$C$253,D26,Entrada_Dados_Ano_2012!$AL$7:$AL$253)</f>
        <v>0</v>
      </c>
      <c r="AL26" s="40">
        <f>SUMIF(Entrada_Dados_Ano_2012!$C$7:$C$253,D26,Entrada_Dados_Ano_2012!$AM$7:$AM$253)</f>
        <v>1700</v>
      </c>
      <c r="AM26" s="40">
        <f>SUMIF(Entrada_Dados_Ano_2012!$C$7:$C$253,D26,Entrada_Dados_Ano_2012!$AN$7:$AN$253)</f>
        <v>1350</v>
      </c>
      <c r="AN26" s="40">
        <f>SUMIF(Entrada_Dados_Ano_2012!$C$7:$C$253,D26,Entrada_Dados_Ano_2012!$AO$7:$AO$253)</f>
        <v>0</v>
      </c>
      <c r="AO26" s="40">
        <f>SUMIF(Entrada_Dados_Ano_2012!$C$7:$C$253,D26,Entrada_Dados_Ano_2012!$AP$7:$AP$253)</f>
        <v>0</v>
      </c>
      <c r="AP26" s="145">
        <f>SUMIF(Entrada_Dados_Ano_2012!$C$7:$C$253,D26,Entrada_Dados_Ano_2012!$AQ$7:$AQ$253)</f>
        <v>0</v>
      </c>
      <c r="AQ26" s="142">
        <f>SUMIF(Entrada_Dados_Ano_2012!$C$7:$C$253,D26,Entrada_Dados_Ano_2012!$AT$7:$AT$253)</f>
        <v>0</v>
      </c>
      <c r="AR26" s="40">
        <f>SUMIF(Entrada_Dados_Ano_2012!$C$7:$C$253,D26,Entrada_Dados_Ano_2012!$AU$7:$AU$253)</f>
        <v>0</v>
      </c>
      <c r="AS26" s="40">
        <f>SUMIF(Entrada_Dados_Ano_2012!$C$7:$C$253,D26,Entrada_Dados_Ano_2012!$AV$7:$AV$253)</f>
        <v>0</v>
      </c>
      <c r="AT26" s="40">
        <f>SUMIF(Entrada_Dados_Ano_2012!$C$7:$C$253,D26,Entrada_Dados_Ano_2012!$AW$7:$AW$253)</f>
        <v>0</v>
      </c>
      <c r="AU26" s="40">
        <f>SUMIF(Entrada_Dados_Ano_2012!$C$7:$C$253,D26,Entrada_Dados_Ano_2012!$AX$7:$AX$253)</f>
        <v>410</v>
      </c>
      <c r="AV26" s="40">
        <f>SUMIF(Entrada_Dados_Ano_2012!$C$7:$C$253,D26,Entrada_Dados_Ano_2012!$AY$7:$AY$253)</f>
        <v>0</v>
      </c>
      <c r="AW26" s="40">
        <f>SUMIF(Entrada_Dados_Ano_2012!$C$7:$C$253,D26,Entrada_Dados_Ano_2012!$AZ$7:$AZ$253)</f>
        <v>0</v>
      </c>
      <c r="AX26" s="40">
        <f>SUMIF(Entrada_Dados_Ano_2012!$C$7:$C$253,D26,Entrada_Dados_Ano_2012!$BA$7:$BA$253)</f>
        <v>0</v>
      </c>
      <c r="AY26" s="40">
        <f>SUMIF(Entrada_Dados_Ano_2012!$C$7:$C$253,D26,Entrada_Dados_Ano_2012!$BB$7:$BB$253)</f>
        <v>0</v>
      </c>
      <c r="AZ26" s="40">
        <f>SUMIF(Entrada_Dados_Ano_2012!$C$7:$C$253,D26,Entrada_Dados_Ano_2012!$BC$7:$BC$253)</f>
        <v>0</v>
      </c>
      <c r="BA26" s="40">
        <f>SUMIF(Entrada_Dados_Ano_2012!$C$7:$C$253,D26,Entrada_Dados_Ano_2012!$BD$7:$BD$253)</f>
        <v>0</v>
      </c>
      <c r="BB26" s="40">
        <f>SUMIF(Entrada_Dados_Ano_2012!$C$7:$C$253,D26,Entrada_Dados_Ano_2012!$BE$7:$BE$253)</f>
        <v>0</v>
      </c>
      <c r="BC26" s="40">
        <f>SUMIF(Entrada_Dados_Ano_2012!$C$7:$C$253,D26,Entrada_Dados_Ano_2012!$BF$7:$BF$253)</f>
        <v>0</v>
      </c>
      <c r="BD26" s="40">
        <f>SUMIF(Entrada_Dados_Ano_2012!$C$7:$C$253,D26,Entrada_Dados_Ano_2012!$BG$7:$BG$253)</f>
        <v>0</v>
      </c>
      <c r="BE26" s="40">
        <f>SUMIF(Entrada_Dados_Ano_2012!$C$7:$C$253,D26,Entrada_Dados_Ano_2012!$BH$7:$BH$253)</f>
        <v>8500</v>
      </c>
      <c r="BF26" s="40">
        <f>SUMIF(Entrada_Dados_Ano_2012!$C$7:$C$253,D26,Entrada_Dados_Ano_2012!$BI$7:$BI$253)</f>
        <v>3400</v>
      </c>
      <c r="BG26" s="40">
        <f>SUMIF(Entrada_Dados_Ano_2012!$C$7:$C$253,D26,Entrada_Dados_Ano_2012!$BJ$7:$BJ$253)</f>
        <v>0</v>
      </c>
      <c r="BH26" s="40">
        <f>SUMIF(Entrada_Dados_Ano_2012!$C$7:$C$253,D26,Entrada_Dados_Ano_2012!$BK$7:$BK$253)</f>
        <v>0</v>
      </c>
      <c r="BI26" s="40">
        <f>SUMIF(Entrada_Dados_Ano_2012!$C$7:$C$253,D26,Entrada_Dados_Ano_2012!$BL$7:$BL$253)</f>
        <v>0</v>
      </c>
      <c r="BK26" s="80">
        <v>19</v>
      </c>
      <c r="BL26" s="81">
        <f t="shared" si="31"/>
        <v>0</v>
      </c>
      <c r="BM26" s="80" t="str">
        <f>IF(BL26=1,SUM($BL$8:BL26),"")</f>
        <v/>
      </c>
      <c r="BN26" s="86" t="str">
        <f t="shared" si="32"/>
        <v>Anicuns</v>
      </c>
      <c r="BO26" s="117">
        <f t="shared" si="115"/>
        <v>0</v>
      </c>
      <c r="BP26" s="116">
        <f>HLOOKUP($BP$6,$BZ$6:DI26,BX26)</f>
        <v>0</v>
      </c>
      <c r="BQ26" s="117">
        <f>HLOOKUP($BQ$6,$DJ$6:ES26,BX26)</f>
        <v>0</v>
      </c>
      <c r="BR26" s="116">
        <f>HLOOKUP($BR$6,$ET$6:GC26,BX26)</f>
        <v>0</v>
      </c>
      <c r="BS26" s="84" t="str">
        <f t="shared" si="33"/>
        <v/>
      </c>
      <c r="BT26" s="96" t="str">
        <f>IF((SUM($BL25:$BL$254)=0),"",IF($BK26=VLOOKUP($BK26,$BM$8:$BM$254,1),IF(VLOOKUP($BK26,$BM$8:$BO$254,2)=0,"",VLOOKUP($BK26,$BM$8:$BO$254,3))," "))</f>
        <v/>
      </c>
      <c r="BU26" s="93" t="str">
        <f t="shared" si="34"/>
        <v/>
      </c>
      <c r="BV26" s="90" t="str">
        <f t="shared" si="35"/>
        <v/>
      </c>
      <c r="BW26" s="93" t="str">
        <f t="shared" si="101"/>
        <v/>
      </c>
      <c r="BX26" s="97">
        <v>21</v>
      </c>
      <c r="BY26" s="29" t="s">
        <v>58</v>
      </c>
      <c r="BZ26" s="113"/>
      <c r="CA26" s="113">
        <f t="shared" si="36"/>
        <v>0</v>
      </c>
      <c r="CB26" s="113">
        <f t="shared" si="37"/>
        <v>0</v>
      </c>
      <c r="CC26" s="113">
        <f t="shared" si="38"/>
        <v>0</v>
      </c>
      <c r="CD26" s="113">
        <f t="shared" si="39"/>
        <v>0</v>
      </c>
      <c r="CE26" s="113">
        <f t="shared" ca="1" si="40"/>
        <v>0</v>
      </c>
      <c r="CF26" s="113">
        <f t="shared" si="41"/>
        <v>150</v>
      </c>
      <c r="CG26" s="113">
        <f t="shared" si="42"/>
        <v>400</v>
      </c>
      <c r="CH26" s="113">
        <f t="shared" si="43"/>
        <v>0</v>
      </c>
      <c r="CI26" s="113">
        <f t="shared" si="1"/>
        <v>0</v>
      </c>
      <c r="CJ26" s="113">
        <f t="shared" si="2"/>
        <v>230</v>
      </c>
      <c r="CK26" s="113">
        <f t="shared" si="44"/>
        <v>0</v>
      </c>
      <c r="CL26" s="113">
        <f t="shared" si="45"/>
        <v>0</v>
      </c>
      <c r="CM26" s="113">
        <f t="shared" si="46"/>
        <v>0</v>
      </c>
      <c r="CN26" s="113">
        <f t="shared" si="47"/>
        <v>0</v>
      </c>
      <c r="CO26" s="113">
        <f t="shared" si="48"/>
        <v>0</v>
      </c>
      <c r="CP26" s="113">
        <f t="shared" si="49"/>
        <v>0</v>
      </c>
      <c r="CQ26" s="113">
        <f t="shared" si="50"/>
        <v>0</v>
      </c>
      <c r="CR26" s="113">
        <f t="shared" si="51"/>
        <v>0</v>
      </c>
      <c r="CS26" s="113">
        <f t="shared" si="3"/>
        <v>0</v>
      </c>
      <c r="CT26" s="113">
        <f t="shared" si="4"/>
        <v>0</v>
      </c>
      <c r="CU26" s="113">
        <f t="shared" si="5"/>
        <v>0</v>
      </c>
      <c r="CV26" s="113">
        <f t="shared" si="6"/>
        <v>0</v>
      </c>
      <c r="CW26" s="113">
        <f t="shared" si="52"/>
        <v>0</v>
      </c>
      <c r="CX26" s="113">
        <f t="shared" si="7"/>
        <v>0</v>
      </c>
      <c r="CY26" s="113">
        <f t="shared" si="8"/>
        <v>0</v>
      </c>
      <c r="CZ26" s="113">
        <f t="shared" si="9"/>
        <v>0</v>
      </c>
      <c r="DA26" s="113">
        <f t="shared" si="53"/>
        <v>0</v>
      </c>
      <c r="DB26" s="113">
        <f t="shared" si="54"/>
        <v>1700</v>
      </c>
      <c r="DC26" s="113">
        <f t="shared" si="55"/>
        <v>0</v>
      </c>
      <c r="DD26" s="113">
        <f t="shared" si="56"/>
        <v>1350</v>
      </c>
      <c r="DE26" s="113">
        <f t="shared" si="57"/>
        <v>0</v>
      </c>
      <c r="DF26" s="113">
        <f t="shared" si="58"/>
        <v>0</v>
      </c>
      <c r="DG26" s="113">
        <f t="shared" si="59"/>
        <v>0</v>
      </c>
      <c r="DH26" s="113">
        <f t="shared" si="60"/>
        <v>0</v>
      </c>
      <c r="DI26" s="113">
        <f t="shared" si="61"/>
        <v>0</v>
      </c>
      <c r="DJ26" s="113"/>
      <c r="DK26" s="113">
        <f t="shared" si="102"/>
        <v>0</v>
      </c>
      <c r="DL26" s="113">
        <f t="shared" si="62"/>
        <v>0</v>
      </c>
      <c r="DM26" s="113">
        <f t="shared" si="63"/>
        <v>0</v>
      </c>
      <c r="DN26" s="113">
        <f t="shared" si="64"/>
        <v>0</v>
      </c>
      <c r="DO26" s="113">
        <f t="shared" si="65"/>
        <v>0</v>
      </c>
      <c r="DP26" s="113">
        <f t="shared" si="66"/>
        <v>150</v>
      </c>
      <c r="DQ26" s="113">
        <f t="shared" si="67"/>
        <v>400</v>
      </c>
      <c r="DR26" s="113">
        <f t="shared" si="68"/>
        <v>0</v>
      </c>
      <c r="DS26" s="113">
        <f t="shared" si="11"/>
        <v>0</v>
      </c>
      <c r="DT26" s="113">
        <f t="shared" si="12"/>
        <v>230</v>
      </c>
      <c r="DU26" s="113">
        <f t="shared" si="69"/>
        <v>0</v>
      </c>
      <c r="DV26" s="113">
        <f t="shared" si="70"/>
        <v>0</v>
      </c>
      <c r="DW26" s="113">
        <f t="shared" si="103"/>
        <v>0</v>
      </c>
      <c r="DX26" s="113">
        <f t="shared" si="71"/>
        <v>0</v>
      </c>
      <c r="DY26" s="113">
        <f t="shared" si="72"/>
        <v>0</v>
      </c>
      <c r="DZ26" s="113">
        <f t="shared" si="104"/>
        <v>0</v>
      </c>
      <c r="EA26" s="113">
        <f t="shared" si="73"/>
        <v>0</v>
      </c>
      <c r="EB26" s="113">
        <f t="shared" si="74"/>
        <v>0</v>
      </c>
      <c r="EC26" s="113">
        <f t="shared" si="13"/>
        <v>0</v>
      </c>
      <c r="ED26" s="113">
        <f t="shared" si="14"/>
        <v>0</v>
      </c>
      <c r="EE26" s="113">
        <f t="shared" si="15"/>
        <v>0</v>
      </c>
      <c r="EF26" s="113">
        <f t="shared" si="16"/>
        <v>0</v>
      </c>
      <c r="EG26" s="113">
        <f t="shared" si="75"/>
        <v>0</v>
      </c>
      <c r="EH26" s="113">
        <f t="shared" si="17"/>
        <v>0</v>
      </c>
      <c r="EI26" s="113">
        <f t="shared" si="18"/>
        <v>0</v>
      </c>
      <c r="EJ26" s="113">
        <f t="shared" si="19"/>
        <v>0</v>
      </c>
      <c r="EK26" s="113">
        <f t="shared" si="76"/>
        <v>0</v>
      </c>
      <c r="EL26" s="113">
        <f t="shared" si="77"/>
        <v>1700</v>
      </c>
      <c r="EM26" s="113">
        <f t="shared" si="105"/>
        <v>0</v>
      </c>
      <c r="EN26" s="113">
        <f t="shared" si="78"/>
        <v>1350</v>
      </c>
      <c r="EO26" s="113">
        <f t="shared" si="79"/>
        <v>0</v>
      </c>
      <c r="EP26" s="113">
        <f t="shared" si="106"/>
        <v>0</v>
      </c>
      <c r="EQ26" s="113">
        <f t="shared" si="80"/>
        <v>0</v>
      </c>
      <c r="ER26" s="113">
        <f t="shared" si="81"/>
        <v>0</v>
      </c>
      <c r="ES26" s="113">
        <f t="shared" si="107"/>
        <v>0</v>
      </c>
      <c r="ET26" s="113"/>
      <c r="EU26" s="113">
        <f t="shared" si="108"/>
        <v>0</v>
      </c>
      <c r="EV26" s="113">
        <f t="shared" si="82"/>
        <v>0</v>
      </c>
      <c r="EW26" s="113">
        <f t="shared" si="83"/>
        <v>0</v>
      </c>
      <c r="EX26" s="113">
        <f t="shared" si="84"/>
        <v>0</v>
      </c>
      <c r="EY26" s="113">
        <f t="shared" si="85"/>
        <v>0</v>
      </c>
      <c r="EZ26" s="113">
        <f t="shared" si="86"/>
        <v>410</v>
      </c>
      <c r="FA26" s="113">
        <f t="shared" si="109"/>
        <v>7000</v>
      </c>
      <c r="FB26" s="113">
        <f t="shared" si="87"/>
        <v>0</v>
      </c>
      <c r="FC26" s="113">
        <f t="shared" si="21"/>
        <v>0</v>
      </c>
      <c r="FD26" s="113">
        <f t="shared" si="22"/>
        <v>380</v>
      </c>
      <c r="FE26" s="113">
        <f t="shared" si="88"/>
        <v>0</v>
      </c>
      <c r="FF26" s="113">
        <f t="shared" si="89"/>
        <v>0</v>
      </c>
      <c r="FG26" s="113">
        <f t="shared" si="110"/>
        <v>0</v>
      </c>
      <c r="FH26" s="113">
        <f t="shared" si="90"/>
        <v>0</v>
      </c>
      <c r="FI26" s="113">
        <f t="shared" si="91"/>
        <v>0</v>
      </c>
      <c r="FJ26" s="113">
        <f t="shared" si="111"/>
        <v>0</v>
      </c>
      <c r="FK26" s="113">
        <f t="shared" si="92"/>
        <v>0</v>
      </c>
      <c r="FL26" s="113">
        <f t="shared" si="93"/>
        <v>0</v>
      </c>
      <c r="FM26" s="113">
        <f t="shared" si="23"/>
        <v>0</v>
      </c>
      <c r="FN26" s="113">
        <f t="shared" si="24"/>
        <v>0</v>
      </c>
      <c r="FO26" s="113">
        <f t="shared" si="25"/>
        <v>0</v>
      </c>
      <c r="FP26" s="113">
        <f t="shared" si="26"/>
        <v>0</v>
      </c>
      <c r="FQ26" s="113">
        <f t="shared" si="94"/>
        <v>0</v>
      </c>
      <c r="FR26" s="113">
        <f t="shared" si="27"/>
        <v>0</v>
      </c>
      <c r="FS26" s="113">
        <f t="shared" si="28"/>
        <v>0</v>
      </c>
      <c r="FT26" s="113">
        <f t="shared" si="29"/>
        <v>0</v>
      </c>
      <c r="FU26" s="113">
        <f t="shared" si="95"/>
        <v>0</v>
      </c>
      <c r="FV26" s="113">
        <f t="shared" si="96"/>
        <v>8500</v>
      </c>
      <c r="FW26" s="113">
        <f t="shared" si="112"/>
        <v>0</v>
      </c>
      <c r="FX26" s="113">
        <f t="shared" si="97"/>
        <v>3400</v>
      </c>
      <c r="FY26" s="113">
        <f t="shared" si="98"/>
        <v>0</v>
      </c>
      <c r="FZ26" s="113">
        <f t="shared" si="113"/>
        <v>0</v>
      </c>
      <c r="GA26" s="113">
        <f t="shared" si="99"/>
        <v>0</v>
      </c>
      <c r="GB26" s="113">
        <f t="shared" si="100"/>
        <v>0</v>
      </c>
      <c r="GC26" s="113">
        <f t="shared" si="114"/>
        <v>0</v>
      </c>
    </row>
    <row r="27" spans="2:185" ht="12.75" customHeight="1" x14ac:dyDescent="0.2">
      <c r="B27" s="124">
        <v>20</v>
      </c>
      <c r="C27" s="121" t="s">
        <v>302</v>
      </c>
      <c r="D27" s="126" t="s">
        <v>78</v>
      </c>
      <c r="E27" s="40">
        <f>SUMIF(Entrada_Dados_Ano_2012!$C$7:$C$253,D27,Entrada_Dados_Ano_2012!$D$7:$D$253)</f>
        <v>0</v>
      </c>
      <c r="F27" s="40">
        <f>SUMIF(Entrada_Dados_Ano_2012!$C$7:$C$253,D27,Entrada_Dados_Ano_2012!$E$7:$E$253)</f>
        <v>0</v>
      </c>
      <c r="G27" s="40">
        <f>SUMIF(Entrada_Dados_Ano_2012!$C$7:$C$253,D27,Entrada_Dados_Ano_2012!$F$7:$F$253)</f>
        <v>0</v>
      </c>
      <c r="H27" s="40">
        <f ca="1">SUMIF(Entrada_Dados_Ano_2012!$C$7:$C$253,D27,Entrada_Dados_Ano_2012!$G$7:$G$251)</f>
        <v>0</v>
      </c>
      <c r="I27" s="40">
        <f>SUMIF(Entrada_Dados_Ano_2012!$C$7:$C$251,D27,Entrada_Dados_Ano_2012!$H$7:$H$253)</f>
        <v>20</v>
      </c>
      <c r="J27" s="40">
        <f>SUMIF(Entrada_Dados_Ano_2012!$C$7:$C$253,D27,Entrada_Dados_Ano_2012!$I$7:$I$253)</f>
        <v>0</v>
      </c>
      <c r="K27" s="40">
        <f>SUMIF(Entrada_Dados_Ano_2012!$C$7:$C$253,D27,Entrada_Dados_Ano_2012!$J$7:$J$253)</f>
        <v>10</v>
      </c>
      <c r="L27" s="40">
        <f>SUMIF(Entrada_Dados_Ano_2012!$C$7:$C$253,D27,Entrada_Dados_Ano_2012!$K$7:$K$253)</f>
        <v>0</v>
      </c>
      <c r="M27" s="40">
        <f>SUMIF(Entrada_Dados_Ano_2012!$C$7:$C$253,D27,Entrada_Dados_Ano_2012!$L$7:$L$253)</f>
        <v>0</v>
      </c>
      <c r="N27" s="40">
        <f>SUMIF(Entrada_Dados_Ano_2012!$C$7:$C$253,D27,Entrada_Dados_Ano_2012!$M$7:$M$253)</f>
        <v>0</v>
      </c>
      <c r="O27" s="40">
        <f>SUMIF(Entrada_Dados_Ano_2012!$C$7:$C$253,D27,Entrada_Dados_Ano_2012!$N$7:$N$253)</f>
        <v>0</v>
      </c>
      <c r="P27" s="40">
        <f>SUMIF(Entrada_Dados_Ano_2012!$C$7:$C$253,D27,Entrada_Dados_Ano_2012!$O$7:$O$253)</f>
        <v>0</v>
      </c>
      <c r="Q27" s="40">
        <f>SUMIF(Entrada_Dados_Ano_2012!$C$7:$C$253,D27,Entrada_Dados_Ano_2012!$P$7:$P$253)</f>
        <v>15</v>
      </c>
      <c r="R27" s="40">
        <f>SUMIF(Entrada_Dados_Ano_2012!$C$7:$C$253,D27,Entrada_Dados_Ano_2012!$Q$7:$Q$253)</f>
        <v>0</v>
      </c>
      <c r="S27" s="40">
        <f>SUMIF(Entrada_Dados_Ano_2012!$C$7:$C$253,D27,Entrada_Dados_Ano_2012!$R$7:$R$253)</f>
        <v>70</v>
      </c>
      <c r="T27" s="40">
        <f>SUMIF(Entrada_Dados_Ano_2012!$C$7:$C$253,D27,Entrada_Dados_Ano_2012!$S$7:$S$253)</f>
        <v>0</v>
      </c>
      <c r="U27" s="40">
        <f>SUMIF(Entrada_Dados_Ano_2012!$C$7:$C$253,D27,Entrada_Dados_Ano_2012!$T$7:$T$253)</f>
        <v>0</v>
      </c>
      <c r="V27" s="40">
        <f>SUMIF(Entrada_Dados_Ano_2012!$C$7:$C$253,D27,Entrada_Dados_Ano_2012!$U$7:$U$253)</f>
        <v>0</v>
      </c>
      <c r="W27" s="145">
        <f>SUMIF(Entrada_Dados_Ano_2012!$C$7:$C$253,D27,Entrada_Dados_Ano_2012!$V$7:$V$253)</f>
        <v>0</v>
      </c>
      <c r="X27" s="142">
        <f>SUMIF(Entrada_Dados_Ano_2012!$C$7:$C$253,D27,Entrada_Dados_Ano_2012!$Y$7:$Y$253)</f>
        <v>0</v>
      </c>
      <c r="Y27" s="40">
        <f>SUMIF(Entrada_Dados_Ano_2012!$C$7:$C$253,D27,Entrada_Dados_Ano_2012!$Z$7:$Z$253)</f>
        <v>0</v>
      </c>
      <c r="Z27" s="40">
        <f>SUMIF(Entrada_Dados_Ano_2012!$C$7:$C$253,D27,Entrada_Dados_Ano_2012!$AA$7:$AA$253)</f>
        <v>0</v>
      </c>
      <c r="AA27" s="40">
        <f>SUMIF(Entrada_Dados_Ano_2012!$C$7:$C$253,D27,Entrada_Dados_Ano_2012!$AB$7:$AB$253)</f>
        <v>0</v>
      </c>
      <c r="AB27" s="40">
        <f>SUMIF(Entrada_Dados_Ano_2012!$C$7:$C$253,D27,Entrada_Dados_Ano_2012!$AC$7:$AC$253)</f>
        <v>20</v>
      </c>
      <c r="AC27" s="40">
        <f>SUMIF(Entrada_Dados_Ano_2012!$C$7:$C$253,D27,Entrada_Dados_Ano_2012!$AD$7:$AD$253)</f>
        <v>0</v>
      </c>
      <c r="AD27" s="40">
        <f>SUMIF(Entrada_Dados_Ano_2012!$C$7:$C$253,D27,Entrada_Dados_Ano_2012!$AE$7:$AE$253)</f>
        <v>10</v>
      </c>
      <c r="AE27" s="40">
        <f>SUMIF(Entrada_Dados_Ano_2012!$C$7:$C$253,D27,Entrada_Dados_Ano_2012!$AF$7:$AF$253)</f>
        <v>0</v>
      </c>
      <c r="AF27" s="40">
        <f>SUMIF(Entrada_Dados_Ano_2012!$C$7:$C$253,D27,Entrada_Dados_Ano_2012!$AG$7:$AG$253)</f>
        <v>0</v>
      </c>
      <c r="AG27" s="40">
        <f>SUMIF(Entrada_Dados_Ano_2012!$C$7:$C$253,D27,Entrada_Dados_Ano_2012!$AH$7:$AH$253)</f>
        <v>0</v>
      </c>
      <c r="AH27" s="40">
        <f>SUMIF(Entrada_Dados_Ano_2012!$C$7:$C$253,D27,Entrada_Dados_Ano_2012!$AI$7:$AI$253)</f>
        <v>0</v>
      </c>
      <c r="AI27" s="40">
        <f>SUMIF(Entrada_Dados_Ano_2012!$C$7:$C$253,D27,Entrada_Dados_Ano_2012!$AJ$7:$AJ$253)</f>
        <v>0</v>
      </c>
      <c r="AJ27" s="40">
        <f>SUMIF(Entrada_Dados_Ano_2012!$C$7:$C$253,D27,Entrada_Dados_Ano_2012!$AK$7:$AK$253)</f>
        <v>15</v>
      </c>
      <c r="AK27" s="40">
        <f>SUMIF(Entrada_Dados_Ano_2012!$C$7:$C$253,D27,Entrada_Dados_Ano_2012!$AL$7:$AL$253)</f>
        <v>0</v>
      </c>
      <c r="AL27" s="40">
        <f>SUMIF(Entrada_Dados_Ano_2012!$C$7:$C$253,D27,Entrada_Dados_Ano_2012!$AM$7:$AM$253)</f>
        <v>70</v>
      </c>
      <c r="AM27" s="40">
        <f>SUMIF(Entrada_Dados_Ano_2012!$C$7:$C$253,D27,Entrada_Dados_Ano_2012!$AN$7:$AN$253)</f>
        <v>0</v>
      </c>
      <c r="AN27" s="40">
        <f>SUMIF(Entrada_Dados_Ano_2012!$C$7:$C$253,D27,Entrada_Dados_Ano_2012!$AO$7:$AO$253)</f>
        <v>0</v>
      </c>
      <c r="AO27" s="40">
        <f>SUMIF(Entrada_Dados_Ano_2012!$C$7:$C$253,D27,Entrada_Dados_Ano_2012!$AP$7:$AP$253)</f>
        <v>0</v>
      </c>
      <c r="AP27" s="145">
        <f>SUMIF(Entrada_Dados_Ano_2012!$C$7:$C$253,D27,Entrada_Dados_Ano_2012!$AQ$7:$AQ$253)</f>
        <v>0</v>
      </c>
      <c r="AQ27" s="142">
        <f>SUMIF(Entrada_Dados_Ano_2012!$C$7:$C$253,D27,Entrada_Dados_Ano_2012!$AT$7:$AT$253)</f>
        <v>0</v>
      </c>
      <c r="AR27" s="40">
        <f>SUMIF(Entrada_Dados_Ano_2012!$C$7:$C$253,D27,Entrada_Dados_Ano_2012!$AU$7:$AU$253)</f>
        <v>0</v>
      </c>
      <c r="AS27" s="40">
        <f>SUMIF(Entrada_Dados_Ano_2012!$C$7:$C$253,D27,Entrada_Dados_Ano_2012!$AV$7:$AV$253)</f>
        <v>0</v>
      </c>
      <c r="AT27" s="40">
        <f>SUMIF(Entrada_Dados_Ano_2012!$C$7:$C$253,D27,Entrada_Dados_Ano_2012!$AW$7:$AW$253)</f>
        <v>0</v>
      </c>
      <c r="AU27" s="40">
        <f>SUMIF(Entrada_Dados_Ano_2012!$C$7:$C$253,D27,Entrada_Dados_Ano_2012!$AX$7:$AX$253)</f>
        <v>40</v>
      </c>
      <c r="AV27" s="40">
        <f>SUMIF(Entrada_Dados_Ano_2012!$C$7:$C$253,D27,Entrada_Dados_Ano_2012!$AY$7:$AY$253)</f>
        <v>0</v>
      </c>
      <c r="AW27" s="40">
        <f>SUMIF(Entrada_Dados_Ano_2012!$C$7:$C$253,D27,Entrada_Dados_Ano_2012!$AZ$7:$AZ$253)</f>
        <v>550</v>
      </c>
      <c r="AX27" s="40">
        <f>SUMIF(Entrada_Dados_Ano_2012!$C$7:$C$253,D27,Entrada_Dados_Ano_2012!$BA$7:$BA$253)</f>
        <v>0</v>
      </c>
      <c r="AY27" s="40">
        <f>SUMIF(Entrada_Dados_Ano_2012!$C$7:$C$253,D27,Entrada_Dados_Ano_2012!$BB$7:$BB$253)</f>
        <v>0</v>
      </c>
      <c r="AZ27" s="40">
        <f>SUMIF(Entrada_Dados_Ano_2012!$C$7:$C$253,D27,Entrada_Dados_Ano_2012!$BC$7:$BC$253)</f>
        <v>0</v>
      </c>
      <c r="BA27" s="40">
        <f>SUMIF(Entrada_Dados_Ano_2012!$C$7:$C$253,D27,Entrada_Dados_Ano_2012!$BD$7:$BD$253)</f>
        <v>0</v>
      </c>
      <c r="BB27" s="40">
        <f>SUMIF(Entrada_Dados_Ano_2012!$C$7:$C$253,D27,Entrada_Dados_Ano_2012!$BE$7:$BE$253)</f>
        <v>0</v>
      </c>
      <c r="BC27" s="40">
        <f>SUMIF(Entrada_Dados_Ano_2012!$C$7:$C$253,D27,Entrada_Dados_Ano_2012!$BF$7:$BF$253)</f>
        <v>225</v>
      </c>
      <c r="BD27" s="40">
        <f>SUMIF(Entrada_Dados_Ano_2012!$C$7:$C$253,D27,Entrada_Dados_Ano_2012!$BG$7:$BG$253)</f>
        <v>0</v>
      </c>
      <c r="BE27" s="40">
        <f>SUMIF(Entrada_Dados_Ano_2012!$C$7:$C$253,D27,Entrada_Dados_Ano_2012!$BH$7:$BH$253)</f>
        <v>420</v>
      </c>
      <c r="BF27" s="40">
        <f>SUMIF(Entrada_Dados_Ano_2012!$C$7:$C$253,D27,Entrada_Dados_Ano_2012!$BI$7:$BI$253)</f>
        <v>0</v>
      </c>
      <c r="BG27" s="40">
        <f>SUMIF(Entrada_Dados_Ano_2012!$C$7:$C$253,D27,Entrada_Dados_Ano_2012!$BJ$7:$BJ$253)</f>
        <v>0</v>
      </c>
      <c r="BH27" s="40">
        <f>SUMIF(Entrada_Dados_Ano_2012!$C$7:$C$253,D27,Entrada_Dados_Ano_2012!$BK$7:$BK$253)</f>
        <v>0</v>
      </c>
      <c r="BI27" s="40">
        <f>SUMIF(Entrada_Dados_Ano_2012!$C$7:$C$253,D27,Entrada_Dados_Ano_2012!$BL$7:$BL$253)</f>
        <v>0</v>
      </c>
      <c r="BK27" s="80">
        <v>20</v>
      </c>
      <c r="BL27" s="81">
        <f t="shared" si="31"/>
        <v>0</v>
      </c>
      <c r="BM27" s="80" t="str">
        <f>IF(BL27=1,SUM($BL$8:BL27),"")</f>
        <v/>
      </c>
      <c r="BN27" s="86" t="str">
        <f t="shared" si="32"/>
        <v>Aparecida de Goiânia</v>
      </c>
      <c r="BO27" s="117">
        <f t="shared" si="115"/>
        <v>0</v>
      </c>
      <c r="BP27" s="116">
        <f>HLOOKUP($BP$6,$BZ$6:DI27,BX27)</f>
        <v>0</v>
      </c>
      <c r="BQ27" s="117">
        <f>HLOOKUP($BQ$6,$DJ$6:ES27,BX27)</f>
        <v>0</v>
      </c>
      <c r="BR27" s="116">
        <f>HLOOKUP($BR$6,$ET$6:GC27,BX27)</f>
        <v>0</v>
      </c>
      <c r="BS27" s="84" t="str">
        <f t="shared" si="33"/>
        <v/>
      </c>
      <c r="BT27" s="96" t="str">
        <f>IF((SUM($BL26:$BL$254)=0),"",IF($BK27=VLOOKUP($BK27,$BM$8:$BM$254,1),IF(VLOOKUP($BK27,$BM$8:$BO$254,2)=0,"",VLOOKUP($BK27,$BM$8:$BO$254,3))," "))</f>
        <v/>
      </c>
      <c r="BU27" s="93" t="str">
        <f t="shared" si="34"/>
        <v/>
      </c>
      <c r="BV27" s="90" t="str">
        <f t="shared" si="35"/>
        <v/>
      </c>
      <c r="BW27" s="93" t="str">
        <f t="shared" si="101"/>
        <v/>
      </c>
      <c r="BX27" s="97">
        <v>22</v>
      </c>
      <c r="BY27" s="29" t="s">
        <v>528</v>
      </c>
      <c r="BZ27" s="113"/>
      <c r="CA27" s="113">
        <f t="shared" si="36"/>
        <v>0</v>
      </c>
      <c r="CB27" s="113">
        <f t="shared" si="37"/>
        <v>0</v>
      </c>
      <c r="CC27" s="113">
        <f t="shared" si="38"/>
        <v>0</v>
      </c>
      <c r="CD27" s="113">
        <f t="shared" si="39"/>
        <v>0</v>
      </c>
      <c r="CE27" s="113">
        <f t="shared" ca="1" si="40"/>
        <v>0</v>
      </c>
      <c r="CF27" s="113">
        <f t="shared" si="41"/>
        <v>20</v>
      </c>
      <c r="CG27" s="113">
        <f t="shared" si="42"/>
        <v>12</v>
      </c>
      <c r="CH27" s="113">
        <f t="shared" si="43"/>
        <v>0</v>
      </c>
      <c r="CI27" s="113">
        <f t="shared" si="1"/>
        <v>0</v>
      </c>
      <c r="CJ27" s="113">
        <f t="shared" si="2"/>
        <v>0</v>
      </c>
      <c r="CK27" s="113">
        <f t="shared" si="44"/>
        <v>10</v>
      </c>
      <c r="CL27" s="113">
        <f t="shared" si="45"/>
        <v>0</v>
      </c>
      <c r="CM27" s="113">
        <f t="shared" si="46"/>
        <v>0</v>
      </c>
      <c r="CN27" s="113">
        <f t="shared" si="47"/>
        <v>0</v>
      </c>
      <c r="CO27" s="113">
        <f t="shared" si="48"/>
        <v>0</v>
      </c>
      <c r="CP27" s="113">
        <f t="shared" si="49"/>
        <v>0</v>
      </c>
      <c r="CQ27" s="113">
        <f t="shared" si="50"/>
        <v>0</v>
      </c>
      <c r="CR27" s="113">
        <f t="shared" si="51"/>
        <v>0</v>
      </c>
      <c r="CS27" s="113">
        <f t="shared" si="3"/>
        <v>0</v>
      </c>
      <c r="CT27" s="113">
        <f t="shared" si="4"/>
        <v>5</v>
      </c>
      <c r="CU27" s="113">
        <f t="shared" si="5"/>
        <v>5</v>
      </c>
      <c r="CV27" s="113">
        <f t="shared" si="6"/>
        <v>0</v>
      </c>
      <c r="CW27" s="113">
        <f t="shared" si="52"/>
        <v>15</v>
      </c>
      <c r="CX27" s="113">
        <f t="shared" si="7"/>
        <v>0</v>
      </c>
      <c r="CY27" s="113">
        <f t="shared" si="8"/>
        <v>0</v>
      </c>
      <c r="CZ27" s="113">
        <f t="shared" si="9"/>
        <v>0</v>
      </c>
      <c r="DA27" s="113">
        <f t="shared" si="53"/>
        <v>0</v>
      </c>
      <c r="DB27" s="113">
        <f t="shared" si="54"/>
        <v>70</v>
      </c>
      <c r="DC27" s="113">
        <f t="shared" si="55"/>
        <v>0</v>
      </c>
      <c r="DD27" s="113">
        <f t="shared" si="56"/>
        <v>0</v>
      </c>
      <c r="DE27" s="113">
        <f t="shared" si="57"/>
        <v>0</v>
      </c>
      <c r="DF27" s="113">
        <f t="shared" si="58"/>
        <v>0</v>
      </c>
      <c r="DG27" s="113">
        <f t="shared" si="59"/>
        <v>0</v>
      </c>
      <c r="DH27" s="113">
        <f t="shared" si="60"/>
        <v>0</v>
      </c>
      <c r="DI27" s="113">
        <f t="shared" si="61"/>
        <v>0</v>
      </c>
      <c r="DJ27" s="113"/>
      <c r="DK27" s="113">
        <f t="shared" si="102"/>
        <v>0</v>
      </c>
      <c r="DL27" s="113">
        <f t="shared" si="62"/>
        <v>0</v>
      </c>
      <c r="DM27" s="113">
        <f t="shared" si="63"/>
        <v>0</v>
      </c>
      <c r="DN27" s="113">
        <f t="shared" si="64"/>
        <v>0</v>
      </c>
      <c r="DO27" s="113">
        <f t="shared" si="65"/>
        <v>0</v>
      </c>
      <c r="DP27" s="113">
        <f t="shared" si="66"/>
        <v>20</v>
      </c>
      <c r="DQ27" s="113">
        <f t="shared" si="67"/>
        <v>12</v>
      </c>
      <c r="DR27" s="113">
        <f t="shared" si="68"/>
        <v>0</v>
      </c>
      <c r="DS27" s="113">
        <f t="shared" si="11"/>
        <v>0</v>
      </c>
      <c r="DT27" s="113">
        <f t="shared" si="12"/>
        <v>0</v>
      </c>
      <c r="DU27" s="113">
        <f t="shared" si="69"/>
        <v>10</v>
      </c>
      <c r="DV27" s="113">
        <f t="shared" si="70"/>
        <v>0</v>
      </c>
      <c r="DW27" s="113">
        <f t="shared" si="103"/>
        <v>0</v>
      </c>
      <c r="DX27" s="113">
        <f t="shared" si="71"/>
        <v>0</v>
      </c>
      <c r="DY27" s="113">
        <f t="shared" si="72"/>
        <v>0</v>
      </c>
      <c r="DZ27" s="113">
        <f t="shared" si="104"/>
        <v>0</v>
      </c>
      <c r="EA27" s="113">
        <f t="shared" si="73"/>
        <v>0</v>
      </c>
      <c r="EB27" s="113">
        <f t="shared" si="74"/>
        <v>0</v>
      </c>
      <c r="EC27" s="113">
        <f t="shared" si="13"/>
        <v>0</v>
      </c>
      <c r="ED27" s="113">
        <f t="shared" si="14"/>
        <v>5</v>
      </c>
      <c r="EE27" s="113">
        <f t="shared" si="15"/>
        <v>5</v>
      </c>
      <c r="EF27" s="113">
        <f t="shared" si="16"/>
        <v>0</v>
      </c>
      <c r="EG27" s="113">
        <f t="shared" si="75"/>
        <v>15</v>
      </c>
      <c r="EH27" s="113">
        <f t="shared" si="17"/>
        <v>0</v>
      </c>
      <c r="EI27" s="113">
        <f t="shared" si="18"/>
        <v>0</v>
      </c>
      <c r="EJ27" s="113">
        <f t="shared" si="19"/>
        <v>0</v>
      </c>
      <c r="EK27" s="113">
        <f t="shared" si="76"/>
        <v>0</v>
      </c>
      <c r="EL27" s="113">
        <f t="shared" si="77"/>
        <v>70</v>
      </c>
      <c r="EM27" s="113">
        <f t="shared" si="105"/>
        <v>0</v>
      </c>
      <c r="EN27" s="113">
        <f t="shared" si="78"/>
        <v>0</v>
      </c>
      <c r="EO27" s="113">
        <f t="shared" si="79"/>
        <v>0</v>
      </c>
      <c r="EP27" s="113">
        <f t="shared" si="106"/>
        <v>0</v>
      </c>
      <c r="EQ27" s="113">
        <f t="shared" si="80"/>
        <v>0</v>
      </c>
      <c r="ER27" s="113">
        <f t="shared" si="81"/>
        <v>0</v>
      </c>
      <c r="ES27" s="113">
        <f t="shared" si="107"/>
        <v>0</v>
      </c>
      <c r="ET27" s="113"/>
      <c r="EU27" s="113">
        <f t="shared" si="108"/>
        <v>0</v>
      </c>
      <c r="EV27" s="113">
        <f t="shared" si="82"/>
        <v>0</v>
      </c>
      <c r="EW27" s="113">
        <f t="shared" si="83"/>
        <v>0</v>
      </c>
      <c r="EX27" s="113">
        <f t="shared" si="84"/>
        <v>0</v>
      </c>
      <c r="EY27" s="113">
        <f t="shared" si="85"/>
        <v>0</v>
      </c>
      <c r="EZ27" s="113">
        <f t="shared" si="86"/>
        <v>40</v>
      </c>
      <c r="FA27" s="113">
        <f t="shared" si="109"/>
        <v>96</v>
      </c>
      <c r="FB27" s="113">
        <f t="shared" si="87"/>
        <v>0</v>
      </c>
      <c r="FC27" s="113">
        <f t="shared" si="21"/>
        <v>0</v>
      </c>
      <c r="FD27" s="113">
        <f t="shared" si="22"/>
        <v>0</v>
      </c>
      <c r="FE27" s="113">
        <f t="shared" si="88"/>
        <v>550</v>
      </c>
      <c r="FF27" s="113">
        <f t="shared" si="89"/>
        <v>0</v>
      </c>
      <c r="FG27" s="113">
        <f t="shared" si="110"/>
        <v>0</v>
      </c>
      <c r="FH27" s="113">
        <f t="shared" si="90"/>
        <v>0</v>
      </c>
      <c r="FI27" s="113">
        <f t="shared" si="91"/>
        <v>0</v>
      </c>
      <c r="FJ27" s="113">
        <f t="shared" si="111"/>
        <v>0</v>
      </c>
      <c r="FK27" s="113">
        <f t="shared" si="92"/>
        <v>0</v>
      </c>
      <c r="FL27" s="113">
        <f t="shared" si="93"/>
        <v>0</v>
      </c>
      <c r="FM27" s="113">
        <f t="shared" si="23"/>
        <v>0</v>
      </c>
      <c r="FN27" s="113">
        <f t="shared" si="24"/>
        <v>100</v>
      </c>
      <c r="FO27" s="113">
        <f t="shared" si="25"/>
        <v>75</v>
      </c>
      <c r="FP27" s="113">
        <f t="shared" si="26"/>
        <v>0</v>
      </c>
      <c r="FQ27" s="113">
        <f t="shared" si="94"/>
        <v>225</v>
      </c>
      <c r="FR27" s="113">
        <f t="shared" si="27"/>
        <v>0</v>
      </c>
      <c r="FS27" s="113">
        <f t="shared" si="28"/>
        <v>0</v>
      </c>
      <c r="FT27" s="113">
        <f t="shared" si="29"/>
        <v>0</v>
      </c>
      <c r="FU27" s="113">
        <f t="shared" si="95"/>
        <v>0</v>
      </c>
      <c r="FV27" s="113">
        <f t="shared" si="96"/>
        <v>420</v>
      </c>
      <c r="FW27" s="113">
        <f t="shared" si="112"/>
        <v>0</v>
      </c>
      <c r="FX27" s="113">
        <f t="shared" si="97"/>
        <v>0</v>
      </c>
      <c r="FY27" s="113">
        <f t="shared" si="98"/>
        <v>0</v>
      </c>
      <c r="FZ27" s="113">
        <f t="shared" si="113"/>
        <v>0</v>
      </c>
      <c r="GA27" s="113">
        <f t="shared" si="99"/>
        <v>0</v>
      </c>
      <c r="GB27" s="113">
        <f t="shared" si="100"/>
        <v>0</v>
      </c>
      <c r="GC27" s="113">
        <f t="shared" si="114"/>
        <v>0</v>
      </c>
    </row>
    <row r="28" spans="2:185" ht="12.75" customHeight="1" x14ac:dyDescent="0.2">
      <c r="B28" s="124">
        <v>21</v>
      </c>
      <c r="C28" s="121" t="s">
        <v>303</v>
      </c>
      <c r="D28" s="126" t="s">
        <v>79</v>
      </c>
      <c r="E28" s="40">
        <f>SUMIF(Entrada_Dados_Ano_2012!$C$7:$C$253,D28,Entrada_Dados_Ano_2012!$D$7:$D$253)</f>
        <v>0</v>
      </c>
      <c r="F28" s="40">
        <f>SUMIF(Entrada_Dados_Ano_2012!$C$7:$C$253,D28,Entrada_Dados_Ano_2012!$E$7:$E$253)</f>
        <v>0</v>
      </c>
      <c r="G28" s="40">
        <f>SUMIF(Entrada_Dados_Ano_2012!$C$7:$C$253,D28,Entrada_Dados_Ano_2012!$F$7:$F$253)</f>
        <v>0</v>
      </c>
      <c r="H28" s="40">
        <f ca="1">SUMIF(Entrada_Dados_Ano_2012!$C$7:$C$253,D28,Entrada_Dados_Ano_2012!$G$7:$G$251)</f>
        <v>0</v>
      </c>
      <c r="I28" s="40">
        <f>SUMIF(Entrada_Dados_Ano_2012!$C$7:$C$251,D28,Entrada_Dados_Ano_2012!$H$7:$H$253)</f>
        <v>0</v>
      </c>
      <c r="J28" s="40">
        <f>SUMIF(Entrada_Dados_Ano_2012!$C$7:$C$253,D28,Entrada_Dados_Ano_2012!$I$7:$I$253)</f>
        <v>0</v>
      </c>
      <c r="K28" s="40">
        <f>SUMIF(Entrada_Dados_Ano_2012!$C$7:$C$253,D28,Entrada_Dados_Ano_2012!$J$7:$J$253)</f>
        <v>0</v>
      </c>
      <c r="L28" s="40">
        <f>SUMIF(Entrada_Dados_Ano_2012!$C$7:$C$253,D28,Entrada_Dados_Ano_2012!$K$7:$K$253)</f>
        <v>0</v>
      </c>
      <c r="M28" s="40">
        <f>SUMIF(Entrada_Dados_Ano_2012!$C$7:$C$253,D28,Entrada_Dados_Ano_2012!$L$7:$L$253)</f>
        <v>0</v>
      </c>
      <c r="N28" s="40">
        <f>SUMIF(Entrada_Dados_Ano_2012!$C$7:$C$253,D28,Entrada_Dados_Ano_2012!$M$7:$M$253)</f>
        <v>0</v>
      </c>
      <c r="O28" s="40">
        <f>SUMIF(Entrada_Dados_Ano_2012!$C$7:$C$253,D28,Entrada_Dados_Ano_2012!$N$7:$N$253)</f>
        <v>0</v>
      </c>
      <c r="P28" s="40">
        <f>SUMIF(Entrada_Dados_Ano_2012!$C$7:$C$253,D28,Entrada_Dados_Ano_2012!$O$7:$O$253)</f>
        <v>0</v>
      </c>
      <c r="Q28" s="40">
        <f>SUMIF(Entrada_Dados_Ano_2012!$C$7:$C$253,D28,Entrada_Dados_Ano_2012!$P$7:$P$253)</f>
        <v>0</v>
      </c>
      <c r="R28" s="40">
        <f>SUMIF(Entrada_Dados_Ano_2012!$C$7:$C$253,D28,Entrada_Dados_Ano_2012!$Q$7:$Q$253)</f>
        <v>0</v>
      </c>
      <c r="S28" s="40">
        <f>SUMIF(Entrada_Dados_Ano_2012!$C$7:$C$253,D28,Entrada_Dados_Ano_2012!$R$7:$R$253)</f>
        <v>100</v>
      </c>
      <c r="T28" s="40">
        <f>SUMIF(Entrada_Dados_Ano_2012!$C$7:$C$253,D28,Entrada_Dados_Ano_2012!$S$7:$S$253)</f>
        <v>700</v>
      </c>
      <c r="U28" s="40">
        <f>SUMIF(Entrada_Dados_Ano_2012!$C$7:$C$253,D28,Entrada_Dados_Ano_2012!$T$7:$T$253)</f>
        <v>0</v>
      </c>
      <c r="V28" s="40">
        <f>SUMIF(Entrada_Dados_Ano_2012!$C$7:$C$253,D28,Entrada_Dados_Ano_2012!$U$7:$U$253)</f>
        <v>0</v>
      </c>
      <c r="W28" s="145">
        <f>SUMIF(Entrada_Dados_Ano_2012!$C$7:$C$253,D28,Entrada_Dados_Ano_2012!$V$7:$V$253)</f>
        <v>0</v>
      </c>
      <c r="X28" s="142">
        <f>SUMIF(Entrada_Dados_Ano_2012!$C$7:$C$253,D28,Entrada_Dados_Ano_2012!$Y$7:$Y$253)</f>
        <v>0</v>
      </c>
      <c r="Y28" s="40">
        <f>SUMIF(Entrada_Dados_Ano_2012!$C$7:$C$253,D28,Entrada_Dados_Ano_2012!$Z$7:$Z$253)</f>
        <v>0</v>
      </c>
      <c r="Z28" s="40">
        <f>SUMIF(Entrada_Dados_Ano_2012!$C$7:$C$253,D28,Entrada_Dados_Ano_2012!$AA$7:$AA$253)</f>
        <v>0</v>
      </c>
      <c r="AA28" s="40">
        <f>SUMIF(Entrada_Dados_Ano_2012!$C$7:$C$253,D28,Entrada_Dados_Ano_2012!$AB$7:$AB$253)</f>
        <v>0</v>
      </c>
      <c r="AB28" s="40">
        <f>SUMIF(Entrada_Dados_Ano_2012!$C$7:$C$253,D28,Entrada_Dados_Ano_2012!$AC$7:$AC$253)</f>
        <v>0</v>
      </c>
      <c r="AC28" s="40">
        <f>SUMIF(Entrada_Dados_Ano_2012!$C$7:$C$253,D28,Entrada_Dados_Ano_2012!$AD$7:$AD$253)</f>
        <v>0</v>
      </c>
      <c r="AD28" s="40">
        <f>SUMIF(Entrada_Dados_Ano_2012!$C$7:$C$253,D28,Entrada_Dados_Ano_2012!$AE$7:$AE$253)</f>
        <v>0</v>
      </c>
      <c r="AE28" s="40">
        <f>SUMIF(Entrada_Dados_Ano_2012!$C$7:$C$253,D28,Entrada_Dados_Ano_2012!$AF$7:$AF$253)</f>
        <v>0</v>
      </c>
      <c r="AF28" s="40">
        <f>SUMIF(Entrada_Dados_Ano_2012!$C$7:$C$253,D28,Entrada_Dados_Ano_2012!$AG$7:$AG$253)</f>
        <v>0</v>
      </c>
      <c r="AG28" s="40">
        <f>SUMIF(Entrada_Dados_Ano_2012!$C$7:$C$253,D28,Entrada_Dados_Ano_2012!$AH$7:$AH$253)</f>
        <v>0</v>
      </c>
      <c r="AH28" s="40">
        <f>SUMIF(Entrada_Dados_Ano_2012!$C$7:$C$253,D28,Entrada_Dados_Ano_2012!$AI$7:$AI$253)</f>
        <v>0</v>
      </c>
      <c r="AI28" s="40">
        <f>SUMIF(Entrada_Dados_Ano_2012!$C$7:$C$253,D28,Entrada_Dados_Ano_2012!$AJ$7:$AJ$253)</f>
        <v>0</v>
      </c>
      <c r="AJ28" s="40">
        <f>SUMIF(Entrada_Dados_Ano_2012!$C$7:$C$253,D28,Entrada_Dados_Ano_2012!$AK$7:$AK$253)</f>
        <v>0</v>
      </c>
      <c r="AK28" s="40">
        <f>SUMIF(Entrada_Dados_Ano_2012!$C$7:$C$253,D28,Entrada_Dados_Ano_2012!$AL$7:$AL$253)</f>
        <v>0</v>
      </c>
      <c r="AL28" s="40">
        <f>SUMIF(Entrada_Dados_Ano_2012!$C$7:$C$253,D28,Entrada_Dados_Ano_2012!$AM$7:$AM$253)</f>
        <v>100</v>
      </c>
      <c r="AM28" s="40">
        <f>SUMIF(Entrada_Dados_Ano_2012!$C$7:$C$253,D28,Entrada_Dados_Ano_2012!$AN$7:$AN$253)</f>
        <v>700</v>
      </c>
      <c r="AN28" s="40">
        <f>SUMIF(Entrada_Dados_Ano_2012!$C$7:$C$253,D28,Entrada_Dados_Ano_2012!$AO$7:$AO$253)</f>
        <v>0</v>
      </c>
      <c r="AO28" s="40">
        <f>SUMIF(Entrada_Dados_Ano_2012!$C$7:$C$253,D28,Entrada_Dados_Ano_2012!$AP$7:$AP$253)</f>
        <v>0</v>
      </c>
      <c r="AP28" s="145">
        <f>SUMIF(Entrada_Dados_Ano_2012!$C$7:$C$253,D28,Entrada_Dados_Ano_2012!$AQ$7:$AQ$253)</f>
        <v>0</v>
      </c>
      <c r="AQ28" s="142">
        <f>SUMIF(Entrada_Dados_Ano_2012!$C$7:$C$253,D28,Entrada_Dados_Ano_2012!$AT$7:$AT$253)</f>
        <v>0</v>
      </c>
      <c r="AR28" s="40">
        <f>SUMIF(Entrada_Dados_Ano_2012!$C$7:$C$253,D28,Entrada_Dados_Ano_2012!$AU$7:$AU$253)</f>
        <v>0</v>
      </c>
      <c r="AS28" s="40">
        <f>SUMIF(Entrada_Dados_Ano_2012!$C$7:$C$253,D28,Entrada_Dados_Ano_2012!$AV$7:$AV$253)</f>
        <v>0</v>
      </c>
      <c r="AT28" s="40">
        <f>SUMIF(Entrada_Dados_Ano_2012!$C$7:$C$253,D28,Entrada_Dados_Ano_2012!$AW$7:$AW$253)</f>
        <v>0</v>
      </c>
      <c r="AU28" s="40">
        <f>SUMIF(Entrada_Dados_Ano_2012!$C$7:$C$253,D28,Entrada_Dados_Ano_2012!$AX$7:$AX$253)</f>
        <v>0</v>
      </c>
      <c r="AV28" s="40">
        <f>SUMIF(Entrada_Dados_Ano_2012!$C$7:$C$253,D28,Entrada_Dados_Ano_2012!$AY$7:$AY$253)</f>
        <v>0</v>
      </c>
      <c r="AW28" s="40">
        <f>SUMIF(Entrada_Dados_Ano_2012!$C$7:$C$253,D28,Entrada_Dados_Ano_2012!$AZ$7:$AZ$253)</f>
        <v>0</v>
      </c>
      <c r="AX28" s="40">
        <f>SUMIF(Entrada_Dados_Ano_2012!$C$7:$C$253,D28,Entrada_Dados_Ano_2012!$BA$7:$BA$253)</f>
        <v>0</v>
      </c>
      <c r="AY28" s="40">
        <f>SUMIF(Entrada_Dados_Ano_2012!$C$7:$C$253,D28,Entrada_Dados_Ano_2012!$BB$7:$BB$253)</f>
        <v>0</v>
      </c>
      <c r="AZ28" s="40">
        <f>SUMIF(Entrada_Dados_Ano_2012!$C$7:$C$253,D28,Entrada_Dados_Ano_2012!$BC$7:$BC$253)</f>
        <v>0</v>
      </c>
      <c r="BA28" s="40">
        <f>SUMIF(Entrada_Dados_Ano_2012!$C$7:$C$253,D28,Entrada_Dados_Ano_2012!$BD$7:$BD$253)</f>
        <v>0</v>
      </c>
      <c r="BB28" s="40">
        <f>SUMIF(Entrada_Dados_Ano_2012!$C$7:$C$253,D28,Entrada_Dados_Ano_2012!$BE$7:$BE$253)</f>
        <v>0</v>
      </c>
      <c r="BC28" s="40">
        <f>SUMIF(Entrada_Dados_Ano_2012!$C$7:$C$253,D28,Entrada_Dados_Ano_2012!$BF$7:$BF$253)</f>
        <v>0</v>
      </c>
      <c r="BD28" s="40">
        <f>SUMIF(Entrada_Dados_Ano_2012!$C$7:$C$253,D28,Entrada_Dados_Ano_2012!$BG$7:$BG$253)</f>
        <v>0</v>
      </c>
      <c r="BE28" s="40">
        <f>SUMIF(Entrada_Dados_Ano_2012!$C$7:$C$253,D28,Entrada_Dados_Ano_2012!$BH$7:$BH$253)</f>
        <v>650</v>
      </c>
      <c r="BF28" s="40">
        <f>SUMIF(Entrada_Dados_Ano_2012!$C$7:$C$253,D28,Entrada_Dados_Ano_2012!$BI$7:$BI$253)</f>
        <v>1890</v>
      </c>
      <c r="BG28" s="40">
        <f>SUMIF(Entrada_Dados_Ano_2012!$C$7:$C$253,D28,Entrada_Dados_Ano_2012!$BJ$7:$BJ$253)</f>
        <v>0</v>
      </c>
      <c r="BH28" s="40">
        <f>SUMIF(Entrada_Dados_Ano_2012!$C$7:$C$253,D28,Entrada_Dados_Ano_2012!$BK$7:$BK$253)</f>
        <v>0</v>
      </c>
      <c r="BI28" s="40">
        <f>SUMIF(Entrada_Dados_Ano_2012!$C$7:$C$253,D28,Entrada_Dados_Ano_2012!$BL$7:$BL$253)</f>
        <v>0</v>
      </c>
      <c r="BK28" s="80">
        <v>21</v>
      </c>
      <c r="BL28" s="81">
        <f t="shared" si="31"/>
        <v>0</v>
      </c>
      <c r="BM28" s="80" t="str">
        <f>IF(BL28=1,SUM($BL$8:BL28),"")</f>
        <v/>
      </c>
      <c r="BN28" s="86" t="str">
        <f t="shared" si="32"/>
        <v>Aparecida do Rio Doce</v>
      </c>
      <c r="BO28" s="117">
        <f t="shared" si="115"/>
        <v>0</v>
      </c>
      <c r="BP28" s="116">
        <f>HLOOKUP($BP$6,$BZ$6:DI28,BX28)</f>
        <v>0</v>
      </c>
      <c r="BQ28" s="117">
        <f>HLOOKUP($BQ$6,$DJ$6:ES28,BX28)</f>
        <v>0</v>
      </c>
      <c r="BR28" s="116">
        <f>HLOOKUP($BR$6,$ET$6:GC28,BX28)</f>
        <v>0</v>
      </c>
      <c r="BS28" s="84" t="str">
        <f t="shared" si="33"/>
        <v/>
      </c>
      <c r="BT28" s="96" t="str">
        <f>IF((SUM($BL27:$BL$254)=0),"",IF($BK28=VLOOKUP($BK28,$BM$8:$BM$254,1),IF(VLOOKUP($BK28,$BM$8:$BO$254,2)=0,"",VLOOKUP($BK28,$BM$8:$BO$254,3))," "))</f>
        <v/>
      </c>
      <c r="BU28" s="93" t="str">
        <f t="shared" si="34"/>
        <v/>
      </c>
      <c r="BV28" s="90" t="str">
        <f t="shared" si="35"/>
        <v/>
      </c>
      <c r="BW28" s="93" t="str">
        <f t="shared" si="101"/>
        <v/>
      </c>
      <c r="BX28" s="97">
        <v>23</v>
      </c>
      <c r="BY28" s="29" t="s">
        <v>529</v>
      </c>
      <c r="BZ28" s="113"/>
      <c r="CA28" s="113">
        <f t="shared" si="36"/>
        <v>0</v>
      </c>
      <c r="CB28" s="113">
        <f t="shared" si="37"/>
        <v>0</v>
      </c>
      <c r="CC28" s="113">
        <f t="shared" si="38"/>
        <v>0</v>
      </c>
      <c r="CD28" s="113">
        <f t="shared" si="39"/>
        <v>0</v>
      </c>
      <c r="CE28" s="113">
        <f t="shared" ca="1" si="40"/>
        <v>0</v>
      </c>
      <c r="CF28" s="113">
        <f t="shared" si="41"/>
        <v>0</v>
      </c>
      <c r="CG28" s="113">
        <f t="shared" si="42"/>
        <v>0</v>
      </c>
      <c r="CH28" s="113">
        <f t="shared" si="43"/>
        <v>0</v>
      </c>
      <c r="CI28" s="113">
        <f t="shared" si="1"/>
        <v>0</v>
      </c>
      <c r="CJ28" s="113">
        <f t="shared" si="2"/>
        <v>0</v>
      </c>
      <c r="CK28" s="113">
        <f t="shared" si="44"/>
        <v>0</v>
      </c>
      <c r="CL28" s="113">
        <f t="shared" si="45"/>
        <v>0</v>
      </c>
      <c r="CM28" s="113">
        <f t="shared" si="46"/>
        <v>0</v>
      </c>
      <c r="CN28" s="113">
        <f t="shared" si="47"/>
        <v>0</v>
      </c>
      <c r="CO28" s="113">
        <f t="shared" si="48"/>
        <v>0</v>
      </c>
      <c r="CP28" s="113">
        <f t="shared" si="49"/>
        <v>0</v>
      </c>
      <c r="CQ28" s="113">
        <f t="shared" si="50"/>
        <v>0</v>
      </c>
      <c r="CR28" s="113">
        <f t="shared" si="51"/>
        <v>0</v>
      </c>
      <c r="CS28" s="113">
        <f t="shared" si="3"/>
        <v>0</v>
      </c>
      <c r="CT28" s="113">
        <f t="shared" si="4"/>
        <v>0</v>
      </c>
      <c r="CU28" s="113">
        <f t="shared" si="5"/>
        <v>0</v>
      </c>
      <c r="CV28" s="113">
        <f t="shared" si="6"/>
        <v>0</v>
      </c>
      <c r="CW28" s="113">
        <f t="shared" si="52"/>
        <v>0</v>
      </c>
      <c r="CX28" s="113">
        <f t="shared" si="7"/>
        <v>0</v>
      </c>
      <c r="CY28" s="113">
        <f t="shared" si="8"/>
        <v>0</v>
      </c>
      <c r="CZ28" s="113">
        <f t="shared" si="9"/>
        <v>0</v>
      </c>
      <c r="DA28" s="113">
        <f t="shared" si="53"/>
        <v>0</v>
      </c>
      <c r="DB28" s="113">
        <f t="shared" si="54"/>
        <v>100</v>
      </c>
      <c r="DC28" s="113">
        <f t="shared" si="55"/>
        <v>0</v>
      </c>
      <c r="DD28" s="113">
        <f t="shared" si="56"/>
        <v>700</v>
      </c>
      <c r="DE28" s="113">
        <f t="shared" si="57"/>
        <v>0</v>
      </c>
      <c r="DF28" s="113">
        <f t="shared" si="58"/>
        <v>0</v>
      </c>
      <c r="DG28" s="113">
        <f t="shared" si="59"/>
        <v>0</v>
      </c>
      <c r="DH28" s="113">
        <f t="shared" si="60"/>
        <v>0</v>
      </c>
      <c r="DI28" s="113">
        <f t="shared" si="61"/>
        <v>0</v>
      </c>
      <c r="DJ28" s="113"/>
      <c r="DK28" s="113">
        <f t="shared" si="102"/>
        <v>0</v>
      </c>
      <c r="DL28" s="113">
        <f t="shared" si="62"/>
        <v>0</v>
      </c>
      <c r="DM28" s="113">
        <f t="shared" si="63"/>
        <v>0</v>
      </c>
      <c r="DN28" s="113">
        <f t="shared" si="64"/>
        <v>0</v>
      </c>
      <c r="DO28" s="113">
        <f t="shared" si="65"/>
        <v>0</v>
      </c>
      <c r="DP28" s="113">
        <f t="shared" si="66"/>
        <v>0</v>
      </c>
      <c r="DQ28" s="113">
        <f t="shared" si="67"/>
        <v>0</v>
      </c>
      <c r="DR28" s="113">
        <f t="shared" si="68"/>
        <v>0</v>
      </c>
      <c r="DS28" s="113">
        <f t="shared" si="11"/>
        <v>0</v>
      </c>
      <c r="DT28" s="113">
        <f t="shared" si="12"/>
        <v>0</v>
      </c>
      <c r="DU28" s="113">
        <f t="shared" si="69"/>
        <v>0</v>
      </c>
      <c r="DV28" s="113">
        <f t="shared" si="70"/>
        <v>0</v>
      </c>
      <c r="DW28" s="113">
        <f t="shared" si="103"/>
        <v>0</v>
      </c>
      <c r="DX28" s="113">
        <f t="shared" si="71"/>
        <v>0</v>
      </c>
      <c r="DY28" s="113">
        <f t="shared" si="72"/>
        <v>0</v>
      </c>
      <c r="DZ28" s="113">
        <f t="shared" si="104"/>
        <v>0</v>
      </c>
      <c r="EA28" s="113">
        <f t="shared" si="73"/>
        <v>0</v>
      </c>
      <c r="EB28" s="113">
        <f t="shared" si="74"/>
        <v>0</v>
      </c>
      <c r="EC28" s="113">
        <f t="shared" si="13"/>
        <v>0</v>
      </c>
      <c r="ED28" s="113">
        <f t="shared" si="14"/>
        <v>0</v>
      </c>
      <c r="EE28" s="113">
        <f t="shared" si="15"/>
        <v>0</v>
      </c>
      <c r="EF28" s="113">
        <f t="shared" si="16"/>
        <v>0</v>
      </c>
      <c r="EG28" s="113">
        <f t="shared" si="75"/>
        <v>0</v>
      </c>
      <c r="EH28" s="113">
        <f t="shared" si="17"/>
        <v>0</v>
      </c>
      <c r="EI28" s="113">
        <f t="shared" si="18"/>
        <v>0</v>
      </c>
      <c r="EJ28" s="113">
        <f t="shared" si="19"/>
        <v>0</v>
      </c>
      <c r="EK28" s="113">
        <f t="shared" si="76"/>
        <v>0</v>
      </c>
      <c r="EL28" s="113">
        <f t="shared" si="77"/>
        <v>100</v>
      </c>
      <c r="EM28" s="113">
        <f t="shared" si="105"/>
        <v>0</v>
      </c>
      <c r="EN28" s="113">
        <f t="shared" si="78"/>
        <v>700</v>
      </c>
      <c r="EO28" s="113">
        <f t="shared" si="79"/>
        <v>0</v>
      </c>
      <c r="EP28" s="113">
        <f t="shared" si="106"/>
        <v>0</v>
      </c>
      <c r="EQ28" s="113">
        <f t="shared" si="80"/>
        <v>0</v>
      </c>
      <c r="ER28" s="113">
        <f t="shared" si="81"/>
        <v>0</v>
      </c>
      <c r="ES28" s="113">
        <f t="shared" si="107"/>
        <v>0</v>
      </c>
      <c r="ET28" s="113"/>
      <c r="EU28" s="113">
        <f t="shared" si="108"/>
        <v>0</v>
      </c>
      <c r="EV28" s="113">
        <f t="shared" si="82"/>
        <v>0</v>
      </c>
      <c r="EW28" s="113">
        <f t="shared" si="83"/>
        <v>0</v>
      </c>
      <c r="EX28" s="113">
        <f t="shared" si="84"/>
        <v>0</v>
      </c>
      <c r="EY28" s="113">
        <f t="shared" si="85"/>
        <v>0</v>
      </c>
      <c r="EZ28" s="113">
        <f t="shared" si="86"/>
        <v>0</v>
      </c>
      <c r="FA28" s="113">
        <f t="shared" si="109"/>
        <v>0</v>
      </c>
      <c r="FB28" s="113">
        <f t="shared" si="87"/>
        <v>0</v>
      </c>
      <c r="FC28" s="113">
        <f t="shared" si="21"/>
        <v>0</v>
      </c>
      <c r="FD28" s="113">
        <f t="shared" si="22"/>
        <v>0</v>
      </c>
      <c r="FE28" s="113">
        <f t="shared" si="88"/>
        <v>0</v>
      </c>
      <c r="FF28" s="113">
        <f t="shared" si="89"/>
        <v>0</v>
      </c>
      <c r="FG28" s="113">
        <f t="shared" si="110"/>
        <v>0</v>
      </c>
      <c r="FH28" s="113">
        <f t="shared" si="90"/>
        <v>0</v>
      </c>
      <c r="FI28" s="113">
        <f t="shared" si="91"/>
        <v>0</v>
      </c>
      <c r="FJ28" s="113">
        <f t="shared" si="111"/>
        <v>0</v>
      </c>
      <c r="FK28" s="113">
        <f t="shared" si="92"/>
        <v>0</v>
      </c>
      <c r="FL28" s="113">
        <f t="shared" si="93"/>
        <v>0</v>
      </c>
      <c r="FM28" s="113">
        <f t="shared" si="23"/>
        <v>0</v>
      </c>
      <c r="FN28" s="113">
        <f t="shared" si="24"/>
        <v>0</v>
      </c>
      <c r="FO28" s="113">
        <f t="shared" si="25"/>
        <v>0</v>
      </c>
      <c r="FP28" s="113">
        <f t="shared" si="26"/>
        <v>0</v>
      </c>
      <c r="FQ28" s="113">
        <f t="shared" si="94"/>
        <v>0</v>
      </c>
      <c r="FR28" s="113">
        <f t="shared" si="27"/>
        <v>0</v>
      </c>
      <c r="FS28" s="113">
        <f t="shared" si="28"/>
        <v>0</v>
      </c>
      <c r="FT28" s="113">
        <f t="shared" si="29"/>
        <v>0</v>
      </c>
      <c r="FU28" s="113">
        <f t="shared" si="95"/>
        <v>0</v>
      </c>
      <c r="FV28" s="113">
        <f t="shared" si="96"/>
        <v>650</v>
      </c>
      <c r="FW28" s="113">
        <f t="shared" si="112"/>
        <v>0</v>
      </c>
      <c r="FX28" s="113">
        <f t="shared" si="97"/>
        <v>1890</v>
      </c>
      <c r="FY28" s="113">
        <f t="shared" si="98"/>
        <v>0</v>
      </c>
      <c r="FZ28" s="113">
        <f t="shared" si="113"/>
        <v>0</v>
      </c>
      <c r="GA28" s="113">
        <f t="shared" si="99"/>
        <v>0</v>
      </c>
      <c r="GB28" s="113">
        <f t="shared" si="100"/>
        <v>0</v>
      </c>
      <c r="GC28" s="113">
        <f t="shared" si="114"/>
        <v>0</v>
      </c>
    </row>
    <row r="29" spans="2:185" ht="12.75" customHeight="1" x14ac:dyDescent="0.2">
      <c r="B29" s="124">
        <v>22</v>
      </c>
      <c r="C29" s="121" t="s">
        <v>304</v>
      </c>
      <c r="D29" s="126" t="s">
        <v>80</v>
      </c>
      <c r="E29" s="40">
        <f>SUMIF(Entrada_Dados_Ano_2012!$C$7:$C$253,D29,Entrada_Dados_Ano_2012!$D$7:$D$253)</f>
        <v>0</v>
      </c>
      <c r="F29" s="40">
        <f>SUMIF(Entrada_Dados_Ano_2012!$C$7:$C$253,D29,Entrada_Dados_Ano_2012!$E$7:$E$253)</f>
        <v>0</v>
      </c>
      <c r="G29" s="40">
        <f>SUMIF(Entrada_Dados_Ano_2012!$C$7:$C$253,D29,Entrada_Dados_Ano_2012!$F$7:$F$253)</f>
        <v>0</v>
      </c>
      <c r="H29" s="40">
        <f ca="1">SUMIF(Entrada_Dados_Ano_2012!$C$7:$C$253,D29,Entrada_Dados_Ano_2012!$G$7:$G$251)</f>
        <v>0</v>
      </c>
      <c r="I29" s="40">
        <f>SUMIF(Entrada_Dados_Ano_2012!$C$7:$C$251,D29,Entrada_Dados_Ano_2012!$H$7:$H$253)</f>
        <v>0</v>
      </c>
      <c r="J29" s="40">
        <f>SUMIF(Entrada_Dados_Ano_2012!$C$7:$C$253,D29,Entrada_Dados_Ano_2012!$I$7:$I$253)</f>
        <v>0</v>
      </c>
      <c r="K29" s="40">
        <f>SUMIF(Entrada_Dados_Ano_2012!$C$7:$C$253,D29,Entrada_Dados_Ano_2012!$J$7:$J$253)</f>
        <v>17700</v>
      </c>
      <c r="L29" s="40">
        <f>SUMIF(Entrada_Dados_Ano_2012!$C$7:$C$253,D29,Entrada_Dados_Ano_2012!$K$7:$K$253)</f>
        <v>0</v>
      </c>
      <c r="M29" s="40">
        <f>SUMIF(Entrada_Dados_Ano_2012!$C$7:$C$253,D29,Entrada_Dados_Ano_2012!$L$7:$L$253)</f>
        <v>0</v>
      </c>
      <c r="N29" s="40">
        <f>SUMIF(Entrada_Dados_Ano_2012!$C$7:$C$253,D29,Entrada_Dados_Ano_2012!$M$7:$M$253)</f>
        <v>0</v>
      </c>
      <c r="O29" s="40">
        <f>SUMIF(Entrada_Dados_Ano_2012!$C$7:$C$253,D29,Entrada_Dados_Ano_2012!$N$7:$N$253)</f>
        <v>0</v>
      </c>
      <c r="P29" s="40">
        <f>SUMIF(Entrada_Dados_Ano_2012!$C$7:$C$253,D29,Entrada_Dados_Ano_2012!$O$7:$O$253)</f>
        <v>0</v>
      </c>
      <c r="Q29" s="40">
        <f>SUMIF(Entrada_Dados_Ano_2012!$C$7:$C$253,D29,Entrada_Dados_Ano_2012!$P$7:$P$253)</f>
        <v>0</v>
      </c>
      <c r="R29" s="40">
        <f>SUMIF(Entrada_Dados_Ano_2012!$C$7:$C$253,D29,Entrada_Dados_Ano_2012!$Q$7:$Q$253)</f>
        <v>0</v>
      </c>
      <c r="S29" s="40">
        <f>SUMIF(Entrada_Dados_Ano_2012!$C$7:$C$253,D29,Entrada_Dados_Ano_2012!$R$7:$R$253)</f>
        <v>170</v>
      </c>
      <c r="T29" s="40">
        <f>SUMIF(Entrada_Dados_Ano_2012!$C$7:$C$253,D29,Entrada_Dados_Ano_2012!$S$7:$S$253)</f>
        <v>3850</v>
      </c>
      <c r="U29" s="40">
        <f>SUMIF(Entrada_Dados_Ano_2012!$C$7:$C$253,D29,Entrada_Dados_Ano_2012!$T$7:$T$253)</f>
        <v>0</v>
      </c>
      <c r="V29" s="40">
        <f>SUMIF(Entrada_Dados_Ano_2012!$C$7:$C$253,D29,Entrada_Dados_Ano_2012!$U$7:$U$253)</f>
        <v>0</v>
      </c>
      <c r="W29" s="145">
        <f>SUMIF(Entrada_Dados_Ano_2012!$C$7:$C$253,D29,Entrada_Dados_Ano_2012!$V$7:$V$253)</f>
        <v>0</v>
      </c>
      <c r="X29" s="142">
        <f>SUMIF(Entrada_Dados_Ano_2012!$C$7:$C$253,D29,Entrada_Dados_Ano_2012!$Y$7:$Y$253)</f>
        <v>0</v>
      </c>
      <c r="Y29" s="40">
        <f>SUMIF(Entrada_Dados_Ano_2012!$C$7:$C$253,D29,Entrada_Dados_Ano_2012!$Z$7:$Z$253)</f>
        <v>0</v>
      </c>
      <c r="Z29" s="40">
        <f>SUMIF(Entrada_Dados_Ano_2012!$C$7:$C$253,D29,Entrada_Dados_Ano_2012!$AA$7:$AA$253)</f>
        <v>0</v>
      </c>
      <c r="AA29" s="40">
        <f>SUMIF(Entrada_Dados_Ano_2012!$C$7:$C$253,D29,Entrada_Dados_Ano_2012!$AB$7:$AB$253)</f>
        <v>0</v>
      </c>
      <c r="AB29" s="40">
        <f>SUMIF(Entrada_Dados_Ano_2012!$C$7:$C$253,D29,Entrada_Dados_Ano_2012!$AC$7:$AC$253)</f>
        <v>0</v>
      </c>
      <c r="AC29" s="40">
        <f>SUMIF(Entrada_Dados_Ano_2012!$C$7:$C$253,D29,Entrada_Dados_Ano_2012!$AD$7:$AD$253)</f>
        <v>0</v>
      </c>
      <c r="AD29" s="40">
        <f>SUMIF(Entrada_Dados_Ano_2012!$C$7:$C$253,D29,Entrada_Dados_Ano_2012!$AE$7:$AE$253)</f>
        <v>17700</v>
      </c>
      <c r="AE29" s="40">
        <f>SUMIF(Entrada_Dados_Ano_2012!$C$7:$C$253,D29,Entrada_Dados_Ano_2012!$AF$7:$AF$253)</f>
        <v>0</v>
      </c>
      <c r="AF29" s="40">
        <f>SUMIF(Entrada_Dados_Ano_2012!$C$7:$C$253,D29,Entrada_Dados_Ano_2012!$AG$7:$AG$253)</f>
        <v>0</v>
      </c>
      <c r="AG29" s="40">
        <f>SUMIF(Entrada_Dados_Ano_2012!$C$7:$C$253,D29,Entrada_Dados_Ano_2012!$AH$7:$AH$253)</f>
        <v>0</v>
      </c>
      <c r="AH29" s="40">
        <f>SUMIF(Entrada_Dados_Ano_2012!$C$7:$C$253,D29,Entrada_Dados_Ano_2012!$AI$7:$AI$253)</f>
        <v>0</v>
      </c>
      <c r="AI29" s="40">
        <f>SUMIF(Entrada_Dados_Ano_2012!$C$7:$C$253,D29,Entrada_Dados_Ano_2012!$AJ$7:$AJ$253)</f>
        <v>0</v>
      </c>
      <c r="AJ29" s="40">
        <f>SUMIF(Entrada_Dados_Ano_2012!$C$7:$C$253,D29,Entrada_Dados_Ano_2012!$AK$7:$AK$253)</f>
        <v>0</v>
      </c>
      <c r="AK29" s="40">
        <f>SUMIF(Entrada_Dados_Ano_2012!$C$7:$C$253,D29,Entrada_Dados_Ano_2012!$AL$7:$AL$253)</f>
        <v>0</v>
      </c>
      <c r="AL29" s="40">
        <f>SUMIF(Entrada_Dados_Ano_2012!$C$7:$C$253,D29,Entrada_Dados_Ano_2012!$AM$7:$AM$253)</f>
        <v>170</v>
      </c>
      <c r="AM29" s="40">
        <f>SUMIF(Entrada_Dados_Ano_2012!$C$7:$C$253,D29,Entrada_Dados_Ano_2012!$AN$7:$AN$253)</f>
        <v>3850</v>
      </c>
      <c r="AN29" s="40">
        <f>SUMIF(Entrada_Dados_Ano_2012!$C$7:$C$253,D29,Entrada_Dados_Ano_2012!$AO$7:$AO$253)</f>
        <v>0</v>
      </c>
      <c r="AO29" s="40">
        <f>SUMIF(Entrada_Dados_Ano_2012!$C$7:$C$253,D29,Entrada_Dados_Ano_2012!$AP$7:$AP$253)</f>
        <v>0</v>
      </c>
      <c r="AP29" s="145">
        <f>SUMIF(Entrada_Dados_Ano_2012!$C$7:$C$253,D29,Entrada_Dados_Ano_2012!$AQ$7:$AQ$253)</f>
        <v>0</v>
      </c>
      <c r="AQ29" s="142">
        <f>SUMIF(Entrada_Dados_Ano_2012!$C$7:$C$253,D29,Entrada_Dados_Ano_2012!$AT$7:$AT$253)</f>
        <v>0</v>
      </c>
      <c r="AR29" s="40">
        <f>SUMIF(Entrada_Dados_Ano_2012!$C$7:$C$253,D29,Entrada_Dados_Ano_2012!$AU$7:$AU$253)</f>
        <v>0</v>
      </c>
      <c r="AS29" s="40">
        <f>SUMIF(Entrada_Dados_Ano_2012!$C$7:$C$253,D29,Entrada_Dados_Ano_2012!$AV$7:$AV$253)</f>
        <v>0</v>
      </c>
      <c r="AT29" s="40">
        <f>SUMIF(Entrada_Dados_Ano_2012!$C$7:$C$253,D29,Entrada_Dados_Ano_2012!$AW$7:$AW$253)</f>
        <v>0</v>
      </c>
      <c r="AU29" s="40">
        <f>SUMIF(Entrada_Dados_Ano_2012!$C$7:$C$253,D29,Entrada_Dados_Ano_2012!$AX$7:$AX$253)</f>
        <v>0</v>
      </c>
      <c r="AV29" s="40">
        <f>SUMIF(Entrada_Dados_Ano_2012!$C$7:$C$253,D29,Entrada_Dados_Ano_2012!$AY$7:$AY$253)</f>
        <v>0</v>
      </c>
      <c r="AW29" s="40">
        <f>SUMIF(Entrada_Dados_Ano_2012!$C$7:$C$253,D29,Entrada_Dados_Ano_2012!$AZ$7:$AZ$253)</f>
        <v>1593000</v>
      </c>
      <c r="AX29" s="40">
        <f>SUMIF(Entrada_Dados_Ano_2012!$C$7:$C$253,D29,Entrada_Dados_Ano_2012!$BA$7:$BA$253)</f>
        <v>0</v>
      </c>
      <c r="AY29" s="40">
        <f>SUMIF(Entrada_Dados_Ano_2012!$C$7:$C$253,D29,Entrada_Dados_Ano_2012!$BB$7:$BB$253)</f>
        <v>0</v>
      </c>
      <c r="AZ29" s="40">
        <f>SUMIF(Entrada_Dados_Ano_2012!$C$7:$C$253,D29,Entrada_Dados_Ano_2012!$BC$7:$BC$253)</f>
        <v>0</v>
      </c>
      <c r="BA29" s="40">
        <f>SUMIF(Entrada_Dados_Ano_2012!$C$7:$C$253,D29,Entrada_Dados_Ano_2012!$BD$7:$BD$253)</f>
        <v>0</v>
      </c>
      <c r="BB29" s="40">
        <f>SUMIF(Entrada_Dados_Ano_2012!$C$7:$C$253,D29,Entrada_Dados_Ano_2012!$BE$7:$BE$253)</f>
        <v>0</v>
      </c>
      <c r="BC29" s="40">
        <f>SUMIF(Entrada_Dados_Ano_2012!$C$7:$C$253,D29,Entrada_Dados_Ano_2012!$BF$7:$BF$253)</f>
        <v>0</v>
      </c>
      <c r="BD29" s="40">
        <f>SUMIF(Entrada_Dados_Ano_2012!$C$7:$C$253,D29,Entrada_Dados_Ano_2012!$BG$7:$BG$253)</f>
        <v>0</v>
      </c>
      <c r="BE29" s="40">
        <f>SUMIF(Entrada_Dados_Ano_2012!$C$7:$C$253,D29,Entrada_Dados_Ano_2012!$BH$7:$BH$253)</f>
        <v>1105</v>
      </c>
      <c r="BF29" s="40">
        <f>SUMIF(Entrada_Dados_Ano_2012!$C$7:$C$253,D29,Entrada_Dados_Ano_2012!$BI$7:$BI$253)</f>
        <v>10703</v>
      </c>
      <c r="BG29" s="40">
        <f>SUMIF(Entrada_Dados_Ano_2012!$C$7:$C$253,D29,Entrada_Dados_Ano_2012!$BJ$7:$BJ$253)</f>
        <v>0</v>
      </c>
      <c r="BH29" s="40">
        <f>SUMIF(Entrada_Dados_Ano_2012!$C$7:$C$253,D29,Entrada_Dados_Ano_2012!$BK$7:$BK$253)</f>
        <v>0</v>
      </c>
      <c r="BI29" s="40">
        <f>SUMIF(Entrada_Dados_Ano_2012!$C$7:$C$253,D29,Entrada_Dados_Ano_2012!$BL$7:$BL$253)</f>
        <v>0</v>
      </c>
      <c r="BK29" s="80">
        <v>22</v>
      </c>
      <c r="BL29" s="81">
        <f t="shared" si="31"/>
        <v>0</v>
      </c>
      <c r="BM29" s="80" t="str">
        <f>IF(BL29=1,SUM($BL$8:BL29),"")</f>
        <v/>
      </c>
      <c r="BN29" s="86" t="str">
        <f t="shared" si="32"/>
        <v>Aporé</v>
      </c>
      <c r="BO29" s="117">
        <f t="shared" si="115"/>
        <v>0</v>
      </c>
      <c r="BP29" s="116">
        <f>HLOOKUP($BP$6,$BZ$6:DI29,BX29)</f>
        <v>0</v>
      </c>
      <c r="BQ29" s="117">
        <f>HLOOKUP($BQ$6,$DJ$6:ES29,BX29)</f>
        <v>0</v>
      </c>
      <c r="BR29" s="116">
        <f>HLOOKUP($BR$6,$ET$6:GC29,BX29)</f>
        <v>0</v>
      </c>
      <c r="BS29" s="84" t="str">
        <f t="shared" si="33"/>
        <v/>
      </c>
      <c r="BT29" s="96" t="str">
        <f>IF((SUM($BL28:$BL$254)=0),"",IF($BK29=VLOOKUP($BK29,$BM$8:$BM$254,1),IF(VLOOKUP($BK29,$BM$8:$BO$254,2)=0,"",VLOOKUP($BK29,$BM$8:$BO$254,3))," "))</f>
        <v/>
      </c>
      <c r="BU29" s="93" t="str">
        <f t="shared" si="34"/>
        <v/>
      </c>
      <c r="BV29" s="90" t="str">
        <f t="shared" si="35"/>
        <v/>
      </c>
      <c r="BW29" s="93" t="str">
        <f t="shared" si="101"/>
        <v/>
      </c>
      <c r="BX29" s="97">
        <v>24</v>
      </c>
      <c r="BY29" s="29" t="s">
        <v>530</v>
      </c>
      <c r="BZ29" s="113"/>
      <c r="CA29" s="113">
        <f t="shared" si="36"/>
        <v>0</v>
      </c>
      <c r="CB29" s="113">
        <f t="shared" si="37"/>
        <v>0</v>
      </c>
      <c r="CC29" s="113">
        <f t="shared" si="38"/>
        <v>0</v>
      </c>
      <c r="CD29" s="113">
        <f t="shared" si="39"/>
        <v>0</v>
      </c>
      <c r="CE29" s="113">
        <f t="shared" ca="1" si="40"/>
        <v>0</v>
      </c>
      <c r="CF29" s="113">
        <f t="shared" si="41"/>
        <v>0</v>
      </c>
      <c r="CG29" s="113">
        <f t="shared" si="42"/>
        <v>0</v>
      </c>
      <c r="CH29" s="113">
        <f t="shared" si="43"/>
        <v>0</v>
      </c>
      <c r="CI29" s="113">
        <f t="shared" si="1"/>
        <v>0</v>
      </c>
      <c r="CJ29" s="113">
        <f t="shared" si="2"/>
        <v>0</v>
      </c>
      <c r="CK29" s="113">
        <f t="shared" si="44"/>
        <v>17700</v>
      </c>
      <c r="CL29" s="113">
        <f t="shared" si="45"/>
        <v>0</v>
      </c>
      <c r="CM29" s="113">
        <f t="shared" si="46"/>
        <v>0</v>
      </c>
      <c r="CN29" s="113">
        <f t="shared" si="47"/>
        <v>0</v>
      </c>
      <c r="CO29" s="113">
        <f t="shared" si="48"/>
        <v>0</v>
      </c>
      <c r="CP29" s="113">
        <f t="shared" si="49"/>
        <v>0</v>
      </c>
      <c r="CQ29" s="113">
        <f t="shared" si="50"/>
        <v>0</v>
      </c>
      <c r="CR29" s="113">
        <f t="shared" si="51"/>
        <v>0</v>
      </c>
      <c r="CS29" s="113">
        <f t="shared" si="3"/>
        <v>0</v>
      </c>
      <c r="CT29" s="113">
        <f t="shared" si="4"/>
        <v>0</v>
      </c>
      <c r="CU29" s="113">
        <f t="shared" si="5"/>
        <v>0</v>
      </c>
      <c r="CV29" s="113">
        <f t="shared" si="6"/>
        <v>0</v>
      </c>
      <c r="CW29" s="113">
        <f t="shared" si="52"/>
        <v>0</v>
      </c>
      <c r="CX29" s="113">
        <f t="shared" si="7"/>
        <v>0</v>
      </c>
      <c r="CY29" s="113">
        <f t="shared" si="8"/>
        <v>0</v>
      </c>
      <c r="CZ29" s="113">
        <f t="shared" si="9"/>
        <v>0</v>
      </c>
      <c r="DA29" s="113">
        <f t="shared" si="53"/>
        <v>0</v>
      </c>
      <c r="DB29" s="113">
        <f t="shared" si="54"/>
        <v>170</v>
      </c>
      <c r="DC29" s="113">
        <f t="shared" si="55"/>
        <v>0</v>
      </c>
      <c r="DD29" s="113">
        <f t="shared" si="56"/>
        <v>3850</v>
      </c>
      <c r="DE29" s="113">
        <f t="shared" si="57"/>
        <v>0</v>
      </c>
      <c r="DF29" s="113">
        <f t="shared" si="58"/>
        <v>0</v>
      </c>
      <c r="DG29" s="113">
        <f t="shared" si="59"/>
        <v>0</v>
      </c>
      <c r="DH29" s="113">
        <f t="shared" si="60"/>
        <v>0</v>
      </c>
      <c r="DI29" s="113">
        <f t="shared" si="61"/>
        <v>0</v>
      </c>
      <c r="DJ29" s="113"/>
      <c r="DK29" s="113">
        <f t="shared" si="102"/>
        <v>0</v>
      </c>
      <c r="DL29" s="113">
        <f t="shared" si="62"/>
        <v>0</v>
      </c>
      <c r="DM29" s="113">
        <f t="shared" si="63"/>
        <v>0</v>
      </c>
      <c r="DN29" s="113">
        <f t="shared" si="64"/>
        <v>0</v>
      </c>
      <c r="DO29" s="113">
        <f t="shared" si="65"/>
        <v>0</v>
      </c>
      <c r="DP29" s="113">
        <f t="shared" si="66"/>
        <v>0</v>
      </c>
      <c r="DQ29" s="113">
        <f t="shared" si="67"/>
        <v>0</v>
      </c>
      <c r="DR29" s="113">
        <f t="shared" si="68"/>
        <v>0</v>
      </c>
      <c r="DS29" s="113">
        <f t="shared" si="11"/>
        <v>0</v>
      </c>
      <c r="DT29" s="113">
        <f t="shared" si="12"/>
        <v>0</v>
      </c>
      <c r="DU29" s="113">
        <f t="shared" si="69"/>
        <v>17700</v>
      </c>
      <c r="DV29" s="113">
        <f t="shared" si="70"/>
        <v>0</v>
      </c>
      <c r="DW29" s="113">
        <f t="shared" si="103"/>
        <v>0</v>
      </c>
      <c r="DX29" s="113">
        <f t="shared" si="71"/>
        <v>0</v>
      </c>
      <c r="DY29" s="113">
        <f t="shared" si="72"/>
        <v>0</v>
      </c>
      <c r="DZ29" s="113">
        <f t="shared" si="104"/>
        <v>0</v>
      </c>
      <c r="EA29" s="113">
        <f t="shared" si="73"/>
        <v>0</v>
      </c>
      <c r="EB29" s="113">
        <f t="shared" si="74"/>
        <v>0</v>
      </c>
      <c r="EC29" s="113">
        <f t="shared" si="13"/>
        <v>0</v>
      </c>
      <c r="ED29" s="113">
        <f t="shared" si="14"/>
        <v>0</v>
      </c>
      <c r="EE29" s="113">
        <f t="shared" si="15"/>
        <v>0</v>
      </c>
      <c r="EF29" s="113">
        <f t="shared" si="16"/>
        <v>0</v>
      </c>
      <c r="EG29" s="113">
        <f t="shared" si="75"/>
        <v>0</v>
      </c>
      <c r="EH29" s="113">
        <f t="shared" si="17"/>
        <v>0</v>
      </c>
      <c r="EI29" s="113">
        <f t="shared" si="18"/>
        <v>0</v>
      </c>
      <c r="EJ29" s="113">
        <f t="shared" si="19"/>
        <v>0</v>
      </c>
      <c r="EK29" s="113">
        <f t="shared" si="76"/>
        <v>0</v>
      </c>
      <c r="EL29" s="113">
        <f t="shared" si="77"/>
        <v>170</v>
      </c>
      <c r="EM29" s="113">
        <f t="shared" si="105"/>
        <v>0</v>
      </c>
      <c r="EN29" s="113">
        <f t="shared" si="78"/>
        <v>3850</v>
      </c>
      <c r="EO29" s="113">
        <f t="shared" si="79"/>
        <v>0</v>
      </c>
      <c r="EP29" s="113">
        <f t="shared" si="106"/>
        <v>0</v>
      </c>
      <c r="EQ29" s="113">
        <f t="shared" si="80"/>
        <v>0</v>
      </c>
      <c r="ER29" s="113">
        <f t="shared" si="81"/>
        <v>0</v>
      </c>
      <c r="ES29" s="113">
        <f t="shared" si="107"/>
        <v>0</v>
      </c>
      <c r="ET29" s="113"/>
      <c r="EU29" s="113">
        <f t="shared" si="108"/>
        <v>0</v>
      </c>
      <c r="EV29" s="113">
        <f t="shared" si="82"/>
        <v>0</v>
      </c>
      <c r="EW29" s="113">
        <f t="shared" si="83"/>
        <v>0</v>
      </c>
      <c r="EX29" s="113">
        <f t="shared" si="84"/>
        <v>0</v>
      </c>
      <c r="EY29" s="113">
        <f t="shared" si="85"/>
        <v>0</v>
      </c>
      <c r="EZ29" s="113">
        <f t="shared" si="86"/>
        <v>0</v>
      </c>
      <c r="FA29" s="113">
        <f t="shared" si="109"/>
        <v>0</v>
      </c>
      <c r="FB29" s="113">
        <f t="shared" si="87"/>
        <v>0</v>
      </c>
      <c r="FC29" s="113">
        <f t="shared" si="21"/>
        <v>0</v>
      </c>
      <c r="FD29" s="113">
        <f t="shared" si="22"/>
        <v>0</v>
      </c>
      <c r="FE29" s="113">
        <f t="shared" si="88"/>
        <v>1593000</v>
      </c>
      <c r="FF29" s="113">
        <f t="shared" si="89"/>
        <v>0</v>
      </c>
      <c r="FG29" s="113">
        <f t="shared" si="110"/>
        <v>0</v>
      </c>
      <c r="FH29" s="113">
        <f t="shared" si="90"/>
        <v>0</v>
      </c>
      <c r="FI29" s="113">
        <f t="shared" si="91"/>
        <v>0</v>
      </c>
      <c r="FJ29" s="113">
        <f t="shared" si="111"/>
        <v>0</v>
      </c>
      <c r="FK29" s="113">
        <f t="shared" si="92"/>
        <v>0</v>
      </c>
      <c r="FL29" s="113">
        <f t="shared" si="93"/>
        <v>0</v>
      </c>
      <c r="FM29" s="113">
        <f t="shared" si="23"/>
        <v>0</v>
      </c>
      <c r="FN29" s="113">
        <f t="shared" si="24"/>
        <v>0</v>
      </c>
      <c r="FO29" s="113">
        <f t="shared" si="25"/>
        <v>0</v>
      </c>
      <c r="FP29" s="113">
        <f t="shared" si="26"/>
        <v>0</v>
      </c>
      <c r="FQ29" s="113">
        <f t="shared" si="94"/>
        <v>0</v>
      </c>
      <c r="FR29" s="113">
        <f t="shared" si="27"/>
        <v>0</v>
      </c>
      <c r="FS29" s="113">
        <f t="shared" si="28"/>
        <v>0</v>
      </c>
      <c r="FT29" s="113">
        <f t="shared" si="29"/>
        <v>0</v>
      </c>
      <c r="FU29" s="113">
        <f t="shared" si="95"/>
        <v>0</v>
      </c>
      <c r="FV29" s="113">
        <f t="shared" si="96"/>
        <v>1105</v>
      </c>
      <c r="FW29" s="113">
        <f t="shared" si="112"/>
        <v>0</v>
      </c>
      <c r="FX29" s="113">
        <f t="shared" si="97"/>
        <v>10703</v>
      </c>
      <c r="FY29" s="113">
        <f t="shared" si="98"/>
        <v>0</v>
      </c>
      <c r="FZ29" s="113">
        <f t="shared" si="113"/>
        <v>0</v>
      </c>
      <c r="GA29" s="113">
        <f t="shared" si="99"/>
        <v>0</v>
      </c>
      <c r="GB29" s="113">
        <f t="shared" si="100"/>
        <v>0</v>
      </c>
      <c r="GC29" s="113">
        <f t="shared" si="114"/>
        <v>0</v>
      </c>
    </row>
    <row r="30" spans="2:185" ht="12.75" customHeight="1" x14ac:dyDescent="0.2">
      <c r="B30" s="124">
        <v>23</v>
      </c>
      <c r="C30" s="121" t="s">
        <v>305</v>
      </c>
      <c r="D30" s="126" t="s">
        <v>81</v>
      </c>
      <c r="E30" s="40">
        <f>SUMIF(Entrada_Dados_Ano_2012!$C$7:$C$253,D30,Entrada_Dados_Ano_2012!$D$7:$D$253)</f>
        <v>0</v>
      </c>
      <c r="F30" s="40">
        <f>SUMIF(Entrada_Dados_Ano_2012!$C$7:$C$253,D30,Entrada_Dados_Ano_2012!$E$7:$E$253)</f>
        <v>0</v>
      </c>
      <c r="G30" s="40">
        <f>SUMIF(Entrada_Dados_Ano_2012!$C$7:$C$253,D30,Entrada_Dados_Ano_2012!$F$7:$F$253)</f>
        <v>0</v>
      </c>
      <c r="H30" s="40">
        <f ca="1">SUMIF(Entrada_Dados_Ano_2012!$C$7:$C$253,D30,Entrada_Dados_Ano_2012!$G$7:$G$251)</f>
        <v>0</v>
      </c>
      <c r="I30" s="40">
        <f>SUMIF(Entrada_Dados_Ano_2012!$C$7:$C$251,D30,Entrada_Dados_Ano_2012!$H$7:$H$253)</f>
        <v>33</v>
      </c>
      <c r="J30" s="40">
        <f>SUMIF(Entrada_Dados_Ano_2012!$C$7:$C$253,D30,Entrada_Dados_Ano_2012!$I$7:$I$253)</f>
        <v>0</v>
      </c>
      <c r="K30" s="40">
        <f>SUMIF(Entrada_Dados_Ano_2012!$C$7:$C$253,D30,Entrada_Dados_Ano_2012!$J$7:$J$253)</f>
        <v>0</v>
      </c>
      <c r="L30" s="40">
        <f>SUMIF(Entrada_Dados_Ano_2012!$C$7:$C$253,D30,Entrada_Dados_Ano_2012!$K$7:$K$253)</f>
        <v>0</v>
      </c>
      <c r="M30" s="40">
        <f>SUMIF(Entrada_Dados_Ano_2012!$C$7:$C$253,D30,Entrada_Dados_Ano_2012!$L$7:$L$253)</f>
        <v>0</v>
      </c>
      <c r="N30" s="40">
        <f>SUMIF(Entrada_Dados_Ano_2012!$C$7:$C$253,D30,Entrada_Dados_Ano_2012!$M$7:$M$253)</f>
        <v>0</v>
      </c>
      <c r="O30" s="40">
        <f>SUMIF(Entrada_Dados_Ano_2012!$C$7:$C$253,D30,Entrada_Dados_Ano_2012!$N$7:$N$253)</f>
        <v>0</v>
      </c>
      <c r="P30" s="40">
        <f>SUMIF(Entrada_Dados_Ano_2012!$C$7:$C$253,D30,Entrada_Dados_Ano_2012!$O$7:$O$253)</f>
        <v>0</v>
      </c>
      <c r="Q30" s="40">
        <f>SUMIF(Entrada_Dados_Ano_2012!$C$7:$C$253,D30,Entrada_Dados_Ano_2012!$P$7:$P$253)</f>
        <v>0</v>
      </c>
      <c r="R30" s="40">
        <f>SUMIF(Entrada_Dados_Ano_2012!$C$7:$C$253,D30,Entrada_Dados_Ano_2012!$Q$7:$Q$253)</f>
        <v>0</v>
      </c>
      <c r="S30" s="40">
        <f>SUMIF(Entrada_Dados_Ano_2012!$C$7:$C$253,D30,Entrada_Dados_Ano_2012!$R$7:$R$253)</f>
        <v>1100</v>
      </c>
      <c r="T30" s="40">
        <f>SUMIF(Entrada_Dados_Ano_2012!$C$7:$C$253,D30,Entrada_Dados_Ano_2012!$S$7:$S$253)</f>
        <v>550</v>
      </c>
      <c r="U30" s="40">
        <f>SUMIF(Entrada_Dados_Ano_2012!$C$7:$C$253,D30,Entrada_Dados_Ano_2012!$T$7:$T$253)</f>
        <v>150</v>
      </c>
      <c r="V30" s="40">
        <f>SUMIF(Entrada_Dados_Ano_2012!$C$7:$C$253,D30,Entrada_Dados_Ano_2012!$U$7:$U$253)</f>
        <v>0</v>
      </c>
      <c r="W30" s="145">
        <f>SUMIF(Entrada_Dados_Ano_2012!$C$7:$C$253,D30,Entrada_Dados_Ano_2012!$V$7:$V$253)</f>
        <v>0</v>
      </c>
      <c r="X30" s="142">
        <f>SUMIF(Entrada_Dados_Ano_2012!$C$7:$C$253,D30,Entrada_Dados_Ano_2012!$Y$7:$Y$253)</f>
        <v>0</v>
      </c>
      <c r="Y30" s="40">
        <f>SUMIF(Entrada_Dados_Ano_2012!$C$7:$C$253,D30,Entrada_Dados_Ano_2012!$Z$7:$Z$253)</f>
        <v>0</v>
      </c>
      <c r="Z30" s="40">
        <f>SUMIF(Entrada_Dados_Ano_2012!$C$7:$C$253,D30,Entrada_Dados_Ano_2012!$AA$7:$AA$253)</f>
        <v>0</v>
      </c>
      <c r="AA30" s="40">
        <f>SUMIF(Entrada_Dados_Ano_2012!$C$7:$C$253,D30,Entrada_Dados_Ano_2012!$AB$7:$AB$253)</f>
        <v>0</v>
      </c>
      <c r="AB30" s="40">
        <f>SUMIF(Entrada_Dados_Ano_2012!$C$7:$C$253,D30,Entrada_Dados_Ano_2012!$AC$7:$AC$253)</f>
        <v>33</v>
      </c>
      <c r="AC30" s="40">
        <f>SUMIF(Entrada_Dados_Ano_2012!$C$7:$C$253,D30,Entrada_Dados_Ano_2012!$AD$7:$AD$253)</f>
        <v>0</v>
      </c>
      <c r="AD30" s="40">
        <f>SUMIF(Entrada_Dados_Ano_2012!$C$7:$C$253,D30,Entrada_Dados_Ano_2012!$AE$7:$AE$253)</f>
        <v>0</v>
      </c>
      <c r="AE30" s="40">
        <f>SUMIF(Entrada_Dados_Ano_2012!$C$7:$C$253,D30,Entrada_Dados_Ano_2012!$AF$7:$AF$253)</f>
        <v>0</v>
      </c>
      <c r="AF30" s="40">
        <f>SUMIF(Entrada_Dados_Ano_2012!$C$7:$C$253,D30,Entrada_Dados_Ano_2012!$AG$7:$AG$253)</f>
        <v>0</v>
      </c>
      <c r="AG30" s="40">
        <f>SUMIF(Entrada_Dados_Ano_2012!$C$7:$C$253,D30,Entrada_Dados_Ano_2012!$AH$7:$AH$253)</f>
        <v>0</v>
      </c>
      <c r="AH30" s="40">
        <f>SUMIF(Entrada_Dados_Ano_2012!$C$7:$C$253,D30,Entrada_Dados_Ano_2012!$AI$7:$AI$253)</f>
        <v>0</v>
      </c>
      <c r="AI30" s="40">
        <f>SUMIF(Entrada_Dados_Ano_2012!$C$7:$C$253,D30,Entrada_Dados_Ano_2012!$AJ$7:$AJ$253)</f>
        <v>0</v>
      </c>
      <c r="AJ30" s="40">
        <f>SUMIF(Entrada_Dados_Ano_2012!$C$7:$C$253,D30,Entrada_Dados_Ano_2012!$AK$7:$AK$253)</f>
        <v>0</v>
      </c>
      <c r="AK30" s="40">
        <f>SUMIF(Entrada_Dados_Ano_2012!$C$7:$C$253,D30,Entrada_Dados_Ano_2012!$AL$7:$AL$253)</f>
        <v>0</v>
      </c>
      <c r="AL30" s="40">
        <f>SUMIF(Entrada_Dados_Ano_2012!$C$7:$C$253,D30,Entrada_Dados_Ano_2012!$AM$7:$AM$253)</f>
        <v>1100</v>
      </c>
      <c r="AM30" s="40">
        <f>SUMIF(Entrada_Dados_Ano_2012!$C$7:$C$253,D30,Entrada_Dados_Ano_2012!$AN$7:$AN$253)</f>
        <v>550</v>
      </c>
      <c r="AN30" s="40">
        <f>SUMIF(Entrada_Dados_Ano_2012!$C$7:$C$253,D30,Entrada_Dados_Ano_2012!$AO$7:$AO$253)</f>
        <v>150</v>
      </c>
      <c r="AO30" s="40">
        <f>SUMIF(Entrada_Dados_Ano_2012!$C$7:$C$253,D30,Entrada_Dados_Ano_2012!$AP$7:$AP$253)</f>
        <v>0</v>
      </c>
      <c r="AP30" s="145">
        <f>SUMIF(Entrada_Dados_Ano_2012!$C$7:$C$253,D30,Entrada_Dados_Ano_2012!$AQ$7:$AQ$253)</f>
        <v>0</v>
      </c>
      <c r="AQ30" s="142">
        <f>SUMIF(Entrada_Dados_Ano_2012!$C$7:$C$253,D30,Entrada_Dados_Ano_2012!$AT$7:$AT$253)</f>
        <v>0</v>
      </c>
      <c r="AR30" s="40">
        <f>SUMIF(Entrada_Dados_Ano_2012!$C$7:$C$253,D30,Entrada_Dados_Ano_2012!$AU$7:$AU$253)</f>
        <v>0</v>
      </c>
      <c r="AS30" s="40">
        <f>SUMIF(Entrada_Dados_Ano_2012!$C$7:$C$253,D30,Entrada_Dados_Ano_2012!$AV$7:$AV$253)</f>
        <v>0</v>
      </c>
      <c r="AT30" s="40">
        <f>SUMIF(Entrada_Dados_Ano_2012!$C$7:$C$253,D30,Entrada_Dados_Ano_2012!$AW$7:$AW$253)</f>
        <v>0</v>
      </c>
      <c r="AU30" s="40">
        <f>SUMIF(Entrada_Dados_Ano_2012!$C$7:$C$253,D30,Entrada_Dados_Ano_2012!$AX$7:$AX$253)</f>
        <v>80</v>
      </c>
      <c r="AV30" s="40">
        <f>SUMIF(Entrada_Dados_Ano_2012!$C$7:$C$253,D30,Entrada_Dados_Ano_2012!$AY$7:$AY$253)</f>
        <v>0</v>
      </c>
      <c r="AW30" s="40">
        <f>SUMIF(Entrada_Dados_Ano_2012!$C$7:$C$253,D30,Entrada_Dados_Ano_2012!$AZ$7:$AZ$253)</f>
        <v>0</v>
      </c>
      <c r="AX30" s="40">
        <f>SUMIF(Entrada_Dados_Ano_2012!$C$7:$C$253,D30,Entrada_Dados_Ano_2012!$BA$7:$BA$253)</f>
        <v>0</v>
      </c>
      <c r="AY30" s="40">
        <f>SUMIF(Entrada_Dados_Ano_2012!$C$7:$C$253,D30,Entrada_Dados_Ano_2012!$BB$7:$BB$253)</f>
        <v>0</v>
      </c>
      <c r="AZ30" s="40">
        <f>SUMIF(Entrada_Dados_Ano_2012!$C$7:$C$253,D30,Entrada_Dados_Ano_2012!$BC$7:$BC$253)</f>
        <v>0</v>
      </c>
      <c r="BA30" s="40">
        <f>SUMIF(Entrada_Dados_Ano_2012!$C$7:$C$253,D30,Entrada_Dados_Ano_2012!$BD$7:$BD$253)</f>
        <v>0</v>
      </c>
      <c r="BB30" s="40">
        <f>SUMIF(Entrada_Dados_Ano_2012!$C$7:$C$253,D30,Entrada_Dados_Ano_2012!$BE$7:$BE$253)</f>
        <v>0</v>
      </c>
      <c r="BC30" s="40">
        <f>SUMIF(Entrada_Dados_Ano_2012!$C$7:$C$253,D30,Entrada_Dados_Ano_2012!$BF$7:$BF$253)</f>
        <v>0</v>
      </c>
      <c r="BD30" s="40">
        <f>SUMIF(Entrada_Dados_Ano_2012!$C$7:$C$253,D30,Entrada_Dados_Ano_2012!$BG$7:$BG$253)</f>
        <v>0</v>
      </c>
      <c r="BE30" s="40">
        <f>SUMIF(Entrada_Dados_Ano_2012!$C$7:$C$253,D30,Entrada_Dados_Ano_2012!$BH$7:$BH$253)</f>
        <v>6500</v>
      </c>
      <c r="BF30" s="40">
        <f>SUMIF(Entrada_Dados_Ano_2012!$C$7:$C$253,D30,Entrada_Dados_Ano_2012!$BI$7:$BI$253)</f>
        <v>1500</v>
      </c>
      <c r="BG30" s="40">
        <f>SUMIF(Entrada_Dados_Ano_2012!$C$7:$C$253,D30,Entrada_Dados_Ano_2012!$BJ$7:$BJ$253)</f>
        <v>380</v>
      </c>
      <c r="BH30" s="40">
        <f>SUMIF(Entrada_Dados_Ano_2012!$C$7:$C$253,D30,Entrada_Dados_Ano_2012!$BK$7:$BK$253)</f>
        <v>0</v>
      </c>
      <c r="BI30" s="40">
        <f>SUMIF(Entrada_Dados_Ano_2012!$C$7:$C$253,D30,Entrada_Dados_Ano_2012!$BL$7:$BL$253)</f>
        <v>0</v>
      </c>
      <c r="BK30" s="80">
        <v>23</v>
      </c>
      <c r="BL30" s="81">
        <f t="shared" si="31"/>
        <v>0</v>
      </c>
      <c r="BM30" s="80" t="str">
        <f>IF(BL30=1,SUM($BL$8:BL30),"")</f>
        <v/>
      </c>
      <c r="BN30" s="86" t="str">
        <f t="shared" si="32"/>
        <v>Araçu</v>
      </c>
      <c r="BO30" s="117">
        <f t="shared" si="115"/>
        <v>0</v>
      </c>
      <c r="BP30" s="116">
        <f>HLOOKUP($BP$6,$BZ$6:DI30,BX30)</f>
        <v>0</v>
      </c>
      <c r="BQ30" s="117">
        <f>HLOOKUP($BQ$6,$DJ$6:ES30,BX30)</f>
        <v>0</v>
      </c>
      <c r="BR30" s="116">
        <f>HLOOKUP($BR$6,$ET$6:GC30,BX30)</f>
        <v>0</v>
      </c>
      <c r="BS30" s="84" t="str">
        <f t="shared" si="33"/>
        <v/>
      </c>
      <c r="BT30" s="96" t="str">
        <f>IF((SUM($BL29:$BL$254)=0),"",IF($BK30=VLOOKUP($BK30,$BM$8:$BM$254,1),IF(VLOOKUP($BK30,$BM$8:$BO$254,2)=0,"",VLOOKUP($BK30,$BM$8:$BO$254,3))," "))</f>
        <v/>
      </c>
      <c r="BU30" s="93" t="str">
        <f t="shared" si="34"/>
        <v/>
      </c>
      <c r="BV30" s="90" t="str">
        <f t="shared" si="35"/>
        <v/>
      </c>
      <c r="BW30" s="93" t="str">
        <f t="shared" si="101"/>
        <v/>
      </c>
      <c r="BX30" s="97">
        <v>25</v>
      </c>
      <c r="BY30" s="29" t="s">
        <v>531</v>
      </c>
      <c r="BZ30" s="113"/>
      <c r="CA30" s="113">
        <f t="shared" si="36"/>
        <v>0</v>
      </c>
      <c r="CB30" s="113">
        <f t="shared" si="37"/>
        <v>0</v>
      </c>
      <c r="CC30" s="113">
        <f t="shared" si="38"/>
        <v>0</v>
      </c>
      <c r="CD30" s="113">
        <f t="shared" si="39"/>
        <v>0</v>
      </c>
      <c r="CE30" s="113">
        <f t="shared" ca="1" si="40"/>
        <v>0</v>
      </c>
      <c r="CF30" s="113">
        <f t="shared" si="41"/>
        <v>33</v>
      </c>
      <c r="CG30" s="113">
        <f t="shared" si="42"/>
        <v>150</v>
      </c>
      <c r="CH30" s="113">
        <f t="shared" si="43"/>
        <v>0</v>
      </c>
      <c r="CI30" s="113">
        <f t="shared" si="1"/>
        <v>0</v>
      </c>
      <c r="CJ30" s="113">
        <f t="shared" si="2"/>
        <v>60</v>
      </c>
      <c r="CK30" s="113">
        <f t="shared" si="44"/>
        <v>0</v>
      </c>
      <c r="CL30" s="113">
        <f t="shared" si="45"/>
        <v>0</v>
      </c>
      <c r="CM30" s="113">
        <f t="shared" si="46"/>
        <v>0</v>
      </c>
      <c r="CN30" s="113">
        <f t="shared" si="47"/>
        <v>0</v>
      </c>
      <c r="CO30" s="113">
        <f t="shared" si="48"/>
        <v>0</v>
      </c>
      <c r="CP30" s="113">
        <f t="shared" si="49"/>
        <v>0</v>
      </c>
      <c r="CQ30" s="113">
        <f t="shared" si="50"/>
        <v>0</v>
      </c>
      <c r="CR30" s="113">
        <f t="shared" si="51"/>
        <v>0</v>
      </c>
      <c r="CS30" s="113">
        <f t="shared" si="3"/>
        <v>0</v>
      </c>
      <c r="CT30" s="113">
        <f t="shared" si="4"/>
        <v>0</v>
      </c>
      <c r="CU30" s="113">
        <f t="shared" si="5"/>
        <v>0</v>
      </c>
      <c r="CV30" s="113">
        <f t="shared" si="6"/>
        <v>0</v>
      </c>
      <c r="CW30" s="113">
        <f t="shared" si="52"/>
        <v>0</v>
      </c>
      <c r="CX30" s="113">
        <f t="shared" si="7"/>
        <v>0</v>
      </c>
      <c r="CY30" s="113">
        <f t="shared" si="8"/>
        <v>0</v>
      </c>
      <c r="CZ30" s="113">
        <f t="shared" si="9"/>
        <v>0</v>
      </c>
      <c r="DA30" s="113">
        <f t="shared" si="53"/>
        <v>0</v>
      </c>
      <c r="DB30" s="113">
        <f t="shared" si="54"/>
        <v>1100</v>
      </c>
      <c r="DC30" s="113">
        <f t="shared" si="55"/>
        <v>0</v>
      </c>
      <c r="DD30" s="113">
        <f t="shared" si="56"/>
        <v>550</v>
      </c>
      <c r="DE30" s="113">
        <f t="shared" si="57"/>
        <v>150</v>
      </c>
      <c r="DF30" s="113">
        <f t="shared" si="58"/>
        <v>0</v>
      </c>
      <c r="DG30" s="113">
        <f t="shared" si="59"/>
        <v>0</v>
      </c>
      <c r="DH30" s="113">
        <f t="shared" si="60"/>
        <v>0</v>
      </c>
      <c r="DI30" s="113">
        <f t="shared" si="61"/>
        <v>0</v>
      </c>
      <c r="DJ30" s="113"/>
      <c r="DK30" s="113">
        <f t="shared" si="102"/>
        <v>0</v>
      </c>
      <c r="DL30" s="113">
        <f t="shared" si="62"/>
        <v>0</v>
      </c>
      <c r="DM30" s="113">
        <f t="shared" si="63"/>
        <v>0</v>
      </c>
      <c r="DN30" s="113">
        <f t="shared" si="64"/>
        <v>0</v>
      </c>
      <c r="DO30" s="113">
        <f t="shared" si="65"/>
        <v>0</v>
      </c>
      <c r="DP30" s="113">
        <f t="shared" si="66"/>
        <v>33</v>
      </c>
      <c r="DQ30" s="113">
        <f t="shared" si="67"/>
        <v>150</v>
      </c>
      <c r="DR30" s="113">
        <f t="shared" si="68"/>
        <v>0</v>
      </c>
      <c r="DS30" s="113">
        <f t="shared" si="11"/>
        <v>0</v>
      </c>
      <c r="DT30" s="113">
        <f t="shared" si="12"/>
        <v>60</v>
      </c>
      <c r="DU30" s="113">
        <f t="shared" si="69"/>
        <v>0</v>
      </c>
      <c r="DV30" s="113">
        <f t="shared" si="70"/>
        <v>0</v>
      </c>
      <c r="DW30" s="113">
        <f t="shared" si="103"/>
        <v>0</v>
      </c>
      <c r="DX30" s="113">
        <f t="shared" si="71"/>
        <v>0</v>
      </c>
      <c r="DY30" s="113">
        <f t="shared" si="72"/>
        <v>0</v>
      </c>
      <c r="DZ30" s="113">
        <f t="shared" si="104"/>
        <v>0</v>
      </c>
      <c r="EA30" s="113">
        <f t="shared" si="73"/>
        <v>0</v>
      </c>
      <c r="EB30" s="113">
        <f t="shared" si="74"/>
        <v>0</v>
      </c>
      <c r="EC30" s="113">
        <f t="shared" si="13"/>
        <v>0</v>
      </c>
      <c r="ED30" s="113">
        <f t="shared" si="14"/>
        <v>0</v>
      </c>
      <c r="EE30" s="113">
        <f t="shared" si="15"/>
        <v>0</v>
      </c>
      <c r="EF30" s="113">
        <f t="shared" si="16"/>
        <v>0</v>
      </c>
      <c r="EG30" s="113">
        <f t="shared" si="75"/>
        <v>0</v>
      </c>
      <c r="EH30" s="113">
        <f t="shared" si="17"/>
        <v>0</v>
      </c>
      <c r="EI30" s="113">
        <f t="shared" si="18"/>
        <v>0</v>
      </c>
      <c r="EJ30" s="113">
        <f t="shared" si="19"/>
        <v>0</v>
      </c>
      <c r="EK30" s="113">
        <f t="shared" si="76"/>
        <v>0</v>
      </c>
      <c r="EL30" s="113">
        <f t="shared" si="77"/>
        <v>1100</v>
      </c>
      <c r="EM30" s="113">
        <f t="shared" si="105"/>
        <v>0</v>
      </c>
      <c r="EN30" s="113">
        <f t="shared" si="78"/>
        <v>550</v>
      </c>
      <c r="EO30" s="113">
        <f t="shared" si="79"/>
        <v>150</v>
      </c>
      <c r="EP30" s="113">
        <f t="shared" si="106"/>
        <v>0</v>
      </c>
      <c r="EQ30" s="113">
        <f t="shared" si="80"/>
        <v>0</v>
      </c>
      <c r="ER30" s="113">
        <f t="shared" si="81"/>
        <v>0</v>
      </c>
      <c r="ES30" s="113">
        <f t="shared" si="107"/>
        <v>0</v>
      </c>
      <c r="ET30" s="113"/>
      <c r="EU30" s="113">
        <f t="shared" si="108"/>
        <v>0</v>
      </c>
      <c r="EV30" s="113">
        <f t="shared" si="82"/>
        <v>0</v>
      </c>
      <c r="EW30" s="113">
        <f t="shared" si="83"/>
        <v>0</v>
      </c>
      <c r="EX30" s="113">
        <f t="shared" si="84"/>
        <v>0</v>
      </c>
      <c r="EY30" s="113">
        <f t="shared" si="85"/>
        <v>0</v>
      </c>
      <c r="EZ30" s="113">
        <f t="shared" si="86"/>
        <v>80</v>
      </c>
      <c r="FA30" s="113">
        <f t="shared" si="109"/>
        <v>2500</v>
      </c>
      <c r="FB30" s="113">
        <f t="shared" si="87"/>
        <v>0</v>
      </c>
      <c r="FC30" s="113">
        <f t="shared" si="21"/>
        <v>0</v>
      </c>
      <c r="FD30" s="113">
        <f t="shared" si="22"/>
        <v>120</v>
      </c>
      <c r="FE30" s="113">
        <f t="shared" si="88"/>
        <v>0</v>
      </c>
      <c r="FF30" s="113">
        <f t="shared" si="89"/>
        <v>0</v>
      </c>
      <c r="FG30" s="113">
        <f t="shared" si="110"/>
        <v>0</v>
      </c>
      <c r="FH30" s="113">
        <f t="shared" si="90"/>
        <v>0</v>
      </c>
      <c r="FI30" s="113">
        <f t="shared" si="91"/>
        <v>0</v>
      </c>
      <c r="FJ30" s="113">
        <f t="shared" si="111"/>
        <v>0</v>
      </c>
      <c r="FK30" s="113">
        <f t="shared" si="92"/>
        <v>0</v>
      </c>
      <c r="FL30" s="113">
        <f t="shared" si="93"/>
        <v>0</v>
      </c>
      <c r="FM30" s="113">
        <f t="shared" si="23"/>
        <v>0</v>
      </c>
      <c r="FN30" s="113">
        <f t="shared" si="24"/>
        <v>0</v>
      </c>
      <c r="FO30" s="113">
        <f t="shared" si="25"/>
        <v>0</v>
      </c>
      <c r="FP30" s="113">
        <f t="shared" si="26"/>
        <v>0</v>
      </c>
      <c r="FQ30" s="113">
        <f t="shared" si="94"/>
        <v>0</v>
      </c>
      <c r="FR30" s="113">
        <f t="shared" si="27"/>
        <v>0</v>
      </c>
      <c r="FS30" s="113">
        <f t="shared" si="28"/>
        <v>0</v>
      </c>
      <c r="FT30" s="113">
        <f t="shared" si="29"/>
        <v>0</v>
      </c>
      <c r="FU30" s="113">
        <f t="shared" si="95"/>
        <v>0</v>
      </c>
      <c r="FV30" s="113">
        <f t="shared" si="96"/>
        <v>6500</v>
      </c>
      <c r="FW30" s="113">
        <f t="shared" si="112"/>
        <v>0</v>
      </c>
      <c r="FX30" s="113">
        <f t="shared" si="97"/>
        <v>1500</v>
      </c>
      <c r="FY30" s="113">
        <f t="shared" si="98"/>
        <v>380</v>
      </c>
      <c r="FZ30" s="113">
        <f t="shared" si="113"/>
        <v>0</v>
      </c>
      <c r="GA30" s="113">
        <f t="shared" si="99"/>
        <v>0</v>
      </c>
      <c r="GB30" s="113">
        <f t="shared" si="100"/>
        <v>0</v>
      </c>
      <c r="GC30" s="113">
        <f t="shared" si="114"/>
        <v>0</v>
      </c>
    </row>
    <row r="31" spans="2:185" ht="12.75" customHeight="1" x14ac:dyDescent="0.2">
      <c r="B31" s="124">
        <v>24</v>
      </c>
      <c r="C31" s="121" t="s">
        <v>306</v>
      </c>
      <c r="D31" s="126" t="s">
        <v>82</v>
      </c>
      <c r="E31" s="40">
        <f>SUMIF(Entrada_Dados_Ano_2012!$C$7:$C$253,D31,Entrada_Dados_Ano_2012!$D$7:$D$253)</f>
        <v>5</v>
      </c>
      <c r="F31" s="40">
        <f>SUMIF(Entrada_Dados_Ano_2012!$C$7:$C$253,D31,Entrada_Dados_Ano_2012!$E$7:$E$253)</f>
        <v>0</v>
      </c>
      <c r="G31" s="40">
        <f>SUMIF(Entrada_Dados_Ano_2012!$C$7:$C$253,D31,Entrada_Dados_Ano_2012!$F$7:$F$253)</f>
        <v>0</v>
      </c>
      <c r="H31" s="40">
        <f ca="1">SUMIF(Entrada_Dados_Ano_2012!$C$7:$C$253,D31,Entrada_Dados_Ano_2012!$G$7:$G$251)</f>
        <v>0</v>
      </c>
      <c r="I31" s="40">
        <f>SUMIF(Entrada_Dados_Ano_2012!$C$7:$C$251,D31,Entrada_Dados_Ano_2012!$H$7:$H$253)</f>
        <v>15</v>
      </c>
      <c r="J31" s="40">
        <f>SUMIF(Entrada_Dados_Ano_2012!$C$7:$C$253,D31,Entrada_Dados_Ano_2012!$I$7:$I$253)</f>
        <v>0</v>
      </c>
      <c r="K31" s="40">
        <f>SUMIF(Entrada_Dados_Ano_2012!$C$7:$C$253,D31,Entrada_Dados_Ano_2012!$J$7:$J$253)</f>
        <v>625</v>
      </c>
      <c r="L31" s="40">
        <f>SUMIF(Entrada_Dados_Ano_2012!$C$7:$C$253,D31,Entrada_Dados_Ano_2012!$K$7:$K$253)</f>
        <v>0</v>
      </c>
      <c r="M31" s="40">
        <f>SUMIF(Entrada_Dados_Ano_2012!$C$7:$C$253,D31,Entrada_Dados_Ano_2012!$L$7:$L$253)</f>
        <v>0</v>
      </c>
      <c r="N31" s="40">
        <f>SUMIF(Entrada_Dados_Ano_2012!$C$7:$C$253,D31,Entrada_Dados_Ano_2012!$M$7:$M$253)</f>
        <v>0</v>
      </c>
      <c r="O31" s="40">
        <f>SUMIF(Entrada_Dados_Ano_2012!$C$7:$C$253,D31,Entrada_Dados_Ano_2012!$N$7:$N$253)</f>
        <v>0</v>
      </c>
      <c r="P31" s="40">
        <f>SUMIF(Entrada_Dados_Ano_2012!$C$7:$C$253,D31,Entrada_Dados_Ano_2012!$O$7:$O$253)</f>
        <v>0</v>
      </c>
      <c r="Q31" s="40">
        <f>SUMIF(Entrada_Dados_Ano_2012!$C$7:$C$253,D31,Entrada_Dados_Ano_2012!$P$7:$P$253)</f>
        <v>30</v>
      </c>
      <c r="R31" s="40">
        <f>SUMIF(Entrada_Dados_Ano_2012!$C$7:$C$253,D31,Entrada_Dados_Ano_2012!$Q$7:$Q$253)</f>
        <v>0</v>
      </c>
      <c r="S31" s="40">
        <f>SUMIF(Entrada_Dados_Ano_2012!$C$7:$C$253,D31,Entrada_Dados_Ano_2012!$R$7:$R$253)</f>
        <v>30</v>
      </c>
      <c r="T31" s="40">
        <f>SUMIF(Entrada_Dados_Ano_2012!$C$7:$C$253,D31,Entrada_Dados_Ano_2012!$S$7:$S$253)</f>
        <v>0</v>
      </c>
      <c r="U31" s="40">
        <f>SUMIF(Entrada_Dados_Ano_2012!$C$7:$C$253,D31,Entrada_Dados_Ano_2012!$T$7:$T$253)</f>
        <v>0</v>
      </c>
      <c r="V31" s="40">
        <f>SUMIF(Entrada_Dados_Ano_2012!$C$7:$C$253,D31,Entrada_Dados_Ano_2012!$U$7:$U$253)</f>
        <v>0</v>
      </c>
      <c r="W31" s="145">
        <f>SUMIF(Entrada_Dados_Ano_2012!$C$7:$C$253,D31,Entrada_Dados_Ano_2012!$V$7:$V$253)</f>
        <v>0</v>
      </c>
      <c r="X31" s="142">
        <f>SUMIF(Entrada_Dados_Ano_2012!$C$7:$C$253,D31,Entrada_Dados_Ano_2012!$Y$7:$Y$253)</f>
        <v>5</v>
      </c>
      <c r="Y31" s="40">
        <f>SUMIF(Entrada_Dados_Ano_2012!$C$7:$C$253,D31,Entrada_Dados_Ano_2012!$Z$7:$Z$253)</f>
        <v>0</v>
      </c>
      <c r="Z31" s="40">
        <f>SUMIF(Entrada_Dados_Ano_2012!$C$7:$C$253,D31,Entrada_Dados_Ano_2012!$AA$7:$AA$253)</f>
        <v>0</v>
      </c>
      <c r="AA31" s="40">
        <f>SUMIF(Entrada_Dados_Ano_2012!$C$7:$C$253,D31,Entrada_Dados_Ano_2012!$AB$7:$AB$253)</f>
        <v>0</v>
      </c>
      <c r="AB31" s="40">
        <f>SUMIF(Entrada_Dados_Ano_2012!$C$7:$C$253,D31,Entrada_Dados_Ano_2012!$AC$7:$AC$253)</f>
        <v>15</v>
      </c>
      <c r="AC31" s="40">
        <f>SUMIF(Entrada_Dados_Ano_2012!$C$7:$C$253,D31,Entrada_Dados_Ano_2012!$AD$7:$AD$253)</f>
        <v>0</v>
      </c>
      <c r="AD31" s="40">
        <f>SUMIF(Entrada_Dados_Ano_2012!$C$7:$C$253,D31,Entrada_Dados_Ano_2012!$AE$7:$AE$253)</f>
        <v>625</v>
      </c>
      <c r="AE31" s="40">
        <f>SUMIF(Entrada_Dados_Ano_2012!$C$7:$C$253,D31,Entrada_Dados_Ano_2012!$AF$7:$AF$253)</f>
        <v>0</v>
      </c>
      <c r="AF31" s="40">
        <f>SUMIF(Entrada_Dados_Ano_2012!$C$7:$C$253,D31,Entrada_Dados_Ano_2012!$AG$7:$AG$253)</f>
        <v>0</v>
      </c>
      <c r="AG31" s="40">
        <f>SUMIF(Entrada_Dados_Ano_2012!$C$7:$C$253,D31,Entrada_Dados_Ano_2012!$AH$7:$AH$253)</f>
        <v>0</v>
      </c>
      <c r="AH31" s="40">
        <f>SUMIF(Entrada_Dados_Ano_2012!$C$7:$C$253,D31,Entrada_Dados_Ano_2012!$AI$7:$AI$253)</f>
        <v>0</v>
      </c>
      <c r="AI31" s="40">
        <f>SUMIF(Entrada_Dados_Ano_2012!$C$7:$C$253,D31,Entrada_Dados_Ano_2012!$AJ$7:$AJ$253)</f>
        <v>0</v>
      </c>
      <c r="AJ31" s="40">
        <f>SUMIF(Entrada_Dados_Ano_2012!$C$7:$C$253,D31,Entrada_Dados_Ano_2012!$AK$7:$AK$253)</f>
        <v>30</v>
      </c>
      <c r="AK31" s="40">
        <f>SUMIF(Entrada_Dados_Ano_2012!$C$7:$C$253,D31,Entrada_Dados_Ano_2012!$AL$7:$AL$253)</f>
        <v>0</v>
      </c>
      <c r="AL31" s="40">
        <f>SUMIF(Entrada_Dados_Ano_2012!$C$7:$C$253,D31,Entrada_Dados_Ano_2012!$AM$7:$AM$253)</f>
        <v>30</v>
      </c>
      <c r="AM31" s="40">
        <f>SUMIF(Entrada_Dados_Ano_2012!$C$7:$C$253,D31,Entrada_Dados_Ano_2012!$AN$7:$AN$253)</f>
        <v>0</v>
      </c>
      <c r="AN31" s="40">
        <f>SUMIF(Entrada_Dados_Ano_2012!$C$7:$C$253,D31,Entrada_Dados_Ano_2012!$AO$7:$AO$253)</f>
        <v>0</v>
      </c>
      <c r="AO31" s="40">
        <f>SUMIF(Entrada_Dados_Ano_2012!$C$7:$C$253,D31,Entrada_Dados_Ano_2012!$AP$7:$AP$253)</f>
        <v>0</v>
      </c>
      <c r="AP31" s="145">
        <f>SUMIF(Entrada_Dados_Ano_2012!$C$7:$C$253,D31,Entrada_Dados_Ano_2012!$AQ$7:$AQ$253)</f>
        <v>0</v>
      </c>
      <c r="AQ31" s="142">
        <f>SUMIF(Entrada_Dados_Ano_2012!$C$7:$C$253,D31,Entrada_Dados_Ano_2012!$AT$7:$AT$253)</f>
        <v>125</v>
      </c>
      <c r="AR31" s="40">
        <f>SUMIF(Entrada_Dados_Ano_2012!$C$7:$C$253,D31,Entrada_Dados_Ano_2012!$AU$7:$AU$253)</f>
        <v>0</v>
      </c>
      <c r="AS31" s="40">
        <f>SUMIF(Entrada_Dados_Ano_2012!$C$7:$C$253,D31,Entrada_Dados_Ano_2012!$AV$7:$AV$253)</f>
        <v>0</v>
      </c>
      <c r="AT31" s="40">
        <f>SUMIF(Entrada_Dados_Ano_2012!$C$7:$C$253,D31,Entrada_Dados_Ano_2012!$AW$7:$AW$253)</f>
        <v>0</v>
      </c>
      <c r="AU31" s="40">
        <f>SUMIF(Entrada_Dados_Ano_2012!$C$7:$C$253,D31,Entrada_Dados_Ano_2012!$AX$7:$AX$253)</f>
        <v>25</v>
      </c>
      <c r="AV31" s="40">
        <f>SUMIF(Entrada_Dados_Ano_2012!$C$7:$C$253,D31,Entrada_Dados_Ano_2012!$AY$7:$AY$253)</f>
        <v>0</v>
      </c>
      <c r="AW31" s="40">
        <f>SUMIF(Entrada_Dados_Ano_2012!$C$7:$C$253,D31,Entrada_Dados_Ano_2012!$AZ$7:$AZ$253)</f>
        <v>43750</v>
      </c>
      <c r="AX31" s="40">
        <f>SUMIF(Entrada_Dados_Ano_2012!$C$7:$C$253,D31,Entrada_Dados_Ano_2012!$BA$7:$BA$253)</f>
        <v>0</v>
      </c>
      <c r="AY31" s="40">
        <f>SUMIF(Entrada_Dados_Ano_2012!$C$7:$C$253,D31,Entrada_Dados_Ano_2012!$BB$7:$BB$253)</f>
        <v>0</v>
      </c>
      <c r="AZ31" s="40">
        <f>SUMIF(Entrada_Dados_Ano_2012!$C$7:$C$253,D31,Entrada_Dados_Ano_2012!$BC$7:$BC$253)</f>
        <v>0</v>
      </c>
      <c r="BA31" s="40">
        <f>SUMIF(Entrada_Dados_Ano_2012!$C$7:$C$253,D31,Entrada_Dados_Ano_2012!$BD$7:$BD$253)</f>
        <v>0</v>
      </c>
      <c r="BB31" s="40">
        <f>SUMIF(Entrada_Dados_Ano_2012!$C$7:$C$253,D31,Entrada_Dados_Ano_2012!$BE$7:$BE$253)</f>
        <v>0</v>
      </c>
      <c r="BC31" s="40">
        <f>SUMIF(Entrada_Dados_Ano_2012!$C$7:$C$253,D31,Entrada_Dados_Ano_2012!$BF$7:$BF$253)</f>
        <v>525</v>
      </c>
      <c r="BD31" s="40">
        <f>SUMIF(Entrada_Dados_Ano_2012!$C$7:$C$253,D31,Entrada_Dados_Ano_2012!$BG$7:$BG$253)</f>
        <v>0</v>
      </c>
      <c r="BE31" s="40">
        <f>SUMIF(Entrada_Dados_Ano_2012!$C$7:$C$253,D31,Entrada_Dados_Ano_2012!$BH$7:$BH$253)</f>
        <v>105</v>
      </c>
      <c r="BF31" s="40">
        <f>SUMIF(Entrada_Dados_Ano_2012!$C$7:$C$253,D31,Entrada_Dados_Ano_2012!$BI$7:$BI$253)</f>
        <v>0</v>
      </c>
      <c r="BG31" s="40">
        <f>SUMIF(Entrada_Dados_Ano_2012!$C$7:$C$253,D31,Entrada_Dados_Ano_2012!$BJ$7:$BJ$253)</f>
        <v>0</v>
      </c>
      <c r="BH31" s="40">
        <f>SUMIF(Entrada_Dados_Ano_2012!$C$7:$C$253,D31,Entrada_Dados_Ano_2012!$BK$7:$BK$253)</f>
        <v>0</v>
      </c>
      <c r="BI31" s="40">
        <f>SUMIF(Entrada_Dados_Ano_2012!$C$7:$C$253,D31,Entrada_Dados_Ano_2012!$BL$7:$BL$253)</f>
        <v>0</v>
      </c>
      <c r="BK31" s="80">
        <v>24</v>
      </c>
      <c r="BL31" s="81">
        <f t="shared" si="31"/>
        <v>0</v>
      </c>
      <c r="BM31" s="80" t="str">
        <f>IF(BL31=1,SUM($BL$8:BL31),"")</f>
        <v/>
      </c>
      <c r="BN31" s="86" t="str">
        <f t="shared" si="32"/>
        <v>Aragarças</v>
      </c>
      <c r="BO31" s="117">
        <f t="shared" si="115"/>
        <v>0</v>
      </c>
      <c r="BP31" s="116">
        <f>HLOOKUP($BP$6,$BZ$6:DI31,BX31)</f>
        <v>0</v>
      </c>
      <c r="BQ31" s="117">
        <f>HLOOKUP($BQ$6,$DJ$6:ES31,BX31)</f>
        <v>0</v>
      </c>
      <c r="BR31" s="116">
        <f>HLOOKUP($BR$6,$ET$6:GC31,BX31)</f>
        <v>0</v>
      </c>
      <c r="BS31" s="84" t="str">
        <f t="shared" si="33"/>
        <v/>
      </c>
      <c r="BT31" s="96" t="str">
        <f>IF((SUM($BL30:$BL$254)=0),"",IF($BK31=VLOOKUP($BK31,$BM$8:$BM$254,1),IF(VLOOKUP($BK31,$BM$8:$BO$254,2)=0,"",VLOOKUP($BK31,$BM$8:$BO$254,3))," "))</f>
        <v/>
      </c>
      <c r="BU31" s="93" t="str">
        <f t="shared" si="34"/>
        <v/>
      </c>
      <c r="BV31" s="90" t="str">
        <f t="shared" si="35"/>
        <v/>
      </c>
      <c r="BW31" s="93" t="str">
        <f t="shared" si="101"/>
        <v/>
      </c>
      <c r="BX31" s="97">
        <v>26</v>
      </c>
      <c r="BY31" s="29" t="s">
        <v>1</v>
      </c>
      <c r="BZ31" s="113"/>
      <c r="CA31" s="113">
        <f t="shared" si="36"/>
        <v>0</v>
      </c>
      <c r="CB31" s="113">
        <f t="shared" si="37"/>
        <v>5</v>
      </c>
      <c r="CC31" s="113">
        <f t="shared" si="38"/>
        <v>0</v>
      </c>
      <c r="CD31" s="113">
        <f t="shared" si="39"/>
        <v>0</v>
      </c>
      <c r="CE31" s="113">
        <f t="shared" ca="1" si="40"/>
        <v>0</v>
      </c>
      <c r="CF31" s="113">
        <f t="shared" si="41"/>
        <v>15</v>
      </c>
      <c r="CG31" s="113">
        <f t="shared" si="42"/>
        <v>0</v>
      </c>
      <c r="CH31" s="113">
        <f t="shared" si="43"/>
        <v>0</v>
      </c>
      <c r="CI31" s="113">
        <f t="shared" si="1"/>
        <v>0</v>
      </c>
      <c r="CJ31" s="113">
        <f t="shared" si="2"/>
        <v>0</v>
      </c>
      <c r="CK31" s="113">
        <f t="shared" si="44"/>
        <v>625</v>
      </c>
      <c r="CL31" s="113">
        <f t="shared" si="45"/>
        <v>0</v>
      </c>
      <c r="CM31" s="113">
        <f t="shared" si="46"/>
        <v>0</v>
      </c>
      <c r="CN31" s="113">
        <f t="shared" si="47"/>
        <v>0</v>
      </c>
      <c r="CO31" s="113">
        <f t="shared" si="48"/>
        <v>0</v>
      </c>
      <c r="CP31" s="113">
        <f t="shared" si="49"/>
        <v>0</v>
      </c>
      <c r="CQ31" s="113">
        <f t="shared" si="50"/>
        <v>0</v>
      </c>
      <c r="CR31" s="113">
        <f t="shared" si="51"/>
        <v>0</v>
      </c>
      <c r="CS31" s="113">
        <f t="shared" si="3"/>
        <v>0</v>
      </c>
      <c r="CT31" s="113">
        <f t="shared" si="4"/>
        <v>0</v>
      </c>
      <c r="CU31" s="113">
        <f t="shared" si="5"/>
        <v>0</v>
      </c>
      <c r="CV31" s="113">
        <f t="shared" si="6"/>
        <v>0</v>
      </c>
      <c r="CW31" s="113">
        <f t="shared" si="52"/>
        <v>30</v>
      </c>
      <c r="CX31" s="113">
        <f t="shared" si="7"/>
        <v>0</v>
      </c>
      <c r="CY31" s="113">
        <f t="shared" si="8"/>
        <v>0</v>
      </c>
      <c r="CZ31" s="113">
        <f t="shared" si="9"/>
        <v>0</v>
      </c>
      <c r="DA31" s="113">
        <f t="shared" si="53"/>
        <v>0</v>
      </c>
      <c r="DB31" s="113">
        <f t="shared" si="54"/>
        <v>30</v>
      </c>
      <c r="DC31" s="113">
        <f t="shared" si="55"/>
        <v>0</v>
      </c>
      <c r="DD31" s="113">
        <f t="shared" si="56"/>
        <v>0</v>
      </c>
      <c r="DE31" s="113">
        <f t="shared" si="57"/>
        <v>0</v>
      </c>
      <c r="DF31" s="113">
        <f t="shared" si="58"/>
        <v>0</v>
      </c>
      <c r="DG31" s="113">
        <f t="shared" si="59"/>
        <v>0</v>
      </c>
      <c r="DH31" s="113">
        <f t="shared" si="60"/>
        <v>0</v>
      </c>
      <c r="DI31" s="113">
        <f t="shared" si="61"/>
        <v>0</v>
      </c>
      <c r="DJ31" s="113"/>
      <c r="DK31" s="113">
        <f t="shared" si="102"/>
        <v>0</v>
      </c>
      <c r="DL31" s="113">
        <f t="shared" si="62"/>
        <v>5</v>
      </c>
      <c r="DM31" s="113">
        <f t="shared" si="63"/>
        <v>0</v>
      </c>
      <c r="DN31" s="113">
        <f t="shared" si="64"/>
        <v>0</v>
      </c>
      <c r="DO31" s="113">
        <f t="shared" si="65"/>
        <v>0</v>
      </c>
      <c r="DP31" s="113">
        <f t="shared" si="66"/>
        <v>15</v>
      </c>
      <c r="DQ31" s="113">
        <f t="shared" si="67"/>
        <v>0</v>
      </c>
      <c r="DR31" s="113">
        <f t="shared" si="68"/>
        <v>0</v>
      </c>
      <c r="DS31" s="113">
        <f t="shared" si="11"/>
        <v>0</v>
      </c>
      <c r="DT31" s="113">
        <f t="shared" si="12"/>
        <v>0</v>
      </c>
      <c r="DU31" s="113">
        <f t="shared" si="69"/>
        <v>625</v>
      </c>
      <c r="DV31" s="113">
        <f t="shared" si="70"/>
        <v>0</v>
      </c>
      <c r="DW31" s="113">
        <f t="shared" si="103"/>
        <v>0</v>
      </c>
      <c r="DX31" s="113">
        <f t="shared" si="71"/>
        <v>0</v>
      </c>
      <c r="DY31" s="113">
        <f t="shared" si="72"/>
        <v>0</v>
      </c>
      <c r="DZ31" s="113">
        <f t="shared" si="104"/>
        <v>0</v>
      </c>
      <c r="EA31" s="113">
        <f t="shared" si="73"/>
        <v>0</v>
      </c>
      <c r="EB31" s="113">
        <f t="shared" si="74"/>
        <v>0</v>
      </c>
      <c r="EC31" s="113">
        <f t="shared" si="13"/>
        <v>0</v>
      </c>
      <c r="ED31" s="113">
        <f t="shared" si="14"/>
        <v>0</v>
      </c>
      <c r="EE31" s="113">
        <f t="shared" si="15"/>
        <v>0</v>
      </c>
      <c r="EF31" s="113">
        <f t="shared" si="16"/>
        <v>0</v>
      </c>
      <c r="EG31" s="113">
        <f t="shared" si="75"/>
        <v>30</v>
      </c>
      <c r="EH31" s="113">
        <f t="shared" si="17"/>
        <v>0</v>
      </c>
      <c r="EI31" s="113">
        <f t="shared" si="18"/>
        <v>0</v>
      </c>
      <c r="EJ31" s="113">
        <f t="shared" si="19"/>
        <v>0</v>
      </c>
      <c r="EK31" s="113">
        <f t="shared" si="76"/>
        <v>0</v>
      </c>
      <c r="EL31" s="113">
        <f t="shared" si="77"/>
        <v>30</v>
      </c>
      <c r="EM31" s="113">
        <f t="shared" si="105"/>
        <v>0</v>
      </c>
      <c r="EN31" s="113">
        <f t="shared" si="78"/>
        <v>0</v>
      </c>
      <c r="EO31" s="113">
        <f t="shared" si="79"/>
        <v>0</v>
      </c>
      <c r="EP31" s="113">
        <f t="shared" si="106"/>
        <v>0</v>
      </c>
      <c r="EQ31" s="113">
        <f t="shared" si="80"/>
        <v>0</v>
      </c>
      <c r="ER31" s="113">
        <f t="shared" si="81"/>
        <v>0</v>
      </c>
      <c r="ES31" s="113">
        <f t="shared" si="107"/>
        <v>0</v>
      </c>
      <c r="ET31" s="113"/>
      <c r="EU31" s="113">
        <f t="shared" si="108"/>
        <v>0</v>
      </c>
      <c r="EV31" s="113">
        <f t="shared" si="82"/>
        <v>125</v>
      </c>
      <c r="EW31" s="113">
        <f t="shared" si="83"/>
        <v>0</v>
      </c>
      <c r="EX31" s="113">
        <f t="shared" si="84"/>
        <v>0</v>
      </c>
      <c r="EY31" s="113">
        <f t="shared" si="85"/>
        <v>0</v>
      </c>
      <c r="EZ31" s="113">
        <f t="shared" si="86"/>
        <v>25</v>
      </c>
      <c r="FA31" s="113">
        <f t="shared" si="109"/>
        <v>0</v>
      </c>
      <c r="FB31" s="113">
        <f t="shared" si="87"/>
        <v>0</v>
      </c>
      <c r="FC31" s="113">
        <f t="shared" si="21"/>
        <v>0</v>
      </c>
      <c r="FD31" s="113">
        <f t="shared" si="22"/>
        <v>0</v>
      </c>
      <c r="FE31" s="113">
        <f t="shared" si="88"/>
        <v>43750</v>
      </c>
      <c r="FF31" s="113">
        <f t="shared" si="89"/>
        <v>0</v>
      </c>
      <c r="FG31" s="113">
        <f t="shared" si="110"/>
        <v>0</v>
      </c>
      <c r="FH31" s="113">
        <f t="shared" si="90"/>
        <v>0</v>
      </c>
      <c r="FI31" s="113">
        <f t="shared" si="91"/>
        <v>0</v>
      </c>
      <c r="FJ31" s="113">
        <f t="shared" si="111"/>
        <v>0</v>
      </c>
      <c r="FK31" s="113">
        <f t="shared" si="92"/>
        <v>0</v>
      </c>
      <c r="FL31" s="113">
        <f t="shared" si="93"/>
        <v>0</v>
      </c>
      <c r="FM31" s="113">
        <f t="shared" si="23"/>
        <v>0</v>
      </c>
      <c r="FN31" s="113">
        <f t="shared" si="24"/>
        <v>0</v>
      </c>
      <c r="FO31" s="113">
        <f t="shared" si="25"/>
        <v>0</v>
      </c>
      <c r="FP31" s="113">
        <f t="shared" si="26"/>
        <v>0</v>
      </c>
      <c r="FQ31" s="113">
        <f t="shared" si="94"/>
        <v>525</v>
      </c>
      <c r="FR31" s="113">
        <f t="shared" si="27"/>
        <v>0</v>
      </c>
      <c r="FS31" s="113">
        <f t="shared" si="28"/>
        <v>0</v>
      </c>
      <c r="FT31" s="113">
        <f t="shared" si="29"/>
        <v>0</v>
      </c>
      <c r="FU31" s="113">
        <f t="shared" si="95"/>
        <v>0</v>
      </c>
      <c r="FV31" s="113">
        <f t="shared" si="96"/>
        <v>105</v>
      </c>
      <c r="FW31" s="113">
        <f t="shared" si="112"/>
        <v>0</v>
      </c>
      <c r="FX31" s="113">
        <f t="shared" si="97"/>
        <v>0</v>
      </c>
      <c r="FY31" s="113">
        <f t="shared" si="98"/>
        <v>0</v>
      </c>
      <c r="FZ31" s="113">
        <f t="shared" si="113"/>
        <v>0</v>
      </c>
      <c r="GA31" s="113">
        <f t="shared" si="99"/>
        <v>0</v>
      </c>
      <c r="GB31" s="113">
        <f t="shared" si="100"/>
        <v>0</v>
      </c>
      <c r="GC31" s="113">
        <f t="shared" si="114"/>
        <v>0</v>
      </c>
    </row>
    <row r="32" spans="2:185" ht="12.75" customHeight="1" x14ac:dyDescent="0.2">
      <c r="B32" s="124">
        <v>25</v>
      </c>
      <c r="C32" s="121" t="s">
        <v>307</v>
      </c>
      <c r="D32" s="126" t="s">
        <v>83</v>
      </c>
      <c r="E32" s="40">
        <f>SUMIF(Entrada_Dados_Ano_2012!$C$7:$C$253,D32,Entrada_Dados_Ano_2012!$D$7:$D$253)</f>
        <v>0</v>
      </c>
      <c r="F32" s="40">
        <f>SUMIF(Entrada_Dados_Ano_2012!$C$7:$C$253,D32,Entrada_Dados_Ano_2012!$E$7:$E$253)</f>
        <v>0</v>
      </c>
      <c r="G32" s="40">
        <f>SUMIF(Entrada_Dados_Ano_2012!$C$7:$C$253,D32,Entrada_Dados_Ano_2012!$F$7:$F$253)</f>
        <v>0</v>
      </c>
      <c r="H32" s="40">
        <f ca="1">SUMIF(Entrada_Dados_Ano_2012!$C$7:$C$253,D32,Entrada_Dados_Ano_2012!$G$7:$G$251)</f>
        <v>0</v>
      </c>
      <c r="I32" s="40">
        <f>SUMIF(Entrada_Dados_Ano_2012!$C$7:$C$251,D32,Entrada_Dados_Ano_2012!$H$7:$H$253)</f>
        <v>20</v>
      </c>
      <c r="J32" s="40">
        <f>SUMIF(Entrada_Dados_Ano_2012!$C$7:$C$253,D32,Entrada_Dados_Ano_2012!$I$7:$I$253)</f>
        <v>0</v>
      </c>
      <c r="K32" s="40">
        <f>SUMIF(Entrada_Dados_Ano_2012!$C$7:$C$253,D32,Entrada_Dados_Ano_2012!$J$7:$J$253)</f>
        <v>20</v>
      </c>
      <c r="L32" s="40">
        <f>SUMIF(Entrada_Dados_Ano_2012!$C$7:$C$253,D32,Entrada_Dados_Ano_2012!$K$7:$K$253)</f>
        <v>0</v>
      </c>
      <c r="M32" s="40">
        <f>SUMIF(Entrada_Dados_Ano_2012!$C$7:$C$253,D32,Entrada_Dados_Ano_2012!$L$7:$L$253)</f>
        <v>0</v>
      </c>
      <c r="N32" s="40">
        <f>SUMIF(Entrada_Dados_Ano_2012!$C$7:$C$253,D32,Entrada_Dados_Ano_2012!$M$7:$M$253)</f>
        <v>0</v>
      </c>
      <c r="O32" s="40">
        <f>SUMIF(Entrada_Dados_Ano_2012!$C$7:$C$253,D32,Entrada_Dados_Ano_2012!$N$7:$N$253)</f>
        <v>0</v>
      </c>
      <c r="P32" s="40">
        <f>SUMIF(Entrada_Dados_Ano_2012!$C$7:$C$253,D32,Entrada_Dados_Ano_2012!$O$7:$O$253)</f>
        <v>0</v>
      </c>
      <c r="Q32" s="40">
        <f>SUMIF(Entrada_Dados_Ano_2012!$C$7:$C$253,D32,Entrada_Dados_Ano_2012!$P$7:$P$253)</f>
        <v>40</v>
      </c>
      <c r="R32" s="40">
        <f>SUMIF(Entrada_Dados_Ano_2012!$C$7:$C$253,D32,Entrada_Dados_Ano_2012!$Q$7:$Q$253)</f>
        <v>0</v>
      </c>
      <c r="S32" s="40">
        <f>SUMIF(Entrada_Dados_Ano_2012!$C$7:$C$253,D32,Entrada_Dados_Ano_2012!$R$7:$R$253)</f>
        <v>150</v>
      </c>
      <c r="T32" s="40">
        <f>SUMIF(Entrada_Dados_Ano_2012!$C$7:$C$253,D32,Entrada_Dados_Ano_2012!$S$7:$S$253)</f>
        <v>0</v>
      </c>
      <c r="U32" s="40">
        <f>SUMIF(Entrada_Dados_Ano_2012!$C$7:$C$253,D32,Entrada_Dados_Ano_2012!$T$7:$T$253)</f>
        <v>0</v>
      </c>
      <c r="V32" s="40">
        <f>SUMIF(Entrada_Dados_Ano_2012!$C$7:$C$253,D32,Entrada_Dados_Ano_2012!$U$7:$U$253)</f>
        <v>0</v>
      </c>
      <c r="W32" s="145">
        <f>SUMIF(Entrada_Dados_Ano_2012!$C$7:$C$253,D32,Entrada_Dados_Ano_2012!$V$7:$V$253)</f>
        <v>0</v>
      </c>
      <c r="X32" s="142">
        <f>SUMIF(Entrada_Dados_Ano_2012!$C$7:$C$253,D32,Entrada_Dados_Ano_2012!$Y$7:$Y$253)</f>
        <v>0</v>
      </c>
      <c r="Y32" s="40">
        <f>SUMIF(Entrada_Dados_Ano_2012!$C$7:$C$253,D32,Entrada_Dados_Ano_2012!$Z$7:$Z$253)</f>
        <v>0</v>
      </c>
      <c r="Z32" s="40">
        <f>SUMIF(Entrada_Dados_Ano_2012!$C$7:$C$253,D32,Entrada_Dados_Ano_2012!$AA$7:$AA$253)</f>
        <v>0</v>
      </c>
      <c r="AA32" s="40">
        <f>SUMIF(Entrada_Dados_Ano_2012!$C$7:$C$253,D32,Entrada_Dados_Ano_2012!$AB$7:$AB$253)</f>
        <v>0</v>
      </c>
      <c r="AB32" s="40">
        <f>SUMIF(Entrada_Dados_Ano_2012!$C$7:$C$253,D32,Entrada_Dados_Ano_2012!$AC$7:$AC$253)</f>
        <v>20</v>
      </c>
      <c r="AC32" s="40">
        <f>SUMIF(Entrada_Dados_Ano_2012!$C$7:$C$253,D32,Entrada_Dados_Ano_2012!$AD$7:$AD$253)</f>
        <v>0</v>
      </c>
      <c r="AD32" s="40">
        <f>SUMIF(Entrada_Dados_Ano_2012!$C$7:$C$253,D32,Entrada_Dados_Ano_2012!$AE$7:$AE$253)</f>
        <v>20</v>
      </c>
      <c r="AE32" s="40">
        <f>SUMIF(Entrada_Dados_Ano_2012!$C$7:$C$253,D32,Entrada_Dados_Ano_2012!$AF$7:$AF$253)</f>
        <v>0</v>
      </c>
      <c r="AF32" s="40">
        <f>SUMIF(Entrada_Dados_Ano_2012!$C$7:$C$253,D32,Entrada_Dados_Ano_2012!$AG$7:$AG$253)</f>
        <v>0</v>
      </c>
      <c r="AG32" s="40">
        <f>SUMIF(Entrada_Dados_Ano_2012!$C$7:$C$253,D32,Entrada_Dados_Ano_2012!$AH$7:$AH$253)</f>
        <v>0</v>
      </c>
      <c r="AH32" s="40">
        <f>SUMIF(Entrada_Dados_Ano_2012!$C$7:$C$253,D32,Entrada_Dados_Ano_2012!$AI$7:$AI$253)</f>
        <v>0</v>
      </c>
      <c r="AI32" s="40">
        <f>SUMIF(Entrada_Dados_Ano_2012!$C$7:$C$253,D32,Entrada_Dados_Ano_2012!$AJ$7:$AJ$253)</f>
        <v>0</v>
      </c>
      <c r="AJ32" s="40">
        <f>SUMIF(Entrada_Dados_Ano_2012!$C$7:$C$253,D32,Entrada_Dados_Ano_2012!$AK$7:$AK$253)</f>
        <v>40</v>
      </c>
      <c r="AK32" s="40">
        <f>SUMIF(Entrada_Dados_Ano_2012!$C$7:$C$253,D32,Entrada_Dados_Ano_2012!$AL$7:$AL$253)</f>
        <v>0</v>
      </c>
      <c r="AL32" s="40">
        <f>SUMIF(Entrada_Dados_Ano_2012!$C$7:$C$253,D32,Entrada_Dados_Ano_2012!$AM$7:$AM$253)</f>
        <v>150</v>
      </c>
      <c r="AM32" s="40">
        <f>SUMIF(Entrada_Dados_Ano_2012!$C$7:$C$253,D32,Entrada_Dados_Ano_2012!$AN$7:$AN$253)</f>
        <v>0</v>
      </c>
      <c r="AN32" s="40">
        <f>SUMIF(Entrada_Dados_Ano_2012!$C$7:$C$253,D32,Entrada_Dados_Ano_2012!$AO$7:$AO$253)</f>
        <v>0</v>
      </c>
      <c r="AO32" s="40">
        <f>SUMIF(Entrada_Dados_Ano_2012!$C$7:$C$253,D32,Entrada_Dados_Ano_2012!$AP$7:$AP$253)</f>
        <v>0</v>
      </c>
      <c r="AP32" s="145">
        <f>SUMIF(Entrada_Dados_Ano_2012!$C$7:$C$253,D32,Entrada_Dados_Ano_2012!$AQ$7:$AQ$253)</f>
        <v>0</v>
      </c>
      <c r="AQ32" s="142">
        <f>SUMIF(Entrada_Dados_Ano_2012!$C$7:$C$253,D32,Entrada_Dados_Ano_2012!$AT$7:$AT$253)</f>
        <v>0</v>
      </c>
      <c r="AR32" s="40">
        <f>SUMIF(Entrada_Dados_Ano_2012!$C$7:$C$253,D32,Entrada_Dados_Ano_2012!$AU$7:$AU$253)</f>
        <v>0</v>
      </c>
      <c r="AS32" s="40">
        <f>SUMIF(Entrada_Dados_Ano_2012!$C$7:$C$253,D32,Entrada_Dados_Ano_2012!$AV$7:$AV$253)</f>
        <v>0</v>
      </c>
      <c r="AT32" s="40">
        <f>SUMIF(Entrada_Dados_Ano_2012!$C$7:$C$253,D32,Entrada_Dados_Ano_2012!$AW$7:$AW$253)</f>
        <v>0</v>
      </c>
      <c r="AU32" s="40">
        <f>SUMIF(Entrada_Dados_Ano_2012!$C$7:$C$253,D32,Entrada_Dados_Ano_2012!$AX$7:$AX$253)</f>
        <v>40</v>
      </c>
      <c r="AV32" s="40">
        <f>SUMIF(Entrada_Dados_Ano_2012!$C$7:$C$253,D32,Entrada_Dados_Ano_2012!$AY$7:$AY$253)</f>
        <v>0</v>
      </c>
      <c r="AW32" s="40">
        <f>SUMIF(Entrada_Dados_Ano_2012!$C$7:$C$253,D32,Entrada_Dados_Ano_2012!$AZ$7:$AZ$253)</f>
        <v>1200</v>
      </c>
      <c r="AX32" s="40">
        <f>SUMIF(Entrada_Dados_Ano_2012!$C$7:$C$253,D32,Entrada_Dados_Ano_2012!$BA$7:$BA$253)</f>
        <v>0</v>
      </c>
      <c r="AY32" s="40">
        <f>SUMIF(Entrada_Dados_Ano_2012!$C$7:$C$253,D32,Entrada_Dados_Ano_2012!$BB$7:$BB$253)</f>
        <v>0</v>
      </c>
      <c r="AZ32" s="40">
        <f>SUMIF(Entrada_Dados_Ano_2012!$C$7:$C$253,D32,Entrada_Dados_Ano_2012!$BC$7:$BC$253)</f>
        <v>0</v>
      </c>
      <c r="BA32" s="40">
        <f>SUMIF(Entrada_Dados_Ano_2012!$C$7:$C$253,D32,Entrada_Dados_Ano_2012!$BD$7:$BD$253)</f>
        <v>0</v>
      </c>
      <c r="BB32" s="40">
        <f>SUMIF(Entrada_Dados_Ano_2012!$C$7:$C$253,D32,Entrada_Dados_Ano_2012!$BE$7:$BE$253)</f>
        <v>0</v>
      </c>
      <c r="BC32" s="40">
        <f>SUMIF(Entrada_Dados_Ano_2012!$C$7:$C$253,D32,Entrada_Dados_Ano_2012!$BF$7:$BF$253)</f>
        <v>560</v>
      </c>
      <c r="BD32" s="40">
        <f>SUMIF(Entrada_Dados_Ano_2012!$C$7:$C$253,D32,Entrada_Dados_Ano_2012!$BG$7:$BG$253)</f>
        <v>0</v>
      </c>
      <c r="BE32" s="40">
        <f>SUMIF(Entrada_Dados_Ano_2012!$C$7:$C$253,D32,Entrada_Dados_Ano_2012!$BH$7:$BH$253)</f>
        <v>900</v>
      </c>
      <c r="BF32" s="40">
        <f>SUMIF(Entrada_Dados_Ano_2012!$C$7:$C$253,D32,Entrada_Dados_Ano_2012!$BI$7:$BI$253)</f>
        <v>0</v>
      </c>
      <c r="BG32" s="40">
        <f>SUMIF(Entrada_Dados_Ano_2012!$C$7:$C$253,D32,Entrada_Dados_Ano_2012!$BJ$7:$BJ$253)</f>
        <v>0</v>
      </c>
      <c r="BH32" s="40">
        <f>SUMIF(Entrada_Dados_Ano_2012!$C$7:$C$253,D32,Entrada_Dados_Ano_2012!$BK$7:$BK$253)</f>
        <v>0</v>
      </c>
      <c r="BI32" s="40">
        <f>SUMIF(Entrada_Dados_Ano_2012!$C$7:$C$253,D32,Entrada_Dados_Ano_2012!$BL$7:$BL$253)</f>
        <v>0</v>
      </c>
      <c r="BK32" s="80">
        <v>25</v>
      </c>
      <c r="BL32" s="81">
        <f t="shared" si="31"/>
        <v>0</v>
      </c>
      <c r="BM32" s="80" t="str">
        <f>IF(BL32=1,SUM($BL$8:BL32),"")</f>
        <v/>
      </c>
      <c r="BN32" s="86" t="str">
        <f t="shared" si="32"/>
        <v>Aragoiânia</v>
      </c>
      <c r="BO32" s="117">
        <f t="shared" si="115"/>
        <v>0</v>
      </c>
      <c r="BP32" s="116">
        <f>HLOOKUP($BP$6,$BZ$6:DI32,BX32)</f>
        <v>0</v>
      </c>
      <c r="BQ32" s="117">
        <f>HLOOKUP($BQ$6,$DJ$6:ES32,BX32)</f>
        <v>0</v>
      </c>
      <c r="BR32" s="116">
        <f>HLOOKUP($BR$6,$ET$6:GC32,BX32)</f>
        <v>0</v>
      </c>
      <c r="BS32" s="84" t="str">
        <f t="shared" si="33"/>
        <v/>
      </c>
      <c r="BT32" s="96" t="str">
        <f>IF((SUM($BL31:$BL$254)=0),"",IF($BK32=VLOOKUP($BK32,$BM$8:$BM$254,1),IF(VLOOKUP($BK32,$BM$8:$BO$254,2)=0,"",VLOOKUP($BK32,$BM$8:$BO$254,3))," "))</f>
        <v/>
      </c>
      <c r="BU32" s="93" t="str">
        <f t="shared" si="34"/>
        <v/>
      </c>
      <c r="BV32" s="90" t="str">
        <f t="shared" si="35"/>
        <v/>
      </c>
      <c r="BW32" s="93" t="str">
        <f t="shared" si="101"/>
        <v/>
      </c>
      <c r="BX32" s="97">
        <v>27</v>
      </c>
      <c r="BY32" s="29" t="s">
        <v>532</v>
      </c>
      <c r="BZ32" s="113"/>
      <c r="CA32" s="113">
        <f t="shared" si="36"/>
        <v>0</v>
      </c>
      <c r="CB32" s="113">
        <f t="shared" si="37"/>
        <v>0</v>
      </c>
      <c r="CC32" s="113">
        <f t="shared" si="38"/>
        <v>0</v>
      </c>
      <c r="CD32" s="113">
        <f t="shared" si="39"/>
        <v>0</v>
      </c>
      <c r="CE32" s="113">
        <f t="shared" ca="1" si="40"/>
        <v>0</v>
      </c>
      <c r="CF32" s="113">
        <f t="shared" si="41"/>
        <v>20</v>
      </c>
      <c r="CG32" s="113">
        <f t="shared" si="42"/>
        <v>5</v>
      </c>
      <c r="CH32" s="113">
        <f t="shared" si="43"/>
        <v>0</v>
      </c>
      <c r="CI32" s="113">
        <f t="shared" si="1"/>
        <v>0</v>
      </c>
      <c r="CJ32" s="113">
        <f t="shared" si="2"/>
        <v>20</v>
      </c>
      <c r="CK32" s="113">
        <f t="shared" si="44"/>
        <v>20</v>
      </c>
      <c r="CL32" s="113">
        <f t="shared" si="45"/>
        <v>0</v>
      </c>
      <c r="CM32" s="113">
        <f t="shared" si="46"/>
        <v>0</v>
      </c>
      <c r="CN32" s="113">
        <f t="shared" si="47"/>
        <v>0</v>
      </c>
      <c r="CO32" s="113">
        <f t="shared" si="48"/>
        <v>0</v>
      </c>
      <c r="CP32" s="113">
        <f t="shared" si="49"/>
        <v>0</v>
      </c>
      <c r="CQ32" s="113">
        <f t="shared" si="50"/>
        <v>0</v>
      </c>
      <c r="CR32" s="113">
        <f t="shared" si="51"/>
        <v>0</v>
      </c>
      <c r="CS32" s="113">
        <f t="shared" si="3"/>
        <v>0</v>
      </c>
      <c r="CT32" s="113">
        <f t="shared" si="4"/>
        <v>0</v>
      </c>
      <c r="CU32" s="113">
        <f t="shared" si="5"/>
        <v>0</v>
      </c>
      <c r="CV32" s="113">
        <f t="shared" si="6"/>
        <v>0</v>
      </c>
      <c r="CW32" s="113">
        <f t="shared" si="52"/>
        <v>40</v>
      </c>
      <c r="CX32" s="113">
        <f t="shared" si="7"/>
        <v>0</v>
      </c>
      <c r="CY32" s="113">
        <f t="shared" si="8"/>
        <v>0</v>
      </c>
      <c r="CZ32" s="113">
        <f t="shared" si="9"/>
        <v>0</v>
      </c>
      <c r="DA32" s="113">
        <f t="shared" si="53"/>
        <v>0</v>
      </c>
      <c r="DB32" s="113">
        <f t="shared" si="54"/>
        <v>150</v>
      </c>
      <c r="DC32" s="113">
        <f t="shared" si="55"/>
        <v>0</v>
      </c>
      <c r="DD32" s="113">
        <f t="shared" si="56"/>
        <v>0</v>
      </c>
      <c r="DE32" s="113">
        <f t="shared" si="57"/>
        <v>0</v>
      </c>
      <c r="DF32" s="113">
        <f t="shared" si="58"/>
        <v>0</v>
      </c>
      <c r="DG32" s="113">
        <f t="shared" si="59"/>
        <v>0</v>
      </c>
      <c r="DH32" s="113">
        <f t="shared" si="60"/>
        <v>0</v>
      </c>
      <c r="DI32" s="113">
        <f t="shared" si="61"/>
        <v>15</v>
      </c>
      <c r="DJ32" s="113"/>
      <c r="DK32" s="113">
        <f t="shared" si="102"/>
        <v>0</v>
      </c>
      <c r="DL32" s="113">
        <f t="shared" si="62"/>
        <v>0</v>
      </c>
      <c r="DM32" s="113">
        <f t="shared" si="63"/>
        <v>0</v>
      </c>
      <c r="DN32" s="113">
        <f t="shared" si="64"/>
        <v>0</v>
      </c>
      <c r="DO32" s="113">
        <f t="shared" si="65"/>
        <v>0</v>
      </c>
      <c r="DP32" s="113">
        <f t="shared" si="66"/>
        <v>20</v>
      </c>
      <c r="DQ32" s="113">
        <f t="shared" si="67"/>
        <v>5</v>
      </c>
      <c r="DR32" s="113">
        <f t="shared" si="68"/>
        <v>0</v>
      </c>
      <c r="DS32" s="113">
        <f t="shared" si="11"/>
        <v>0</v>
      </c>
      <c r="DT32" s="113">
        <f t="shared" si="12"/>
        <v>20</v>
      </c>
      <c r="DU32" s="113">
        <f t="shared" si="69"/>
        <v>20</v>
      </c>
      <c r="DV32" s="113">
        <f t="shared" si="70"/>
        <v>0</v>
      </c>
      <c r="DW32" s="113">
        <f t="shared" si="103"/>
        <v>0</v>
      </c>
      <c r="DX32" s="113">
        <f t="shared" si="71"/>
        <v>0</v>
      </c>
      <c r="DY32" s="113">
        <f t="shared" si="72"/>
        <v>0</v>
      </c>
      <c r="DZ32" s="113">
        <f t="shared" si="104"/>
        <v>0</v>
      </c>
      <c r="EA32" s="113">
        <f t="shared" si="73"/>
        <v>0</v>
      </c>
      <c r="EB32" s="113">
        <f t="shared" si="74"/>
        <v>0</v>
      </c>
      <c r="EC32" s="113">
        <f t="shared" si="13"/>
        <v>0</v>
      </c>
      <c r="ED32" s="113">
        <f t="shared" si="14"/>
        <v>0</v>
      </c>
      <c r="EE32" s="113">
        <f t="shared" si="15"/>
        <v>0</v>
      </c>
      <c r="EF32" s="113">
        <f t="shared" si="16"/>
        <v>0</v>
      </c>
      <c r="EG32" s="113">
        <f t="shared" si="75"/>
        <v>40</v>
      </c>
      <c r="EH32" s="113">
        <f t="shared" si="17"/>
        <v>0</v>
      </c>
      <c r="EI32" s="113">
        <f t="shared" si="18"/>
        <v>0</v>
      </c>
      <c r="EJ32" s="113">
        <f t="shared" si="19"/>
        <v>0</v>
      </c>
      <c r="EK32" s="113">
        <f t="shared" si="76"/>
        <v>0</v>
      </c>
      <c r="EL32" s="113">
        <f t="shared" si="77"/>
        <v>150</v>
      </c>
      <c r="EM32" s="113">
        <f t="shared" si="105"/>
        <v>0</v>
      </c>
      <c r="EN32" s="113">
        <f t="shared" si="78"/>
        <v>0</v>
      </c>
      <c r="EO32" s="113">
        <f t="shared" si="79"/>
        <v>0</v>
      </c>
      <c r="EP32" s="113">
        <f t="shared" si="106"/>
        <v>0</v>
      </c>
      <c r="EQ32" s="113">
        <f t="shared" si="80"/>
        <v>0</v>
      </c>
      <c r="ER32" s="113">
        <f t="shared" si="81"/>
        <v>0</v>
      </c>
      <c r="ES32" s="113">
        <f t="shared" si="107"/>
        <v>15</v>
      </c>
      <c r="ET32" s="113"/>
      <c r="EU32" s="113">
        <f t="shared" si="108"/>
        <v>0</v>
      </c>
      <c r="EV32" s="113">
        <f t="shared" si="82"/>
        <v>0</v>
      </c>
      <c r="EW32" s="113">
        <f t="shared" si="83"/>
        <v>0</v>
      </c>
      <c r="EX32" s="113">
        <f t="shared" si="84"/>
        <v>0</v>
      </c>
      <c r="EY32" s="113">
        <f t="shared" si="85"/>
        <v>0</v>
      </c>
      <c r="EZ32" s="113">
        <f t="shared" si="86"/>
        <v>40</v>
      </c>
      <c r="FA32" s="113">
        <f t="shared" si="109"/>
        <v>40</v>
      </c>
      <c r="FB32" s="113">
        <f t="shared" si="87"/>
        <v>0</v>
      </c>
      <c r="FC32" s="113">
        <f t="shared" si="21"/>
        <v>0</v>
      </c>
      <c r="FD32" s="113">
        <f t="shared" si="22"/>
        <v>30</v>
      </c>
      <c r="FE32" s="113">
        <f t="shared" si="88"/>
        <v>1200</v>
      </c>
      <c r="FF32" s="113">
        <f t="shared" si="89"/>
        <v>0</v>
      </c>
      <c r="FG32" s="113">
        <f t="shared" si="110"/>
        <v>0</v>
      </c>
      <c r="FH32" s="113">
        <f t="shared" si="90"/>
        <v>0</v>
      </c>
      <c r="FI32" s="113">
        <f t="shared" si="91"/>
        <v>0</v>
      </c>
      <c r="FJ32" s="113">
        <f t="shared" si="111"/>
        <v>0</v>
      </c>
      <c r="FK32" s="113">
        <f t="shared" si="92"/>
        <v>0</v>
      </c>
      <c r="FL32" s="113">
        <f t="shared" si="93"/>
        <v>0</v>
      </c>
      <c r="FM32" s="113">
        <f t="shared" si="23"/>
        <v>0</v>
      </c>
      <c r="FN32" s="113">
        <f t="shared" si="24"/>
        <v>0</v>
      </c>
      <c r="FO32" s="113">
        <f t="shared" si="25"/>
        <v>0</v>
      </c>
      <c r="FP32" s="113">
        <f t="shared" si="26"/>
        <v>0</v>
      </c>
      <c r="FQ32" s="113">
        <f t="shared" si="94"/>
        <v>560</v>
      </c>
      <c r="FR32" s="113">
        <f t="shared" si="27"/>
        <v>0</v>
      </c>
      <c r="FS32" s="113">
        <f t="shared" si="28"/>
        <v>0</v>
      </c>
      <c r="FT32" s="113">
        <f t="shared" si="29"/>
        <v>0</v>
      </c>
      <c r="FU32" s="113">
        <f t="shared" si="95"/>
        <v>0</v>
      </c>
      <c r="FV32" s="113">
        <f t="shared" si="96"/>
        <v>900</v>
      </c>
      <c r="FW32" s="113">
        <f t="shared" si="112"/>
        <v>0</v>
      </c>
      <c r="FX32" s="113">
        <f t="shared" si="97"/>
        <v>0</v>
      </c>
      <c r="FY32" s="113">
        <f t="shared" si="98"/>
        <v>0</v>
      </c>
      <c r="FZ32" s="113">
        <f t="shared" si="113"/>
        <v>0</v>
      </c>
      <c r="GA32" s="113">
        <f t="shared" si="99"/>
        <v>0</v>
      </c>
      <c r="GB32" s="113">
        <f t="shared" si="100"/>
        <v>0</v>
      </c>
      <c r="GC32" s="113">
        <f t="shared" si="114"/>
        <v>375</v>
      </c>
    </row>
    <row r="33" spans="2:185" ht="12.75" customHeight="1" x14ac:dyDescent="0.2">
      <c r="B33" s="124">
        <v>26</v>
      </c>
      <c r="C33" s="121" t="s">
        <v>308</v>
      </c>
      <c r="D33" s="126" t="s">
        <v>84</v>
      </c>
      <c r="E33" s="40">
        <f>SUMIF(Entrada_Dados_Ano_2012!$C$7:$C$253,D33,Entrada_Dados_Ano_2012!$D$7:$D$253)</f>
        <v>0</v>
      </c>
      <c r="F33" s="40">
        <f>SUMIF(Entrada_Dados_Ano_2012!$C$7:$C$253,D33,Entrada_Dados_Ano_2012!$E$7:$E$253)</f>
        <v>0</v>
      </c>
      <c r="G33" s="40">
        <f>SUMIF(Entrada_Dados_Ano_2012!$C$7:$C$253,D33,Entrada_Dados_Ano_2012!$F$7:$F$253)</f>
        <v>0</v>
      </c>
      <c r="H33" s="40">
        <f ca="1">SUMIF(Entrada_Dados_Ano_2012!$C$7:$C$253,D33,Entrada_Dados_Ano_2012!$G$7:$G$251)</f>
        <v>0</v>
      </c>
      <c r="I33" s="40">
        <f>SUMIF(Entrada_Dados_Ano_2012!$C$7:$C$251,D33,Entrada_Dados_Ano_2012!$H$7:$H$253)</f>
        <v>0</v>
      </c>
      <c r="J33" s="40">
        <f>SUMIF(Entrada_Dados_Ano_2012!$C$7:$C$253,D33,Entrada_Dados_Ano_2012!$I$7:$I$253)</f>
        <v>0</v>
      </c>
      <c r="K33" s="40">
        <f>SUMIF(Entrada_Dados_Ano_2012!$C$7:$C$253,D33,Entrada_Dados_Ano_2012!$J$7:$J$253)</f>
        <v>0</v>
      </c>
      <c r="L33" s="40">
        <f>SUMIF(Entrada_Dados_Ano_2012!$C$7:$C$253,D33,Entrada_Dados_Ano_2012!$K$7:$K$253)</f>
        <v>0</v>
      </c>
      <c r="M33" s="40">
        <f>SUMIF(Entrada_Dados_Ano_2012!$C$7:$C$253,D33,Entrada_Dados_Ano_2012!$L$7:$L$253)</f>
        <v>0</v>
      </c>
      <c r="N33" s="40">
        <f>SUMIF(Entrada_Dados_Ano_2012!$C$7:$C$253,D33,Entrada_Dados_Ano_2012!$M$7:$M$253)</f>
        <v>0</v>
      </c>
      <c r="O33" s="40">
        <f>SUMIF(Entrada_Dados_Ano_2012!$C$7:$C$253,D33,Entrada_Dados_Ano_2012!$N$7:$N$253)</f>
        <v>0</v>
      </c>
      <c r="P33" s="40">
        <f>SUMIF(Entrada_Dados_Ano_2012!$C$7:$C$253,D33,Entrada_Dados_Ano_2012!$O$7:$O$253)</f>
        <v>0</v>
      </c>
      <c r="Q33" s="40">
        <f>SUMIF(Entrada_Dados_Ano_2012!$C$7:$C$253,D33,Entrada_Dados_Ano_2012!$P$7:$P$253)</f>
        <v>40</v>
      </c>
      <c r="R33" s="40">
        <f>SUMIF(Entrada_Dados_Ano_2012!$C$7:$C$253,D33,Entrada_Dados_Ano_2012!$Q$7:$Q$253)</f>
        <v>0</v>
      </c>
      <c r="S33" s="40">
        <f>SUMIF(Entrada_Dados_Ano_2012!$C$7:$C$253,D33,Entrada_Dados_Ano_2012!$R$7:$R$253)</f>
        <v>200</v>
      </c>
      <c r="T33" s="40">
        <f>SUMIF(Entrada_Dados_Ano_2012!$C$7:$C$253,D33,Entrada_Dados_Ano_2012!$S$7:$S$253)</f>
        <v>0</v>
      </c>
      <c r="U33" s="40">
        <f>SUMIF(Entrada_Dados_Ano_2012!$C$7:$C$253,D33,Entrada_Dados_Ano_2012!$T$7:$T$253)</f>
        <v>0</v>
      </c>
      <c r="V33" s="40">
        <f>SUMIF(Entrada_Dados_Ano_2012!$C$7:$C$253,D33,Entrada_Dados_Ano_2012!$U$7:$U$253)</f>
        <v>0</v>
      </c>
      <c r="W33" s="145">
        <f>SUMIF(Entrada_Dados_Ano_2012!$C$7:$C$253,D33,Entrada_Dados_Ano_2012!$V$7:$V$253)</f>
        <v>0</v>
      </c>
      <c r="X33" s="142">
        <f>SUMIF(Entrada_Dados_Ano_2012!$C$7:$C$253,D33,Entrada_Dados_Ano_2012!$Y$7:$Y$253)</f>
        <v>0</v>
      </c>
      <c r="Y33" s="40">
        <f>SUMIF(Entrada_Dados_Ano_2012!$C$7:$C$253,D33,Entrada_Dados_Ano_2012!$Z$7:$Z$253)</f>
        <v>0</v>
      </c>
      <c r="Z33" s="40">
        <f>SUMIF(Entrada_Dados_Ano_2012!$C$7:$C$253,D33,Entrada_Dados_Ano_2012!$AA$7:$AA$253)</f>
        <v>0</v>
      </c>
      <c r="AA33" s="40">
        <f>SUMIF(Entrada_Dados_Ano_2012!$C$7:$C$253,D33,Entrada_Dados_Ano_2012!$AB$7:$AB$253)</f>
        <v>0</v>
      </c>
      <c r="AB33" s="40">
        <f>SUMIF(Entrada_Dados_Ano_2012!$C$7:$C$253,D33,Entrada_Dados_Ano_2012!$AC$7:$AC$253)</f>
        <v>0</v>
      </c>
      <c r="AC33" s="40">
        <f>SUMIF(Entrada_Dados_Ano_2012!$C$7:$C$253,D33,Entrada_Dados_Ano_2012!$AD$7:$AD$253)</f>
        <v>0</v>
      </c>
      <c r="AD33" s="40">
        <f>SUMIF(Entrada_Dados_Ano_2012!$C$7:$C$253,D33,Entrada_Dados_Ano_2012!$AE$7:$AE$253)</f>
        <v>0</v>
      </c>
      <c r="AE33" s="40">
        <f>SUMIF(Entrada_Dados_Ano_2012!$C$7:$C$253,D33,Entrada_Dados_Ano_2012!$AF$7:$AF$253)</f>
        <v>0</v>
      </c>
      <c r="AF33" s="40">
        <f>SUMIF(Entrada_Dados_Ano_2012!$C$7:$C$253,D33,Entrada_Dados_Ano_2012!$AG$7:$AG$253)</f>
        <v>0</v>
      </c>
      <c r="AG33" s="40">
        <f>SUMIF(Entrada_Dados_Ano_2012!$C$7:$C$253,D33,Entrada_Dados_Ano_2012!$AH$7:$AH$253)</f>
        <v>0</v>
      </c>
      <c r="AH33" s="40">
        <f>SUMIF(Entrada_Dados_Ano_2012!$C$7:$C$253,D33,Entrada_Dados_Ano_2012!$AI$7:$AI$253)</f>
        <v>0</v>
      </c>
      <c r="AI33" s="40">
        <f>SUMIF(Entrada_Dados_Ano_2012!$C$7:$C$253,D33,Entrada_Dados_Ano_2012!$AJ$7:$AJ$253)</f>
        <v>0</v>
      </c>
      <c r="AJ33" s="40">
        <f>SUMIF(Entrada_Dados_Ano_2012!$C$7:$C$253,D33,Entrada_Dados_Ano_2012!$AK$7:$AK$253)</f>
        <v>40</v>
      </c>
      <c r="AK33" s="40">
        <f>SUMIF(Entrada_Dados_Ano_2012!$C$7:$C$253,D33,Entrada_Dados_Ano_2012!$AL$7:$AL$253)</f>
        <v>0</v>
      </c>
      <c r="AL33" s="40">
        <f>SUMIF(Entrada_Dados_Ano_2012!$C$7:$C$253,D33,Entrada_Dados_Ano_2012!$AM$7:$AM$253)</f>
        <v>200</v>
      </c>
      <c r="AM33" s="40">
        <f>SUMIF(Entrada_Dados_Ano_2012!$C$7:$C$253,D33,Entrada_Dados_Ano_2012!$AN$7:$AN$253)</f>
        <v>0</v>
      </c>
      <c r="AN33" s="40">
        <f>SUMIF(Entrada_Dados_Ano_2012!$C$7:$C$253,D33,Entrada_Dados_Ano_2012!$AO$7:$AO$253)</f>
        <v>0</v>
      </c>
      <c r="AO33" s="40">
        <f>SUMIF(Entrada_Dados_Ano_2012!$C$7:$C$253,D33,Entrada_Dados_Ano_2012!$AP$7:$AP$253)</f>
        <v>0</v>
      </c>
      <c r="AP33" s="145">
        <f>SUMIF(Entrada_Dados_Ano_2012!$C$7:$C$253,D33,Entrada_Dados_Ano_2012!$AQ$7:$AQ$253)</f>
        <v>0</v>
      </c>
      <c r="AQ33" s="142">
        <f>SUMIF(Entrada_Dados_Ano_2012!$C$7:$C$253,D33,Entrada_Dados_Ano_2012!$AT$7:$AT$253)</f>
        <v>0</v>
      </c>
      <c r="AR33" s="40">
        <f>SUMIF(Entrada_Dados_Ano_2012!$C$7:$C$253,D33,Entrada_Dados_Ano_2012!$AU$7:$AU$253)</f>
        <v>0</v>
      </c>
      <c r="AS33" s="40">
        <f>SUMIF(Entrada_Dados_Ano_2012!$C$7:$C$253,D33,Entrada_Dados_Ano_2012!$AV$7:$AV$253)</f>
        <v>0</v>
      </c>
      <c r="AT33" s="40">
        <f>SUMIF(Entrada_Dados_Ano_2012!$C$7:$C$253,D33,Entrada_Dados_Ano_2012!$AW$7:$AW$253)</f>
        <v>0</v>
      </c>
      <c r="AU33" s="40">
        <f>SUMIF(Entrada_Dados_Ano_2012!$C$7:$C$253,D33,Entrada_Dados_Ano_2012!$AX$7:$AX$253)</f>
        <v>0</v>
      </c>
      <c r="AV33" s="40">
        <f>SUMIF(Entrada_Dados_Ano_2012!$C$7:$C$253,D33,Entrada_Dados_Ano_2012!$AY$7:$AY$253)</f>
        <v>0</v>
      </c>
      <c r="AW33" s="40">
        <f>SUMIF(Entrada_Dados_Ano_2012!$C$7:$C$253,D33,Entrada_Dados_Ano_2012!$AZ$7:$AZ$253)</f>
        <v>0</v>
      </c>
      <c r="AX33" s="40">
        <f>SUMIF(Entrada_Dados_Ano_2012!$C$7:$C$253,D33,Entrada_Dados_Ano_2012!$BA$7:$BA$253)</f>
        <v>0</v>
      </c>
      <c r="AY33" s="40">
        <f>SUMIF(Entrada_Dados_Ano_2012!$C$7:$C$253,D33,Entrada_Dados_Ano_2012!$BB$7:$BB$253)</f>
        <v>0</v>
      </c>
      <c r="AZ33" s="40">
        <f>SUMIF(Entrada_Dados_Ano_2012!$C$7:$C$253,D33,Entrada_Dados_Ano_2012!$BC$7:$BC$253)</f>
        <v>0</v>
      </c>
      <c r="BA33" s="40">
        <f>SUMIF(Entrada_Dados_Ano_2012!$C$7:$C$253,D33,Entrada_Dados_Ano_2012!$BD$7:$BD$253)</f>
        <v>0</v>
      </c>
      <c r="BB33" s="40">
        <f>SUMIF(Entrada_Dados_Ano_2012!$C$7:$C$253,D33,Entrada_Dados_Ano_2012!$BE$7:$BE$253)</f>
        <v>0</v>
      </c>
      <c r="BC33" s="40">
        <f>SUMIF(Entrada_Dados_Ano_2012!$C$7:$C$253,D33,Entrada_Dados_Ano_2012!$BF$7:$BF$253)</f>
        <v>680</v>
      </c>
      <c r="BD33" s="40">
        <f>SUMIF(Entrada_Dados_Ano_2012!$C$7:$C$253,D33,Entrada_Dados_Ano_2012!$BG$7:$BG$253)</f>
        <v>0</v>
      </c>
      <c r="BE33" s="40">
        <f>SUMIF(Entrada_Dados_Ano_2012!$C$7:$C$253,D33,Entrada_Dados_Ano_2012!$BH$7:$BH$253)</f>
        <v>1600</v>
      </c>
      <c r="BF33" s="40">
        <f>SUMIF(Entrada_Dados_Ano_2012!$C$7:$C$253,D33,Entrada_Dados_Ano_2012!$BI$7:$BI$253)</f>
        <v>0</v>
      </c>
      <c r="BG33" s="40">
        <f>SUMIF(Entrada_Dados_Ano_2012!$C$7:$C$253,D33,Entrada_Dados_Ano_2012!$BJ$7:$BJ$253)</f>
        <v>0</v>
      </c>
      <c r="BH33" s="40">
        <f>SUMIF(Entrada_Dados_Ano_2012!$C$7:$C$253,D33,Entrada_Dados_Ano_2012!$BK$7:$BK$253)</f>
        <v>0</v>
      </c>
      <c r="BI33" s="40">
        <f>SUMIF(Entrada_Dados_Ano_2012!$C$7:$C$253,D33,Entrada_Dados_Ano_2012!$BL$7:$BL$253)</f>
        <v>0</v>
      </c>
      <c r="BK33" s="80">
        <v>26</v>
      </c>
      <c r="BL33" s="81">
        <f t="shared" si="31"/>
        <v>0</v>
      </c>
      <c r="BM33" s="80" t="str">
        <f>IF(BL33=1,SUM($BL$8:BL33),"")</f>
        <v/>
      </c>
      <c r="BN33" s="86" t="str">
        <f t="shared" si="32"/>
        <v>Araguapaz</v>
      </c>
      <c r="BO33" s="117">
        <f t="shared" si="115"/>
        <v>0</v>
      </c>
      <c r="BP33" s="116">
        <f>HLOOKUP($BP$6,$BZ$6:DI33,BX33)</f>
        <v>0</v>
      </c>
      <c r="BQ33" s="117">
        <f>HLOOKUP($BQ$6,$DJ$6:ES33,BX33)</f>
        <v>0</v>
      </c>
      <c r="BR33" s="116">
        <f>HLOOKUP($BR$6,$ET$6:GC33,BX33)</f>
        <v>0</v>
      </c>
      <c r="BS33" s="84" t="str">
        <f t="shared" si="33"/>
        <v/>
      </c>
      <c r="BT33" s="96" t="str">
        <f>IF((SUM($BL32:$BL$254)=0),"",IF($BK33=VLOOKUP($BK33,$BM$8:$BM$254,1),IF(VLOOKUP($BK33,$BM$8:$BO$254,2)=0,"",VLOOKUP($BK33,$BM$8:$BO$254,3))," "))</f>
        <v/>
      </c>
      <c r="BU33" s="93" t="str">
        <f t="shared" si="34"/>
        <v/>
      </c>
      <c r="BV33" s="90" t="str">
        <f t="shared" si="35"/>
        <v/>
      </c>
      <c r="BW33" s="93" t="str">
        <f t="shared" si="101"/>
        <v/>
      </c>
      <c r="BX33" s="97">
        <v>28</v>
      </c>
      <c r="BY33" s="29" t="s">
        <v>533</v>
      </c>
      <c r="BZ33" s="113"/>
      <c r="CA33" s="113">
        <f t="shared" si="36"/>
        <v>0</v>
      </c>
      <c r="CB33" s="113">
        <f t="shared" si="37"/>
        <v>0</v>
      </c>
      <c r="CC33" s="113">
        <f t="shared" si="38"/>
        <v>0</v>
      </c>
      <c r="CD33" s="113">
        <f t="shared" si="39"/>
        <v>0</v>
      </c>
      <c r="CE33" s="113">
        <f t="shared" ca="1" si="40"/>
        <v>0</v>
      </c>
      <c r="CF33" s="113">
        <f t="shared" si="41"/>
        <v>0</v>
      </c>
      <c r="CG33" s="113">
        <f t="shared" si="42"/>
        <v>1</v>
      </c>
      <c r="CH33" s="113">
        <f t="shared" si="43"/>
        <v>0</v>
      </c>
      <c r="CI33" s="113">
        <f t="shared" si="1"/>
        <v>0</v>
      </c>
      <c r="CJ33" s="113">
        <f t="shared" si="2"/>
        <v>0</v>
      </c>
      <c r="CK33" s="113">
        <f t="shared" si="44"/>
        <v>0</v>
      </c>
      <c r="CL33" s="113">
        <f t="shared" si="45"/>
        <v>0</v>
      </c>
      <c r="CM33" s="113">
        <f t="shared" si="46"/>
        <v>0</v>
      </c>
      <c r="CN33" s="113">
        <f t="shared" si="47"/>
        <v>0</v>
      </c>
      <c r="CO33" s="113">
        <f t="shared" si="48"/>
        <v>0</v>
      </c>
      <c r="CP33" s="113">
        <f t="shared" si="49"/>
        <v>0</v>
      </c>
      <c r="CQ33" s="113">
        <f t="shared" si="50"/>
        <v>0</v>
      </c>
      <c r="CR33" s="113">
        <f t="shared" si="51"/>
        <v>0</v>
      </c>
      <c r="CS33" s="113">
        <f t="shared" si="3"/>
        <v>0</v>
      </c>
      <c r="CT33" s="113">
        <f t="shared" si="4"/>
        <v>0</v>
      </c>
      <c r="CU33" s="113">
        <f t="shared" si="5"/>
        <v>0</v>
      </c>
      <c r="CV33" s="113">
        <f t="shared" si="6"/>
        <v>0</v>
      </c>
      <c r="CW33" s="113">
        <f t="shared" si="52"/>
        <v>40</v>
      </c>
      <c r="CX33" s="113">
        <f t="shared" si="7"/>
        <v>0</v>
      </c>
      <c r="CY33" s="113">
        <f t="shared" si="8"/>
        <v>0</v>
      </c>
      <c r="CZ33" s="113">
        <f t="shared" si="9"/>
        <v>0</v>
      </c>
      <c r="DA33" s="113">
        <f t="shared" si="53"/>
        <v>0</v>
      </c>
      <c r="DB33" s="113">
        <f t="shared" si="54"/>
        <v>200</v>
      </c>
      <c r="DC33" s="113">
        <f t="shared" si="55"/>
        <v>0</v>
      </c>
      <c r="DD33" s="113">
        <f t="shared" si="56"/>
        <v>0</v>
      </c>
      <c r="DE33" s="113">
        <f t="shared" si="57"/>
        <v>0</v>
      </c>
      <c r="DF33" s="113">
        <f t="shared" si="58"/>
        <v>0</v>
      </c>
      <c r="DG33" s="113">
        <f t="shared" si="59"/>
        <v>0</v>
      </c>
      <c r="DH33" s="113">
        <f t="shared" si="60"/>
        <v>0</v>
      </c>
      <c r="DI33" s="113">
        <f t="shared" si="61"/>
        <v>0</v>
      </c>
      <c r="DJ33" s="113"/>
      <c r="DK33" s="113">
        <f t="shared" si="102"/>
        <v>0</v>
      </c>
      <c r="DL33" s="113">
        <f t="shared" si="62"/>
        <v>0</v>
      </c>
      <c r="DM33" s="113">
        <f t="shared" si="63"/>
        <v>0</v>
      </c>
      <c r="DN33" s="113">
        <f t="shared" si="64"/>
        <v>0</v>
      </c>
      <c r="DO33" s="113">
        <f t="shared" si="65"/>
        <v>0</v>
      </c>
      <c r="DP33" s="113">
        <f t="shared" si="66"/>
        <v>0</v>
      </c>
      <c r="DQ33" s="113">
        <f t="shared" si="67"/>
        <v>1</v>
      </c>
      <c r="DR33" s="113">
        <f t="shared" si="68"/>
        <v>0</v>
      </c>
      <c r="DS33" s="113">
        <f t="shared" si="11"/>
        <v>0</v>
      </c>
      <c r="DT33" s="113">
        <f t="shared" si="12"/>
        <v>0</v>
      </c>
      <c r="DU33" s="113">
        <f t="shared" si="69"/>
        <v>0</v>
      </c>
      <c r="DV33" s="113">
        <f t="shared" si="70"/>
        <v>0</v>
      </c>
      <c r="DW33" s="113">
        <f t="shared" si="103"/>
        <v>0</v>
      </c>
      <c r="DX33" s="113">
        <f t="shared" si="71"/>
        <v>0</v>
      </c>
      <c r="DY33" s="113">
        <f t="shared" si="72"/>
        <v>0</v>
      </c>
      <c r="DZ33" s="113">
        <f t="shared" si="104"/>
        <v>0</v>
      </c>
      <c r="EA33" s="113">
        <f t="shared" si="73"/>
        <v>0</v>
      </c>
      <c r="EB33" s="113">
        <f t="shared" si="74"/>
        <v>0</v>
      </c>
      <c r="EC33" s="113">
        <f t="shared" si="13"/>
        <v>0</v>
      </c>
      <c r="ED33" s="113">
        <f t="shared" si="14"/>
        <v>0</v>
      </c>
      <c r="EE33" s="113">
        <f t="shared" si="15"/>
        <v>0</v>
      </c>
      <c r="EF33" s="113">
        <f t="shared" si="16"/>
        <v>0</v>
      </c>
      <c r="EG33" s="113">
        <f t="shared" si="75"/>
        <v>40</v>
      </c>
      <c r="EH33" s="113">
        <f t="shared" si="17"/>
        <v>0</v>
      </c>
      <c r="EI33" s="113">
        <f t="shared" si="18"/>
        <v>0</v>
      </c>
      <c r="EJ33" s="113">
        <f t="shared" si="19"/>
        <v>0</v>
      </c>
      <c r="EK33" s="113">
        <f t="shared" si="76"/>
        <v>0</v>
      </c>
      <c r="EL33" s="113">
        <f t="shared" si="77"/>
        <v>200</v>
      </c>
      <c r="EM33" s="113">
        <f t="shared" si="105"/>
        <v>0</v>
      </c>
      <c r="EN33" s="113">
        <f t="shared" si="78"/>
        <v>0</v>
      </c>
      <c r="EO33" s="113">
        <f t="shared" si="79"/>
        <v>0</v>
      </c>
      <c r="EP33" s="113">
        <f t="shared" si="106"/>
        <v>0</v>
      </c>
      <c r="EQ33" s="113">
        <f t="shared" si="80"/>
        <v>0</v>
      </c>
      <c r="ER33" s="113">
        <f t="shared" si="81"/>
        <v>0</v>
      </c>
      <c r="ES33" s="113">
        <f t="shared" si="107"/>
        <v>0</v>
      </c>
      <c r="ET33" s="113"/>
      <c r="EU33" s="113">
        <f t="shared" si="108"/>
        <v>0</v>
      </c>
      <c r="EV33" s="113">
        <f t="shared" si="82"/>
        <v>0</v>
      </c>
      <c r="EW33" s="113">
        <f t="shared" si="83"/>
        <v>0</v>
      </c>
      <c r="EX33" s="113">
        <f t="shared" si="84"/>
        <v>0</v>
      </c>
      <c r="EY33" s="113">
        <f t="shared" si="85"/>
        <v>0</v>
      </c>
      <c r="EZ33" s="113">
        <f t="shared" si="86"/>
        <v>0</v>
      </c>
      <c r="FA33" s="113">
        <f t="shared" si="109"/>
        <v>20</v>
      </c>
      <c r="FB33" s="113">
        <f t="shared" si="87"/>
        <v>0</v>
      </c>
      <c r="FC33" s="113">
        <f t="shared" si="21"/>
        <v>0</v>
      </c>
      <c r="FD33" s="113">
        <f t="shared" si="22"/>
        <v>0</v>
      </c>
      <c r="FE33" s="113">
        <f t="shared" si="88"/>
        <v>0</v>
      </c>
      <c r="FF33" s="113">
        <f t="shared" si="89"/>
        <v>0</v>
      </c>
      <c r="FG33" s="113">
        <f t="shared" si="110"/>
        <v>0</v>
      </c>
      <c r="FH33" s="113">
        <f t="shared" si="90"/>
        <v>0</v>
      </c>
      <c r="FI33" s="113">
        <f t="shared" si="91"/>
        <v>0</v>
      </c>
      <c r="FJ33" s="113">
        <f t="shared" si="111"/>
        <v>0</v>
      </c>
      <c r="FK33" s="113">
        <f t="shared" si="92"/>
        <v>0</v>
      </c>
      <c r="FL33" s="113">
        <f t="shared" si="93"/>
        <v>0</v>
      </c>
      <c r="FM33" s="113">
        <f t="shared" si="23"/>
        <v>0</v>
      </c>
      <c r="FN33" s="113">
        <f t="shared" si="24"/>
        <v>0</v>
      </c>
      <c r="FO33" s="113">
        <f t="shared" si="25"/>
        <v>0</v>
      </c>
      <c r="FP33" s="113">
        <f t="shared" si="26"/>
        <v>0</v>
      </c>
      <c r="FQ33" s="113">
        <f t="shared" si="94"/>
        <v>680</v>
      </c>
      <c r="FR33" s="113">
        <f t="shared" si="27"/>
        <v>0</v>
      </c>
      <c r="FS33" s="113">
        <f t="shared" si="28"/>
        <v>0</v>
      </c>
      <c r="FT33" s="113">
        <f t="shared" si="29"/>
        <v>0</v>
      </c>
      <c r="FU33" s="113">
        <f t="shared" si="95"/>
        <v>0</v>
      </c>
      <c r="FV33" s="113">
        <f t="shared" si="96"/>
        <v>1600</v>
      </c>
      <c r="FW33" s="113">
        <f t="shared" si="112"/>
        <v>0</v>
      </c>
      <c r="FX33" s="113">
        <f t="shared" si="97"/>
        <v>0</v>
      </c>
      <c r="FY33" s="113">
        <f t="shared" si="98"/>
        <v>0</v>
      </c>
      <c r="FZ33" s="113">
        <f t="shared" si="113"/>
        <v>0</v>
      </c>
      <c r="GA33" s="113">
        <f t="shared" si="99"/>
        <v>0</v>
      </c>
      <c r="GB33" s="113">
        <f t="shared" si="100"/>
        <v>0</v>
      </c>
      <c r="GC33" s="113">
        <f t="shared" si="114"/>
        <v>0</v>
      </c>
    </row>
    <row r="34" spans="2:185" ht="12.75" customHeight="1" x14ac:dyDescent="0.2">
      <c r="B34" s="124">
        <v>27</v>
      </c>
      <c r="C34" s="121" t="s">
        <v>309</v>
      </c>
      <c r="D34" s="126" t="s">
        <v>85</v>
      </c>
      <c r="E34" s="40">
        <f>SUMIF(Entrada_Dados_Ano_2012!$C$7:$C$253,D34,Entrada_Dados_Ano_2012!$D$7:$D$253)</f>
        <v>0</v>
      </c>
      <c r="F34" s="40">
        <f>SUMIF(Entrada_Dados_Ano_2012!$C$7:$C$253,D34,Entrada_Dados_Ano_2012!$E$7:$E$253)</f>
        <v>0</v>
      </c>
      <c r="G34" s="40">
        <f>SUMIF(Entrada_Dados_Ano_2012!$C$7:$C$253,D34,Entrada_Dados_Ano_2012!$F$7:$F$253)</f>
        <v>0</v>
      </c>
      <c r="H34" s="40">
        <f ca="1">SUMIF(Entrada_Dados_Ano_2012!$C$7:$C$253,D34,Entrada_Dados_Ano_2012!$G$7:$G$251)</f>
        <v>0</v>
      </c>
      <c r="I34" s="40">
        <f>SUMIF(Entrada_Dados_Ano_2012!$C$7:$C$251,D34,Entrada_Dados_Ano_2012!$H$7:$H$253)</f>
        <v>100</v>
      </c>
      <c r="J34" s="40">
        <f>SUMIF(Entrada_Dados_Ano_2012!$C$7:$C$253,D34,Entrada_Dados_Ano_2012!$I$7:$I$253)</f>
        <v>0</v>
      </c>
      <c r="K34" s="40">
        <f>SUMIF(Entrada_Dados_Ano_2012!$C$7:$C$253,D34,Entrada_Dados_Ano_2012!$J$7:$J$253)</f>
        <v>15</v>
      </c>
      <c r="L34" s="40">
        <f>SUMIF(Entrada_Dados_Ano_2012!$C$7:$C$253,D34,Entrada_Dados_Ano_2012!$K$7:$K$253)</f>
        <v>0</v>
      </c>
      <c r="M34" s="40">
        <f>SUMIF(Entrada_Dados_Ano_2012!$C$7:$C$253,D34,Entrada_Dados_Ano_2012!$L$7:$L$253)</f>
        <v>0</v>
      </c>
      <c r="N34" s="40">
        <f>SUMIF(Entrada_Dados_Ano_2012!$C$7:$C$253,D34,Entrada_Dados_Ano_2012!$M$7:$M$253)</f>
        <v>0</v>
      </c>
      <c r="O34" s="40">
        <f>SUMIF(Entrada_Dados_Ano_2012!$C$7:$C$253,D34,Entrada_Dados_Ano_2012!$N$7:$N$253)</f>
        <v>0</v>
      </c>
      <c r="P34" s="40">
        <f>SUMIF(Entrada_Dados_Ano_2012!$C$7:$C$253,D34,Entrada_Dados_Ano_2012!$O$7:$O$253)</f>
        <v>0</v>
      </c>
      <c r="Q34" s="40">
        <f>SUMIF(Entrada_Dados_Ano_2012!$C$7:$C$253,D34,Entrada_Dados_Ano_2012!$P$7:$P$253)</f>
        <v>30</v>
      </c>
      <c r="R34" s="40">
        <f>SUMIF(Entrada_Dados_Ano_2012!$C$7:$C$253,D34,Entrada_Dados_Ano_2012!$Q$7:$Q$253)</f>
        <v>0</v>
      </c>
      <c r="S34" s="40">
        <f>SUMIF(Entrada_Dados_Ano_2012!$C$7:$C$253,D34,Entrada_Dados_Ano_2012!$R$7:$R$253)</f>
        <v>140</v>
      </c>
      <c r="T34" s="40">
        <f>SUMIF(Entrada_Dados_Ano_2012!$C$7:$C$253,D34,Entrada_Dados_Ano_2012!$S$7:$S$253)</f>
        <v>10000</v>
      </c>
      <c r="U34" s="40">
        <f>SUMIF(Entrada_Dados_Ano_2012!$C$7:$C$253,D34,Entrada_Dados_Ano_2012!$T$7:$T$253)</f>
        <v>0</v>
      </c>
      <c r="V34" s="40">
        <f>SUMIF(Entrada_Dados_Ano_2012!$C$7:$C$253,D34,Entrada_Dados_Ano_2012!$U$7:$U$253)</f>
        <v>0</v>
      </c>
      <c r="W34" s="145">
        <f>SUMIF(Entrada_Dados_Ano_2012!$C$7:$C$253,D34,Entrada_Dados_Ano_2012!$V$7:$V$253)</f>
        <v>0</v>
      </c>
      <c r="X34" s="142">
        <f>SUMIF(Entrada_Dados_Ano_2012!$C$7:$C$253,D34,Entrada_Dados_Ano_2012!$Y$7:$Y$253)</f>
        <v>0</v>
      </c>
      <c r="Y34" s="40">
        <f>SUMIF(Entrada_Dados_Ano_2012!$C$7:$C$253,D34,Entrada_Dados_Ano_2012!$Z$7:$Z$253)</f>
        <v>0</v>
      </c>
      <c r="Z34" s="40">
        <f>SUMIF(Entrada_Dados_Ano_2012!$C$7:$C$253,D34,Entrada_Dados_Ano_2012!$AA$7:$AA$253)</f>
        <v>0</v>
      </c>
      <c r="AA34" s="40">
        <f>SUMIF(Entrada_Dados_Ano_2012!$C$7:$C$253,D34,Entrada_Dados_Ano_2012!$AB$7:$AB$253)</f>
        <v>0</v>
      </c>
      <c r="AB34" s="40">
        <f>SUMIF(Entrada_Dados_Ano_2012!$C$7:$C$253,D34,Entrada_Dados_Ano_2012!$AC$7:$AC$253)</f>
        <v>100</v>
      </c>
      <c r="AC34" s="40">
        <f>SUMIF(Entrada_Dados_Ano_2012!$C$7:$C$253,D34,Entrada_Dados_Ano_2012!$AD$7:$AD$253)</f>
        <v>0</v>
      </c>
      <c r="AD34" s="40">
        <f>SUMIF(Entrada_Dados_Ano_2012!$C$7:$C$253,D34,Entrada_Dados_Ano_2012!$AE$7:$AE$253)</f>
        <v>15</v>
      </c>
      <c r="AE34" s="40">
        <f>SUMIF(Entrada_Dados_Ano_2012!$C$7:$C$253,D34,Entrada_Dados_Ano_2012!$AF$7:$AF$253)</f>
        <v>0</v>
      </c>
      <c r="AF34" s="40">
        <f>SUMIF(Entrada_Dados_Ano_2012!$C$7:$C$253,D34,Entrada_Dados_Ano_2012!$AG$7:$AG$253)</f>
        <v>0</v>
      </c>
      <c r="AG34" s="40">
        <f>SUMIF(Entrada_Dados_Ano_2012!$C$7:$C$253,D34,Entrada_Dados_Ano_2012!$AH$7:$AH$253)</f>
        <v>0</v>
      </c>
      <c r="AH34" s="40">
        <f>SUMIF(Entrada_Dados_Ano_2012!$C$7:$C$253,D34,Entrada_Dados_Ano_2012!$AI$7:$AI$253)</f>
        <v>0</v>
      </c>
      <c r="AI34" s="40">
        <f>SUMIF(Entrada_Dados_Ano_2012!$C$7:$C$253,D34,Entrada_Dados_Ano_2012!$AJ$7:$AJ$253)</f>
        <v>0</v>
      </c>
      <c r="AJ34" s="40">
        <f>SUMIF(Entrada_Dados_Ano_2012!$C$7:$C$253,D34,Entrada_Dados_Ano_2012!$AK$7:$AK$253)</f>
        <v>30</v>
      </c>
      <c r="AK34" s="40">
        <f>SUMIF(Entrada_Dados_Ano_2012!$C$7:$C$253,D34,Entrada_Dados_Ano_2012!$AL$7:$AL$253)</f>
        <v>0</v>
      </c>
      <c r="AL34" s="40">
        <f>SUMIF(Entrada_Dados_Ano_2012!$C$7:$C$253,D34,Entrada_Dados_Ano_2012!$AM$7:$AM$253)</f>
        <v>140</v>
      </c>
      <c r="AM34" s="40">
        <f>SUMIF(Entrada_Dados_Ano_2012!$C$7:$C$253,D34,Entrada_Dados_Ano_2012!$AN$7:$AN$253)</f>
        <v>10000</v>
      </c>
      <c r="AN34" s="40">
        <f>SUMIF(Entrada_Dados_Ano_2012!$C$7:$C$253,D34,Entrada_Dados_Ano_2012!$AO$7:$AO$253)</f>
        <v>0</v>
      </c>
      <c r="AO34" s="40">
        <f>SUMIF(Entrada_Dados_Ano_2012!$C$7:$C$253,D34,Entrada_Dados_Ano_2012!$AP$7:$AP$253)</f>
        <v>0</v>
      </c>
      <c r="AP34" s="145">
        <f>SUMIF(Entrada_Dados_Ano_2012!$C$7:$C$253,D34,Entrada_Dados_Ano_2012!$AQ$7:$AQ$253)</f>
        <v>0</v>
      </c>
      <c r="AQ34" s="142">
        <f>SUMIF(Entrada_Dados_Ano_2012!$C$7:$C$253,D34,Entrada_Dados_Ano_2012!$AT$7:$AT$253)</f>
        <v>0</v>
      </c>
      <c r="AR34" s="40">
        <f>SUMIF(Entrada_Dados_Ano_2012!$C$7:$C$253,D34,Entrada_Dados_Ano_2012!$AU$7:$AU$253)</f>
        <v>0</v>
      </c>
      <c r="AS34" s="40">
        <f>SUMIF(Entrada_Dados_Ano_2012!$C$7:$C$253,D34,Entrada_Dados_Ano_2012!$AV$7:$AV$253)</f>
        <v>0</v>
      </c>
      <c r="AT34" s="40">
        <f>SUMIF(Entrada_Dados_Ano_2012!$C$7:$C$253,D34,Entrada_Dados_Ano_2012!$AW$7:$AW$253)</f>
        <v>0</v>
      </c>
      <c r="AU34" s="40">
        <f>SUMIF(Entrada_Dados_Ano_2012!$C$7:$C$253,D34,Entrada_Dados_Ano_2012!$AX$7:$AX$253)</f>
        <v>180</v>
      </c>
      <c r="AV34" s="40">
        <f>SUMIF(Entrada_Dados_Ano_2012!$C$7:$C$253,D34,Entrada_Dados_Ano_2012!$AY$7:$AY$253)</f>
        <v>0</v>
      </c>
      <c r="AW34" s="40">
        <f>SUMIF(Entrada_Dados_Ano_2012!$C$7:$C$253,D34,Entrada_Dados_Ano_2012!$AZ$7:$AZ$253)</f>
        <v>900</v>
      </c>
      <c r="AX34" s="40">
        <f>SUMIF(Entrada_Dados_Ano_2012!$C$7:$C$253,D34,Entrada_Dados_Ano_2012!$BA$7:$BA$253)</f>
        <v>0</v>
      </c>
      <c r="AY34" s="40">
        <f>SUMIF(Entrada_Dados_Ano_2012!$C$7:$C$253,D34,Entrada_Dados_Ano_2012!$BB$7:$BB$253)</f>
        <v>0</v>
      </c>
      <c r="AZ34" s="40">
        <f>SUMIF(Entrada_Dados_Ano_2012!$C$7:$C$253,D34,Entrada_Dados_Ano_2012!$BC$7:$BC$253)</f>
        <v>0</v>
      </c>
      <c r="BA34" s="40">
        <f>SUMIF(Entrada_Dados_Ano_2012!$C$7:$C$253,D34,Entrada_Dados_Ano_2012!$BD$7:$BD$253)</f>
        <v>0</v>
      </c>
      <c r="BB34" s="40">
        <f>SUMIF(Entrada_Dados_Ano_2012!$C$7:$C$253,D34,Entrada_Dados_Ano_2012!$BE$7:$BE$253)</f>
        <v>0</v>
      </c>
      <c r="BC34" s="40">
        <f>SUMIF(Entrada_Dados_Ano_2012!$C$7:$C$253,D34,Entrada_Dados_Ano_2012!$BF$7:$BF$253)</f>
        <v>525</v>
      </c>
      <c r="BD34" s="40">
        <f>SUMIF(Entrada_Dados_Ano_2012!$C$7:$C$253,D34,Entrada_Dados_Ano_2012!$BG$7:$BG$253)</f>
        <v>0</v>
      </c>
      <c r="BE34" s="40">
        <f>SUMIF(Entrada_Dados_Ano_2012!$C$7:$C$253,D34,Entrada_Dados_Ano_2012!$BH$7:$BH$253)</f>
        <v>490</v>
      </c>
      <c r="BF34" s="40">
        <f>SUMIF(Entrada_Dados_Ano_2012!$C$7:$C$253,D34,Entrada_Dados_Ano_2012!$BI$7:$BI$253)</f>
        <v>31500</v>
      </c>
      <c r="BG34" s="40">
        <f>SUMIF(Entrada_Dados_Ano_2012!$C$7:$C$253,D34,Entrada_Dados_Ano_2012!$BJ$7:$BJ$253)</f>
        <v>0</v>
      </c>
      <c r="BH34" s="40">
        <f>SUMIF(Entrada_Dados_Ano_2012!$C$7:$C$253,D34,Entrada_Dados_Ano_2012!$BK$7:$BK$253)</f>
        <v>0</v>
      </c>
      <c r="BI34" s="40">
        <f>SUMIF(Entrada_Dados_Ano_2012!$C$7:$C$253,D34,Entrada_Dados_Ano_2012!$BL$7:$BL$253)</f>
        <v>0</v>
      </c>
      <c r="BK34" s="80">
        <v>27</v>
      </c>
      <c r="BL34" s="81">
        <f t="shared" si="31"/>
        <v>0</v>
      </c>
      <c r="BM34" s="80" t="str">
        <f>IF(BL34=1,SUM($BL$8:BL34),"")</f>
        <v/>
      </c>
      <c r="BN34" s="86" t="str">
        <f t="shared" si="32"/>
        <v>Arenópolis</v>
      </c>
      <c r="BO34" s="117">
        <f t="shared" si="115"/>
        <v>0</v>
      </c>
      <c r="BP34" s="116">
        <f>HLOOKUP($BP$6,$BZ$6:DI34,BX34)</f>
        <v>0</v>
      </c>
      <c r="BQ34" s="117">
        <f>HLOOKUP($BQ$6,$DJ$6:ES34,BX34)</f>
        <v>0</v>
      </c>
      <c r="BR34" s="116">
        <f>HLOOKUP($BR$6,$ET$6:GC34,BX34)</f>
        <v>0</v>
      </c>
      <c r="BS34" s="84" t="str">
        <f t="shared" si="33"/>
        <v/>
      </c>
      <c r="BT34" s="96" t="str">
        <f>IF((SUM($BL33:$BL$254)=0),"",IF($BK34=VLOOKUP($BK34,$BM$8:$BM$254,1),IF(VLOOKUP($BK34,$BM$8:$BO$254,2)=0,"",VLOOKUP($BK34,$BM$8:$BO$254,3))," "))</f>
        <v/>
      </c>
      <c r="BU34" s="93" t="str">
        <f t="shared" si="34"/>
        <v/>
      </c>
      <c r="BV34" s="90" t="str">
        <f t="shared" si="35"/>
        <v/>
      </c>
      <c r="BW34" s="93" t="str">
        <f t="shared" si="101"/>
        <v/>
      </c>
      <c r="BX34" s="97">
        <v>29</v>
      </c>
      <c r="BY34" s="29" t="s">
        <v>569</v>
      </c>
      <c r="BZ34" s="113"/>
      <c r="CA34" s="113">
        <f t="shared" si="36"/>
        <v>0</v>
      </c>
      <c r="CB34" s="113">
        <f t="shared" si="37"/>
        <v>0</v>
      </c>
      <c r="CC34" s="113">
        <f t="shared" si="38"/>
        <v>0</v>
      </c>
      <c r="CD34" s="113">
        <f t="shared" si="39"/>
        <v>0</v>
      </c>
      <c r="CE34" s="113">
        <f t="shared" ca="1" si="40"/>
        <v>0</v>
      </c>
      <c r="CF34" s="113">
        <f t="shared" si="41"/>
        <v>100</v>
      </c>
      <c r="CG34" s="113">
        <f t="shared" si="42"/>
        <v>40</v>
      </c>
      <c r="CH34" s="113">
        <f t="shared" si="43"/>
        <v>0</v>
      </c>
      <c r="CI34" s="113">
        <f t="shared" si="1"/>
        <v>0</v>
      </c>
      <c r="CJ34" s="113">
        <f t="shared" si="2"/>
        <v>0</v>
      </c>
      <c r="CK34" s="113">
        <f t="shared" si="44"/>
        <v>15</v>
      </c>
      <c r="CL34" s="113">
        <f t="shared" si="45"/>
        <v>0</v>
      </c>
      <c r="CM34" s="113">
        <f t="shared" si="46"/>
        <v>5</v>
      </c>
      <c r="CN34" s="113">
        <f t="shared" si="47"/>
        <v>0</v>
      </c>
      <c r="CO34" s="113">
        <f t="shared" si="48"/>
        <v>0</v>
      </c>
      <c r="CP34" s="113">
        <f t="shared" si="49"/>
        <v>0</v>
      </c>
      <c r="CQ34" s="113">
        <f t="shared" si="50"/>
        <v>0</v>
      </c>
      <c r="CR34" s="113">
        <f t="shared" si="51"/>
        <v>0</v>
      </c>
      <c r="CS34" s="113">
        <f t="shared" si="3"/>
        <v>0</v>
      </c>
      <c r="CT34" s="113">
        <f t="shared" si="4"/>
        <v>0</v>
      </c>
      <c r="CU34" s="113">
        <f t="shared" si="5"/>
        <v>0</v>
      </c>
      <c r="CV34" s="113">
        <f t="shared" si="6"/>
        <v>0</v>
      </c>
      <c r="CW34" s="113">
        <f t="shared" si="52"/>
        <v>30</v>
      </c>
      <c r="CX34" s="113">
        <f t="shared" si="7"/>
        <v>0</v>
      </c>
      <c r="CY34" s="113">
        <f t="shared" si="8"/>
        <v>0</v>
      </c>
      <c r="CZ34" s="113">
        <f t="shared" si="9"/>
        <v>0</v>
      </c>
      <c r="DA34" s="113">
        <f t="shared" si="53"/>
        <v>0</v>
      </c>
      <c r="DB34" s="113">
        <f t="shared" si="54"/>
        <v>140</v>
      </c>
      <c r="DC34" s="113">
        <f t="shared" si="55"/>
        <v>5</v>
      </c>
      <c r="DD34" s="113">
        <f t="shared" si="56"/>
        <v>10000</v>
      </c>
      <c r="DE34" s="113">
        <f t="shared" si="57"/>
        <v>0</v>
      </c>
      <c r="DF34" s="113">
        <f t="shared" si="58"/>
        <v>0</v>
      </c>
      <c r="DG34" s="113">
        <f t="shared" si="59"/>
        <v>0</v>
      </c>
      <c r="DH34" s="113">
        <f t="shared" si="60"/>
        <v>0</v>
      </c>
      <c r="DI34" s="113">
        <f t="shared" si="61"/>
        <v>0</v>
      </c>
      <c r="DJ34" s="113"/>
      <c r="DK34" s="113">
        <f t="shared" si="102"/>
        <v>0</v>
      </c>
      <c r="DL34" s="113">
        <f t="shared" si="62"/>
        <v>0</v>
      </c>
      <c r="DM34" s="113">
        <f t="shared" si="63"/>
        <v>0</v>
      </c>
      <c r="DN34" s="113">
        <f t="shared" si="64"/>
        <v>0</v>
      </c>
      <c r="DO34" s="113">
        <f t="shared" si="65"/>
        <v>0</v>
      </c>
      <c r="DP34" s="113">
        <f t="shared" si="66"/>
        <v>100</v>
      </c>
      <c r="DQ34" s="113">
        <f t="shared" si="67"/>
        <v>40</v>
      </c>
      <c r="DR34" s="113">
        <f t="shared" si="68"/>
        <v>0</v>
      </c>
      <c r="DS34" s="113">
        <f t="shared" si="11"/>
        <v>0</v>
      </c>
      <c r="DT34" s="113">
        <f t="shared" si="12"/>
        <v>0</v>
      </c>
      <c r="DU34" s="113">
        <f t="shared" si="69"/>
        <v>15</v>
      </c>
      <c r="DV34" s="113">
        <f t="shared" si="70"/>
        <v>0</v>
      </c>
      <c r="DW34" s="113">
        <f t="shared" si="103"/>
        <v>5</v>
      </c>
      <c r="DX34" s="113">
        <f t="shared" si="71"/>
        <v>0</v>
      </c>
      <c r="DY34" s="113">
        <f t="shared" si="72"/>
        <v>0</v>
      </c>
      <c r="DZ34" s="113">
        <f t="shared" si="104"/>
        <v>0</v>
      </c>
      <c r="EA34" s="113">
        <f t="shared" si="73"/>
        <v>0</v>
      </c>
      <c r="EB34" s="113">
        <f t="shared" si="74"/>
        <v>0</v>
      </c>
      <c r="EC34" s="113">
        <f t="shared" si="13"/>
        <v>0</v>
      </c>
      <c r="ED34" s="113">
        <f t="shared" si="14"/>
        <v>0</v>
      </c>
      <c r="EE34" s="113">
        <f t="shared" si="15"/>
        <v>0</v>
      </c>
      <c r="EF34" s="113">
        <f t="shared" si="16"/>
        <v>0</v>
      </c>
      <c r="EG34" s="113">
        <f t="shared" si="75"/>
        <v>30</v>
      </c>
      <c r="EH34" s="113">
        <f t="shared" si="17"/>
        <v>0</v>
      </c>
      <c r="EI34" s="113">
        <f t="shared" si="18"/>
        <v>0</v>
      </c>
      <c r="EJ34" s="113">
        <f t="shared" si="19"/>
        <v>0</v>
      </c>
      <c r="EK34" s="113">
        <f t="shared" si="76"/>
        <v>0</v>
      </c>
      <c r="EL34" s="113">
        <f t="shared" si="77"/>
        <v>140</v>
      </c>
      <c r="EM34" s="113">
        <f t="shared" si="105"/>
        <v>5</v>
      </c>
      <c r="EN34" s="113">
        <f t="shared" si="78"/>
        <v>10000</v>
      </c>
      <c r="EO34" s="113">
        <f t="shared" si="79"/>
        <v>0</v>
      </c>
      <c r="EP34" s="113">
        <f t="shared" si="106"/>
        <v>0</v>
      </c>
      <c r="EQ34" s="113">
        <f t="shared" si="80"/>
        <v>0</v>
      </c>
      <c r="ER34" s="113">
        <f t="shared" si="81"/>
        <v>0</v>
      </c>
      <c r="ES34" s="113">
        <f t="shared" si="107"/>
        <v>0</v>
      </c>
      <c r="ET34" s="113"/>
      <c r="EU34" s="113">
        <f t="shared" si="108"/>
        <v>0</v>
      </c>
      <c r="EV34" s="113">
        <f t="shared" si="82"/>
        <v>0</v>
      </c>
      <c r="EW34" s="113">
        <f t="shared" si="83"/>
        <v>0</v>
      </c>
      <c r="EX34" s="113">
        <f t="shared" si="84"/>
        <v>0</v>
      </c>
      <c r="EY34" s="113">
        <f t="shared" si="85"/>
        <v>0</v>
      </c>
      <c r="EZ34" s="113">
        <f t="shared" si="86"/>
        <v>180</v>
      </c>
      <c r="FA34" s="113">
        <f t="shared" si="109"/>
        <v>400</v>
      </c>
      <c r="FB34" s="113">
        <f t="shared" si="87"/>
        <v>0</v>
      </c>
      <c r="FC34" s="113">
        <f t="shared" si="21"/>
        <v>0</v>
      </c>
      <c r="FD34" s="113">
        <f t="shared" si="22"/>
        <v>0</v>
      </c>
      <c r="FE34" s="113">
        <f t="shared" si="88"/>
        <v>900</v>
      </c>
      <c r="FF34" s="113">
        <f t="shared" si="89"/>
        <v>0</v>
      </c>
      <c r="FG34" s="113">
        <f t="shared" si="110"/>
        <v>60</v>
      </c>
      <c r="FH34" s="113">
        <f t="shared" si="90"/>
        <v>0</v>
      </c>
      <c r="FI34" s="113">
        <f t="shared" si="91"/>
        <v>0</v>
      </c>
      <c r="FJ34" s="113">
        <f t="shared" si="111"/>
        <v>0</v>
      </c>
      <c r="FK34" s="113">
        <f t="shared" si="92"/>
        <v>0</v>
      </c>
      <c r="FL34" s="113">
        <f t="shared" si="93"/>
        <v>0</v>
      </c>
      <c r="FM34" s="113">
        <f t="shared" si="23"/>
        <v>0</v>
      </c>
      <c r="FN34" s="113">
        <f t="shared" si="24"/>
        <v>0</v>
      </c>
      <c r="FO34" s="113">
        <f t="shared" si="25"/>
        <v>0</v>
      </c>
      <c r="FP34" s="113">
        <f t="shared" si="26"/>
        <v>0</v>
      </c>
      <c r="FQ34" s="113">
        <f t="shared" si="94"/>
        <v>525</v>
      </c>
      <c r="FR34" s="113">
        <f t="shared" si="27"/>
        <v>0</v>
      </c>
      <c r="FS34" s="113">
        <f t="shared" si="28"/>
        <v>0</v>
      </c>
      <c r="FT34" s="113">
        <f t="shared" si="29"/>
        <v>0</v>
      </c>
      <c r="FU34" s="113">
        <f t="shared" si="95"/>
        <v>0</v>
      </c>
      <c r="FV34" s="113">
        <f t="shared" si="96"/>
        <v>490</v>
      </c>
      <c r="FW34" s="113">
        <f t="shared" si="112"/>
        <v>63</v>
      </c>
      <c r="FX34" s="113">
        <f t="shared" si="97"/>
        <v>31500</v>
      </c>
      <c r="FY34" s="113">
        <f t="shared" si="98"/>
        <v>0</v>
      </c>
      <c r="FZ34" s="113">
        <f t="shared" si="113"/>
        <v>0</v>
      </c>
      <c r="GA34" s="113">
        <f t="shared" si="99"/>
        <v>0</v>
      </c>
      <c r="GB34" s="113">
        <f t="shared" si="100"/>
        <v>0</v>
      </c>
      <c r="GC34" s="113">
        <f t="shared" si="114"/>
        <v>0</v>
      </c>
    </row>
    <row r="35" spans="2:185" ht="12.75" customHeight="1" x14ac:dyDescent="0.2">
      <c r="B35" s="124">
        <v>28</v>
      </c>
      <c r="C35" s="121" t="s">
        <v>310</v>
      </c>
      <c r="D35" s="126" t="s">
        <v>86</v>
      </c>
      <c r="E35" s="40">
        <f>SUMIF(Entrada_Dados_Ano_2012!$C$7:$C$253,D35,Entrada_Dados_Ano_2012!$D$7:$D$253)</f>
        <v>0</v>
      </c>
      <c r="F35" s="40">
        <f>SUMIF(Entrada_Dados_Ano_2012!$C$7:$C$253,D35,Entrada_Dados_Ano_2012!$E$7:$E$253)</f>
        <v>0</v>
      </c>
      <c r="G35" s="40">
        <f>SUMIF(Entrada_Dados_Ano_2012!$C$7:$C$253,D35,Entrada_Dados_Ano_2012!$F$7:$F$253)</f>
        <v>0</v>
      </c>
      <c r="H35" s="40">
        <f ca="1">SUMIF(Entrada_Dados_Ano_2012!$C$7:$C$253,D35,Entrada_Dados_Ano_2012!$G$7:$G$251)</f>
        <v>0</v>
      </c>
      <c r="I35" s="40">
        <f>SUMIF(Entrada_Dados_Ano_2012!$C$7:$C$251,D35,Entrada_Dados_Ano_2012!$H$7:$H$253)</f>
        <v>0</v>
      </c>
      <c r="J35" s="40">
        <f>SUMIF(Entrada_Dados_Ano_2012!$C$7:$C$253,D35,Entrada_Dados_Ano_2012!$I$7:$I$253)</f>
        <v>0</v>
      </c>
      <c r="K35" s="40">
        <f>SUMIF(Entrada_Dados_Ano_2012!$C$7:$C$253,D35,Entrada_Dados_Ano_2012!$J$7:$J$253)</f>
        <v>0</v>
      </c>
      <c r="L35" s="40">
        <f>SUMIF(Entrada_Dados_Ano_2012!$C$7:$C$253,D35,Entrada_Dados_Ano_2012!$K$7:$K$253)</f>
        <v>0</v>
      </c>
      <c r="M35" s="40">
        <f>SUMIF(Entrada_Dados_Ano_2012!$C$7:$C$253,D35,Entrada_Dados_Ano_2012!$L$7:$L$253)</f>
        <v>0</v>
      </c>
      <c r="N35" s="40">
        <f>SUMIF(Entrada_Dados_Ano_2012!$C$7:$C$253,D35,Entrada_Dados_Ano_2012!$M$7:$M$253)</f>
        <v>0</v>
      </c>
      <c r="O35" s="40">
        <f>SUMIF(Entrada_Dados_Ano_2012!$C$7:$C$253,D35,Entrada_Dados_Ano_2012!$N$7:$N$253)</f>
        <v>0</v>
      </c>
      <c r="P35" s="40">
        <f>SUMIF(Entrada_Dados_Ano_2012!$C$7:$C$253,D35,Entrada_Dados_Ano_2012!$O$7:$O$253)</f>
        <v>0</v>
      </c>
      <c r="Q35" s="40">
        <f>SUMIF(Entrada_Dados_Ano_2012!$C$7:$C$253,D35,Entrada_Dados_Ano_2012!$P$7:$P$253)</f>
        <v>30</v>
      </c>
      <c r="R35" s="40">
        <f>SUMIF(Entrada_Dados_Ano_2012!$C$7:$C$253,D35,Entrada_Dados_Ano_2012!$Q$7:$Q$253)</f>
        <v>0</v>
      </c>
      <c r="S35" s="40">
        <f>SUMIF(Entrada_Dados_Ano_2012!$C$7:$C$253,D35,Entrada_Dados_Ano_2012!$R$7:$R$253)</f>
        <v>300</v>
      </c>
      <c r="T35" s="40">
        <f>SUMIF(Entrada_Dados_Ano_2012!$C$7:$C$253,D35,Entrada_Dados_Ano_2012!$S$7:$S$253)</f>
        <v>543</v>
      </c>
      <c r="U35" s="40">
        <f>SUMIF(Entrada_Dados_Ano_2012!$C$7:$C$253,D35,Entrada_Dados_Ano_2012!$T$7:$T$253)</f>
        <v>0</v>
      </c>
      <c r="V35" s="40">
        <f>SUMIF(Entrada_Dados_Ano_2012!$C$7:$C$253,D35,Entrada_Dados_Ano_2012!$U$7:$U$253)</f>
        <v>0</v>
      </c>
      <c r="W35" s="145">
        <f>SUMIF(Entrada_Dados_Ano_2012!$C$7:$C$253,D35,Entrada_Dados_Ano_2012!$V$7:$V$253)</f>
        <v>0</v>
      </c>
      <c r="X35" s="142">
        <f>SUMIF(Entrada_Dados_Ano_2012!$C$7:$C$253,D35,Entrada_Dados_Ano_2012!$Y$7:$Y$253)</f>
        <v>0</v>
      </c>
      <c r="Y35" s="40">
        <f>SUMIF(Entrada_Dados_Ano_2012!$C$7:$C$253,D35,Entrada_Dados_Ano_2012!$Z$7:$Z$253)</f>
        <v>0</v>
      </c>
      <c r="Z35" s="40">
        <f>SUMIF(Entrada_Dados_Ano_2012!$C$7:$C$253,D35,Entrada_Dados_Ano_2012!$AA$7:$AA$253)</f>
        <v>0</v>
      </c>
      <c r="AA35" s="40">
        <f>SUMIF(Entrada_Dados_Ano_2012!$C$7:$C$253,D35,Entrada_Dados_Ano_2012!$AB$7:$AB$253)</f>
        <v>0</v>
      </c>
      <c r="AB35" s="40">
        <f>SUMIF(Entrada_Dados_Ano_2012!$C$7:$C$253,D35,Entrada_Dados_Ano_2012!$AC$7:$AC$253)</f>
        <v>0</v>
      </c>
      <c r="AC35" s="40">
        <f>SUMIF(Entrada_Dados_Ano_2012!$C$7:$C$253,D35,Entrada_Dados_Ano_2012!$AD$7:$AD$253)</f>
        <v>0</v>
      </c>
      <c r="AD35" s="40">
        <f>SUMIF(Entrada_Dados_Ano_2012!$C$7:$C$253,D35,Entrada_Dados_Ano_2012!$AE$7:$AE$253)</f>
        <v>0</v>
      </c>
      <c r="AE35" s="40">
        <f>SUMIF(Entrada_Dados_Ano_2012!$C$7:$C$253,D35,Entrada_Dados_Ano_2012!$AF$7:$AF$253)</f>
        <v>0</v>
      </c>
      <c r="AF35" s="40">
        <f>SUMIF(Entrada_Dados_Ano_2012!$C$7:$C$253,D35,Entrada_Dados_Ano_2012!$AG$7:$AG$253)</f>
        <v>0</v>
      </c>
      <c r="AG35" s="40">
        <f>SUMIF(Entrada_Dados_Ano_2012!$C$7:$C$253,D35,Entrada_Dados_Ano_2012!$AH$7:$AH$253)</f>
        <v>0</v>
      </c>
      <c r="AH35" s="40">
        <f>SUMIF(Entrada_Dados_Ano_2012!$C$7:$C$253,D35,Entrada_Dados_Ano_2012!$AI$7:$AI$253)</f>
        <v>0</v>
      </c>
      <c r="AI35" s="40">
        <f>SUMIF(Entrada_Dados_Ano_2012!$C$7:$C$253,D35,Entrada_Dados_Ano_2012!$AJ$7:$AJ$253)</f>
        <v>0</v>
      </c>
      <c r="AJ35" s="40">
        <f>SUMIF(Entrada_Dados_Ano_2012!$C$7:$C$253,D35,Entrada_Dados_Ano_2012!$AK$7:$AK$253)</f>
        <v>30</v>
      </c>
      <c r="AK35" s="40">
        <f>SUMIF(Entrada_Dados_Ano_2012!$C$7:$C$253,D35,Entrada_Dados_Ano_2012!$AL$7:$AL$253)</f>
        <v>0</v>
      </c>
      <c r="AL35" s="40">
        <f>SUMIF(Entrada_Dados_Ano_2012!$C$7:$C$253,D35,Entrada_Dados_Ano_2012!$AM$7:$AM$253)</f>
        <v>300</v>
      </c>
      <c r="AM35" s="40">
        <f>SUMIF(Entrada_Dados_Ano_2012!$C$7:$C$253,D35,Entrada_Dados_Ano_2012!$AN$7:$AN$253)</f>
        <v>543</v>
      </c>
      <c r="AN35" s="40">
        <f>SUMIF(Entrada_Dados_Ano_2012!$C$7:$C$253,D35,Entrada_Dados_Ano_2012!$AO$7:$AO$253)</f>
        <v>0</v>
      </c>
      <c r="AO35" s="40">
        <f>SUMIF(Entrada_Dados_Ano_2012!$C$7:$C$253,D35,Entrada_Dados_Ano_2012!$AP$7:$AP$253)</f>
        <v>0</v>
      </c>
      <c r="AP35" s="145">
        <f>SUMIF(Entrada_Dados_Ano_2012!$C$7:$C$253,D35,Entrada_Dados_Ano_2012!$AQ$7:$AQ$253)</f>
        <v>0</v>
      </c>
      <c r="AQ35" s="142">
        <f>SUMIF(Entrada_Dados_Ano_2012!$C$7:$C$253,D35,Entrada_Dados_Ano_2012!$AT$7:$AT$253)</f>
        <v>0</v>
      </c>
      <c r="AR35" s="40">
        <f>SUMIF(Entrada_Dados_Ano_2012!$C$7:$C$253,D35,Entrada_Dados_Ano_2012!$AU$7:$AU$253)</f>
        <v>0</v>
      </c>
      <c r="AS35" s="40">
        <f>SUMIF(Entrada_Dados_Ano_2012!$C$7:$C$253,D35,Entrada_Dados_Ano_2012!$AV$7:$AV$253)</f>
        <v>0</v>
      </c>
      <c r="AT35" s="40">
        <f>SUMIF(Entrada_Dados_Ano_2012!$C$7:$C$253,D35,Entrada_Dados_Ano_2012!$AW$7:$AW$253)</f>
        <v>0</v>
      </c>
      <c r="AU35" s="40">
        <f>SUMIF(Entrada_Dados_Ano_2012!$C$7:$C$253,D35,Entrada_Dados_Ano_2012!$AX$7:$AX$253)</f>
        <v>0</v>
      </c>
      <c r="AV35" s="40">
        <f>SUMIF(Entrada_Dados_Ano_2012!$C$7:$C$253,D35,Entrada_Dados_Ano_2012!$AY$7:$AY$253)</f>
        <v>0</v>
      </c>
      <c r="AW35" s="40">
        <f>SUMIF(Entrada_Dados_Ano_2012!$C$7:$C$253,D35,Entrada_Dados_Ano_2012!$AZ$7:$AZ$253)</f>
        <v>0</v>
      </c>
      <c r="AX35" s="40">
        <f>SUMIF(Entrada_Dados_Ano_2012!$C$7:$C$253,D35,Entrada_Dados_Ano_2012!$BA$7:$BA$253)</f>
        <v>0</v>
      </c>
      <c r="AY35" s="40">
        <f>SUMIF(Entrada_Dados_Ano_2012!$C$7:$C$253,D35,Entrada_Dados_Ano_2012!$BB$7:$BB$253)</f>
        <v>0</v>
      </c>
      <c r="AZ35" s="40">
        <f>SUMIF(Entrada_Dados_Ano_2012!$C$7:$C$253,D35,Entrada_Dados_Ano_2012!$BC$7:$BC$253)</f>
        <v>0</v>
      </c>
      <c r="BA35" s="40">
        <f>SUMIF(Entrada_Dados_Ano_2012!$C$7:$C$253,D35,Entrada_Dados_Ano_2012!$BD$7:$BD$253)</f>
        <v>0</v>
      </c>
      <c r="BB35" s="40">
        <f>SUMIF(Entrada_Dados_Ano_2012!$C$7:$C$253,D35,Entrada_Dados_Ano_2012!$BE$7:$BE$253)</f>
        <v>0</v>
      </c>
      <c r="BC35" s="40">
        <f>SUMIF(Entrada_Dados_Ano_2012!$C$7:$C$253,D35,Entrada_Dados_Ano_2012!$BF$7:$BF$253)</f>
        <v>510</v>
      </c>
      <c r="BD35" s="40">
        <f>SUMIF(Entrada_Dados_Ano_2012!$C$7:$C$253,D35,Entrada_Dados_Ano_2012!$BG$7:$BG$253)</f>
        <v>0</v>
      </c>
      <c r="BE35" s="40">
        <f>SUMIF(Entrada_Dados_Ano_2012!$C$7:$C$253,D35,Entrada_Dados_Ano_2012!$BH$7:$BH$253)</f>
        <v>2400</v>
      </c>
      <c r="BF35" s="40">
        <f>SUMIF(Entrada_Dados_Ano_2012!$C$7:$C$253,D35,Entrada_Dados_Ano_2012!$BI$7:$BI$253)</f>
        <v>1683</v>
      </c>
      <c r="BG35" s="40">
        <f>SUMIF(Entrada_Dados_Ano_2012!$C$7:$C$253,D35,Entrada_Dados_Ano_2012!$BJ$7:$BJ$253)</f>
        <v>0</v>
      </c>
      <c r="BH35" s="40">
        <f>SUMIF(Entrada_Dados_Ano_2012!$C$7:$C$253,D35,Entrada_Dados_Ano_2012!$BK$7:$BK$253)</f>
        <v>0</v>
      </c>
      <c r="BI35" s="40">
        <f>SUMIF(Entrada_Dados_Ano_2012!$C$7:$C$253,D35,Entrada_Dados_Ano_2012!$BL$7:$BL$253)</f>
        <v>0</v>
      </c>
      <c r="BK35" s="80">
        <v>28</v>
      </c>
      <c r="BL35" s="81">
        <f t="shared" si="31"/>
        <v>0</v>
      </c>
      <c r="BM35" s="80" t="str">
        <f>IF(BL35=1,SUM($BL$8:BL35),"")</f>
        <v/>
      </c>
      <c r="BN35" s="86" t="str">
        <f t="shared" si="32"/>
        <v>Aruanã</v>
      </c>
      <c r="BO35" s="117">
        <f t="shared" si="115"/>
        <v>0</v>
      </c>
      <c r="BP35" s="116">
        <f>HLOOKUP($BP$6,$BZ$6:DI35,BX35)</f>
        <v>0</v>
      </c>
      <c r="BQ35" s="117">
        <f>HLOOKUP($BQ$6,$DJ$6:ES35,BX35)</f>
        <v>0</v>
      </c>
      <c r="BR35" s="116">
        <f>HLOOKUP($BR$6,$ET$6:GC35,BX35)</f>
        <v>0</v>
      </c>
      <c r="BS35" s="84" t="str">
        <f t="shared" si="33"/>
        <v/>
      </c>
      <c r="BT35" s="96" t="str">
        <f>IF((SUM($BL34:$BL$254)=0),"",IF($BK35=VLOOKUP($BK35,$BM$8:$BM$254,1),IF(VLOOKUP($BK35,$BM$8:$BO$254,2)=0,"",VLOOKUP($BK35,$BM$8:$BO$254,3))," "))</f>
        <v/>
      </c>
      <c r="BU35" s="93" t="str">
        <f t="shared" si="34"/>
        <v/>
      </c>
      <c r="BV35" s="90" t="str">
        <f t="shared" si="35"/>
        <v/>
      </c>
      <c r="BW35" s="93" t="str">
        <f t="shared" si="101"/>
        <v/>
      </c>
      <c r="BX35" s="97">
        <v>30</v>
      </c>
      <c r="BY35" s="29" t="s">
        <v>522</v>
      </c>
      <c r="BZ35" s="113"/>
      <c r="CA35" s="113">
        <f t="shared" si="36"/>
        <v>0</v>
      </c>
      <c r="CB35" s="113">
        <f t="shared" si="37"/>
        <v>0</v>
      </c>
      <c r="CC35" s="113">
        <f t="shared" si="38"/>
        <v>0</v>
      </c>
      <c r="CD35" s="113">
        <f t="shared" si="39"/>
        <v>0</v>
      </c>
      <c r="CE35" s="113">
        <f t="shared" ca="1" si="40"/>
        <v>0</v>
      </c>
      <c r="CF35" s="113">
        <f t="shared" si="41"/>
        <v>0</v>
      </c>
      <c r="CG35" s="113">
        <f t="shared" si="42"/>
        <v>0</v>
      </c>
      <c r="CH35" s="113">
        <f t="shared" si="43"/>
        <v>0</v>
      </c>
      <c r="CI35" s="113">
        <f t="shared" si="1"/>
        <v>0</v>
      </c>
      <c r="CJ35" s="113">
        <f t="shared" si="2"/>
        <v>0</v>
      </c>
      <c r="CK35" s="113">
        <f t="shared" si="44"/>
        <v>0</v>
      </c>
      <c r="CL35" s="113">
        <f t="shared" si="45"/>
        <v>0</v>
      </c>
      <c r="CM35" s="113">
        <f t="shared" si="46"/>
        <v>0</v>
      </c>
      <c r="CN35" s="113">
        <f t="shared" si="47"/>
        <v>0</v>
      </c>
      <c r="CO35" s="113">
        <f t="shared" si="48"/>
        <v>0</v>
      </c>
      <c r="CP35" s="113">
        <f t="shared" si="49"/>
        <v>0</v>
      </c>
      <c r="CQ35" s="113">
        <f t="shared" si="50"/>
        <v>0</v>
      </c>
      <c r="CR35" s="113">
        <f t="shared" si="51"/>
        <v>0</v>
      </c>
      <c r="CS35" s="113">
        <f t="shared" si="3"/>
        <v>0</v>
      </c>
      <c r="CT35" s="113">
        <f t="shared" si="4"/>
        <v>0</v>
      </c>
      <c r="CU35" s="113">
        <f t="shared" si="5"/>
        <v>0</v>
      </c>
      <c r="CV35" s="113">
        <f t="shared" si="6"/>
        <v>0</v>
      </c>
      <c r="CW35" s="113">
        <f t="shared" si="52"/>
        <v>30</v>
      </c>
      <c r="CX35" s="113">
        <f t="shared" si="7"/>
        <v>0</v>
      </c>
      <c r="CY35" s="113">
        <f t="shared" si="8"/>
        <v>0</v>
      </c>
      <c r="CZ35" s="113">
        <f t="shared" si="9"/>
        <v>0</v>
      </c>
      <c r="DA35" s="113">
        <f t="shared" si="53"/>
        <v>0</v>
      </c>
      <c r="DB35" s="113">
        <f t="shared" si="54"/>
        <v>300</v>
      </c>
      <c r="DC35" s="113">
        <f t="shared" si="55"/>
        <v>0</v>
      </c>
      <c r="DD35" s="113">
        <f t="shared" si="56"/>
        <v>543</v>
      </c>
      <c r="DE35" s="113">
        <f t="shared" si="57"/>
        <v>0</v>
      </c>
      <c r="DF35" s="113">
        <f t="shared" si="58"/>
        <v>0</v>
      </c>
      <c r="DG35" s="113">
        <f t="shared" si="59"/>
        <v>0</v>
      </c>
      <c r="DH35" s="113">
        <f t="shared" si="60"/>
        <v>0</v>
      </c>
      <c r="DI35" s="113">
        <f t="shared" si="61"/>
        <v>0</v>
      </c>
      <c r="DJ35" s="113"/>
      <c r="DK35" s="113">
        <f t="shared" si="102"/>
        <v>0</v>
      </c>
      <c r="DL35" s="113">
        <f t="shared" si="62"/>
        <v>0</v>
      </c>
      <c r="DM35" s="113">
        <f t="shared" si="63"/>
        <v>0</v>
      </c>
      <c r="DN35" s="113">
        <f t="shared" si="64"/>
        <v>0</v>
      </c>
      <c r="DO35" s="113">
        <f t="shared" si="65"/>
        <v>0</v>
      </c>
      <c r="DP35" s="113">
        <f t="shared" si="66"/>
        <v>0</v>
      </c>
      <c r="DQ35" s="113">
        <f t="shared" si="67"/>
        <v>0</v>
      </c>
      <c r="DR35" s="113">
        <f t="shared" si="68"/>
        <v>0</v>
      </c>
      <c r="DS35" s="113">
        <f t="shared" si="11"/>
        <v>0</v>
      </c>
      <c r="DT35" s="113">
        <f t="shared" si="12"/>
        <v>0</v>
      </c>
      <c r="DU35" s="113">
        <f t="shared" si="69"/>
        <v>0</v>
      </c>
      <c r="DV35" s="113">
        <f t="shared" si="70"/>
        <v>0</v>
      </c>
      <c r="DW35" s="113">
        <f t="shared" si="103"/>
        <v>0</v>
      </c>
      <c r="DX35" s="113">
        <f t="shared" si="71"/>
        <v>0</v>
      </c>
      <c r="DY35" s="113">
        <f t="shared" si="72"/>
        <v>0</v>
      </c>
      <c r="DZ35" s="113">
        <f t="shared" si="104"/>
        <v>0</v>
      </c>
      <c r="EA35" s="113">
        <f t="shared" si="73"/>
        <v>0</v>
      </c>
      <c r="EB35" s="113">
        <f t="shared" si="74"/>
        <v>0</v>
      </c>
      <c r="EC35" s="113">
        <f t="shared" si="13"/>
        <v>0</v>
      </c>
      <c r="ED35" s="113">
        <f t="shared" si="14"/>
        <v>0</v>
      </c>
      <c r="EE35" s="113">
        <f t="shared" si="15"/>
        <v>0</v>
      </c>
      <c r="EF35" s="113">
        <f t="shared" si="16"/>
        <v>0</v>
      </c>
      <c r="EG35" s="113">
        <f t="shared" si="75"/>
        <v>30</v>
      </c>
      <c r="EH35" s="113">
        <f t="shared" si="17"/>
        <v>0</v>
      </c>
      <c r="EI35" s="113">
        <f t="shared" si="18"/>
        <v>0</v>
      </c>
      <c r="EJ35" s="113">
        <f t="shared" si="19"/>
        <v>0</v>
      </c>
      <c r="EK35" s="113">
        <f t="shared" si="76"/>
        <v>0</v>
      </c>
      <c r="EL35" s="113">
        <f t="shared" si="77"/>
        <v>300</v>
      </c>
      <c r="EM35" s="113">
        <f t="shared" si="105"/>
        <v>0</v>
      </c>
      <c r="EN35" s="113">
        <f t="shared" si="78"/>
        <v>543</v>
      </c>
      <c r="EO35" s="113">
        <f t="shared" si="79"/>
        <v>0</v>
      </c>
      <c r="EP35" s="113">
        <f t="shared" si="106"/>
        <v>0</v>
      </c>
      <c r="EQ35" s="113">
        <f t="shared" si="80"/>
        <v>0</v>
      </c>
      <c r="ER35" s="113">
        <f t="shared" si="81"/>
        <v>0</v>
      </c>
      <c r="ES35" s="113">
        <f t="shared" si="107"/>
        <v>0</v>
      </c>
      <c r="ET35" s="113"/>
      <c r="EU35" s="113">
        <f t="shared" si="108"/>
        <v>0</v>
      </c>
      <c r="EV35" s="113">
        <f t="shared" si="82"/>
        <v>0</v>
      </c>
      <c r="EW35" s="113">
        <f t="shared" si="83"/>
        <v>0</v>
      </c>
      <c r="EX35" s="113">
        <f t="shared" si="84"/>
        <v>0</v>
      </c>
      <c r="EY35" s="113">
        <f t="shared" si="85"/>
        <v>0</v>
      </c>
      <c r="EZ35" s="113">
        <f t="shared" si="86"/>
        <v>0</v>
      </c>
      <c r="FA35" s="113">
        <f t="shared" si="109"/>
        <v>0</v>
      </c>
      <c r="FB35" s="113">
        <f t="shared" si="87"/>
        <v>0</v>
      </c>
      <c r="FC35" s="113">
        <f t="shared" si="21"/>
        <v>0</v>
      </c>
      <c r="FD35" s="113">
        <f t="shared" si="22"/>
        <v>0</v>
      </c>
      <c r="FE35" s="113">
        <f t="shared" si="88"/>
        <v>0</v>
      </c>
      <c r="FF35" s="113">
        <f t="shared" si="89"/>
        <v>0</v>
      </c>
      <c r="FG35" s="113">
        <f t="shared" si="110"/>
        <v>0</v>
      </c>
      <c r="FH35" s="113">
        <f t="shared" si="90"/>
        <v>0</v>
      </c>
      <c r="FI35" s="113">
        <f t="shared" si="91"/>
        <v>0</v>
      </c>
      <c r="FJ35" s="113">
        <f t="shared" si="111"/>
        <v>0</v>
      </c>
      <c r="FK35" s="113">
        <f t="shared" si="92"/>
        <v>0</v>
      </c>
      <c r="FL35" s="113">
        <f t="shared" si="93"/>
        <v>0</v>
      </c>
      <c r="FM35" s="113">
        <f t="shared" si="23"/>
        <v>0</v>
      </c>
      <c r="FN35" s="113">
        <f t="shared" si="24"/>
        <v>0</v>
      </c>
      <c r="FO35" s="113">
        <f t="shared" si="25"/>
        <v>0</v>
      </c>
      <c r="FP35" s="113">
        <f t="shared" si="26"/>
        <v>0</v>
      </c>
      <c r="FQ35" s="113">
        <f t="shared" si="94"/>
        <v>510</v>
      </c>
      <c r="FR35" s="113">
        <f t="shared" si="27"/>
        <v>0</v>
      </c>
      <c r="FS35" s="113">
        <f t="shared" si="28"/>
        <v>0</v>
      </c>
      <c r="FT35" s="113">
        <f t="shared" si="29"/>
        <v>0</v>
      </c>
      <c r="FU35" s="113">
        <f t="shared" si="95"/>
        <v>0</v>
      </c>
      <c r="FV35" s="113">
        <f t="shared" si="96"/>
        <v>2400</v>
      </c>
      <c r="FW35" s="113">
        <f t="shared" si="112"/>
        <v>0</v>
      </c>
      <c r="FX35" s="113">
        <f t="shared" si="97"/>
        <v>1683</v>
      </c>
      <c r="FY35" s="113">
        <f t="shared" si="98"/>
        <v>0</v>
      </c>
      <c r="FZ35" s="113">
        <f t="shared" si="113"/>
        <v>0</v>
      </c>
      <c r="GA35" s="113">
        <f t="shared" si="99"/>
        <v>0</v>
      </c>
      <c r="GB35" s="113">
        <f t="shared" si="100"/>
        <v>0</v>
      </c>
      <c r="GC35" s="113">
        <f t="shared" si="114"/>
        <v>0</v>
      </c>
    </row>
    <row r="36" spans="2:185" ht="12.75" customHeight="1" x14ac:dyDescent="0.2">
      <c r="B36" s="124">
        <v>29</v>
      </c>
      <c r="C36" s="121" t="s">
        <v>311</v>
      </c>
      <c r="D36" s="126" t="s">
        <v>87</v>
      </c>
      <c r="E36" s="40">
        <f>SUMIF(Entrada_Dados_Ano_2012!$C$7:$C$253,D36,Entrada_Dados_Ano_2012!$D$7:$D$253)</f>
        <v>0</v>
      </c>
      <c r="F36" s="40">
        <f>SUMIF(Entrada_Dados_Ano_2012!$C$7:$C$253,D36,Entrada_Dados_Ano_2012!$E$7:$E$253)</f>
        <v>0</v>
      </c>
      <c r="G36" s="40">
        <f>SUMIF(Entrada_Dados_Ano_2012!$C$7:$C$253,D36,Entrada_Dados_Ano_2012!$F$7:$F$253)</f>
        <v>0</v>
      </c>
      <c r="H36" s="40">
        <f ca="1">SUMIF(Entrada_Dados_Ano_2012!$C$7:$C$253,D36,Entrada_Dados_Ano_2012!$G$7:$G$251)</f>
        <v>0</v>
      </c>
      <c r="I36" s="40">
        <f>SUMIF(Entrada_Dados_Ano_2012!$C$7:$C$251,D36,Entrada_Dados_Ano_2012!$H$7:$H$253)</f>
        <v>60</v>
      </c>
      <c r="J36" s="40">
        <f>SUMIF(Entrada_Dados_Ano_2012!$C$7:$C$253,D36,Entrada_Dados_Ano_2012!$I$7:$I$253)</f>
        <v>0</v>
      </c>
      <c r="K36" s="40">
        <f>SUMIF(Entrada_Dados_Ano_2012!$C$7:$C$253,D36,Entrada_Dados_Ano_2012!$J$7:$J$253)</f>
        <v>0</v>
      </c>
      <c r="L36" s="40">
        <f>SUMIF(Entrada_Dados_Ano_2012!$C$7:$C$253,D36,Entrada_Dados_Ano_2012!$K$7:$K$253)</f>
        <v>0</v>
      </c>
      <c r="M36" s="40">
        <f>SUMIF(Entrada_Dados_Ano_2012!$C$7:$C$253,D36,Entrada_Dados_Ano_2012!$L$7:$L$253)</f>
        <v>0</v>
      </c>
      <c r="N36" s="40">
        <f>SUMIF(Entrada_Dados_Ano_2012!$C$7:$C$253,D36,Entrada_Dados_Ano_2012!$M$7:$M$253)</f>
        <v>0</v>
      </c>
      <c r="O36" s="40">
        <f>SUMIF(Entrada_Dados_Ano_2012!$C$7:$C$253,D36,Entrada_Dados_Ano_2012!$N$7:$N$253)</f>
        <v>0</v>
      </c>
      <c r="P36" s="40">
        <f>SUMIF(Entrada_Dados_Ano_2012!$C$7:$C$253,D36,Entrada_Dados_Ano_2012!$O$7:$O$253)</f>
        <v>0</v>
      </c>
      <c r="Q36" s="40">
        <f>SUMIF(Entrada_Dados_Ano_2012!$C$7:$C$253,D36,Entrada_Dados_Ano_2012!$P$7:$P$253)</f>
        <v>50</v>
      </c>
      <c r="R36" s="40">
        <f>SUMIF(Entrada_Dados_Ano_2012!$C$7:$C$253,D36,Entrada_Dados_Ano_2012!$Q$7:$Q$253)</f>
        <v>0</v>
      </c>
      <c r="S36" s="40">
        <f>SUMIF(Entrada_Dados_Ano_2012!$C$7:$C$253,D36,Entrada_Dados_Ano_2012!$R$7:$R$253)</f>
        <v>180</v>
      </c>
      <c r="T36" s="40">
        <f>SUMIF(Entrada_Dados_Ano_2012!$C$7:$C$253,D36,Entrada_Dados_Ano_2012!$S$7:$S$253)</f>
        <v>300</v>
      </c>
      <c r="U36" s="40">
        <f>SUMIF(Entrada_Dados_Ano_2012!$C$7:$C$253,D36,Entrada_Dados_Ano_2012!$T$7:$T$253)</f>
        <v>0</v>
      </c>
      <c r="V36" s="40">
        <f>SUMIF(Entrada_Dados_Ano_2012!$C$7:$C$253,D36,Entrada_Dados_Ano_2012!$U$7:$U$253)</f>
        <v>0</v>
      </c>
      <c r="W36" s="145">
        <f>SUMIF(Entrada_Dados_Ano_2012!$C$7:$C$253,D36,Entrada_Dados_Ano_2012!$V$7:$V$253)</f>
        <v>0</v>
      </c>
      <c r="X36" s="142">
        <f>SUMIF(Entrada_Dados_Ano_2012!$C$7:$C$253,D36,Entrada_Dados_Ano_2012!$Y$7:$Y$253)</f>
        <v>0</v>
      </c>
      <c r="Y36" s="40">
        <f>SUMIF(Entrada_Dados_Ano_2012!$C$7:$C$253,D36,Entrada_Dados_Ano_2012!$Z$7:$Z$253)</f>
        <v>0</v>
      </c>
      <c r="Z36" s="40">
        <f>SUMIF(Entrada_Dados_Ano_2012!$C$7:$C$253,D36,Entrada_Dados_Ano_2012!$AA$7:$AA$253)</f>
        <v>0</v>
      </c>
      <c r="AA36" s="40">
        <f>SUMIF(Entrada_Dados_Ano_2012!$C$7:$C$253,D36,Entrada_Dados_Ano_2012!$AB$7:$AB$253)</f>
        <v>0</v>
      </c>
      <c r="AB36" s="40">
        <f>SUMIF(Entrada_Dados_Ano_2012!$C$7:$C$253,D36,Entrada_Dados_Ano_2012!$AC$7:$AC$253)</f>
        <v>60</v>
      </c>
      <c r="AC36" s="40">
        <f>SUMIF(Entrada_Dados_Ano_2012!$C$7:$C$253,D36,Entrada_Dados_Ano_2012!$AD$7:$AD$253)</f>
        <v>0</v>
      </c>
      <c r="AD36" s="40">
        <f>SUMIF(Entrada_Dados_Ano_2012!$C$7:$C$253,D36,Entrada_Dados_Ano_2012!$AE$7:$AE$253)</f>
        <v>0</v>
      </c>
      <c r="AE36" s="40">
        <f>SUMIF(Entrada_Dados_Ano_2012!$C$7:$C$253,D36,Entrada_Dados_Ano_2012!$AF$7:$AF$253)</f>
        <v>0</v>
      </c>
      <c r="AF36" s="40">
        <f>SUMIF(Entrada_Dados_Ano_2012!$C$7:$C$253,D36,Entrada_Dados_Ano_2012!$AG$7:$AG$253)</f>
        <v>0</v>
      </c>
      <c r="AG36" s="40">
        <f>SUMIF(Entrada_Dados_Ano_2012!$C$7:$C$253,D36,Entrada_Dados_Ano_2012!$AH$7:$AH$253)</f>
        <v>0</v>
      </c>
      <c r="AH36" s="40">
        <f>SUMIF(Entrada_Dados_Ano_2012!$C$7:$C$253,D36,Entrada_Dados_Ano_2012!$AI$7:$AI$253)</f>
        <v>0</v>
      </c>
      <c r="AI36" s="40">
        <f>SUMIF(Entrada_Dados_Ano_2012!$C$7:$C$253,D36,Entrada_Dados_Ano_2012!$AJ$7:$AJ$253)</f>
        <v>0</v>
      </c>
      <c r="AJ36" s="40">
        <f>SUMIF(Entrada_Dados_Ano_2012!$C$7:$C$253,D36,Entrada_Dados_Ano_2012!$AK$7:$AK$253)</f>
        <v>50</v>
      </c>
      <c r="AK36" s="40">
        <f>SUMIF(Entrada_Dados_Ano_2012!$C$7:$C$253,D36,Entrada_Dados_Ano_2012!$AL$7:$AL$253)</f>
        <v>0</v>
      </c>
      <c r="AL36" s="40">
        <f>SUMIF(Entrada_Dados_Ano_2012!$C$7:$C$253,D36,Entrada_Dados_Ano_2012!$AM$7:$AM$253)</f>
        <v>180</v>
      </c>
      <c r="AM36" s="40">
        <f>SUMIF(Entrada_Dados_Ano_2012!$C$7:$C$253,D36,Entrada_Dados_Ano_2012!$AN$7:$AN$253)</f>
        <v>300</v>
      </c>
      <c r="AN36" s="40">
        <f>SUMIF(Entrada_Dados_Ano_2012!$C$7:$C$253,D36,Entrada_Dados_Ano_2012!$AO$7:$AO$253)</f>
        <v>0</v>
      </c>
      <c r="AO36" s="40">
        <f>SUMIF(Entrada_Dados_Ano_2012!$C$7:$C$253,D36,Entrada_Dados_Ano_2012!$AP$7:$AP$253)</f>
        <v>0</v>
      </c>
      <c r="AP36" s="145">
        <f>SUMIF(Entrada_Dados_Ano_2012!$C$7:$C$253,D36,Entrada_Dados_Ano_2012!$AQ$7:$AQ$253)</f>
        <v>0</v>
      </c>
      <c r="AQ36" s="142">
        <f>SUMIF(Entrada_Dados_Ano_2012!$C$7:$C$253,D36,Entrada_Dados_Ano_2012!$AT$7:$AT$253)</f>
        <v>0</v>
      </c>
      <c r="AR36" s="40">
        <f>SUMIF(Entrada_Dados_Ano_2012!$C$7:$C$253,D36,Entrada_Dados_Ano_2012!$AU$7:$AU$253)</f>
        <v>0</v>
      </c>
      <c r="AS36" s="40">
        <f>SUMIF(Entrada_Dados_Ano_2012!$C$7:$C$253,D36,Entrada_Dados_Ano_2012!$AV$7:$AV$253)</f>
        <v>0</v>
      </c>
      <c r="AT36" s="40">
        <f>SUMIF(Entrada_Dados_Ano_2012!$C$7:$C$253,D36,Entrada_Dados_Ano_2012!$AW$7:$AW$253)</f>
        <v>0</v>
      </c>
      <c r="AU36" s="40">
        <f>SUMIF(Entrada_Dados_Ano_2012!$C$7:$C$253,D36,Entrada_Dados_Ano_2012!$AX$7:$AX$253)</f>
        <v>108</v>
      </c>
      <c r="AV36" s="40">
        <f>SUMIF(Entrada_Dados_Ano_2012!$C$7:$C$253,D36,Entrada_Dados_Ano_2012!$AY$7:$AY$253)</f>
        <v>0</v>
      </c>
      <c r="AW36" s="40">
        <f>SUMIF(Entrada_Dados_Ano_2012!$C$7:$C$253,D36,Entrada_Dados_Ano_2012!$AZ$7:$AZ$253)</f>
        <v>0</v>
      </c>
      <c r="AX36" s="40">
        <f>SUMIF(Entrada_Dados_Ano_2012!$C$7:$C$253,D36,Entrada_Dados_Ano_2012!$BA$7:$BA$253)</f>
        <v>0</v>
      </c>
      <c r="AY36" s="40">
        <f>SUMIF(Entrada_Dados_Ano_2012!$C$7:$C$253,D36,Entrada_Dados_Ano_2012!$BB$7:$BB$253)</f>
        <v>0</v>
      </c>
      <c r="AZ36" s="40">
        <f>SUMIF(Entrada_Dados_Ano_2012!$C$7:$C$253,D36,Entrada_Dados_Ano_2012!$BC$7:$BC$253)</f>
        <v>0</v>
      </c>
      <c r="BA36" s="40">
        <f>SUMIF(Entrada_Dados_Ano_2012!$C$7:$C$253,D36,Entrada_Dados_Ano_2012!$BD$7:$BD$253)</f>
        <v>0</v>
      </c>
      <c r="BB36" s="40">
        <f>SUMIF(Entrada_Dados_Ano_2012!$C$7:$C$253,D36,Entrada_Dados_Ano_2012!$BE$7:$BE$253)</f>
        <v>0</v>
      </c>
      <c r="BC36" s="40">
        <f>SUMIF(Entrada_Dados_Ano_2012!$C$7:$C$253,D36,Entrada_Dados_Ano_2012!$BF$7:$BF$253)</f>
        <v>925</v>
      </c>
      <c r="BD36" s="40">
        <f>SUMIF(Entrada_Dados_Ano_2012!$C$7:$C$253,D36,Entrada_Dados_Ano_2012!$BG$7:$BG$253)</f>
        <v>0</v>
      </c>
      <c r="BE36" s="40">
        <f>SUMIF(Entrada_Dados_Ano_2012!$C$7:$C$253,D36,Entrada_Dados_Ano_2012!$BH$7:$BH$253)</f>
        <v>702</v>
      </c>
      <c r="BF36" s="40">
        <f>SUMIF(Entrada_Dados_Ano_2012!$C$7:$C$253,D36,Entrada_Dados_Ano_2012!$BI$7:$BI$253)</f>
        <v>900</v>
      </c>
      <c r="BG36" s="40">
        <f>SUMIF(Entrada_Dados_Ano_2012!$C$7:$C$253,D36,Entrada_Dados_Ano_2012!$BJ$7:$BJ$253)</f>
        <v>0</v>
      </c>
      <c r="BH36" s="40">
        <f>SUMIF(Entrada_Dados_Ano_2012!$C$7:$C$253,D36,Entrada_Dados_Ano_2012!$BK$7:$BK$253)</f>
        <v>0</v>
      </c>
      <c r="BI36" s="40">
        <f>SUMIF(Entrada_Dados_Ano_2012!$C$7:$C$253,D36,Entrada_Dados_Ano_2012!$BL$7:$BL$253)</f>
        <v>0</v>
      </c>
      <c r="BK36" s="80">
        <v>29</v>
      </c>
      <c r="BL36" s="81">
        <f t="shared" si="31"/>
        <v>0</v>
      </c>
      <c r="BM36" s="80" t="str">
        <f>IF(BL36=1,SUM($BL$8:BL36),"")</f>
        <v/>
      </c>
      <c r="BN36" s="86" t="str">
        <f t="shared" si="32"/>
        <v>Aurilândia</v>
      </c>
      <c r="BO36" s="117">
        <f t="shared" si="115"/>
        <v>0</v>
      </c>
      <c r="BP36" s="116">
        <f>HLOOKUP($BP$6,$BZ$6:DI36,BX36)</f>
        <v>0</v>
      </c>
      <c r="BQ36" s="117">
        <f>HLOOKUP($BQ$6,$DJ$6:ES36,BX36)</f>
        <v>0</v>
      </c>
      <c r="BR36" s="116">
        <f>HLOOKUP($BR$6,$ET$6:GC36,BX36)</f>
        <v>0</v>
      </c>
      <c r="BS36" s="84" t="str">
        <f t="shared" si="33"/>
        <v/>
      </c>
      <c r="BT36" s="96" t="str">
        <f>IF((SUM($BL35:$BL$254)=0),"",IF($BK36=VLOOKUP($BK36,$BM$8:$BM$254,1),IF(VLOOKUP($BK36,$BM$8:$BO$254,2)=0,"",VLOOKUP($BK36,$BM$8:$BO$254,3))," "))</f>
        <v/>
      </c>
      <c r="BU36" s="93" t="str">
        <f t="shared" si="34"/>
        <v/>
      </c>
      <c r="BV36" s="90" t="str">
        <f t="shared" si="35"/>
        <v/>
      </c>
      <c r="BW36" s="93" t="str">
        <f t="shared" si="101"/>
        <v/>
      </c>
      <c r="BX36" s="97">
        <v>31</v>
      </c>
      <c r="BY36" s="29" t="s">
        <v>3</v>
      </c>
      <c r="BZ36" s="113"/>
      <c r="CA36" s="113">
        <f t="shared" si="36"/>
        <v>0</v>
      </c>
      <c r="CB36" s="113">
        <f t="shared" si="37"/>
        <v>0</v>
      </c>
      <c r="CC36" s="113">
        <f t="shared" si="38"/>
        <v>0</v>
      </c>
      <c r="CD36" s="113">
        <f t="shared" si="39"/>
        <v>0</v>
      </c>
      <c r="CE36" s="113">
        <f t="shared" ca="1" si="40"/>
        <v>0</v>
      </c>
      <c r="CF36" s="113">
        <f t="shared" si="41"/>
        <v>60</v>
      </c>
      <c r="CG36" s="113">
        <f t="shared" si="42"/>
        <v>20</v>
      </c>
      <c r="CH36" s="113">
        <f t="shared" si="43"/>
        <v>0</v>
      </c>
      <c r="CI36" s="113">
        <f t="shared" si="1"/>
        <v>0</v>
      </c>
      <c r="CJ36" s="113">
        <f t="shared" si="2"/>
        <v>0</v>
      </c>
      <c r="CK36" s="113">
        <f t="shared" si="44"/>
        <v>0</v>
      </c>
      <c r="CL36" s="113">
        <f t="shared" si="45"/>
        <v>0</v>
      </c>
      <c r="CM36" s="113">
        <f t="shared" si="46"/>
        <v>0</v>
      </c>
      <c r="CN36" s="113">
        <f t="shared" si="47"/>
        <v>0</v>
      </c>
      <c r="CO36" s="113">
        <f t="shared" si="48"/>
        <v>0</v>
      </c>
      <c r="CP36" s="113">
        <f t="shared" si="49"/>
        <v>0</v>
      </c>
      <c r="CQ36" s="113">
        <f t="shared" si="50"/>
        <v>0</v>
      </c>
      <c r="CR36" s="113">
        <f t="shared" si="51"/>
        <v>0</v>
      </c>
      <c r="CS36" s="113">
        <f t="shared" si="3"/>
        <v>0</v>
      </c>
      <c r="CT36" s="113">
        <f t="shared" si="4"/>
        <v>0</v>
      </c>
      <c r="CU36" s="113">
        <f t="shared" si="5"/>
        <v>0</v>
      </c>
      <c r="CV36" s="113">
        <f t="shared" si="6"/>
        <v>0</v>
      </c>
      <c r="CW36" s="113">
        <f t="shared" si="52"/>
        <v>50</v>
      </c>
      <c r="CX36" s="113">
        <f t="shared" si="7"/>
        <v>0</v>
      </c>
      <c r="CY36" s="113">
        <f t="shared" si="8"/>
        <v>0</v>
      </c>
      <c r="CZ36" s="113">
        <f t="shared" si="9"/>
        <v>0</v>
      </c>
      <c r="DA36" s="113">
        <f t="shared" si="53"/>
        <v>0</v>
      </c>
      <c r="DB36" s="113">
        <f t="shared" si="54"/>
        <v>180</v>
      </c>
      <c r="DC36" s="113">
        <f t="shared" si="55"/>
        <v>80</v>
      </c>
      <c r="DD36" s="113">
        <f t="shared" si="56"/>
        <v>300</v>
      </c>
      <c r="DE36" s="113">
        <f t="shared" si="57"/>
        <v>0</v>
      </c>
      <c r="DF36" s="113">
        <f t="shared" si="58"/>
        <v>0</v>
      </c>
      <c r="DG36" s="113">
        <f t="shared" si="59"/>
        <v>0</v>
      </c>
      <c r="DH36" s="113">
        <f t="shared" si="60"/>
        <v>0</v>
      </c>
      <c r="DI36" s="113">
        <f t="shared" si="61"/>
        <v>0</v>
      </c>
      <c r="DJ36" s="113"/>
      <c r="DK36" s="113">
        <f t="shared" si="102"/>
        <v>0</v>
      </c>
      <c r="DL36" s="113">
        <f t="shared" si="62"/>
        <v>0</v>
      </c>
      <c r="DM36" s="113">
        <f t="shared" si="63"/>
        <v>0</v>
      </c>
      <c r="DN36" s="113">
        <f t="shared" si="64"/>
        <v>0</v>
      </c>
      <c r="DO36" s="113">
        <f t="shared" si="65"/>
        <v>0</v>
      </c>
      <c r="DP36" s="113">
        <f t="shared" si="66"/>
        <v>60</v>
      </c>
      <c r="DQ36" s="113">
        <f t="shared" si="67"/>
        <v>20</v>
      </c>
      <c r="DR36" s="113">
        <f t="shared" si="68"/>
        <v>0</v>
      </c>
      <c r="DS36" s="113">
        <f t="shared" si="11"/>
        <v>0</v>
      </c>
      <c r="DT36" s="113">
        <f t="shared" si="12"/>
        <v>0</v>
      </c>
      <c r="DU36" s="113">
        <f t="shared" si="69"/>
        <v>0</v>
      </c>
      <c r="DV36" s="113">
        <f t="shared" si="70"/>
        <v>0</v>
      </c>
      <c r="DW36" s="113">
        <f t="shared" si="103"/>
        <v>0</v>
      </c>
      <c r="DX36" s="113">
        <f t="shared" si="71"/>
        <v>0</v>
      </c>
      <c r="DY36" s="113">
        <f t="shared" si="72"/>
        <v>0</v>
      </c>
      <c r="DZ36" s="113">
        <f t="shared" si="104"/>
        <v>0</v>
      </c>
      <c r="EA36" s="113">
        <f t="shared" si="73"/>
        <v>0</v>
      </c>
      <c r="EB36" s="113">
        <f t="shared" si="74"/>
        <v>0</v>
      </c>
      <c r="EC36" s="113">
        <f t="shared" si="13"/>
        <v>0</v>
      </c>
      <c r="ED36" s="113">
        <f t="shared" si="14"/>
        <v>0</v>
      </c>
      <c r="EE36" s="113">
        <f t="shared" si="15"/>
        <v>0</v>
      </c>
      <c r="EF36" s="113">
        <f t="shared" si="16"/>
        <v>0</v>
      </c>
      <c r="EG36" s="113">
        <f t="shared" si="75"/>
        <v>50</v>
      </c>
      <c r="EH36" s="113">
        <f t="shared" si="17"/>
        <v>0</v>
      </c>
      <c r="EI36" s="113">
        <f t="shared" si="18"/>
        <v>0</v>
      </c>
      <c r="EJ36" s="113">
        <f t="shared" si="19"/>
        <v>0</v>
      </c>
      <c r="EK36" s="113">
        <f t="shared" si="76"/>
        <v>0</v>
      </c>
      <c r="EL36" s="113">
        <f t="shared" si="77"/>
        <v>180</v>
      </c>
      <c r="EM36" s="113">
        <f t="shared" si="105"/>
        <v>80</v>
      </c>
      <c r="EN36" s="113">
        <f t="shared" si="78"/>
        <v>300</v>
      </c>
      <c r="EO36" s="113">
        <f t="shared" si="79"/>
        <v>0</v>
      </c>
      <c r="EP36" s="113">
        <f t="shared" si="106"/>
        <v>0</v>
      </c>
      <c r="EQ36" s="113">
        <f t="shared" si="80"/>
        <v>0</v>
      </c>
      <c r="ER36" s="113">
        <f t="shared" si="81"/>
        <v>0</v>
      </c>
      <c r="ES36" s="113">
        <f t="shared" si="107"/>
        <v>0</v>
      </c>
      <c r="ET36" s="113"/>
      <c r="EU36" s="113">
        <f t="shared" si="108"/>
        <v>0</v>
      </c>
      <c r="EV36" s="113">
        <f t="shared" si="82"/>
        <v>0</v>
      </c>
      <c r="EW36" s="113">
        <f t="shared" si="83"/>
        <v>0</v>
      </c>
      <c r="EX36" s="113">
        <f t="shared" si="84"/>
        <v>0</v>
      </c>
      <c r="EY36" s="113">
        <f t="shared" si="85"/>
        <v>0</v>
      </c>
      <c r="EZ36" s="113">
        <f t="shared" si="86"/>
        <v>108</v>
      </c>
      <c r="FA36" s="113">
        <f t="shared" si="109"/>
        <v>176</v>
      </c>
      <c r="FB36" s="113">
        <f t="shared" si="87"/>
        <v>0</v>
      </c>
      <c r="FC36" s="113">
        <f t="shared" si="21"/>
        <v>0</v>
      </c>
      <c r="FD36" s="113">
        <f t="shared" si="22"/>
        <v>0</v>
      </c>
      <c r="FE36" s="113">
        <f t="shared" si="88"/>
        <v>0</v>
      </c>
      <c r="FF36" s="113">
        <f t="shared" si="89"/>
        <v>0</v>
      </c>
      <c r="FG36" s="113">
        <f t="shared" si="110"/>
        <v>0</v>
      </c>
      <c r="FH36" s="113">
        <f t="shared" si="90"/>
        <v>0</v>
      </c>
      <c r="FI36" s="113">
        <f t="shared" si="91"/>
        <v>0</v>
      </c>
      <c r="FJ36" s="113">
        <f t="shared" si="111"/>
        <v>0</v>
      </c>
      <c r="FK36" s="113">
        <f t="shared" si="92"/>
        <v>0</v>
      </c>
      <c r="FL36" s="113">
        <f t="shared" si="93"/>
        <v>0</v>
      </c>
      <c r="FM36" s="113">
        <f t="shared" si="23"/>
        <v>0</v>
      </c>
      <c r="FN36" s="113">
        <f t="shared" si="24"/>
        <v>0</v>
      </c>
      <c r="FO36" s="113">
        <f t="shared" si="25"/>
        <v>0</v>
      </c>
      <c r="FP36" s="113">
        <f t="shared" si="26"/>
        <v>0</v>
      </c>
      <c r="FQ36" s="113">
        <f t="shared" si="94"/>
        <v>925</v>
      </c>
      <c r="FR36" s="113">
        <f t="shared" si="27"/>
        <v>0</v>
      </c>
      <c r="FS36" s="113">
        <f t="shared" si="28"/>
        <v>0</v>
      </c>
      <c r="FT36" s="113">
        <f t="shared" si="29"/>
        <v>0</v>
      </c>
      <c r="FU36" s="113">
        <f t="shared" si="95"/>
        <v>0</v>
      </c>
      <c r="FV36" s="113">
        <f t="shared" si="96"/>
        <v>702</v>
      </c>
      <c r="FW36" s="113">
        <f t="shared" si="112"/>
        <v>1100</v>
      </c>
      <c r="FX36" s="113">
        <f t="shared" si="97"/>
        <v>900</v>
      </c>
      <c r="FY36" s="113">
        <f t="shared" si="98"/>
        <v>0</v>
      </c>
      <c r="FZ36" s="113">
        <f t="shared" si="113"/>
        <v>0</v>
      </c>
      <c r="GA36" s="113">
        <f t="shared" si="99"/>
        <v>0</v>
      </c>
      <c r="GB36" s="113">
        <f t="shared" si="100"/>
        <v>0</v>
      </c>
      <c r="GC36" s="113">
        <f t="shared" si="114"/>
        <v>0</v>
      </c>
    </row>
    <row r="37" spans="2:185" ht="12.75" customHeight="1" x14ac:dyDescent="0.2">
      <c r="B37" s="124">
        <v>30</v>
      </c>
      <c r="C37" s="121" t="s">
        <v>312</v>
      </c>
      <c r="D37" s="126" t="s">
        <v>88</v>
      </c>
      <c r="E37" s="40">
        <f>SUMIF(Entrada_Dados_Ano_2012!$C$7:$C$253,D37,Entrada_Dados_Ano_2012!$D$7:$D$253)</f>
        <v>0</v>
      </c>
      <c r="F37" s="40">
        <f>SUMIF(Entrada_Dados_Ano_2012!$C$7:$C$253,D37,Entrada_Dados_Ano_2012!$E$7:$E$253)</f>
        <v>0</v>
      </c>
      <c r="G37" s="40">
        <f>SUMIF(Entrada_Dados_Ano_2012!$C$7:$C$253,D37,Entrada_Dados_Ano_2012!$F$7:$F$253)</f>
        <v>0</v>
      </c>
      <c r="H37" s="40">
        <f ca="1">SUMIF(Entrada_Dados_Ano_2012!$C$7:$C$253,D37,Entrada_Dados_Ano_2012!$G$7:$G$251)</f>
        <v>0</v>
      </c>
      <c r="I37" s="40">
        <f>SUMIF(Entrada_Dados_Ano_2012!$C$7:$C$251,D37,Entrada_Dados_Ano_2012!$H$7:$H$253)</f>
        <v>30</v>
      </c>
      <c r="J37" s="40">
        <f>SUMIF(Entrada_Dados_Ano_2012!$C$7:$C$253,D37,Entrada_Dados_Ano_2012!$I$7:$I$253)</f>
        <v>0</v>
      </c>
      <c r="K37" s="40">
        <f>SUMIF(Entrada_Dados_Ano_2012!$C$7:$C$253,D37,Entrada_Dados_Ano_2012!$J$7:$J$253)</f>
        <v>0</v>
      </c>
      <c r="L37" s="40">
        <f>SUMIF(Entrada_Dados_Ano_2012!$C$7:$C$253,D37,Entrada_Dados_Ano_2012!$K$7:$K$253)</f>
        <v>0</v>
      </c>
      <c r="M37" s="40">
        <f>SUMIF(Entrada_Dados_Ano_2012!$C$7:$C$253,D37,Entrada_Dados_Ano_2012!$L$7:$L$253)</f>
        <v>0</v>
      </c>
      <c r="N37" s="40">
        <f>SUMIF(Entrada_Dados_Ano_2012!$C$7:$C$253,D37,Entrada_Dados_Ano_2012!$M$7:$M$253)</f>
        <v>0</v>
      </c>
      <c r="O37" s="40">
        <f>SUMIF(Entrada_Dados_Ano_2012!$C$7:$C$253,D37,Entrada_Dados_Ano_2012!$N$7:$N$253)</f>
        <v>0</v>
      </c>
      <c r="P37" s="40">
        <f>SUMIF(Entrada_Dados_Ano_2012!$C$7:$C$253,D37,Entrada_Dados_Ano_2012!$O$7:$O$253)</f>
        <v>0</v>
      </c>
      <c r="Q37" s="40">
        <f>SUMIF(Entrada_Dados_Ano_2012!$C$7:$C$253,D37,Entrada_Dados_Ano_2012!$P$7:$P$253)</f>
        <v>0</v>
      </c>
      <c r="R37" s="40">
        <f>SUMIF(Entrada_Dados_Ano_2012!$C$7:$C$253,D37,Entrada_Dados_Ano_2012!$Q$7:$Q$253)</f>
        <v>0</v>
      </c>
      <c r="S37" s="40">
        <f>SUMIF(Entrada_Dados_Ano_2012!$C$7:$C$253,D37,Entrada_Dados_Ano_2012!$R$7:$R$253)</f>
        <v>450</v>
      </c>
      <c r="T37" s="40">
        <f>SUMIF(Entrada_Dados_Ano_2012!$C$7:$C$253,D37,Entrada_Dados_Ano_2012!$S$7:$S$253)</f>
        <v>410</v>
      </c>
      <c r="U37" s="40">
        <f>SUMIF(Entrada_Dados_Ano_2012!$C$7:$C$253,D37,Entrada_Dados_Ano_2012!$T$7:$T$253)</f>
        <v>0</v>
      </c>
      <c r="V37" s="40">
        <f>SUMIF(Entrada_Dados_Ano_2012!$C$7:$C$253,D37,Entrada_Dados_Ano_2012!$U$7:$U$253)</f>
        <v>0</v>
      </c>
      <c r="W37" s="145">
        <f>SUMIF(Entrada_Dados_Ano_2012!$C$7:$C$253,D37,Entrada_Dados_Ano_2012!$V$7:$V$253)</f>
        <v>0</v>
      </c>
      <c r="X37" s="142">
        <f>SUMIF(Entrada_Dados_Ano_2012!$C$7:$C$253,D37,Entrada_Dados_Ano_2012!$Y$7:$Y$253)</f>
        <v>0</v>
      </c>
      <c r="Y37" s="40">
        <f>SUMIF(Entrada_Dados_Ano_2012!$C$7:$C$253,D37,Entrada_Dados_Ano_2012!$Z$7:$Z$253)</f>
        <v>0</v>
      </c>
      <c r="Z37" s="40">
        <f>SUMIF(Entrada_Dados_Ano_2012!$C$7:$C$253,D37,Entrada_Dados_Ano_2012!$AA$7:$AA$253)</f>
        <v>0</v>
      </c>
      <c r="AA37" s="40">
        <f>SUMIF(Entrada_Dados_Ano_2012!$C$7:$C$253,D37,Entrada_Dados_Ano_2012!$AB$7:$AB$253)</f>
        <v>0</v>
      </c>
      <c r="AB37" s="40">
        <f>SUMIF(Entrada_Dados_Ano_2012!$C$7:$C$253,D37,Entrada_Dados_Ano_2012!$AC$7:$AC$253)</f>
        <v>30</v>
      </c>
      <c r="AC37" s="40">
        <f>SUMIF(Entrada_Dados_Ano_2012!$C$7:$C$253,D37,Entrada_Dados_Ano_2012!$AD$7:$AD$253)</f>
        <v>0</v>
      </c>
      <c r="AD37" s="40">
        <f>SUMIF(Entrada_Dados_Ano_2012!$C$7:$C$253,D37,Entrada_Dados_Ano_2012!$AE$7:$AE$253)</f>
        <v>0</v>
      </c>
      <c r="AE37" s="40">
        <f>SUMIF(Entrada_Dados_Ano_2012!$C$7:$C$253,D37,Entrada_Dados_Ano_2012!$AF$7:$AF$253)</f>
        <v>0</v>
      </c>
      <c r="AF37" s="40">
        <f>SUMIF(Entrada_Dados_Ano_2012!$C$7:$C$253,D37,Entrada_Dados_Ano_2012!$AG$7:$AG$253)</f>
        <v>0</v>
      </c>
      <c r="AG37" s="40">
        <f>SUMIF(Entrada_Dados_Ano_2012!$C$7:$C$253,D37,Entrada_Dados_Ano_2012!$AH$7:$AH$253)</f>
        <v>0</v>
      </c>
      <c r="AH37" s="40">
        <f>SUMIF(Entrada_Dados_Ano_2012!$C$7:$C$253,D37,Entrada_Dados_Ano_2012!$AI$7:$AI$253)</f>
        <v>0</v>
      </c>
      <c r="AI37" s="40">
        <f>SUMIF(Entrada_Dados_Ano_2012!$C$7:$C$253,D37,Entrada_Dados_Ano_2012!$AJ$7:$AJ$253)</f>
        <v>0</v>
      </c>
      <c r="AJ37" s="40">
        <f>SUMIF(Entrada_Dados_Ano_2012!$C$7:$C$253,D37,Entrada_Dados_Ano_2012!$AK$7:$AK$253)</f>
        <v>0</v>
      </c>
      <c r="AK37" s="40">
        <f>SUMIF(Entrada_Dados_Ano_2012!$C$7:$C$253,D37,Entrada_Dados_Ano_2012!$AL$7:$AL$253)</f>
        <v>0</v>
      </c>
      <c r="AL37" s="40">
        <f>SUMIF(Entrada_Dados_Ano_2012!$C$7:$C$253,D37,Entrada_Dados_Ano_2012!$AM$7:$AM$253)</f>
        <v>450</v>
      </c>
      <c r="AM37" s="40">
        <f>SUMIF(Entrada_Dados_Ano_2012!$C$7:$C$253,D37,Entrada_Dados_Ano_2012!$AN$7:$AN$253)</f>
        <v>410</v>
      </c>
      <c r="AN37" s="40">
        <f>SUMIF(Entrada_Dados_Ano_2012!$C$7:$C$253,D37,Entrada_Dados_Ano_2012!$AO$7:$AO$253)</f>
        <v>0</v>
      </c>
      <c r="AO37" s="40">
        <f>SUMIF(Entrada_Dados_Ano_2012!$C$7:$C$253,D37,Entrada_Dados_Ano_2012!$AP$7:$AP$253)</f>
        <v>0</v>
      </c>
      <c r="AP37" s="145">
        <f>SUMIF(Entrada_Dados_Ano_2012!$C$7:$C$253,D37,Entrada_Dados_Ano_2012!$AQ$7:$AQ$253)</f>
        <v>0</v>
      </c>
      <c r="AQ37" s="142">
        <f>SUMIF(Entrada_Dados_Ano_2012!$C$7:$C$253,D37,Entrada_Dados_Ano_2012!$AT$7:$AT$253)</f>
        <v>0</v>
      </c>
      <c r="AR37" s="40">
        <f>SUMIF(Entrada_Dados_Ano_2012!$C$7:$C$253,D37,Entrada_Dados_Ano_2012!$AU$7:$AU$253)</f>
        <v>0</v>
      </c>
      <c r="AS37" s="40">
        <f>SUMIF(Entrada_Dados_Ano_2012!$C$7:$C$253,D37,Entrada_Dados_Ano_2012!$AV$7:$AV$253)</f>
        <v>0</v>
      </c>
      <c r="AT37" s="40">
        <f>SUMIF(Entrada_Dados_Ano_2012!$C$7:$C$253,D37,Entrada_Dados_Ano_2012!$AW$7:$AW$253)</f>
        <v>0</v>
      </c>
      <c r="AU37" s="40">
        <f>SUMIF(Entrada_Dados_Ano_2012!$C$7:$C$253,D37,Entrada_Dados_Ano_2012!$AX$7:$AX$253)</f>
        <v>80</v>
      </c>
      <c r="AV37" s="40">
        <f>SUMIF(Entrada_Dados_Ano_2012!$C$7:$C$253,D37,Entrada_Dados_Ano_2012!$AY$7:$AY$253)</f>
        <v>0</v>
      </c>
      <c r="AW37" s="40">
        <f>SUMIF(Entrada_Dados_Ano_2012!$C$7:$C$253,D37,Entrada_Dados_Ano_2012!$AZ$7:$AZ$253)</f>
        <v>0</v>
      </c>
      <c r="AX37" s="40">
        <f>SUMIF(Entrada_Dados_Ano_2012!$C$7:$C$253,D37,Entrada_Dados_Ano_2012!$BA$7:$BA$253)</f>
        <v>0</v>
      </c>
      <c r="AY37" s="40">
        <f>SUMIF(Entrada_Dados_Ano_2012!$C$7:$C$253,D37,Entrada_Dados_Ano_2012!$BB$7:$BB$253)</f>
        <v>0</v>
      </c>
      <c r="AZ37" s="40">
        <f>SUMIF(Entrada_Dados_Ano_2012!$C$7:$C$253,D37,Entrada_Dados_Ano_2012!$BC$7:$BC$253)</f>
        <v>0</v>
      </c>
      <c r="BA37" s="40">
        <f>SUMIF(Entrada_Dados_Ano_2012!$C$7:$C$253,D37,Entrada_Dados_Ano_2012!$BD$7:$BD$253)</f>
        <v>0</v>
      </c>
      <c r="BB37" s="40">
        <f>SUMIF(Entrada_Dados_Ano_2012!$C$7:$C$253,D37,Entrada_Dados_Ano_2012!$BE$7:$BE$253)</f>
        <v>0</v>
      </c>
      <c r="BC37" s="40">
        <f>SUMIF(Entrada_Dados_Ano_2012!$C$7:$C$253,D37,Entrada_Dados_Ano_2012!$BF$7:$BF$253)</f>
        <v>0</v>
      </c>
      <c r="BD37" s="40">
        <f>SUMIF(Entrada_Dados_Ano_2012!$C$7:$C$253,D37,Entrada_Dados_Ano_2012!$BG$7:$BG$253)</f>
        <v>0</v>
      </c>
      <c r="BE37" s="40">
        <f>SUMIF(Entrada_Dados_Ano_2012!$C$7:$C$253,D37,Entrada_Dados_Ano_2012!$BH$7:$BH$253)</f>
        <v>2500</v>
      </c>
      <c r="BF37" s="40">
        <f>SUMIF(Entrada_Dados_Ano_2012!$C$7:$C$253,D37,Entrada_Dados_Ano_2012!$BI$7:$BI$253)</f>
        <v>1100</v>
      </c>
      <c r="BG37" s="40">
        <f>SUMIF(Entrada_Dados_Ano_2012!$C$7:$C$253,D37,Entrada_Dados_Ano_2012!$BJ$7:$BJ$253)</f>
        <v>0</v>
      </c>
      <c r="BH37" s="40">
        <f>SUMIF(Entrada_Dados_Ano_2012!$C$7:$C$253,D37,Entrada_Dados_Ano_2012!$BK$7:$BK$253)</f>
        <v>0</v>
      </c>
      <c r="BI37" s="40">
        <f>SUMIF(Entrada_Dados_Ano_2012!$C$7:$C$253,D37,Entrada_Dados_Ano_2012!$BL$7:$BL$253)</f>
        <v>0</v>
      </c>
      <c r="BK37" s="80">
        <v>30</v>
      </c>
      <c r="BL37" s="81">
        <f t="shared" si="31"/>
        <v>0</v>
      </c>
      <c r="BM37" s="80" t="str">
        <f>IF(BL37=1,SUM($BL$8:BL37),"")</f>
        <v/>
      </c>
      <c r="BN37" s="86" t="str">
        <f t="shared" si="32"/>
        <v>Avelinópolis</v>
      </c>
      <c r="BO37" s="117">
        <f t="shared" si="115"/>
        <v>0</v>
      </c>
      <c r="BP37" s="116">
        <f>HLOOKUP($BP$6,$BZ$6:DI37,BX37)</f>
        <v>0</v>
      </c>
      <c r="BQ37" s="117">
        <f>HLOOKUP($BQ$6,$DJ$6:ES37,BX37)</f>
        <v>0</v>
      </c>
      <c r="BR37" s="116">
        <f>HLOOKUP($BR$6,$ET$6:GC37,BX37)</f>
        <v>0</v>
      </c>
      <c r="BS37" s="84" t="str">
        <f t="shared" si="33"/>
        <v/>
      </c>
      <c r="BT37" s="96" t="str">
        <f>IF((SUM($BL36:$BL$254)=0),"",IF($BK37=VLOOKUP($BK37,$BM$8:$BM$254,1),IF(VLOOKUP($BK37,$BM$8:$BO$254,2)=0,"",VLOOKUP($BK37,$BM$8:$BO$254,3))," "))</f>
        <v/>
      </c>
      <c r="BU37" s="93" t="str">
        <f t="shared" si="34"/>
        <v/>
      </c>
      <c r="BV37" s="90" t="str">
        <f t="shared" si="35"/>
        <v/>
      </c>
      <c r="BW37" s="93" t="str">
        <f t="shared" si="101"/>
        <v/>
      </c>
      <c r="BX37" s="97">
        <v>32</v>
      </c>
      <c r="BY37" s="29" t="s">
        <v>570</v>
      </c>
      <c r="BZ37" s="113"/>
      <c r="CA37" s="113">
        <f t="shared" si="36"/>
        <v>0</v>
      </c>
      <c r="CB37" s="113">
        <f t="shared" si="37"/>
        <v>0</v>
      </c>
      <c r="CC37" s="113">
        <f t="shared" si="38"/>
        <v>0</v>
      </c>
      <c r="CD37" s="113">
        <f t="shared" si="39"/>
        <v>0</v>
      </c>
      <c r="CE37" s="113">
        <f t="shared" ca="1" si="40"/>
        <v>0</v>
      </c>
      <c r="CF37" s="113">
        <f t="shared" si="41"/>
        <v>30</v>
      </c>
      <c r="CG37" s="113">
        <f t="shared" si="42"/>
        <v>60</v>
      </c>
      <c r="CH37" s="113">
        <f t="shared" si="43"/>
        <v>0</v>
      </c>
      <c r="CI37" s="113">
        <f t="shared" si="1"/>
        <v>0</v>
      </c>
      <c r="CJ37" s="113">
        <f t="shared" si="2"/>
        <v>70</v>
      </c>
      <c r="CK37" s="113">
        <f t="shared" si="44"/>
        <v>0</v>
      </c>
      <c r="CL37" s="113">
        <f t="shared" si="45"/>
        <v>0</v>
      </c>
      <c r="CM37" s="113">
        <f t="shared" si="46"/>
        <v>0</v>
      </c>
      <c r="CN37" s="113">
        <f t="shared" si="47"/>
        <v>0</v>
      </c>
      <c r="CO37" s="113">
        <f t="shared" si="48"/>
        <v>0</v>
      </c>
      <c r="CP37" s="113">
        <f t="shared" si="49"/>
        <v>0</v>
      </c>
      <c r="CQ37" s="113">
        <f t="shared" si="50"/>
        <v>0</v>
      </c>
      <c r="CR37" s="113">
        <f t="shared" si="51"/>
        <v>0</v>
      </c>
      <c r="CS37" s="113">
        <f t="shared" si="3"/>
        <v>0</v>
      </c>
      <c r="CT37" s="113">
        <f t="shared" si="4"/>
        <v>10</v>
      </c>
      <c r="CU37" s="113">
        <f t="shared" si="5"/>
        <v>0</v>
      </c>
      <c r="CV37" s="113">
        <f t="shared" si="6"/>
        <v>0</v>
      </c>
      <c r="CW37" s="113">
        <f t="shared" si="52"/>
        <v>0</v>
      </c>
      <c r="CX37" s="113">
        <f t="shared" si="7"/>
        <v>0</v>
      </c>
      <c r="CY37" s="113">
        <f t="shared" si="8"/>
        <v>0</v>
      </c>
      <c r="CZ37" s="113">
        <f t="shared" si="9"/>
        <v>0</v>
      </c>
      <c r="DA37" s="113">
        <f t="shared" si="53"/>
        <v>0</v>
      </c>
      <c r="DB37" s="113">
        <f t="shared" si="54"/>
        <v>450</v>
      </c>
      <c r="DC37" s="113">
        <f t="shared" si="55"/>
        <v>5</v>
      </c>
      <c r="DD37" s="113">
        <f t="shared" si="56"/>
        <v>410</v>
      </c>
      <c r="DE37" s="113">
        <f t="shared" si="57"/>
        <v>0</v>
      </c>
      <c r="DF37" s="113">
        <f t="shared" si="58"/>
        <v>0</v>
      </c>
      <c r="DG37" s="113">
        <f t="shared" si="59"/>
        <v>0</v>
      </c>
      <c r="DH37" s="113">
        <f t="shared" si="60"/>
        <v>0</v>
      </c>
      <c r="DI37" s="113">
        <f t="shared" si="61"/>
        <v>0</v>
      </c>
      <c r="DJ37" s="113"/>
      <c r="DK37" s="113">
        <f t="shared" si="102"/>
        <v>0</v>
      </c>
      <c r="DL37" s="113">
        <f t="shared" si="62"/>
        <v>0</v>
      </c>
      <c r="DM37" s="113">
        <f t="shared" si="63"/>
        <v>0</v>
      </c>
      <c r="DN37" s="113">
        <f t="shared" si="64"/>
        <v>0</v>
      </c>
      <c r="DO37" s="113">
        <f t="shared" si="65"/>
        <v>0</v>
      </c>
      <c r="DP37" s="113">
        <f t="shared" si="66"/>
        <v>30</v>
      </c>
      <c r="DQ37" s="113">
        <f t="shared" si="67"/>
        <v>60</v>
      </c>
      <c r="DR37" s="113">
        <f t="shared" si="68"/>
        <v>0</v>
      </c>
      <c r="DS37" s="113">
        <f t="shared" si="11"/>
        <v>0</v>
      </c>
      <c r="DT37" s="113">
        <f t="shared" si="12"/>
        <v>70</v>
      </c>
      <c r="DU37" s="113">
        <f t="shared" si="69"/>
        <v>0</v>
      </c>
      <c r="DV37" s="113">
        <f t="shared" si="70"/>
        <v>0</v>
      </c>
      <c r="DW37" s="113">
        <f t="shared" si="103"/>
        <v>0</v>
      </c>
      <c r="DX37" s="113">
        <f t="shared" si="71"/>
        <v>0</v>
      </c>
      <c r="DY37" s="113">
        <f t="shared" si="72"/>
        <v>0</v>
      </c>
      <c r="DZ37" s="113">
        <f t="shared" si="104"/>
        <v>0</v>
      </c>
      <c r="EA37" s="113">
        <f t="shared" si="73"/>
        <v>0</v>
      </c>
      <c r="EB37" s="113">
        <f t="shared" si="74"/>
        <v>0</v>
      </c>
      <c r="EC37" s="113">
        <f t="shared" si="13"/>
        <v>0</v>
      </c>
      <c r="ED37" s="113">
        <f t="shared" si="14"/>
        <v>10</v>
      </c>
      <c r="EE37" s="113">
        <f t="shared" si="15"/>
        <v>0</v>
      </c>
      <c r="EF37" s="113">
        <f t="shared" si="16"/>
        <v>0</v>
      </c>
      <c r="EG37" s="113">
        <f t="shared" si="75"/>
        <v>0</v>
      </c>
      <c r="EH37" s="113">
        <f t="shared" si="17"/>
        <v>0</v>
      </c>
      <c r="EI37" s="113">
        <f t="shared" si="18"/>
        <v>0</v>
      </c>
      <c r="EJ37" s="113">
        <f t="shared" si="19"/>
        <v>0</v>
      </c>
      <c r="EK37" s="113">
        <f t="shared" si="76"/>
        <v>0</v>
      </c>
      <c r="EL37" s="113">
        <f t="shared" si="77"/>
        <v>450</v>
      </c>
      <c r="EM37" s="113">
        <f t="shared" si="105"/>
        <v>5</v>
      </c>
      <c r="EN37" s="113">
        <f t="shared" si="78"/>
        <v>410</v>
      </c>
      <c r="EO37" s="113">
        <f t="shared" si="79"/>
        <v>0</v>
      </c>
      <c r="EP37" s="113">
        <f t="shared" si="106"/>
        <v>0</v>
      </c>
      <c r="EQ37" s="113">
        <f t="shared" si="80"/>
        <v>0</v>
      </c>
      <c r="ER37" s="113">
        <f t="shared" si="81"/>
        <v>0</v>
      </c>
      <c r="ES37" s="113">
        <f t="shared" si="107"/>
        <v>0</v>
      </c>
      <c r="ET37" s="113"/>
      <c r="EU37" s="113">
        <f t="shared" si="108"/>
        <v>0</v>
      </c>
      <c r="EV37" s="113">
        <f t="shared" si="82"/>
        <v>0</v>
      </c>
      <c r="EW37" s="113">
        <f t="shared" si="83"/>
        <v>0</v>
      </c>
      <c r="EX37" s="113">
        <f t="shared" si="84"/>
        <v>0</v>
      </c>
      <c r="EY37" s="113">
        <f t="shared" si="85"/>
        <v>0</v>
      </c>
      <c r="EZ37" s="113">
        <f t="shared" si="86"/>
        <v>80</v>
      </c>
      <c r="FA37" s="113">
        <f t="shared" si="109"/>
        <v>900</v>
      </c>
      <c r="FB37" s="113">
        <f t="shared" si="87"/>
        <v>0</v>
      </c>
      <c r="FC37" s="113">
        <f t="shared" si="21"/>
        <v>0</v>
      </c>
      <c r="FD37" s="113">
        <f t="shared" si="22"/>
        <v>120</v>
      </c>
      <c r="FE37" s="113">
        <f t="shared" si="88"/>
        <v>0</v>
      </c>
      <c r="FF37" s="113">
        <f t="shared" si="89"/>
        <v>0</v>
      </c>
      <c r="FG37" s="113">
        <f t="shared" si="110"/>
        <v>0</v>
      </c>
      <c r="FH37" s="113">
        <f t="shared" si="90"/>
        <v>0</v>
      </c>
      <c r="FI37" s="113">
        <f t="shared" si="91"/>
        <v>0</v>
      </c>
      <c r="FJ37" s="113">
        <f t="shared" si="111"/>
        <v>0</v>
      </c>
      <c r="FK37" s="113">
        <f t="shared" si="92"/>
        <v>0</v>
      </c>
      <c r="FL37" s="113">
        <f t="shared" si="93"/>
        <v>0</v>
      </c>
      <c r="FM37" s="113">
        <f t="shared" si="23"/>
        <v>0</v>
      </c>
      <c r="FN37" s="113">
        <f t="shared" si="24"/>
        <v>300</v>
      </c>
      <c r="FO37" s="113">
        <f t="shared" si="25"/>
        <v>0</v>
      </c>
      <c r="FP37" s="113">
        <f t="shared" si="26"/>
        <v>0</v>
      </c>
      <c r="FQ37" s="113">
        <f t="shared" si="94"/>
        <v>0</v>
      </c>
      <c r="FR37" s="113">
        <f t="shared" si="27"/>
        <v>0</v>
      </c>
      <c r="FS37" s="113">
        <f t="shared" si="28"/>
        <v>0</v>
      </c>
      <c r="FT37" s="113">
        <f t="shared" si="29"/>
        <v>0</v>
      </c>
      <c r="FU37" s="113">
        <f t="shared" si="95"/>
        <v>0</v>
      </c>
      <c r="FV37" s="113">
        <f t="shared" si="96"/>
        <v>2500</v>
      </c>
      <c r="FW37" s="113">
        <f t="shared" si="112"/>
        <v>150</v>
      </c>
      <c r="FX37" s="113">
        <f t="shared" si="97"/>
        <v>1100</v>
      </c>
      <c r="FY37" s="113">
        <f t="shared" si="98"/>
        <v>0</v>
      </c>
      <c r="FZ37" s="113">
        <f t="shared" si="113"/>
        <v>0</v>
      </c>
      <c r="GA37" s="113">
        <f t="shared" si="99"/>
        <v>0</v>
      </c>
      <c r="GB37" s="113">
        <f t="shared" si="100"/>
        <v>0</v>
      </c>
      <c r="GC37" s="113">
        <f t="shared" si="114"/>
        <v>0</v>
      </c>
    </row>
    <row r="38" spans="2:185" ht="12.75" customHeight="1" x14ac:dyDescent="0.2">
      <c r="B38" s="124">
        <v>31</v>
      </c>
      <c r="C38" s="121" t="s">
        <v>313</v>
      </c>
      <c r="D38" s="126" t="s">
        <v>89</v>
      </c>
      <c r="E38" s="40">
        <f>SUMIF(Entrada_Dados_Ano_2012!$C$7:$C$253,D38,Entrada_Dados_Ano_2012!$D$7:$D$253)</f>
        <v>0</v>
      </c>
      <c r="F38" s="40">
        <f>SUMIF(Entrada_Dados_Ano_2012!$C$7:$C$253,D38,Entrada_Dados_Ano_2012!$E$7:$E$253)</f>
        <v>0</v>
      </c>
      <c r="G38" s="40">
        <f>SUMIF(Entrada_Dados_Ano_2012!$C$7:$C$253,D38,Entrada_Dados_Ano_2012!$F$7:$F$253)</f>
        <v>0</v>
      </c>
      <c r="H38" s="40">
        <f ca="1">SUMIF(Entrada_Dados_Ano_2012!$C$7:$C$253,D38,Entrada_Dados_Ano_2012!$G$7:$G$251)</f>
        <v>0</v>
      </c>
      <c r="I38" s="40">
        <f>SUMIF(Entrada_Dados_Ano_2012!$C$7:$C$251,D38,Entrada_Dados_Ano_2012!$H$7:$H$253)</f>
        <v>200</v>
      </c>
      <c r="J38" s="40">
        <f>SUMIF(Entrada_Dados_Ano_2012!$C$7:$C$253,D38,Entrada_Dados_Ano_2012!$I$7:$I$253)</f>
        <v>0</v>
      </c>
      <c r="K38" s="40">
        <f>SUMIF(Entrada_Dados_Ano_2012!$C$7:$C$253,D38,Entrada_Dados_Ano_2012!$J$7:$J$253)</f>
        <v>0</v>
      </c>
      <c r="L38" s="40">
        <f>SUMIF(Entrada_Dados_Ano_2012!$C$7:$C$253,D38,Entrada_Dados_Ano_2012!$K$7:$K$253)</f>
        <v>0</v>
      </c>
      <c r="M38" s="40">
        <f>SUMIF(Entrada_Dados_Ano_2012!$C$7:$C$253,D38,Entrada_Dados_Ano_2012!$L$7:$L$253)</f>
        <v>0</v>
      </c>
      <c r="N38" s="40">
        <f>SUMIF(Entrada_Dados_Ano_2012!$C$7:$C$253,D38,Entrada_Dados_Ano_2012!$M$7:$M$253)</f>
        <v>0</v>
      </c>
      <c r="O38" s="40">
        <f>SUMIF(Entrada_Dados_Ano_2012!$C$7:$C$253,D38,Entrada_Dados_Ano_2012!$N$7:$N$253)</f>
        <v>0</v>
      </c>
      <c r="P38" s="40">
        <f>SUMIF(Entrada_Dados_Ano_2012!$C$7:$C$253,D38,Entrada_Dados_Ano_2012!$O$7:$O$253)</f>
        <v>0</v>
      </c>
      <c r="Q38" s="40">
        <f>SUMIF(Entrada_Dados_Ano_2012!$C$7:$C$253,D38,Entrada_Dados_Ano_2012!$P$7:$P$253)</f>
        <v>50</v>
      </c>
      <c r="R38" s="40">
        <f>SUMIF(Entrada_Dados_Ano_2012!$C$7:$C$253,D38,Entrada_Dados_Ano_2012!$Q$7:$Q$253)</f>
        <v>0</v>
      </c>
      <c r="S38" s="40">
        <f>SUMIF(Entrada_Dados_Ano_2012!$C$7:$C$253,D38,Entrada_Dados_Ano_2012!$R$7:$R$253)</f>
        <v>1100</v>
      </c>
      <c r="T38" s="40">
        <f>SUMIF(Entrada_Dados_Ano_2012!$C$7:$C$253,D38,Entrada_Dados_Ano_2012!$S$7:$S$253)</f>
        <v>7000</v>
      </c>
      <c r="U38" s="40">
        <f>SUMIF(Entrada_Dados_Ano_2012!$C$7:$C$253,D38,Entrada_Dados_Ano_2012!$T$7:$T$253)</f>
        <v>0</v>
      </c>
      <c r="V38" s="40">
        <f>SUMIF(Entrada_Dados_Ano_2012!$C$7:$C$253,D38,Entrada_Dados_Ano_2012!$U$7:$U$253)</f>
        <v>0</v>
      </c>
      <c r="W38" s="145">
        <f>SUMIF(Entrada_Dados_Ano_2012!$C$7:$C$253,D38,Entrada_Dados_Ano_2012!$V$7:$V$253)</f>
        <v>0</v>
      </c>
      <c r="X38" s="142">
        <f>SUMIF(Entrada_Dados_Ano_2012!$C$7:$C$253,D38,Entrada_Dados_Ano_2012!$Y$7:$Y$253)</f>
        <v>0</v>
      </c>
      <c r="Y38" s="40">
        <f>SUMIF(Entrada_Dados_Ano_2012!$C$7:$C$253,D38,Entrada_Dados_Ano_2012!$Z$7:$Z$253)</f>
        <v>0</v>
      </c>
      <c r="Z38" s="40">
        <f>SUMIF(Entrada_Dados_Ano_2012!$C$7:$C$253,D38,Entrada_Dados_Ano_2012!$AA$7:$AA$253)</f>
        <v>0</v>
      </c>
      <c r="AA38" s="40">
        <f>SUMIF(Entrada_Dados_Ano_2012!$C$7:$C$253,D38,Entrada_Dados_Ano_2012!$AB$7:$AB$253)</f>
        <v>0</v>
      </c>
      <c r="AB38" s="40">
        <f>SUMIF(Entrada_Dados_Ano_2012!$C$7:$C$253,D38,Entrada_Dados_Ano_2012!$AC$7:$AC$253)</f>
        <v>200</v>
      </c>
      <c r="AC38" s="40">
        <f>SUMIF(Entrada_Dados_Ano_2012!$C$7:$C$253,D38,Entrada_Dados_Ano_2012!$AD$7:$AD$253)</f>
        <v>0</v>
      </c>
      <c r="AD38" s="40">
        <f>SUMIF(Entrada_Dados_Ano_2012!$C$7:$C$253,D38,Entrada_Dados_Ano_2012!$AE$7:$AE$253)</f>
        <v>0</v>
      </c>
      <c r="AE38" s="40">
        <f>SUMIF(Entrada_Dados_Ano_2012!$C$7:$C$253,D38,Entrada_Dados_Ano_2012!$AF$7:$AF$253)</f>
        <v>0</v>
      </c>
      <c r="AF38" s="40">
        <f>SUMIF(Entrada_Dados_Ano_2012!$C$7:$C$253,D38,Entrada_Dados_Ano_2012!$AG$7:$AG$253)</f>
        <v>0</v>
      </c>
      <c r="AG38" s="40">
        <f>SUMIF(Entrada_Dados_Ano_2012!$C$7:$C$253,D38,Entrada_Dados_Ano_2012!$AH$7:$AH$253)</f>
        <v>0</v>
      </c>
      <c r="AH38" s="40">
        <f>SUMIF(Entrada_Dados_Ano_2012!$C$7:$C$253,D38,Entrada_Dados_Ano_2012!$AI$7:$AI$253)</f>
        <v>0</v>
      </c>
      <c r="AI38" s="40">
        <f>SUMIF(Entrada_Dados_Ano_2012!$C$7:$C$253,D38,Entrada_Dados_Ano_2012!$AJ$7:$AJ$253)</f>
        <v>0</v>
      </c>
      <c r="AJ38" s="40">
        <f>SUMIF(Entrada_Dados_Ano_2012!$C$7:$C$253,D38,Entrada_Dados_Ano_2012!$AK$7:$AK$253)</f>
        <v>50</v>
      </c>
      <c r="AK38" s="40">
        <f>SUMIF(Entrada_Dados_Ano_2012!$C$7:$C$253,D38,Entrada_Dados_Ano_2012!$AL$7:$AL$253)</f>
        <v>0</v>
      </c>
      <c r="AL38" s="40">
        <f>SUMIF(Entrada_Dados_Ano_2012!$C$7:$C$253,D38,Entrada_Dados_Ano_2012!$AM$7:$AM$253)</f>
        <v>1100</v>
      </c>
      <c r="AM38" s="40">
        <f>SUMIF(Entrada_Dados_Ano_2012!$C$7:$C$253,D38,Entrada_Dados_Ano_2012!$AN$7:$AN$253)</f>
        <v>7000</v>
      </c>
      <c r="AN38" s="40">
        <f>SUMIF(Entrada_Dados_Ano_2012!$C$7:$C$253,D38,Entrada_Dados_Ano_2012!$AO$7:$AO$253)</f>
        <v>0</v>
      </c>
      <c r="AO38" s="40">
        <f>SUMIF(Entrada_Dados_Ano_2012!$C$7:$C$253,D38,Entrada_Dados_Ano_2012!$AP$7:$AP$253)</f>
        <v>0</v>
      </c>
      <c r="AP38" s="145">
        <f>SUMIF(Entrada_Dados_Ano_2012!$C$7:$C$253,D38,Entrada_Dados_Ano_2012!$AQ$7:$AQ$253)</f>
        <v>0</v>
      </c>
      <c r="AQ38" s="142">
        <f>SUMIF(Entrada_Dados_Ano_2012!$C$7:$C$253,D38,Entrada_Dados_Ano_2012!$AT$7:$AT$253)</f>
        <v>0</v>
      </c>
      <c r="AR38" s="40">
        <f>SUMIF(Entrada_Dados_Ano_2012!$C$7:$C$253,D38,Entrada_Dados_Ano_2012!$AU$7:$AU$253)</f>
        <v>0</v>
      </c>
      <c r="AS38" s="40">
        <f>SUMIF(Entrada_Dados_Ano_2012!$C$7:$C$253,D38,Entrada_Dados_Ano_2012!$AV$7:$AV$253)</f>
        <v>0</v>
      </c>
      <c r="AT38" s="40">
        <f>SUMIF(Entrada_Dados_Ano_2012!$C$7:$C$253,D38,Entrada_Dados_Ano_2012!$AW$7:$AW$253)</f>
        <v>0</v>
      </c>
      <c r="AU38" s="40">
        <f>SUMIF(Entrada_Dados_Ano_2012!$C$7:$C$253,D38,Entrada_Dados_Ano_2012!$AX$7:$AX$253)</f>
        <v>320</v>
      </c>
      <c r="AV38" s="40">
        <f>SUMIF(Entrada_Dados_Ano_2012!$C$7:$C$253,D38,Entrada_Dados_Ano_2012!$AY$7:$AY$253)</f>
        <v>0</v>
      </c>
      <c r="AW38" s="40">
        <f>SUMIF(Entrada_Dados_Ano_2012!$C$7:$C$253,D38,Entrada_Dados_Ano_2012!$AZ$7:$AZ$253)</f>
        <v>0</v>
      </c>
      <c r="AX38" s="40">
        <f>SUMIF(Entrada_Dados_Ano_2012!$C$7:$C$253,D38,Entrada_Dados_Ano_2012!$BA$7:$BA$253)</f>
        <v>0</v>
      </c>
      <c r="AY38" s="40">
        <f>SUMIF(Entrada_Dados_Ano_2012!$C$7:$C$253,D38,Entrada_Dados_Ano_2012!$BB$7:$BB$253)</f>
        <v>0</v>
      </c>
      <c r="AZ38" s="40">
        <f>SUMIF(Entrada_Dados_Ano_2012!$C$7:$C$253,D38,Entrada_Dados_Ano_2012!$BC$7:$BC$253)</f>
        <v>0</v>
      </c>
      <c r="BA38" s="40">
        <f>SUMIF(Entrada_Dados_Ano_2012!$C$7:$C$253,D38,Entrada_Dados_Ano_2012!$BD$7:$BD$253)</f>
        <v>0</v>
      </c>
      <c r="BB38" s="40">
        <f>SUMIF(Entrada_Dados_Ano_2012!$C$7:$C$253,D38,Entrada_Dados_Ano_2012!$BE$7:$BE$253)</f>
        <v>0</v>
      </c>
      <c r="BC38" s="40">
        <f>SUMIF(Entrada_Dados_Ano_2012!$C$7:$C$253,D38,Entrada_Dados_Ano_2012!$BF$7:$BF$253)</f>
        <v>875</v>
      </c>
      <c r="BD38" s="40">
        <f>SUMIF(Entrada_Dados_Ano_2012!$C$7:$C$253,D38,Entrada_Dados_Ano_2012!$BG$7:$BG$253)</f>
        <v>0</v>
      </c>
      <c r="BE38" s="40">
        <f>SUMIF(Entrada_Dados_Ano_2012!$C$7:$C$253,D38,Entrada_Dados_Ano_2012!$BH$7:$BH$253)</f>
        <v>4950</v>
      </c>
      <c r="BF38" s="40">
        <f>SUMIF(Entrada_Dados_Ano_2012!$C$7:$C$253,D38,Entrada_Dados_Ano_2012!$BI$7:$BI$253)</f>
        <v>21000</v>
      </c>
      <c r="BG38" s="40">
        <f>SUMIF(Entrada_Dados_Ano_2012!$C$7:$C$253,D38,Entrada_Dados_Ano_2012!$BJ$7:$BJ$253)</f>
        <v>0</v>
      </c>
      <c r="BH38" s="40">
        <f>SUMIF(Entrada_Dados_Ano_2012!$C$7:$C$253,D38,Entrada_Dados_Ano_2012!$BK$7:$BK$253)</f>
        <v>0</v>
      </c>
      <c r="BI38" s="40">
        <f>SUMIF(Entrada_Dados_Ano_2012!$C$7:$C$253,D38,Entrada_Dados_Ano_2012!$BL$7:$BL$253)</f>
        <v>0</v>
      </c>
      <c r="BK38" s="80">
        <v>31</v>
      </c>
      <c r="BL38" s="81">
        <f t="shared" si="31"/>
        <v>0</v>
      </c>
      <c r="BM38" s="80" t="str">
        <f>IF(BL38=1,SUM($BL$8:BL38),"")</f>
        <v/>
      </c>
      <c r="BN38" s="86" t="str">
        <f t="shared" si="32"/>
        <v>Baliza</v>
      </c>
      <c r="BO38" s="117">
        <f t="shared" si="115"/>
        <v>0</v>
      </c>
      <c r="BP38" s="116">
        <f>HLOOKUP($BP$6,$BZ$6:DI38,BX38)</f>
        <v>0</v>
      </c>
      <c r="BQ38" s="117">
        <f>HLOOKUP($BQ$6,$DJ$6:ES38,BX38)</f>
        <v>0</v>
      </c>
      <c r="BR38" s="116">
        <f>HLOOKUP($BR$6,$ET$6:GC38,BX38)</f>
        <v>0</v>
      </c>
      <c r="BS38" s="84" t="str">
        <f t="shared" si="33"/>
        <v/>
      </c>
      <c r="BT38" s="96" t="str">
        <f>IF((SUM($BL37:$BL$254)=0),"",IF($BK38=VLOOKUP($BK38,$BM$8:$BM$254,1),IF(VLOOKUP($BK38,$BM$8:$BO$254,2)=0,"",VLOOKUP($BK38,$BM$8:$BO$254,3))," "))</f>
        <v/>
      </c>
      <c r="BU38" s="93" t="str">
        <f t="shared" si="34"/>
        <v/>
      </c>
      <c r="BV38" s="90" t="str">
        <f t="shared" si="35"/>
        <v/>
      </c>
      <c r="BW38" s="93" t="str">
        <f t="shared" si="101"/>
        <v/>
      </c>
      <c r="BX38" s="97">
        <v>33</v>
      </c>
      <c r="BY38" s="29" t="s">
        <v>4</v>
      </c>
      <c r="BZ38" s="113"/>
      <c r="CA38" s="113">
        <f t="shared" si="36"/>
        <v>0</v>
      </c>
      <c r="CB38" s="113">
        <f t="shared" si="37"/>
        <v>0</v>
      </c>
      <c r="CC38" s="113">
        <f t="shared" si="38"/>
        <v>0</v>
      </c>
      <c r="CD38" s="113">
        <f t="shared" si="39"/>
        <v>0</v>
      </c>
      <c r="CE38" s="113">
        <f t="shared" ca="1" si="40"/>
        <v>0</v>
      </c>
      <c r="CF38" s="113">
        <f t="shared" si="41"/>
        <v>200</v>
      </c>
      <c r="CG38" s="113">
        <f t="shared" si="42"/>
        <v>30</v>
      </c>
      <c r="CH38" s="113">
        <f t="shared" si="43"/>
        <v>0</v>
      </c>
      <c r="CI38" s="113">
        <f t="shared" si="1"/>
        <v>0</v>
      </c>
      <c r="CJ38" s="113">
        <f t="shared" si="2"/>
        <v>0</v>
      </c>
      <c r="CK38" s="113">
        <f t="shared" si="44"/>
        <v>0</v>
      </c>
      <c r="CL38" s="113">
        <f t="shared" si="45"/>
        <v>0</v>
      </c>
      <c r="CM38" s="113">
        <f t="shared" si="46"/>
        <v>0</v>
      </c>
      <c r="CN38" s="113">
        <f t="shared" si="47"/>
        <v>0</v>
      </c>
      <c r="CO38" s="113">
        <f t="shared" si="48"/>
        <v>0</v>
      </c>
      <c r="CP38" s="113">
        <f t="shared" si="49"/>
        <v>0</v>
      </c>
      <c r="CQ38" s="113">
        <f t="shared" si="50"/>
        <v>0</v>
      </c>
      <c r="CR38" s="113">
        <f t="shared" si="51"/>
        <v>0</v>
      </c>
      <c r="CS38" s="113">
        <f t="shared" si="3"/>
        <v>0</v>
      </c>
      <c r="CT38" s="113">
        <f t="shared" si="4"/>
        <v>0</v>
      </c>
      <c r="CU38" s="113">
        <f t="shared" si="5"/>
        <v>0</v>
      </c>
      <c r="CV38" s="113">
        <f t="shared" si="6"/>
        <v>0</v>
      </c>
      <c r="CW38" s="113">
        <f t="shared" si="52"/>
        <v>50</v>
      </c>
      <c r="CX38" s="113">
        <f t="shared" si="7"/>
        <v>0</v>
      </c>
      <c r="CY38" s="113">
        <f t="shared" si="8"/>
        <v>0</v>
      </c>
      <c r="CZ38" s="113">
        <f t="shared" si="9"/>
        <v>0</v>
      </c>
      <c r="DA38" s="113">
        <f t="shared" si="53"/>
        <v>0</v>
      </c>
      <c r="DB38" s="113">
        <f t="shared" si="54"/>
        <v>1100</v>
      </c>
      <c r="DC38" s="113">
        <f t="shared" si="55"/>
        <v>0</v>
      </c>
      <c r="DD38" s="113">
        <f t="shared" si="56"/>
        <v>7000</v>
      </c>
      <c r="DE38" s="113">
        <f t="shared" si="57"/>
        <v>0</v>
      </c>
      <c r="DF38" s="113">
        <f t="shared" si="58"/>
        <v>0</v>
      </c>
      <c r="DG38" s="113">
        <f t="shared" si="59"/>
        <v>0</v>
      </c>
      <c r="DH38" s="113">
        <f t="shared" si="60"/>
        <v>0</v>
      </c>
      <c r="DI38" s="113">
        <f t="shared" si="61"/>
        <v>0</v>
      </c>
      <c r="DJ38" s="113"/>
      <c r="DK38" s="113">
        <f t="shared" si="102"/>
        <v>0</v>
      </c>
      <c r="DL38" s="113">
        <f t="shared" si="62"/>
        <v>0</v>
      </c>
      <c r="DM38" s="113">
        <f t="shared" si="63"/>
        <v>0</v>
      </c>
      <c r="DN38" s="113">
        <f t="shared" si="64"/>
        <v>0</v>
      </c>
      <c r="DO38" s="113">
        <f t="shared" si="65"/>
        <v>0</v>
      </c>
      <c r="DP38" s="113">
        <f t="shared" si="66"/>
        <v>200</v>
      </c>
      <c r="DQ38" s="113">
        <f t="shared" si="67"/>
        <v>30</v>
      </c>
      <c r="DR38" s="113">
        <f t="shared" si="68"/>
        <v>0</v>
      </c>
      <c r="DS38" s="113">
        <f t="shared" si="11"/>
        <v>0</v>
      </c>
      <c r="DT38" s="113">
        <f t="shared" si="12"/>
        <v>0</v>
      </c>
      <c r="DU38" s="113">
        <f t="shared" si="69"/>
        <v>0</v>
      </c>
      <c r="DV38" s="113">
        <f t="shared" si="70"/>
        <v>0</v>
      </c>
      <c r="DW38" s="113">
        <f t="shared" si="103"/>
        <v>0</v>
      </c>
      <c r="DX38" s="113">
        <f t="shared" si="71"/>
        <v>0</v>
      </c>
      <c r="DY38" s="113">
        <f t="shared" si="72"/>
        <v>0</v>
      </c>
      <c r="DZ38" s="113">
        <f t="shared" si="104"/>
        <v>0</v>
      </c>
      <c r="EA38" s="113">
        <f t="shared" si="73"/>
        <v>0</v>
      </c>
      <c r="EB38" s="113">
        <f t="shared" si="74"/>
        <v>0</v>
      </c>
      <c r="EC38" s="113">
        <f t="shared" si="13"/>
        <v>0</v>
      </c>
      <c r="ED38" s="113">
        <f t="shared" si="14"/>
        <v>0</v>
      </c>
      <c r="EE38" s="113">
        <f t="shared" si="15"/>
        <v>0</v>
      </c>
      <c r="EF38" s="113">
        <f t="shared" si="16"/>
        <v>0</v>
      </c>
      <c r="EG38" s="113">
        <f t="shared" si="75"/>
        <v>50</v>
      </c>
      <c r="EH38" s="113">
        <f t="shared" si="17"/>
        <v>0</v>
      </c>
      <c r="EI38" s="113">
        <f t="shared" si="18"/>
        <v>0</v>
      </c>
      <c r="EJ38" s="113">
        <f t="shared" si="19"/>
        <v>0</v>
      </c>
      <c r="EK38" s="113">
        <f t="shared" si="76"/>
        <v>0</v>
      </c>
      <c r="EL38" s="113">
        <f t="shared" si="77"/>
        <v>1100</v>
      </c>
      <c r="EM38" s="113">
        <f t="shared" si="105"/>
        <v>0</v>
      </c>
      <c r="EN38" s="113">
        <f t="shared" si="78"/>
        <v>7000</v>
      </c>
      <c r="EO38" s="113">
        <f t="shared" si="79"/>
        <v>0</v>
      </c>
      <c r="EP38" s="113">
        <f t="shared" si="106"/>
        <v>0</v>
      </c>
      <c r="EQ38" s="113">
        <f t="shared" si="80"/>
        <v>0</v>
      </c>
      <c r="ER38" s="113">
        <f t="shared" si="81"/>
        <v>0</v>
      </c>
      <c r="ES38" s="113">
        <f t="shared" si="107"/>
        <v>0</v>
      </c>
      <c r="ET38" s="113"/>
      <c r="EU38" s="113">
        <f t="shared" si="108"/>
        <v>0</v>
      </c>
      <c r="EV38" s="113">
        <f t="shared" si="82"/>
        <v>0</v>
      </c>
      <c r="EW38" s="113">
        <f t="shared" si="83"/>
        <v>0</v>
      </c>
      <c r="EX38" s="113">
        <f t="shared" si="84"/>
        <v>0</v>
      </c>
      <c r="EY38" s="113">
        <f t="shared" si="85"/>
        <v>0</v>
      </c>
      <c r="EZ38" s="113">
        <f t="shared" si="86"/>
        <v>320</v>
      </c>
      <c r="FA38" s="113">
        <f t="shared" si="109"/>
        <v>240</v>
      </c>
      <c r="FB38" s="113">
        <f t="shared" si="87"/>
        <v>0</v>
      </c>
      <c r="FC38" s="113">
        <f t="shared" si="21"/>
        <v>0</v>
      </c>
      <c r="FD38" s="113">
        <f t="shared" si="22"/>
        <v>0</v>
      </c>
      <c r="FE38" s="113">
        <f t="shared" si="88"/>
        <v>0</v>
      </c>
      <c r="FF38" s="113">
        <f t="shared" si="89"/>
        <v>0</v>
      </c>
      <c r="FG38" s="113">
        <f t="shared" si="110"/>
        <v>0</v>
      </c>
      <c r="FH38" s="113">
        <f t="shared" si="90"/>
        <v>0</v>
      </c>
      <c r="FI38" s="113">
        <f t="shared" si="91"/>
        <v>0</v>
      </c>
      <c r="FJ38" s="113">
        <f t="shared" si="111"/>
        <v>0</v>
      </c>
      <c r="FK38" s="113">
        <f t="shared" si="92"/>
        <v>0</v>
      </c>
      <c r="FL38" s="113">
        <f t="shared" si="93"/>
        <v>0</v>
      </c>
      <c r="FM38" s="113">
        <f t="shared" si="23"/>
        <v>0</v>
      </c>
      <c r="FN38" s="113">
        <f t="shared" si="24"/>
        <v>0</v>
      </c>
      <c r="FO38" s="113">
        <f t="shared" si="25"/>
        <v>0</v>
      </c>
      <c r="FP38" s="113">
        <f t="shared" si="26"/>
        <v>0</v>
      </c>
      <c r="FQ38" s="113">
        <f t="shared" si="94"/>
        <v>875</v>
      </c>
      <c r="FR38" s="113">
        <f t="shared" si="27"/>
        <v>0</v>
      </c>
      <c r="FS38" s="113">
        <f t="shared" si="28"/>
        <v>0</v>
      </c>
      <c r="FT38" s="113">
        <f t="shared" si="29"/>
        <v>0</v>
      </c>
      <c r="FU38" s="113">
        <f t="shared" si="95"/>
        <v>0</v>
      </c>
      <c r="FV38" s="113">
        <f t="shared" si="96"/>
        <v>4950</v>
      </c>
      <c r="FW38" s="113">
        <f t="shared" si="112"/>
        <v>0</v>
      </c>
      <c r="FX38" s="113">
        <f t="shared" si="97"/>
        <v>21000</v>
      </c>
      <c r="FY38" s="113">
        <f t="shared" si="98"/>
        <v>0</v>
      </c>
      <c r="FZ38" s="113">
        <f t="shared" si="113"/>
        <v>0</v>
      </c>
      <c r="GA38" s="113">
        <f t="shared" si="99"/>
        <v>0</v>
      </c>
      <c r="GB38" s="113">
        <f t="shared" si="100"/>
        <v>0</v>
      </c>
      <c r="GC38" s="113">
        <f t="shared" si="114"/>
        <v>0</v>
      </c>
    </row>
    <row r="39" spans="2:185" ht="12.75" customHeight="1" x14ac:dyDescent="0.2">
      <c r="B39" s="124">
        <v>32</v>
      </c>
      <c r="C39" s="121" t="s">
        <v>314</v>
      </c>
      <c r="D39" s="126" t="s">
        <v>90</v>
      </c>
      <c r="E39" s="40">
        <f>SUMIF(Entrada_Dados_Ano_2012!$C$7:$C$253,D39,Entrada_Dados_Ano_2012!$D$7:$D$253)</f>
        <v>0</v>
      </c>
      <c r="F39" s="40">
        <f>SUMIF(Entrada_Dados_Ano_2012!$C$7:$C$253,D39,Entrada_Dados_Ano_2012!$E$7:$E$253)</f>
        <v>0</v>
      </c>
      <c r="G39" s="40">
        <f>SUMIF(Entrada_Dados_Ano_2012!$C$7:$C$253,D39,Entrada_Dados_Ano_2012!$F$7:$F$253)</f>
        <v>0</v>
      </c>
      <c r="H39" s="40">
        <f ca="1">SUMIF(Entrada_Dados_Ano_2012!$C$7:$C$253,D39,Entrada_Dados_Ano_2012!$G$7:$G$251)</f>
        <v>0</v>
      </c>
      <c r="I39" s="40">
        <f>SUMIF(Entrada_Dados_Ano_2012!$C$7:$C$251,D39,Entrada_Dados_Ano_2012!$H$7:$H$253)</f>
        <v>120</v>
      </c>
      <c r="J39" s="40">
        <f>SUMIF(Entrada_Dados_Ano_2012!$C$7:$C$253,D39,Entrada_Dados_Ano_2012!$I$7:$I$253)</f>
        <v>0</v>
      </c>
      <c r="K39" s="40">
        <f>SUMIF(Entrada_Dados_Ano_2012!$C$7:$C$253,D39,Entrada_Dados_Ano_2012!$J$7:$J$253)</f>
        <v>6700</v>
      </c>
      <c r="L39" s="40">
        <f>SUMIF(Entrada_Dados_Ano_2012!$C$7:$C$253,D39,Entrada_Dados_Ano_2012!$K$7:$K$253)</f>
        <v>0</v>
      </c>
      <c r="M39" s="40">
        <f>SUMIF(Entrada_Dados_Ano_2012!$C$7:$C$253,D39,Entrada_Dados_Ano_2012!$L$7:$L$253)</f>
        <v>0</v>
      </c>
      <c r="N39" s="40">
        <f>SUMIF(Entrada_Dados_Ano_2012!$C$7:$C$253,D39,Entrada_Dados_Ano_2012!$M$7:$M$253)</f>
        <v>0</v>
      </c>
      <c r="O39" s="40">
        <f>SUMIF(Entrada_Dados_Ano_2012!$C$7:$C$253,D39,Entrada_Dados_Ano_2012!$N$7:$N$253)</f>
        <v>0</v>
      </c>
      <c r="P39" s="40">
        <f>SUMIF(Entrada_Dados_Ano_2012!$C$7:$C$253,D39,Entrada_Dados_Ano_2012!$O$7:$O$253)</f>
        <v>0</v>
      </c>
      <c r="Q39" s="40">
        <f>SUMIF(Entrada_Dados_Ano_2012!$C$7:$C$253,D39,Entrada_Dados_Ano_2012!$P$7:$P$253)</f>
        <v>70</v>
      </c>
      <c r="R39" s="40">
        <f>SUMIF(Entrada_Dados_Ano_2012!$C$7:$C$253,D39,Entrada_Dados_Ano_2012!$Q$7:$Q$253)</f>
        <v>0</v>
      </c>
      <c r="S39" s="40">
        <f>SUMIF(Entrada_Dados_Ano_2012!$C$7:$C$253,D39,Entrada_Dados_Ano_2012!$R$7:$R$253)</f>
        <v>2000</v>
      </c>
      <c r="T39" s="40">
        <f>SUMIF(Entrada_Dados_Ano_2012!$C$7:$C$253,D39,Entrada_Dados_Ano_2012!$S$7:$S$253)</f>
        <v>1500</v>
      </c>
      <c r="U39" s="40">
        <f>SUMIF(Entrada_Dados_Ano_2012!$C$7:$C$253,D39,Entrada_Dados_Ano_2012!$T$7:$T$253)</f>
        <v>200</v>
      </c>
      <c r="V39" s="40">
        <f>SUMIF(Entrada_Dados_Ano_2012!$C$7:$C$253,D39,Entrada_Dados_Ano_2012!$U$7:$U$253)</f>
        <v>80</v>
      </c>
      <c r="W39" s="145">
        <f>SUMIF(Entrada_Dados_Ano_2012!$C$7:$C$253,D39,Entrada_Dados_Ano_2012!$V$7:$V$253)</f>
        <v>0</v>
      </c>
      <c r="X39" s="142">
        <f>SUMIF(Entrada_Dados_Ano_2012!$C$7:$C$253,D39,Entrada_Dados_Ano_2012!$Y$7:$Y$253)</f>
        <v>0</v>
      </c>
      <c r="Y39" s="40">
        <f>SUMIF(Entrada_Dados_Ano_2012!$C$7:$C$253,D39,Entrada_Dados_Ano_2012!$Z$7:$Z$253)</f>
        <v>0</v>
      </c>
      <c r="Z39" s="40">
        <f>SUMIF(Entrada_Dados_Ano_2012!$C$7:$C$253,D39,Entrada_Dados_Ano_2012!$AA$7:$AA$253)</f>
        <v>0</v>
      </c>
      <c r="AA39" s="40">
        <f>SUMIF(Entrada_Dados_Ano_2012!$C$7:$C$253,D39,Entrada_Dados_Ano_2012!$AB$7:$AB$253)</f>
        <v>0</v>
      </c>
      <c r="AB39" s="40">
        <f>SUMIF(Entrada_Dados_Ano_2012!$C$7:$C$253,D39,Entrada_Dados_Ano_2012!$AC$7:$AC$253)</f>
        <v>120</v>
      </c>
      <c r="AC39" s="40">
        <f>SUMIF(Entrada_Dados_Ano_2012!$C$7:$C$253,D39,Entrada_Dados_Ano_2012!$AD$7:$AD$253)</f>
        <v>0</v>
      </c>
      <c r="AD39" s="40">
        <f>SUMIF(Entrada_Dados_Ano_2012!$C$7:$C$253,D39,Entrada_Dados_Ano_2012!$AE$7:$AE$253)</f>
        <v>6700</v>
      </c>
      <c r="AE39" s="40">
        <f>SUMIF(Entrada_Dados_Ano_2012!$C$7:$C$253,D39,Entrada_Dados_Ano_2012!$AF$7:$AF$253)</f>
        <v>0</v>
      </c>
      <c r="AF39" s="40">
        <f>SUMIF(Entrada_Dados_Ano_2012!$C$7:$C$253,D39,Entrada_Dados_Ano_2012!$AG$7:$AG$253)</f>
        <v>0</v>
      </c>
      <c r="AG39" s="40">
        <f>SUMIF(Entrada_Dados_Ano_2012!$C$7:$C$253,D39,Entrada_Dados_Ano_2012!$AH$7:$AH$253)</f>
        <v>0</v>
      </c>
      <c r="AH39" s="40">
        <f>SUMIF(Entrada_Dados_Ano_2012!$C$7:$C$253,D39,Entrada_Dados_Ano_2012!$AI$7:$AI$253)</f>
        <v>0</v>
      </c>
      <c r="AI39" s="40">
        <f>SUMIF(Entrada_Dados_Ano_2012!$C$7:$C$253,D39,Entrada_Dados_Ano_2012!$AJ$7:$AJ$253)</f>
        <v>0</v>
      </c>
      <c r="AJ39" s="40">
        <f>SUMIF(Entrada_Dados_Ano_2012!$C$7:$C$253,D39,Entrada_Dados_Ano_2012!$AK$7:$AK$253)</f>
        <v>70</v>
      </c>
      <c r="AK39" s="40">
        <f>SUMIF(Entrada_Dados_Ano_2012!$C$7:$C$253,D39,Entrada_Dados_Ano_2012!$AL$7:$AL$253)</f>
        <v>0</v>
      </c>
      <c r="AL39" s="40">
        <f>SUMIF(Entrada_Dados_Ano_2012!$C$7:$C$253,D39,Entrada_Dados_Ano_2012!$AM$7:$AM$253)</f>
        <v>2000</v>
      </c>
      <c r="AM39" s="40">
        <f>SUMIF(Entrada_Dados_Ano_2012!$C$7:$C$253,D39,Entrada_Dados_Ano_2012!$AN$7:$AN$253)</f>
        <v>1500</v>
      </c>
      <c r="AN39" s="40">
        <f>SUMIF(Entrada_Dados_Ano_2012!$C$7:$C$253,D39,Entrada_Dados_Ano_2012!$AO$7:$AO$253)</f>
        <v>200</v>
      </c>
      <c r="AO39" s="40">
        <f>SUMIF(Entrada_Dados_Ano_2012!$C$7:$C$253,D39,Entrada_Dados_Ano_2012!$AP$7:$AP$253)</f>
        <v>80</v>
      </c>
      <c r="AP39" s="145">
        <f>SUMIF(Entrada_Dados_Ano_2012!$C$7:$C$253,D39,Entrada_Dados_Ano_2012!$AQ$7:$AQ$253)</f>
        <v>0</v>
      </c>
      <c r="AQ39" s="142">
        <f>SUMIF(Entrada_Dados_Ano_2012!$C$7:$C$253,D39,Entrada_Dados_Ano_2012!$AT$7:$AT$253)</f>
        <v>0</v>
      </c>
      <c r="AR39" s="40">
        <f>SUMIF(Entrada_Dados_Ano_2012!$C$7:$C$253,D39,Entrada_Dados_Ano_2012!$AU$7:$AU$253)</f>
        <v>0</v>
      </c>
      <c r="AS39" s="40">
        <f>SUMIF(Entrada_Dados_Ano_2012!$C$7:$C$253,D39,Entrada_Dados_Ano_2012!$AV$7:$AV$253)</f>
        <v>0</v>
      </c>
      <c r="AT39" s="40">
        <f>SUMIF(Entrada_Dados_Ano_2012!$C$7:$C$253,D39,Entrada_Dados_Ano_2012!$AW$7:$AW$253)</f>
        <v>0</v>
      </c>
      <c r="AU39" s="40">
        <f>SUMIF(Entrada_Dados_Ano_2012!$C$7:$C$253,D39,Entrada_Dados_Ano_2012!$AX$7:$AX$253)</f>
        <v>228</v>
      </c>
      <c r="AV39" s="40">
        <f>SUMIF(Entrada_Dados_Ano_2012!$C$7:$C$253,D39,Entrada_Dados_Ano_2012!$AY$7:$AY$253)</f>
        <v>0</v>
      </c>
      <c r="AW39" s="40">
        <f>SUMIF(Entrada_Dados_Ano_2012!$C$7:$C$253,D39,Entrada_Dados_Ano_2012!$AZ$7:$AZ$253)</f>
        <v>536000</v>
      </c>
      <c r="AX39" s="40">
        <f>SUMIF(Entrada_Dados_Ano_2012!$C$7:$C$253,D39,Entrada_Dados_Ano_2012!$BA$7:$BA$253)</f>
        <v>0</v>
      </c>
      <c r="AY39" s="40">
        <f>SUMIF(Entrada_Dados_Ano_2012!$C$7:$C$253,D39,Entrada_Dados_Ano_2012!$BB$7:$BB$253)</f>
        <v>0</v>
      </c>
      <c r="AZ39" s="40">
        <f>SUMIF(Entrada_Dados_Ano_2012!$C$7:$C$253,D39,Entrada_Dados_Ano_2012!$BC$7:$BC$253)</f>
        <v>0</v>
      </c>
      <c r="BA39" s="40">
        <f>SUMIF(Entrada_Dados_Ano_2012!$C$7:$C$253,D39,Entrada_Dados_Ano_2012!$BD$7:$BD$253)</f>
        <v>0</v>
      </c>
      <c r="BB39" s="40">
        <f>SUMIF(Entrada_Dados_Ano_2012!$C$7:$C$253,D39,Entrada_Dados_Ano_2012!$BE$7:$BE$253)</f>
        <v>0</v>
      </c>
      <c r="BC39" s="40">
        <f>SUMIF(Entrada_Dados_Ano_2012!$C$7:$C$253,D39,Entrada_Dados_Ano_2012!$BF$7:$BF$253)</f>
        <v>1050</v>
      </c>
      <c r="BD39" s="40">
        <f>SUMIF(Entrada_Dados_Ano_2012!$C$7:$C$253,D39,Entrada_Dados_Ano_2012!$BG$7:$BG$253)</f>
        <v>0</v>
      </c>
      <c r="BE39" s="40">
        <f>SUMIF(Entrada_Dados_Ano_2012!$C$7:$C$253,D39,Entrada_Dados_Ano_2012!$BH$7:$BH$253)</f>
        <v>7400</v>
      </c>
      <c r="BF39" s="40">
        <f>SUMIF(Entrada_Dados_Ano_2012!$C$7:$C$253,D39,Entrada_Dados_Ano_2012!$BI$7:$BI$253)</f>
        <v>4050</v>
      </c>
      <c r="BG39" s="40">
        <f>SUMIF(Entrada_Dados_Ano_2012!$C$7:$C$253,D39,Entrada_Dados_Ano_2012!$BJ$7:$BJ$253)</f>
        <v>580</v>
      </c>
      <c r="BH39" s="40">
        <f>SUMIF(Entrada_Dados_Ano_2012!$C$7:$C$253,D39,Entrada_Dados_Ano_2012!$BK$7:$BK$253)</f>
        <v>7280</v>
      </c>
      <c r="BI39" s="40">
        <f>SUMIF(Entrada_Dados_Ano_2012!$C$7:$C$253,D39,Entrada_Dados_Ano_2012!$BL$7:$BL$253)</f>
        <v>0</v>
      </c>
      <c r="BK39" s="80">
        <v>32</v>
      </c>
      <c r="BL39" s="81">
        <f t="shared" si="31"/>
        <v>0</v>
      </c>
      <c r="BM39" s="80" t="str">
        <f>IF(BL39=1,SUM($BL$8:BL39),"")</f>
        <v/>
      </c>
      <c r="BN39" s="86" t="str">
        <f t="shared" si="32"/>
        <v>Barro Alto</v>
      </c>
      <c r="BO39" s="117">
        <f t="shared" si="115"/>
        <v>0</v>
      </c>
      <c r="BP39" s="116">
        <f>HLOOKUP($BP$6,$BZ$6:DI39,BX39)</f>
        <v>0</v>
      </c>
      <c r="BQ39" s="117">
        <f>HLOOKUP($BQ$6,$DJ$6:ES39,BX39)</f>
        <v>0</v>
      </c>
      <c r="BR39" s="116">
        <f>HLOOKUP($BR$6,$ET$6:GC39,BX39)</f>
        <v>0</v>
      </c>
      <c r="BS39" s="84" t="str">
        <f t="shared" si="33"/>
        <v/>
      </c>
      <c r="BT39" s="96" t="str">
        <f>IF((SUM($BL38:$BL$254)=0),"",IF($BK39=VLOOKUP($BK39,$BM$8:$BM$254,1),IF(VLOOKUP($BK39,$BM$8:$BO$254,2)=0,"",VLOOKUP($BK39,$BM$8:$BO$254,3))," "))</f>
        <v/>
      </c>
      <c r="BU39" s="93" t="str">
        <f t="shared" si="34"/>
        <v/>
      </c>
      <c r="BV39" s="90" t="str">
        <f t="shared" si="35"/>
        <v/>
      </c>
      <c r="BW39" s="93" t="str">
        <f t="shared" si="101"/>
        <v/>
      </c>
      <c r="BX39" s="97">
        <v>34</v>
      </c>
      <c r="BY39" s="29" t="s">
        <v>59</v>
      </c>
      <c r="BZ39" s="113"/>
      <c r="CA39" s="113">
        <f t="shared" si="36"/>
        <v>0</v>
      </c>
      <c r="CB39" s="113">
        <f t="shared" si="37"/>
        <v>0</v>
      </c>
      <c r="CC39" s="113">
        <f t="shared" si="38"/>
        <v>0</v>
      </c>
      <c r="CD39" s="113">
        <f t="shared" si="39"/>
        <v>0</v>
      </c>
      <c r="CE39" s="113">
        <f t="shared" ca="1" si="40"/>
        <v>0</v>
      </c>
      <c r="CF39" s="113">
        <f t="shared" si="41"/>
        <v>120</v>
      </c>
      <c r="CG39" s="113">
        <f t="shared" si="42"/>
        <v>20</v>
      </c>
      <c r="CH39" s="113">
        <f t="shared" si="43"/>
        <v>0</v>
      </c>
      <c r="CI39" s="113">
        <f t="shared" si="1"/>
        <v>1820</v>
      </c>
      <c r="CJ39" s="113">
        <f t="shared" si="2"/>
        <v>0</v>
      </c>
      <c r="CK39" s="113">
        <f t="shared" si="44"/>
        <v>6700</v>
      </c>
      <c r="CL39" s="113">
        <f t="shared" si="45"/>
        <v>0</v>
      </c>
      <c r="CM39" s="113">
        <f t="shared" si="46"/>
        <v>0</v>
      </c>
      <c r="CN39" s="113">
        <f t="shared" si="47"/>
        <v>0</v>
      </c>
      <c r="CO39" s="113">
        <f t="shared" si="48"/>
        <v>0</v>
      </c>
      <c r="CP39" s="113">
        <f t="shared" si="49"/>
        <v>0</v>
      </c>
      <c r="CQ39" s="113">
        <f t="shared" si="50"/>
        <v>0</v>
      </c>
      <c r="CR39" s="113">
        <f t="shared" si="51"/>
        <v>0</v>
      </c>
      <c r="CS39" s="113">
        <f t="shared" si="3"/>
        <v>0</v>
      </c>
      <c r="CT39" s="113">
        <f t="shared" si="4"/>
        <v>0</v>
      </c>
      <c r="CU39" s="113">
        <f t="shared" si="5"/>
        <v>0</v>
      </c>
      <c r="CV39" s="113">
        <f t="shared" si="6"/>
        <v>0</v>
      </c>
      <c r="CW39" s="113">
        <f t="shared" si="52"/>
        <v>70</v>
      </c>
      <c r="CX39" s="113">
        <f t="shared" si="7"/>
        <v>0</v>
      </c>
      <c r="CY39" s="113">
        <f t="shared" si="8"/>
        <v>0</v>
      </c>
      <c r="CZ39" s="113">
        <f t="shared" si="9"/>
        <v>0</v>
      </c>
      <c r="DA39" s="113">
        <f t="shared" si="53"/>
        <v>0</v>
      </c>
      <c r="DB39" s="113">
        <f t="shared" si="54"/>
        <v>2000</v>
      </c>
      <c r="DC39" s="113">
        <f t="shared" si="55"/>
        <v>0</v>
      </c>
      <c r="DD39" s="113">
        <f t="shared" si="56"/>
        <v>1500</v>
      </c>
      <c r="DE39" s="113">
        <f t="shared" si="57"/>
        <v>200</v>
      </c>
      <c r="DF39" s="113">
        <f t="shared" si="58"/>
        <v>0</v>
      </c>
      <c r="DG39" s="113">
        <f t="shared" si="59"/>
        <v>80</v>
      </c>
      <c r="DH39" s="113">
        <f t="shared" si="60"/>
        <v>0</v>
      </c>
      <c r="DI39" s="113">
        <f t="shared" si="61"/>
        <v>0</v>
      </c>
      <c r="DJ39" s="113"/>
      <c r="DK39" s="113">
        <f t="shared" si="102"/>
        <v>0</v>
      </c>
      <c r="DL39" s="113">
        <f t="shared" si="62"/>
        <v>0</v>
      </c>
      <c r="DM39" s="113">
        <f t="shared" si="63"/>
        <v>0</v>
      </c>
      <c r="DN39" s="113">
        <f t="shared" si="64"/>
        <v>0</v>
      </c>
      <c r="DO39" s="113">
        <f t="shared" si="65"/>
        <v>0</v>
      </c>
      <c r="DP39" s="113">
        <f t="shared" si="66"/>
        <v>120</v>
      </c>
      <c r="DQ39" s="113">
        <f t="shared" si="67"/>
        <v>20</v>
      </c>
      <c r="DR39" s="113">
        <f t="shared" si="68"/>
        <v>0</v>
      </c>
      <c r="DS39" s="113">
        <f t="shared" si="11"/>
        <v>1820</v>
      </c>
      <c r="DT39" s="113">
        <f t="shared" si="12"/>
        <v>0</v>
      </c>
      <c r="DU39" s="113">
        <f t="shared" si="69"/>
        <v>6700</v>
      </c>
      <c r="DV39" s="113">
        <f t="shared" si="70"/>
        <v>0</v>
      </c>
      <c r="DW39" s="113">
        <f t="shared" si="103"/>
        <v>0</v>
      </c>
      <c r="DX39" s="113">
        <f t="shared" si="71"/>
        <v>0</v>
      </c>
      <c r="DY39" s="113">
        <f t="shared" si="72"/>
        <v>0</v>
      </c>
      <c r="DZ39" s="113">
        <f t="shared" si="104"/>
        <v>0</v>
      </c>
      <c r="EA39" s="113">
        <f t="shared" si="73"/>
        <v>0</v>
      </c>
      <c r="EB39" s="113">
        <f t="shared" si="74"/>
        <v>0</v>
      </c>
      <c r="EC39" s="113">
        <f t="shared" si="13"/>
        <v>0</v>
      </c>
      <c r="ED39" s="113">
        <f t="shared" si="14"/>
        <v>0</v>
      </c>
      <c r="EE39" s="113">
        <f t="shared" si="15"/>
        <v>0</v>
      </c>
      <c r="EF39" s="113">
        <f t="shared" si="16"/>
        <v>0</v>
      </c>
      <c r="EG39" s="113">
        <f t="shared" si="75"/>
        <v>70</v>
      </c>
      <c r="EH39" s="113">
        <f t="shared" si="17"/>
        <v>0</v>
      </c>
      <c r="EI39" s="113">
        <f t="shared" si="18"/>
        <v>0</v>
      </c>
      <c r="EJ39" s="113">
        <f t="shared" si="19"/>
        <v>0</v>
      </c>
      <c r="EK39" s="113">
        <f t="shared" si="76"/>
        <v>0</v>
      </c>
      <c r="EL39" s="113">
        <f t="shared" si="77"/>
        <v>2000</v>
      </c>
      <c r="EM39" s="113">
        <f t="shared" si="105"/>
        <v>0</v>
      </c>
      <c r="EN39" s="113">
        <f t="shared" si="78"/>
        <v>1500</v>
      </c>
      <c r="EO39" s="113">
        <f t="shared" si="79"/>
        <v>200</v>
      </c>
      <c r="EP39" s="113">
        <f t="shared" si="106"/>
        <v>0</v>
      </c>
      <c r="EQ39" s="113">
        <f t="shared" si="80"/>
        <v>80</v>
      </c>
      <c r="ER39" s="113">
        <f t="shared" si="81"/>
        <v>0</v>
      </c>
      <c r="ES39" s="113">
        <f t="shared" si="107"/>
        <v>0</v>
      </c>
      <c r="ET39" s="113"/>
      <c r="EU39" s="113">
        <f t="shared" si="108"/>
        <v>0</v>
      </c>
      <c r="EV39" s="113">
        <f t="shared" si="82"/>
        <v>0</v>
      </c>
      <c r="EW39" s="113">
        <f t="shared" si="83"/>
        <v>0</v>
      </c>
      <c r="EX39" s="113">
        <f t="shared" si="84"/>
        <v>0</v>
      </c>
      <c r="EY39" s="113">
        <f t="shared" si="85"/>
        <v>0</v>
      </c>
      <c r="EZ39" s="113">
        <f t="shared" si="86"/>
        <v>228</v>
      </c>
      <c r="FA39" s="113">
        <f t="shared" si="109"/>
        <v>180</v>
      </c>
      <c r="FB39" s="113">
        <f t="shared" si="87"/>
        <v>0</v>
      </c>
      <c r="FC39" s="113">
        <f t="shared" si="21"/>
        <v>4732</v>
      </c>
      <c r="FD39" s="113">
        <f t="shared" si="22"/>
        <v>0</v>
      </c>
      <c r="FE39" s="113">
        <f t="shared" si="88"/>
        <v>536000</v>
      </c>
      <c r="FF39" s="113">
        <f t="shared" si="89"/>
        <v>0</v>
      </c>
      <c r="FG39" s="113">
        <f t="shared" si="110"/>
        <v>0</v>
      </c>
      <c r="FH39" s="113">
        <f t="shared" si="90"/>
        <v>0</v>
      </c>
      <c r="FI39" s="113">
        <f t="shared" si="91"/>
        <v>0</v>
      </c>
      <c r="FJ39" s="113">
        <f t="shared" si="111"/>
        <v>0</v>
      </c>
      <c r="FK39" s="113">
        <f t="shared" si="92"/>
        <v>0</v>
      </c>
      <c r="FL39" s="113">
        <f t="shared" si="93"/>
        <v>0</v>
      </c>
      <c r="FM39" s="113">
        <f t="shared" si="23"/>
        <v>0</v>
      </c>
      <c r="FN39" s="113">
        <f t="shared" si="24"/>
        <v>0</v>
      </c>
      <c r="FO39" s="113">
        <f t="shared" si="25"/>
        <v>0</v>
      </c>
      <c r="FP39" s="113">
        <f t="shared" si="26"/>
        <v>0</v>
      </c>
      <c r="FQ39" s="113">
        <f t="shared" si="94"/>
        <v>1050</v>
      </c>
      <c r="FR39" s="113">
        <f t="shared" si="27"/>
        <v>0</v>
      </c>
      <c r="FS39" s="113">
        <f t="shared" si="28"/>
        <v>0</v>
      </c>
      <c r="FT39" s="113">
        <f t="shared" si="29"/>
        <v>0</v>
      </c>
      <c r="FU39" s="113">
        <f t="shared" si="95"/>
        <v>0</v>
      </c>
      <c r="FV39" s="113">
        <f t="shared" si="96"/>
        <v>7400</v>
      </c>
      <c r="FW39" s="113">
        <f t="shared" si="112"/>
        <v>0</v>
      </c>
      <c r="FX39" s="113">
        <f t="shared" si="97"/>
        <v>4050</v>
      </c>
      <c r="FY39" s="113">
        <f t="shared" si="98"/>
        <v>580</v>
      </c>
      <c r="FZ39" s="113">
        <f t="shared" si="113"/>
        <v>0</v>
      </c>
      <c r="GA39" s="113">
        <f t="shared" si="99"/>
        <v>7280</v>
      </c>
      <c r="GB39" s="113">
        <f t="shared" si="100"/>
        <v>0</v>
      </c>
      <c r="GC39" s="113">
        <f t="shared" si="114"/>
        <v>0</v>
      </c>
    </row>
    <row r="40" spans="2:185" ht="12.75" customHeight="1" x14ac:dyDescent="0.2">
      <c r="B40" s="124">
        <v>33</v>
      </c>
      <c r="C40" s="121" t="s">
        <v>315</v>
      </c>
      <c r="D40" s="126" t="s">
        <v>46</v>
      </c>
      <c r="E40" s="40">
        <f>SUMIF(Entrada_Dados_Ano_2012!$C$7:$C$253,D40,Entrada_Dados_Ano_2012!$D$7:$D$253)</f>
        <v>0</v>
      </c>
      <c r="F40" s="40">
        <f>SUMIF(Entrada_Dados_Ano_2012!$C$7:$C$253,D40,Entrada_Dados_Ano_2012!$E$7:$E$253)</f>
        <v>0</v>
      </c>
      <c r="G40" s="40">
        <f>SUMIF(Entrada_Dados_Ano_2012!$C$7:$C$253,D40,Entrada_Dados_Ano_2012!$F$7:$F$253)</f>
        <v>0</v>
      </c>
      <c r="H40" s="40">
        <f ca="1">SUMIF(Entrada_Dados_Ano_2012!$C$7:$C$253,D40,Entrada_Dados_Ano_2012!$G$7:$G$251)</f>
        <v>0</v>
      </c>
      <c r="I40" s="40">
        <f>SUMIF(Entrada_Dados_Ano_2012!$C$7:$C$251,D40,Entrada_Dados_Ano_2012!$H$7:$H$253)</f>
        <v>150</v>
      </c>
      <c r="J40" s="40">
        <f>SUMIF(Entrada_Dados_Ano_2012!$C$7:$C$253,D40,Entrada_Dados_Ano_2012!$I$7:$I$253)</f>
        <v>0</v>
      </c>
      <c r="K40" s="40">
        <f>SUMIF(Entrada_Dados_Ano_2012!$C$7:$C$253,D40,Entrada_Dados_Ano_2012!$J$7:$J$253)</f>
        <v>0</v>
      </c>
      <c r="L40" s="40">
        <f>SUMIF(Entrada_Dados_Ano_2012!$C$7:$C$253,D40,Entrada_Dados_Ano_2012!$K$7:$K$253)</f>
        <v>0</v>
      </c>
      <c r="M40" s="40">
        <f>SUMIF(Entrada_Dados_Ano_2012!$C$7:$C$253,D40,Entrada_Dados_Ano_2012!$L$7:$L$253)</f>
        <v>0</v>
      </c>
      <c r="N40" s="40">
        <f>SUMIF(Entrada_Dados_Ano_2012!$C$7:$C$253,D40,Entrada_Dados_Ano_2012!$M$7:$M$253)</f>
        <v>0</v>
      </c>
      <c r="O40" s="40">
        <f>SUMIF(Entrada_Dados_Ano_2012!$C$7:$C$253,D40,Entrada_Dados_Ano_2012!$N$7:$N$253)</f>
        <v>0</v>
      </c>
      <c r="P40" s="40">
        <f>SUMIF(Entrada_Dados_Ano_2012!$C$7:$C$253,D40,Entrada_Dados_Ano_2012!$O$7:$O$253)</f>
        <v>0</v>
      </c>
      <c r="Q40" s="40">
        <f>SUMIF(Entrada_Dados_Ano_2012!$C$7:$C$253,D40,Entrada_Dados_Ano_2012!$P$7:$P$253)</f>
        <v>350</v>
      </c>
      <c r="R40" s="40">
        <f>SUMIF(Entrada_Dados_Ano_2012!$C$7:$C$253,D40,Entrada_Dados_Ano_2012!$Q$7:$Q$253)</f>
        <v>0</v>
      </c>
      <c r="S40" s="40">
        <f>SUMIF(Entrada_Dados_Ano_2012!$C$7:$C$253,D40,Entrada_Dados_Ano_2012!$R$7:$R$253)</f>
        <v>3500</v>
      </c>
      <c r="T40" s="40">
        <f>SUMIF(Entrada_Dados_Ano_2012!$C$7:$C$253,D40,Entrada_Dados_Ano_2012!$S$7:$S$253)</f>
        <v>14500</v>
      </c>
      <c r="U40" s="40">
        <f>SUMIF(Entrada_Dados_Ano_2012!$C$7:$C$253,D40,Entrada_Dados_Ano_2012!$T$7:$T$253)</f>
        <v>500</v>
      </c>
      <c r="V40" s="40">
        <f>SUMIF(Entrada_Dados_Ano_2012!$C$7:$C$253,D40,Entrada_Dados_Ano_2012!$U$7:$U$253)</f>
        <v>260</v>
      </c>
      <c r="W40" s="145">
        <f>SUMIF(Entrada_Dados_Ano_2012!$C$7:$C$253,D40,Entrada_Dados_Ano_2012!$V$7:$V$253)</f>
        <v>0</v>
      </c>
      <c r="X40" s="142">
        <f>SUMIF(Entrada_Dados_Ano_2012!$C$7:$C$253,D40,Entrada_Dados_Ano_2012!$Y$7:$Y$253)</f>
        <v>0</v>
      </c>
      <c r="Y40" s="40">
        <f>SUMIF(Entrada_Dados_Ano_2012!$C$7:$C$253,D40,Entrada_Dados_Ano_2012!$Z$7:$Z$253)</f>
        <v>0</v>
      </c>
      <c r="Z40" s="40">
        <f>SUMIF(Entrada_Dados_Ano_2012!$C$7:$C$253,D40,Entrada_Dados_Ano_2012!$AA$7:$AA$253)</f>
        <v>0</v>
      </c>
      <c r="AA40" s="40">
        <f>SUMIF(Entrada_Dados_Ano_2012!$C$7:$C$253,D40,Entrada_Dados_Ano_2012!$AB$7:$AB$253)</f>
        <v>0</v>
      </c>
      <c r="AB40" s="40">
        <f>SUMIF(Entrada_Dados_Ano_2012!$C$7:$C$253,D40,Entrada_Dados_Ano_2012!$AC$7:$AC$253)</f>
        <v>150</v>
      </c>
      <c r="AC40" s="40">
        <f>SUMIF(Entrada_Dados_Ano_2012!$C$7:$C$253,D40,Entrada_Dados_Ano_2012!$AD$7:$AD$253)</f>
        <v>0</v>
      </c>
      <c r="AD40" s="40">
        <f>SUMIF(Entrada_Dados_Ano_2012!$C$7:$C$253,D40,Entrada_Dados_Ano_2012!$AE$7:$AE$253)</f>
        <v>0</v>
      </c>
      <c r="AE40" s="40">
        <f>SUMIF(Entrada_Dados_Ano_2012!$C$7:$C$253,D40,Entrada_Dados_Ano_2012!$AF$7:$AF$253)</f>
        <v>0</v>
      </c>
      <c r="AF40" s="40">
        <f>SUMIF(Entrada_Dados_Ano_2012!$C$7:$C$253,D40,Entrada_Dados_Ano_2012!$AG$7:$AG$253)</f>
        <v>0</v>
      </c>
      <c r="AG40" s="40">
        <f>SUMIF(Entrada_Dados_Ano_2012!$C$7:$C$253,D40,Entrada_Dados_Ano_2012!$AH$7:$AH$253)</f>
        <v>0</v>
      </c>
      <c r="AH40" s="40">
        <f>SUMIF(Entrada_Dados_Ano_2012!$C$7:$C$253,D40,Entrada_Dados_Ano_2012!$AI$7:$AI$253)</f>
        <v>0</v>
      </c>
      <c r="AI40" s="40">
        <f>SUMIF(Entrada_Dados_Ano_2012!$C$7:$C$253,D40,Entrada_Dados_Ano_2012!$AJ$7:$AJ$253)</f>
        <v>0</v>
      </c>
      <c r="AJ40" s="40">
        <f>SUMIF(Entrada_Dados_Ano_2012!$C$7:$C$253,D40,Entrada_Dados_Ano_2012!$AK$7:$AK$253)</f>
        <v>350</v>
      </c>
      <c r="AK40" s="40">
        <f>SUMIF(Entrada_Dados_Ano_2012!$C$7:$C$253,D40,Entrada_Dados_Ano_2012!$AL$7:$AL$253)</f>
        <v>0</v>
      </c>
      <c r="AL40" s="40">
        <f>SUMIF(Entrada_Dados_Ano_2012!$C$7:$C$253,D40,Entrada_Dados_Ano_2012!$AM$7:$AM$253)</f>
        <v>3500</v>
      </c>
      <c r="AM40" s="40">
        <f>SUMIF(Entrada_Dados_Ano_2012!$C$7:$C$253,D40,Entrada_Dados_Ano_2012!$AN$7:$AN$253)</f>
        <v>14500</v>
      </c>
      <c r="AN40" s="40">
        <f>SUMIF(Entrada_Dados_Ano_2012!$C$7:$C$253,D40,Entrada_Dados_Ano_2012!$AO$7:$AO$253)</f>
        <v>500</v>
      </c>
      <c r="AO40" s="40">
        <f>SUMIF(Entrada_Dados_Ano_2012!$C$7:$C$253,D40,Entrada_Dados_Ano_2012!$AP$7:$AP$253)</f>
        <v>260</v>
      </c>
      <c r="AP40" s="145">
        <f>SUMIF(Entrada_Dados_Ano_2012!$C$7:$C$253,D40,Entrada_Dados_Ano_2012!$AQ$7:$AQ$253)</f>
        <v>0</v>
      </c>
      <c r="AQ40" s="142">
        <f>SUMIF(Entrada_Dados_Ano_2012!$C$7:$C$253,D40,Entrada_Dados_Ano_2012!$AT$7:$AT$253)</f>
        <v>0</v>
      </c>
      <c r="AR40" s="40">
        <f>SUMIF(Entrada_Dados_Ano_2012!$C$7:$C$253,D40,Entrada_Dados_Ano_2012!$AU$7:$AU$253)</f>
        <v>0</v>
      </c>
      <c r="AS40" s="40">
        <f>SUMIF(Entrada_Dados_Ano_2012!$C$7:$C$253,D40,Entrada_Dados_Ano_2012!$AV$7:$AV$253)</f>
        <v>0</v>
      </c>
      <c r="AT40" s="40">
        <f>SUMIF(Entrada_Dados_Ano_2012!$C$7:$C$253,D40,Entrada_Dados_Ano_2012!$AW$7:$AW$253)</f>
        <v>0</v>
      </c>
      <c r="AU40" s="40">
        <f>SUMIF(Entrada_Dados_Ano_2012!$C$7:$C$253,D40,Entrada_Dados_Ano_2012!$AX$7:$AX$253)</f>
        <v>285</v>
      </c>
      <c r="AV40" s="40">
        <f>SUMIF(Entrada_Dados_Ano_2012!$C$7:$C$253,D40,Entrada_Dados_Ano_2012!$AY$7:$AY$253)</f>
        <v>0</v>
      </c>
      <c r="AW40" s="40">
        <f>SUMIF(Entrada_Dados_Ano_2012!$C$7:$C$253,D40,Entrada_Dados_Ano_2012!$AZ$7:$AZ$253)</f>
        <v>0</v>
      </c>
      <c r="AX40" s="40">
        <f>SUMIF(Entrada_Dados_Ano_2012!$C$7:$C$253,D40,Entrada_Dados_Ano_2012!$BA$7:$BA$253)</f>
        <v>0</v>
      </c>
      <c r="AY40" s="40">
        <f>SUMIF(Entrada_Dados_Ano_2012!$C$7:$C$253,D40,Entrada_Dados_Ano_2012!$BB$7:$BB$253)</f>
        <v>0</v>
      </c>
      <c r="AZ40" s="40">
        <f>SUMIF(Entrada_Dados_Ano_2012!$C$7:$C$253,D40,Entrada_Dados_Ano_2012!$BC$7:$BC$253)</f>
        <v>0</v>
      </c>
      <c r="BA40" s="40">
        <f>SUMIF(Entrada_Dados_Ano_2012!$C$7:$C$253,D40,Entrada_Dados_Ano_2012!$BD$7:$BD$253)</f>
        <v>0</v>
      </c>
      <c r="BB40" s="40">
        <f>SUMIF(Entrada_Dados_Ano_2012!$C$7:$C$253,D40,Entrada_Dados_Ano_2012!$BE$7:$BE$253)</f>
        <v>0</v>
      </c>
      <c r="BC40" s="40">
        <f>SUMIF(Entrada_Dados_Ano_2012!$C$7:$C$253,D40,Entrada_Dados_Ano_2012!$BF$7:$BF$253)</f>
        <v>6300</v>
      </c>
      <c r="BD40" s="40">
        <f>SUMIF(Entrada_Dados_Ano_2012!$C$7:$C$253,D40,Entrada_Dados_Ano_2012!$BG$7:$BG$253)</f>
        <v>0</v>
      </c>
      <c r="BE40" s="40">
        <f>SUMIF(Entrada_Dados_Ano_2012!$C$7:$C$253,D40,Entrada_Dados_Ano_2012!$BH$7:$BH$253)</f>
        <v>25250</v>
      </c>
      <c r="BF40" s="40">
        <f>SUMIF(Entrada_Dados_Ano_2012!$C$7:$C$253,D40,Entrada_Dados_Ano_2012!$BI$7:$BI$253)</f>
        <v>42775</v>
      </c>
      <c r="BG40" s="40">
        <f>SUMIF(Entrada_Dados_Ano_2012!$C$7:$C$253,D40,Entrada_Dados_Ano_2012!$BJ$7:$BJ$253)</f>
        <v>1500</v>
      </c>
      <c r="BH40" s="40">
        <f>SUMIF(Entrada_Dados_Ano_2012!$C$7:$C$253,D40,Entrada_Dados_Ano_2012!$BK$7:$BK$253)</f>
        <v>24500</v>
      </c>
      <c r="BI40" s="40">
        <f>SUMIF(Entrada_Dados_Ano_2012!$C$7:$C$253,D40,Entrada_Dados_Ano_2012!$BL$7:$BL$253)</f>
        <v>0</v>
      </c>
      <c r="BK40" s="80">
        <v>33</v>
      </c>
      <c r="BL40" s="81">
        <f t="shared" si="31"/>
        <v>0</v>
      </c>
      <c r="BM40" s="80" t="str">
        <f>IF(BL40=1,SUM($BL$8:BL40),"")</f>
        <v/>
      </c>
      <c r="BN40" s="86" t="str">
        <f t="shared" si="32"/>
        <v>Bela Vista de Goiás</v>
      </c>
      <c r="BO40" s="117">
        <f t="shared" si="115"/>
        <v>0</v>
      </c>
      <c r="BP40" s="116">
        <f>HLOOKUP($BP$6,$BZ$6:DI40,BX40)</f>
        <v>0</v>
      </c>
      <c r="BQ40" s="117">
        <f>HLOOKUP($BQ$6,$DJ$6:ES40,BX40)</f>
        <v>0</v>
      </c>
      <c r="BR40" s="116">
        <f>HLOOKUP($BR$6,$ET$6:GC40,BX40)</f>
        <v>0</v>
      </c>
      <c r="BS40" s="84" t="str">
        <f t="shared" si="33"/>
        <v/>
      </c>
      <c r="BT40" s="96" t="str">
        <f>IF((SUM($BL39:$BL$254)=0),"",IF($BK40=VLOOKUP($BK40,$BM$8:$BM$254,1),IF(VLOOKUP($BK40,$BM$8:$BO$254,2)=0,"",VLOOKUP($BK40,$BM$8:$BO$254,3))," "))</f>
        <v/>
      </c>
      <c r="BU40" s="93" t="str">
        <f t="shared" si="34"/>
        <v/>
      </c>
      <c r="BV40" s="90" t="str">
        <f t="shared" si="35"/>
        <v/>
      </c>
      <c r="BW40" s="93" t="str">
        <f t="shared" si="101"/>
        <v/>
      </c>
      <c r="BX40" s="97">
        <v>35</v>
      </c>
      <c r="BY40" s="29" t="s">
        <v>534</v>
      </c>
      <c r="BZ40" s="113"/>
      <c r="CA40" s="113">
        <f t="shared" si="36"/>
        <v>0</v>
      </c>
      <c r="CB40" s="113">
        <f t="shared" si="37"/>
        <v>0</v>
      </c>
      <c r="CC40" s="113">
        <f t="shared" si="38"/>
        <v>0</v>
      </c>
      <c r="CD40" s="113">
        <f t="shared" si="39"/>
        <v>0</v>
      </c>
      <c r="CE40" s="113">
        <f t="shared" ca="1" si="40"/>
        <v>0</v>
      </c>
      <c r="CF40" s="113">
        <f t="shared" si="41"/>
        <v>150</v>
      </c>
      <c r="CG40" s="113">
        <f t="shared" si="42"/>
        <v>0</v>
      </c>
      <c r="CH40" s="113">
        <f t="shared" si="43"/>
        <v>0</v>
      </c>
      <c r="CI40" s="113">
        <f t="shared" si="1"/>
        <v>0</v>
      </c>
      <c r="CJ40" s="113">
        <f t="shared" si="2"/>
        <v>0</v>
      </c>
      <c r="CK40" s="113">
        <f t="shared" si="44"/>
        <v>0</v>
      </c>
      <c r="CL40" s="113">
        <f t="shared" si="45"/>
        <v>0</v>
      </c>
      <c r="CM40" s="113">
        <f t="shared" si="46"/>
        <v>0</v>
      </c>
      <c r="CN40" s="113">
        <f t="shared" si="47"/>
        <v>0</v>
      </c>
      <c r="CO40" s="113">
        <f t="shared" si="48"/>
        <v>0</v>
      </c>
      <c r="CP40" s="113">
        <f t="shared" si="49"/>
        <v>0</v>
      </c>
      <c r="CQ40" s="113">
        <f t="shared" si="50"/>
        <v>0</v>
      </c>
      <c r="CR40" s="113">
        <f t="shared" si="51"/>
        <v>0</v>
      </c>
      <c r="CS40" s="113">
        <f t="shared" si="3"/>
        <v>0</v>
      </c>
      <c r="CT40" s="113">
        <f t="shared" si="4"/>
        <v>28</v>
      </c>
      <c r="CU40" s="113">
        <f t="shared" si="5"/>
        <v>0</v>
      </c>
      <c r="CV40" s="113">
        <f t="shared" si="6"/>
        <v>0</v>
      </c>
      <c r="CW40" s="113">
        <f t="shared" si="52"/>
        <v>350</v>
      </c>
      <c r="CX40" s="113">
        <f t="shared" si="7"/>
        <v>0</v>
      </c>
      <c r="CY40" s="113">
        <f t="shared" si="8"/>
        <v>0</v>
      </c>
      <c r="CZ40" s="113">
        <f t="shared" si="9"/>
        <v>0</v>
      </c>
      <c r="DA40" s="113">
        <f t="shared" si="53"/>
        <v>0</v>
      </c>
      <c r="DB40" s="113">
        <f t="shared" si="54"/>
        <v>3500</v>
      </c>
      <c r="DC40" s="113">
        <f t="shared" si="55"/>
        <v>3</v>
      </c>
      <c r="DD40" s="113">
        <f t="shared" si="56"/>
        <v>14500</v>
      </c>
      <c r="DE40" s="113">
        <f t="shared" si="57"/>
        <v>500</v>
      </c>
      <c r="DF40" s="113">
        <f t="shared" si="58"/>
        <v>22</v>
      </c>
      <c r="DG40" s="113">
        <f t="shared" si="59"/>
        <v>260</v>
      </c>
      <c r="DH40" s="113">
        <f t="shared" si="60"/>
        <v>0</v>
      </c>
      <c r="DI40" s="113">
        <f t="shared" si="61"/>
        <v>0</v>
      </c>
      <c r="DJ40" s="113"/>
      <c r="DK40" s="113">
        <f t="shared" si="102"/>
        <v>0</v>
      </c>
      <c r="DL40" s="113">
        <f t="shared" si="62"/>
        <v>0</v>
      </c>
      <c r="DM40" s="113">
        <f t="shared" si="63"/>
        <v>0</v>
      </c>
      <c r="DN40" s="113">
        <f t="shared" si="64"/>
        <v>0</v>
      </c>
      <c r="DO40" s="113">
        <f t="shared" si="65"/>
        <v>0</v>
      </c>
      <c r="DP40" s="113">
        <f t="shared" si="66"/>
        <v>150</v>
      </c>
      <c r="DQ40" s="113">
        <f t="shared" si="67"/>
        <v>0</v>
      </c>
      <c r="DR40" s="113">
        <f t="shared" si="68"/>
        <v>0</v>
      </c>
      <c r="DS40" s="113">
        <f t="shared" si="11"/>
        <v>0</v>
      </c>
      <c r="DT40" s="113">
        <f t="shared" si="12"/>
        <v>0</v>
      </c>
      <c r="DU40" s="113">
        <f t="shared" si="69"/>
        <v>0</v>
      </c>
      <c r="DV40" s="113">
        <f t="shared" si="70"/>
        <v>0</v>
      </c>
      <c r="DW40" s="113">
        <f t="shared" si="103"/>
        <v>0</v>
      </c>
      <c r="DX40" s="113">
        <f t="shared" si="71"/>
        <v>0</v>
      </c>
      <c r="DY40" s="113">
        <f t="shared" si="72"/>
        <v>0</v>
      </c>
      <c r="DZ40" s="113">
        <f t="shared" si="104"/>
        <v>0</v>
      </c>
      <c r="EA40" s="113">
        <f t="shared" si="73"/>
        <v>0</v>
      </c>
      <c r="EB40" s="113">
        <f t="shared" si="74"/>
        <v>0</v>
      </c>
      <c r="EC40" s="113">
        <f t="shared" si="13"/>
        <v>0</v>
      </c>
      <c r="ED40" s="113">
        <f t="shared" si="14"/>
        <v>28</v>
      </c>
      <c r="EE40" s="113">
        <f t="shared" si="15"/>
        <v>0</v>
      </c>
      <c r="EF40" s="113">
        <f t="shared" si="16"/>
        <v>0</v>
      </c>
      <c r="EG40" s="113">
        <f t="shared" si="75"/>
        <v>350</v>
      </c>
      <c r="EH40" s="113">
        <f t="shared" si="17"/>
        <v>0</v>
      </c>
      <c r="EI40" s="113">
        <f t="shared" si="18"/>
        <v>0</v>
      </c>
      <c r="EJ40" s="113">
        <f t="shared" si="19"/>
        <v>0</v>
      </c>
      <c r="EK40" s="113">
        <f t="shared" si="76"/>
        <v>0</v>
      </c>
      <c r="EL40" s="113">
        <f t="shared" si="77"/>
        <v>3500</v>
      </c>
      <c r="EM40" s="113">
        <f t="shared" si="105"/>
        <v>3</v>
      </c>
      <c r="EN40" s="113">
        <f t="shared" si="78"/>
        <v>14500</v>
      </c>
      <c r="EO40" s="113">
        <f t="shared" si="79"/>
        <v>500</v>
      </c>
      <c r="EP40" s="113">
        <f t="shared" si="106"/>
        <v>22</v>
      </c>
      <c r="EQ40" s="113">
        <f t="shared" si="80"/>
        <v>260</v>
      </c>
      <c r="ER40" s="113">
        <f t="shared" si="81"/>
        <v>0</v>
      </c>
      <c r="ES40" s="113">
        <f t="shared" si="107"/>
        <v>0</v>
      </c>
      <c r="ET40" s="113"/>
      <c r="EU40" s="113">
        <f t="shared" si="108"/>
        <v>0</v>
      </c>
      <c r="EV40" s="113">
        <f t="shared" si="82"/>
        <v>0</v>
      </c>
      <c r="EW40" s="113">
        <f t="shared" si="83"/>
        <v>0</v>
      </c>
      <c r="EX40" s="113">
        <f t="shared" si="84"/>
        <v>0</v>
      </c>
      <c r="EY40" s="113">
        <f t="shared" si="85"/>
        <v>0</v>
      </c>
      <c r="EZ40" s="113">
        <f t="shared" si="86"/>
        <v>285</v>
      </c>
      <c r="FA40" s="113">
        <f t="shared" si="109"/>
        <v>0</v>
      </c>
      <c r="FB40" s="113">
        <f t="shared" si="87"/>
        <v>0</v>
      </c>
      <c r="FC40" s="113">
        <f t="shared" si="21"/>
        <v>0</v>
      </c>
      <c r="FD40" s="113">
        <f t="shared" si="22"/>
        <v>0</v>
      </c>
      <c r="FE40" s="113">
        <f t="shared" si="88"/>
        <v>0</v>
      </c>
      <c r="FF40" s="113">
        <f t="shared" si="89"/>
        <v>0</v>
      </c>
      <c r="FG40" s="113">
        <f t="shared" si="110"/>
        <v>0</v>
      </c>
      <c r="FH40" s="113">
        <f t="shared" si="90"/>
        <v>0</v>
      </c>
      <c r="FI40" s="113">
        <f t="shared" si="91"/>
        <v>0</v>
      </c>
      <c r="FJ40" s="113">
        <f t="shared" si="111"/>
        <v>0</v>
      </c>
      <c r="FK40" s="113">
        <f t="shared" si="92"/>
        <v>0</v>
      </c>
      <c r="FL40" s="113">
        <f t="shared" si="93"/>
        <v>0</v>
      </c>
      <c r="FM40" s="113">
        <f t="shared" si="23"/>
        <v>0</v>
      </c>
      <c r="FN40" s="113">
        <f t="shared" si="24"/>
        <v>560</v>
      </c>
      <c r="FO40" s="113">
        <f t="shared" si="25"/>
        <v>0</v>
      </c>
      <c r="FP40" s="113">
        <f t="shared" si="26"/>
        <v>0</v>
      </c>
      <c r="FQ40" s="113">
        <f t="shared" si="94"/>
        <v>6300</v>
      </c>
      <c r="FR40" s="113">
        <f t="shared" si="27"/>
        <v>0</v>
      </c>
      <c r="FS40" s="113">
        <f t="shared" si="28"/>
        <v>0</v>
      </c>
      <c r="FT40" s="113">
        <f t="shared" si="29"/>
        <v>0</v>
      </c>
      <c r="FU40" s="113">
        <f t="shared" si="95"/>
        <v>0</v>
      </c>
      <c r="FV40" s="113">
        <f t="shared" si="96"/>
        <v>25250</v>
      </c>
      <c r="FW40" s="113">
        <f t="shared" si="112"/>
        <v>60</v>
      </c>
      <c r="FX40" s="113">
        <f t="shared" si="97"/>
        <v>42775</v>
      </c>
      <c r="FY40" s="113">
        <f t="shared" si="98"/>
        <v>1500</v>
      </c>
      <c r="FZ40" s="113">
        <f t="shared" si="113"/>
        <v>385</v>
      </c>
      <c r="GA40" s="113">
        <f t="shared" si="99"/>
        <v>24500</v>
      </c>
      <c r="GB40" s="113">
        <f t="shared" si="100"/>
        <v>0</v>
      </c>
      <c r="GC40" s="113">
        <f t="shared" si="114"/>
        <v>0</v>
      </c>
    </row>
    <row r="41" spans="2:185" ht="12.75" customHeight="1" x14ac:dyDescent="0.2">
      <c r="B41" s="124">
        <v>34</v>
      </c>
      <c r="C41" s="121" t="s">
        <v>316</v>
      </c>
      <c r="D41" s="126" t="s">
        <v>91</v>
      </c>
      <c r="E41" s="40">
        <f>SUMIF(Entrada_Dados_Ano_2012!$C$7:$C$253,D41,Entrada_Dados_Ano_2012!$D$7:$D$253)</f>
        <v>15</v>
      </c>
      <c r="F41" s="40">
        <f>SUMIF(Entrada_Dados_Ano_2012!$C$7:$C$253,D41,Entrada_Dados_Ano_2012!$E$7:$E$253)</f>
        <v>0</v>
      </c>
      <c r="G41" s="40">
        <f>SUMIF(Entrada_Dados_Ano_2012!$C$7:$C$253,D41,Entrada_Dados_Ano_2012!$F$7:$F$253)</f>
        <v>0</v>
      </c>
      <c r="H41" s="40">
        <f ca="1">SUMIF(Entrada_Dados_Ano_2012!$C$7:$C$253,D41,Entrada_Dados_Ano_2012!$G$7:$G$251)</f>
        <v>0</v>
      </c>
      <c r="I41" s="40">
        <f>SUMIF(Entrada_Dados_Ano_2012!$C$7:$C$251,D41,Entrada_Dados_Ano_2012!$H$7:$H$253)</f>
        <v>200</v>
      </c>
      <c r="J41" s="40">
        <f>SUMIF(Entrada_Dados_Ano_2012!$C$7:$C$253,D41,Entrada_Dados_Ano_2012!$I$7:$I$253)</f>
        <v>0</v>
      </c>
      <c r="K41" s="40">
        <f>SUMIF(Entrada_Dados_Ano_2012!$C$7:$C$253,D41,Entrada_Dados_Ano_2012!$J$7:$J$253)</f>
        <v>15</v>
      </c>
      <c r="L41" s="40">
        <f>SUMIF(Entrada_Dados_Ano_2012!$C$7:$C$253,D41,Entrada_Dados_Ano_2012!$K$7:$K$253)</f>
        <v>0</v>
      </c>
      <c r="M41" s="40">
        <f>SUMIF(Entrada_Dados_Ano_2012!$C$7:$C$253,D41,Entrada_Dados_Ano_2012!$L$7:$L$253)</f>
        <v>0</v>
      </c>
      <c r="N41" s="40">
        <f>SUMIF(Entrada_Dados_Ano_2012!$C$7:$C$253,D41,Entrada_Dados_Ano_2012!$M$7:$M$253)</f>
        <v>0</v>
      </c>
      <c r="O41" s="40">
        <f>SUMIF(Entrada_Dados_Ano_2012!$C$7:$C$253,D41,Entrada_Dados_Ano_2012!$N$7:$N$253)</f>
        <v>0</v>
      </c>
      <c r="P41" s="40">
        <f>SUMIF(Entrada_Dados_Ano_2012!$C$7:$C$253,D41,Entrada_Dados_Ano_2012!$O$7:$O$253)</f>
        <v>0</v>
      </c>
      <c r="Q41" s="40">
        <f>SUMIF(Entrada_Dados_Ano_2012!$C$7:$C$253,D41,Entrada_Dados_Ano_2012!$P$7:$P$253)</f>
        <v>130</v>
      </c>
      <c r="R41" s="40">
        <f>SUMIF(Entrada_Dados_Ano_2012!$C$7:$C$253,D41,Entrada_Dados_Ano_2012!$Q$7:$Q$253)</f>
        <v>0</v>
      </c>
      <c r="S41" s="40">
        <f>SUMIF(Entrada_Dados_Ano_2012!$C$7:$C$253,D41,Entrada_Dados_Ano_2012!$R$7:$R$253)</f>
        <v>500</v>
      </c>
      <c r="T41" s="40">
        <f>SUMIF(Entrada_Dados_Ano_2012!$C$7:$C$253,D41,Entrada_Dados_Ano_2012!$S$7:$S$253)</f>
        <v>3500</v>
      </c>
      <c r="U41" s="40">
        <f>SUMIF(Entrada_Dados_Ano_2012!$C$7:$C$253,D41,Entrada_Dados_Ano_2012!$T$7:$T$253)</f>
        <v>0</v>
      </c>
      <c r="V41" s="40">
        <f>SUMIF(Entrada_Dados_Ano_2012!$C$7:$C$253,D41,Entrada_Dados_Ano_2012!$U$7:$U$253)</f>
        <v>0</v>
      </c>
      <c r="W41" s="145">
        <f>SUMIF(Entrada_Dados_Ano_2012!$C$7:$C$253,D41,Entrada_Dados_Ano_2012!$V$7:$V$253)</f>
        <v>0</v>
      </c>
      <c r="X41" s="142">
        <f>SUMIF(Entrada_Dados_Ano_2012!$C$7:$C$253,D41,Entrada_Dados_Ano_2012!$Y$7:$Y$253)</f>
        <v>15</v>
      </c>
      <c r="Y41" s="40">
        <f>SUMIF(Entrada_Dados_Ano_2012!$C$7:$C$253,D41,Entrada_Dados_Ano_2012!$Z$7:$Z$253)</f>
        <v>0</v>
      </c>
      <c r="Z41" s="40">
        <f>SUMIF(Entrada_Dados_Ano_2012!$C$7:$C$253,D41,Entrada_Dados_Ano_2012!$AA$7:$AA$253)</f>
        <v>0</v>
      </c>
      <c r="AA41" s="40">
        <f>SUMIF(Entrada_Dados_Ano_2012!$C$7:$C$253,D41,Entrada_Dados_Ano_2012!$AB$7:$AB$253)</f>
        <v>0</v>
      </c>
      <c r="AB41" s="40">
        <f>SUMIF(Entrada_Dados_Ano_2012!$C$7:$C$253,D41,Entrada_Dados_Ano_2012!$AC$7:$AC$253)</f>
        <v>200</v>
      </c>
      <c r="AC41" s="40">
        <f>SUMIF(Entrada_Dados_Ano_2012!$C$7:$C$253,D41,Entrada_Dados_Ano_2012!$AD$7:$AD$253)</f>
        <v>0</v>
      </c>
      <c r="AD41" s="40">
        <f>SUMIF(Entrada_Dados_Ano_2012!$C$7:$C$253,D41,Entrada_Dados_Ano_2012!$AE$7:$AE$253)</f>
        <v>15</v>
      </c>
      <c r="AE41" s="40">
        <f>SUMIF(Entrada_Dados_Ano_2012!$C$7:$C$253,D41,Entrada_Dados_Ano_2012!$AF$7:$AF$253)</f>
        <v>0</v>
      </c>
      <c r="AF41" s="40">
        <f>SUMIF(Entrada_Dados_Ano_2012!$C$7:$C$253,D41,Entrada_Dados_Ano_2012!$AG$7:$AG$253)</f>
        <v>0</v>
      </c>
      <c r="AG41" s="40">
        <f>SUMIF(Entrada_Dados_Ano_2012!$C$7:$C$253,D41,Entrada_Dados_Ano_2012!$AH$7:$AH$253)</f>
        <v>0</v>
      </c>
      <c r="AH41" s="40">
        <f>SUMIF(Entrada_Dados_Ano_2012!$C$7:$C$253,D41,Entrada_Dados_Ano_2012!$AI$7:$AI$253)</f>
        <v>0</v>
      </c>
      <c r="AI41" s="40">
        <f>SUMIF(Entrada_Dados_Ano_2012!$C$7:$C$253,D41,Entrada_Dados_Ano_2012!$AJ$7:$AJ$253)</f>
        <v>0</v>
      </c>
      <c r="AJ41" s="40">
        <f>SUMIF(Entrada_Dados_Ano_2012!$C$7:$C$253,D41,Entrada_Dados_Ano_2012!$AK$7:$AK$253)</f>
        <v>130</v>
      </c>
      <c r="AK41" s="40">
        <f>SUMIF(Entrada_Dados_Ano_2012!$C$7:$C$253,D41,Entrada_Dados_Ano_2012!$AL$7:$AL$253)</f>
        <v>0</v>
      </c>
      <c r="AL41" s="40">
        <f>SUMIF(Entrada_Dados_Ano_2012!$C$7:$C$253,D41,Entrada_Dados_Ano_2012!$AM$7:$AM$253)</f>
        <v>500</v>
      </c>
      <c r="AM41" s="40">
        <f>SUMIF(Entrada_Dados_Ano_2012!$C$7:$C$253,D41,Entrada_Dados_Ano_2012!$AN$7:$AN$253)</f>
        <v>3500</v>
      </c>
      <c r="AN41" s="40">
        <f>SUMIF(Entrada_Dados_Ano_2012!$C$7:$C$253,D41,Entrada_Dados_Ano_2012!$AO$7:$AO$253)</f>
        <v>0</v>
      </c>
      <c r="AO41" s="40">
        <f>SUMIF(Entrada_Dados_Ano_2012!$C$7:$C$253,D41,Entrada_Dados_Ano_2012!$AP$7:$AP$253)</f>
        <v>0</v>
      </c>
      <c r="AP41" s="145">
        <f>SUMIF(Entrada_Dados_Ano_2012!$C$7:$C$253,D41,Entrada_Dados_Ano_2012!$AQ$7:$AQ$253)</f>
        <v>0</v>
      </c>
      <c r="AQ41" s="142">
        <f>SUMIF(Entrada_Dados_Ano_2012!$C$7:$C$253,D41,Entrada_Dados_Ano_2012!$AT$7:$AT$253)</f>
        <v>390</v>
      </c>
      <c r="AR41" s="40">
        <f>SUMIF(Entrada_Dados_Ano_2012!$C$7:$C$253,D41,Entrada_Dados_Ano_2012!$AU$7:$AU$253)</f>
        <v>0</v>
      </c>
      <c r="AS41" s="40">
        <f>SUMIF(Entrada_Dados_Ano_2012!$C$7:$C$253,D41,Entrada_Dados_Ano_2012!$AV$7:$AV$253)</f>
        <v>0</v>
      </c>
      <c r="AT41" s="40">
        <f>SUMIF(Entrada_Dados_Ano_2012!$C$7:$C$253,D41,Entrada_Dados_Ano_2012!$AW$7:$AW$253)</f>
        <v>0</v>
      </c>
      <c r="AU41" s="40">
        <f>SUMIF(Entrada_Dados_Ano_2012!$C$7:$C$253,D41,Entrada_Dados_Ano_2012!$AX$7:$AX$253)</f>
        <v>340</v>
      </c>
      <c r="AV41" s="40">
        <f>SUMIF(Entrada_Dados_Ano_2012!$C$7:$C$253,D41,Entrada_Dados_Ano_2012!$AY$7:$AY$253)</f>
        <v>0</v>
      </c>
      <c r="AW41" s="40">
        <f>SUMIF(Entrada_Dados_Ano_2012!$C$7:$C$253,D41,Entrada_Dados_Ano_2012!$AZ$7:$AZ$253)</f>
        <v>900</v>
      </c>
      <c r="AX41" s="40">
        <f>SUMIF(Entrada_Dados_Ano_2012!$C$7:$C$253,D41,Entrada_Dados_Ano_2012!$BA$7:$BA$253)</f>
        <v>0</v>
      </c>
      <c r="AY41" s="40">
        <f>SUMIF(Entrada_Dados_Ano_2012!$C$7:$C$253,D41,Entrada_Dados_Ano_2012!$BB$7:$BB$253)</f>
        <v>0</v>
      </c>
      <c r="AZ41" s="40">
        <f>SUMIF(Entrada_Dados_Ano_2012!$C$7:$C$253,D41,Entrada_Dados_Ano_2012!$BC$7:$BC$253)</f>
        <v>0</v>
      </c>
      <c r="BA41" s="40">
        <f>SUMIF(Entrada_Dados_Ano_2012!$C$7:$C$253,D41,Entrada_Dados_Ano_2012!$BD$7:$BD$253)</f>
        <v>0</v>
      </c>
      <c r="BB41" s="40">
        <f>SUMIF(Entrada_Dados_Ano_2012!$C$7:$C$253,D41,Entrada_Dados_Ano_2012!$BE$7:$BE$253)</f>
        <v>0</v>
      </c>
      <c r="BC41" s="40">
        <f>SUMIF(Entrada_Dados_Ano_2012!$C$7:$C$253,D41,Entrada_Dados_Ano_2012!$BF$7:$BF$253)</f>
        <v>2275</v>
      </c>
      <c r="BD41" s="40">
        <f>SUMIF(Entrada_Dados_Ano_2012!$C$7:$C$253,D41,Entrada_Dados_Ano_2012!$BG$7:$BG$253)</f>
        <v>0</v>
      </c>
      <c r="BE41" s="40">
        <f>SUMIF(Entrada_Dados_Ano_2012!$C$7:$C$253,D41,Entrada_Dados_Ano_2012!$BH$7:$BH$253)</f>
        <v>1750</v>
      </c>
      <c r="BF41" s="40">
        <f>SUMIF(Entrada_Dados_Ano_2012!$C$7:$C$253,D41,Entrada_Dados_Ano_2012!$BI$7:$BI$253)</f>
        <v>11550</v>
      </c>
      <c r="BG41" s="40">
        <f>SUMIF(Entrada_Dados_Ano_2012!$C$7:$C$253,D41,Entrada_Dados_Ano_2012!$BJ$7:$BJ$253)</f>
        <v>0</v>
      </c>
      <c r="BH41" s="40">
        <f>SUMIF(Entrada_Dados_Ano_2012!$C$7:$C$253,D41,Entrada_Dados_Ano_2012!$BK$7:$BK$253)</f>
        <v>0</v>
      </c>
      <c r="BI41" s="40">
        <f>SUMIF(Entrada_Dados_Ano_2012!$C$7:$C$253,D41,Entrada_Dados_Ano_2012!$BL$7:$BL$253)</f>
        <v>0</v>
      </c>
      <c r="BK41" s="80">
        <v>34</v>
      </c>
      <c r="BL41" s="81">
        <f t="shared" si="31"/>
        <v>0</v>
      </c>
      <c r="BM41" s="80" t="str">
        <f>IF(BL41=1,SUM($BL$8:BL41),"")</f>
        <v/>
      </c>
      <c r="BN41" s="86" t="str">
        <f t="shared" si="32"/>
        <v>Bom Jardim de Goiás</v>
      </c>
      <c r="BO41" s="117">
        <f t="shared" si="115"/>
        <v>0</v>
      </c>
      <c r="BP41" s="116">
        <f>HLOOKUP($BP$6,$BZ$6:DI41,BX41)</f>
        <v>0</v>
      </c>
      <c r="BQ41" s="117">
        <f>HLOOKUP($BQ$6,$DJ$6:ES41,BX41)</f>
        <v>0</v>
      </c>
      <c r="BR41" s="116">
        <f>HLOOKUP($BR$6,$ET$6:GC41,BX41)</f>
        <v>0</v>
      </c>
      <c r="BS41" s="84" t="str">
        <f t="shared" si="33"/>
        <v/>
      </c>
      <c r="BT41" s="96" t="str">
        <f>IF((SUM($BL40:$BL$254)=0),"",IF($BK41=VLOOKUP($BK41,$BM$8:$BM$254,1),IF(VLOOKUP($BK41,$BM$8:$BO$254,2)=0,"",VLOOKUP($BK41,$BM$8:$BO$254,3))," "))</f>
        <v/>
      </c>
      <c r="BU41" s="93" t="str">
        <f t="shared" si="34"/>
        <v/>
      </c>
      <c r="BV41" s="90" t="str">
        <f t="shared" si="35"/>
        <v/>
      </c>
      <c r="BW41" s="93" t="str">
        <f t="shared" si="101"/>
        <v/>
      </c>
      <c r="BX41" s="97">
        <v>36</v>
      </c>
      <c r="BY41" s="29" t="s">
        <v>5</v>
      </c>
      <c r="BZ41" s="113"/>
      <c r="CA41" s="113">
        <f t="shared" si="36"/>
        <v>0</v>
      </c>
      <c r="CB41" s="113">
        <f t="shared" si="37"/>
        <v>15</v>
      </c>
      <c r="CC41" s="113">
        <f t="shared" si="38"/>
        <v>0</v>
      </c>
      <c r="CD41" s="113">
        <f t="shared" si="39"/>
        <v>0</v>
      </c>
      <c r="CE41" s="113">
        <f t="shared" ca="1" si="40"/>
        <v>0</v>
      </c>
      <c r="CF41" s="113">
        <f t="shared" si="41"/>
        <v>200</v>
      </c>
      <c r="CG41" s="113">
        <f t="shared" si="42"/>
        <v>90</v>
      </c>
      <c r="CH41" s="113">
        <f t="shared" si="43"/>
        <v>0</v>
      </c>
      <c r="CI41" s="113">
        <f t="shared" si="1"/>
        <v>0</v>
      </c>
      <c r="CJ41" s="113">
        <f t="shared" si="2"/>
        <v>0</v>
      </c>
      <c r="CK41" s="113">
        <f t="shared" si="44"/>
        <v>15</v>
      </c>
      <c r="CL41" s="113">
        <f t="shared" si="45"/>
        <v>0</v>
      </c>
      <c r="CM41" s="113">
        <f t="shared" si="46"/>
        <v>0</v>
      </c>
      <c r="CN41" s="113">
        <f t="shared" si="47"/>
        <v>0</v>
      </c>
      <c r="CO41" s="113">
        <f t="shared" si="48"/>
        <v>0</v>
      </c>
      <c r="CP41" s="113">
        <f t="shared" si="49"/>
        <v>0</v>
      </c>
      <c r="CQ41" s="113">
        <f t="shared" si="50"/>
        <v>0</v>
      </c>
      <c r="CR41" s="113">
        <f t="shared" si="51"/>
        <v>0</v>
      </c>
      <c r="CS41" s="113">
        <f t="shared" si="3"/>
        <v>0</v>
      </c>
      <c r="CT41" s="113">
        <f t="shared" si="4"/>
        <v>0</v>
      </c>
      <c r="CU41" s="113">
        <f t="shared" si="5"/>
        <v>0</v>
      </c>
      <c r="CV41" s="113">
        <f t="shared" si="6"/>
        <v>0</v>
      </c>
      <c r="CW41" s="113">
        <f t="shared" si="52"/>
        <v>130</v>
      </c>
      <c r="CX41" s="113">
        <f t="shared" si="7"/>
        <v>0</v>
      </c>
      <c r="CY41" s="113">
        <f t="shared" si="8"/>
        <v>0</v>
      </c>
      <c r="CZ41" s="113">
        <f t="shared" si="9"/>
        <v>0</v>
      </c>
      <c r="DA41" s="113">
        <f t="shared" si="53"/>
        <v>0</v>
      </c>
      <c r="DB41" s="113">
        <f t="shared" si="54"/>
        <v>500</v>
      </c>
      <c r="DC41" s="113">
        <f t="shared" si="55"/>
        <v>0</v>
      </c>
      <c r="DD41" s="113">
        <f t="shared" si="56"/>
        <v>3500</v>
      </c>
      <c r="DE41" s="113">
        <f t="shared" si="57"/>
        <v>0</v>
      </c>
      <c r="DF41" s="113">
        <f t="shared" si="58"/>
        <v>0</v>
      </c>
      <c r="DG41" s="113">
        <f t="shared" si="59"/>
        <v>0</v>
      </c>
      <c r="DH41" s="113">
        <f t="shared" si="60"/>
        <v>0</v>
      </c>
      <c r="DI41" s="113">
        <f t="shared" si="61"/>
        <v>0</v>
      </c>
      <c r="DJ41" s="113"/>
      <c r="DK41" s="113">
        <f t="shared" si="102"/>
        <v>0</v>
      </c>
      <c r="DL41" s="113">
        <f t="shared" si="62"/>
        <v>15</v>
      </c>
      <c r="DM41" s="113">
        <f t="shared" si="63"/>
        <v>0</v>
      </c>
      <c r="DN41" s="113">
        <f t="shared" si="64"/>
        <v>0</v>
      </c>
      <c r="DO41" s="113">
        <f t="shared" si="65"/>
        <v>0</v>
      </c>
      <c r="DP41" s="113">
        <f t="shared" si="66"/>
        <v>200</v>
      </c>
      <c r="DQ41" s="113">
        <f t="shared" si="67"/>
        <v>90</v>
      </c>
      <c r="DR41" s="113">
        <f t="shared" si="68"/>
        <v>0</v>
      </c>
      <c r="DS41" s="113">
        <f t="shared" si="11"/>
        <v>0</v>
      </c>
      <c r="DT41" s="113">
        <f t="shared" si="12"/>
        <v>0</v>
      </c>
      <c r="DU41" s="113">
        <f t="shared" si="69"/>
        <v>15</v>
      </c>
      <c r="DV41" s="113">
        <f t="shared" si="70"/>
        <v>0</v>
      </c>
      <c r="DW41" s="113">
        <f t="shared" si="103"/>
        <v>0</v>
      </c>
      <c r="DX41" s="113">
        <f t="shared" si="71"/>
        <v>0</v>
      </c>
      <c r="DY41" s="113">
        <f t="shared" si="72"/>
        <v>0</v>
      </c>
      <c r="DZ41" s="113">
        <f t="shared" si="104"/>
        <v>0</v>
      </c>
      <c r="EA41" s="113">
        <f t="shared" si="73"/>
        <v>0</v>
      </c>
      <c r="EB41" s="113">
        <f t="shared" si="74"/>
        <v>0</v>
      </c>
      <c r="EC41" s="113">
        <f t="shared" si="13"/>
        <v>0</v>
      </c>
      <c r="ED41" s="113">
        <f t="shared" si="14"/>
        <v>0</v>
      </c>
      <c r="EE41" s="113">
        <f t="shared" si="15"/>
        <v>0</v>
      </c>
      <c r="EF41" s="113">
        <f t="shared" si="16"/>
        <v>0</v>
      </c>
      <c r="EG41" s="113">
        <f t="shared" si="75"/>
        <v>130</v>
      </c>
      <c r="EH41" s="113">
        <f t="shared" si="17"/>
        <v>0</v>
      </c>
      <c r="EI41" s="113">
        <f t="shared" si="18"/>
        <v>0</v>
      </c>
      <c r="EJ41" s="113">
        <f t="shared" si="19"/>
        <v>0</v>
      </c>
      <c r="EK41" s="113">
        <f t="shared" si="76"/>
        <v>0</v>
      </c>
      <c r="EL41" s="113">
        <f t="shared" si="77"/>
        <v>500</v>
      </c>
      <c r="EM41" s="113">
        <f t="shared" si="105"/>
        <v>0</v>
      </c>
      <c r="EN41" s="113">
        <f t="shared" si="78"/>
        <v>3500</v>
      </c>
      <c r="EO41" s="113">
        <f t="shared" si="79"/>
        <v>0</v>
      </c>
      <c r="EP41" s="113">
        <f t="shared" si="106"/>
        <v>0</v>
      </c>
      <c r="EQ41" s="113">
        <f t="shared" si="80"/>
        <v>0</v>
      </c>
      <c r="ER41" s="113">
        <f t="shared" si="81"/>
        <v>0</v>
      </c>
      <c r="ES41" s="113">
        <f t="shared" si="107"/>
        <v>0</v>
      </c>
      <c r="ET41" s="113"/>
      <c r="EU41" s="113">
        <f t="shared" si="108"/>
        <v>0</v>
      </c>
      <c r="EV41" s="113">
        <f t="shared" si="82"/>
        <v>390</v>
      </c>
      <c r="EW41" s="113">
        <f t="shared" si="83"/>
        <v>0</v>
      </c>
      <c r="EX41" s="113">
        <f t="shared" si="84"/>
        <v>0</v>
      </c>
      <c r="EY41" s="113">
        <f t="shared" si="85"/>
        <v>0</v>
      </c>
      <c r="EZ41" s="113">
        <f t="shared" si="86"/>
        <v>340</v>
      </c>
      <c r="FA41" s="113">
        <f t="shared" si="109"/>
        <v>900</v>
      </c>
      <c r="FB41" s="113">
        <f t="shared" si="87"/>
        <v>0</v>
      </c>
      <c r="FC41" s="113">
        <f t="shared" si="21"/>
        <v>0</v>
      </c>
      <c r="FD41" s="113">
        <f t="shared" si="22"/>
        <v>0</v>
      </c>
      <c r="FE41" s="113">
        <f t="shared" si="88"/>
        <v>900</v>
      </c>
      <c r="FF41" s="113">
        <f t="shared" si="89"/>
        <v>0</v>
      </c>
      <c r="FG41" s="113">
        <f t="shared" si="110"/>
        <v>0</v>
      </c>
      <c r="FH41" s="113">
        <f t="shared" si="90"/>
        <v>0</v>
      </c>
      <c r="FI41" s="113">
        <f t="shared" si="91"/>
        <v>0</v>
      </c>
      <c r="FJ41" s="113">
        <f t="shared" si="111"/>
        <v>0</v>
      </c>
      <c r="FK41" s="113">
        <f t="shared" si="92"/>
        <v>0</v>
      </c>
      <c r="FL41" s="113">
        <f t="shared" si="93"/>
        <v>0</v>
      </c>
      <c r="FM41" s="113">
        <f t="shared" si="23"/>
        <v>0</v>
      </c>
      <c r="FN41" s="113">
        <f t="shared" si="24"/>
        <v>0</v>
      </c>
      <c r="FO41" s="113">
        <f t="shared" si="25"/>
        <v>0</v>
      </c>
      <c r="FP41" s="113">
        <f t="shared" si="26"/>
        <v>0</v>
      </c>
      <c r="FQ41" s="113">
        <f t="shared" si="94"/>
        <v>2275</v>
      </c>
      <c r="FR41" s="113">
        <f t="shared" si="27"/>
        <v>0</v>
      </c>
      <c r="FS41" s="113">
        <f t="shared" si="28"/>
        <v>0</v>
      </c>
      <c r="FT41" s="113">
        <f t="shared" si="29"/>
        <v>0</v>
      </c>
      <c r="FU41" s="113">
        <f t="shared" si="95"/>
        <v>0</v>
      </c>
      <c r="FV41" s="113">
        <f t="shared" si="96"/>
        <v>1750</v>
      </c>
      <c r="FW41" s="113">
        <f t="shared" si="112"/>
        <v>0</v>
      </c>
      <c r="FX41" s="113">
        <f t="shared" si="97"/>
        <v>11550</v>
      </c>
      <c r="FY41" s="113">
        <f t="shared" si="98"/>
        <v>0</v>
      </c>
      <c r="FZ41" s="113">
        <f t="shared" si="113"/>
        <v>0</v>
      </c>
      <c r="GA41" s="113">
        <f t="shared" si="99"/>
        <v>0</v>
      </c>
      <c r="GB41" s="113">
        <f t="shared" si="100"/>
        <v>0</v>
      </c>
      <c r="GC41" s="113">
        <f t="shared" si="114"/>
        <v>0</v>
      </c>
    </row>
    <row r="42" spans="2:185" ht="12.75" customHeight="1" x14ac:dyDescent="0.2">
      <c r="B42" s="124">
        <v>35</v>
      </c>
      <c r="C42" s="121" t="s">
        <v>317</v>
      </c>
      <c r="D42" s="126" t="s">
        <v>92</v>
      </c>
      <c r="E42" s="40">
        <f>SUMIF(Entrada_Dados_Ano_2012!$C$7:$C$253,D42,Entrada_Dados_Ano_2012!$D$7:$D$253)</f>
        <v>0</v>
      </c>
      <c r="F42" s="40">
        <f>SUMIF(Entrada_Dados_Ano_2012!$C$7:$C$253,D42,Entrada_Dados_Ano_2012!$E$7:$E$253)</f>
        <v>0</v>
      </c>
      <c r="G42" s="40">
        <f>SUMIF(Entrada_Dados_Ano_2012!$C$7:$C$253,D42,Entrada_Dados_Ano_2012!$F$7:$F$253)</f>
        <v>0</v>
      </c>
      <c r="H42" s="40">
        <f ca="1">SUMIF(Entrada_Dados_Ano_2012!$C$7:$C$253,D42,Entrada_Dados_Ano_2012!$G$7:$G$251)</f>
        <v>0</v>
      </c>
      <c r="I42" s="40">
        <f>SUMIF(Entrada_Dados_Ano_2012!$C$7:$C$251,D42,Entrada_Dados_Ano_2012!$H$7:$H$253)</f>
        <v>15</v>
      </c>
      <c r="J42" s="40">
        <f>SUMIF(Entrada_Dados_Ano_2012!$C$7:$C$253,D42,Entrada_Dados_Ano_2012!$I$7:$I$253)</f>
        <v>0</v>
      </c>
      <c r="K42" s="40">
        <f>SUMIF(Entrada_Dados_Ano_2012!$C$7:$C$253,D42,Entrada_Dados_Ano_2012!$J$7:$J$253)</f>
        <v>36600</v>
      </c>
      <c r="L42" s="40">
        <f>SUMIF(Entrada_Dados_Ano_2012!$C$7:$C$253,D42,Entrada_Dados_Ano_2012!$K$7:$K$253)</f>
        <v>0</v>
      </c>
      <c r="M42" s="40">
        <f>SUMIF(Entrada_Dados_Ano_2012!$C$7:$C$253,D42,Entrada_Dados_Ano_2012!$L$7:$L$253)</f>
        <v>0</v>
      </c>
      <c r="N42" s="40">
        <f>SUMIF(Entrada_Dados_Ano_2012!$C$7:$C$253,D42,Entrada_Dados_Ano_2012!$M$7:$M$253)</f>
        <v>190</v>
      </c>
      <c r="O42" s="40">
        <f>SUMIF(Entrada_Dados_Ano_2012!$C$7:$C$253,D42,Entrada_Dados_Ano_2012!$N$7:$N$253)</f>
        <v>0</v>
      </c>
      <c r="P42" s="40">
        <f>SUMIF(Entrada_Dados_Ano_2012!$C$7:$C$253,D42,Entrada_Dados_Ano_2012!$O$7:$O$253)</f>
        <v>130</v>
      </c>
      <c r="Q42" s="40">
        <f>SUMIF(Entrada_Dados_Ano_2012!$C$7:$C$253,D42,Entrada_Dados_Ano_2012!$P$7:$P$253)</f>
        <v>10</v>
      </c>
      <c r="R42" s="40">
        <f>SUMIF(Entrada_Dados_Ano_2012!$C$7:$C$253,D42,Entrada_Dados_Ano_2012!$Q$7:$Q$253)</f>
        <v>0</v>
      </c>
      <c r="S42" s="40">
        <f>SUMIF(Entrada_Dados_Ano_2012!$C$7:$C$253,D42,Entrada_Dados_Ano_2012!$R$7:$R$253)</f>
        <v>16500</v>
      </c>
      <c r="T42" s="40">
        <f>SUMIF(Entrada_Dados_Ano_2012!$C$7:$C$253,D42,Entrada_Dados_Ano_2012!$S$7:$S$253)</f>
        <v>54000</v>
      </c>
      <c r="U42" s="40">
        <f>SUMIF(Entrada_Dados_Ano_2012!$C$7:$C$253,D42,Entrada_Dados_Ano_2012!$T$7:$T$253)</f>
        <v>12000</v>
      </c>
      <c r="V42" s="40">
        <f>SUMIF(Entrada_Dados_Ano_2012!$C$7:$C$253,D42,Entrada_Dados_Ano_2012!$U$7:$U$253)</f>
        <v>2</v>
      </c>
      <c r="W42" s="145">
        <f>SUMIF(Entrada_Dados_Ano_2012!$C$7:$C$253,D42,Entrada_Dados_Ano_2012!$V$7:$V$253)</f>
        <v>0</v>
      </c>
      <c r="X42" s="142">
        <f>SUMIF(Entrada_Dados_Ano_2012!$C$7:$C$253,D42,Entrada_Dados_Ano_2012!$Y$7:$Y$253)</f>
        <v>0</v>
      </c>
      <c r="Y42" s="40">
        <f>SUMIF(Entrada_Dados_Ano_2012!$C$7:$C$253,D42,Entrada_Dados_Ano_2012!$Z$7:$Z$253)</f>
        <v>0</v>
      </c>
      <c r="Z42" s="40">
        <f>SUMIF(Entrada_Dados_Ano_2012!$C$7:$C$253,D42,Entrada_Dados_Ano_2012!$AA$7:$AA$253)</f>
        <v>0</v>
      </c>
      <c r="AA42" s="40">
        <f>SUMIF(Entrada_Dados_Ano_2012!$C$7:$C$253,D42,Entrada_Dados_Ano_2012!$AB$7:$AB$253)</f>
        <v>0</v>
      </c>
      <c r="AB42" s="40">
        <f>SUMIF(Entrada_Dados_Ano_2012!$C$7:$C$253,D42,Entrada_Dados_Ano_2012!$AC$7:$AC$253)</f>
        <v>15</v>
      </c>
      <c r="AC42" s="40">
        <f>SUMIF(Entrada_Dados_Ano_2012!$C$7:$C$253,D42,Entrada_Dados_Ano_2012!$AD$7:$AD$253)</f>
        <v>0</v>
      </c>
      <c r="AD42" s="40">
        <f>SUMIF(Entrada_Dados_Ano_2012!$C$7:$C$253,D42,Entrada_Dados_Ano_2012!$AE$7:$AE$253)</f>
        <v>36600</v>
      </c>
      <c r="AE42" s="40">
        <f>SUMIF(Entrada_Dados_Ano_2012!$C$7:$C$253,D42,Entrada_Dados_Ano_2012!$AF$7:$AF$253)</f>
        <v>0</v>
      </c>
      <c r="AF42" s="40">
        <f>SUMIF(Entrada_Dados_Ano_2012!$C$7:$C$253,D42,Entrada_Dados_Ano_2012!$AG$7:$AG$253)</f>
        <v>0</v>
      </c>
      <c r="AG42" s="40">
        <f>SUMIF(Entrada_Dados_Ano_2012!$C$7:$C$253,D42,Entrada_Dados_Ano_2012!$AH$7:$AH$253)</f>
        <v>190</v>
      </c>
      <c r="AH42" s="40">
        <f>SUMIF(Entrada_Dados_Ano_2012!$C$7:$C$253,D42,Entrada_Dados_Ano_2012!$AI$7:$AI$253)</f>
        <v>0</v>
      </c>
      <c r="AI42" s="40">
        <f>SUMIF(Entrada_Dados_Ano_2012!$C$7:$C$253,D42,Entrada_Dados_Ano_2012!$AJ$7:$AJ$253)</f>
        <v>130</v>
      </c>
      <c r="AJ42" s="40">
        <f>SUMIF(Entrada_Dados_Ano_2012!$C$7:$C$253,D42,Entrada_Dados_Ano_2012!$AK$7:$AK$253)</f>
        <v>10</v>
      </c>
      <c r="AK42" s="40">
        <f>SUMIF(Entrada_Dados_Ano_2012!$C$7:$C$253,D42,Entrada_Dados_Ano_2012!$AL$7:$AL$253)</f>
        <v>0</v>
      </c>
      <c r="AL42" s="40">
        <f>SUMIF(Entrada_Dados_Ano_2012!$C$7:$C$253,D42,Entrada_Dados_Ano_2012!$AM$7:$AM$253)</f>
        <v>16500</v>
      </c>
      <c r="AM42" s="40">
        <f>SUMIF(Entrada_Dados_Ano_2012!$C$7:$C$253,D42,Entrada_Dados_Ano_2012!$AN$7:$AN$253)</f>
        <v>54000</v>
      </c>
      <c r="AN42" s="40">
        <f>SUMIF(Entrada_Dados_Ano_2012!$C$7:$C$253,D42,Entrada_Dados_Ano_2012!$AO$7:$AO$253)</f>
        <v>12000</v>
      </c>
      <c r="AO42" s="40">
        <f>SUMIF(Entrada_Dados_Ano_2012!$C$7:$C$253,D42,Entrada_Dados_Ano_2012!$AP$7:$AP$253)</f>
        <v>2</v>
      </c>
      <c r="AP42" s="145">
        <f>SUMIF(Entrada_Dados_Ano_2012!$C$7:$C$253,D42,Entrada_Dados_Ano_2012!$AQ$7:$AQ$253)</f>
        <v>0</v>
      </c>
      <c r="AQ42" s="142">
        <f>SUMIF(Entrada_Dados_Ano_2012!$C$7:$C$253,D42,Entrada_Dados_Ano_2012!$AT$7:$AT$253)</f>
        <v>0</v>
      </c>
      <c r="AR42" s="40">
        <f>SUMIF(Entrada_Dados_Ano_2012!$C$7:$C$253,D42,Entrada_Dados_Ano_2012!$AU$7:$AU$253)</f>
        <v>0</v>
      </c>
      <c r="AS42" s="40">
        <f>SUMIF(Entrada_Dados_Ano_2012!$C$7:$C$253,D42,Entrada_Dados_Ano_2012!$AV$7:$AV$253)</f>
        <v>0</v>
      </c>
      <c r="AT42" s="40">
        <f>SUMIF(Entrada_Dados_Ano_2012!$C$7:$C$253,D42,Entrada_Dados_Ano_2012!$AW$7:$AW$253)</f>
        <v>0</v>
      </c>
      <c r="AU42" s="40">
        <f>SUMIF(Entrada_Dados_Ano_2012!$C$7:$C$253,D42,Entrada_Dados_Ano_2012!$AX$7:$AX$253)</f>
        <v>28</v>
      </c>
      <c r="AV42" s="40">
        <f>SUMIF(Entrada_Dados_Ano_2012!$C$7:$C$253,D42,Entrada_Dados_Ano_2012!$AY$7:$AY$253)</f>
        <v>0</v>
      </c>
      <c r="AW42" s="40">
        <f>SUMIF(Entrada_Dados_Ano_2012!$C$7:$C$253,D42,Entrada_Dados_Ano_2012!$AZ$7:$AZ$253)</f>
        <v>3078060</v>
      </c>
      <c r="AX42" s="40">
        <f>SUMIF(Entrada_Dados_Ano_2012!$C$7:$C$253,D42,Entrada_Dados_Ano_2012!$BA$7:$BA$253)</f>
        <v>0</v>
      </c>
      <c r="AY42" s="40">
        <f>SUMIF(Entrada_Dados_Ano_2012!$C$7:$C$253,D42,Entrada_Dados_Ano_2012!$BB$7:$BB$253)</f>
        <v>0</v>
      </c>
      <c r="AZ42" s="40">
        <f>SUMIF(Entrada_Dados_Ano_2012!$C$7:$C$253,D42,Entrada_Dados_Ano_2012!$BC$7:$BC$253)</f>
        <v>532</v>
      </c>
      <c r="BA42" s="40">
        <f>SUMIF(Entrada_Dados_Ano_2012!$C$7:$C$253,D42,Entrada_Dados_Ano_2012!$BD$7:$BD$253)</f>
        <v>0</v>
      </c>
      <c r="BB42" s="40">
        <f>SUMIF(Entrada_Dados_Ano_2012!$C$7:$C$253,D42,Entrada_Dados_Ano_2012!$BE$7:$BE$253)</f>
        <v>182</v>
      </c>
      <c r="BC42" s="40">
        <f>SUMIF(Entrada_Dados_Ano_2012!$C$7:$C$253,D42,Entrada_Dados_Ano_2012!$BF$7:$BF$253)</f>
        <v>145</v>
      </c>
      <c r="BD42" s="40">
        <f>SUMIF(Entrada_Dados_Ano_2012!$C$7:$C$253,D42,Entrada_Dados_Ano_2012!$BG$7:$BG$253)</f>
        <v>0</v>
      </c>
      <c r="BE42" s="40">
        <f>SUMIF(Entrada_Dados_Ano_2012!$C$7:$C$253,D42,Entrada_Dados_Ano_2012!$BH$7:$BH$253)</f>
        <v>68700</v>
      </c>
      <c r="BF42" s="40">
        <f>SUMIF(Entrada_Dados_Ano_2012!$C$7:$C$253,D42,Entrada_Dados_Ano_2012!$BI$7:$BI$253)</f>
        <v>120420</v>
      </c>
      <c r="BG42" s="40">
        <f>SUMIF(Entrada_Dados_Ano_2012!$C$7:$C$253,D42,Entrada_Dados_Ano_2012!$BJ$7:$BJ$253)</f>
        <v>36000</v>
      </c>
      <c r="BH42" s="40">
        <f>SUMIF(Entrada_Dados_Ano_2012!$C$7:$C$253,D42,Entrada_Dados_Ano_2012!$BK$7:$BK$253)</f>
        <v>120</v>
      </c>
      <c r="BI42" s="40">
        <f>SUMIF(Entrada_Dados_Ano_2012!$C$7:$C$253,D42,Entrada_Dados_Ano_2012!$BL$7:$BL$253)</f>
        <v>0</v>
      </c>
      <c r="BK42" s="80">
        <v>35</v>
      </c>
      <c r="BL42" s="81">
        <f t="shared" si="31"/>
        <v>0</v>
      </c>
      <c r="BM42" s="80" t="str">
        <f>IF(BL42=1,SUM($BL$8:BL42),"")</f>
        <v/>
      </c>
      <c r="BN42" s="86" t="str">
        <f t="shared" si="32"/>
        <v>Bom Jesus de Goiás</v>
      </c>
      <c r="BO42" s="117">
        <f t="shared" si="115"/>
        <v>0</v>
      </c>
      <c r="BP42" s="116">
        <f>HLOOKUP($BP$6,$BZ$6:DI42,BX42)</f>
        <v>0</v>
      </c>
      <c r="BQ42" s="117">
        <f>HLOOKUP($BQ$6,$DJ$6:ES42,BX42)</f>
        <v>0</v>
      </c>
      <c r="BR42" s="116">
        <f>HLOOKUP($BR$6,$ET$6:GC42,BX42)</f>
        <v>0</v>
      </c>
      <c r="BS42" s="84" t="str">
        <f t="shared" si="33"/>
        <v/>
      </c>
      <c r="BT42" s="96" t="str">
        <f>IF((SUM($BL41:$BL$254)=0),"",IF($BK42=VLOOKUP($BK42,$BM$8:$BM$254,1),IF(VLOOKUP($BK42,$BM$8:$BO$254,2)=0,"",VLOOKUP($BK42,$BM$8:$BO$254,3))," "))</f>
        <v/>
      </c>
      <c r="BU42" s="93" t="str">
        <f t="shared" si="34"/>
        <v/>
      </c>
      <c r="BV42" s="90" t="str">
        <f t="shared" si="35"/>
        <v/>
      </c>
      <c r="BW42" s="93" t="str">
        <f t="shared" si="101"/>
        <v/>
      </c>
      <c r="BX42" s="97">
        <v>37</v>
      </c>
      <c r="BY42" s="29" t="s">
        <v>6</v>
      </c>
      <c r="BZ42" s="113"/>
      <c r="CA42" s="113">
        <f t="shared" si="36"/>
        <v>0</v>
      </c>
      <c r="CB42" s="113">
        <f t="shared" si="37"/>
        <v>0</v>
      </c>
      <c r="CC42" s="113">
        <f t="shared" si="38"/>
        <v>0</v>
      </c>
      <c r="CD42" s="113">
        <f t="shared" si="39"/>
        <v>0</v>
      </c>
      <c r="CE42" s="113">
        <f t="shared" ca="1" si="40"/>
        <v>0</v>
      </c>
      <c r="CF42" s="113">
        <f t="shared" si="41"/>
        <v>15</v>
      </c>
      <c r="CG42" s="113">
        <f t="shared" si="42"/>
        <v>10</v>
      </c>
      <c r="CH42" s="113">
        <f t="shared" si="43"/>
        <v>0</v>
      </c>
      <c r="CI42" s="113">
        <f t="shared" si="1"/>
        <v>0</v>
      </c>
      <c r="CJ42" s="113">
        <f t="shared" si="2"/>
        <v>0</v>
      </c>
      <c r="CK42" s="113">
        <f t="shared" si="44"/>
        <v>36600</v>
      </c>
      <c r="CL42" s="113">
        <f t="shared" si="45"/>
        <v>0</v>
      </c>
      <c r="CM42" s="113">
        <f t="shared" si="46"/>
        <v>0</v>
      </c>
      <c r="CN42" s="113">
        <f t="shared" si="47"/>
        <v>0</v>
      </c>
      <c r="CO42" s="113">
        <f t="shared" si="48"/>
        <v>190</v>
      </c>
      <c r="CP42" s="113">
        <f t="shared" si="49"/>
        <v>0</v>
      </c>
      <c r="CQ42" s="113">
        <f t="shared" si="50"/>
        <v>0</v>
      </c>
      <c r="CR42" s="113">
        <f t="shared" si="51"/>
        <v>130</v>
      </c>
      <c r="CS42" s="113">
        <f t="shared" si="3"/>
        <v>0</v>
      </c>
      <c r="CT42" s="113">
        <f t="shared" si="4"/>
        <v>0</v>
      </c>
      <c r="CU42" s="113">
        <f t="shared" si="5"/>
        <v>0</v>
      </c>
      <c r="CV42" s="113">
        <f t="shared" si="6"/>
        <v>0</v>
      </c>
      <c r="CW42" s="113">
        <f t="shared" si="52"/>
        <v>10</v>
      </c>
      <c r="CX42" s="113">
        <f t="shared" si="7"/>
        <v>0</v>
      </c>
      <c r="CY42" s="113">
        <f t="shared" si="8"/>
        <v>0</v>
      </c>
      <c r="CZ42" s="113">
        <f t="shared" si="9"/>
        <v>0</v>
      </c>
      <c r="DA42" s="113">
        <f t="shared" si="53"/>
        <v>0</v>
      </c>
      <c r="DB42" s="113">
        <f t="shared" si="54"/>
        <v>16500</v>
      </c>
      <c r="DC42" s="113">
        <f t="shared" si="55"/>
        <v>0</v>
      </c>
      <c r="DD42" s="113">
        <f t="shared" si="56"/>
        <v>54000</v>
      </c>
      <c r="DE42" s="113">
        <f t="shared" si="57"/>
        <v>12000</v>
      </c>
      <c r="DF42" s="113">
        <f t="shared" si="58"/>
        <v>0</v>
      </c>
      <c r="DG42" s="113">
        <f t="shared" si="59"/>
        <v>2</v>
      </c>
      <c r="DH42" s="113">
        <f t="shared" si="60"/>
        <v>0</v>
      </c>
      <c r="DI42" s="113">
        <f t="shared" si="61"/>
        <v>0</v>
      </c>
      <c r="DJ42" s="113"/>
      <c r="DK42" s="113">
        <f t="shared" si="102"/>
        <v>0</v>
      </c>
      <c r="DL42" s="113">
        <f t="shared" si="62"/>
        <v>0</v>
      </c>
      <c r="DM42" s="113">
        <f t="shared" si="63"/>
        <v>0</v>
      </c>
      <c r="DN42" s="113">
        <f t="shared" si="64"/>
        <v>0</v>
      </c>
      <c r="DO42" s="113">
        <f t="shared" si="65"/>
        <v>0</v>
      </c>
      <c r="DP42" s="113">
        <f t="shared" si="66"/>
        <v>15</v>
      </c>
      <c r="DQ42" s="113">
        <f t="shared" si="67"/>
        <v>10</v>
      </c>
      <c r="DR42" s="113">
        <f t="shared" si="68"/>
        <v>0</v>
      </c>
      <c r="DS42" s="113">
        <f t="shared" si="11"/>
        <v>0</v>
      </c>
      <c r="DT42" s="113">
        <f t="shared" si="12"/>
        <v>0</v>
      </c>
      <c r="DU42" s="113">
        <f t="shared" si="69"/>
        <v>36600</v>
      </c>
      <c r="DV42" s="113">
        <f t="shared" si="70"/>
        <v>0</v>
      </c>
      <c r="DW42" s="113">
        <f t="shared" si="103"/>
        <v>0</v>
      </c>
      <c r="DX42" s="113">
        <f t="shared" si="71"/>
        <v>0</v>
      </c>
      <c r="DY42" s="113">
        <f t="shared" si="72"/>
        <v>190</v>
      </c>
      <c r="DZ42" s="113">
        <f t="shared" si="104"/>
        <v>0</v>
      </c>
      <c r="EA42" s="113">
        <f t="shared" si="73"/>
        <v>0</v>
      </c>
      <c r="EB42" s="113">
        <f t="shared" si="74"/>
        <v>130</v>
      </c>
      <c r="EC42" s="113">
        <f t="shared" si="13"/>
        <v>0</v>
      </c>
      <c r="ED42" s="113">
        <f t="shared" si="14"/>
        <v>0</v>
      </c>
      <c r="EE42" s="113">
        <f t="shared" si="15"/>
        <v>0</v>
      </c>
      <c r="EF42" s="113">
        <f t="shared" si="16"/>
        <v>0</v>
      </c>
      <c r="EG42" s="113">
        <f t="shared" si="75"/>
        <v>10</v>
      </c>
      <c r="EH42" s="113">
        <f t="shared" si="17"/>
        <v>0</v>
      </c>
      <c r="EI42" s="113">
        <f t="shared" si="18"/>
        <v>0</v>
      </c>
      <c r="EJ42" s="113">
        <f t="shared" si="19"/>
        <v>0</v>
      </c>
      <c r="EK42" s="113">
        <f t="shared" si="76"/>
        <v>0</v>
      </c>
      <c r="EL42" s="113">
        <f t="shared" si="77"/>
        <v>16500</v>
      </c>
      <c r="EM42" s="113">
        <f t="shared" si="105"/>
        <v>0</v>
      </c>
      <c r="EN42" s="113">
        <f t="shared" si="78"/>
        <v>54000</v>
      </c>
      <c r="EO42" s="113">
        <f t="shared" si="79"/>
        <v>12000</v>
      </c>
      <c r="EP42" s="113">
        <f t="shared" si="106"/>
        <v>0</v>
      </c>
      <c r="EQ42" s="113">
        <f t="shared" si="80"/>
        <v>2</v>
      </c>
      <c r="ER42" s="113">
        <f t="shared" si="81"/>
        <v>0</v>
      </c>
      <c r="ES42" s="113">
        <f t="shared" si="107"/>
        <v>0</v>
      </c>
      <c r="ET42" s="113"/>
      <c r="EU42" s="113">
        <f t="shared" si="108"/>
        <v>0</v>
      </c>
      <c r="EV42" s="113">
        <f t="shared" si="82"/>
        <v>0</v>
      </c>
      <c r="EW42" s="113">
        <f t="shared" si="83"/>
        <v>0</v>
      </c>
      <c r="EX42" s="113">
        <f t="shared" si="84"/>
        <v>0</v>
      </c>
      <c r="EY42" s="113">
        <f t="shared" si="85"/>
        <v>0</v>
      </c>
      <c r="EZ42" s="113">
        <f t="shared" si="86"/>
        <v>28</v>
      </c>
      <c r="FA42" s="113">
        <f t="shared" si="109"/>
        <v>135</v>
      </c>
      <c r="FB42" s="113">
        <f t="shared" si="87"/>
        <v>0</v>
      </c>
      <c r="FC42" s="113">
        <f t="shared" si="21"/>
        <v>0</v>
      </c>
      <c r="FD42" s="113">
        <f t="shared" si="22"/>
        <v>0</v>
      </c>
      <c r="FE42" s="113">
        <f t="shared" si="88"/>
        <v>3078060</v>
      </c>
      <c r="FF42" s="113">
        <f t="shared" si="89"/>
        <v>0</v>
      </c>
      <c r="FG42" s="113">
        <f t="shared" si="110"/>
        <v>0</v>
      </c>
      <c r="FH42" s="113">
        <f t="shared" si="90"/>
        <v>0</v>
      </c>
      <c r="FI42" s="113">
        <f t="shared" si="91"/>
        <v>532</v>
      </c>
      <c r="FJ42" s="113">
        <f t="shared" si="111"/>
        <v>0</v>
      </c>
      <c r="FK42" s="113">
        <f t="shared" si="92"/>
        <v>0</v>
      </c>
      <c r="FL42" s="113">
        <f t="shared" si="93"/>
        <v>182</v>
      </c>
      <c r="FM42" s="113">
        <f t="shared" si="23"/>
        <v>0</v>
      </c>
      <c r="FN42" s="113">
        <f t="shared" si="24"/>
        <v>0</v>
      </c>
      <c r="FO42" s="113">
        <f t="shared" si="25"/>
        <v>0</v>
      </c>
      <c r="FP42" s="113">
        <f t="shared" si="26"/>
        <v>0</v>
      </c>
      <c r="FQ42" s="113">
        <f t="shared" si="94"/>
        <v>145</v>
      </c>
      <c r="FR42" s="113">
        <f t="shared" si="27"/>
        <v>0</v>
      </c>
      <c r="FS42" s="113">
        <f t="shared" si="28"/>
        <v>0</v>
      </c>
      <c r="FT42" s="113">
        <f t="shared" si="29"/>
        <v>0</v>
      </c>
      <c r="FU42" s="113">
        <f t="shared" si="95"/>
        <v>0</v>
      </c>
      <c r="FV42" s="113">
        <f t="shared" si="96"/>
        <v>68700</v>
      </c>
      <c r="FW42" s="113">
        <f t="shared" si="112"/>
        <v>0</v>
      </c>
      <c r="FX42" s="113">
        <f t="shared" si="97"/>
        <v>120420</v>
      </c>
      <c r="FY42" s="113">
        <f t="shared" si="98"/>
        <v>36000</v>
      </c>
      <c r="FZ42" s="113">
        <f t="shared" si="113"/>
        <v>0</v>
      </c>
      <c r="GA42" s="113">
        <f t="shared" si="99"/>
        <v>120</v>
      </c>
      <c r="GB42" s="113">
        <f t="shared" si="100"/>
        <v>0</v>
      </c>
      <c r="GC42" s="113">
        <f t="shared" si="114"/>
        <v>0</v>
      </c>
    </row>
    <row r="43" spans="2:185" ht="12.75" customHeight="1" x14ac:dyDescent="0.2">
      <c r="B43" s="124">
        <v>36</v>
      </c>
      <c r="C43" s="121" t="s">
        <v>318</v>
      </c>
      <c r="D43" s="126" t="s">
        <v>93</v>
      </c>
      <c r="E43" s="40">
        <f>SUMIF(Entrada_Dados_Ano_2012!$C$7:$C$253,D43,Entrada_Dados_Ano_2012!$D$7:$D$253)</f>
        <v>0</v>
      </c>
      <c r="F43" s="40">
        <f>SUMIF(Entrada_Dados_Ano_2012!$C$7:$C$253,D43,Entrada_Dados_Ano_2012!$E$7:$E$253)</f>
        <v>0</v>
      </c>
      <c r="G43" s="40">
        <f>SUMIF(Entrada_Dados_Ano_2012!$C$7:$C$253,D43,Entrada_Dados_Ano_2012!$F$7:$F$253)</f>
        <v>0</v>
      </c>
      <c r="H43" s="40">
        <f ca="1">SUMIF(Entrada_Dados_Ano_2012!$C$7:$C$253,D43,Entrada_Dados_Ano_2012!$G$7:$G$251)</f>
        <v>0</v>
      </c>
      <c r="I43" s="40">
        <f>SUMIF(Entrada_Dados_Ano_2012!$C$7:$C$251,D43,Entrada_Dados_Ano_2012!$H$7:$H$253)</f>
        <v>0</v>
      </c>
      <c r="J43" s="40">
        <f>SUMIF(Entrada_Dados_Ano_2012!$C$7:$C$253,D43,Entrada_Dados_Ano_2012!$I$7:$I$253)</f>
        <v>0</v>
      </c>
      <c r="K43" s="40">
        <f>SUMIF(Entrada_Dados_Ano_2012!$C$7:$C$253,D43,Entrada_Dados_Ano_2012!$J$7:$J$253)</f>
        <v>0</v>
      </c>
      <c r="L43" s="40">
        <f>SUMIF(Entrada_Dados_Ano_2012!$C$7:$C$253,D43,Entrada_Dados_Ano_2012!$K$7:$K$253)</f>
        <v>0</v>
      </c>
      <c r="M43" s="40">
        <f>SUMIF(Entrada_Dados_Ano_2012!$C$7:$C$253,D43,Entrada_Dados_Ano_2012!$L$7:$L$253)</f>
        <v>0</v>
      </c>
      <c r="N43" s="40">
        <f>SUMIF(Entrada_Dados_Ano_2012!$C$7:$C$253,D43,Entrada_Dados_Ano_2012!$M$7:$M$253)</f>
        <v>0</v>
      </c>
      <c r="O43" s="40">
        <f>SUMIF(Entrada_Dados_Ano_2012!$C$7:$C$253,D43,Entrada_Dados_Ano_2012!$N$7:$N$253)</f>
        <v>0</v>
      </c>
      <c r="P43" s="40">
        <f>SUMIF(Entrada_Dados_Ano_2012!$C$7:$C$253,D43,Entrada_Dados_Ano_2012!$O$7:$O$253)</f>
        <v>0</v>
      </c>
      <c r="Q43" s="40">
        <f>SUMIF(Entrada_Dados_Ano_2012!$C$7:$C$253,D43,Entrada_Dados_Ano_2012!$P$7:$P$253)</f>
        <v>15</v>
      </c>
      <c r="R43" s="40">
        <f>SUMIF(Entrada_Dados_Ano_2012!$C$7:$C$253,D43,Entrada_Dados_Ano_2012!$Q$7:$Q$253)</f>
        <v>0</v>
      </c>
      <c r="S43" s="40">
        <f>SUMIF(Entrada_Dados_Ano_2012!$C$7:$C$253,D43,Entrada_Dados_Ano_2012!$R$7:$R$253)</f>
        <v>200</v>
      </c>
      <c r="T43" s="40">
        <f>SUMIF(Entrada_Dados_Ano_2012!$C$7:$C$253,D43,Entrada_Dados_Ano_2012!$S$7:$S$253)</f>
        <v>300</v>
      </c>
      <c r="U43" s="40">
        <f>SUMIF(Entrada_Dados_Ano_2012!$C$7:$C$253,D43,Entrada_Dados_Ano_2012!$T$7:$T$253)</f>
        <v>0</v>
      </c>
      <c r="V43" s="40">
        <f>SUMIF(Entrada_Dados_Ano_2012!$C$7:$C$253,D43,Entrada_Dados_Ano_2012!$U$7:$U$253)</f>
        <v>15</v>
      </c>
      <c r="W43" s="145">
        <f>SUMIF(Entrada_Dados_Ano_2012!$C$7:$C$253,D43,Entrada_Dados_Ano_2012!$V$7:$V$253)</f>
        <v>0</v>
      </c>
      <c r="X43" s="142">
        <f>SUMIF(Entrada_Dados_Ano_2012!$C$7:$C$253,D43,Entrada_Dados_Ano_2012!$Y$7:$Y$253)</f>
        <v>0</v>
      </c>
      <c r="Y43" s="40">
        <f>SUMIF(Entrada_Dados_Ano_2012!$C$7:$C$253,D43,Entrada_Dados_Ano_2012!$Z$7:$Z$253)</f>
        <v>0</v>
      </c>
      <c r="Z43" s="40">
        <f>SUMIF(Entrada_Dados_Ano_2012!$C$7:$C$253,D43,Entrada_Dados_Ano_2012!$AA$7:$AA$253)</f>
        <v>0</v>
      </c>
      <c r="AA43" s="40">
        <f>SUMIF(Entrada_Dados_Ano_2012!$C$7:$C$253,D43,Entrada_Dados_Ano_2012!$AB$7:$AB$253)</f>
        <v>0</v>
      </c>
      <c r="AB43" s="40">
        <f>SUMIF(Entrada_Dados_Ano_2012!$C$7:$C$253,D43,Entrada_Dados_Ano_2012!$AC$7:$AC$253)</f>
        <v>0</v>
      </c>
      <c r="AC43" s="40">
        <f>SUMIF(Entrada_Dados_Ano_2012!$C$7:$C$253,D43,Entrada_Dados_Ano_2012!$AD$7:$AD$253)</f>
        <v>0</v>
      </c>
      <c r="AD43" s="40">
        <f>SUMIF(Entrada_Dados_Ano_2012!$C$7:$C$253,D43,Entrada_Dados_Ano_2012!$AE$7:$AE$253)</f>
        <v>0</v>
      </c>
      <c r="AE43" s="40">
        <f>SUMIF(Entrada_Dados_Ano_2012!$C$7:$C$253,D43,Entrada_Dados_Ano_2012!$AF$7:$AF$253)</f>
        <v>0</v>
      </c>
      <c r="AF43" s="40">
        <f>SUMIF(Entrada_Dados_Ano_2012!$C$7:$C$253,D43,Entrada_Dados_Ano_2012!$AG$7:$AG$253)</f>
        <v>0</v>
      </c>
      <c r="AG43" s="40">
        <f>SUMIF(Entrada_Dados_Ano_2012!$C$7:$C$253,D43,Entrada_Dados_Ano_2012!$AH$7:$AH$253)</f>
        <v>0</v>
      </c>
      <c r="AH43" s="40">
        <f>SUMIF(Entrada_Dados_Ano_2012!$C$7:$C$253,D43,Entrada_Dados_Ano_2012!$AI$7:$AI$253)</f>
        <v>0</v>
      </c>
      <c r="AI43" s="40">
        <f>SUMIF(Entrada_Dados_Ano_2012!$C$7:$C$253,D43,Entrada_Dados_Ano_2012!$AJ$7:$AJ$253)</f>
        <v>0</v>
      </c>
      <c r="AJ43" s="40">
        <f>SUMIF(Entrada_Dados_Ano_2012!$C$7:$C$253,D43,Entrada_Dados_Ano_2012!$AK$7:$AK$253)</f>
        <v>15</v>
      </c>
      <c r="AK43" s="40">
        <f>SUMIF(Entrada_Dados_Ano_2012!$C$7:$C$253,D43,Entrada_Dados_Ano_2012!$AL$7:$AL$253)</f>
        <v>0</v>
      </c>
      <c r="AL43" s="40">
        <f>SUMIF(Entrada_Dados_Ano_2012!$C$7:$C$253,D43,Entrada_Dados_Ano_2012!$AM$7:$AM$253)</f>
        <v>200</v>
      </c>
      <c r="AM43" s="40">
        <f>SUMIF(Entrada_Dados_Ano_2012!$C$7:$C$253,D43,Entrada_Dados_Ano_2012!$AN$7:$AN$253)</f>
        <v>300</v>
      </c>
      <c r="AN43" s="40">
        <f>SUMIF(Entrada_Dados_Ano_2012!$C$7:$C$253,D43,Entrada_Dados_Ano_2012!$AO$7:$AO$253)</f>
        <v>0</v>
      </c>
      <c r="AO43" s="40">
        <f>SUMIF(Entrada_Dados_Ano_2012!$C$7:$C$253,D43,Entrada_Dados_Ano_2012!$AP$7:$AP$253)</f>
        <v>15</v>
      </c>
      <c r="AP43" s="145">
        <f>SUMIF(Entrada_Dados_Ano_2012!$C$7:$C$253,D43,Entrada_Dados_Ano_2012!$AQ$7:$AQ$253)</f>
        <v>0</v>
      </c>
      <c r="AQ43" s="142">
        <f>SUMIF(Entrada_Dados_Ano_2012!$C$7:$C$253,D43,Entrada_Dados_Ano_2012!$AT$7:$AT$253)</f>
        <v>0</v>
      </c>
      <c r="AR43" s="40">
        <f>SUMIF(Entrada_Dados_Ano_2012!$C$7:$C$253,D43,Entrada_Dados_Ano_2012!$AU$7:$AU$253)</f>
        <v>0</v>
      </c>
      <c r="AS43" s="40">
        <f>SUMIF(Entrada_Dados_Ano_2012!$C$7:$C$253,D43,Entrada_Dados_Ano_2012!$AV$7:$AV$253)</f>
        <v>0</v>
      </c>
      <c r="AT43" s="40">
        <f>SUMIF(Entrada_Dados_Ano_2012!$C$7:$C$253,D43,Entrada_Dados_Ano_2012!$AW$7:$AW$253)</f>
        <v>0</v>
      </c>
      <c r="AU43" s="40">
        <f>SUMIF(Entrada_Dados_Ano_2012!$C$7:$C$253,D43,Entrada_Dados_Ano_2012!$AX$7:$AX$253)</f>
        <v>0</v>
      </c>
      <c r="AV43" s="40">
        <f>SUMIF(Entrada_Dados_Ano_2012!$C$7:$C$253,D43,Entrada_Dados_Ano_2012!$AY$7:$AY$253)</f>
        <v>0</v>
      </c>
      <c r="AW43" s="40">
        <f>SUMIF(Entrada_Dados_Ano_2012!$C$7:$C$253,D43,Entrada_Dados_Ano_2012!$AZ$7:$AZ$253)</f>
        <v>0</v>
      </c>
      <c r="AX43" s="40">
        <f>SUMIF(Entrada_Dados_Ano_2012!$C$7:$C$253,D43,Entrada_Dados_Ano_2012!$BA$7:$BA$253)</f>
        <v>0</v>
      </c>
      <c r="AY43" s="40">
        <f>SUMIF(Entrada_Dados_Ano_2012!$C$7:$C$253,D43,Entrada_Dados_Ano_2012!$BB$7:$BB$253)</f>
        <v>0</v>
      </c>
      <c r="AZ43" s="40">
        <f>SUMIF(Entrada_Dados_Ano_2012!$C$7:$C$253,D43,Entrada_Dados_Ano_2012!$BC$7:$BC$253)</f>
        <v>0</v>
      </c>
      <c r="BA43" s="40">
        <f>SUMIF(Entrada_Dados_Ano_2012!$C$7:$C$253,D43,Entrada_Dados_Ano_2012!$BD$7:$BD$253)</f>
        <v>0</v>
      </c>
      <c r="BB43" s="40">
        <f>SUMIF(Entrada_Dados_Ano_2012!$C$7:$C$253,D43,Entrada_Dados_Ano_2012!$BE$7:$BE$253)</f>
        <v>0</v>
      </c>
      <c r="BC43" s="40">
        <f>SUMIF(Entrada_Dados_Ano_2012!$C$7:$C$253,D43,Entrada_Dados_Ano_2012!$BF$7:$BF$253)</f>
        <v>240</v>
      </c>
      <c r="BD43" s="40">
        <f>SUMIF(Entrada_Dados_Ano_2012!$C$7:$C$253,D43,Entrada_Dados_Ano_2012!$BG$7:$BG$253)</f>
        <v>0</v>
      </c>
      <c r="BE43" s="40">
        <f>SUMIF(Entrada_Dados_Ano_2012!$C$7:$C$253,D43,Entrada_Dados_Ano_2012!$BH$7:$BH$253)</f>
        <v>1500</v>
      </c>
      <c r="BF43" s="40">
        <f>SUMIF(Entrada_Dados_Ano_2012!$C$7:$C$253,D43,Entrada_Dados_Ano_2012!$BI$7:$BI$253)</f>
        <v>870</v>
      </c>
      <c r="BG43" s="40">
        <f>SUMIF(Entrada_Dados_Ano_2012!$C$7:$C$253,D43,Entrada_Dados_Ano_2012!$BJ$7:$BJ$253)</f>
        <v>0</v>
      </c>
      <c r="BH43" s="40">
        <f>SUMIF(Entrada_Dados_Ano_2012!$C$7:$C$253,D43,Entrada_Dados_Ano_2012!$BK$7:$BK$253)</f>
        <v>825</v>
      </c>
      <c r="BI43" s="40">
        <f>SUMIF(Entrada_Dados_Ano_2012!$C$7:$C$253,D43,Entrada_Dados_Ano_2012!$BL$7:$BL$253)</f>
        <v>0</v>
      </c>
      <c r="BK43" s="80">
        <v>36</v>
      </c>
      <c r="BL43" s="81">
        <f t="shared" si="31"/>
        <v>0</v>
      </c>
      <c r="BM43" s="80" t="str">
        <f>IF(BL43=1,SUM($BL$8:BL43),"")</f>
        <v/>
      </c>
      <c r="BN43" s="86" t="str">
        <f t="shared" si="32"/>
        <v>Bonfinópolis</v>
      </c>
      <c r="BO43" s="117">
        <f t="shared" si="115"/>
        <v>0</v>
      </c>
      <c r="BP43" s="116">
        <f>HLOOKUP($BP$6,$BZ$6:DI43,BX43)</f>
        <v>0</v>
      </c>
      <c r="BQ43" s="117">
        <f>HLOOKUP($BQ$6,$DJ$6:ES43,BX43)</f>
        <v>0</v>
      </c>
      <c r="BR43" s="116">
        <f>HLOOKUP($BR$6,$ET$6:GC43,BX43)</f>
        <v>0</v>
      </c>
      <c r="BS43" s="84" t="str">
        <f t="shared" si="33"/>
        <v/>
      </c>
      <c r="BT43" s="96" t="str">
        <f>IF((SUM($BL42:$BL$254)=0),"",IF($BK43=VLOOKUP($BK43,$BM$8:$BM$254,1),IF(VLOOKUP($BK43,$BM$8:$BO$254,2)=0,"",VLOOKUP($BK43,$BM$8:$BO$254,3))," "))</f>
        <v/>
      </c>
      <c r="BU43" s="93" t="str">
        <f t="shared" si="34"/>
        <v/>
      </c>
      <c r="BV43" s="90" t="str">
        <f t="shared" si="35"/>
        <v/>
      </c>
      <c r="BW43" s="93" t="str">
        <f t="shared" si="101"/>
        <v/>
      </c>
      <c r="BX43" s="97">
        <v>38</v>
      </c>
      <c r="BY43" s="29" t="s">
        <v>535</v>
      </c>
      <c r="BZ43" s="113"/>
      <c r="CA43" s="113">
        <f t="shared" si="36"/>
        <v>0</v>
      </c>
      <c r="CB43" s="113">
        <f t="shared" si="37"/>
        <v>0</v>
      </c>
      <c r="CC43" s="113">
        <f t="shared" si="38"/>
        <v>0</v>
      </c>
      <c r="CD43" s="113">
        <f t="shared" si="39"/>
        <v>0</v>
      </c>
      <c r="CE43" s="113">
        <f t="shared" ca="1" si="40"/>
        <v>0</v>
      </c>
      <c r="CF43" s="113">
        <f t="shared" si="41"/>
        <v>0</v>
      </c>
      <c r="CG43" s="113">
        <f t="shared" si="42"/>
        <v>5</v>
      </c>
      <c r="CH43" s="113">
        <f t="shared" si="43"/>
        <v>0</v>
      </c>
      <c r="CI43" s="113">
        <f t="shared" si="1"/>
        <v>0</v>
      </c>
      <c r="CJ43" s="113">
        <f t="shared" si="2"/>
        <v>0</v>
      </c>
      <c r="CK43" s="113">
        <f t="shared" si="44"/>
        <v>0</v>
      </c>
      <c r="CL43" s="113">
        <f t="shared" si="45"/>
        <v>0</v>
      </c>
      <c r="CM43" s="113">
        <f t="shared" si="46"/>
        <v>0</v>
      </c>
      <c r="CN43" s="113">
        <f t="shared" si="47"/>
        <v>0</v>
      </c>
      <c r="CO43" s="113">
        <f t="shared" si="48"/>
        <v>0</v>
      </c>
      <c r="CP43" s="113">
        <f t="shared" si="49"/>
        <v>0</v>
      </c>
      <c r="CQ43" s="113">
        <f t="shared" si="50"/>
        <v>0</v>
      </c>
      <c r="CR43" s="113">
        <f t="shared" si="51"/>
        <v>0</v>
      </c>
      <c r="CS43" s="113">
        <f t="shared" si="3"/>
        <v>0</v>
      </c>
      <c r="CT43" s="113">
        <f t="shared" si="4"/>
        <v>130</v>
      </c>
      <c r="CU43" s="113">
        <f t="shared" si="5"/>
        <v>0</v>
      </c>
      <c r="CV43" s="113">
        <f t="shared" si="6"/>
        <v>0</v>
      </c>
      <c r="CW43" s="113">
        <f t="shared" si="52"/>
        <v>15</v>
      </c>
      <c r="CX43" s="113">
        <f t="shared" si="7"/>
        <v>0</v>
      </c>
      <c r="CY43" s="113">
        <f t="shared" si="8"/>
        <v>0</v>
      </c>
      <c r="CZ43" s="113">
        <f t="shared" si="9"/>
        <v>0</v>
      </c>
      <c r="DA43" s="113">
        <f t="shared" si="53"/>
        <v>0</v>
      </c>
      <c r="DB43" s="113">
        <f t="shared" si="54"/>
        <v>200</v>
      </c>
      <c r="DC43" s="113">
        <f t="shared" si="55"/>
        <v>0</v>
      </c>
      <c r="DD43" s="113">
        <f t="shared" si="56"/>
        <v>300</v>
      </c>
      <c r="DE43" s="113">
        <f t="shared" si="57"/>
        <v>0</v>
      </c>
      <c r="DF43" s="113">
        <f t="shared" si="58"/>
        <v>0</v>
      </c>
      <c r="DG43" s="113">
        <f t="shared" si="59"/>
        <v>15</v>
      </c>
      <c r="DH43" s="113">
        <f t="shared" si="60"/>
        <v>0</v>
      </c>
      <c r="DI43" s="113">
        <f t="shared" si="61"/>
        <v>0</v>
      </c>
      <c r="DJ43" s="113"/>
      <c r="DK43" s="113">
        <f t="shared" si="102"/>
        <v>0</v>
      </c>
      <c r="DL43" s="113">
        <f t="shared" si="62"/>
        <v>0</v>
      </c>
      <c r="DM43" s="113">
        <f t="shared" si="63"/>
        <v>0</v>
      </c>
      <c r="DN43" s="113">
        <f t="shared" si="64"/>
        <v>0</v>
      </c>
      <c r="DO43" s="113">
        <f t="shared" si="65"/>
        <v>0</v>
      </c>
      <c r="DP43" s="113">
        <f t="shared" si="66"/>
        <v>0</v>
      </c>
      <c r="DQ43" s="113">
        <f t="shared" si="67"/>
        <v>5</v>
      </c>
      <c r="DR43" s="113">
        <f t="shared" si="68"/>
        <v>0</v>
      </c>
      <c r="DS43" s="113">
        <f t="shared" si="11"/>
        <v>0</v>
      </c>
      <c r="DT43" s="113">
        <f t="shared" si="12"/>
        <v>0</v>
      </c>
      <c r="DU43" s="113">
        <f t="shared" si="69"/>
        <v>0</v>
      </c>
      <c r="DV43" s="113">
        <f t="shared" si="70"/>
        <v>0</v>
      </c>
      <c r="DW43" s="113">
        <f t="shared" si="103"/>
        <v>0</v>
      </c>
      <c r="DX43" s="113">
        <f t="shared" si="71"/>
        <v>0</v>
      </c>
      <c r="DY43" s="113">
        <f t="shared" si="72"/>
        <v>0</v>
      </c>
      <c r="DZ43" s="113">
        <f t="shared" si="104"/>
        <v>0</v>
      </c>
      <c r="EA43" s="113">
        <f t="shared" si="73"/>
        <v>0</v>
      </c>
      <c r="EB43" s="113">
        <f t="shared" si="74"/>
        <v>0</v>
      </c>
      <c r="EC43" s="113">
        <f t="shared" si="13"/>
        <v>0</v>
      </c>
      <c r="ED43" s="113">
        <f t="shared" si="14"/>
        <v>130</v>
      </c>
      <c r="EE43" s="113">
        <f t="shared" si="15"/>
        <v>0</v>
      </c>
      <c r="EF43" s="113">
        <f t="shared" si="16"/>
        <v>0</v>
      </c>
      <c r="EG43" s="113">
        <f t="shared" si="75"/>
        <v>15</v>
      </c>
      <c r="EH43" s="113">
        <f t="shared" si="17"/>
        <v>0</v>
      </c>
      <c r="EI43" s="113">
        <f t="shared" si="18"/>
        <v>0</v>
      </c>
      <c r="EJ43" s="113">
        <f t="shared" si="19"/>
        <v>0</v>
      </c>
      <c r="EK43" s="113">
        <f t="shared" si="76"/>
        <v>0</v>
      </c>
      <c r="EL43" s="113">
        <f t="shared" si="77"/>
        <v>200</v>
      </c>
      <c r="EM43" s="113">
        <f t="shared" si="105"/>
        <v>0</v>
      </c>
      <c r="EN43" s="113">
        <f t="shared" si="78"/>
        <v>300</v>
      </c>
      <c r="EO43" s="113">
        <f t="shared" si="79"/>
        <v>0</v>
      </c>
      <c r="EP43" s="113">
        <f t="shared" si="106"/>
        <v>0</v>
      </c>
      <c r="EQ43" s="113">
        <f t="shared" si="80"/>
        <v>15</v>
      </c>
      <c r="ER43" s="113">
        <f t="shared" si="81"/>
        <v>0</v>
      </c>
      <c r="ES43" s="113">
        <f t="shared" si="107"/>
        <v>0</v>
      </c>
      <c r="ET43" s="113"/>
      <c r="EU43" s="113">
        <f t="shared" si="108"/>
        <v>0</v>
      </c>
      <c r="EV43" s="113">
        <f t="shared" si="82"/>
        <v>0</v>
      </c>
      <c r="EW43" s="113">
        <f t="shared" si="83"/>
        <v>0</v>
      </c>
      <c r="EX43" s="113">
        <f t="shared" si="84"/>
        <v>0</v>
      </c>
      <c r="EY43" s="113">
        <f t="shared" si="85"/>
        <v>0</v>
      </c>
      <c r="EZ43" s="113">
        <f t="shared" si="86"/>
        <v>0</v>
      </c>
      <c r="FA43" s="113">
        <f t="shared" si="109"/>
        <v>50</v>
      </c>
      <c r="FB43" s="113">
        <f t="shared" si="87"/>
        <v>0</v>
      </c>
      <c r="FC43" s="113">
        <f t="shared" si="21"/>
        <v>0</v>
      </c>
      <c r="FD43" s="113">
        <f t="shared" si="22"/>
        <v>0</v>
      </c>
      <c r="FE43" s="113">
        <f t="shared" si="88"/>
        <v>0</v>
      </c>
      <c r="FF43" s="113">
        <f t="shared" si="89"/>
        <v>0</v>
      </c>
      <c r="FG43" s="113">
        <f t="shared" si="110"/>
        <v>0</v>
      </c>
      <c r="FH43" s="113">
        <f t="shared" si="90"/>
        <v>0</v>
      </c>
      <c r="FI43" s="113">
        <f t="shared" si="91"/>
        <v>0</v>
      </c>
      <c r="FJ43" s="113">
        <f t="shared" si="111"/>
        <v>0</v>
      </c>
      <c r="FK43" s="113">
        <f t="shared" si="92"/>
        <v>0</v>
      </c>
      <c r="FL43" s="113">
        <f t="shared" si="93"/>
        <v>0</v>
      </c>
      <c r="FM43" s="113">
        <f t="shared" si="23"/>
        <v>0</v>
      </c>
      <c r="FN43" s="113">
        <f t="shared" si="24"/>
        <v>2340</v>
      </c>
      <c r="FO43" s="113">
        <f t="shared" si="25"/>
        <v>0</v>
      </c>
      <c r="FP43" s="113">
        <f t="shared" si="26"/>
        <v>0</v>
      </c>
      <c r="FQ43" s="113">
        <f t="shared" si="94"/>
        <v>240</v>
      </c>
      <c r="FR43" s="113">
        <f t="shared" si="27"/>
        <v>0</v>
      </c>
      <c r="FS43" s="113">
        <f t="shared" si="28"/>
        <v>0</v>
      </c>
      <c r="FT43" s="113">
        <f t="shared" si="29"/>
        <v>0</v>
      </c>
      <c r="FU43" s="113">
        <f t="shared" si="95"/>
        <v>0</v>
      </c>
      <c r="FV43" s="113">
        <f t="shared" si="96"/>
        <v>1500</v>
      </c>
      <c r="FW43" s="113">
        <f t="shared" si="112"/>
        <v>0</v>
      </c>
      <c r="FX43" s="113">
        <f t="shared" si="97"/>
        <v>870</v>
      </c>
      <c r="FY43" s="113">
        <f t="shared" si="98"/>
        <v>0</v>
      </c>
      <c r="FZ43" s="113">
        <f t="shared" si="113"/>
        <v>0</v>
      </c>
      <c r="GA43" s="113">
        <f t="shared" si="99"/>
        <v>825</v>
      </c>
      <c r="GB43" s="113">
        <f t="shared" si="100"/>
        <v>0</v>
      </c>
      <c r="GC43" s="113">
        <f t="shared" si="114"/>
        <v>0</v>
      </c>
    </row>
    <row r="44" spans="2:185" ht="12.75" customHeight="1" x14ac:dyDescent="0.2">
      <c r="B44" s="124">
        <v>37</v>
      </c>
      <c r="C44" s="121" t="s">
        <v>319</v>
      </c>
      <c r="D44" s="126" t="s">
        <v>94</v>
      </c>
      <c r="E44" s="40">
        <f>SUMIF(Entrada_Dados_Ano_2012!$C$7:$C$253,D44,Entrada_Dados_Ano_2012!$D$7:$D$253)</f>
        <v>0</v>
      </c>
      <c r="F44" s="40">
        <f>SUMIF(Entrada_Dados_Ano_2012!$C$7:$C$253,D44,Entrada_Dados_Ano_2012!$E$7:$E$253)</f>
        <v>0</v>
      </c>
      <c r="G44" s="40">
        <f>SUMIF(Entrada_Dados_Ano_2012!$C$7:$C$253,D44,Entrada_Dados_Ano_2012!$F$7:$F$253)</f>
        <v>0</v>
      </c>
      <c r="H44" s="40">
        <f ca="1">SUMIF(Entrada_Dados_Ano_2012!$C$7:$C$253,D44,Entrada_Dados_Ano_2012!$G$7:$G$251)</f>
        <v>0</v>
      </c>
      <c r="I44" s="40">
        <f>SUMIF(Entrada_Dados_Ano_2012!$C$7:$C$251,D44,Entrada_Dados_Ano_2012!$H$7:$H$253)</f>
        <v>40</v>
      </c>
      <c r="J44" s="40">
        <f>SUMIF(Entrada_Dados_Ano_2012!$C$7:$C$253,D44,Entrada_Dados_Ano_2012!$I$7:$I$253)</f>
        <v>0</v>
      </c>
      <c r="K44" s="40">
        <f>SUMIF(Entrada_Dados_Ano_2012!$C$7:$C$253,D44,Entrada_Dados_Ano_2012!$J$7:$J$253)</f>
        <v>0</v>
      </c>
      <c r="L44" s="40">
        <f>SUMIF(Entrada_Dados_Ano_2012!$C$7:$C$253,D44,Entrada_Dados_Ano_2012!$K$7:$K$253)</f>
        <v>0</v>
      </c>
      <c r="M44" s="40">
        <f>SUMIF(Entrada_Dados_Ano_2012!$C$7:$C$253,D44,Entrada_Dados_Ano_2012!$L$7:$L$253)</f>
        <v>0</v>
      </c>
      <c r="N44" s="40">
        <f>SUMIF(Entrada_Dados_Ano_2012!$C$7:$C$253,D44,Entrada_Dados_Ano_2012!$M$7:$M$253)</f>
        <v>170</v>
      </c>
      <c r="O44" s="40">
        <f>SUMIF(Entrada_Dados_Ano_2012!$C$7:$C$253,D44,Entrada_Dados_Ano_2012!$N$7:$N$253)</f>
        <v>0</v>
      </c>
      <c r="P44" s="40">
        <f>SUMIF(Entrada_Dados_Ano_2012!$C$7:$C$253,D44,Entrada_Dados_Ano_2012!$O$7:$O$253)</f>
        <v>0</v>
      </c>
      <c r="Q44" s="40">
        <f>SUMIF(Entrada_Dados_Ano_2012!$C$7:$C$253,D44,Entrada_Dados_Ano_2012!$P$7:$P$253)</f>
        <v>100</v>
      </c>
      <c r="R44" s="40">
        <f>SUMIF(Entrada_Dados_Ano_2012!$C$7:$C$253,D44,Entrada_Dados_Ano_2012!$Q$7:$Q$253)</f>
        <v>0</v>
      </c>
      <c r="S44" s="40">
        <f>SUMIF(Entrada_Dados_Ano_2012!$C$7:$C$253,D44,Entrada_Dados_Ano_2012!$R$7:$R$253)</f>
        <v>740</v>
      </c>
      <c r="T44" s="40">
        <f>SUMIF(Entrada_Dados_Ano_2012!$C$7:$C$253,D44,Entrada_Dados_Ano_2012!$S$7:$S$253)</f>
        <v>8200</v>
      </c>
      <c r="U44" s="40">
        <f>SUMIF(Entrada_Dados_Ano_2012!$C$7:$C$253,D44,Entrada_Dados_Ano_2012!$T$7:$T$253)</f>
        <v>0</v>
      </c>
      <c r="V44" s="40">
        <f>SUMIF(Entrada_Dados_Ano_2012!$C$7:$C$253,D44,Entrada_Dados_Ano_2012!$U$7:$U$253)</f>
        <v>0</v>
      </c>
      <c r="W44" s="145">
        <f>SUMIF(Entrada_Dados_Ano_2012!$C$7:$C$253,D44,Entrada_Dados_Ano_2012!$V$7:$V$253)</f>
        <v>0</v>
      </c>
      <c r="X44" s="142">
        <f>SUMIF(Entrada_Dados_Ano_2012!$C$7:$C$253,D44,Entrada_Dados_Ano_2012!$Y$7:$Y$253)</f>
        <v>0</v>
      </c>
      <c r="Y44" s="40">
        <f>SUMIF(Entrada_Dados_Ano_2012!$C$7:$C$253,D44,Entrada_Dados_Ano_2012!$Z$7:$Z$253)</f>
        <v>0</v>
      </c>
      <c r="Z44" s="40">
        <f>SUMIF(Entrada_Dados_Ano_2012!$C$7:$C$253,D44,Entrada_Dados_Ano_2012!$AA$7:$AA$253)</f>
        <v>0</v>
      </c>
      <c r="AA44" s="40">
        <f>SUMIF(Entrada_Dados_Ano_2012!$C$7:$C$253,D44,Entrada_Dados_Ano_2012!$AB$7:$AB$253)</f>
        <v>0</v>
      </c>
      <c r="AB44" s="40">
        <f>SUMIF(Entrada_Dados_Ano_2012!$C$7:$C$253,D44,Entrada_Dados_Ano_2012!$AC$7:$AC$253)</f>
        <v>40</v>
      </c>
      <c r="AC44" s="40">
        <f>SUMIF(Entrada_Dados_Ano_2012!$C$7:$C$253,D44,Entrada_Dados_Ano_2012!$AD$7:$AD$253)</f>
        <v>0</v>
      </c>
      <c r="AD44" s="40">
        <f>SUMIF(Entrada_Dados_Ano_2012!$C$7:$C$253,D44,Entrada_Dados_Ano_2012!$AE$7:$AE$253)</f>
        <v>0</v>
      </c>
      <c r="AE44" s="40">
        <f>SUMIF(Entrada_Dados_Ano_2012!$C$7:$C$253,D44,Entrada_Dados_Ano_2012!$AF$7:$AF$253)</f>
        <v>0</v>
      </c>
      <c r="AF44" s="40">
        <f>SUMIF(Entrada_Dados_Ano_2012!$C$7:$C$253,D44,Entrada_Dados_Ano_2012!$AG$7:$AG$253)</f>
        <v>0</v>
      </c>
      <c r="AG44" s="40">
        <f>SUMIF(Entrada_Dados_Ano_2012!$C$7:$C$253,D44,Entrada_Dados_Ano_2012!$AH$7:$AH$253)</f>
        <v>170</v>
      </c>
      <c r="AH44" s="40">
        <f>SUMIF(Entrada_Dados_Ano_2012!$C$7:$C$253,D44,Entrada_Dados_Ano_2012!$AI$7:$AI$253)</f>
        <v>0</v>
      </c>
      <c r="AI44" s="40">
        <f>SUMIF(Entrada_Dados_Ano_2012!$C$7:$C$253,D44,Entrada_Dados_Ano_2012!$AJ$7:$AJ$253)</f>
        <v>0</v>
      </c>
      <c r="AJ44" s="40">
        <f>SUMIF(Entrada_Dados_Ano_2012!$C$7:$C$253,D44,Entrada_Dados_Ano_2012!$AK$7:$AK$253)</f>
        <v>100</v>
      </c>
      <c r="AK44" s="40">
        <f>SUMIF(Entrada_Dados_Ano_2012!$C$7:$C$253,D44,Entrada_Dados_Ano_2012!$AL$7:$AL$253)</f>
        <v>0</v>
      </c>
      <c r="AL44" s="40">
        <f>SUMIF(Entrada_Dados_Ano_2012!$C$7:$C$253,D44,Entrada_Dados_Ano_2012!$AM$7:$AM$253)</f>
        <v>740</v>
      </c>
      <c r="AM44" s="40">
        <f>SUMIF(Entrada_Dados_Ano_2012!$C$7:$C$253,D44,Entrada_Dados_Ano_2012!$AN$7:$AN$253)</f>
        <v>8200</v>
      </c>
      <c r="AN44" s="40">
        <f>SUMIF(Entrada_Dados_Ano_2012!$C$7:$C$253,D44,Entrada_Dados_Ano_2012!$AO$7:$AO$253)</f>
        <v>0</v>
      </c>
      <c r="AO44" s="40">
        <f>SUMIF(Entrada_Dados_Ano_2012!$C$7:$C$253,D44,Entrada_Dados_Ano_2012!$AP$7:$AP$253)</f>
        <v>0</v>
      </c>
      <c r="AP44" s="145">
        <f>SUMIF(Entrada_Dados_Ano_2012!$C$7:$C$253,D44,Entrada_Dados_Ano_2012!$AQ$7:$AQ$253)</f>
        <v>0</v>
      </c>
      <c r="AQ44" s="142">
        <f>SUMIF(Entrada_Dados_Ano_2012!$C$7:$C$253,D44,Entrada_Dados_Ano_2012!$AT$7:$AT$253)</f>
        <v>0</v>
      </c>
      <c r="AR44" s="40">
        <f>SUMIF(Entrada_Dados_Ano_2012!$C$7:$C$253,D44,Entrada_Dados_Ano_2012!$AU$7:$AU$253)</f>
        <v>0</v>
      </c>
      <c r="AS44" s="40">
        <f>SUMIF(Entrada_Dados_Ano_2012!$C$7:$C$253,D44,Entrada_Dados_Ano_2012!$AV$7:$AV$253)</f>
        <v>0</v>
      </c>
      <c r="AT44" s="40">
        <f>SUMIF(Entrada_Dados_Ano_2012!$C$7:$C$253,D44,Entrada_Dados_Ano_2012!$AW$7:$AW$253)</f>
        <v>0</v>
      </c>
      <c r="AU44" s="40">
        <f>SUMIF(Entrada_Dados_Ano_2012!$C$7:$C$253,D44,Entrada_Dados_Ano_2012!$AX$7:$AX$253)</f>
        <v>85</v>
      </c>
      <c r="AV44" s="40">
        <f>SUMIF(Entrada_Dados_Ano_2012!$C$7:$C$253,D44,Entrada_Dados_Ano_2012!$AY$7:$AY$253)</f>
        <v>0</v>
      </c>
      <c r="AW44" s="40">
        <f>SUMIF(Entrada_Dados_Ano_2012!$C$7:$C$253,D44,Entrada_Dados_Ano_2012!$AZ$7:$AZ$253)</f>
        <v>0</v>
      </c>
      <c r="AX44" s="40">
        <f>SUMIF(Entrada_Dados_Ano_2012!$C$7:$C$253,D44,Entrada_Dados_Ano_2012!$BA$7:$BA$253)</f>
        <v>0</v>
      </c>
      <c r="AY44" s="40">
        <f>SUMIF(Entrada_Dados_Ano_2012!$C$7:$C$253,D44,Entrada_Dados_Ano_2012!$BB$7:$BB$253)</f>
        <v>0</v>
      </c>
      <c r="AZ44" s="40">
        <f>SUMIF(Entrada_Dados_Ano_2012!$C$7:$C$253,D44,Entrada_Dados_Ano_2012!$BC$7:$BC$253)</f>
        <v>360</v>
      </c>
      <c r="BA44" s="40">
        <f>SUMIF(Entrada_Dados_Ano_2012!$C$7:$C$253,D44,Entrada_Dados_Ano_2012!$BD$7:$BD$253)</f>
        <v>0</v>
      </c>
      <c r="BB44" s="40">
        <f>SUMIF(Entrada_Dados_Ano_2012!$C$7:$C$253,D44,Entrada_Dados_Ano_2012!$BE$7:$BE$253)</f>
        <v>0</v>
      </c>
      <c r="BC44" s="40">
        <f>SUMIF(Entrada_Dados_Ano_2012!$C$7:$C$253,D44,Entrada_Dados_Ano_2012!$BF$7:$BF$253)</f>
        <v>1500</v>
      </c>
      <c r="BD44" s="40">
        <f>SUMIF(Entrada_Dados_Ano_2012!$C$7:$C$253,D44,Entrada_Dados_Ano_2012!$BG$7:$BG$253)</f>
        <v>0</v>
      </c>
      <c r="BE44" s="40">
        <f>SUMIF(Entrada_Dados_Ano_2012!$C$7:$C$253,D44,Entrada_Dados_Ano_2012!$BH$7:$BH$253)</f>
        <v>4925</v>
      </c>
      <c r="BF44" s="40">
        <f>SUMIF(Entrada_Dados_Ano_2012!$C$7:$C$253,D44,Entrada_Dados_Ano_2012!$BI$7:$BI$253)</f>
        <v>23620</v>
      </c>
      <c r="BG44" s="40">
        <f>SUMIF(Entrada_Dados_Ano_2012!$C$7:$C$253,D44,Entrada_Dados_Ano_2012!$BJ$7:$BJ$253)</f>
        <v>0</v>
      </c>
      <c r="BH44" s="40">
        <f>SUMIF(Entrada_Dados_Ano_2012!$C$7:$C$253,D44,Entrada_Dados_Ano_2012!$BK$7:$BK$253)</f>
        <v>0</v>
      </c>
      <c r="BI44" s="40">
        <f>SUMIF(Entrada_Dados_Ano_2012!$C$7:$C$253,D44,Entrada_Dados_Ano_2012!$BL$7:$BL$253)</f>
        <v>0</v>
      </c>
      <c r="BK44" s="80">
        <v>37</v>
      </c>
      <c r="BL44" s="81">
        <f t="shared" si="31"/>
        <v>0</v>
      </c>
      <c r="BM44" s="80" t="str">
        <f>IF(BL44=1,SUM($BL$8:BL44),"")</f>
        <v/>
      </c>
      <c r="BN44" s="86" t="str">
        <f t="shared" si="32"/>
        <v>Bonópolis</v>
      </c>
      <c r="BO44" s="117">
        <f t="shared" si="115"/>
        <v>0</v>
      </c>
      <c r="BP44" s="116">
        <f>HLOOKUP($BP$6,$BZ$6:DI44,BX44)</f>
        <v>0</v>
      </c>
      <c r="BQ44" s="117">
        <f>HLOOKUP($BQ$6,$DJ$6:ES44,BX44)</f>
        <v>0</v>
      </c>
      <c r="BR44" s="116">
        <f>HLOOKUP($BR$6,$ET$6:GC44,BX44)</f>
        <v>0</v>
      </c>
      <c r="BS44" s="84" t="str">
        <f t="shared" si="33"/>
        <v/>
      </c>
      <c r="BT44" s="96" t="str">
        <f>IF((SUM($BL43:$BL$254)=0),"",IF($BK44=VLOOKUP($BK44,$BM$8:$BM$254,1),IF(VLOOKUP($BK44,$BM$8:$BO$254,2)=0,"",VLOOKUP($BK44,$BM$8:$BO$254,3))," "))</f>
        <v/>
      </c>
      <c r="BU44" s="93" t="str">
        <f t="shared" si="34"/>
        <v/>
      </c>
      <c r="BV44" s="90" t="str">
        <f t="shared" si="35"/>
        <v/>
      </c>
      <c r="BW44" s="93" t="str">
        <f t="shared" si="101"/>
        <v/>
      </c>
      <c r="BX44" s="97">
        <v>39</v>
      </c>
      <c r="BY44" s="29"/>
      <c r="BZ44" s="113"/>
      <c r="CA44" s="113">
        <f t="shared" si="36"/>
        <v>0</v>
      </c>
      <c r="CB44" s="113">
        <f t="shared" si="37"/>
        <v>0</v>
      </c>
      <c r="CC44" s="113">
        <f t="shared" si="38"/>
        <v>0</v>
      </c>
      <c r="CD44" s="113">
        <f t="shared" si="39"/>
        <v>0</v>
      </c>
      <c r="CE44" s="113">
        <f t="shared" ca="1" si="40"/>
        <v>0</v>
      </c>
      <c r="CF44" s="113">
        <f t="shared" si="41"/>
        <v>40</v>
      </c>
      <c r="CG44" s="113">
        <f t="shared" si="42"/>
        <v>0</v>
      </c>
      <c r="CH44" s="113">
        <f t="shared" si="43"/>
        <v>0</v>
      </c>
      <c r="CI44" s="113">
        <f t="shared" si="1"/>
        <v>0</v>
      </c>
      <c r="CJ44" s="113">
        <f t="shared" si="2"/>
        <v>0</v>
      </c>
      <c r="CK44" s="113">
        <f t="shared" si="44"/>
        <v>0</v>
      </c>
      <c r="CL44" s="113">
        <f t="shared" si="45"/>
        <v>0</v>
      </c>
      <c r="CM44" s="113">
        <f t="shared" si="46"/>
        <v>0</v>
      </c>
      <c r="CN44" s="113">
        <f t="shared" si="47"/>
        <v>0</v>
      </c>
      <c r="CO44" s="113">
        <f t="shared" si="48"/>
        <v>170</v>
      </c>
      <c r="CP44" s="113">
        <f t="shared" si="49"/>
        <v>0</v>
      </c>
      <c r="CQ44" s="113">
        <f t="shared" si="50"/>
        <v>0</v>
      </c>
      <c r="CR44" s="113">
        <f t="shared" si="51"/>
        <v>0</v>
      </c>
      <c r="CS44" s="113">
        <f t="shared" si="3"/>
        <v>0</v>
      </c>
      <c r="CT44" s="113">
        <f t="shared" si="4"/>
        <v>0</v>
      </c>
      <c r="CU44" s="113">
        <f t="shared" si="5"/>
        <v>0</v>
      </c>
      <c r="CV44" s="113">
        <f t="shared" si="6"/>
        <v>0</v>
      </c>
      <c r="CW44" s="113">
        <f t="shared" si="52"/>
        <v>100</v>
      </c>
      <c r="CX44" s="113">
        <f t="shared" si="7"/>
        <v>0</v>
      </c>
      <c r="CY44" s="113">
        <f t="shared" si="8"/>
        <v>0</v>
      </c>
      <c r="CZ44" s="113">
        <f t="shared" si="9"/>
        <v>0</v>
      </c>
      <c r="DA44" s="113">
        <f t="shared" si="53"/>
        <v>0</v>
      </c>
      <c r="DB44" s="113">
        <f t="shared" si="54"/>
        <v>740</v>
      </c>
      <c r="DC44" s="113">
        <f t="shared" si="55"/>
        <v>0</v>
      </c>
      <c r="DD44" s="113">
        <f t="shared" si="56"/>
        <v>8200</v>
      </c>
      <c r="DE44" s="113">
        <f t="shared" si="57"/>
        <v>0</v>
      </c>
      <c r="DF44" s="113">
        <f t="shared" si="58"/>
        <v>0</v>
      </c>
      <c r="DG44" s="113">
        <f t="shared" si="59"/>
        <v>0</v>
      </c>
      <c r="DH44" s="113">
        <f t="shared" si="60"/>
        <v>0</v>
      </c>
      <c r="DI44" s="113">
        <f t="shared" si="61"/>
        <v>0</v>
      </c>
      <c r="DJ44" s="113"/>
      <c r="DK44" s="113">
        <f t="shared" si="102"/>
        <v>0</v>
      </c>
      <c r="DL44" s="113">
        <f t="shared" si="62"/>
        <v>0</v>
      </c>
      <c r="DM44" s="113">
        <f t="shared" si="63"/>
        <v>0</v>
      </c>
      <c r="DN44" s="113">
        <f t="shared" si="64"/>
        <v>0</v>
      </c>
      <c r="DO44" s="113">
        <f t="shared" si="65"/>
        <v>0</v>
      </c>
      <c r="DP44" s="113">
        <f t="shared" si="66"/>
        <v>40</v>
      </c>
      <c r="DQ44" s="113">
        <f t="shared" si="67"/>
        <v>0</v>
      </c>
      <c r="DR44" s="113">
        <f t="shared" si="68"/>
        <v>0</v>
      </c>
      <c r="DS44" s="113">
        <f t="shared" si="11"/>
        <v>0</v>
      </c>
      <c r="DT44" s="113">
        <f t="shared" si="12"/>
        <v>0</v>
      </c>
      <c r="DU44" s="113">
        <f t="shared" si="69"/>
        <v>0</v>
      </c>
      <c r="DV44" s="113">
        <f t="shared" si="70"/>
        <v>0</v>
      </c>
      <c r="DW44" s="113">
        <f t="shared" si="103"/>
        <v>0</v>
      </c>
      <c r="DX44" s="113">
        <f t="shared" si="71"/>
        <v>0</v>
      </c>
      <c r="DY44" s="113">
        <f t="shared" si="72"/>
        <v>170</v>
      </c>
      <c r="DZ44" s="113">
        <f t="shared" si="104"/>
        <v>0</v>
      </c>
      <c r="EA44" s="113">
        <f t="shared" si="73"/>
        <v>0</v>
      </c>
      <c r="EB44" s="113">
        <f t="shared" si="74"/>
        <v>0</v>
      </c>
      <c r="EC44" s="113">
        <f t="shared" si="13"/>
        <v>0</v>
      </c>
      <c r="ED44" s="113">
        <f t="shared" si="14"/>
        <v>0</v>
      </c>
      <c r="EE44" s="113">
        <f t="shared" si="15"/>
        <v>0</v>
      </c>
      <c r="EF44" s="113">
        <f t="shared" si="16"/>
        <v>0</v>
      </c>
      <c r="EG44" s="113">
        <f t="shared" si="75"/>
        <v>100</v>
      </c>
      <c r="EH44" s="113">
        <f t="shared" si="17"/>
        <v>0</v>
      </c>
      <c r="EI44" s="113">
        <f t="shared" si="18"/>
        <v>0</v>
      </c>
      <c r="EJ44" s="113">
        <f t="shared" si="19"/>
        <v>0</v>
      </c>
      <c r="EK44" s="113">
        <f t="shared" si="76"/>
        <v>0</v>
      </c>
      <c r="EL44" s="113">
        <f t="shared" si="77"/>
        <v>740</v>
      </c>
      <c r="EM44" s="113">
        <f t="shared" si="105"/>
        <v>0</v>
      </c>
      <c r="EN44" s="113">
        <f t="shared" si="78"/>
        <v>8200</v>
      </c>
      <c r="EO44" s="113">
        <f t="shared" si="79"/>
        <v>0</v>
      </c>
      <c r="EP44" s="113">
        <f t="shared" si="106"/>
        <v>0</v>
      </c>
      <c r="EQ44" s="113">
        <f t="shared" si="80"/>
        <v>0</v>
      </c>
      <c r="ER44" s="113">
        <f t="shared" si="81"/>
        <v>0</v>
      </c>
      <c r="ES44" s="113">
        <f t="shared" si="107"/>
        <v>0</v>
      </c>
      <c r="ET44" s="113"/>
      <c r="EU44" s="113">
        <f t="shared" si="108"/>
        <v>0</v>
      </c>
      <c r="EV44" s="113">
        <f t="shared" si="82"/>
        <v>0</v>
      </c>
      <c r="EW44" s="113">
        <f t="shared" si="83"/>
        <v>0</v>
      </c>
      <c r="EX44" s="113">
        <f t="shared" si="84"/>
        <v>0</v>
      </c>
      <c r="EY44" s="113">
        <f t="shared" si="85"/>
        <v>0</v>
      </c>
      <c r="EZ44" s="113">
        <f t="shared" si="86"/>
        <v>85</v>
      </c>
      <c r="FA44" s="113">
        <f t="shared" si="109"/>
        <v>0</v>
      </c>
      <c r="FB44" s="113">
        <f t="shared" si="87"/>
        <v>0</v>
      </c>
      <c r="FC44" s="113">
        <f t="shared" si="21"/>
        <v>0</v>
      </c>
      <c r="FD44" s="113">
        <f t="shared" si="22"/>
        <v>0</v>
      </c>
      <c r="FE44" s="113">
        <f t="shared" si="88"/>
        <v>0</v>
      </c>
      <c r="FF44" s="113">
        <f t="shared" si="89"/>
        <v>0</v>
      </c>
      <c r="FG44" s="113">
        <f t="shared" si="110"/>
        <v>0</v>
      </c>
      <c r="FH44" s="113">
        <f t="shared" si="90"/>
        <v>0</v>
      </c>
      <c r="FI44" s="113">
        <f t="shared" si="91"/>
        <v>360</v>
      </c>
      <c r="FJ44" s="113">
        <f t="shared" si="111"/>
        <v>0</v>
      </c>
      <c r="FK44" s="113">
        <f t="shared" si="92"/>
        <v>0</v>
      </c>
      <c r="FL44" s="113">
        <f t="shared" si="93"/>
        <v>0</v>
      </c>
      <c r="FM44" s="113">
        <f t="shared" si="23"/>
        <v>0</v>
      </c>
      <c r="FN44" s="113">
        <f t="shared" si="24"/>
        <v>0</v>
      </c>
      <c r="FO44" s="113">
        <f t="shared" si="25"/>
        <v>0</v>
      </c>
      <c r="FP44" s="113">
        <f t="shared" si="26"/>
        <v>0</v>
      </c>
      <c r="FQ44" s="113">
        <f t="shared" si="94"/>
        <v>1500</v>
      </c>
      <c r="FR44" s="113">
        <f t="shared" si="27"/>
        <v>0</v>
      </c>
      <c r="FS44" s="113">
        <f t="shared" si="28"/>
        <v>0</v>
      </c>
      <c r="FT44" s="113">
        <f t="shared" si="29"/>
        <v>0</v>
      </c>
      <c r="FU44" s="113">
        <f t="shared" si="95"/>
        <v>0</v>
      </c>
      <c r="FV44" s="113">
        <f t="shared" si="96"/>
        <v>4925</v>
      </c>
      <c r="FW44" s="113">
        <f t="shared" si="112"/>
        <v>0</v>
      </c>
      <c r="FX44" s="113">
        <f t="shared" si="97"/>
        <v>23620</v>
      </c>
      <c r="FY44" s="113">
        <f t="shared" si="98"/>
        <v>0</v>
      </c>
      <c r="FZ44" s="113">
        <f t="shared" si="113"/>
        <v>0</v>
      </c>
      <c r="GA44" s="113">
        <f t="shared" si="99"/>
        <v>0</v>
      </c>
      <c r="GB44" s="113">
        <f t="shared" si="100"/>
        <v>0</v>
      </c>
      <c r="GC44" s="113">
        <f t="shared" si="114"/>
        <v>0</v>
      </c>
    </row>
    <row r="45" spans="2:185" ht="12.75" customHeight="1" x14ac:dyDescent="0.2">
      <c r="B45" s="124">
        <v>38</v>
      </c>
      <c r="C45" s="121" t="s">
        <v>320</v>
      </c>
      <c r="D45" s="126" t="s">
        <v>95</v>
      </c>
      <c r="E45" s="40">
        <f>SUMIF(Entrada_Dados_Ano_2012!$C$7:$C$253,D45,Entrada_Dados_Ano_2012!$D$7:$D$253)</f>
        <v>0</v>
      </c>
      <c r="F45" s="40">
        <f>SUMIF(Entrada_Dados_Ano_2012!$C$7:$C$253,D45,Entrada_Dados_Ano_2012!$E$7:$E$253)</f>
        <v>0</v>
      </c>
      <c r="G45" s="40">
        <f>SUMIF(Entrada_Dados_Ano_2012!$C$7:$C$253,D45,Entrada_Dados_Ano_2012!$F$7:$F$253)</f>
        <v>0</v>
      </c>
      <c r="H45" s="40">
        <f ca="1">SUMIF(Entrada_Dados_Ano_2012!$C$7:$C$253,D45,Entrada_Dados_Ano_2012!$G$7:$G$251)</f>
        <v>0</v>
      </c>
      <c r="I45" s="40">
        <f>SUMIF(Entrada_Dados_Ano_2012!$C$7:$C$251,D45,Entrada_Dados_Ano_2012!$H$7:$H$253)</f>
        <v>32</v>
      </c>
      <c r="J45" s="40">
        <f>SUMIF(Entrada_Dados_Ano_2012!$C$7:$C$253,D45,Entrada_Dados_Ano_2012!$I$7:$I$253)</f>
        <v>0</v>
      </c>
      <c r="K45" s="40">
        <f>SUMIF(Entrada_Dados_Ano_2012!$C$7:$C$253,D45,Entrada_Dados_Ano_2012!$J$7:$J$253)</f>
        <v>0</v>
      </c>
      <c r="L45" s="40">
        <f>SUMIF(Entrada_Dados_Ano_2012!$C$7:$C$253,D45,Entrada_Dados_Ano_2012!$K$7:$K$253)</f>
        <v>0</v>
      </c>
      <c r="M45" s="40">
        <f>SUMIF(Entrada_Dados_Ano_2012!$C$7:$C$253,D45,Entrada_Dados_Ano_2012!$L$7:$L$253)</f>
        <v>0</v>
      </c>
      <c r="N45" s="40">
        <f>SUMIF(Entrada_Dados_Ano_2012!$C$7:$C$253,D45,Entrada_Dados_Ano_2012!$M$7:$M$253)</f>
        <v>0</v>
      </c>
      <c r="O45" s="40">
        <f>SUMIF(Entrada_Dados_Ano_2012!$C$7:$C$253,D45,Entrada_Dados_Ano_2012!$N$7:$N$253)</f>
        <v>0</v>
      </c>
      <c r="P45" s="40">
        <f>SUMIF(Entrada_Dados_Ano_2012!$C$7:$C$253,D45,Entrada_Dados_Ano_2012!$O$7:$O$253)</f>
        <v>0</v>
      </c>
      <c r="Q45" s="40">
        <f>SUMIF(Entrada_Dados_Ano_2012!$C$7:$C$253,D45,Entrada_Dados_Ano_2012!$P$7:$P$253)</f>
        <v>0</v>
      </c>
      <c r="R45" s="40">
        <f>SUMIF(Entrada_Dados_Ano_2012!$C$7:$C$253,D45,Entrada_Dados_Ano_2012!$Q$7:$Q$253)</f>
        <v>0</v>
      </c>
      <c r="S45" s="40">
        <f>SUMIF(Entrada_Dados_Ano_2012!$C$7:$C$253,D45,Entrada_Dados_Ano_2012!$R$7:$R$253)</f>
        <v>900</v>
      </c>
      <c r="T45" s="40">
        <f>SUMIF(Entrada_Dados_Ano_2012!$C$7:$C$253,D45,Entrada_Dados_Ano_2012!$S$7:$S$253)</f>
        <v>0</v>
      </c>
      <c r="U45" s="40">
        <f>SUMIF(Entrada_Dados_Ano_2012!$C$7:$C$253,D45,Entrada_Dados_Ano_2012!$T$7:$T$253)</f>
        <v>0</v>
      </c>
      <c r="V45" s="40">
        <f>SUMIF(Entrada_Dados_Ano_2012!$C$7:$C$253,D45,Entrada_Dados_Ano_2012!$U$7:$U$253)</f>
        <v>0</v>
      </c>
      <c r="W45" s="145">
        <f>SUMIF(Entrada_Dados_Ano_2012!$C$7:$C$253,D45,Entrada_Dados_Ano_2012!$V$7:$V$253)</f>
        <v>0</v>
      </c>
      <c r="X45" s="142">
        <f>SUMIF(Entrada_Dados_Ano_2012!$C$7:$C$253,D45,Entrada_Dados_Ano_2012!$Y$7:$Y$253)</f>
        <v>0</v>
      </c>
      <c r="Y45" s="40">
        <f>SUMIF(Entrada_Dados_Ano_2012!$C$7:$C$253,D45,Entrada_Dados_Ano_2012!$Z$7:$Z$253)</f>
        <v>0</v>
      </c>
      <c r="Z45" s="40">
        <f>SUMIF(Entrada_Dados_Ano_2012!$C$7:$C$253,D45,Entrada_Dados_Ano_2012!$AA$7:$AA$253)</f>
        <v>0</v>
      </c>
      <c r="AA45" s="40">
        <f>SUMIF(Entrada_Dados_Ano_2012!$C$7:$C$253,D45,Entrada_Dados_Ano_2012!$AB$7:$AB$253)</f>
        <v>0</v>
      </c>
      <c r="AB45" s="40">
        <f>SUMIF(Entrada_Dados_Ano_2012!$C$7:$C$253,D45,Entrada_Dados_Ano_2012!$AC$7:$AC$253)</f>
        <v>32</v>
      </c>
      <c r="AC45" s="40">
        <f>SUMIF(Entrada_Dados_Ano_2012!$C$7:$C$253,D45,Entrada_Dados_Ano_2012!$AD$7:$AD$253)</f>
        <v>0</v>
      </c>
      <c r="AD45" s="40">
        <f>SUMIF(Entrada_Dados_Ano_2012!$C$7:$C$253,D45,Entrada_Dados_Ano_2012!$AE$7:$AE$253)</f>
        <v>0</v>
      </c>
      <c r="AE45" s="40">
        <f>SUMIF(Entrada_Dados_Ano_2012!$C$7:$C$253,D45,Entrada_Dados_Ano_2012!$AF$7:$AF$253)</f>
        <v>0</v>
      </c>
      <c r="AF45" s="40">
        <f>SUMIF(Entrada_Dados_Ano_2012!$C$7:$C$253,D45,Entrada_Dados_Ano_2012!$AG$7:$AG$253)</f>
        <v>0</v>
      </c>
      <c r="AG45" s="40">
        <f>SUMIF(Entrada_Dados_Ano_2012!$C$7:$C$253,D45,Entrada_Dados_Ano_2012!$AH$7:$AH$253)</f>
        <v>0</v>
      </c>
      <c r="AH45" s="40">
        <f>SUMIF(Entrada_Dados_Ano_2012!$C$7:$C$253,D45,Entrada_Dados_Ano_2012!$AI$7:$AI$253)</f>
        <v>0</v>
      </c>
      <c r="AI45" s="40">
        <f>SUMIF(Entrada_Dados_Ano_2012!$C$7:$C$253,D45,Entrada_Dados_Ano_2012!$AJ$7:$AJ$253)</f>
        <v>0</v>
      </c>
      <c r="AJ45" s="40">
        <f>SUMIF(Entrada_Dados_Ano_2012!$C$7:$C$253,D45,Entrada_Dados_Ano_2012!$AK$7:$AK$253)</f>
        <v>0</v>
      </c>
      <c r="AK45" s="40">
        <f>SUMIF(Entrada_Dados_Ano_2012!$C$7:$C$253,D45,Entrada_Dados_Ano_2012!$AL$7:$AL$253)</f>
        <v>0</v>
      </c>
      <c r="AL45" s="40">
        <f>SUMIF(Entrada_Dados_Ano_2012!$C$7:$C$253,D45,Entrada_Dados_Ano_2012!$AM$7:$AM$253)</f>
        <v>900</v>
      </c>
      <c r="AM45" s="40">
        <f>SUMIF(Entrada_Dados_Ano_2012!$C$7:$C$253,D45,Entrada_Dados_Ano_2012!$AN$7:$AN$253)</f>
        <v>0</v>
      </c>
      <c r="AN45" s="40">
        <f>SUMIF(Entrada_Dados_Ano_2012!$C$7:$C$253,D45,Entrada_Dados_Ano_2012!$AO$7:$AO$253)</f>
        <v>0</v>
      </c>
      <c r="AO45" s="40">
        <f>SUMIF(Entrada_Dados_Ano_2012!$C$7:$C$253,D45,Entrada_Dados_Ano_2012!$AP$7:$AP$253)</f>
        <v>0</v>
      </c>
      <c r="AP45" s="145">
        <f>SUMIF(Entrada_Dados_Ano_2012!$C$7:$C$253,D45,Entrada_Dados_Ano_2012!$AQ$7:$AQ$253)</f>
        <v>0</v>
      </c>
      <c r="AQ45" s="142">
        <f>SUMIF(Entrada_Dados_Ano_2012!$C$7:$C$253,D45,Entrada_Dados_Ano_2012!$AT$7:$AT$253)</f>
        <v>0</v>
      </c>
      <c r="AR45" s="40">
        <f>SUMIF(Entrada_Dados_Ano_2012!$C$7:$C$253,D45,Entrada_Dados_Ano_2012!$AU$7:$AU$253)</f>
        <v>0</v>
      </c>
      <c r="AS45" s="40">
        <f>SUMIF(Entrada_Dados_Ano_2012!$C$7:$C$253,D45,Entrada_Dados_Ano_2012!$AV$7:$AV$253)</f>
        <v>0</v>
      </c>
      <c r="AT45" s="40">
        <f>SUMIF(Entrada_Dados_Ano_2012!$C$7:$C$253,D45,Entrada_Dados_Ano_2012!$AW$7:$AW$253)</f>
        <v>0</v>
      </c>
      <c r="AU45" s="40">
        <f>SUMIF(Entrada_Dados_Ano_2012!$C$7:$C$253,D45,Entrada_Dados_Ano_2012!$AX$7:$AX$253)</f>
        <v>80</v>
      </c>
      <c r="AV45" s="40">
        <f>SUMIF(Entrada_Dados_Ano_2012!$C$7:$C$253,D45,Entrada_Dados_Ano_2012!$AY$7:$AY$253)</f>
        <v>0</v>
      </c>
      <c r="AW45" s="40">
        <f>SUMIF(Entrada_Dados_Ano_2012!$C$7:$C$253,D45,Entrada_Dados_Ano_2012!$AZ$7:$AZ$253)</f>
        <v>0</v>
      </c>
      <c r="AX45" s="40">
        <f>SUMIF(Entrada_Dados_Ano_2012!$C$7:$C$253,D45,Entrada_Dados_Ano_2012!$BA$7:$BA$253)</f>
        <v>0</v>
      </c>
      <c r="AY45" s="40">
        <f>SUMIF(Entrada_Dados_Ano_2012!$C$7:$C$253,D45,Entrada_Dados_Ano_2012!$BB$7:$BB$253)</f>
        <v>0</v>
      </c>
      <c r="AZ45" s="40">
        <f>SUMIF(Entrada_Dados_Ano_2012!$C$7:$C$253,D45,Entrada_Dados_Ano_2012!$BC$7:$BC$253)</f>
        <v>0</v>
      </c>
      <c r="BA45" s="40">
        <f>SUMIF(Entrada_Dados_Ano_2012!$C$7:$C$253,D45,Entrada_Dados_Ano_2012!$BD$7:$BD$253)</f>
        <v>0</v>
      </c>
      <c r="BB45" s="40">
        <f>SUMIF(Entrada_Dados_Ano_2012!$C$7:$C$253,D45,Entrada_Dados_Ano_2012!$BE$7:$BE$253)</f>
        <v>0</v>
      </c>
      <c r="BC45" s="40">
        <f>SUMIF(Entrada_Dados_Ano_2012!$C$7:$C$253,D45,Entrada_Dados_Ano_2012!$BF$7:$BF$253)</f>
        <v>0</v>
      </c>
      <c r="BD45" s="40">
        <f>SUMIF(Entrada_Dados_Ano_2012!$C$7:$C$253,D45,Entrada_Dados_Ano_2012!$BG$7:$BG$253)</f>
        <v>0</v>
      </c>
      <c r="BE45" s="40">
        <f>SUMIF(Entrada_Dados_Ano_2012!$C$7:$C$253,D45,Entrada_Dados_Ano_2012!$BH$7:$BH$253)</f>
        <v>5500</v>
      </c>
      <c r="BF45" s="40">
        <f>SUMIF(Entrada_Dados_Ano_2012!$C$7:$C$253,D45,Entrada_Dados_Ano_2012!$BI$7:$BI$253)</f>
        <v>0</v>
      </c>
      <c r="BG45" s="40">
        <f>SUMIF(Entrada_Dados_Ano_2012!$C$7:$C$253,D45,Entrada_Dados_Ano_2012!$BJ$7:$BJ$253)</f>
        <v>0</v>
      </c>
      <c r="BH45" s="40">
        <f>SUMIF(Entrada_Dados_Ano_2012!$C$7:$C$253,D45,Entrada_Dados_Ano_2012!$BK$7:$BK$253)</f>
        <v>0</v>
      </c>
      <c r="BI45" s="40">
        <f>SUMIF(Entrada_Dados_Ano_2012!$C$7:$C$253,D45,Entrada_Dados_Ano_2012!$BL$7:$BL$253)</f>
        <v>0</v>
      </c>
      <c r="BK45" s="80">
        <v>38</v>
      </c>
      <c r="BL45" s="81">
        <f t="shared" si="31"/>
        <v>0</v>
      </c>
      <c r="BM45" s="80" t="str">
        <f>IF(BL45=1,SUM($BL$8:BL45),"")</f>
        <v/>
      </c>
      <c r="BN45" s="86" t="str">
        <f t="shared" si="32"/>
        <v>Brazabrantes</v>
      </c>
      <c r="BO45" s="117">
        <f t="shared" si="115"/>
        <v>0</v>
      </c>
      <c r="BP45" s="116">
        <f>HLOOKUP($BP$6,$BZ$6:DI45,BX45)</f>
        <v>0</v>
      </c>
      <c r="BQ45" s="117">
        <f>HLOOKUP($BQ$6,$DJ$6:ES45,BX45)</f>
        <v>0</v>
      </c>
      <c r="BR45" s="116">
        <f>HLOOKUP($BR$6,$ET$6:GC45,BX45)</f>
        <v>0</v>
      </c>
      <c r="BS45" s="84" t="str">
        <f t="shared" si="33"/>
        <v/>
      </c>
      <c r="BT45" s="96" t="str">
        <f>IF((SUM($BL44:$BL$254)=0),"",IF($BK45=VLOOKUP($BK45,$BM$8:$BM$254,1),IF(VLOOKUP($BK45,$BM$8:$BO$254,2)=0,"",VLOOKUP($BK45,$BM$8:$BO$254,3))," "))</f>
        <v/>
      </c>
      <c r="BU45" s="93" t="str">
        <f t="shared" si="34"/>
        <v/>
      </c>
      <c r="BV45" s="90" t="str">
        <f t="shared" si="35"/>
        <v/>
      </c>
      <c r="BW45" s="93" t="str">
        <f t="shared" si="101"/>
        <v/>
      </c>
      <c r="BX45" s="97">
        <v>40</v>
      </c>
      <c r="BY45" s="29"/>
      <c r="BZ45" s="113"/>
      <c r="CA45" s="113">
        <f t="shared" si="36"/>
        <v>0</v>
      </c>
      <c r="CB45" s="113">
        <f t="shared" si="37"/>
        <v>0</v>
      </c>
      <c r="CC45" s="113">
        <f t="shared" si="38"/>
        <v>0</v>
      </c>
      <c r="CD45" s="113">
        <f t="shared" si="39"/>
        <v>0</v>
      </c>
      <c r="CE45" s="113">
        <f t="shared" ca="1" si="40"/>
        <v>0</v>
      </c>
      <c r="CF45" s="113">
        <f t="shared" si="41"/>
        <v>32</v>
      </c>
      <c r="CG45" s="113">
        <f t="shared" si="42"/>
        <v>50</v>
      </c>
      <c r="CH45" s="113">
        <f t="shared" si="43"/>
        <v>0</v>
      </c>
      <c r="CI45" s="113">
        <f t="shared" si="1"/>
        <v>0</v>
      </c>
      <c r="CJ45" s="113">
        <f t="shared" si="2"/>
        <v>130</v>
      </c>
      <c r="CK45" s="113">
        <f t="shared" si="44"/>
        <v>0</v>
      </c>
      <c r="CL45" s="113">
        <f t="shared" si="45"/>
        <v>0</v>
      </c>
      <c r="CM45" s="113">
        <f t="shared" si="46"/>
        <v>0</v>
      </c>
      <c r="CN45" s="113">
        <f t="shared" si="47"/>
        <v>0</v>
      </c>
      <c r="CO45" s="113">
        <f t="shared" si="48"/>
        <v>0</v>
      </c>
      <c r="CP45" s="113">
        <f t="shared" si="49"/>
        <v>0</v>
      </c>
      <c r="CQ45" s="113">
        <f t="shared" si="50"/>
        <v>0</v>
      </c>
      <c r="CR45" s="113">
        <f t="shared" si="51"/>
        <v>0</v>
      </c>
      <c r="CS45" s="113">
        <f t="shared" si="3"/>
        <v>0</v>
      </c>
      <c r="CT45" s="113">
        <f t="shared" si="4"/>
        <v>20</v>
      </c>
      <c r="CU45" s="113">
        <f t="shared" si="5"/>
        <v>0</v>
      </c>
      <c r="CV45" s="113">
        <f t="shared" si="6"/>
        <v>0</v>
      </c>
      <c r="CW45" s="113">
        <f t="shared" si="52"/>
        <v>0</v>
      </c>
      <c r="CX45" s="113">
        <f t="shared" si="7"/>
        <v>0</v>
      </c>
      <c r="CY45" s="113">
        <f t="shared" si="8"/>
        <v>0</v>
      </c>
      <c r="CZ45" s="113">
        <f t="shared" si="9"/>
        <v>0</v>
      </c>
      <c r="DA45" s="113">
        <f t="shared" si="53"/>
        <v>0</v>
      </c>
      <c r="DB45" s="113">
        <f t="shared" si="54"/>
        <v>900</v>
      </c>
      <c r="DC45" s="113">
        <f t="shared" si="55"/>
        <v>0</v>
      </c>
      <c r="DD45" s="113">
        <f t="shared" si="56"/>
        <v>0</v>
      </c>
      <c r="DE45" s="113">
        <f t="shared" si="57"/>
        <v>0</v>
      </c>
      <c r="DF45" s="113">
        <f t="shared" si="58"/>
        <v>0</v>
      </c>
      <c r="DG45" s="113">
        <f t="shared" si="59"/>
        <v>0</v>
      </c>
      <c r="DH45" s="113">
        <f t="shared" si="60"/>
        <v>0</v>
      </c>
      <c r="DI45" s="113">
        <f t="shared" si="61"/>
        <v>0</v>
      </c>
      <c r="DJ45" s="113"/>
      <c r="DK45" s="113">
        <f t="shared" si="102"/>
        <v>0</v>
      </c>
      <c r="DL45" s="113">
        <f t="shared" si="62"/>
        <v>0</v>
      </c>
      <c r="DM45" s="113">
        <f t="shared" si="63"/>
        <v>0</v>
      </c>
      <c r="DN45" s="113">
        <f t="shared" si="64"/>
        <v>0</v>
      </c>
      <c r="DO45" s="113">
        <f t="shared" si="65"/>
        <v>0</v>
      </c>
      <c r="DP45" s="113">
        <f t="shared" si="66"/>
        <v>32</v>
      </c>
      <c r="DQ45" s="113">
        <f t="shared" si="67"/>
        <v>50</v>
      </c>
      <c r="DR45" s="113">
        <f t="shared" si="68"/>
        <v>0</v>
      </c>
      <c r="DS45" s="113">
        <f t="shared" si="11"/>
        <v>0</v>
      </c>
      <c r="DT45" s="113">
        <f t="shared" si="12"/>
        <v>130</v>
      </c>
      <c r="DU45" s="113">
        <f t="shared" si="69"/>
        <v>0</v>
      </c>
      <c r="DV45" s="113">
        <f t="shared" si="70"/>
        <v>0</v>
      </c>
      <c r="DW45" s="113">
        <f t="shared" si="103"/>
        <v>0</v>
      </c>
      <c r="DX45" s="113">
        <f t="shared" si="71"/>
        <v>0</v>
      </c>
      <c r="DY45" s="113">
        <f t="shared" si="72"/>
        <v>0</v>
      </c>
      <c r="DZ45" s="113">
        <f t="shared" si="104"/>
        <v>0</v>
      </c>
      <c r="EA45" s="113">
        <f t="shared" si="73"/>
        <v>0</v>
      </c>
      <c r="EB45" s="113">
        <f t="shared" si="74"/>
        <v>0</v>
      </c>
      <c r="EC45" s="113">
        <f t="shared" si="13"/>
        <v>0</v>
      </c>
      <c r="ED45" s="113">
        <f t="shared" si="14"/>
        <v>20</v>
      </c>
      <c r="EE45" s="113">
        <f t="shared" si="15"/>
        <v>0</v>
      </c>
      <c r="EF45" s="113">
        <f t="shared" si="16"/>
        <v>0</v>
      </c>
      <c r="EG45" s="113">
        <f t="shared" si="75"/>
        <v>0</v>
      </c>
      <c r="EH45" s="113">
        <f t="shared" si="17"/>
        <v>0</v>
      </c>
      <c r="EI45" s="113">
        <f t="shared" si="18"/>
        <v>0</v>
      </c>
      <c r="EJ45" s="113">
        <f t="shared" si="19"/>
        <v>0</v>
      </c>
      <c r="EK45" s="113">
        <f t="shared" si="76"/>
        <v>0</v>
      </c>
      <c r="EL45" s="113">
        <f t="shared" si="77"/>
        <v>900</v>
      </c>
      <c r="EM45" s="113">
        <f t="shared" si="105"/>
        <v>0</v>
      </c>
      <c r="EN45" s="113">
        <f t="shared" si="78"/>
        <v>0</v>
      </c>
      <c r="EO45" s="113">
        <f t="shared" si="79"/>
        <v>0</v>
      </c>
      <c r="EP45" s="113">
        <f t="shared" si="106"/>
        <v>0</v>
      </c>
      <c r="EQ45" s="113">
        <f t="shared" si="80"/>
        <v>0</v>
      </c>
      <c r="ER45" s="113">
        <f t="shared" si="81"/>
        <v>0</v>
      </c>
      <c r="ES45" s="113">
        <f t="shared" si="107"/>
        <v>0</v>
      </c>
      <c r="ET45" s="113"/>
      <c r="EU45" s="113">
        <f t="shared" si="108"/>
        <v>0</v>
      </c>
      <c r="EV45" s="113">
        <f t="shared" si="82"/>
        <v>0</v>
      </c>
      <c r="EW45" s="113">
        <f t="shared" si="83"/>
        <v>0</v>
      </c>
      <c r="EX45" s="113">
        <f t="shared" si="84"/>
        <v>0</v>
      </c>
      <c r="EY45" s="113">
        <f t="shared" si="85"/>
        <v>0</v>
      </c>
      <c r="EZ45" s="113">
        <f t="shared" si="86"/>
        <v>80</v>
      </c>
      <c r="FA45" s="113">
        <f t="shared" si="109"/>
        <v>900</v>
      </c>
      <c r="FB45" s="113">
        <f t="shared" si="87"/>
        <v>0</v>
      </c>
      <c r="FC45" s="113">
        <f t="shared" si="21"/>
        <v>0</v>
      </c>
      <c r="FD45" s="113">
        <f t="shared" si="22"/>
        <v>220</v>
      </c>
      <c r="FE45" s="113">
        <f t="shared" si="88"/>
        <v>0</v>
      </c>
      <c r="FF45" s="113">
        <f t="shared" si="89"/>
        <v>0</v>
      </c>
      <c r="FG45" s="113">
        <f t="shared" si="110"/>
        <v>0</v>
      </c>
      <c r="FH45" s="113">
        <f t="shared" si="90"/>
        <v>0</v>
      </c>
      <c r="FI45" s="113">
        <f t="shared" si="91"/>
        <v>0</v>
      </c>
      <c r="FJ45" s="113">
        <f t="shared" si="111"/>
        <v>0</v>
      </c>
      <c r="FK45" s="113">
        <f t="shared" si="92"/>
        <v>0</v>
      </c>
      <c r="FL45" s="113">
        <f t="shared" si="93"/>
        <v>0</v>
      </c>
      <c r="FM45" s="113">
        <f t="shared" si="23"/>
        <v>0</v>
      </c>
      <c r="FN45" s="113">
        <f t="shared" si="24"/>
        <v>600</v>
      </c>
      <c r="FO45" s="113">
        <f t="shared" si="25"/>
        <v>0</v>
      </c>
      <c r="FP45" s="113">
        <f t="shared" si="26"/>
        <v>0</v>
      </c>
      <c r="FQ45" s="113">
        <f t="shared" si="94"/>
        <v>0</v>
      </c>
      <c r="FR45" s="113">
        <f t="shared" si="27"/>
        <v>0</v>
      </c>
      <c r="FS45" s="113">
        <f t="shared" si="28"/>
        <v>0</v>
      </c>
      <c r="FT45" s="113">
        <f t="shared" si="29"/>
        <v>0</v>
      </c>
      <c r="FU45" s="113">
        <f t="shared" si="95"/>
        <v>0</v>
      </c>
      <c r="FV45" s="113">
        <f t="shared" si="96"/>
        <v>5500</v>
      </c>
      <c r="FW45" s="113">
        <f t="shared" si="112"/>
        <v>0</v>
      </c>
      <c r="FX45" s="113">
        <f t="shared" si="97"/>
        <v>0</v>
      </c>
      <c r="FY45" s="113">
        <f t="shared" si="98"/>
        <v>0</v>
      </c>
      <c r="FZ45" s="113">
        <f t="shared" si="113"/>
        <v>0</v>
      </c>
      <c r="GA45" s="113">
        <f t="shared" si="99"/>
        <v>0</v>
      </c>
      <c r="GB45" s="113">
        <f t="shared" si="100"/>
        <v>0</v>
      </c>
      <c r="GC45" s="113">
        <f t="shared" si="114"/>
        <v>0</v>
      </c>
    </row>
    <row r="46" spans="2:185" ht="12.75" customHeight="1" x14ac:dyDescent="0.2">
      <c r="B46" s="124">
        <v>39</v>
      </c>
      <c r="C46" s="121" t="s">
        <v>321</v>
      </c>
      <c r="D46" s="126" t="s">
        <v>96</v>
      </c>
      <c r="E46" s="40">
        <f>SUMIF(Entrada_Dados_Ano_2012!$C$7:$C$253,D46,Entrada_Dados_Ano_2012!$D$7:$D$253)</f>
        <v>0</v>
      </c>
      <c r="F46" s="40">
        <f>SUMIF(Entrada_Dados_Ano_2012!$C$7:$C$253,D46,Entrada_Dados_Ano_2012!$E$7:$E$253)</f>
        <v>0</v>
      </c>
      <c r="G46" s="40">
        <f>SUMIF(Entrada_Dados_Ano_2012!$C$7:$C$253,D46,Entrada_Dados_Ano_2012!$F$7:$F$253)</f>
        <v>0</v>
      </c>
      <c r="H46" s="40">
        <f ca="1">SUMIF(Entrada_Dados_Ano_2012!$C$7:$C$253,D46,Entrada_Dados_Ano_2012!$G$7:$G$251)</f>
        <v>0</v>
      </c>
      <c r="I46" s="40">
        <f>SUMIF(Entrada_Dados_Ano_2012!$C$7:$C$251,D46,Entrada_Dados_Ano_2012!$H$7:$H$253)</f>
        <v>0</v>
      </c>
      <c r="J46" s="40">
        <f>SUMIF(Entrada_Dados_Ano_2012!$C$7:$C$253,D46,Entrada_Dados_Ano_2012!$I$7:$I$253)</f>
        <v>0</v>
      </c>
      <c r="K46" s="40">
        <f>SUMIF(Entrada_Dados_Ano_2012!$C$7:$C$253,D46,Entrada_Dados_Ano_2012!$J$7:$J$253)</f>
        <v>0</v>
      </c>
      <c r="L46" s="40">
        <f>SUMIF(Entrada_Dados_Ano_2012!$C$7:$C$253,D46,Entrada_Dados_Ano_2012!$K$7:$K$253)</f>
        <v>0</v>
      </c>
      <c r="M46" s="40">
        <f>SUMIF(Entrada_Dados_Ano_2012!$C$7:$C$253,D46,Entrada_Dados_Ano_2012!$L$7:$L$253)</f>
        <v>0</v>
      </c>
      <c r="N46" s="40">
        <f>SUMIF(Entrada_Dados_Ano_2012!$C$7:$C$253,D46,Entrada_Dados_Ano_2012!$M$7:$M$253)</f>
        <v>700</v>
      </c>
      <c r="O46" s="40">
        <f>SUMIF(Entrada_Dados_Ano_2012!$C$7:$C$253,D46,Entrada_Dados_Ano_2012!$N$7:$N$253)</f>
        <v>0</v>
      </c>
      <c r="P46" s="40">
        <f>SUMIF(Entrada_Dados_Ano_2012!$C$7:$C$253,D46,Entrada_Dados_Ano_2012!$O$7:$O$253)</f>
        <v>0</v>
      </c>
      <c r="Q46" s="40">
        <f>SUMIF(Entrada_Dados_Ano_2012!$C$7:$C$253,D46,Entrada_Dados_Ano_2012!$P$7:$P$253)</f>
        <v>50</v>
      </c>
      <c r="R46" s="40">
        <f>SUMIF(Entrada_Dados_Ano_2012!$C$7:$C$253,D46,Entrada_Dados_Ano_2012!$Q$7:$Q$253)</f>
        <v>0</v>
      </c>
      <c r="S46" s="40">
        <f>SUMIF(Entrada_Dados_Ano_2012!$C$7:$C$253,D46,Entrada_Dados_Ano_2012!$R$7:$R$253)</f>
        <v>200</v>
      </c>
      <c r="T46" s="40">
        <f>SUMIF(Entrada_Dados_Ano_2012!$C$7:$C$253,D46,Entrada_Dados_Ano_2012!$S$7:$S$253)</f>
        <v>1585</v>
      </c>
      <c r="U46" s="40">
        <f>SUMIF(Entrada_Dados_Ano_2012!$C$7:$C$253,D46,Entrada_Dados_Ano_2012!$T$7:$T$253)</f>
        <v>0</v>
      </c>
      <c r="V46" s="40">
        <f>SUMIF(Entrada_Dados_Ano_2012!$C$7:$C$253,D46,Entrada_Dados_Ano_2012!$U$7:$U$253)</f>
        <v>0</v>
      </c>
      <c r="W46" s="145">
        <f>SUMIF(Entrada_Dados_Ano_2012!$C$7:$C$253,D46,Entrada_Dados_Ano_2012!$V$7:$V$253)</f>
        <v>0</v>
      </c>
      <c r="X46" s="142">
        <f>SUMIF(Entrada_Dados_Ano_2012!$C$7:$C$253,D46,Entrada_Dados_Ano_2012!$Y$7:$Y$253)</f>
        <v>0</v>
      </c>
      <c r="Y46" s="40">
        <f>SUMIF(Entrada_Dados_Ano_2012!$C$7:$C$253,D46,Entrada_Dados_Ano_2012!$Z$7:$Z$253)</f>
        <v>0</v>
      </c>
      <c r="Z46" s="40">
        <f>SUMIF(Entrada_Dados_Ano_2012!$C$7:$C$253,D46,Entrada_Dados_Ano_2012!$AA$7:$AA$253)</f>
        <v>0</v>
      </c>
      <c r="AA46" s="40">
        <f>SUMIF(Entrada_Dados_Ano_2012!$C$7:$C$253,D46,Entrada_Dados_Ano_2012!$AB$7:$AB$253)</f>
        <v>0</v>
      </c>
      <c r="AB46" s="40">
        <f>SUMIF(Entrada_Dados_Ano_2012!$C$7:$C$253,D46,Entrada_Dados_Ano_2012!$AC$7:$AC$253)</f>
        <v>0</v>
      </c>
      <c r="AC46" s="40">
        <f>SUMIF(Entrada_Dados_Ano_2012!$C$7:$C$253,D46,Entrada_Dados_Ano_2012!$AD$7:$AD$253)</f>
        <v>0</v>
      </c>
      <c r="AD46" s="40">
        <f>SUMIF(Entrada_Dados_Ano_2012!$C$7:$C$253,D46,Entrada_Dados_Ano_2012!$AE$7:$AE$253)</f>
        <v>0</v>
      </c>
      <c r="AE46" s="40">
        <f>SUMIF(Entrada_Dados_Ano_2012!$C$7:$C$253,D46,Entrada_Dados_Ano_2012!$AF$7:$AF$253)</f>
        <v>0</v>
      </c>
      <c r="AF46" s="40">
        <f>SUMIF(Entrada_Dados_Ano_2012!$C$7:$C$253,D46,Entrada_Dados_Ano_2012!$AG$7:$AG$253)</f>
        <v>0</v>
      </c>
      <c r="AG46" s="40">
        <f>SUMIF(Entrada_Dados_Ano_2012!$C$7:$C$253,D46,Entrada_Dados_Ano_2012!$AH$7:$AH$253)</f>
        <v>700</v>
      </c>
      <c r="AH46" s="40">
        <f>SUMIF(Entrada_Dados_Ano_2012!$C$7:$C$253,D46,Entrada_Dados_Ano_2012!$AI$7:$AI$253)</f>
        <v>0</v>
      </c>
      <c r="AI46" s="40">
        <f>SUMIF(Entrada_Dados_Ano_2012!$C$7:$C$253,D46,Entrada_Dados_Ano_2012!$AJ$7:$AJ$253)</f>
        <v>0</v>
      </c>
      <c r="AJ46" s="40">
        <f>SUMIF(Entrada_Dados_Ano_2012!$C$7:$C$253,D46,Entrada_Dados_Ano_2012!$AK$7:$AK$253)</f>
        <v>50</v>
      </c>
      <c r="AK46" s="40">
        <f>SUMIF(Entrada_Dados_Ano_2012!$C$7:$C$253,D46,Entrada_Dados_Ano_2012!$AL$7:$AL$253)</f>
        <v>0</v>
      </c>
      <c r="AL46" s="40">
        <f>SUMIF(Entrada_Dados_Ano_2012!$C$7:$C$253,D46,Entrada_Dados_Ano_2012!$AM$7:$AM$253)</f>
        <v>200</v>
      </c>
      <c r="AM46" s="40">
        <f>SUMIF(Entrada_Dados_Ano_2012!$C$7:$C$253,D46,Entrada_Dados_Ano_2012!$AN$7:$AN$253)</f>
        <v>1585</v>
      </c>
      <c r="AN46" s="40">
        <f>SUMIF(Entrada_Dados_Ano_2012!$C$7:$C$253,D46,Entrada_Dados_Ano_2012!$AO$7:$AO$253)</f>
        <v>0</v>
      </c>
      <c r="AO46" s="40">
        <f>SUMIF(Entrada_Dados_Ano_2012!$C$7:$C$253,D46,Entrada_Dados_Ano_2012!$AP$7:$AP$253)</f>
        <v>0</v>
      </c>
      <c r="AP46" s="145">
        <f>SUMIF(Entrada_Dados_Ano_2012!$C$7:$C$253,D46,Entrada_Dados_Ano_2012!$AQ$7:$AQ$253)</f>
        <v>0</v>
      </c>
      <c r="AQ46" s="142">
        <f>SUMIF(Entrada_Dados_Ano_2012!$C$7:$C$253,D46,Entrada_Dados_Ano_2012!$AT$7:$AT$253)</f>
        <v>0</v>
      </c>
      <c r="AR46" s="40">
        <f>SUMIF(Entrada_Dados_Ano_2012!$C$7:$C$253,D46,Entrada_Dados_Ano_2012!$AU$7:$AU$253)</f>
        <v>0</v>
      </c>
      <c r="AS46" s="40">
        <f>SUMIF(Entrada_Dados_Ano_2012!$C$7:$C$253,D46,Entrada_Dados_Ano_2012!$AV$7:$AV$253)</f>
        <v>0</v>
      </c>
      <c r="AT46" s="40">
        <f>SUMIF(Entrada_Dados_Ano_2012!$C$7:$C$253,D46,Entrada_Dados_Ano_2012!$AW$7:$AW$253)</f>
        <v>0</v>
      </c>
      <c r="AU46" s="40">
        <f>SUMIF(Entrada_Dados_Ano_2012!$C$7:$C$253,D46,Entrada_Dados_Ano_2012!$AX$7:$AX$253)</f>
        <v>0</v>
      </c>
      <c r="AV46" s="40">
        <f>SUMIF(Entrada_Dados_Ano_2012!$C$7:$C$253,D46,Entrada_Dados_Ano_2012!$AY$7:$AY$253)</f>
        <v>0</v>
      </c>
      <c r="AW46" s="40">
        <f>SUMIF(Entrada_Dados_Ano_2012!$C$7:$C$253,D46,Entrada_Dados_Ano_2012!$AZ$7:$AZ$253)</f>
        <v>0</v>
      </c>
      <c r="AX46" s="40">
        <f>SUMIF(Entrada_Dados_Ano_2012!$C$7:$C$253,D46,Entrada_Dados_Ano_2012!$BA$7:$BA$253)</f>
        <v>0</v>
      </c>
      <c r="AY46" s="40">
        <f>SUMIF(Entrada_Dados_Ano_2012!$C$7:$C$253,D46,Entrada_Dados_Ano_2012!$BB$7:$BB$253)</f>
        <v>0</v>
      </c>
      <c r="AZ46" s="40">
        <f>SUMIF(Entrada_Dados_Ano_2012!$C$7:$C$253,D46,Entrada_Dados_Ano_2012!$BC$7:$BC$253)</f>
        <v>1890</v>
      </c>
      <c r="BA46" s="40">
        <f>SUMIF(Entrada_Dados_Ano_2012!$C$7:$C$253,D46,Entrada_Dados_Ano_2012!$BD$7:$BD$253)</f>
        <v>0</v>
      </c>
      <c r="BB46" s="40">
        <f>SUMIF(Entrada_Dados_Ano_2012!$C$7:$C$253,D46,Entrada_Dados_Ano_2012!$BE$7:$BE$253)</f>
        <v>0</v>
      </c>
      <c r="BC46" s="40">
        <f>SUMIF(Entrada_Dados_Ano_2012!$C$7:$C$253,D46,Entrada_Dados_Ano_2012!$BF$7:$BF$253)</f>
        <v>800</v>
      </c>
      <c r="BD46" s="40">
        <f>SUMIF(Entrada_Dados_Ano_2012!$C$7:$C$253,D46,Entrada_Dados_Ano_2012!$BG$7:$BG$253)</f>
        <v>0</v>
      </c>
      <c r="BE46" s="40">
        <f>SUMIF(Entrada_Dados_Ano_2012!$C$7:$C$253,D46,Entrada_Dados_Ano_2012!$BH$7:$BH$253)</f>
        <v>1200</v>
      </c>
      <c r="BF46" s="40">
        <f>SUMIF(Entrada_Dados_Ano_2012!$C$7:$C$253,D46,Entrada_Dados_Ano_2012!$BI$7:$BI$253)</f>
        <v>4945</v>
      </c>
      <c r="BG46" s="40">
        <f>SUMIF(Entrada_Dados_Ano_2012!$C$7:$C$253,D46,Entrada_Dados_Ano_2012!$BJ$7:$BJ$253)</f>
        <v>0</v>
      </c>
      <c r="BH46" s="40">
        <f>SUMIF(Entrada_Dados_Ano_2012!$C$7:$C$253,D46,Entrada_Dados_Ano_2012!$BK$7:$BK$253)</f>
        <v>0</v>
      </c>
      <c r="BI46" s="40">
        <f>SUMIF(Entrada_Dados_Ano_2012!$C$7:$C$253,D46,Entrada_Dados_Ano_2012!$BL$7:$BL$253)</f>
        <v>0</v>
      </c>
      <c r="BK46" s="80">
        <v>39</v>
      </c>
      <c r="BL46" s="81">
        <f t="shared" si="31"/>
        <v>0</v>
      </c>
      <c r="BM46" s="80" t="str">
        <f>IF(BL46=1,SUM($BL$8:BL46),"")</f>
        <v/>
      </c>
      <c r="BN46" s="86" t="str">
        <f t="shared" si="32"/>
        <v>Britânia</v>
      </c>
      <c r="BO46" s="117">
        <f t="shared" si="115"/>
        <v>0</v>
      </c>
      <c r="BP46" s="116">
        <f>HLOOKUP($BP$6,$BZ$6:DI46,BX46)</f>
        <v>0</v>
      </c>
      <c r="BQ46" s="117">
        <f>HLOOKUP($BQ$6,$DJ$6:ES46,BX46)</f>
        <v>0</v>
      </c>
      <c r="BR46" s="116">
        <f>HLOOKUP($BR$6,$ET$6:GC46,BX46)</f>
        <v>0</v>
      </c>
      <c r="BS46" s="84" t="str">
        <f t="shared" si="33"/>
        <v/>
      </c>
      <c r="BT46" s="96" t="str">
        <f>IF((SUM($BL45:$BL$254)=0),"",IF($BK46=VLOOKUP($BK46,$BM$8:$BM$254,1),IF(VLOOKUP($BK46,$BM$8:$BO$254,2)=0,"",VLOOKUP($BK46,$BM$8:$BO$254,3))," "))</f>
        <v/>
      </c>
      <c r="BU46" s="93" t="str">
        <f t="shared" si="34"/>
        <v/>
      </c>
      <c r="BV46" s="90" t="str">
        <f t="shared" si="35"/>
        <v/>
      </c>
      <c r="BW46" s="93" t="str">
        <f t="shared" si="101"/>
        <v/>
      </c>
      <c r="BX46" s="97">
        <v>41</v>
      </c>
      <c r="BY46" s="29"/>
      <c r="BZ46" s="113"/>
      <c r="CA46" s="113">
        <f t="shared" si="36"/>
        <v>0</v>
      </c>
      <c r="CB46" s="113">
        <f t="shared" si="37"/>
        <v>0</v>
      </c>
      <c r="CC46" s="113">
        <f t="shared" si="38"/>
        <v>0</v>
      </c>
      <c r="CD46" s="113">
        <f t="shared" si="39"/>
        <v>0</v>
      </c>
      <c r="CE46" s="113">
        <f t="shared" ca="1" si="40"/>
        <v>0</v>
      </c>
      <c r="CF46" s="113">
        <f t="shared" si="41"/>
        <v>0</v>
      </c>
      <c r="CG46" s="113">
        <f t="shared" si="42"/>
        <v>0</v>
      </c>
      <c r="CH46" s="113">
        <f t="shared" si="43"/>
        <v>0</v>
      </c>
      <c r="CI46" s="113">
        <f t="shared" si="1"/>
        <v>0</v>
      </c>
      <c r="CJ46" s="113">
        <f t="shared" si="2"/>
        <v>0</v>
      </c>
      <c r="CK46" s="113">
        <f t="shared" si="44"/>
        <v>0</v>
      </c>
      <c r="CL46" s="113">
        <f t="shared" si="45"/>
        <v>0</v>
      </c>
      <c r="CM46" s="113">
        <f t="shared" si="46"/>
        <v>0</v>
      </c>
      <c r="CN46" s="113">
        <f t="shared" si="47"/>
        <v>0</v>
      </c>
      <c r="CO46" s="113">
        <f t="shared" si="48"/>
        <v>700</v>
      </c>
      <c r="CP46" s="113">
        <f t="shared" si="49"/>
        <v>0</v>
      </c>
      <c r="CQ46" s="113">
        <f t="shared" si="50"/>
        <v>0</v>
      </c>
      <c r="CR46" s="113">
        <f t="shared" si="51"/>
        <v>0</v>
      </c>
      <c r="CS46" s="113">
        <f t="shared" si="3"/>
        <v>0</v>
      </c>
      <c r="CT46" s="113">
        <f t="shared" si="4"/>
        <v>0</v>
      </c>
      <c r="CU46" s="113">
        <f t="shared" si="5"/>
        <v>0</v>
      </c>
      <c r="CV46" s="113">
        <f t="shared" si="6"/>
        <v>0</v>
      </c>
      <c r="CW46" s="113">
        <f t="shared" si="52"/>
        <v>50</v>
      </c>
      <c r="CX46" s="113">
        <f t="shared" si="7"/>
        <v>0</v>
      </c>
      <c r="CY46" s="113">
        <f t="shared" si="8"/>
        <v>0</v>
      </c>
      <c r="CZ46" s="113">
        <f t="shared" si="9"/>
        <v>0</v>
      </c>
      <c r="DA46" s="113">
        <f t="shared" si="53"/>
        <v>0</v>
      </c>
      <c r="DB46" s="113">
        <f t="shared" si="54"/>
        <v>200</v>
      </c>
      <c r="DC46" s="113">
        <f t="shared" si="55"/>
        <v>0</v>
      </c>
      <c r="DD46" s="113">
        <f t="shared" si="56"/>
        <v>1585</v>
      </c>
      <c r="DE46" s="113">
        <f t="shared" si="57"/>
        <v>0</v>
      </c>
      <c r="DF46" s="113">
        <f t="shared" si="58"/>
        <v>0</v>
      </c>
      <c r="DG46" s="113">
        <f t="shared" si="59"/>
        <v>0</v>
      </c>
      <c r="DH46" s="113">
        <f t="shared" si="60"/>
        <v>0</v>
      </c>
      <c r="DI46" s="113">
        <f t="shared" si="61"/>
        <v>0</v>
      </c>
      <c r="DJ46" s="113"/>
      <c r="DK46" s="113">
        <f t="shared" si="102"/>
        <v>0</v>
      </c>
      <c r="DL46" s="113">
        <f t="shared" si="62"/>
        <v>0</v>
      </c>
      <c r="DM46" s="113">
        <f t="shared" si="63"/>
        <v>0</v>
      </c>
      <c r="DN46" s="113">
        <f t="shared" si="64"/>
        <v>0</v>
      </c>
      <c r="DO46" s="113">
        <f t="shared" si="65"/>
        <v>0</v>
      </c>
      <c r="DP46" s="113">
        <f t="shared" si="66"/>
        <v>0</v>
      </c>
      <c r="DQ46" s="113">
        <f t="shared" si="67"/>
        <v>0</v>
      </c>
      <c r="DR46" s="113">
        <f t="shared" si="68"/>
        <v>0</v>
      </c>
      <c r="DS46" s="113">
        <f t="shared" si="11"/>
        <v>0</v>
      </c>
      <c r="DT46" s="113">
        <f t="shared" si="12"/>
        <v>0</v>
      </c>
      <c r="DU46" s="113">
        <f t="shared" si="69"/>
        <v>0</v>
      </c>
      <c r="DV46" s="113">
        <f t="shared" si="70"/>
        <v>0</v>
      </c>
      <c r="DW46" s="113">
        <f t="shared" si="103"/>
        <v>0</v>
      </c>
      <c r="DX46" s="113">
        <f t="shared" si="71"/>
        <v>0</v>
      </c>
      <c r="DY46" s="113">
        <f t="shared" si="72"/>
        <v>700</v>
      </c>
      <c r="DZ46" s="113">
        <f t="shared" si="104"/>
        <v>0</v>
      </c>
      <c r="EA46" s="113">
        <f t="shared" si="73"/>
        <v>0</v>
      </c>
      <c r="EB46" s="113">
        <f t="shared" si="74"/>
        <v>0</v>
      </c>
      <c r="EC46" s="113">
        <f t="shared" si="13"/>
        <v>0</v>
      </c>
      <c r="ED46" s="113">
        <f t="shared" si="14"/>
        <v>0</v>
      </c>
      <c r="EE46" s="113">
        <f t="shared" si="15"/>
        <v>0</v>
      </c>
      <c r="EF46" s="113">
        <f t="shared" si="16"/>
        <v>0</v>
      </c>
      <c r="EG46" s="113">
        <f t="shared" si="75"/>
        <v>50</v>
      </c>
      <c r="EH46" s="113">
        <f t="shared" si="17"/>
        <v>0</v>
      </c>
      <c r="EI46" s="113">
        <f t="shared" si="18"/>
        <v>0</v>
      </c>
      <c r="EJ46" s="113">
        <f t="shared" si="19"/>
        <v>0</v>
      </c>
      <c r="EK46" s="113">
        <f t="shared" si="76"/>
        <v>0</v>
      </c>
      <c r="EL46" s="113">
        <f t="shared" si="77"/>
        <v>200</v>
      </c>
      <c r="EM46" s="113">
        <f t="shared" si="105"/>
        <v>0</v>
      </c>
      <c r="EN46" s="113">
        <f t="shared" si="78"/>
        <v>1585</v>
      </c>
      <c r="EO46" s="113">
        <f t="shared" si="79"/>
        <v>0</v>
      </c>
      <c r="EP46" s="113">
        <f t="shared" si="106"/>
        <v>0</v>
      </c>
      <c r="EQ46" s="113">
        <f t="shared" si="80"/>
        <v>0</v>
      </c>
      <c r="ER46" s="113">
        <f t="shared" si="81"/>
        <v>0</v>
      </c>
      <c r="ES46" s="113">
        <f t="shared" si="107"/>
        <v>0</v>
      </c>
      <c r="ET46" s="113"/>
      <c r="EU46" s="113">
        <f t="shared" si="108"/>
        <v>0</v>
      </c>
      <c r="EV46" s="113">
        <f t="shared" si="82"/>
        <v>0</v>
      </c>
      <c r="EW46" s="113">
        <f t="shared" si="83"/>
        <v>0</v>
      </c>
      <c r="EX46" s="113">
        <f t="shared" si="84"/>
        <v>0</v>
      </c>
      <c r="EY46" s="113">
        <f t="shared" si="85"/>
        <v>0</v>
      </c>
      <c r="EZ46" s="113">
        <f t="shared" si="86"/>
        <v>0</v>
      </c>
      <c r="FA46" s="113">
        <f t="shared" si="109"/>
        <v>0</v>
      </c>
      <c r="FB46" s="113">
        <f t="shared" si="87"/>
        <v>0</v>
      </c>
      <c r="FC46" s="113">
        <f t="shared" si="21"/>
        <v>0</v>
      </c>
      <c r="FD46" s="113">
        <f t="shared" si="22"/>
        <v>0</v>
      </c>
      <c r="FE46" s="113">
        <f t="shared" si="88"/>
        <v>0</v>
      </c>
      <c r="FF46" s="113">
        <f t="shared" si="89"/>
        <v>0</v>
      </c>
      <c r="FG46" s="113">
        <f t="shared" si="110"/>
        <v>0</v>
      </c>
      <c r="FH46" s="113">
        <f t="shared" si="90"/>
        <v>0</v>
      </c>
      <c r="FI46" s="113">
        <f t="shared" si="91"/>
        <v>1890</v>
      </c>
      <c r="FJ46" s="113">
        <f t="shared" si="111"/>
        <v>0</v>
      </c>
      <c r="FK46" s="113">
        <f t="shared" si="92"/>
        <v>0</v>
      </c>
      <c r="FL46" s="113">
        <f t="shared" si="93"/>
        <v>0</v>
      </c>
      <c r="FM46" s="113">
        <f t="shared" si="23"/>
        <v>0</v>
      </c>
      <c r="FN46" s="113">
        <f t="shared" si="24"/>
        <v>0</v>
      </c>
      <c r="FO46" s="113">
        <f t="shared" si="25"/>
        <v>0</v>
      </c>
      <c r="FP46" s="113">
        <f t="shared" si="26"/>
        <v>0</v>
      </c>
      <c r="FQ46" s="113">
        <f t="shared" si="94"/>
        <v>800</v>
      </c>
      <c r="FR46" s="113">
        <f t="shared" si="27"/>
        <v>0</v>
      </c>
      <c r="FS46" s="113">
        <f t="shared" si="28"/>
        <v>0</v>
      </c>
      <c r="FT46" s="113">
        <f t="shared" si="29"/>
        <v>0</v>
      </c>
      <c r="FU46" s="113">
        <f t="shared" si="95"/>
        <v>0</v>
      </c>
      <c r="FV46" s="113">
        <f t="shared" si="96"/>
        <v>1200</v>
      </c>
      <c r="FW46" s="113">
        <f t="shared" si="112"/>
        <v>0</v>
      </c>
      <c r="FX46" s="113">
        <f t="shared" si="97"/>
        <v>4945</v>
      </c>
      <c r="FY46" s="113">
        <f t="shared" si="98"/>
        <v>0</v>
      </c>
      <c r="FZ46" s="113">
        <f t="shared" si="113"/>
        <v>0</v>
      </c>
      <c r="GA46" s="113">
        <f t="shared" si="99"/>
        <v>0</v>
      </c>
      <c r="GB46" s="113">
        <f t="shared" si="100"/>
        <v>0</v>
      </c>
      <c r="GC46" s="113">
        <f t="shared" si="114"/>
        <v>0</v>
      </c>
    </row>
    <row r="47" spans="2:185" ht="12.75" customHeight="1" x14ac:dyDescent="0.2">
      <c r="B47" s="124">
        <v>40</v>
      </c>
      <c r="C47" s="121" t="s">
        <v>322</v>
      </c>
      <c r="D47" s="126" t="s">
        <v>97</v>
      </c>
      <c r="E47" s="40">
        <f>SUMIF(Entrada_Dados_Ano_2012!$C$7:$C$253,D47,Entrada_Dados_Ano_2012!$D$7:$D$253)</f>
        <v>0</v>
      </c>
      <c r="F47" s="40">
        <f>SUMIF(Entrada_Dados_Ano_2012!$C$7:$C$253,D47,Entrada_Dados_Ano_2012!$E$7:$E$253)</f>
        <v>0</v>
      </c>
      <c r="G47" s="40">
        <f>SUMIF(Entrada_Dados_Ano_2012!$C$7:$C$253,D47,Entrada_Dados_Ano_2012!$F$7:$F$253)</f>
        <v>0</v>
      </c>
      <c r="H47" s="40">
        <f ca="1">SUMIF(Entrada_Dados_Ano_2012!$C$7:$C$253,D47,Entrada_Dados_Ano_2012!$G$7:$G$251)</f>
        <v>0</v>
      </c>
      <c r="I47" s="40">
        <f>SUMIF(Entrada_Dados_Ano_2012!$C$7:$C$251,D47,Entrada_Dados_Ano_2012!$H$7:$H$253)</f>
        <v>100</v>
      </c>
      <c r="J47" s="40">
        <f>SUMIF(Entrada_Dados_Ano_2012!$C$7:$C$253,D47,Entrada_Dados_Ano_2012!$I$7:$I$253)</f>
        <v>0</v>
      </c>
      <c r="K47" s="40">
        <f>SUMIF(Entrada_Dados_Ano_2012!$C$7:$C$253,D47,Entrada_Dados_Ano_2012!$J$7:$J$253)</f>
        <v>1550</v>
      </c>
      <c r="L47" s="40">
        <f>SUMIF(Entrada_Dados_Ano_2012!$C$7:$C$253,D47,Entrada_Dados_Ano_2012!$K$7:$K$253)</f>
        <v>0</v>
      </c>
      <c r="M47" s="40">
        <f>SUMIF(Entrada_Dados_Ano_2012!$C$7:$C$253,D47,Entrada_Dados_Ano_2012!$L$7:$L$253)</f>
        <v>0</v>
      </c>
      <c r="N47" s="40">
        <f>SUMIF(Entrada_Dados_Ano_2012!$C$7:$C$253,D47,Entrada_Dados_Ano_2012!$M$7:$M$253)</f>
        <v>0</v>
      </c>
      <c r="O47" s="40">
        <f>SUMIF(Entrada_Dados_Ano_2012!$C$7:$C$253,D47,Entrada_Dados_Ano_2012!$N$7:$N$253)</f>
        <v>0</v>
      </c>
      <c r="P47" s="40">
        <f>SUMIF(Entrada_Dados_Ano_2012!$C$7:$C$253,D47,Entrada_Dados_Ano_2012!$O$7:$O$253)</f>
        <v>0</v>
      </c>
      <c r="Q47" s="40">
        <f>SUMIF(Entrada_Dados_Ano_2012!$C$7:$C$253,D47,Entrada_Dados_Ano_2012!$P$7:$P$253)</f>
        <v>0</v>
      </c>
      <c r="R47" s="40">
        <f>SUMIF(Entrada_Dados_Ano_2012!$C$7:$C$253,D47,Entrada_Dados_Ano_2012!$Q$7:$Q$253)</f>
        <v>0</v>
      </c>
      <c r="S47" s="40">
        <f>SUMIF(Entrada_Dados_Ano_2012!$C$7:$C$253,D47,Entrada_Dados_Ano_2012!$R$7:$R$253)</f>
        <v>1380</v>
      </c>
      <c r="T47" s="40">
        <f>SUMIF(Entrada_Dados_Ano_2012!$C$7:$C$253,D47,Entrada_Dados_Ano_2012!$S$7:$S$253)</f>
        <v>8800</v>
      </c>
      <c r="U47" s="40">
        <f>SUMIF(Entrada_Dados_Ano_2012!$C$7:$C$253,D47,Entrada_Dados_Ano_2012!$T$7:$T$253)</f>
        <v>1200</v>
      </c>
      <c r="V47" s="40">
        <f>SUMIF(Entrada_Dados_Ano_2012!$C$7:$C$253,D47,Entrada_Dados_Ano_2012!$U$7:$U$253)</f>
        <v>2</v>
      </c>
      <c r="W47" s="145">
        <f>SUMIF(Entrada_Dados_Ano_2012!$C$7:$C$253,D47,Entrada_Dados_Ano_2012!$V$7:$V$253)</f>
        <v>0</v>
      </c>
      <c r="X47" s="142">
        <f>SUMIF(Entrada_Dados_Ano_2012!$C$7:$C$253,D47,Entrada_Dados_Ano_2012!$Y$7:$Y$253)</f>
        <v>0</v>
      </c>
      <c r="Y47" s="40">
        <f>SUMIF(Entrada_Dados_Ano_2012!$C$7:$C$253,D47,Entrada_Dados_Ano_2012!$Z$7:$Z$253)</f>
        <v>0</v>
      </c>
      <c r="Z47" s="40">
        <f>SUMIF(Entrada_Dados_Ano_2012!$C$7:$C$253,D47,Entrada_Dados_Ano_2012!$AA$7:$AA$253)</f>
        <v>0</v>
      </c>
      <c r="AA47" s="40">
        <f>SUMIF(Entrada_Dados_Ano_2012!$C$7:$C$253,D47,Entrada_Dados_Ano_2012!$AB$7:$AB$253)</f>
        <v>0</v>
      </c>
      <c r="AB47" s="40">
        <f>SUMIF(Entrada_Dados_Ano_2012!$C$7:$C$253,D47,Entrada_Dados_Ano_2012!$AC$7:$AC$253)</f>
        <v>100</v>
      </c>
      <c r="AC47" s="40">
        <f>SUMIF(Entrada_Dados_Ano_2012!$C$7:$C$253,D47,Entrada_Dados_Ano_2012!$AD$7:$AD$253)</f>
        <v>0</v>
      </c>
      <c r="AD47" s="40">
        <f>SUMIF(Entrada_Dados_Ano_2012!$C$7:$C$253,D47,Entrada_Dados_Ano_2012!$AE$7:$AE$253)</f>
        <v>1550</v>
      </c>
      <c r="AE47" s="40">
        <f>SUMIF(Entrada_Dados_Ano_2012!$C$7:$C$253,D47,Entrada_Dados_Ano_2012!$AF$7:$AF$253)</f>
        <v>0</v>
      </c>
      <c r="AF47" s="40">
        <f>SUMIF(Entrada_Dados_Ano_2012!$C$7:$C$253,D47,Entrada_Dados_Ano_2012!$AG$7:$AG$253)</f>
        <v>0</v>
      </c>
      <c r="AG47" s="40">
        <f>SUMIF(Entrada_Dados_Ano_2012!$C$7:$C$253,D47,Entrada_Dados_Ano_2012!$AH$7:$AH$253)</f>
        <v>0</v>
      </c>
      <c r="AH47" s="40">
        <f>SUMIF(Entrada_Dados_Ano_2012!$C$7:$C$253,D47,Entrada_Dados_Ano_2012!$AI$7:$AI$253)</f>
        <v>0</v>
      </c>
      <c r="AI47" s="40">
        <f>SUMIF(Entrada_Dados_Ano_2012!$C$7:$C$253,D47,Entrada_Dados_Ano_2012!$AJ$7:$AJ$253)</f>
        <v>0</v>
      </c>
      <c r="AJ47" s="40">
        <f>SUMIF(Entrada_Dados_Ano_2012!$C$7:$C$253,D47,Entrada_Dados_Ano_2012!$AK$7:$AK$253)</f>
        <v>0</v>
      </c>
      <c r="AK47" s="40">
        <f>SUMIF(Entrada_Dados_Ano_2012!$C$7:$C$253,D47,Entrada_Dados_Ano_2012!$AL$7:$AL$253)</f>
        <v>0</v>
      </c>
      <c r="AL47" s="40">
        <f>SUMIF(Entrada_Dados_Ano_2012!$C$7:$C$253,D47,Entrada_Dados_Ano_2012!$AM$7:$AM$253)</f>
        <v>1380</v>
      </c>
      <c r="AM47" s="40">
        <f>SUMIF(Entrada_Dados_Ano_2012!$C$7:$C$253,D47,Entrada_Dados_Ano_2012!$AN$7:$AN$253)</f>
        <v>8800</v>
      </c>
      <c r="AN47" s="40">
        <f>SUMIF(Entrada_Dados_Ano_2012!$C$7:$C$253,D47,Entrada_Dados_Ano_2012!$AO$7:$AO$253)</f>
        <v>1200</v>
      </c>
      <c r="AO47" s="40">
        <f>SUMIF(Entrada_Dados_Ano_2012!$C$7:$C$253,D47,Entrada_Dados_Ano_2012!$AP$7:$AP$253)</f>
        <v>2</v>
      </c>
      <c r="AP47" s="145">
        <f>SUMIF(Entrada_Dados_Ano_2012!$C$7:$C$253,D47,Entrada_Dados_Ano_2012!$AQ$7:$AQ$253)</f>
        <v>0</v>
      </c>
      <c r="AQ47" s="142">
        <f>SUMIF(Entrada_Dados_Ano_2012!$C$7:$C$253,D47,Entrada_Dados_Ano_2012!$AT$7:$AT$253)</f>
        <v>0</v>
      </c>
      <c r="AR47" s="40">
        <f>SUMIF(Entrada_Dados_Ano_2012!$C$7:$C$253,D47,Entrada_Dados_Ano_2012!$AU$7:$AU$253)</f>
        <v>0</v>
      </c>
      <c r="AS47" s="40">
        <f>SUMIF(Entrada_Dados_Ano_2012!$C$7:$C$253,D47,Entrada_Dados_Ano_2012!$AV$7:$AV$253)</f>
        <v>0</v>
      </c>
      <c r="AT47" s="40">
        <f>SUMIF(Entrada_Dados_Ano_2012!$C$7:$C$253,D47,Entrada_Dados_Ano_2012!$AW$7:$AW$253)</f>
        <v>0</v>
      </c>
      <c r="AU47" s="40">
        <f>SUMIF(Entrada_Dados_Ano_2012!$C$7:$C$253,D47,Entrada_Dados_Ano_2012!$AX$7:$AX$253)</f>
        <v>186</v>
      </c>
      <c r="AV47" s="40">
        <f>SUMIF(Entrada_Dados_Ano_2012!$C$7:$C$253,D47,Entrada_Dados_Ano_2012!$AY$7:$AY$253)</f>
        <v>0</v>
      </c>
      <c r="AW47" s="40">
        <f>SUMIF(Entrada_Dados_Ano_2012!$C$7:$C$253,D47,Entrada_Dados_Ano_2012!$AZ$7:$AZ$253)</f>
        <v>137175</v>
      </c>
      <c r="AX47" s="40">
        <f>SUMIF(Entrada_Dados_Ano_2012!$C$7:$C$253,D47,Entrada_Dados_Ano_2012!$BA$7:$BA$253)</f>
        <v>0</v>
      </c>
      <c r="AY47" s="40">
        <f>SUMIF(Entrada_Dados_Ano_2012!$C$7:$C$253,D47,Entrada_Dados_Ano_2012!$BB$7:$BB$253)</f>
        <v>0</v>
      </c>
      <c r="AZ47" s="40">
        <f>SUMIF(Entrada_Dados_Ano_2012!$C$7:$C$253,D47,Entrada_Dados_Ano_2012!$BC$7:$BC$253)</f>
        <v>0</v>
      </c>
      <c r="BA47" s="40">
        <f>SUMIF(Entrada_Dados_Ano_2012!$C$7:$C$253,D47,Entrada_Dados_Ano_2012!$BD$7:$BD$253)</f>
        <v>0</v>
      </c>
      <c r="BB47" s="40">
        <f>SUMIF(Entrada_Dados_Ano_2012!$C$7:$C$253,D47,Entrada_Dados_Ano_2012!$BE$7:$BE$253)</f>
        <v>0</v>
      </c>
      <c r="BC47" s="40">
        <f>SUMIF(Entrada_Dados_Ano_2012!$C$7:$C$253,D47,Entrada_Dados_Ano_2012!$BF$7:$BF$253)</f>
        <v>0</v>
      </c>
      <c r="BD47" s="40">
        <f>SUMIF(Entrada_Dados_Ano_2012!$C$7:$C$253,D47,Entrada_Dados_Ano_2012!$BG$7:$BG$253)</f>
        <v>0</v>
      </c>
      <c r="BE47" s="40">
        <f>SUMIF(Entrada_Dados_Ano_2012!$C$7:$C$253,D47,Entrada_Dados_Ano_2012!$BH$7:$BH$253)</f>
        <v>5808</v>
      </c>
      <c r="BF47" s="40">
        <f>SUMIF(Entrada_Dados_Ano_2012!$C$7:$C$253,D47,Entrada_Dados_Ano_2012!$BI$7:$BI$253)</f>
        <v>19360</v>
      </c>
      <c r="BG47" s="40">
        <f>SUMIF(Entrada_Dados_Ano_2012!$C$7:$C$253,D47,Entrada_Dados_Ano_2012!$BJ$7:$BJ$253)</f>
        <v>3600</v>
      </c>
      <c r="BH47" s="40">
        <f>SUMIF(Entrada_Dados_Ano_2012!$C$7:$C$253,D47,Entrada_Dados_Ano_2012!$BK$7:$BK$253)</f>
        <v>105</v>
      </c>
      <c r="BI47" s="40">
        <f>SUMIF(Entrada_Dados_Ano_2012!$C$7:$C$253,D47,Entrada_Dados_Ano_2012!$BL$7:$BL$253)</f>
        <v>0</v>
      </c>
      <c r="BK47" s="80">
        <v>40</v>
      </c>
      <c r="BL47" s="81">
        <f t="shared" si="31"/>
        <v>0</v>
      </c>
      <c r="BM47" s="80" t="str">
        <f>IF(BL47=1,SUM($BL$8:BL47),"")</f>
        <v/>
      </c>
      <c r="BN47" s="86" t="str">
        <f t="shared" si="32"/>
        <v>Buriti Alegre</v>
      </c>
      <c r="BO47" s="117">
        <f t="shared" si="115"/>
        <v>0</v>
      </c>
      <c r="BP47" s="116">
        <f>HLOOKUP($BP$6,$BZ$6:DI47,BX47)</f>
        <v>0</v>
      </c>
      <c r="BQ47" s="117">
        <f>HLOOKUP($BQ$6,$DJ$6:ES47,BX47)</f>
        <v>0</v>
      </c>
      <c r="BR47" s="116">
        <f>HLOOKUP($BR$6,$ET$6:GC47,BX47)</f>
        <v>0</v>
      </c>
      <c r="BS47" s="84" t="str">
        <f t="shared" si="33"/>
        <v/>
      </c>
      <c r="BT47" s="96" t="str">
        <f>IF((SUM($BL46:$BL$254)=0),"",IF($BK47=VLOOKUP($BK47,$BM$8:$BM$254,1),IF(VLOOKUP($BK47,$BM$8:$BO$254,2)=0,"",VLOOKUP($BK47,$BM$8:$BO$254,3))," "))</f>
        <v/>
      </c>
      <c r="BU47" s="93" t="str">
        <f t="shared" si="34"/>
        <v/>
      </c>
      <c r="BV47" s="90" t="str">
        <f t="shared" si="35"/>
        <v/>
      </c>
      <c r="BW47" s="93" t="str">
        <f t="shared" si="101"/>
        <v/>
      </c>
      <c r="BX47" s="97">
        <v>42</v>
      </c>
      <c r="BY47" s="29"/>
      <c r="BZ47" s="113"/>
      <c r="CA47" s="113">
        <f t="shared" si="36"/>
        <v>0</v>
      </c>
      <c r="CB47" s="113">
        <f t="shared" si="37"/>
        <v>0</v>
      </c>
      <c r="CC47" s="113">
        <f t="shared" si="38"/>
        <v>0</v>
      </c>
      <c r="CD47" s="113">
        <f t="shared" si="39"/>
        <v>0</v>
      </c>
      <c r="CE47" s="113">
        <f t="shared" ca="1" si="40"/>
        <v>0</v>
      </c>
      <c r="CF47" s="113">
        <f t="shared" si="41"/>
        <v>100</v>
      </c>
      <c r="CG47" s="113">
        <f t="shared" si="42"/>
        <v>500</v>
      </c>
      <c r="CH47" s="113">
        <f t="shared" si="43"/>
        <v>0</v>
      </c>
      <c r="CI47" s="113">
        <f t="shared" si="1"/>
        <v>0</v>
      </c>
      <c r="CJ47" s="113">
        <f t="shared" si="2"/>
        <v>0</v>
      </c>
      <c r="CK47" s="113">
        <f t="shared" si="44"/>
        <v>1550</v>
      </c>
      <c r="CL47" s="113">
        <f t="shared" si="45"/>
        <v>0</v>
      </c>
      <c r="CM47" s="113">
        <f t="shared" si="46"/>
        <v>0</v>
      </c>
      <c r="CN47" s="113">
        <f t="shared" si="47"/>
        <v>0</v>
      </c>
      <c r="CO47" s="113">
        <f t="shared" si="48"/>
        <v>0</v>
      </c>
      <c r="CP47" s="113">
        <f t="shared" si="49"/>
        <v>0</v>
      </c>
      <c r="CQ47" s="113">
        <f t="shared" si="50"/>
        <v>0</v>
      </c>
      <c r="CR47" s="113">
        <f t="shared" si="51"/>
        <v>0</v>
      </c>
      <c r="CS47" s="113">
        <f t="shared" si="3"/>
        <v>0</v>
      </c>
      <c r="CT47" s="113">
        <f t="shared" si="4"/>
        <v>297</v>
      </c>
      <c r="CU47" s="113">
        <f t="shared" si="5"/>
        <v>0</v>
      </c>
      <c r="CV47" s="113">
        <f t="shared" si="6"/>
        <v>0</v>
      </c>
      <c r="CW47" s="113">
        <f t="shared" si="52"/>
        <v>0</v>
      </c>
      <c r="CX47" s="113">
        <f t="shared" si="7"/>
        <v>0</v>
      </c>
      <c r="CY47" s="113">
        <f t="shared" si="8"/>
        <v>0</v>
      </c>
      <c r="CZ47" s="113">
        <f t="shared" si="9"/>
        <v>0</v>
      </c>
      <c r="DA47" s="113">
        <f t="shared" si="53"/>
        <v>0</v>
      </c>
      <c r="DB47" s="113">
        <f t="shared" si="54"/>
        <v>1380</v>
      </c>
      <c r="DC47" s="113">
        <f t="shared" si="55"/>
        <v>0</v>
      </c>
      <c r="DD47" s="113">
        <f t="shared" si="56"/>
        <v>8800</v>
      </c>
      <c r="DE47" s="113">
        <f t="shared" si="57"/>
        <v>1200</v>
      </c>
      <c r="DF47" s="113">
        <f t="shared" si="58"/>
        <v>0</v>
      </c>
      <c r="DG47" s="113">
        <f t="shared" si="59"/>
        <v>2</v>
      </c>
      <c r="DH47" s="113">
        <f t="shared" si="60"/>
        <v>0</v>
      </c>
      <c r="DI47" s="113">
        <f t="shared" si="61"/>
        <v>0</v>
      </c>
      <c r="DJ47" s="113"/>
      <c r="DK47" s="113">
        <f t="shared" si="102"/>
        <v>0</v>
      </c>
      <c r="DL47" s="113">
        <f t="shared" si="62"/>
        <v>0</v>
      </c>
      <c r="DM47" s="113">
        <f t="shared" si="63"/>
        <v>0</v>
      </c>
      <c r="DN47" s="113">
        <f t="shared" si="64"/>
        <v>0</v>
      </c>
      <c r="DO47" s="113">
        <f t="shared" si="65"/>
        <v>0</v>
      </c>
      <c r="DP47" s="113">
        <f t="shared" si="66"/>
        <v>100</v>
      </c>
      <c r="DQ47" s="113">
        <f t="shared" si="67"/>
        <v>500</v>
      </c>
      <c r="DR47" s="113">
        <f t="shared" si="68"/>
        <v>0</v>
      </c>
      <c r="DS47" s="113">
        <f t="shared" si="11"/>
        <v>0</v>
      </c>
      <c r="DT47" s="113">
        <f t="shared" si="12"/>
        <v>0</v>
      </c>
      <c r="DU47" s="113">
        <f t="shared" si="69"/>
        <v>1550</v>
      </c>
      <c r="DV47" s="113">
        <f t="shared" si="70"/>
        <v>0</v>
      </c>
      <c r="DW47" s="113">
        <f t="shared" si="103"/>
        <v>0</v>
      </c>
      <c r="DX47" s="113">
        <f t="shared" si="71"/>
        <v>0</v>
      </c>
      <c r="DY47" s="113">
        <f t="shared" si="72"/>
        <v>0</v>
      </c>
      <c r="DZ47" s="113">
        <f t="shared" si="104"/>
        <v>0</v>
      </c>
      <c r="EA47" s="113">
        <f t="shared" si="73"/>
        <v>0</v>
      </c>
      <c r="EB47" s="113">
        <f t="shared" si="74"/>
        <v>0</v>
      </c>
      <c r="EC47" s="113">
        <f t="shared" si="13"/>
        <v>0</v>
      </c>
      <c r="ED47" s="113">
        <f t="shared" si="14"/>
        <v>297</v>
      </c>
      <c r="EE47" s="113">
        <f t="shared" si="15"/>
        <v>0</v>
      </c>
      <c r="EF47" s="113">
        <f t="shared" si="16"/>
        <v>0</v>
      </c>
      <c r="EG47" s="113">
        <f t="shared" si="75"/>
        <v>0</v>
      </c>
      <c r="EH47" s="113">
        <f t="shared" si="17"/>
        <v>0</v>
      </c>
      <c r="EI47" s="113">
        <f t="shared" si="18"/>
        <v>0</v>
      </c>
      <c r="EJ47" s="113">
        <f t="shared" si="19"/>
        <v>0</v>
      </c>
      <c r="EK47" s="113">
        <f t="shared" si="76"/>
        <v>0</v>
      </c>
      <c r="EL47" s="113">
        <f t="shared" si="77"/>
        <v>1380</v>
      </c>
      <c r="EM47" s="113">
        <f t="shared" si="105"/>
        <v>0</v>
      </c>
      <c r="EN47" s="113">
        <f t="shared" si="78"/>
        <v>8800</v>
      </c>
      <c r="EO47" s="113">
        <f t="shared" si="79"/>
        <v>1200</v>
      </c>
      <c r="EP47" s="113">
        <f t="shared" si="106"/>
        <v>0</v>
      </c>
      <c r="EQ47" s="113">
        <f t="shared" si="80"/>
        <v>2</v>
      </c>
      <c r="ER47" s="113">
        <f t="shared" si="81"/>
        <v>0</v>
      </c>
      <c r="ES47" s="113">
        <f t="shared" si="107"/>
        <v>0</v>
      </c>
      <c r="ET47" s="113"/>
      <c r="EU47" s="113">
        <f t="shared" si="108"/>
        <v>0</v>
      </c>
      <c r="EV47" s="113">
        <f t="shared" si="82"/>
        <v>0</v>
      </c>
      <c r="EW47" s="113">
        <f t="shared" si="83"/>
        <v>0</v>
      </c>
      <c r="EX47" s="113">
        <f t="shared" si="84"/>
        <v>0</v>
      </c>
      <c r="EY47" s="113">
        <f t="shared" si="85"/>
        <v>0</v>
      </c>
      <c r="EZ47" s="113">
        <f t="shared" si="86"/>
        <v>186</v>
      </c>
      <c r="FA47" s="113">
        <f t="shared" si="109"/>
        <v>10500</v>
      </c>
      <c r="FB47" s="113">
        <f t="shared" si="87"/>
        <v>0</v>
      </c>
      <c r="FC47" s="113">
        <f t="shared" si="21"/>
        <v>0</v>
      </c>
      <c r="FD47" s="113">
        <f t="shared" si="22"/>
        <v>0</v>
      </c>
      <c r="FE47" s="113">
        <f t="shared" si="88"/>
        <v>137175</v>
      </c>
      <c r="FF47" s="113">
        <f t="shared" si="89"/>
        <v>0</v>
      </c>
      <c r="FG47" s="113">
        <f t="shared" si="110"/>
        <v>0</v>
      </c>
      <c r="FH47" s="113">
        <f t="shared" si="90"/>
        <v>0</v>
      </c>
      <c r="FI47" s="113">
        <f t="shared" si="91"/>
        <v>0</v>
      </c>
      <c r="FJ47" s="113">
        <f t="shared" si="111"/>
        <v>0</v>
      </c>
      <c r="FK47" s="113">
        <f t="shared" si="92"/>
        <v>0</v>
      </c>
      <c r="FL47" s="113">
        <f t="shared" si="93"/>
        <v>0</v>
      </c>
      <c r="FM47" s="113">
        <f t="shared" si="23"/>
        <v>0</v>
      </c>
      <c r="FN47" s="113">
        <f t="shared" si="24"/>
        <v>2970</v>
      </c>
      <c r="FO47" s="113">
        <f t="shared" si="25"/>
        <v>0</v>
      </c>
      <c r="FP47" s="113">
        <f t="shared" si="26"/>
        <v>0</v>
      </c>
      <c r="FQ47" s="113">
        <f t="shared" si="94"/>
        <v>0</v>
      </c>
      <c r="FR47" s="113">
        <f t="shared" si="27"/>
        <v>0</v>
      </c>
      <c r="FS47" s="113">
        <f t="shared" si="28"/>
        <v>0</v>
      </c>
      <c r="FT47" s="113">
        <f t="shared" si="29"/>
        <v>0</v>
      </c>
      <c r="FU47" s="113">
        <f t="shared" si="95"/>
        <v>0</v>
      </c>
      <c r="FV47" s="113">
        <f t="shared" si="96"/>
        <v>5808</v>
      </c>
      <c r="FW47" s="113">
        <f t="shared" si="112"/>
        <v>0</v>
      </c>
      <c r="FX47" s="113">
        <f t="shared" si="97"/>
        <v>19360</v>
      </c>
      <c r="FY47" s="113">
        <f t="shared" si="98"/>
        <v>3600</v>
      </c>
      <c r="FZ47" s="113">
        <f t="shared" si="113"/>
        <v>0</v>
      </c>
      <c r="GA47" s="113">
        <f t="shared" si="99"/>
        <v>105</v>
      </c>
      <c r="GB47" s="113">
        <f t="shared" si="100"/>
        <v>0</v>
      </c>
      <c r="GC47" s="113">
        <f t="shared" si="114"/>
        <v>0</v>
      </c>
    </row>
    <row r="48" spans="2:185" ht="12.75" customHeight="1" x14ac:dyDescent="0.2">
      <c r="B48" s="124">
        <v>41</v>
      </c>
      <c r="C48" s="121" t="s">
        <v>323</v>
      </c>
      <c r="D48" s="126" t="s">
        <v>98</v>
      </c>
      <c r="E48" s="40">
        <f>SUMIF(Entrada_Dados_Ano_2012!$C$7:$C$253,D48,Entrada_Dados_Ano_2012!$D$7:$D$253)</f>
        <v>0</v>
      </c>
      <c r="F48" s="40">
        <f>SUMIF(Entrada_Dados_Ano_2012!$C$7:$C$253,D48,Entrada_Dados_Ano_2012!$E$7:$E$253)</f>
        <v>0</v>
      </c>
      <c r="G48" s="40">
        <f>SUMIF(Entrada_Dados_Ano_2012!$C$7:$C$253,D48,Entrada_Dados_Ano_2012!$F$7:$F$253)</f>
        <v>0</v>
      </c>
      <c r="H48" s="40">
        <f ca="1">SUMIF(Entrada_Dados_Ano_2012!$C$7:$C$253,D48,Entrada_Dados_Ano_2012!$G$7:$G$251)</f>
        <v>0</v>
      </c>
      <c r="I48" s="40">
        <f>SUMIF(Entrada_Dados_Ano_2012!$C$7:$C$251,D48,Entrada_Dados_Ano_2012!$H$7:$H$253)</f>
        <v>40</v>
      </c>
      <c r="J48" s="40">
        <f>SUMIF(Entrada_Dados_Ano_2012!$C$7:$C$253,D48,Entrada_Dados_Ano_2012!$I$7:$I$253)</f>
        <v>0</v>
      </c>
      <c r="K48" s="40">
        <f>SUMIF(Entrada_Dados_Ano_2012!$C$7:$C$253,D48,Entrada_Dados_Ano_2012!$J$7:$J$253)</f>
        <v>5</v>
      </c>
      <c r="L48" s="40">
        <f>SUMIF(Entrada_Dados_Ano_2012!$C$7:$C$253,D48,Entrada_Dados_Ano_2012!$K$7:$K$253)</f>
        <v>0</v>
      </c>
      <c r="M48" s="40">
        <f>SUMIF(Entrada_Dados_Ano_2012!$C$7:$C$253,D48,Entrada_Dados_Ano_2012!$L$7:$L$253)</f>
        <v>0</v>
      </c>
      <c r="N48" s="40">
        <f>SUMIF(Entrada_Dados_Ano_2012!$C$7:$C$253,D48,Entrada_Dados_Ano_2012!$M$7:$M$253)</f>
        <v>0</v>
      </c>
      <c r="O48" s="40">
        <f>SUMIF(Entrada_Dados_Ano_2012!$C$7:$C$253,D48,Entrada_Dados_Ano_2012!$N$7:$N$253)</f>
        <v>0</v>
      </c>
      <c r="P48" s="40">
        <f>SUMIF(Entrada_Dados_Ano_2012!$C$7:$C$253,D48,Entrada_Dados_Ano_2012!$O$7:$O$253)</f>
        <v>0</v>
      </c>
      <c r="Q48" s="40">
        <f>SUMIF(Entrada_Dados_Ano_2012!$C$7:$C$253,D48,Entrada_Dados_Ano_2012!$P$7:$P$253)</f>
        <v>30</v>
      </c>
      <c r="R48" s="40">
        <f>SUMIF(Entrada_Dados_Ano_2012!$C$7:$C$253,D48,Entrada_Dados_Ano_2012!$Q$7:$Q$253)</f>
        <v>0</v>
      </c>
      <c r="S48" s="40">
        <f>SUMIF(Entrada_Dados_Ano_2012!$C$7:$C$253,D48,Entrada_Dados_Ano_2012!$R$7:$R$253)</f>
        <v>150</v>
      </c>
      <c r="T48" s="40">
        <f>SUMIF(Entrada_Dados_Ano_2012!$C$7:$C$253,D48,Entrada_Dados_Ano_2012!$S$7:$S$253)</f>
        <v>0</v>
      </c>
      <c r="U48" s="40">
        <f>SUMIF(Entrada_Dados_Ano_2012!$C$7:$C$253,D48,Entrada_Dados_Ano_2012!$T$7:$T$253)</f>
        <v>0</v>
      </c>
      <c r="V48" s="40">
        <f>SUMIF(Entrada_Dados_Ano_2012!$C$7:$C$253,D48,Entrada_Dados_Ano_2012!$U$7:$U$253)</f>
        <v>0</v>
      </c>
      <c r="W48" s="145">
        <f>SUMIF(Entrada_Dados_Ano_2012!$C$7:$C$253,D48,Entrada_Dados_Ano_2012!$V$7:$V$253)</f>
        <v>0</v>
      </c>
      <c r="X48" s="142">
        <f>SUMIF(Entrada_Dados_Ano_2012!$C$7:$C$253,D48,Entrada_Dados_Ano_2012!$Y$7:$Y$253)</f>
        <v>0</v>
      </c>
      <c r="Y48" s="40">
        <f>SUMIF(Entrada_Dados_Ano_2012!$C$7:$C$253,D48,Entrada_Dados_Ano_2012!$Z$7:$Z$253)</f>
        <v>0</v>
      </c>
      <c r="Z48" s="40">
        <f>SUMIF(Entrada_Dados_Ano_2012!$C$7:$C$253,D48,Entrada_Dados_Ano_2012!$AA$7:$AA$253)</f>
        <v>0</v>
      </c>
      <c r="AA48" s="40">
        <f>SUMIF(Entrada_Dados_Ano_2012!$C$7:$C$253,D48,Entrada_Dados_Ano_2012!$AB$7:$AB$253)</f>
        <v>0</v>
      </c>
      <c r="AB48" s="40">
        <f>SUMIF(Entrada_Dados_Ano_2012!$C$7:$C$253,D48,Entrada_Dados_Ano_2012!$AC$7:$AC$253)</f>
        <v>40</v>
      </c>
      <c r="AC48" s="40">
        <f>SUMIF(Entrada_Dados_Ano_2012!$C$7:$C$253,D48,Entrada_Dados_Ano_2012!$AD$7:$AD$253)</f>
        <v>0</v>
      </c>
      <c r="AD48" s="40">
        <f>SUMIF(Entrada_Dados_Ano_2012!$C$7:$C$253,D48,Entrada_Dados_Ano_2012!$AE$7:$AE$253)</f>
        <v>5</v>
      </c>
      <c r="AE48" s="40">
        <f>SUMIF(Entrada_Dados_Ano_2012!$C$7:$C$253,D48,Entrada_Dados_Ano_2012!$AF$7:$AF$253)</f>
        <v>0</v>
      </c>
      <c r="AF48" s="40">
        <f>SUMIF(Entrada_Dados_Ano_2012!$C$7:$C$253,D48,Entrada_Dados_Ano_2012!$AG$7:$AG$253)</f>
        <v>0</v>
      </c>
      <c r="AG48" s="40">
        <f>SUMIF(Entrada_Dados_Ano_2012!$C$7:$C$253,D48,Entrada_Dados_Ano_2012!$AH$7:$AH$253)</f>
        <v>0</v>
      </c>
      <c r="AH48" s="40">
        <f>SUMIF(Entrada_Dados_Ano_2012!$C$7:$C$253,D48,Entrada_Dados_Ano_2012!$AI$7:$AI$253)</f>
        <v>0</v>
      </c>
      <c r="AI48" s="40">
        <f>SUMIF(Entrada_Dados_Ano_2012!$C$7:$C$253,D48,Entrada_Dados_Ano_2012!$AJ$7:$AJ$253)</f>
        <v>0</v>
      </c>
      <c r="AJ48" s="40">
        <f>SUMIF(Entrada_Dados_Ano_2012!$C$7:$C$253,D48,Entrada_Dados_Ano_2012!$AK$7:$AK$253)</f>
        <v>30</v>
      </c>
      <c r="AK48" s="40">
        <f>SUMIF(Entrada_Dados_Ano_2012!$C$7:$C$253,D48,Entrada_Dados_Ano_2012!$AL$7:$AL$253)</f>
        <v>0</v>
      </c>
      <c r="AL48" s="40">
        <f>SUMIF(Entrada_Dados_Ano_2012!$C$7:$C$253,D48,Entrada_Dados_Ano_2012!$AM$7:$AM$253)</f>
        <v>150</v>
      </c>
      <c r="AM48" s="40">
        <f>SUMIF(Entrada_Dados_Ano_2012!$C$7:$C$253,D48,Entrada_Dados_Ano_2012!$AN$7:$AN$253)</f>
        <v>0</v>
      </c>
      <c r="AN48" s="40">
        <f>SUMIF(Entrada_Dados_Ano_2012!$C$7:$C$253,D48,Entrada_Dados_Ano_2012!$AO$7:$AO$253)</f>
        <v>0</v>
      </c>
      <c r="AO48" s="40">
        <f>SUMIF(Entrada_Dados_Ano_2012!$C$7:$C$253,D48,Entrada_Dados_Ano_2012!$AP$7:$AP$253)</f>
        <v>0</v>
      </c>
      <c r="AP48" s="145">
        <f>SUMIF(Entrada_Dados_Ano_2012!$C$7:$C$253,D48,Entrada_Dados_Ano_2012!$AQ$7:$AQ$253)</f>
        <v>0</v>
      </c>
      <c r="AQ48" s="142">
        <f>SUMIF(Entrada_Dados_Ano_2012!$C$7:$C$253,D48,Entrada_Dados_Ano_2012!$AT$7:$AT$253)</f>
        <v>0</v>
      </c>
      <c r="AR48" s="40">
        <f>SUMIF(Entrada_Dados_Ano_2012!$C$7:$C$253,D48,Entrada_Dados_Ano_2012!$AU$7:$AU$253)</f>
        <v>0</v>
      </c>
      <c r="AS48" s="40">
        <f>SUMIF(Entrada_Dados_Ano_2012!$C$7:$C$253,D48,Entrada_Dados_Ano_2012!$AV$7:$AV$253)</f>
        <v>0</v>
      </c>
      <c r="AT48" s="40">
        <f>SUMIF(Entrada_Dados_Ano_2012!$C$7:$C$253,D48,Entrada_Dados_Ano_2012!$AW$7:$AW$253)</f>
        <v>0</v>
      </c>
      <c r="AU48" s="40">
        <f>SUMIF(Entrada_Dados_Ano_2012!$C$7:$C$253,D48,Entrada_Dados_Ano_2012!$AX$7:$AX$253)</f>
        <v>72</v>
      </c>
      <c r="AV48" s="40">
        <f>SUMIF(Entrada_Dados_Ano_2012!$C$7:$C$253,D48,Entrada_Dados_Ano_2012!$AY$7:$AY$253)</f>
        <v>0</v>
      </c>
      <c r="AW48" s="40">
        <f>SUMIF(Entrada_Dados_Ano_2012!$C$7:$C$253,D48,Entrada_Dados_Ano_2012!$AZ$7:$AZ$253)</f>
        <v>350</v>
      </c>
      <c r="AX48" s="40">
        <f>SUMIF(Entrada_Dados_Ano_2012!$C$7:$C$253,D48,Entrada_Dados_Ano_2012!$BA$7:$BA$253)</f>
        <v>0</v>
      </c>
      <c r="AY48" s="40">
        <f>SUMIF(Entrada_Dados_Ano_2012!$C$7:$C$253,D48,Entrada_Dados_Ano_2012!$BB$7:$BB$253)</f>
        <v>0</v>
      </c>
      <c r="AZ48" s="40">
        <f>SUMIF(Entrada_Dados_Ano_2012!$C$7:$C$253,D48,Entrada_Dados_Ano_2012!$BC$7:$BC$253)</f>
        <v>0</v>
      </c>
      <c r="BA48" s="40">
        <f>SUMIF(Entrada_Dados_Ano_2012!$C$7:$C$253,D48,Entrada_Dados_Ano_2012!$BD$7:$BD$253)</f>
        <v>0</v>
      </c>
      <c r="BB48" s="40">
        <f>SUMIF(Entrada_Dados_Ano_2012!$C$7:$C$253,D48,Entrada_Dados_Ano_2012!$BE$7:$BE$253)</f>
        <v>0</v>
      </c>
      <c r="BC48" s="40">
        <f>SUMIF(Entrada_Dados_Ano_2012!$C$7:$C$253,D48,Entrada_Dados_Ano_2012!$BF$7:$BF$253)</f>
        <v>540</v>
      </c>
      <c r="BD48" s="40">
        <f>SUMIF(Entrada_Dados_Ano_2012!$C$7:$C$253,D48,Entrada_Dados_Ano_2012!$BG$7:$BG$253)</f>
        <v>0</v>
      </c>
      <c r="BE48" s="40">
        <f>SUMIF(Entrada_Dados_Ano_2012!$C$7:$C$253,D48,Entrada_Dados_Ano_2012!$BH$7:$BH$253)</f>
        <v>600</v>
      </c>
      <c r="BF48" s="40">
        <f>SUMIF(Entrada_Dados_Ano_2012!$C$7:$C$253,D48,Entrada_Dados_Ano_2012!$BI$7:$BI$253)</f>
        <v>0</v>
      </c>
      <c r="BG48" s="40">
        <f>SUMIF(Entrada_Dados_Ano_2012!$C$7:$C$253,D48,Entrada_Dados_Ano_2012!$BJ$7:$BJ$253)</f>
        <v>0</v>
      </c>
      <c r="BH48" s="40">
        <f>SUMIF(Entrada_Dados_Ano_2012!$C$7:$C$253,D48,Entrada_Dados_Ano_2012!$BK$7:$BK$253)</f>
        <v>0</v>
      </c>
      <c r="BI48" s="40">
        <f>SUMIF(Entrada_Dados_Ano_2012!$C$7:$C$253,D48,Entrada_Dados_Ano_2012!$BL$7:$BL$253)</f>
        <v>0</v>
      </c>
      <c r="BK48" s="80">
        <v>41</v>
      </c>
      <c r="BL48" s="81">
        <f t="shared" si="31"/>
        <v>0</v>
      </c>
      <c r="BM48" s="80" t="str">
        <f>IF(BL48=1,SUM($BL$8:BL48),"")</f>
        <v/>
      </c>
      <c r="BN48" s="86" t="str">
        <f t="shared" si="32"/>
        <v>Buriti de Goiás</v>
      </c>
      <c r="BO48" s="117">
        <f t="shared" si="115"/>
        <v>0</v>
      </c>
      <c r="BP48" s="116">
        <f>HLOOKUP($BP$6,$BZ$6:DI48,BX48)</f>
        <v>0</v>
      </c>
      <c r="BQ48" s="117">
        <f>HLOOKUP($BQ$6,$DJ$6:ES48,BX48)</f>
        <v>0</v>
      </c>
      <c r="BR48" s="116">
        <f>HLOOKUP($BR$6,$ET$6:GC48,BX48)</f>
        <v>0</v>
      </c>
      <c r="BS48" s="84" t="str">
        <f t="shared" si="33"/>
        <v/>
      </c>
      <c r="BT48" s="96" t="str">
        <f>IF((SUM($BL47:$BL$254)=0),"",IF($BK48=VLOOKUP($BK48,$BM$8:$BM$254,1),IF(VLOOKUP($BK48,$BM$8:$BO$254,2)=0,"",VLOOKUP($BK48,$BM$8:$BO$254,3))," "))</f>
        <v/>
      </c>
      <c r="BU48" s="93" t="str">
        <f t="shared" si="34"/>
        <v/>
      </c>
      <c r="BV48" s="90" t="str">
        <f t="shared" si="35"/>
        <v/>
      </c>
      <c r="BW48" s="93" t="str">
        <f t="shared" si="101"/>
        <v/>
      </c>
      <c r="BX48" s="97">
        <v>43</v>
      </c>
      <c r="BY48" s="29"/>
      <c r="BZ48" s="113"/>
      <c r="CA48" s="113">
        <f t="shared" si="36"/>
        <v>0</v>
      </c>
      <c r="CB48" s="113">
        <f t="shared" si="37"/>
        <v>0</v>
      </c>
      <c r="CC48" s="113">
        <f t="shared" si="38"/>
        <v>0</v>
      </c>
      <c r="CD48" s="113">
        <f t="shared" si="39"/>
        <v>0</v>
      </c>
      <c r="CE48" s="113">
        <f t="shared" ca="1" si="40"/>
        <v>0</v>
      </c>
      <c r="CF48" s="113">
        <f t="shared" si="41"/>
        <v>40</v>
      </c>
      <c r="CG48" s="113">
        <f t="shared" si="42"/>
        <v>6</v>
      </c>
      <c r="CH48" s="113">
        <f t="shared" si="43"/>
        <v>0</v>
      </c>
      <c r="CI48" s="113">
        <f t="shared" si="1"/>
        <v>0</v>
      </c>
      <c r="CJ48" s="113">
        <f t="shared" si="2"/>
        <v>0</v>
      </c>
      <c r="CK48" s="113">
        <f t="shared" si="44"/>
        <v>5</v>
      </c>
      <c r="CL48" s="113">
        <f t="shared" si="45"/>
        <v>0</v>
      </c>
      <c r="CM48" s="113">
        <f t="shared" si="46"/>
        <v>0</v>
      </c>
      <c r="CN48" s="113">
        <f t="shared" si="47"/>
        <v>0</v>
      </c>
      <c r="CO48" s="113">
        <f t="shared" si="48"/>
        <v>0</v>
      </c>
      <c r="CP48" s="113">
        <f t="shared" si="49"/>
        <v>0</v>
      </c>
      <c r="CQ48" s="113">
        <f t="shared" si="50"/>
        <v>0</v>
      </c>
      <c r="CR48" s="113">
        <f t="shared" si="51"/>
        <v>0</v>
      </c>
      <c r="CS48" s="113">
        <f t="shared" si="3"/>
        <v>0</v>
      </c>
      <c r="CT48" s="113">
        <f t="shared" si="4"/>
        <v>0</v>
      </c>
      <c r="CU48" s="113">
        <f t="shared" si="5"/>
        <v>0</v>
      </c>
      <c r="CV48" s="113">
        <f t="shared" si="6"/>
        <v>0</v>
      </c>
      <c r="CW48" s="113">
        <f t="shared" si="52"/>
        <v>30</v>
      </c>
      <c r="CX48" s="113">
        <f t="shared" si="7"/>
        <v>0</v>
      </c>
      <c r="CY48" s="113">
        <f t="shared" si="8"/>
        <v>0</v>
      </c>
      <c r="CZ48" s="113">
        <f t="shared" si="9"/>
        <v>0</v>
      </c>
      <c r="DA48" s="113">
        <f t="shared" si="53"/>
        <v>0</v>
      </c>
      <c r="DB48" s="113">
        <f t="shared" si="54"/>
        <v>150</v>
      </c>
      <c r="DC48" s="113">
        <f t="shared" si="55"/>
        <v>0</v>
      </c>
      <c r="DD48" s="113">
        <f t="shared" si="56"/>
        <v>0</v>
      </c>
      <c r="DE48" s="113">
        <f t="shared" si="57"/>
        <v>0</v>
      </c>
      <c r="DF48" s="113">
        <f t="shared" si="58"/>
        <v>0</v>
      </c>
      <c r="DG48" s="113">
        <f t="shared" si="59"/>
        <v>0</v>
      </c>
      <c r="DH48" s="113">
        <f t="shared" si="60"/>
        <v>0</v>
      </c>
      <c r="DI48" s="113">
        <f t="shared" si="61"/>
        <v>0</v>
      </c>
      <c r="DJ48" s="113"/>
      <c r="DK48" s="113">
        <f t="shared" si="102"/>
        <v>0</v>
      </c>
      <c r="DL48" s="113">
        <f t="shared" si="62"/>
        <v>0</v>
      </c>
      <c r="DM48" s="113">
        <f t="shared" si="63"/>
        <v>0</v>
      </c>
      <c r="DN48" s="113">
        <f t="shared" si="64"/>
        <v>0</v>
      </c>
      <c r="DO48" s="113">
        <f t="shared" si="65"/>
        <v>0</v>
      </c>
      <c r="DP48" s="113">
        <f t="shared" si="66"/>
        <v>40</v>
      </c>
      <c r="DQ48" s="113">
        <f t="shared" si="67"/>
        <v>6</v>
      </c>
      <c r="DR48" s="113">
        <f t="shared" si="68"/>
        <v>0</v>
      </c>
      <c r="DS48" s="113">
        <f t="shared" si="11"/>
        <v>0</v>
      </c>
      <c r="DT48" s="113">
        <f t="shared" si="12"/>
        <v>0</v>
      </c>
      <c r="DU48" s="113">
        <f t="shared" si="69"/>
        <v>5</v>
      </c>
      <c r="DV48" s="113">
        <f t="shared" si="70"/>
        <v>0</v>
      </c>
      <c r="DW48" s="113">
        <f t="shared" si="103"/>
        <v>0</v>
      </c>
      <c r="DX48" s="113">
        <f t="shared" si="71"/>
        <v>0</v>
      </c>
      <c r="DY48" s="113">
        <f t="shared" si="72"/>
        <v>0</v>
      </c>
      <c r="DZ48" s="113">
        <f t="shared" si="104"/>
        <v>0</v>
      </c>
      <c r="EA48" s="113">
        <f t="shared" si="73"/>
        <v>0</v>
      </c>
      <c r="EB48" s="113">
        <f t="shared" si="74"/>
        <v>0</v>
      </c>
      <c r="EC48" s="113">
        <f t="shared" si="13"/>
        <v>0</v>
      </c>
      <c r="ED48" s="113">
        <f t="shared" si="14"/>
        <v>0</v>
      </c>
      <c r="EE48" s="113">
        <f t="shared" si="15"/>
        <v>0</v>
      </c>
      <c r="EF48" s="113">
        <f t="shared" si="16"/>
        <v>0</v>
      </c>
      <c r="EG48" s="113">
        <f t="shared" si="75"/>
        <v>30</v>
      </c>
      <c r="EH48" s="113">
        <f t="shared" si="17"/>
        <v>0</v>
      </c>
      <c r="EI48" s="113">
        <f t="shared" si="18"/>
        <v>0</v>
      </c>
      <c r="EJ48" s="113">
        <f t="shared" si="19"/>
        <v>0</v>
      </c>
      <c r="EK48" s="113">
        <f t="shared" si="76"/>
        <v>0</v>
      </c>
      <c r="EL48" s="113">
        <f t="shared" si="77"/>
        <v>150</v>
      </c>
      <c r="EM48" s="113">
        <f t="shared" si="105"/>
        <v>0</v>
      </c>
      <c r="EN48" s="113">
        <f t="shared" si="78"/>
        <v>0</v>
      </c>
      <c r="EO48" s="113">
        <f t="shared" si="79"/>
        <v>0</v>
      </c>
      <c r="EP48" s="113">
        <f t="shared" si="106"/>
        <v>0</v>
      </c>
      <c r="EQ48" s="113">
        <f t="shared" si="80"/>
        <v>0</v>
      </c>
      <c r="ER48" s="113">
        <f t="shared" si="81"/>
        <v>0</v>
      </c>
      <c r="ES48" s="113">
        <f t="shared" si="107"/>
        <v>0</v>
      </c>
      <c r="ET48" s="113"/>
      <c r="EU48" s="113">
        <f t="shared" si="108"/>
        <v>0</v>
      </c>
      <c r="EV48" s="113">
        <f t="shared" si="82"/>
        <v>0</v>
      </c>
      <c r="EW48" s="113">
        <f t="shared" si="83"/>
        <v>0</v>
      </c>
      <c r="EX48" s="113">
        <f t="shared" si="84"/>
        <v>0</v>
      </c>
      <c r="EY48" s="113">
        <f t="shared" si="85"/>
        <v>0</v>
      </c>
      <c r="EZ48" s="113">
        <f t="shared" si="86"/>
        <v>72</v>
      </c>
      <c r="FA48" s="113">
        <f t="shared" si="109"/>
        <v>72</v>
      </c>
      <c r="FB48" s="113">
        <f t="shared" si="87"/>
        <v>0</v>
      </c>
      <c r="FC48" s="113">
        <f t="shared" si="21"/>
        <v>0</v>
      </c>
      <c r="FD48" s="113">
        <f t="shared" si="22"/>
        <v>0</v>
      </c>
      <c r="FE48" s="113">
        <f t="shared" si="88"/>
        <v>350</v>
      </c>
      <c r="FF48" s="113">
        <f t="shared" si="89"/>
        <v>0</v>
      </c>
      <c r="FG48" s="113">
        <f t="shared" si="110"/>
        <v>0</v>
      </c>
      <c r="FH48" s="113">
        <f t="shared" si="90"/>
        <v>0</v>
      </c>
      <c r="FI48" s="113">
        <f t="shared" si="91"/>
        <v>0</v>
      </c>
      <c r="FJ48" s="113">
        <f t="shared" si="111"/>
        <v>0</v>
      </c>
      <c r="FK48" s="113">
        <f t="shared" si="92"/>
        <v>0</v>
      </c>
      <c r="FL48" s="113">
        <f t="shared" si="93"/>
        <v>0</v>
      </c>
      <c r="FM48" s="113">
        <f t="shared" si="23"/>
        <v>0</v>
      </c>
      <c r="FN48" s="113">
        <f t="shared" si="24"/>
        <v>0</v>
      </c>
      <c r="FO48" s="113">
        <f t="shared" si="25"/>
        <v>0</v>
      </c>
      <c r="FP48" s="113">
        <f t="shared" si="26"/>
        <v>0</v>
      </c>
      <c r="FQ48" s="113">
        <f t="shared" si="94"/>
        <v>540</v>
      </c>
      <c r="FR48" s="113">
        <f t="shared" si="27"/>
        <v>0</v>
      </c>
      <c r="FS48" s="113">
        <f t="shared" si="28"/>
        <v>0</v>
      </c>
      <c r="FT48" s="113">
        <f t="shared" si="29"/>
        <v>0</v>
      </c>
      <c r="FU48" s="113">
        <f t="shared" si="95"/>
        <v>0</v>
      </c>
      <c r="FV48" s="113">
        <f t="shared" si="96"/>
        <v>600</v>
      </c>
      <c r="FW48" s="113">
        <f t="shared" si="112"/>
        <v>0</v>
      </c>
      <c r="FX48" s="113">
        <f t="shared" si="97"/>
        <v>0</v>
      </c>
      <c r="FY48" s="113">
        <f t="shared" si="98"/>
        <v>0</v>
      </c>
      <c r="FZ48" s="113">
        <f t="shared" si="113"/>
        <v>0</v>
      </c>
      <c r="GA48" s="113">
        <f t="shared" si="99"/>
        <v>0</v>
      </c>
      <c r="GB48" s="113">
        <f t="shared" si="100"/>
        <v>0</v>
      </c>
      <c r="GC48" s="113">
        <f t="shared" si="114"/>
        <v>0</v>
      </c>
    </row>
    <row r="49" spans="2:185" ht="12.75" customHeight="1" x14ac:dyDescent="0.2">
      <c r="B49" s="124">
        <v>42</v>
      </c>
      <c r="C49" s="121" t="s">
        <v>324</v>
      </c>
      <c r="D49" s="126" t="s">
        <v>99</v>
      </c>
      <c r="E49" s="40">
        <f>SUMIF(Entrada_Dados_Ano_2012!$C$7:$C$253,D49,Entrada_Dados_Ano_2012!$D$7:$D$253)</f>
        <v>0</v>
      </c>
      <c r="F49" s="40">
        <f>SUMIF(Entrada_Dados_Ano_2012!$C$7:$C$253,D49,Entrada_Dados_Ano_2012!$E$7:$E$253)</f>
        <v>0</v>
      </c>
      <c r="G49" s="40">
        <f>SUMIF(Entrada_Dados_Ano_2012!$C$7:$C$253,D49,Entrada_Dados_Ano_2012!$F$7:$F$253)</f>
        <v>0</v>
      </c>
      <c r="H49" s="40">
        <f ca="1">SUMIF(Entrada_Dados_Ano_2012!$C$7:$C$253,D49,Entrada_Dados_Ano_2012!$G$7:$G$251)</f>
        <v>0</v>
      </c>
      <c r="I49" s="40">
        <f>SUMIF(Entrada_Dados_Ano_2012!$C$7:$C$251,D49,Entrada_Dados_Ano_2012!$H$7:$H$253)</f>
        <v>15</v>
      </c>
      <c r="J49" s="40">
        <f>SUMIF(Entrada_Dados_Ano_2012!$C$7:$C$253,D49,Entrada_Dados_Ano_2012!$I$7:$I$253)</f>
        <v>0</v>
      </c>
      <c r="K49" s="40">
        <f>SUMIF(Entrada_Dados_Ano_2012!$C$7:$C$253,D49,Entrada_Dados_Ano_2012!$J$7:$J$253)</f>
        <v>35</v>
      </c>
      <c r="L49" s="40">
        <f>SUMIF(Entrada_Dados_Ano_2012!$C$7:$C$253,D49,Entrada_Dados_Ano_2012!$K$7:$K$253)</f>
        <v>0</v>
      </c>
      <c r="M49" s="40">
        <f>SUMIF(Entrada_Dados_Ano_2012!$C$7:$C$253,D49,Entrada_Dados_Ano_2012!$L$7:$L$253)</f>
        <v>0</v>
      </c>
      <c r="N49" s="40">
        <f>SUMIF(Entrada_Dados_Ano_2012!$C$7:$C$253,D49,Entrada_Dados_Ano_2012!$M$7:$M$253)</f>
        <v>70</v>
      </c>
      <c r="O49" s="40">
        <f>SUMIF(Entrada_Dados_Ano_2012!$C$7:$C$253,D49,Entrada_Dados_Ano_2012!$N$7:$N$253)</f>
        <v>0</v>
      </c>
      <c r="P49" s="40">
        <f>SUMIF(Entrada_Dados_Ano_2012!$C$7:$C$253,D49,Entrada_Dados_Ano_2012!$O$7:$O$253)</f>
        <v>0</v>
      </c>
      <c r="Q49" s="40">
        <f>SUMIF(Entrada_Dados_Ano_2012!$C$7:$C$253,D49,Entrada_Dados_Ano_2012!$P$7:$P$253)</f>
        <v>15</v>
      </c>
      <c r="R49" s="40">
        <f>SUMIF(Entrada_Dados_Ano_2012!$C$7:$C$253,D49,Entrada_Dados_Ano_2012!$Q$7:$Q$253)</f>
        <v>0</v>
      </c>
      <c r="S49" s="40">
        <f>SUMIF(Entrada_Dados_Ano_2012!$C$7:$C$253,D49,Entrada_Dados_Ano_2012!$R$7:$R$253)</f>
        <v>600</v>
      </c>
      <c r="T49" s="40">
        <f>SUMIF(Entrada_Dados_Ano_2012!$C$7:$C$253,D49,Entrada_Dados_Ano_2012!$S$7:$S$253)</f>
        <v>0</v>
      </c>
      <c r="U49" s="40">
        <f>SUMIF(Entrada_Dados_Ano_2012!$C$7:$C$253,D49,Entrada_Dados_Ano_2012!$T$7:$T$253)</f>
        <v>0</v>
      </c>
      <c r="V49" s="40">
        <f>SUMIF(Entrada_Dados_Ano_2012!$C$7:$C$253,D49,Entrada_Dados_Ano_2012!$U$7:$U$253)</f>
        <v>0</v>
      </c>
      <c r="W49" s="145">
        <f>SUMIF(Entrada_Dados_Ano_2012!$C$7:$C$253,D49,Entrada_Dados_Ano_2012!$V$7:$V$253)</f>
        <v>0</v>
      </c>
      <c r="X49" s="142">
        <f>SUMIF(Entrada_Dados_Ano_2012!$C$7:$C$253,D49,Entrada_Dados_Ano_2012!$Y$7:$Y$253)</f>
        <v>0</v>
      </c>
      <c r="Y49" s="40">
        <f>SUMIF(Entrada_Dados_Ano_2012!$C$7:$C$253,D49,Entrada_Dados_Ano_2012!$Z$7:$Z$253)</f>
        <v>0</v>
      </c>
      <c r="Z49" s="40">
        <f>SUMIF(Entrada_Dados_Ano_2012!$C$7:$C$253,D49,Entrada_Dados_Ano_2012!$AA$7:$AA$253)</f>
        <v>0</v>
      </c>
      <c r="AA49" s="40">
        <f>SUMIF(Entrada_Dados_Ano_2012!$C$7:$C$253,D49,Entrada_Dados_Ano_2012!$AB$7:$AB$253)</f>
        <v>0</v>
      </c>
      <c r="AB49" s="40">
        <f>SUMIF(Entrada_Dados_Ano_2012!$C$7:$C$253,D49,Entrada_Dados_Ano_2012!$AC$7:$AC$253)</f>
        <v>15</v>
      </c>
      <c r="AC49" s="40">
        <f>SUMIF(Entrada_Dados_Ano_2012!$C$7:$C$253,D49,Entrada_Dados_Ano_2012!$AD$7:$AD$253)</f>
        <v>0</v>
      </c>
      <c r="AD49" s="40">
        <f>SUMIF(Entrada_Dados_Ano_2012!$C$7:$C$253,D49,Entrada_Dados_Ano_2012!$AE$7:$AE$253)</f>
        <v>35</v>
      </c>
      <c r="AE49" s="40">
        <f>SUMIF(Entrada_Dados_Ano_2012!$C$7:$C$253,D49,Entrada_Dados_Ano_2012!$AF$7:$AF$253)</f>
        <v>0</v>
      </c>
      <c r="AF49" s="40">
        <f>SUMIF(Entrada_Dados_Ano_2012!$C$7:$C$253,D49,Entrada_Dados_Ano_2012!$AG$7:$AG$253)</f>
        <v>0</v>
      </c>
      <c r="AG49" s="40">
        <f>SUMIF(Entrada_Dados_Ano_2012!$C$7:$C$253,D49,Entrada_Dados_Ano_2012!$AH$7:$AH$253)</f>
        <v>70</v>
      </c>
      <c r="AH49" s="40">
        <f>SUMIF(Entrada_Dados_Ano_2012!$C$7:$C$253,D49,Entrada_Dados_Ano_2012!$AI$7:$AI$253)</f>
        <v>0</v>
      </c>
      <c r="AI49" s="40">
        <f>SUMIF(Entrada_Dados_Ano_2012!$C$7:$C$253,D49,Entrada_Dados_Ano_2012!$AJ$7:$AJ$253)</f>
        <v>0</v>
      </c>
      <c r="AJ49" s="40">
        <f>SUMIF(Entrada_Dados_Ano_2012!$C$7:$C$253,D49,Entrada_Dados_Ano_2012!$AK$7:$AK$253)</f>
        <v>15</v>
      </c>
      <c r="AK49" s="40">
        <f>SUMIF(Entrada_Dados_Ano_2012!$C$7:$C$253,D49,Entrada_Dados_Ano_2012!$AL$7:$AL$253)</f>
        <v>0</v>
      </c>
      <c r="AL49" s="40">
        <f>SUMIF(Entrada_Dados_Ano_2012!$C$7:$C$253,D49,Entrada_Dados_Ano_2012!$AM$7:$AM$253)</f>
        <v>600</v>
      </c>
      <c r="AM49" s="40">
        <f>SUMIF(Entrada_Dados_Ano_2012!$C$7:$C$253,D49,Entrada_Dados_Ano_2012!$AN$7:$AN$253)</f>
        <v>0</v>
      </c>
      <c r="AN49" s="40">
        <f>SUMIF(Entrada_Dados_Ano_2012!$C$7:$C$253,D49,Entrada_Dados_Ano_2012!$AO$7:$AO$253)</f>
        <v>0</v>
      </c>
      <c r="AO49" s="40">
        <f>SUMIF(Entrada_Dados_Ano_2012!$C$7:$C$253,D49,Entrada_Dados_Ano_2012!$AP$7:$AP$253)</f>
        <v>0</v>
      </c>
      <c r="AP49" s="145">
        <f>SUMIF(Entrada_Dados_Ano_2012!$C$7:$C$253,D49,Entrada_Dados_Ano_2012!$AQ$7:$AQ$253)</f>
        <v>0</v>
      </c>
      <c r="AQ49" s="142">
        <f>SUMIF(Entrada_Dados_Ano_2012!$C$7:$C$253,D49,Entrada_Dados_Ano_2012!$AT$7:$AT$253)</f>
        <v>0</v>
      </c>
      <c r="AR49" s="40">
        <f>SUMIF(Entrada_Dados_Ano_2012!$C$7:$C$253,D49,Entrada_Dados_Ano_2012!$AU$7:$AU$253)</f>
        <v>0</v>
      </c>
      <c r="AS49" s="40">
        <f>SUMIF(Entrada_Dados_Ano_2012!$C$7:$C$253,D49,Entrada_Dados_Ano_2012!$AV$7:$AV$253)</f>
        <v>0</v>
      </c>
      <c r="AT49" s="40">
        <f>SUMIF(Entrada_Dados_Ano_2012!$C$7:$C$253,D49,Entrada_Dados_Ano_2012!$AW$7:$AW$253)</f>
        <v>0</v>
      </c>
      <c r="AU49" s="40">
        <f>SUMIF(Entrada_Dados_Ano_2012!$C$7:$C$253,D49,Entrada_Dados_Ano_2012!$AX$7:$AX$253)</f>
        <v>18</v>
      </c>
      <c r="AV49" s="40">
        <f>SUMIF(Entrada_Dados_Ano_2012!$C$7:$C$253,D49,Entrada_Dados_Ano_2012!$AY$7:$AY$253)</f>
        <v>0</v>
      </c>
      <c r="AW49" s="40">
        <f>SUMIF(Entrada_Dados_Ano_2012!$C$7:$C$253,D49,Entrada_Dados_Ano_2012!$AZ$7:$AZ$253)</f>
        <v>1330</v>
      </c>
      <c r="AX49" s="40">
        <f>SUMIF(Entrada_Dados_Ano_2012!$C$7:$C$253,D49,Entrada_Dados_Ano_2012!$BA$7:$BA$253)</f>
        <v>0</v>
      </c>
      <c r="AY49" s="40">
        <f>SUMIF(Entrada_Dados_Ano_2012!$C$7:$C$253,D49,Entrada_Dados_Ano_2012!$BB$7:$BB$253)</f>
        <v>0</v>
      </c>
      <c r="AZ49" s="40">
        <f>SUMIF(Entrada_Dados_Ano_2012!$C$7:$C$253,D49,Entrada_Dados_Ano_2012!$BC$7:$BC$253)</f>
        <v>80</v>
      </c>
      <c r="BA49" s="40">
        <f>SUMIF(Entrada_Dados_Ano_2012!$C$7:$C$253,D49,Entrada_Dados_Ano_2012!$BD$7:$BD$253)</f>
        <v>0</v>
      </c>
      <c r="BB49" s="40">
        <f>SUMIF(Entrada_Dados_Ano_2012!$C$7:$C$253,D49,Entrada_Dados_Ano_2012!$BE$7:$BE$253)</f>
        <v>0</v>
      </c>
      <c r="BC49" s="40">
        <f>SUMIF(Entrada_Dados_Ano_2012!$C$7:$C$253,D49,Entrada_Dados_Ano_2012!$BF$7:$BF$253)</f>
        <v>217</v>
      </c>
      <c r="BD49" s="40">
        <f>SUMIF(Entrada_Dados_Ano_2012!$C$7:$C$253,D49,Entrada_Dados_Ano_2012!$BG$7:$BG$253)</f>
        <v>0</v>
      </c>
      <c r="BE49" s="40">
        <f>SUMIF(Entrada_Dados_Ano_2012!$C$7:$C$253,D49,Entrada_Dados_Ano_2012!$BH$7:$BH$253)</f>
        <v>1260</v>
      </c>
      <c r="BF49" s="40">
        <f>SUMIF(Entrada_Dados_Ano_2012!$C$7:$C$253,D49,Entrada_Dados_Ano_2012!$BI$7:$BI$253)</f>
        <v>0</v>
      </c>
      <c r="BG49" s="40">
        <f>SUMIF(Entrada_Dados_Ano_2012!$C$7:$C$253,D49,Entrada_Dados_Ano_2012!$BJ$7:$BJ$253)</f>
        <v>0</v>
      </c>
      <c r="BH49" s="40">
        <f>SUMIF(Entrada_Dados_Ano_2012!$C$7:$C$253,D49,Entrada_Dados_Ano_2012!$BK$7:$BK$253)</f>
        <v>0</v>
      </c>
      <c r="BI49" s="40">
        <f>SUMIF(Entrada_Dados_Ano_2012!$C$7:$C$253,D49,Entrada_Dados_Ano_2012!$BL$7:$BL$253)</f>
        <v>0</v>
      </c>
      <c r="BK49" s="80">
        <v>42</v>
      </c>
      <c r="BL49" s="81">
        <f t="shared" si="31"/>
        <v>0</v>
      </c>
      <c r="BM49" s="80" t="str">
        <f>IF(BL49=1,SUM($BL$8:BL49),"")</f>
        <v/>
      </c>
      <c r="BN49" s="86" t="str">
        <f t="shared" si="32"/>
        <v>Buritinópolis</v>
      </c>
      <c r="BO49" s="117">
        <f t="shared" si="115"/>
        <v>0</v>
      </c>
      <c r="BP49" s="116">
        <f>HLOOKUP($BP$6,$BZ$6:DI49,BX49)</f>
        <v>0</v>
      </c>
      <c r="BQ49" s="117">
        <f>HLOOKUP($BQ$6,$DJ$6:ES49,BX49)</f>
        <v>0</v>
      </c>
      <c r="BR49" s="116">
        <f>HLOOKUP($BR$6,$ET$6:GC49,BX49)</f>
        <v>0</v>
      </c>
      <c r="BS49" s="84" t="str">
        <f t="shared" si="33"/>
        <v/>
      </c>
      <c r="BT49" s="96" t="str">
        <f>IF((SUM($BL48:$BL$254)=0),"",IF($BK49=VLOOKUP($BK49,$BM$8:$BM$254,1),IF(VLOOKUP($BK49,$BM$8:$BO$254,2)=0,"",VLOOKUP($BK49,$BM$8:$BO$254,3))," "))</f>
        <v/>
      </c>
      <c r="BU49" s="93" t="str">
        <f t="shared" si="34"/>
        <v/>
      </c>
      <c r="BV49" s="90" t="str">
        <f t="shared" si="35"/>
        <v/>
      </c>
      <c r="BW49" s="93" t="str">
        <f t="shared" si="101"/>
        <v/>
      </c>
      <c r="BX49" s="97">
        <v>44</v>
      </c>
      <c r="BY49" s="29"/>
      <c r="BZ49" s="113"/>
      <c r="CA49" s="113">
        <f t="shared" si="36"/>
        <v>0</v>
      </c>
      <c r="CB49" s="113">
        <f t="shared" si="37"/>
        <v>0</v>
      </c>
      <c r="CC49" s="113">
        <f t="shared" si="38"/>
        <v>0</v>
      </c>
      <c r="CD49" s="113">
        <f t="shared" si="39"/>
        <v>0</v>
      </c>
      <c r="CE49" s="113">
        <f t="shared" ca="1" si="40"/>
        <v>0</v>
      </c>
      <c r="CF49" s="113">
        <f t="shared" si="41"/>
        <v>15</v>
      </c>
      <c r="CG49" s="113">
        <f t="shared" si="42"/>
        <v>3</v>
      </c>
      <c r="CH49" s="113">
        <f t="shared" si="43"/>
        <v>0</v>
      </c>
      <c r="CI49" s="113">
        <f t="shared" si="1"/>
        <v>0</v>
      </c>
      <c r="CJ49" s="113">
        <f t="shared" si="2"/>
        <v>0</v>
      </c>
      <c r="CK49" s="113">
        <f t="shared" si="44"/>
        <v>35</v>
      </c>
      <c r="CL49" s="113">
        <f t="shared" si="45"/>
        <v>0</v>
      </c>
      <c r="CM49" s="113">
        <f t="shared" si="46"/>
        <v>0</v>
      </c>
      <c r="CN49" s="113">
        <f t="shared" si="47"/>
        <v>0</v>
      </c>
      <c r="CO49" s="113">
        <f t="shared" si="48"/>
        <v>70</v>
      </c>
      <c r="CP49" s="113">
        <f t="shared" si="49"/>
        <v>0</v>
      </c>
      <c r="CQ49" s="113">
        <f t="shared" si="50"/>
        <v>0</v>
      </c>
      <c r="CR49" s="113">
        <f t="shared" si="51"/>
        <v>0</v>
      </c>
      <c r="CS49" s="113">
        <f t="shared" si="3"/>
        <v>0</v>
      </c>
      <c r="CT49" s="113">
        <f t="shared" si="4"/>
        <v>0</v>
      </c>
      <c r="CU49" s="113">
        <f t="shared" si="5"/>
        <v>0</v>
      </c>
      <c r="CV49" s="113">
        <f t="shared" si="6"/>
        <v>0</v>
      </c>
      <c r="CW49" s="113">
        <f t="shared" si="52"/>
        <v>15</v>
      </c>
      <c r="CX49" s="113">
        <f t="shared" si="7"/>
        <v>0</v>
      </c>
      <c r="CY49" s="113">
        <f t="shared" si="8"/>
        <v>0</v>
      </c>
      <c r="CZ49" s="113">
        <f t="shared" si="9"/>
        <v>0</v>
      </c>
      <c r="DA49" s="113">
        <f t="shared" si="53"/>
        <v>0</v>
      </c>
      <c r="DB49" s="113">
        <f t="shared" si="54"/>
        <v>600</v>
      </c>
      <c r="DC49" s="113">
        <f t="shared" si="55"/>
        <v>0</v>
      </c>
      <c r="DD49" s="113">
        <f t="shared" si="56"/>
        <v>0</v>
      </c>
      <c r="DE49" s="113">
        <f t="shared" si="57"/>
        <v>0</v>
      </c>
      <c r="DF49" s="113">
        <f t="shared" si="58"/>
        <v>0</v>
      </c>
      <c r="DG49" s="113">
        <f t="shared" si="59"/>
        <v>0</v>
      </c>
      <c r="DH49" s="113">
        <f t="shared" si="60"/>
        <v>0</v>
      </c>
      <c r="DI49" s="113">
        <f t="shared" si="61"/>
        <v>0</v>
      </c>
      <c r="DJ49" s="113"/>
      <c r="DK49" s="113">
        <f t="shared" si="102"/>
        <v>0</v>
      </c>
      <c r="DL49" s="113">
        <f t="shared" si="62"/>
        <v>0</v>
      </c>
      <c r="DM49" s="113">
        <f t="shared" si="63"/>
        <v>0</v>
      </c>
      <c r="DN49" s="113">
        <f t="shared" si="64"/>
        <v>0</v>
      </c>
      <c r="DO49" s="113">
        <f t="shared" si="65"/>
        <v>0</v>
      </c>
      <c r="DP49" s="113">
        <f t="shared" si="66"/>
        <v>15</v>
      </c>
      <c r="DQ49" s="113">
        <f t="shared" si="67"/>
        <v>3</v>
      </c>
      <c r="DR49" s="113">
        <f t="shared" si="68"/>
        <v>0</v>
      </c>
      <c r="DS49" s="113">
        <f t="shared" si="11"/>
        <v>0</v>
      </c>
      <c r="DT49" s="113">
        <f t="shared" si="12"/>
        <v>0</v>
      </c>
      <c r="DU49" s="113">
        <f t="shared" si="69"/>
        <v>35</v>
      </c>
      <c r="DV49" s="113">
        <f t="shared" si="70"/>
        <v>0</v>
      </c>
      <c r="DW49" s="113">
        <f t="shared" si="103"/>
        <v>0</v>
      </c>
      <c r="DX49" s="113">
        <f t="shared" si="71"/>
        <v>0</v>
      </c>
      <c r="DY49" s="113">
        <f t="shared" si="72"/>
        <v>70</v>
      </c>
      <c r="DZ49" s="113">
        <f t="shared" si="104"/>
        <v>0</v>
      </c>
      <c r="EA49" s="113">
        <f t="shared" si="73"/>
        <v>0</v>
      </c>
      <c r="EB49" s="113">
        <f t="shared" si="74"/>
        <v>0</v>
      </c>
      <c r="EC49" s="113">
        <f t="shared" si="13"/>
        <v>0</v>
      </c>
      <c r="ED49" s="113">
        <f t="shared" si="14"/>
        <v>0</v>
      </c>
      <c r="EE49" s="113">
        <f t="shared" si="15"/>
        <v>0</v>
      </c>
      <c r="EF49" s="113">
        <f t="shared" si="16"/>
        <v>0</v>
      </c>
      <c r="EG49" s="113">
        <f t="shared" si="75"/>
        <v>15</v>
      </c>
      <c r="EH49" s="113">
        <f t="shared" si="17"/>
        <v>0</v>
      </c>
      <c r="EI49" s="113">
        <f t="shared" si="18"/>
        <v>0</v>
      </c>
      <c r="EJ49" s="113">
        <f t="shared" si="19"/>
        <v>0</v>
      </c>
      <c r="EK49" s="113">
        <f t="shared" si="76"/>
        <v>0</v>
      </c>
      <c r="EL49" s="113">
        <f t="shared" si="77"/>
        <v>600</v>
      </c>
      <c r="EM49" s="113">
        <f t="shared" si="105"/>
        <v>0</v>
      </c>
      <c r="EN49" s="113">
        <f t="shared" si="78"/>
        <v>0</v>
      </c>
      <c r="EO49" s="113">
        <f t="shared" si="79"/>
        <v>0</v>
      </c>
      <c r="EP49" s="113">
        <f t="shared" si="106"/>
        <v>0</v>
      </c>
      <c r="EQ49" s="113">
        <f t="shared" si="80"/>
        <v>0</v>
      </c>
      <c r="ER49" s="113">
        <f t="shared" si="81"/>
        <v>0</v>
      </c>
      <c r="ES49" s="113">
        <f t="shared" si="107"/>
        <v>0</v>
      </c>
      <c r="ET49" s="113"/>
      <c r="EU49" s="113">
        <f t="shared" si="108"/>
        <v>0</v>
      </c>
      <c r="EV49" s="113">
        <f t="shared" si="82"/>
        <v>0</v>
      </c>
      <c r="EW49" s="113">
        <f t="shared" si="83"/>
        <v>0</v>
      </c>
      <c r="EX49" s="113">
        <f t="shared" si="84"/>
        <v>0</v>
      </c>
      <c r="EY49" s="113">
        <f t="shared" si="85"/>
        <v>0</v>
      </c>
      <c r="EZ49" s="113">
        <f t="shared" si="86"/>
        <v>18</v>
      </c>
      <c r="FA49" s="113">
        <f t="shared" si="109"/>
        <v>18</v>
      </c>
      <c r="FB49" s="113">
        <f t="shared" si="87"/>
        <v>0</v>
      </c>
      <c r="FC49" s="113">
        <f t="shared" si="21"/>
        <v>0</v>
      </c>
      <c r="FD49" s="113">
        <f t="shared" si="22"/>
        <v>0</v>
      </c>
      <c r="FE49" s="113">
        <f t="shared" si="88"/>
        <v>1330</v>
      </c>
      <c r="FF49" s="113">
        <f t="shared" si="89"/>
        <v>0</v>
      </c>
      <c r="FG49" s="113">
        <f t="shared" si="110"/>
        <v>0</v>
      </c>
      <c r="FH49" s="113">
        <f t="shared" si="90"/>
        <v>0</v>
      </c>
      <c r="FI49" s="113">
        <f t="shared" si="91"/>
        <v>80</v>
      </c>
      <c r="FJ49" s="113">
        <f t="shared" si="111"/>
        <v>0</v>
      </c>
      <c r="FK49" s="113">
        <f t="shared" si="92"/>
        <v>0</v>
      </c>
      <c r="FL49" s="113">
        <f t="shared" si="93"/>
        <v>0</v>
      </c>
      <c r="FM49" s="113">
        <f t="shared" si="23"/>
        <v>0</v>
      </c>
      <c r="FN49" s="113">
        <f t="shared" si="24"/>
        <v>0</v>
      </c>
      <c r="FO49" s="113">
        <f t="shared" si="25"/>
        <v>0</v>
      </c>
      <c r="FP49" s="113">
        <f t="shared" si="26"/>
        <v>0</v>
      </c>
      <c r="FQ49" s="113">
        <f t="shared" si="94"/>
        <v>217</v>
      </c>
      <c r="FR49" s="113">
        <f t="shared" si="27"/>
        <v>0</v>
      </c>
      <c r="FS49" s="113">
        <f t="shared" si="28"/>
        <v>0</v>
      </c>
      <c r="FT49" s="113">
        <f t="shared" si="29"/>
        <v>0</v>
      </c>
      <c r="FU49" s="113">
        <f t="shared" si="95"/>
        <v>0</v>
      </c>
      <c r="FV49" s="113">
        <f t="shared" si="96"/>
        <v>1260</v>
      </c>
      <c r="FW49" s="113">
        <f t="shared" si="112"/>
        <v>0</v>
      </c>
      <c r="FX49" s="113">
        <f t="shared" si="97"/>
        <v>0</v>
      </c>
      <c r="FY49" s="113">
        <f t="shared" si="98"/>
        <v>0</v>
      </c>
      <c r="FZ49" s="113">
        <f t="shared" si="113"/>
        <v>0</v>
      </c>
      <c r="GA49" s="113">
        <f t="shared" si="99"/>
        <v>0</v>
      </c>
      <c r="GB49" s="113">
        <f t="shared" si="100"/>
        <v>0</v>
      </c>
      <c r="GC49" s="113">
        <f t="shared" si="114"/>
        <v>0</v>
      </c>
    </row>
    <row r="50" spans="2:185" ht="12.75" customHeight="1" x14ac:dyDescent="0.2">
      <c r="B50" s="124">
        <v>43</v>
      </c>
      <c r="C50" s="121" t="s">
        <v>325</v>
      </c>
      <c r="D50" s="126" t="s">
        <v>100</v>
      </c>
      <c r="E50" s="40">
        <f>SUMIF(Entrada_Dados_Ano_2012!$C$7:$C$253,D50,Entrada_Dados_Ano_2012!$D$7:$D$253)</f>
        <v>0</v>
      </c>
      <c r="F50" s="40">
        <f>SUMIF(Entrada_Dados_Ano_2012!$C$7:$C$253,D50,Entrada_Dados_Ano_2012!$E$7:$E$253)</f>
        <v>0</v>
      </c>
      <c r="G50" s="40">
        <f>SUMIF(Entrada_Dados_Ano_2012!$C$7:$C$253,D50,Entrada_Dados_Ano_2012!$F$7:$F$253)</f>
        <v>80</v>
      </c>
      <c r="H50" s="40">
        <f ca="1">SUMIF(Entrada_Dados_Ano_2012!$C$7:$C$253,D50,Entrada_Dados_Ano_2012!$G$7:$G$251)</f>
        <v>0</v>
      </c>
      <c r="I50" s="40">
        <f>SUMIF(Entrada_Dados_Ano_2012!$C$7:$C$251,D50,Entrada_Dados_Ano_2012!$H$7:$H$253)</f>
        <v>45</v>
      </c>
      <c r="J50" s="40">
        <f>SUMIF(Entrada_Dados_Ano_2012!$C$7:$C$253,D50,Entrada_Dados_Ano_2012!$I$7:$I$253)</f>
        <v>0</v>
      </c>
      <c r="K50" s="40">
        <f>SUMIF(Entrada_Dados_Ano_2012!$C$7:$C$253,D50,Entrada_Dados_Ano_2012!$J$7:$J$253)</f>
        <v>70</v>
      </c>
      <c r="L50" s="40">
        <f>SUMIF(Entrada_Dados_Ano_2012!$C$7:$C$253,D50,Entrada_Dados_Ano_2012!$K$7:$K$253)</f>
        <v>20</v>
      </c>
      <c r="M50" s="40">
        <f>SUMIF(Entrada_Dados_Ano_2012!$C$7:$C$253,D50,Entrada_Dados_Ano_2012!$L$7:$L$253)</f>
        <v>0</v>
      </c>
      <c r="N50" s="40">
        <f>SUMIF(Entrada_Dados_Ano_2012!$C$7:$C$253,D50,Entrada_Dados_Ano_2012!$M$7:$M$253)</f>
        <v>5000</v>
      </c>
      <c r="O50" s="40">
        <f>SUMIF(Entrada_Dados_Ano_2012!$C$7:$C$253,D50,Entrada_Dados_Ano_2012!$N$7:$N$253)</f>
        <v>0</v>
      </c>
      <c r="P50" s="40">
        <f>SUMIF(Entrada_Dados_Ano_2012!$C$7:$C$253,D50,Entrada_Dados_Ano_2012!$O$7:$O$253)</f>
        <v>0</v>
      </c>
      <c r="Q50" s="40">
        <f>SUMIF(Entrada_Dados_Ano_2012!$C$7:$C$253,D50,Entrada_Dados_Ano_2012!$P$7:$P$253)</f>
        <v>100</v>
      </c>
      <c r="R50" s="40">
        <f>SUMIF(Entrada_Dados_Ano_2012!$C$7:$C$253,D50,Entrada_Dados_Ano_2012!$Q$7:$Q$253)</f>
        <v>0</v>
      </c>
      <c r="S50" s="40">
        <f>SUMIF(Entrada_Dados_Ano_2012!$C$7:$C$253,D50,Entrada_Dados_Ano_2012!$R$7:$R$253)</f>
        <v>9000</v>
      </c>
      <c r="T50" s="40">
        <f>SUMIF(Entrada_Dados_Ano_2012!$C$7:$C$253,D50,Entrada_Dados_Ano_2012!$S$7:$S$253)</f>
        <v>41000</v>
      </c>
      <c r="U50" s="40">
        <f>SUMIF(Entrada_Dados_Ano_2012!$C$7:$C$253,D50,Entrada_Dados_Ano_2012!$T$7:$T$253)</f>
        <v>2300</v>
      </c>
      <c r="V50" s="40">
        <f>SUMIF(Entrada_Dados_Ano_2012!$C$7:$C$253,D50,Entrada_Dados_Ano_2012!$U$7:$U$253)</f>
        <v>0</v>
      </c>
      <c r="W50" s="145">
        <f>SUMIF(Entrada_Dados_Ano_2012!$C$7:$C$253,D50,Entrada_Dados_Ano_2012!$V$7:$V$253)</f>
        <v>0</v>
      </c>
      <c r="X50" s="142">
        <f>SUMIF(Entrada_Dados_Ano_2012!$C$7:$C$253,D50,Entrada_Dados_Ano_2012!$Y$7:$Y$253)</f>
        <v>0</v>
      </c>
      <c r="Y50" s="40">
        <f>SUMIF(Entrada_Dados_Ano_2012!$C$7:$C$253,D50,Entrada_Dados_Ano_2012!$Z$7:$Z$253)</f>
        <v>0</v>
      </c>
      <c r="Z50" s="40">
        <f>SUMIF(Entrada_Dados_Ano_2012!$C$7:$C$253,D50,Entrada_Dados_Ano_2012!$AA$7:$AA$253)</f>
        <v>80</v>
      </c>
      <c r="AA50" s="40">
        <f>SUMIF(Entrada_Dados_Ano_2012!$C$7:$C$253,D50,Entrada_Dados_Ano_2012!$AB$7:$AB$253)</f>
        <v>0</v>
      </c>
      <c r="AB50" s="40">
        <f>SUMIF(Entrada_Dados_Ano_2012!$C$7:$C$253,D50,Entrada_Dados_Ano_2012!$AC$7:$AC$253)</f>
        <v>45</v>
      </c>
      <c r="AC50" s="40">
        <f>SUMIF(Entrada_Dados_Ano_2012!$C$7:$C$253,D50,Entrada_Dados_Ano_2012!$AD$7:$AD$253)</f>
        <v>0</v>
      </c>
      <c r="AD50" s="40">
        <f>SUMIF(Entrada_Dados_Ano_2012!$C$7:$C$253,D50,Entrada_Dados_Ano_2012!$AE$7:$AE$253)</f>
        <v>70</v>
      </c>
      <c r="AE50" s="40">
        <f>SUMIF(Entrada_Dados_Ano_2012!$C$7:$C$253,D50,Entrada_Dados_Ano_2012!$AF$7:$AF$253)</f>
        <v>20</v>
      </c>
      <c r="AF50" s="40">
        <f>SUMIF(Entrada_Dados_Ano_2012!$C$7:$C$253,D50,Entrada_Dados_Ano_2012!$AG$7:$AG$253)</f>
        <v>0</v>
      </c>
      <c r="AG50" s="40">
        <f>SUMIF(Entrada_Dados_Ano_2012!$C$7:$C$253,D50,Entrada_Dados_Ano_2012!$AH$7:$AH$253)</f>
        <v>5000</v>
      </c>
      <c r="AH50" s="40">
        <f>SUMIF(Entrada_Dados_Ano_2012!$C$7:$C$253,D50,Entrada_Dados_Ano_2012!$AI$7:$AI$253)</f>
        <v>0</v>
      </c>
      <c r="AI50" s="40">
        <f>SUMIF(Entrada_Dados_Ano_2012!$C$7:$C$253,D50,Entrada_Dados_Ano_2012!$AJ$7:$AJ$253)</f>
        <v>0</v>
      </c>
      <c r="AJ50" s="40">
        <f>SUMIF(Entrada_Dados_Ano_2012!$C$7:$C$253,D50,Entrada_Dados_Ano_2012!$AK$7:$AK$253)</f>
        <v>100</v>
      </c>
      <c r="AK50" s="40">
        <f>SUMIF(Entrada_Dados_Ano_2012!$C$7:$C$253,D50,Entrada_Dados_Ano_2012!$AL$7:$AL$253)</f>
        <v>0</v>
      </c>
      <c r="AL50" s="40">
        <f>SUMIF(Entrada_Dados_Ano_2012!$C$7:$C$253,D50,Entrada_Dados_Ano_2012!$AM$7:$AM$253)</f>
        <v>9000</v>
      </c>
      <c r="AM50" s="40">
        <f>SUMIF(Entrada_Dados_Ano_2012!$C$7:$C$253,D50,Entrada_Dados_Ano_2012!$AN$7:$AN$253)</f>
        <v>41000</v>
      </c>
      <c r="AN50" s="40">
        <f>SUMIF(Entrada_Dados_Ano_2012!$C$7:$C$253,D50,Entrada_Dados_Ano_2012!$AO$7:$AO$253)</f>
        <v>2300</v>
      </c>
      <c r="AO50" s="40">
        <f>SUMIF(Entrada_Dados_Ano_2012!$C$7:$C$253,D50,Entrada_Dados_Ano_2012!$AP$7:$AP$253)</f>
        <v>0</v>
      </c>
      <c r="AP50" s="145">
        <f>SUMIF(Entrada_Dados_Ano_2012!$C$7:$C$253,D50,Entrada_Dados_Ano_2012!$AQ$7:$AQ$253)</f>
        <v>0</v>
      </c>
      <c r="AQ50" s="142">
        <f>SUMIF(Entrada_Dados_Ano_2012!$C$7:$C$253,D50,Entrada_Dados_Ano_2012!$AT$7:$AT$253)</f>
        <v>0</v>
      </c>
      <c r="AR50" s="40">
        <f>SUMIF(Entrada_Dados_Ano_2012!$C$7:$C$253,D50,Entrada_Dados_Ano_2012!$AU$7:$AU$253)</f>
        <v>0</v>
      </c>
      <c r="AS50" s="40">
        <f>SUMIF(Entrada_Dados_Ano_2012!$C$7:$C$253,D50,Entrada_Dados_Ano_2012!$AV$7:$AV$253)</f>
        <v>970</v>
      </c>
      <c r="AT50" s="40">
        <f>SUMIF(Entrada_Dados_Ano_2012!$C$7:$C$253,D50,Entrada_Dados_Ano_2012!$AW$7:$AW$253)</f>
        <v>0</v>
      </c>
      <c r="AU50" s="40">
        <f>SUMIF(Entrada_Dados_Ano_2012!$C$7:$C$253,D50,Entrada_Dados_Ano_2012!$AX$7:$AX$253)</f>
        <v>76</v>
      </c>
      <c r="AV50" s="40">
        <f>SUMIF(Entrada_Dados_Ano_2012!$C$7:$C$253,D50,Entrada_Dados_Ano_2012!$AY$7:$AY$253)</f>
        <v>0</v>
      </c>
      <c r="AW50" s="40">
        <f>SUMIF(Entrada_Dados_Ano_2012!$C$7:$C$253,D50,Entrada_Dados_Ano_2012!$AZ$7:$AZ$253)</f>
        <v>2100</v>
      </c>
      <c r="AX50" s="40">
        <f>SUMIF(Entrada_Dados_Ano_2012!$C$7:$C$253,D50,Entrada_Dados_Ano_2012!$BA$7:$BA$253)</f>
        <v>1600</v>
      </c>
      <c r="AY50" s="40">
        <f>SUMIF(Entrada_Dados_Ano_2012!$C$7:$C$253,D50,Entrada_Dados_Ano_2012!$BB$7:$BB$253)</f>
        <v>0</v>
      </c>
      <c r="AZ50" s="40">
        <f>SUMIF(Entrada_Dados_Ano_2012!$C$7:$C$253,D50,Entrada_Dados_Ano_2012!$BC$7:$BC$253)</f>
        <v>13700</v>
      </c>
      <c r="BA50" s="40">
        <f>SUMIF(Entrada_Dados_Ano_2012!$C$7:$C$253,D50,Entrada_Dados_Ano_2012!$BD$7:$BD$253)</f>
        <v>0</v>
      </c>
      <c r="BB50" s="40">
        <f>SUMIF(Entrada_Dados_Ano_2012!$C$7:$C$253,D50,Entrada_Dados_Ano_2012!$BE$7:$BE$253)</f>
        <v>0</v>
      </c>
      <c r="BC50" s="40">
        <f>SUMIF(Entrada_Dados_Ano_2012!$C$7:$C$253,D50,Entrada_Dados_Ano_2012!$BF$7:$BF$253)</f>
        <v>1650</v>
      </c>
      <c r="BD50" s="40">
        <f>SUMIF(Entrada_Dados_Ano_2012!$C$7:$C$253,D50,Entrada_Dados_Ano_2012!$BG$7:$BG$253)</f>
        <v>0</v>
      </c>
      <c r="BE50" s="40">
        <f>SUMIF(Entrada_Dados_Ano_2012!$C$7:$C$253,D50,Entrada_Dados_Ano_2012!$BH$7:$BH$253)</f>
        <v>85000</v>
      </c>
      <c r="BF50" s="40">
        <f>SUMIF(Entrada_Dados_Ano_2012!$C$7:$C$253,D50,Entrada_Dados_Ano_2012!$BI$7:$BI$253)</f>
        <v>125460</v>
      </c>
      <c r="BG50" s="40">
        <f>SUMIF(Entrada_Dados_Ano_2012!$C$7:$C$253,D50,Entrada_Dados_Ano_2012!$BJ$7:$BJ$253)</f>
        <v>6670</v>
      </c>
      <c r="BH50" s="40">
        <f>SUMIF(Entrada_Dados_Ano_2012!$C$7:$C$253,D50,Entrada_Dados_Ano_2012!$BK$7:$BK$253)</f>
        <v>0</v>
      </c>
      <c r="BI50" s="40">
        <f>SUMIF(Entrada_Dados_Ano_2012!$C$7:$C$253,D50,Entrada_Dados_Ano_2012!$BL$7:$BL$253)</f>
        <v>0</v>
      </c>
      <c r="BK50" s="80">
        <v>43</v>
      </c>
      <c r="BL50" s="81">
        <f t="shared" si="31"/>
        <v>0</v>
      </c>
      <c r="BM50" s="80" t="str">
        <f>IF(BL50=1,SUM($BL$8:BL50),"")</f>
        <v/>
      </c>
      <c r="BN50" s="86" t="str">
        <f t="shared" si="32"/>
        <v>Cabeceiras</v>
      </c>
      <c r="BO50" s="117">
        <f t="shared" si="115"/>
        <v>0</v>
      </c>
      <c r="BP50" s="116">
        <f>HLOOKUP($BP$6,$BZ$6:DI50,BX50)</f>
        <v>0</v>
      </c>
      <c r="BQ50" s="117">
        <f>HLOOKUP($BQ$6,$DJ$6:ES50,BX50)</f>
        <v>0</v>
      </c>
      <c r="BR50" s="116">
        <f>HLOOKUP($BR$6,$ET$6:GC50,BX50)</f>
        <v>0</v>
      </c>
      <c r="BS50" s="84" t="str">
        <f t="shared" si="33"/>
        <v/>
      </c>
      <c r="BT50" s="96" t="str">
        <f>IF((SUM($BL49:$BL$254)=0),"",IF($BK50=VLOOKUP($BK50,$BM$8:$BM$254,1),IF(VLOOKUP($BK50,$BM$8:$BO$254,2)=0,"",VLOOKUP($BK50,$BM$8:$BO$254,3))," "))</f>
        <v/>
      </c>
      <c r="BU50" s="93" t="str">
        <f t="shared" si="34"/>
        <v/>
      </c>
      <c r="BV50" s="90" t="str">
        <f t="shared" si="35"/>
        <v/>
      </c>
      <c r="BW50" s="93" t="str">
        <f t="shared" si="101"/>
        <v/>
      </c>
      <c r="BX50" s="97">
        <v>45</v>
      </c>
      <c r="BY50" s="29"/>
      <c r="BZ50" s="113"/>
      <c r="CA50" s="113">
        <f t="shared" si="36"/>
        <v>0</v>
      </c>
      <c r="CB50" s="113">
        <f t="shared" si="37"/>
        <v>0</v>
      </c>
      <c r="CC50" s="113">
        <f t="shared" si="38"/>
        <v>0</v>
      </c>
      <c r="CD50" s="113">
        <f t="shared" si="39"/>
        <v>80</v>
      </c>
      <c r="CE50" s="113">
        <f t="shared" ca="1" si="40"/>
        <v>0</v>
      </c>
      <c r="CF50" s="113">
        <f t="shared" si="41"/>
        <v>45</v>
      </c>
      <c r="CG50" s="113">
        <f t="shared" si="42"/>
        <v>15</v>
      </c>
      <c r="CH50" s="113">
        <f t="shared" si="43"/>
        <v>0</v>
      </c>
      <c r="CI50" s="113">
        <f t="shared" si="1"/>
        <v>0</v>
      </c>
      <c r="CJ50" s="113">
        <f t="shared" si="2"/>
        <v>880</v>
      </c>
      <c r="CK50" s="113">
        <f t="shared" si="44"/>
        <v>70</v>
      </c>
      <c r="CL50" s="113">
        <f t="shared" si="45"/>
        <v>20</v>
      </c>
      <c r="CM50" s="113">
        <f t="shared" si="46"/>
        <v>0</v>
      </c>
      <c r="CN50" s="113">
        <f t="shared" si="47"/>
        <v>0</v>
      </c>
      <c r="CO50" s="113">
        <f t="shared" si="48"/>
        <v>5000</v>
      </c>
      <c r="CP50" s="113">
        <f t="shared" si="49"/>
        <v>0</v>
      </c>
      <c r="CQ50" s="113">
        <f t="shared" si="50"/>
        <v>0</v>
      </c>
      <c r="CR50" s="113">
        <f t="shared" si="51"/>
        <v>0</v>
      </c>
      <c r="CS50" s="113">
        <f t="shared" si="3"/>
        <v>0</v>
      </c>
      <c r="CT50" s="113">
        <f t="shared" si="4"/>
        <v>0</v>
      </c>
      <c r="CU50" s="113">
        <f t="shared" si="5"/>
        <v>0</v>
      </c>
      <c r="CV50" s="113">
        <f t="shared" si="6"/>
        <v>0</v>
      </c>
      <c r="CW50" s="113">
        <f t="shared" si="52"/>
        <v>100</v>
      </c>
      <c r="CX50" s="113">
        <f t="shared" si="7"/>
        <v>0</v>
      </c>
      <c r="CY50" s="113">
        <f t="shared" si="8"/>
        <v>0</v>
      </c>
      <c r="CZ50" s="113">
        <f t="shared" si="9"/>
        <v>0</v>
      </c>
      <c r="DA50" s="113">
        <f t="shared" si="53"/>
        <v>0</v>
      </c>
      <c r="DB50" s="113">
        <f t="shared" si="54"/>
        <v>9000</v>
      </c>
      <c r="DC50" s="113">
        <f t="shared" si="55"/>
        <v>0</v>
      </c>
      <c r="DD50" s="113">
        <f t="shared" si="56"/>
        <v>41000</v>
      </c>
      <c r="DE50" s="113">
        <f t="shared" si="57"/>
        <v>2300</v>
      </c>
      <c r="DF50" s="113">
        <f t="shared" si="58"/>
        <v>0</v>
      </c>
      <c r="DG50" s="113">
        <f t="shared" si="59"/>
        <v>0</v>
      </c>
      <c r="DH50" s="113">
        <f t="shared" si="60"/>
        <v>0</v>
      </c>
      <c r="DI50" s="113">
        <f t="shared" si="61"/>
        <v>0</v>
      </c>
      <c r="DJ50" s="113"/>
      <c r="DK50" s="113">
        <f t="shared" si="102"/>
        <v>0</v>
      </c>
      <c r="DL50" s="113">
        <f t="shared" si="62"/>
        <v>0</v>
      </c>
      <c r="DM50" s="113">
        <f t="shared" si="63"/>
        <v>0</v>
      </c>
      <c r="DN50" s="113">
        <f t="shared" si="64"/>
        <v>80</v>
      </c>
      <c r="DO50" s="113">
        <f t="shared" si="65"/>
        <v>0</v>
      </c>
      <c r="DP50" s="113">
        <f t="shared" si="66"/>
        <v>45</v>
      </c>
      <c r="DQ50" s="113">
        <f t="shared" si="67"/>
        <v>15</v>
      </c>
      <c r="DR50" s="113">
        <f t="shared" si="68"/>
        <v>0</v>
      </c>
      <c r="DS50" s="113">
        <f t="shared" si="11"/>
        <v>0</v>
      </c>
      <c r="DT50" s="113">
        <f t="shared" si="12"/>
        <v>880</v>
      </c>
      <c r="DU50" s="113">
        <f t="shared" si="69"/>
        <v>70</v>
      </c>
      <c r="DV50" s="113">
        <f t="shared" si="70"/>
        <v>20</v>
      </c>
      <c r="DW50" s="113">
        <f t="shared" si="103"/>
        <v>0</v>
      </c>
      <c r="DX50" s="113">
        <f t="shared" si="71"/>
        <v>0</v>
      </c>
      <c r="DY50" s="113">
        <f t="shared" si="72"/>
        <v>5000</v>
      </c>
      <c r="DZ50" s="113">
        <f t="shared" si="104"/>
        <v>0</v>
      </c>
      <c r="EA50" s="113">
        <f t="shared" si="73"/>
        <v>0</v>
      </c>
      <c r="EB50" s="113">
        <f t="shared" si="74"/>
        <v>0</v>
      </c>
      <c r="EC50" s="113">
        <f t="shared" si="13"/>
        <v>0</v>
      </c>
      <c r="ED50" s="113">
        <f t="shared" si="14"/>
        <v>0</v>
      </c>
      <c r="EE50" s="113">
        <f t="shared" si="15"/>
        <v>0</v>
      </c>
      <c r="EF50" s="113">
        <f t="shared" si="16"/>
        <v>0</v>
      </c>
      <c r="EG50" s="113">
        <f t="shared" si="75"/>
        <v>100</v>
      </c>
      <c r="EH50" s="113">
        <f t="shared" si="17"/>
        <v>0</v>
      </c>
      <c r="EI50" s="113">
        <f t="shared" si="18"/>
        <v>0</v>
      </c>
      <c r="EJ50" s="113">
        <f t="shared" si="19"/>
        <v>0</v>
      </c>
      <c r="EK50" s="113">
        <f t="shared" si="76"/>
        <v>0</v>
      </c>
      <c r="EL50" s="113">
        <f t="shared" si="77"/>
        <v>9000</v>
      </c>
      <c r="EM50" s="113">
        <f t="shared" si="105"/>
        <v>0</v>
      </c>
      <c r="EN50" s="113">
        <f t="shared" si="78"/>
        <v>41000</v>
      </c>
      <c r="EO50" s="113">
        <f t="shared" si="79"/>
        <v>2300</v>
      </c>
      <c r="EP50" s="113">
        <f t="shared" si="106"/>
        <v>0</v>
      </c>
      <c r="EQ50" s="113">
        <f t="shared" si="80"/>
        <v>0</v>
      </c>
      <c r="ER50" s="113">
        <f t="shared" si="81"/>
        <v>0</v>
      </c>
      <c r="ES50" s="113">
        <f t="shared" si="107"/>
        <v>0</v>
      </c>
      <c r="ET50" s="113"/>
      <c r="EU50" s="113">
        <f t="shared" si="108"/>
        <v>0</v>
      </c>
      <c r="EV50" s="113">
        <f t="shared" si="82"/>
        <v>0</v>
      </c>
      <c r="EW50" s="113">
        <f t="shared" si="83"/>
        <v>0</v>
      </c>
      <c r="EX50" s="113">
        <f t="shared" si="84"/>
        <v>970</v>
      </c>
      <c r="EY50" s="113">
        <f t="shared" si="85"/>
        <v>0</v>
      </c>
      <c r="EZ50" s="113">
        <f t="shared" si="86"/>
        <v>76</v>
      </c>
      <c r="FA50" s="113">
        <f t="shared" si="109"/>
        <v>120</v>
      </c>
      <c r="FB50" s="113">
        <f t="shared" si="87"/>
        <v>0</v>
      </c>
      <c r="FC50" s="113">
        <f t="shared" si="21"/>
        <v>0</v>
      </c>
      <c r="FD50" s="113">
        <f t="shared" si="22"/>
        <v>2732</v>
      </c>
      <c r="FE50" s="113">
        <f t="shared" si="88"/>
        <v>2100</v>
      </c>
      <c r="FF50" s="113">
        <f t="shared" si="89"/>
        <v>1600</v>
      </c>
      <c r="FG50" s="113">
        <f t="shared" si="110"/>
        <v>0</v>
      </c>
      <c r="FH50" s="113">
        <f t="shared" si="90"/>
        <v>0</v>
      </c>
      <c r="FI50" s="113">
        <f t="shared" si="91"/>
        <v>13700</v>
      </c>
      <c r="FJ50" s="113">
        <f t="shared" si="111"/>
        <v>0</v>
      </c>
      <c r="FK50" s="113">
        <f t="shared" si="92"/>
        <v>0</v>
      </c>
      <c r="FL50" s="113">
        <f t="shared" si="93"/>
        <v>0</v>
      </c>
      <c r="FM50" s="113">
        <f t="shared" si="23"/>
        <v>0</v>
      </c>
      <c r="FN50" s="113">
        <f t="shared" si="24"/>
        <v>0</v>
      </c>
      <c r="FO50" s="113">
        <f t="shared" si="25"/>
        <v>0</v>
      </c>
      <c r="FP50" s="113">
        <f t="shared" si="26"/>
        <v>0</v>
      </c>
      <c r="FQ50" s="113">
        <f t="shared" si="94"/>
        <v>1650</v>
      </c>
      <c r="FR50" s="113">
        <f t="shared" si="27"/>
        <v>0</v>
      </c>
      <c r="FS50" s="113">
        <f t="shared" si="28"/>
        <v>0</v>
      </c>
      <c r="FT50" s="113">
        <f t="shared" si="29"/>
        <v>0</v>
      </c>
      <c r="FU50" s="113">
        <f t="shared" si="95"/>
        <v>0</v>
      </c>
      <c r="FV50" s="113">
        <f t="shared" si="96"/>
        <v>85000</v>
      </c>
      <c r="FW50" s="113">
        <f t="shared" si="112"/>
        <v>0</v>
      </c>
      <c r="FX50" s="113">
        <f t="shared" si="97"/>
        <v>125460</v>
      </c>
      <c r="FY50" s="113">
        <f t="shared" si="98"/>
        <v>6670</v>
      </c>
      <c r="FZ50" s="113">
        <f t="shared" si="113"/>
        <v>0</v>
      </c>
      <c r="GA50" s="113">
        <f t="shared" si="99"/>
        <v>0</v>
      </c>
      <c r="GB50" s="113">
        <f t="shared" si="100"/>
        <v>0</v>
      </c>
      <c r="GC50" s="113">
        <f t="shared" si="114"/>
        <v>0</v>
      </c>
    </row>
    <row r="51" spans="2:185" ht="12.75" customHeight="1" x14ac:dyDescent="0.2">
      <c r="B51" s="124">
        <v>44</v>
      </c>
      <c r="C51" s="121" t="s">
        <v>326</v>
      </c>
      <c r="D51" s="126" t="s">
        <v>101</v>
      </c>
      <c r="E51" s="40">
        <f>SUMIF(Entrada_Dados_Ano_2012!$C$7:$C$253,D51,Entrada_Dados_Ano_2012!$D$7:$D$253)</f>
        <v>0</v>
      </c>
      <c r="F51" s="40">
        <f>SUMIF(Entrada_Dados_Ano_2012!$C$7:$C$253,D51,Entrada_Dados_Ano_2012!$E$7:$E$253)</f>
        <v>0</v>
      </c>
      <c r="G51" s="40">
        <f>SUMIF(Entrada_Dados_Ano_2012!$C$7:$C$253,D51,Entrada_Dados_Ano_2012!$F$7:$F$253)</f>
        <v>0</v>
      </c>
      <c r="H51" s="40">
        <f ca="1">SUMIF(Entrada_Dados_Ano_2012!$C$7:$C$253,D51,Entrada_Dados_Ano_2012!$G$7:$G$251)</f>
        <v>0</v>
      </c>
      <c r="I51" s="40">
        <f>SUMIF(Entrada_Dados_Ano_2012!$C$7:$C$251,D51,Entrada_Dados_Ano_2012!$H$7:$H$253)</f>
        <v>0</v>
      </c>
      <c r="J51" s="40">
        <f>SUMIF(Entrada_Dados_Ano_2012!$C$7:$C$253,D51,Entrada_Dados_Ano_2012!$I$7:$I$253)</f>
        <v>0</v>
      </c>
      <c r="K51" s="40">
        <f>SUMIF(Entrada_Dados_Ano_2012!$C$7:$C$253,D51,Entrada_Dados_Ano_2012!$J$7:$J$253)</f>
        <v>5486</v>
      </c>
      <c r="L51" s="40">
        <f>SUMIF(Entrada_Dados_Ano_2012!$C$7:$C$253,D51,Entrada_Dados_Ano_2012!$K$7:$K$253)</f>
        <v>0</v>
      </c>
      <c r="M51" s="40">
        <f>SUMIF(Entrada_Dados_Ano_2012!$C$7:$C$253,D51,Entrada_Dados_Ano_2012!$L$7:$L$253)</f>
        <v>0</v>
      </c>
      <c r="N51" s="40">
        <f>SUMIF(Entrada_Dados_Ano_2012!$C$7:$C$253,D51,Entrada_Dados_Ano_2012!$M$7:$M$253)</f>
        <v>0</v>
      </c>
      <c r="O51" s="40">
        <f>SUMIF(Entrada_Dados_Ano_2012!$C$7:$C$253,D51,Entrada_Dados_Ano_2012!$N$7:$N$253)</f>
        <v>0</v>
      </c>
      <c r="P51" s="40">
        <f>SUMIF(Entrada_Dados_Ano_2012!$C$7:$C$253,D51,Entrada_Dados_Ano_2012!$O$7:$O$253)</f>
        <v>0</v>
      </c>
      <c r="Q51" s="40">
        <f>SUMIF(Entrada_Dados_Ano_2012!$C$7:$C$253,D51,Entrada_Dados_Ano_2012!$P$7:$P$253)</f>
        <v>0</v>
      </c>
      <c r="R51" s="40">
        <f>SUMIF(Entrada_Dados_Ano_2012!$C$7:$C$253,D51,Entrada_Dados_Ano_2012!$Q$7:$Q$253)</f>
        <v>0</v>
      </c>
      <c r="S51" s="40">
        <f>SUMIF(Entrada_Dados_Ano_2012!$C$7:$C$253,D51,Entrada_Dados_Ano_2012!$R$7:$R$253)</f>
        <v>300</v>
      </c>
      <c r="T51" s="40">
        <f>SUMIF(Entrada_Dados_Ano_2012!$C$7:$C$253,D51,Entrada_Dados_Ano_2012!$S$7:$S$253)</f>
        <v>200</v>
      </c>
      <c r="U51" s="40">
        <f>SUMIF(Entrada_Dados_Ano_2012!$C$7:$C$253,D51,Entrada_Dados_Ano_2012!$T$7:$T$253)</f>
        <v>0</v>
      </c>
      <c r="V51" s="40">
        <f>SUMIF(Entrada_Dados_Ano_2012!$C$7:$C$253,D51,Entrada_Dados_Ano_2012!$U$7:$U$253)</f>
        <v>0</v>
      </c>
      <c r="W51" s="145">
        <f>SUMIF(Entrada_Dados_Ano_2012!$C$7:$C$253,D51,Entrada_Dados_Ano_2012!$V$7:$V$253)</f>
        <v>0</v>
      </c>
      <c r="X51" s="142">
        <f>SUMIF(Entrada_Dados_Ano_2012!$C$7:$C$253,D51,Entrada_Dados_Ano_2012!$Y$7:$Y$253)</f>
        <v>0</v>
      </c>
      <c r="Y51" s="40">
        <f>SUMIF(Entrada_Dados_Ano_2012!$C$7:$C$253,D51,Entrada_Dados_Ano_2012!$Z$7:$Z$253)</f>
        <v>0</v>
      </c>
      <c r="Z51" s="40">
        <f>SUMIF(Entrada_Dados_Ano_2012!$C$7:$C$253,D51,Entrada_Dados_Ano_2012!$AA$7:$AA$253)</f>
        <v>0</v>
      </c>
      <c r="AA51" s="40">
        <f>SUMIF(Entrada_Dados_Ano_2012!$C$7:$C$253,D51,Entrada_Dados_Ano_2012!$AB$7:$AB$253)</f>
        <v>0</v>
      </c>
      <c r="AB51" s="40">
        <f>SUMIF(Entrada_Dados_Ano_2012!$C$7:$C$253,D51,Entrada_Dados_Ano_2012!$AC$7:$AC$253)</f>
        <v>0</v>
      </c>
      <c r="AC51" s="40">
        <f>SUMIF(Entrada_Dados_Ano_2012!$C$7:$C$253,D51,Entrada_Dados_Ano_2012!$AD$7:$AD$253)</f>
        <v>0</v>
      </c>
      <c r="AD51" s="40">
        <f>SUMIF(Entrada_Dados_Ano_2012!$C$7:$C$253,D51,Entrada_Dados_Ano_2012!$AE$7:$AE$253)</f>
        <v>5486</v>
      </c>
      <c r="AE51" s="40">
        <f>SUMIF(Entrada_Dados_Ano_2012!$C$7:$C$253,D51,Entrada_Dados_Ano_2012!$AF$7:$AF$253)</f>
        <v>0</v>
      </c>
      <c r="AF51" s="40">
        <f>SUMIF(Entrada_Dados_Ano_2012!$C$7:$C$253,D51,Entrada_Dados_Ano_2012!$AG$7:$AG$253)</f>
        <v>0</v>
      </c>
      <c r="AG51" s="40">
        <f>SUMIF(Entrada_Dados_Ano_2012!$C$7:$C$253,D51,Entrada_Dados_Ano_2012!$AH$7:$AH$253)</f>
        <v>0</v>
      </c>
      <c r="AH51" s="40">
        <f>SUMIF(Entrada_Dados_Ano_2012!$C$7:$C$253,D51,Entrada_Dados_Ano_2012!$AI$7:$AI$253)</f>
        <v>0</v>
      </c>
      <c r="AI51" s="40">
        <f>SUMIF(Entrada_Dados_Ano_2012!$C$7:$C$253,D51,Entrada_Dados_Ano_2012!$AJ$7:$AJ$253)</f>
        <v>0</v>
      </c>
      <c r="AJ51" s="40">
        <f>SUMIF(Entrada_Dados_Ano_2012!$C$7:$C$253,D51,Entrada_Dados_Ano_2012!$AK$7:$AK$253)</f>
        <v>0</v>
      </c>
      <c r="AK51" s="40">
        <f>SUMIF(Entrada_Dados_Ano_2012!$C$7:$C$253,D51,Entrada_Dados_Ano_2012!$AL$7:$AL$253)</f>
        <v>0</v>
      </c>
      <c r="AL51" s="40">
        <f>SUMIF(Entrada_Dados_Ano_2012!$C$7:$C$253,D51,Entrada_Dados_Ano_2012!$AM$7:$AM$253)</f>
        <v>300</v>
      </c>
      <c r="AM51" s="40">
        <f>SUMIF(Entrada_Dados_Ano_2012!$C$7:$C$253,D51,Entrada_Dados_Ano_2012!$AN$7:$AN$253)</f>
        <v>200</v>
      </c>
      <c r="AN51" s="40">
        <f>SUMIF(Entrada_Dados_Ano_2012!$C$7:$C$253,D51,Entrada_Dados_Ano_2012!$AO$7:$AO$253)</f>
        <v>0</v>
      </c>
      <c r="AO51" s="40">
        <f>SUMIF(Entrada_Dados_Ano_2012!$C$7:$C$253,D51,Entrada_Dados_Ano_2012!$AP$7:$AP$253)</f>
        <v>0</v>
      </c>
      <c r="AP51" s="145">
        <f>SUMIF(Entrada_Dados_Ano_2012!$C$7:$C$253,D51,Entrada_Dados_Ano_2012!$AQ$7:$AQ$253)</f>
        <v>0</v>
      </c>
      <c r="AQ51" s="142">
        <f>SUMIF(Entrada_Dados_Ano_2012!$C$7:$C$253,D51,Entrada_Dados_Ano_2012!$AT$7:$AT$253)</f>
        <v>0</v>
      </c>
      <c r="AR51" s="40">
        <f>SUMIF(Entrada_Dados_Ano_2012!$C$7:$C$253,D51,Entrada_Dados_Ano_2012!$AU$7:$AU$253)</f>
        <v>0</v>
      </c>
      <c r="AS51" s="40">
        <f>SUMIF(Entrada_Dados_Ano_2012!$C$7:$C$253,D51,Entrada_Dados_Ano_2012!$AV$7:$AV$253)</f>
        <v>0</v>
      </c>
      <c r="AT51" s="40">
        <f>SUMIF(Entrada_Dados_Ano_2012!$C$7:$C$253,D51,Entrada_Dados_Ano_2012!$AW$7:$AW$253)</f>
        <v>0</v>
      </c>
      <c r="AU51" s="40">
        <f>SUMIF(Entrada_Dados_Ano_2012!$C$7:$C$253,D51,Entrada_Dados_Ano_2012!$AX$7:$AX$253)</f>
        <v>0</v>
      </c>
      <c r="AV51" s="40">
        <f>SUMIF(Entrada_Dados_Ano_2012!$C$7:$C$253,D51,Entrada_Dados_Ano_2012!$AY$7:$AY$253)</f>
        <v>0</v>
      </c>
      <c r="AW51" s="40">
        <f>SUMIF(Entrada_Dados_Ano_2012!$C$7:$C$253,D51,Entrada_Dados_Ano_2012!$AZ$7:$AZ$253)</f>
        <v>334646</v>
      </c>
      <c r="AX51" s="40">
        <f>SUMIF(Entrada_Dados_Ano_2012!$C$7:$C$253,D51,Entrada_Dados_Ano_2012!$BA$7:$BA$253)</f>
        <v>0</v>
      </c>
      <c r="AY51" s="40">
        <f>SUMIF(Entrada_Dados_Ano_2012!$C$7:$C$253,D51,Entrada_Dados_Ano_2012!$BB$7:$BB$253)</f>
        <v>0</v>
      </c>
      <c r="AZ51" s="40">
        <f>SUMIF(Entrada_Dados_Ano_2012!$C$7:$C$253,D51,Entrada_Dados_Ano_2012!$BC$7:$BC$253)</f>
        <v>0</v>
      </c>
      <c r="BA51" s="40">
        <f>SUMIF(Entrada_Dados_Ano_2012!$C$7:$C$253,D51,Entrada_Dados_Ano_2012!$BD$7:$BD$253)</f>
        <v>0</v>
      </c>
      <c r="BB51" s="40">
        <f>SUMIF(Entrada_Dados_Ano_2012!$C$7:$C$253,D51,Entrada_Dados_Ano_2012!$BE$7:$BE$253)</f>
        <v>0</v>
      </c>
      <c r="BC51" s="40">
        <f>SUMIF(Entrada_Dados_Ano_2012!$C$7:$C$253,D51,Entrada_Dados_Ano_2012!$BF$7:$BF$253)</f>
        <v>0</v>
      </c>
      <c r="BD51" s="40">
        <f>SUMIF(Entrada_Dados_Ano_2012!$C$7:$C$253,D51,Entrada_Dados_Ano_2012!$BG$7:$BG$253)</f>
        <v>0</v>
      </c>
      <c r="BE51" s="40">
        <f>SUMIF(Entrada_Dados_Ano_2012!$C$7:$C$253,D51,Entrada_Dados_Ano_2012!$BH$7:$BH$253)</f>
        <v>1050</v>
      </c>
      <c r="BF51" s="40">
        <f>SUMIF(Entrada_Dados_Ano_2012!$C$7:$C$253,D51,Entrada_Dados_Ano_2012!$BI$7:$BI$253)</f>
        <v>400</v>
      </c>
      <c r="BG51" s="40">
        <f>SUMIF(Entrada_Dados_Ano_2012!$C$7:$C$253,D51,Entrada_Dados_Ano_2012!$BJ$7:$BJ$253)</f>
        <v>0</v>
      </c>
      <c r="BH51" s="40">
        <f>SUMIF(Entrada_Dados_Ano_2012!$C$7:$C$253,D51,Entrada_Dados_Ano_2012!$BK$7:$BK$253)</f>
        <v>0</v>
      </c>
      <c r="BI51" s="40">
        <f>SUMIF(Entrada_Dados_Ano_2012!$C$7:$C$253,D51,Entrada_Dados_Ano_2012!$BL$7:$BL$253)</f>
        <v>0</v>
      </c>
      <c r="BK51" s="80">
        <v>44</v>
      </c>
      <c r="BL51" s="81">
        <f t="shared" si="31"/>
        <v>0</v>
      </c>
      <c r="BM51" s="80" t="str">
        <f>IF(BL51=1,SUM($BL$8:BL51),"")</f>
        <v/>
      </c>
      <c r="BN51" s="86" t="str">
        <f t="shared" si="32"/>
        <v>Cachoeira Alta</v>
      </c>
      <c r="BO51" s="117">
        <f t="shared" si="115"/>
        <v>0</v>
      </c>
      <c r="BP51" s="116">
        <f>HLOOKUP($BP$6,$BZ$6:DI51,BX51)</f>
        <v>0</v>
      </c>
      <c r="BQ51" s="117">
        <f>HLOOKUP($BQ$6,$DJ$6:ES51,BX51)</f>
        <v>0</v>
      </c>
      <c r="BR51" s="116">
        <f>HLOOKUP($BR$6,$ET$6:GC51,BX51)</f>
        <v>0</v>
      </c>
      <c r="BS51" s="84" t="str">
        <f t="shared" si="33"/>
        <v/>
      </c>
      <c r="BT51" s="96" t="str">
        <f>IF((SUM($BL50:$BL$254)=0),"",IF($BK51=VLOOKUP($BK51,$BM$8:$BM$254,1),IF(VLOOKUP($BK51,$BM$8:$BO$254,2)=0,"",VLOOKUP($BK51,$BM$8:$BO$254,3))," "))</f>
        <v/>
      </c>
      <c r="BU51" s="93" t="str">
        <f t="shared" si="34"/>
        <v/>
      </c>
      <c r="BV51" s="90" t="str">
        <f t="shared" si="35"/>
        <v/>
      </c>
      <c r="BW51" s="93" t="str">
        <f t="shared" si="101"/>
        <v/>
      </c>
      <c r="BX51" s="97">
        <v>46</v>
      </c>
      <c r="BY51" s="29"/>
      <c r="BZ51" s="113"/>
      <c r="CA51" s="113">
        <f t="shared" si="36"/>
        <v>0</v>
      </c>
      <c r="CB51" s="113">
        <f t="shared" si="37"/>
        <v>0</v>
      </c>
      <c r="CC51" s="113">
        <f t="shared" si="38"/>
        <v>0</v>
      </c>
      <c r="CD51" s="113">
        <f t="shared" si="39"/>
        <v>0</v>
      </c>
      <c r="CE51" s="113">
        <f t="shared" ca="1" si="40"/>
        <v>0</v>
      </c>
      <c r="CF51" s="113">
        <f t="shared" si="41"/>
        <v>0</v>
      </c>
      <c r="CG51" s="113">
        <f t="shared" si="42"/>
        <v>0</v>
      </c>
      <c r="CH51" s="113">
        <f t="shared" si="43"/>
        <v>0</v>
      </c>
      <c r="CI51" s="113">
        <f t="shared" si="1"/>
        <v>200</v>
      </c>
      <c r="CJ51" s="113">
        <f t="shared" si="2"/>
        <v>0</v>
      </c>
      <c r="CK51" s="113">
        <f t="shared" si="44"/>
        <v>5486</v>
      </c>
      <c r="CL51" s="113">
        <f t="shared" si="45"/>
        <v>0</v>
      </c>
      <c r="CM51" s="113">
        <f t="shared" si="46"/>
        <v>0</v>
      </c>
      <c r="CN51" s="113">
        <f t="shared" si="47"/>
        <v>0</v>
      </c>
      <c r="CO51" s="113">
        <f t="shared" si="48"/>
        <v>0</v>
      </c>
      <c r="CP51" s="113">
        <f t="shared" si="49"/>
        <v>0</v>
      </c>
      <c r="CQ51" s="113">
        <f t="shared" si="50"/>
        <v>0</v>
      </c>
      <c r="CR51" s="113">
        <f t="shared" si="51"/>
        <v>0</v>
      </c>
      <c r="CS51" s="113">
        <f t="shared" si="3"/>
        <v>0</v>
      </c>
      <c r="CT51" s="113">
        <f t="shared" si="4"/>
        <v>0</v>
      </c>
      <c r="CU51" s="113">
        <f t="shared" si="5"/>
        <v>0</v>
      </c>
      <c r="CV51" s="113">
        <f t="shared" si="6"/>
        <v>0</v>
      </c>
      <c r="CW51" s="113">
        <f t="shared" si="52"/>
        <v>0</v>
      </c>
      <c r="CX51" s="113">
        <f t="shared" si="7"/>
        <v>0</v>
      </c>
      <c r="CY51" s="113">
        <f t="shared" si="8"/>
        <v>0</v>
      </c>
      <c r="CZ51" s="113">
        <f t="shared" si="9"/>
        <v>0</v>
      </c>
      <c r="DA51" s="113">
        <f t="shared" si="53"/>
        <v>0</v>
      </c>
      <c r="DB51" s="113">
        <f t="shared" si="54"/>
        <v>300</v>
      </c>
      <c r="DC51" s="113">
        <f t="shared" si="55"/>
        <v>0</v>
      </c>
      <c r="DD51" s="113">
        <f t="shared" si="56"/>
        <v>200</v>
      </c>
      <c r="DE51" s="113">
        <f t="shared" si="57"/>
        <v>0</v>
      </c>
      <c r="DF51" s="113">
        <f t="shared" si="58"/>
        <v>0</v>
      </c>
      <c r="DG51" s="113">
        <f t="shared" si="59"/>
        <v>0</v>
      </c>
      <c r="DH51" s="113">
        <f t="shared" si="60"/>
        <v>0</v>
      </c>
      <c r="DI51" s="113">
        <f t="shared" si="61"/>
        <v>0</v>
      </c>
      <c r="DJ51" s="113"/>
      <c r="DK51" s="113">
        <f t="shared" si="102"/>
        <v>0</v>
      </c>
      <c r="DL51" s="113">
        <f t="shared" si="62"/>
        <v>0</v>
      </c>
      <c r="DM51" s="113">
        <f t="shared" si="63"/>
        <v>0</v>
      </c>
      <c r="DN51" s="113">
        <f t="shared" si="64"/>
        <v>0</v>
      </c>
      <c r="DO51" s="113">
        <f t="shared" si="65"/>
        <v>0</v>
      </c>
      <c r="DP51" s="113">
        <f t="shared" si="66"/>
        <v>0</v>
      </c>
      <c r="DQ51" s="113">
        <f t="shared" si="67"/>
        <v>0</v>
      </c>
      <c r="DR51" s="113">
        <f t="shared" si="68"/>
        <v>0</v>
      </c>
      <c r="DS51" s="113">
        <f t="shared" si="11"/>
        <v>200</v>
      </c>
      <c r="DT51" s="113">
        <f t="shared" si="12"/>
        <v>0</v>
      </c>
      <c r="DU51" s="113">
        <f t="shared" si="69"/>
        <v>5486</v>
      </c>
      <c r="DV51" s="113">
        <f t="shared" si="70"/>
        <v>0</v>
      </c>
      <c r="DW51" s="113">
        <f t="shared" si="103"/>
        <v>0</v>
      </c>
      <c r="DX51" s="113">
        <f t="shared" si="71"/>
        <v>0</v>
      </c>
      <c r="DY51" s="113">
        <f t="shared" si="72"/>
        <v>0</v>
      </c>
      <c r="DZ51" s="113">
        <f t="shared" si="104"/>
        <v>0</v>
      </c>
      <c r="EA51" s="113">
        <f t="shared" si="73"/>
        <v>0</v>
      </c>
      <c r="EB51" s="113">
        <f t="shared" si="74"/>
        <v>0</v>
      </c>
      <c r="EC51" s="113">
        <f t="shared" si="13"/>
        <v>0</v>
      </c>
      <c r="ED51" s="113">
        <f t="shared" si="14"/>
        <v>0</v>
      </c>
      <c r="EE51" s="113">
        <f t="shared" si="15"/>
        <v>0</v>
      </c>
      <c r="EF51" s="113">
        <f t="shared" si="16"/>
        <v>0</v>
      </c>
      <c r="EG51" s="113">
        <f t="shared" si="75"/>
        <v>0</v>
      </c>
      <c r="EH51" s="113">
        <f t="shared" si="17"/>
        <v>0</v>
      </c>
      <c r="EI51" s="113">
        <f t="shared" si="18"/>
        <v>0</v>
      </c>
      <c r="EJ51" s="113">
        <f t="shared" si="19"/>
        <v>0</v>
      </c>
      <c r="EK51" s="113">
        <f t="shared" si="76"/>
        <v>0</v>
      </c>
      <c r="EL51" s="113">
        <f t="shared" si="77"/>
        <v>300</v>
      </c>
      <c r="EM51" s="113">
        <f t="shared" si="105"/>
        <v>0</v>
      </c>
      <c r="EN51" s="113">
        <f t="shared" si="78"/>
        <v>200</v>
      </c>
      <c r="EO51" s="113">
        <f t="shared" si="79"/>
        <v>0</v>
      </c>
      <c r="EP51" s="113">
        <f t="shared" si="106"/>
        <v>0</v>
      </c>
      <c r="EQ51" s="113">
        <f t="shared" si="80"/>
        <v>0</v>
      </c>
      <c r="ER51" s="113">
        <f t="shared" si="81"/>
        <v>0</v>
      </c>
      <c r="ES51" s="113">
        <f t="shared" si="107"/>
        <v>0</v>
      </c>
      <c r="ET51" s="113"/>
      <c r="EU51" s="113">
        <f t="shared" si="108"/>
        <v>0</v>
      </c>
      <c r="EV51" s="113">
        <f t="shared" si="82"/>
        <v>0</v>
      </c>
      <c r="EW51" s="113">
        <f t="shared" si="83"/>
        <v>0</v>
      </c>
      <c r="EX51" s="113">
        <f t="shared" si="84"/>
        <v>0</v>
      </c>
      <c r="EY51" s="113">
        <f t="shared" si="85"/>
        <v>0</v>
      </c>
      <c r="EZ51" s="113">
        <f t="shared" si="86"/>
        <v>0</v>
      </c>
      <c r="FA51" s="113">
        <f t="shared" si="109"/>
        <v>0</v>
      </c>
      <c r="FB51" s="113">
        <f t="shared" si="87"/>
        <v>0</v>
      </c>
      <c r="FC51" s="113">
        <f t="shared" si="21"/>
        <v>500</v>
      </c>
      <c r="FD51" s="113">
        <f t="shared" si="22"/>
        <v>0</v>
      </c>
      <c r="FE51" s="113">
        <f t="shared" si="88"/>
        <v>334646</v>
      </c>
      <c r="FF51" s="113">
        <f t="shared" si="89"/>
        <v>0</v>
      </c>
      <c r="FG51" s="113">
        <f t="shared" si="110"/>
        <v>0</v>
      </c>
      <c r="FH51" s="113">
        <f t="shared" si="90"/>
        <v>0</v>
      </c>
      <c r="FI51" s="113">
        <f t="shared" si="91"/>
        <v>0</v>
      </c>
      <c r="FJ51" s="113">
        <f t="shared" si="111"/>
        <v>0</v>
      </c>
      <c r="FK51" s="113">
        <f t="shared" si="92"/>
        <v>0</v>
      </c>
      <c r="FL51" s="113">
        <f t="shared" si="93"/>
        <v>0</v>
      </c>
      <c r="FM51" s="113">
        <f t="shared" si="23"/>
        <v>0</v>
      </c>
      <c r="FN51" s="113">
        <f t="shared" si="24"/>
        <v>0</v>
      </c>
      <c r="FO51" s="113">
        <f t="shared" si="25"/>
        <v>0</v>
      </c>
      <c r="FP51" s="113">
        <f t="shared" si="26"/>
        <v>0</v>
      </c>
      <c r="FQ51" s="113">
        <f t="shared" si="94"/>
        <v>0</v>
      </c>
      <c r="FR51" s="113">
        <f t="shared" si="27"/>
        <v>0</v>
      </c>
      <c r="FS51" s="113">
        <f t="shared" si="28"/>
        <v>0</v>
      </c>
      <c r="FT51" s="113">
        <f t="shared" si="29"/>
        <v>0</v>
      </c>
      <c r="FU51" s="113">
        <f t="shared" si="95"/>
        <v>0</v>
      </c>
      <c r="FV51" s="113">
        <f t="shared" si="96"/>
        <v>1050</v>
      </c>
      <c r="FW51" s="113">
        <f t="shared" si="112"/>
        <v>0</v>
      </c>
      <c r="FX51" s="113">
        <f t="shared" si="97"/>
        <v>400</v>
      </c>
      <c r="FY51" s="113">
        <f t="shared" si="98"/>
        <v>0</v>
      </c>
      <c r="FZ51" s="113">
        <f t="shared" si="113"/>
        <v>0</v>
      </c>
      <c r="GA51" s="113">
        <f t="shared" si="99"/>
        <v>0</v>
      </c>
      <c r="GB51" s="113">
        <f t="shared" si="100"/>
        <v>0</v>
      </c>
      <c r="GC51" s="113">
        <f t="shared" si="114"/>
        <v>0</v>
      </c>
    </row>
    <row r="52" spans="2:185" ht="12.75" customHeight="1" x14ac:dyDescent="0.2">
      <c r="B52" s="124">
        <v>45</v>
      </c>
      <c r="C52" s="121" t="s">
        <v>327</v>
      </c>
      <c r="D52" s="126" t="s">
        <v>102</v>
      </c>
      <c r="E52" s="40">
        <f>SUMIF(Entrada_Dados_Ano_2012!$C$7:$C$253,D52,Entrada_Dados_Ano_2012!$D$7:$D$253)</f>
        <v>0</v>
      </c>
      <c r="F52" s="40">
        <f>SUMIF(Entrada_Dados_Ano_2012!$C$7:$C$253,D52,Entrada_Dados_Ano_2012!$E$7:$E$253)</f>
        <v>0</v>
      </c>
      <c r="G52" s="40">
        <f>SUMIF(Entrada_Dados_Ano_2012!$C$7:$C$253,D52,Entrada_Dados_Ano_2012!$F$7:$F$253)</f>
        <v>0</v>
      </c>
      <c r="H52" s="40">
        <f ca="1">SUMIF(Entrada_Dados_Ano_2012!$C$7:$C$253,D52,Entrada_Dados_Ano_2012!$G$7:$G$251)</f>
        <v>0</v>
      </c>
      <c r="I52" s="40">
        <f>SUMIF(Entrada_Dados_Ano_2012!$C$7:$C$251,D52,Entrada_Dados_Ano_2012!$H$7:$H$253)</f>
        <v>25</v>
      </c>
      <c r="J52" s="40">
        <f>SUMIF(Entrada_Dados_Ano_2012!$C$7:$C$253,D52,Entrada_Dados_Ano_2012!$I$7:$I$253)</f>
        <v>0</v>
      </c>
      <c r="K52" s="40">
        <f>SUMIF(Entrada_Dados_Ano_2012!$C$7:$C$253,D52,Entrada_Dados_Ano_2012!$J$7:$J$253)</f>
        <v>0</v>
      </c>
      <c r="L52" s="40">
        <f>SUMIF(Entrada_Dados_Ano_2012!$C$7:$C$253,D52,Entrada_Dados_Ano_2012!$K$7:$K$253)</f>
        <v>0</v>
      </c>
      <c r="M52" s="40">
        <f>SUMIF(Entrada_Dados_Ano_2012!$C$7:$C$253,D52,Entrada_Dados_Ano_2012!$L$7:$L$253)</f>
        <v>0</v>
      </c>
      <c r="N52" s="40">
        <f>SUMIF(Entrada_Dados_Ano_2012!$C$7:$C$253,D52,Entrada_Dados_Ano_2012!$M$7:$M$253)</f>
        <v>0</v>
      </c>
      <c r="O52" s="40">
        <f>SUMIF(Entrada_Dados_Ano_2012!$C$7:$C$253,D52,Entrada_Dados_Ano_2012!$N$7:$N$253)</f>
        <v>0</v>
      </c>
      <c r="P52" s="40">
        <f>SUMIF(Entrada_Dados_Ano_2012!$C$7:$C$253,D52,Entrada_Dados_Ano_2012!$O$7:$O$253)</f>
        <v>0</v>
      </c>
      <c r="Q52" s="40">
        <f>SUMIF(Entrada_Dados_Ano_2012!$C$7:$C$253,D52,Entrada_Dados_Ano_2012!$P$7:$P$253)</f>
        <v>20</v>
      </c>
      <c r="R52" s="40">
        <f>SUMIF(Entrada_Dados_Ano_2012!$C$7:$C$253,D52,Entrada_Dados_Ano_2012!$Q$7:$Q$253)</f>
        <v>0</v>
      </c>
      <c r="S52" s="40">
        <f>SUMIF(Entrada_Dados_Ano_2012!$C$7:$C$253,D52,Entrada_Dados_Ano_2012!$R$7:$R$253)</f>
        <v>45</v>
      </c>
      <c r="T52" s="40">
        <f>SUMIF(Entrada_Dados_Ano_2012!$C$7:$C$253,D52,Entrada_Dados_Ano_2012!$S$7:$S$253)</f>
        <v>0</v>
      </c>
      <c r="U52" s="40">
        <f>SUMIF(Entrada_Dados_Ano_2012!$C$7:$C$253,D52,Entrada_Dados_Ano_2012!$T$7:$T$253)</f>
        <v>0</v>
      </c>
      <c r="V52" s="40">
        <f>SUMIF(Entrada_Dados_Ano_2012!$C$7:$C$253,D52,Entrada_Dados_Ano_2012!$U$7:$U$253)</f>
        <v>0</v>
      </c>
      <c r="W52" s="145">
        <f>SUMIF(Entrada_Dados_Ano_2012!$C$7:$C$253,D52,Entrada_Dados_Ano_2012!$V$7:$V$253)</f>
        <v>0</v>
      </c>
      <c r="X52" s="142">
        <f>SUMIF(Entrada_Dados_Ano_2012!$C$7:$C$253,D52,Entrada_Dados_Ano_2012!$Y$7:$Y$253)</f>
        <v>0</v>
      </c>
      <c r="Y52" s="40">
        <f>SUMIF(Entrada_Dados_Ano_2012!$C$7:$C$253,D52,Entrada_Dados_Ano_2012!$Z$7:$Z$253)</f>
        <v>0</v>
      </c>
      <c r="Z52" s="40">
        <f>SUMIF(Entrada_Dados_Ano_2012!$C$7:$C$253,D52,Entrada_Dados_Ano_2012!$AA$7:$AA$253)</f>
        <v>0</v>
      </c>
      <c r="AA52" s="40">
        <f>SUMIF(Entrada_Dados_Ano_2012!$C$7:$C$253,D52,Entrada_Dados_Ano_2012!$AB$7:$AB$253)</f>
        <v>0</v>
      </c>
      <c r="AB52" s="40">
        <f>SUMIF(Entrada_Dados_Ano_2012!$C$7:$C$253,D52,Entrada_Dados_Ano_2012!$AC$7:$AC$253)</f>
        <v>25</v>
      </c>
      <c r="AC52" s="40">
        <f>SUMIF(Entrada_Dados_Ano_2012!$C$7:$C$253,D52,Entrada_Dados_Ano_2012!$AD$7:$AD$253)</f>
        <v>0</v>
      </c>
      <c r="AD52" s="40">
        <f>SUMIF(Entrada_Dados_Ano_2012!$C$7:$C$253,D52,Entrada_Dados_Ano_2012!$AE$7:$AE$253)</f>
        <v>0</v>
      </c>
      <c r="AE52" s="40">
        <f>SUMIF(Entrada_Dados_Ano_2012!$C$7:$C$253,D52,Entrada_Dados_Ano_2012!$AF$7:$AF$253)</f>
        <v>0</v>
      </c>
      <c r="AF52" s="40">
        <f>SUMIF(Entrada_Dados_Ano_2012!$C$7:$C$253,D52,Entrada_Dados_Ano_2012!$AG$7:$AG$253)</f>
        <v>0</v>
      </c>
      <c r="AG52" s="40">
        <f>SUMIF(Entrada_Dados_Ano_2012!$C$7:$C$253,D52,Entrada_Dados_Ano_2012!$AH$7:$AH$253)</f>
        <v>0</v>
      </c>
      <c r="AH52" s="40">
        <f>SUMIF(Entrada_Dados_Ano_2012!$C$7:$C$253,D52,Entrada_Dados_Ano_2012!$AI$7:$AI$253)</f>
        <v>0</v>
      </c>
      <c r="AI52" s="40">
        <f>SUMIF(Entrada_Dados_Ano_2012!$C$7:$C$253,D52,Entrada_Dados_Ano_2012!$AJ$7:$AJ$253)</f>
        <v>0</v>
      </c>
      <c r="AJ52" s="40">
        <f>SUMIF(Entrada_Dados_Ano_2012!$C$7:$C$253,D52,Entrada_Dados_Ano_2012!$AK$7:$AK$253)</f>
        <v>20</v>
      </c>
      <c r="AK52" s="40">
        <f>SUMIF(Entrada_Dados_Ano_2012!$C$7:$C$253,D52,Entrada_Dados_Ano_2012!$AL$7:$AL$253)</f>
        <v>0</v>
      </c>
      <c r="AL52" s="40">
        <f>SUMIF(Entrada_Dados_Ano_2012!$C$7:$C$253,D52,Entrada_Dados_Ano_2012!$AM$7:$AM$253)</f>
        <v>45</v>
      </c>
      <c r="AM52" s="40">
        <f>SUMIF(Entrada_Dados_Ano_2012!$C$7:$C$253,D52,Entrada_Dados_Ano_2012!$AN$7:$AN$253)</f>
        <v>0</v>
      </c>
      <c r="AN52" s="40">
        <f>SUMIF(Entrada_Dados_Ano_2012!$C$7:$C$253,D52,Entrada_Dados_Ano_2012!$AO$7:$AO$253)</f>
        <v>0</v>
      </c>
      <c r="AO52" s="40">
        <f>SUMIF(Entrada_Dados_Ano_2012!$C$7:$C$253,D52,Entrada_Dados_Ano_2012!$AP$7:$AP$253)</f>
        <v>0</v>
      </c>
      <c r="AP52" s="145">
        <f>SUMIF(Entrada_Dados_Ano_2012!$C$7:$C$253,D52,Entrada_Dados_Ano_2012!$AQ$7:$AQ$253)</f>
        <v>0</v>
      </c>
      <c r="AQ52" s="142">
        <f>SUMIF(Entrada_Dados_Ano_2012!$C$7:$C$253,D52,Entrada_Dados_Ano_2012!$AT$7:$AT$253)</f>
        <v>0</v>
      </c>
      <c r="AR52" s="40">
        <f>SUMIF(Entrada_Dados_Ano_2012!$C$7:$C$253,D52,Entrada_Dados_Ano_2012!$AU$7:$AU$253)</f>
        <v>0</v>
      </c>
      <c r="AS52" s="40">
        <f>SUMIF(Entrada_Dados_Ano_2012!$C$7:$C$253,D52,Entrada_Dados_Ano_2012!$AV$7:$AV$253)</f>
        <v>0</v>
      </c>
      <c r="AT52" s="40">
        <f>SUMIF(Entrada_Dados_Ano_2012!$C$7:$C$253,D52,Entrada_Dados_Ano_2012!$AW$7:$AW$253)</f>
        <v>0</v>
      </c>
      <c r="AU52" s="40">
        <f>SUMIF(Entrada_Dados_Ano_2012!$C$7:$C$253,D52,Entrada_Dados_Ano_2012!$AX$7:$AX$253)</f>
        <v>45</v>
      </c>
      <c r="AV52" s="40">
        <f>SUMIF(Entrada_Dados_Ano_2012!$C$7:$C$253,D52,Entrada_Dados_Ano_2012!$AY$7:$AY$253)</f>
        <v>0</v>
      </c>
      <c r="AW52" s="40">
        <f>SUMIF(Entrada_Dados_Ano_2012!$C$7:$C$253,D52,Entrada_Dados_Ano_2012!$AZ$7:$AZ$253)</f>
        <v>0</v>
      </c>
      <c r="AX52" s="40">
        <f>SUMIF(Entrada_Dados_Ano_2012!$C$7:$C$253,D52,Entrada_Dados_Ano_2012!$BA$7:$BA$253)</f>
        <v>0</v>
      </c>
      <c r="AY52" s="40">
        <f>SUMIF(Entrada_Dados_Ano_2012!$C$7:$C$253,D52,Entrada_Dados_Ano_2012!$BB$7:$BB$253)</f>
        <v>0</v>
      </c>
      <c r="AZ52" s="40">
        <f>SUMIF(Entrada_Dados_Ano_2012!$C$7:$C$253,D52,Entrada_Dados_Ano_2012!$BC$7:$BC$253)</f>
        <v>0</v>
      </c>
      <c r="BA52" s="40">
        <f>SUMIF(Entrada_Dados_Ano_2012!$C$7:$C$253,D52,Entrada_Dados_Ano_2012!$BD$7:$BD$253)</f>
        <v>0</v>
      </c>
      <c r="BB52" s="40">
        <f>SUMIF(Entrada_Dados_Ano_2012!$C$7:$C$253,D52,Entrada_Dados_Ano_2012!$BE$7:$BE$253)</f>
        <v>0</v>
      </c>
      <c r="BC52" s="40">
        <f>SUMIF(Entrada_Dados_Ano_2012!$C$7:$C$253,D52,Entrada_Dados_Ano_2012!$BF$7:$BF$253)</f>
        <v>350</v>
      </c>
      <c r="BD52" s="40">
        <f>SUMIF(Entrada_Dados_Ano_2012!$C$7:$C$253,D52,Entrada_Dados_Ano_2012!$BG$7:$BG$253)</f>
        <v>0</v>
      </c>
      <c r="BE52" s="40">
        <f>SUMIF(Entrada_Dados_Ano_2012!$C$7:$C$253,D52,Entrada_Dados_Ano_2012!$BH$7:$BH$253)</f>
        <v>158</v>
      </c>
      <c r="BF52" s="40">
        <f>SUMIF(Entrada_Dados_Ano_2012!$C$7:$C$253,D52,Entrada_Dados_Ano_2012!$BI$7:$BI$253)</f>
        <v>0</v>
      </c>
      <c r="BG52" s="40">
        <f>SUMIF(Entrada_Dados_Ano_2012!$C$7:$C$253,D52,Entrada_Dados_Ano_2012!$BJ$7:$BJ$253)</f>
        <v>0</v>
      </c>
      <c r="BH52" s="40">
        <f>SUMIF(Entrada_Dados_Ano_2012!$C$7:$C$253,D52,Entrada_Dados_Ano_2012!$BK$7:$BK$253)</f>
        <v>0</v>
      </c>
      <c r="BI52" s="40">
        <f>SUMIF(Entrada_Dados_Ano_2012!$C$7:$C$253,D52,Entrada_Dados_Ano_2012!$BL$7:$BL$253)</f>
        <v>0</v>
      </c>
      <c r="BK52" s="80">
        <v>45</v>
      </c>
      <c r="BL52" s="81">
        <f t="shared" si="31"/>
        <v>0</v>
      </c>
      <c r="BM52" s="80" t="str">
        <f>IF(BL52=1,SUM($BL$8:BL52),"")</f>
        <v/>
      </c>
      <c r="BN52" s="86" t="str">
        <f t="shared" si="32"/>
        <v>Cachoeira de Goiás</v>
      </c>
      <c r="BO52" s="117">
        <f t="shared" si="115"/>
        <v>0</v>
      </c>
      <c r="BP52" s="116">
        <f>HLOOKUP($BP$6,$BZ$6:DI52,BX52)</f>
        <v>0</v>
      </c>
      <c r="BQ52" s="117">
        <f>HLOOKUP($BQ$6,$DJ$6:ES52,BX52)</f>
        <v>0</v>
      </c>
      <c r="BR52" s="116">
        <f>HLOOKUP($BR$6,$ET$6:GC52,BX52)</f>
        <v>0</v>
      </c>
      <c r="BS52" s="84" t="str">
        <f t="shared" si="33"/>
        <v/>
      </c>
      <c r="BT52" s="96" t="str">
        <f>IF((SUM($BL51:$BL$254)=0),"",IF($BK52=VLOOKUP($BK52,$BM$8:$BM$254,1),IF(VLOOKUP($BK52,$BM$8:$BO$254,2)=0,"",VLOOKUP($BK52,$BM$8:$BO$254,3))," "))</f>
        <v/>
      </c>
      <c r="BU52" s="93" t="str">
        <f t="shared" si="34"/>
        <v/>
      </c>
      <c r="BV52" s="90" t="str">
        <f t="shared" si="35"/>
        <v/>
      </c>
      <c r="BW52" s="93" t="str">
        <f t="shared" si="101"/>
        <v/>
      </c>
      <c r="BX52" s="97">
        <v>47</v>
      </c>
      <c r="BY52" s="29"/>
      <c r="BZ52" s="113"/>
      <c r="CA52" s="113">
        <f t="shared" si="36"/>
        <v>0</v>
      </c>
      <c r="CB52" s="113">
        <f t="shared" si="37"/>
        <v>0</v>
      </c>
      <c r="CC52" s="113">
        <f t="shared" si="38"/>
        <v>0</v>
      </c>
      <c r="CD52" s="113">
        <f t="shared" si="39"/>
        <v>0</v>
      </c>
      <c r="CE52" s="113">
        <f t="shared" ca="1" si="40"/>
        <v>0</v>
      </c>
      <c r="CF52" s="113">
        <f t="shared" si="41"/>
        <v>25</v>
      </c>
      <c r="CG52" s="113">
        <f t="shared" si="42"/>
        <v>0</v>
      </c>
      <c r="CH52" s="113">
        <f t="shared" si="43"/>
        <v>0</v>
      </c>
      <c r="CI52" s="113">
        <f t="shared" si="1"/>
        <v>0</v>
      </c>
      <c r="CJ52" s="113">
        <f t="shared" si="2"/>
        <v>0</v>
      </c>
      <c r="CK52" s="113">
        <f t="shared" si="44"/>
        <v>0</v>
      </c>
      <c r="CL52" s="113">
        <f t="shared" si="45"/>
        <v>0</v>
      </c>
      <c r="CM52" s="113">
        <f t="shared" si="46"/>
        <v>30</v>
      </c>
      <c r="CN52" s="113">
        <f t="shared" si="47"/>
        <v>0</v>
      </c>
      <c r="CO52" s="113">
        <f t="shared" si="48"/>
        <v>0</v>
      </c>
      <c r="CP52" s="113">
        <f t="shared" si="49"/>
        <v>0</v>
      </c>
      <c r="CQ52" s="113">
        <f t="shared" si="50"/>
        <v>0</v>
      </c>
      <c r="CR52" s="113">
        <f t="shared" si="51"/>
        <v>0</v>
      </c>
      <c r="CS52" s="113">
        <f t="shared" si="3"/>
        <v>0</v>
      </c>
      <c r="CT52" s="113">
        <f t="shared" si="4"/>
        <v>0</v>
      </c>
      <c r="CU52" s="113">
        <f t="shared" si="5"/>
        <v>0</v>
      </c>
      <c r="CV52" s="113">
        <f t="shared" si="6"/>
        <v>0</v>
      </c>
      <c r="CW52" s="113">
        <f t="shared" si="52"/>
        <v>20</v>
      </c>
      <c r="CX52" s="113">
        <f t="shared" si="7"/>
        <v>0</v>
      </c>
      <c r="CY52" s="113">
        <f t="shared" si="8"/>
        <v>0</v>
      </c>
      <c r="CZ52" s="113">
        <f t="shared" si="9"/>
        <v>0</v>
      </c>
      <c r="DA52" s="113">
        <f t="shared" si="53"/>
        <v>0</v>
      </c>
      <c r="DB52" s="113">
        <f t="shared" si="54"/>
        <v>45</v>
      </c>
      <c r="DC52" s="113">
        <f t="shared" si="55"/>
        <v>0</v>
      </c>
      <c r="DD52" s="113">
        <f t="shared" si="56"/>
        <v>0</v>
      </c>
      <c r="DE52" s="113">
        <f t="shared" si="57"/>
        <v>0</v>
      </c>
      <c r="DF52" s="113">
        <f t="shared" si="58"/>
        <v>0</v>
      </c>
      <c r="DG52" s="113">
        <f t="shared" si="59"/>
        <v>0</v>
      </c>
      <c r="DH52" s="113">
        <f t="shared" si="60"/>
        <v>0</v>
      </c>
      <c r="DI52" s="113">
        <f t="shared" si="61"/>
        <v>0</v>
      </c>
      <c r="DJ52" s="113"/>
      <c r="DK52" s="113">
        <f t="shared" si="102"/>
        <v>0</v>
      </c>
      <c r="DL52" s="113">
        <f t="shared" si="62"/>
        <v>0</v>
      </c>
      <c r="DM52" s="113">
        <f t="shared" si="63"/>
        <v>0</v>
      </c>
      <c r="DN52" s="113">
        <f t="shared" si="64"/>
        <v>0</v>
      </c>
      <c r="DO52" s="113">
        <f t="shared" si="65"/>
        <v>0</v>
      </c>
      <c r="DP52" s="113">
        <f t="shared" si="66"/>
        <v>25</v>
      </c>
      <c r="DQ52" s="113">
        <f t="shared" si="67"/>
        <v>0</v>
      </c>
      <c r="DR52" s="113">
        <f t="shared" si="68"/>
        <v>0</v>
      </c>
      <c r="DS52" s="113">
        <f t="shared" si="11"/>
        <v>0</v>
      </c>
      <c r="DT52" s="113">
        <f t="shared" si="12"/>
        <v>0</v>
      </c>
      <c r="DU52" s="113">
        <f t="shared" si="69"/>
        <v>0</v>
      </c>
      <c r="DV52" s="113">
        <f t="shared" si="70"/>
        <v>0</v>
      </c>
      <c r="DW52" s="113">
        <f t="shared" si="103"/>
        <v>30</v>
      </c>
      <c r="DX52" s="113">
        <f t="shared" si="71"/>
        <v>0</v>
      </c>
      <c r="DY52" s="113">
        <f t="shared" si="72"/>
        <v>0</v>
      </c>
      <c r="DZ52" s="113">
        <f t="shared" si="104"/>
        <v>0</v>
      </c>
      <c r="EA52" s="113">
        <f t="shared" si="73"/>
        <v>0</v>
      </c>
      <c r="EB52" s="113">
        <f t="shared" si="74"/>
        <v>0</v>
      </c>
      <c r="EC52" s="113">
        <f t="shared" si="13"/>
        <v>0</v>
      </c>
      <c r="ED52" s="113">
        <f t="shared" si="14"/>
        <v>0</v>
      </c>
      <c r="EE52" s="113">
        <f t="shared" si="15"/>
        <v>0</v>
      </c>
      <c r="EF52" s="113">
        <f t="shared" si="16"/>
        <v>0</v>
      </c>
      <c r="EG52" s="113">
        <f t="shared" si="75"/>
        <v>20</v>
      </c>
      <c r="EH52" s="113">
        <f t="shared" si="17"/>
        <v>0</v>
      </c>
      <c r="EI52" s="113">
        <f t="shared" si="18"/>
        <v>0</v>
      </c>
      <c r="EJ52" s="113">
        <f t="shared" si="19"/>
        <v>0</v>
      </c>
      <c r="EK52" s="113">
        <f t="shared" si="76"/>
        <v>0</v>
      </c>
      <c r="EL52" s="113">
        <f t="shared" si="77"/>
        <v>45</v>
      </c>
      <c r="EM52" s="113">
        <f t="shared" si="105"/>
        <v>0</v>
      </c>
      <c r="EN52" s="113">
        <f t="shared" si="78"/>
        <v>0</v>
      </c>
      <c r="EO52" s="113">
        <f t="shared" si="79"/>
        <v>0</v>
      </c>
      <c r="EP52" s="113">
        <f t="shared" si="106"/>
        <v>0</v>
      </c>
      <c r="EQ52" s="113">
        <f t="shared" si="80"/>
        <v>0</v>
      </c>
      <c r="ER52" s="113">
        <f t="shared" si="81"/>
        <v>0</v>
      </c>
      <c r="ES52" s="113">
        <f t="shared" si="107"/>
        <v>0</v>
      </c>
      <c r="ET52" s="113"/>
      <c r="EU52" s="113">
        <f t="shared" si="108"/>
        <v>0</v>
      </c>
      <c r="EV52" s="113">
        <f t="shared" si="82"/>
        <v>0</v>
      </c>
      <c r="EW52" s="113">
        <f t="shared" si="83"/>
        <v>0</v>
      </c>
      <c r="EX52" s="113">
        <f t="shared" si="84"/>
        <v>0</v>
      </c>
      <c r="EY52" s="113">
        <f t="shared" si="85"/>
        <v>0</v>
      </c>
      <c r="EZ52" s="113">
        <f t="shared" si="86"/>
        <v>45</v>
      </c>
      <c r="FA52" s="113">
        <f t="shared" si="109"/>
        <v>0</v>
      </c>
      <c r="FB52" s="113">
        <f t="shared" si="87"/>
        <v>0</v>
      </c>
      <c r="FC52" s="113">
        <f t="shared" si="21"/>
        <v>0</v>
      </c>
      <c r="FD52" s="113">
        <f t="shared" si="22"/>
        <v>0</v>
      </c>
      <c r="FE52" s="113">
        <f t="shared" si="88"/>
        <v>0</v>
      </c>
      <c r="FF52" s="113">
        <f t="shared" si="89"/>
        <v>0</v>
      </c>
      <c r="FG52" s="113">
        <f t="shared" si="110"/>
        <v>300</v>
      </c>
      <c r="FH52" s="113">
        <f t="shared" si="90"/>
        <v>0</v>
      </c>
      <c r="FI52" s="113">
        <f t="shared" si="91"/>
        <v>0</v>
      </c>
      <c r="FJ52" s="113">
        <f t="shared" si="111"/>
        <v>0</v>
      </c>
      <c r="FK52" s="113">
        <f t="shared" si="92"/>
        <v>0</v>
      </c>
      <c r="FL52" s="113">
        <f t="shared" si="93"/>
        <v>0</v>
      </c>
      <c r="FM52" s="113">
        <f t="shared" si="23"/>
        <v>0</v>
      </c>
      <c r="FN52" s="113">
        <f t="shared" si="24"/>
        <v>0</v>
      </c>
      <c r="FO52" s="113">
        <f t="shared" si="25"/>
        <v>0</v>
      </c>
      <c r="FP52" s="113">
        <f t="shared" si="26"/>
        <v>0</v>
      </c>
      <c r="FQ52" s="113">
        <f t="shared" si="94"/>
        <v>350</v>
      </c>
      <c r="FR52" s="113">
        <f t="shared" si="27"/>
        <v>0</v>
      </c>
      <c r="FS52" s="113">
        <f t="shared" si="28"/>
        <v>0</v>
      </c>
      <c r="FT52" s="113">
        <f t="shared" si="29"/>
        <v>0</v>
      </c>
      <c r="FU52" s="113">
        <f t="shared" si="95"/>
        <v>0</v>
      </c>
      <c r="FV52" s="113">
        <f t="shared" si="96"/>
        <v>158</v>
      </c>
      <c r="FW52" s="113">
        <f t="shared" si="112"/>
        <v>0</v>
      </c>
      <c r="FX52" s="113">
        <f t="shared" si="97"/>
        <v>0</v>
      </c>
      <c r="FY52" s="113">
        <f t="shared" si="98"/>
        <v>0</v>
      </c>
      <c r="FZ52" s="113">
        <f t="shared" si="113"/>
        <v>0</v>
      </c>
      <c r="GA52" s="113">
        <f t="shared" si="99"/>
        <v>0</v>
      </c>
      <c r="GB52" s="113">
        <f t="shared" si="100"/>
        <v>0</v>
      </c>
      <c r="GC52" s="113">
        <f t="shared" si="114"/>
        <v>0</v>
      </c>
    </row>
    <row r="53" spans="2:185" ht="12.75" customHeight="1" x14ac:dyDescent="0.2">
      <c r="B53" s="124">
        <v>46</v>
      </c>
      <c r="C53" s="121" t="s">
        <v>328</v>
      </c>
      <c r="D53" s="126" t="s">
        <v>103</v>
      </c>
      <c r="E53" s="40">
        <f>SUMIF(Entrada_Dados_Ano_2012!$C$7:$C$253,D53,Entrada_Dados_Ano_2012!$D$7:$D$253)</f>
        <v>0</v>
      </c>
      <c r="F53" s="40">
        <f>SUMIF(Entrada_Dados_Ano_2012!$C$7:$C$253,D53,Entrada_Dados_Ano_2012!$E$7:$E$253)</f>
        <v>360</v>
      </c>
      <c r="G53" s="40">
        <f>SUMIF(Entrada_Dados_Ano_2012!$C$7:$C$253,D53,Entrada_Dados_Ano_2012!$F$7:$F$253)</f>
        <v>0</v>
      </c>
      <c r="H53" s="40">
        <f ca="1">SUMIF(Entrada_Dados_Ano_2012!$C$7:$C$253,D53,Entrada_Dados_Ano_2012!$G$7:$G$251)</f>
        <v>0</v>
      </c>
      <c r="I53" s="40">
        <f>SUMIF(Entrada_Dados_Ano_2012!$C$7:$C$251,D53,Entrada_Dados_Ano_2012!$H$7:$H$253)</f>
        <v>70</v>
      </c>
      <c r="J53" s="40">
        <f>SUMIF(Entrada_Dados_Ano_2012!$C$7:$C$253,D53,Entrada_Dados_Ano_2012!$I$7:$I$253)</f>
        <v>0</v>
      </c>
      <c r="K53" s="40">
        <f>SUMIF(Entrada_Dados_Ano_2012!$C$7:$C$253,D53,Entrada_Dados_Ano_2012!$J$7:$J$253)</f>
        <v>12190</v>
      </c>
      <c r="L53" s="40">
        <f>SUMIF(Entrada_Dados_Ano_2012!$C$7:$C$253,D53,Entrada_Dados_Ano_2012!$K$7:$K$253)</f>
        <v>0</v>
      </c>
      <c r="M53" s="40">
        <f>SUMIF(Entrada_Dados_Ano_2012!$C$7:$C$253,D53,Entrada_Dados_Ano_2012!$L$7:$L$253)</f>
        <v>0</v>
      </c>
      <c r="N53" s="40">
        <f>SUMIF(Entrada_Dados_Ano_2012!$C$7:$C$253,D53,Entrada_Dados_Ano_2012!$M$7:$M$253)</f>
        <v>40</v>
      </c>
      <c r="O53" s="40">
        <f>SUMIF(Entrada_Dados_Ano_2012!$C$7:$C$253,D53,Entrada_Dados_Ano_2012!$N$7:$N$253)</f>
        <v>0</v>
      </c>
      <c r="P53" s="40">
        <f>SUMIF(Entrada_Dados_Ano_2012!$C$7:$C$253,D53,Entrada_Dados_Ano_2012!$O$7:$O$253)</f>
        <v>0</v>
      </c>
      <c r="Q53" s="40">
        <f>SUMIF(Entrada_Dados_Ano_2012!$C$7:$C$253,D53,Entrada_Dados_Ano_2012!$P$7:$P$253)</f>
        <v>15</v>
      </c>
      <c r="R53" s="40">
        <f>SUMIF(Entrada_Dados_Ano_2012!$C$7:$C$253,D53,Entrada_Dados_Ano_2012!$Q$7:$Q$253)</f>
        <v>0</v>
      </c>
      <c r="S53" s="40">
        <f>SUMIF(Entrada_Dados_Ano_2012!$C$7:$C$253,D53,Entrada_Dados_Ano_2012!$R$7:$R$253)</f>
        <v>1470</v>
      </c>
      <c r="T53" s="40">
        <f>SUMIF(Entrada_Dados_Ano_2012!$C$7:$C$253,D53,Entrada_Dados_Ano_2012!$S$7:$S$253)</f>
        <v>7600</v>
      </c>
      <c r="U53" s="40">
        <f>SUMIF(Entrada_Dados_Ano_2012!$C$7:$C$253,D53,Entrada_Dados_Ano_2012!$T$7:$T$253)</f>
        <v>1400</v>
      </c>
      <c r="V53" s="40">
        <f>SUMIF(Entrada_Dados_Ano_2012!$C$7:$C$253,D53,Entrada_Dados_Ano_2012!$U$7:$U$253)</f>
        <v>0</v>
      </c>
      <c r="W53" s="145">
        <f>SUMIF(Entrada_Dados_Ano_2012!$C$7:$C$253,D53,Entrada_Dados_Ano_2012!$V$7:$V$253)</f>
        <v>0</v>
      </c>
      <c r="X53" s="142">
        <f>SUMIF(Entrada_Dados_Ano_2012!$C$7:$C$253,D53,Entrada_Dados_Ano_2012!$Y$7:$Y$253)</f>
        <v>0</v>
      </c>
      <c r="Y53" s="40">
        <f>SUMIF(Entrada_Dados_Ano_2012!$C$7:$C$253,D53,Entrada_Dados_Ano_2012!$Z$7:$Z$253)</f>
        <v>360</v>
      </c>
      <c r="Z53" s="40">
        <f>SUMIF(Entrada_Dados_Ano_2012!$C$7:$C$253,D53,Entrada_Dados_Ano_2012!$AA$7:$AA$253)</f>
        <v>0</v>
      </c>
      <c r="AA53" s="40">
        <f>SUMIF(Entrada_Dados_Ano_2012!$C$7:$C$253,D53,Entrada_Dados_Ano_2012!$AB$7:$AB$253)</f>
        <v>0</v>
      </c>
      <c r="AB53" s="40">
        <f>SUMIF(Entrada_Dados_Ano_2012!$C$7:$C$253,D53,Entrada_Dados_Ano_2012!$AC$7:$AC$253)</f>
        <v>50</v>
      </c>
      <c r="AC53" s="40">
        <f>SUMIF(Entrada_Dados_Ano_2012!$C$7:$C$253,D53,Entrada_Dados_Ano_2012!$AD$7:$AD$253)</f>
        <v>0</v>
      </c>
      <c r="AD53" s="40">
        <f>SUMIF(Entrada_Dados_Ano_2012!$C$7:$C$253,D53,Entrada_Dados_Ano_2012!$AE$7:$AE$253)</f>
        <v>12190</v>
      </c>
      <c r="AE53" s="40">
        <f>SUMIF(Entrada_Dados_Ano_2012!$C$7:$C$253,D53,Entrada_Dados_Ano_2012!$AF$7:$AF$253)</f>
        <v>0</v>
      </c>
      <c r="AF53" s="40">
        <f>SUMIF(Entrada_Dados_Ano_2012!$C$7:$C$253,D53,Entrada_Dados_Ano_2012!$AG$7:$AG$253)</f>
        <v>0</v>
      </c>
      <c r="AG53" s="40">
        <f>SUMIF(Entrada_Dados_Ano_2012!$C$7:$C$253,D53,Entrada_Dados_Ano_2012!$AH$7:$AH$253)</f>
        <v>10</v>
      </c>
      <c r="AH53" s="40">
        <f>SUMIF(Entrada_Dados_Ano_2012!$C$7:$C$253,D53,Entrada_Dados_Ano_2012!$AI$7:$AI$253)</f>
        <v>0</v>
      </c>
      <c r="AI53" s="40">
        <f>SUMIF(Entrada_Dados_Ano_2012!$C$7:$C$253,D53,Entrada_Dados_Ano_2012!$AJ$7:$AJ$253)</f>
        <v>0</v>
      </c>
      <c r="AJ53" s="40">
        <f>SUMIF(Entrada_Dados_Ano_2012!$C$7:$C$253,D53,Entrada_Dados_Ano_2012!$AK$7:$AK$253)</f>
        <v>15</v>
      </c>
      <c r="AK53" s="40">
        <f>SUMIF(Entrada_Dados_Ano_2012!$C$7:$C$253,D53,Entrada_Dados_Ano_2012!$AL$7:$AL$253)</f>
        <v>0</v>
      </c>
      <c r="AL53" s="40">
        <f>SUMIF(Entrada_Dados_Ano_2012!$C$7:$C$253,D53,Entrada_Dados_Ano_2012!$AM$7:$AM$253)</f>
        <v>1470</v>
      </c>
      <c r="AM53" s="40">
        <f>SUMIF(Entrada_Dados_Ano_2012!$C$7:$C$253,D53,Entrada_Dados_Ano_2012!$AN$7:$AN$253)</f>
        <v>7600</v>
      </c>
      <c r="AN53" s="40">
        <f>SUMIF(Entrada_Dados_Ano_2012!$C$7:$C$253,D53,Entrada_Dados_Ano_2012!$AO$7:$AO$253)</f>
        <v>1400</v>
      </c>
      <c r="AO53" s="40">
        <f>SUMIF(Entrada_Dados_Ano_2012!$C$7:$C$253,D53,Entrada_Dados_Ano_2012!$AP$7:$AP$253)</f>
        <v>0</v>
      </c>
      <c r="AP53" s="145">
        <f>SUMIF(Entrada_Dados_Ano_2012!$C$7:$C$253,D53,Entrada_Dados_Ano_2012!$AQ$7:$AQ$253)</f>
        <v>0</v>
      </c>
      <c r="AQ53" s="142">
        <f>SUMIF(Entrada_Dados_Ano_2012!$C$7:$C$253,D53,Entrada_Dados_Ano_2012!$AT$7:$AT$253)</f>
        <v>0</v>
      </c>
      <c r="AR53" s="40">
        <f>SUMIF(Entrada_Dados_Ano_2012!$C$7:$C$253,D53,Entrada_Dados_Ano_2012!$AU$7:$AU$253)</f>
        <v>1180</v>
      </c>
      <c r="AS53" s="40">
        <f>SUMIF(Entrada_Dados_Ano_2012!$C$7:$C$253,D53,Entrada_Dados_Ano_2012!$AV$7:$AV$253)</f>
        <v>0</v>
      </c>
      <c r="AT53" s="40">
        <f>SUMIF(Entrada_Dados_Ano_2012!$C$7:$C$253,D53,Entrada_Dados_Ano_2012!$AW$7:$AW$253)</f>
        <v>0</v>
      </c>
      <c r="AU53" s="40">
        <f>SUMIF(Entrada_Dados_Ano_2012!$C$7:$C$253,D53,Entrada_Dados_Ano_2012!$AX$7:$AX$253)</f>
        <v>84</v>
      </c>
      <c r="AV53" s="40">
        <f>SUMIF(Entrada_Dados_Ano_2012!$C$7:$C$253,D53,Entrada_Dados_Ano_2012!$AY$7:$AY$253)</f>
        <v>0</v>
      </c>
      <c r="AW53" s="40">
        <f>SUMIF(Entrada_Dados_Ano_2012!$C$7:$C$253,D53,Entrada_Dados_Ano_2012!$AZ$7:$AZ$253)</f>
        <v>891475</v>
      </c>
      <c r="AX53" s="40">
        <f>SUMIF(Entrada_Dados_Ano_2012!$C$7:$C$253,D53,Entrada_Dados_Ano_2012!$BA$7:$BA$253)</f>
        <v>0</v>
      </c>
      <c r="AY53" s="40">
        <f>SUMIF(Entrada_Dados_Ano_2012!$C$7:$C$253,D53,Entrada_Dados_Ano_2012!$BB$7:$BB$253)</f>
        <v>0</v>
      </c>
      <c r="AZ53" s="40">
        <f>SUMIF(Entrada_Dados_Ano_2012!$C$7:$C$253,D53,Entrada_Dados_Ano_2012!$BC$7:$BC$253)</f>
        <v>18</v>
      </c>
      <c r="BA53" s="40">
        <f>SUMIF(Entrada_Dados_Ano_2012!$C$7:$C$253,D53,Entrada_Dados_Ano_2012!$BD$7:$BD$253)</f>
        <v>0</v>
      </c>
      <c r="BB53" s="40">
        <f>SUMIF(Entrada_Dados_Ano_2012!$C$7:$C$253,D53,Entrada_Dados_Ano_2012!$BE$7:$BE$253)</f>
        <v>0</v>
      </c>
      <c r="BC53" s="40">
        <f>SUMIF(Entrada_Dados_Ano_2012!$C$7:$C$253,D53,Entrada_Dados_Ano_2012!$BF$7:$BF$253)</f>
        <v>236</v>
      </c>
      <c r="BD53" s="40">
        <f>SUMIF(Entrada_Dados_Ano_2012!$C$7:$C$253,D53,Entrada_Dados_Ano_2012!$BG$7:$BG$253)</f>
        <v>0</v>
      </c>
      <c r="BE53" s="40">
        <f>SUMIF(Entrada_Dados_Ano_2012!$C$7:$C$253,D53,Entrada_Dados_Ano_2012!$BH$7:$BH$253)</f>
        <v>6778</v>
      </c>
      <c r="BF53" s="40">
        <f>SUMIF(Entrada_Dados_Ano_2012!$C$7:$C$253,D53,Entrada_Dados_Ano_2012!$BI$7:$BI$253)</f>
        <v>15960</v>
      </c>
      <c r="BG53" s="40">
        <f>SUMIF(Entrada_Dados_Ano_2012!$C$7:$C$253,D53,Entrada_Dados_Ano_2012!$BJ$7:$BJ$253)</f>
        <v>4200</v>
      </c>
      <c r="BH53" s="40">
        <f>SUMIF(Entrada_Dados_Ano_2012!$C$7:$C$253,D53,Entrada_Dados_Ano_2012!$BK$7:$BK$253)</f>
        <v>0</v>
      </c>
      <c r="BI53" s="40">
        <f>SUMIF(Entrada_Dados_Ano_2012!$C$7:$C$253,D53,Entrada_Dados_Ano_2012!$BL$7:$BL$253)</f>
        <v>0</v>
      </c>
      <c r="BK53" s="80">
        <v>46</v>
      </c>
      <c r="BL53" s="81">
        <f t="shared" si="31"/>
        <v>0</v>
      </c>
      <c r="BM53" s="80" t="str">
        <f>IF(BL53=1,SUM($BL$8:BL53),"")</f>
        <v/>
      </c>
      <c r="BN53" s="86" t="str">
        <f t="shared" si="32"/>
        <v>Cachoeira Dourada</v>
      </c>
      <c r="BO53" s="117">
        <f t="shared" si="115"/>
        <v>0</v>
      </c>
      <c r="BP53" s="116">
        <f>HLOOKUP($BP$6,$BZ$6:DI53,BX53)</f>
        <v>0</v>
      </c>
      <c r="BQ53" s="117">
        <f>HLOOKUP($BQ$6,$DJ$6:ES53,BX53)</f>
        <v>0</v>
      </c>
      <c r="BR53" s="116">
        <f>HLOOKUP($BR$6,$ET$6:GC53,BX53)</f>
        <v>0</v>
      </c>
      <c r="BS53" s="84" t="str">
        <f t="shared" si="33"/>
        <v/>
      </c>
      <c r="BT53" s="96" t="str">
        <f>IF((SUM($BL52:$BL$254)=0),"",IF($BK53=VLOOKUP($BK53,$BM$8:$BM$254,1),IF(VLOOKUP($BK53,$BM$8:$BO$254,2)=0,"",VLOOKUP($BK53,$BM$8:$BO$254,3))," "))</f>
        <v/>
      </c>
      <c r="BU53" s="93" t="str">
        <f t="shared" si="34"/>
        <v/>
      </c>
      <c r="BV53" s="90" t="str">
        <f t="shared" si="35"/>
        <v/>
      </c>
      <c r="BW53" s="93" t="str">
        <f t="shared" si="101"/>
        <v/>
      </c>
      <c r="BX53" s="97">
        <v>48</v>
      </c>
      <c r="BY53" s="29"/>
      <c r="BZ53" s="113"/>
      <c r="CA53" s="113">
        <f t="shared" si="36"/>
        <v>0</v>
      </c>
      <c r="CB53" s="113">
        <f t="shared" si="37"/>
        <v>0</v>
      </c>
      <c r="CC53" s="113">
        <f t="shared" si="38"/>
        <v>360</v>
      </c>
      <c r="CD53" s="113">
        <f t="shared" si="39"/>
        <v>0</v>
      </c>
      <c r="CE53" s="113">
        <f t="shared" ca="1" si="40"/>
        <v>0</v>
      </c>
      <c r="CF53" s="113">
        <f t="shared" si="41"/>
        <v>70</v>
      </c>
      <c r="CG53" s="113">
        <f t="shared" si="42"/>
        <v>20</v>
      </c>
      <c r="CH53" s="113">
        <f t="shared" si="43"/>
        <v>0</v>
      </c>
      <c r="CI53" s="113">
        <f t="shared" si="1"/>
        <v>0</v>
      </c>
      <c r="CJ53" s="113">
        <f t="shared" si="2"/>
        <v>0</v>
      </c>
      <c r="CK53" s="113">
        <f t="shared" si="44"/>
        <v>12190</v>
      </c>
      <c r="CL53" s="113">
        <f t="shared" si="45"/>
        <v>0</v>
      </c>
      <c r="CM53" s="113">
        <f t="shared" si="46"/>
        <v>0</v>
      </c>
      <c r="CN53" s="113">
        <f t="shared" si="47"/>
        <v>0</v>
      </c>
      <c r="CO53" s="113">
        <f t="shared" si="48"/>
        <v>40</v>
      </c>
      <c r="CP53" s="113">
        <f t="shared" si="49"/>
        <v>0</v>
      </c>
      <c r="CQ53" s="113">
        <f t="shared" si="50"/>
        <v>0</v>
      </c>
      <c r="CR53" s="113">
        <f t="shared" si="51"/>
        <v>0</v>
      </c>
      <c r="CS53" s="113">
        <f t="shared" si="3"/>
        <v>0</v>
      </c>
      <c r="CT53" s="113">
        <f t="shared" si="4"/>
        <v>0</v>
      </c>
      <c r="CU53" s="113">
        <f t="shared" si="5"/>
        <v>0</v>
      </c>
      <c r="CV53" s="113">
        <f t="shared" si="6"/>
        <v>0</v>
      </c>
      <c r="CW53" s="113">
        <f t="shared" si="52"/>
        <v>15</v>
      </c>
      <c r="CX53" s="113">
        <f t="shared" si="7"/>
        <v>0</v>
      </c>
      <c r="CY53" s="113">
        <f t="shared" si="8"/>
        <v>0</v>
      </c>
      <c r="CZ53" s="113">
        <f t="shared" si="9"/>
        <v>0</v>
      </c>
      <c r="DA53" s="113">
        <f t="shared" si="53"/>
        <v>0</v>
      </c>
      <c r="DB53" s="113">
        <f t="shared" si="54"/>
        <v>1470</v>
      </c>
      <c r="DC53" s="113">
        <f t="shared" si="55"/>
        <v>0</v>
      </c>
      <c r="DD53" s="113">
        <f t="shared" si="56"/>
        <v>7600</v>
      </c>
      <c r="DE53" s="113">
        <f t="shared" si="57"/>
        <v>1400</v>
      </c>
      <c r="DF53" s="113">
        <f t="shared" si="58"/>
        <v>0</v>
      </c>
      <c r="DG53" s="113">
        <f t="shared" si="59"/>
        <v>0</v>
      </c>
      <c r="DH53" s="113">
        <f t="shared" si="60"/>
        <v>0</v>
      </c>
      <c r="DI53" s="113">
        <f t="shared" si="61"/>
        <v>0</v>
      </c>
      <c r="DJ53" s="113"/>
      <c r="DK53" s="113">
        <f t="shared" si="102"/>
        <v>0</v>
      </c>
      <c r="DL53" s="113">
        <f t="shared" si="62"/>
        <v>0</v>
      </c>
      <c r="DM53" s="113">
        <f t="shared" si="63"/>
        <v>360</v>
      </c>
      <c r="DN53" s="113">
        <f t="shared" si="64"/>
        <v>0</v>
      </c>
      <c r="DO53" s="113">
        <f t="shared" si="65"/>
        <v>0</v>
      </c>
      <c r="DP53" s="113">
        <f t="shared" si="66"/>
        <v>50</v>
      </c>
      <c r="DQ53" s="113">
        <f t="shared" si="67"/>
        <v>20</v>
      </c>
      <c r="DR53" s="113">
        <f t="shared" si="68"/>
        <v>0</v>
      </c>
      <c r="DS53" s="113">
        <f t="shared" si="11"/>
        <v>0</v>
      </c>
      <c r="DT53" s="113">
        <f t="shared" si="12"/>
        <v>0</v>
      </c>
      <c r="DU53" s="113">
        <f t="shared" si="69"/>
        <v>12190</v>
      </c>
      <c r="DV53" s="113">
        <f t="shared" si="70"/>
        <v>0</v>
      </c>
      <c r="DW53" s="113">
        <f t="shared" si="103"/>
        <v>0</v>
      </c>
      <c r="DX53" s="113">
        <f t="shared" si="71"/>
        <v>0</v>
      </c>
      <c r="DY53" s="113">
        <f t="shared" si="72"/>
        <v>10</v>
      </c>
      <c r="DZ53" s="113">
        <f t="shared" si="104"/>
        <v>0</v>
      </c>
      <c r="EA53" s="113">
        <f t="shared" si="73"/>
        <v>0</v>
      </c>
      <c r="EB53" s="113">
        <f t="shared" si="74"/>
        <v>0</v>
      </c>
      <c r="EC53" s="113">
        <f t="shared" si="13"/>
        <v>0</v>
      </c>
      <c r="ED53" s="113">
        <f t="shared" si="14"/>
        <v>0</v>
      </c>
      <c r="EE53" s="113">
        <f t="shared" si="15"/>
        <v>0</v>
      </c>
      <c r="EF53" s="113">
        <f t="shared" si="16"/>
        <v>0</v>
      </c>
      <c r="EG53" s="113">
        <f t="shared" si="75"/>
        <v>15</v>
      </c>
      <c r="EH53" s="113">
        <f t="shared" si="17"/>
        <v>0</v>
      </c>
      <c r="EI53" s="113">
        <f t="shared" si="18"/>
        <v>0</v>
      </c>
      <c r="EJ53" s="113">
        <f t="shared" si="19"/>
        <v>0</v>
      </c>
      <c r="EK53" s="113">
        <f t="shared" si="76"/>
        <v>0</v>
      </c>
      <c r="EL53" s="113">
        <f t="shared" si="77"/>
        <v>1470</v>
      </c>
      <c r="EM53" s="113">
        <f t="shared" si="105"/>
        <v>0</v>
      </c>
      <c r="EN53" s="113">
        <f t="shared" si="78"/>
        <v>7600</v>
      </c>
      <c r="EO53" s="113">
        <f t="shared" si="79"/>
        <v>1400</v>
      </c>
      <c r="EP53" s="113">
        <f t="shared" si="106"/>
        <v>0</v>
      </c>
      <c r="EQ53" s="113">
        <f t="shared" si="80"/>
        <v>0</v>
      </c>
      <c r="ER53" s="113">
        <f t="shared" si="81"/>
        <v>0</v>
      </c>
      <c r="ES53" s="113">
        <f t="shared" si="107"/>
        <v>0</v>
      </c>
      <c r="ET53" s="113"/>
      <c r="EU53" s="113">
        <f t="shared" si="108"/>
        <v>0</v>
      </c>
      <c r="EV53" s="113">
        <f t="shared" si="82"/>
        <v>0</v>
      </c>
      <c r="EW53" s="113">
        <f t="shared" si="83"/>
        <v>1180</v>
      </c>
      <c r="EX53" s="113">
        <f t="shared" si="84"/>
        <v>0</v>
      </c>
      <c r="EY53" s="113">
        <f t="shared" si="85"/>
        <v>0</v>
      </c>
      <c r="EZ53" s="113">
        <f t="shared" si="86"/>
        <v>84</v>
      </c>
      <c r="FA53" s="113">
        <f t="shared" si="109"/>
        <v>244</v>
      </c>
      <c r="FB53" s="113">
        <f t="shared" si="87"/>
        <v>0</v>
      </c>
      <c r="FC53" s="113">
        <f t="shared" si="21"/>
        <v>0</v>
      </c>
      <c r="FD53" s="113">
        <f t="shared" si="22"/>
        <v>0</v>
      </c>
      <c r="FE53" s="113">
        <f t="shared" si="88"/>
        <v>891475</v>
      </c>
      <c r="FF53" s="113">
        <f t="shared" si="89"/>
        <v>0</v>
      </c>
      <c r="FG53" s="113">
        <f t="shared" si="110"/>
        <v>0</v>
      </c>
      <c r="FH53" s="113">
        <f t="shared" si="90"/>
        <v>0</v>
      </c>
      <c r="FI53" s="113">
        <f t="shared" si="91"/>
        <v>18</v>
      </c>
      <c r="FJ53" s="113">
        <f t="shared" si="111"/>
        <v>0</v>
      </c>
      <c r="FK53" s="113">
        <f t="shared" si="92"/>
        <v>0</v>
      </c>
      <c r="FL53" s="113">
        <f t="shared" si="93"/>
        <v>0</v>
      </c>
      <c r="FM53" s="113">
        <f t="shared" si="23"/>
        <v>0</v>
      </c>
      <c r="FN53" s="113">
        <f t="shared" si="24"/>
        <v>0</v>
      </c>
      <c r="FO53" s="113">
        <f t="shared" si="25"/>
        <v>0</v>
      </c>
      <c r="FP53" s="113">
        <f t="shared" si="26"/>
        <v>0</v>
      </c>
      <c r="FQ53" s="113">
        <f t="shared" si="94"/>
        <v>236</v>
      </c>
      <c r="FR53" s="113">
        <f t="shared" si="27"/>
        <v>0</v>
      </c>
      <c r="FS53" s="113">
        <f t="shared" si="28"/>
        <v>0</v>
      </c>
      <c r="FT53" s="113">
        <f t="shared" si="29"/>
        <v>0</v>
      </c>
      <c r="FU53" s="113">
        <f t="shared" si="95"/>
        <v>0</v>
      </c>
      <c r="FV53" s="113">
        <f t="shared" si="96"/>
        <v>6778</v>
      </c>
      <c r="FW53" s="113">
        <f t="shared" si="112"/>
        <v>0</v>
      </c>
      <c r="FX53" s="113">
        <f t="shared" si="97"/>
        <v>15960</v>
      </c>
      <c r="FY53" s="113">
        <f t="shared" si="98"/>
        <v>4200</v>
      </c>
      <c r="FZ53" s="113">
        <f t="shared" si="113"/>
        <v>0</v>
      </c>
      <c r="GA53" s="113">
        <f t="shared" si="99"/>
        <v>0</v>
      </c>
      <c r="GB53" s="113">
        <f t="shared" si="100"/>
        <v>0</v>
      </c>
      <c r="GC53" s="113">
        <f t="shared" si="114"/>
        <v>0</v>
      </c>
    </row>
    <row r="54" spans="2:185" ht="12.75" customHeight="1" x14ac:dyDescent="0.2">
      <c r="B54" s="124">
        <v>47</v>
      </c>
      <c r="C54" s="121" t="s">
        <v>329</v>
      </c>
      <c r="D54" s="126" t="s">
        <v>104</v>
      </c>
      <c r="E54" s="40">
        <f>SUMIF(Entrada_Dados_Ano_2012!$C$7:$C$253,D54,Entrada_Dados_Ano_2012!$D$7:$D$253)</f>
        <v>0</v>
      </c>
      <c r="F54" s="40">
        <f>SUMIF(Entrada_Dados_Ano_2012!$C$7:$C$253,D54,Entrada_Dados_Ano_2012!$E$7:$E$253)</f>
        <v>0</v>
      </c>
      <c r="G54" s="40">
        <f>SUMIF(Entrada_Dados_Ano_2012!$C$7:$C$253,D54,Entrada_Dados_Ano_2012!$F$7:$F$253)</f>
        <v>0</v>
      </c>
      <c r="H54" s="40">
        <f ca="1">SUMIF(Entrada_Dados_Ano_2012!$C$7:$C$253,D54,Entrada_Dados_Ano_2012!$G$7:$G$251)</f>
        <v>0</v>
      </c>
      <c r="I54" s="40">
        <f>SUMIF(Entrada_Dados_Ano_2012!$C$7:$C$251,D54,Entrada_Dados_Ano_2012!$H$7:$H$253)</f>
        <v>0</v>
      </c>
      <c r="J54" s="40">
        <f>SUMIF(Entrada_Dados_Ano_2012!$C$7:$C$253,D54,Entrada_Dados_Ano_2012!$I$7:$I$253)</f>
        <v>0</v>
      </c>
      <c r="K54" s="40">
        <f>SUMIF(Entrada_Dados_Ano_2012!$C$7:$C$253,D54,Entrada_Dados_Ano_2012!$J$7:$J$253)</f>
        <v>22229</v>
      </c>
      <c r="L54" s="40">
        <f>SUMIF(Entrada_Dados_Ano_2012!$C$7:$C$253,D54,Entrada_Dados_Ano_2012!$K$7:$K$253)</f>
        <v>0</v>
      </c>
      <c r="M54" s="40">
        <f>SUMIF(Entrada_Dados_Ano_2012!$C$7:$C$253,D54,Entrada_Dados_Ano_2012!$L$7:$L$253)</f>
        <v>0</v>
      </c>
      <c r="N54" s="40">
        <f>SUMIF(Entrada_Dados_Ano_2012!$C$7:$C$253,D54,Entrada_Dados_Ano_2012!$M$7:$M$253)</f>
        <v>0</v>
      </c>
      <c r="O54" s="40">
        <f>SUMIF(Entrada_Dados_Ano_2012!$C$7:$C$253,D54,Entrada_Dados_Ano_2012!$N$7:$N$253)</f>
        <v>0</v>
      </c>
      <c r="P54" s="40">
        <f>SUMIF(Entrada_Dados_Ano_2012!$C$7:$C$253,D54,Entrada_Dados_Ano_2012!$O$7:$O$253)</f>
        <v>0</v>
      </c>
      <c r="Q54" s="40">
        <f>SUMIF(Entrada_Dados_Ano_2012!$C$7:$C$253,D54,Entrada_Dados_Ano_2012!$P$7:$P$253)</f>
        <v>0</v>
      </c>
      <c r="R54" s="40">
        <f>SUMIF(Entrada_Dados_Ano_2012!$C$7:$C$253,D54,Entrada_Dados_Ano_2012!$Q$7:$Q$253)</f>
        <v>0</v>
      </c>
      <c r="S54" s="40">
        <f>SUMIF(Entrada_Dados_Ano_2012!$C$7:$C$253,D54,Entrada_Dados_Ano_2012!$R$7:$R$253)</f>
        <v>0</v>
      </c>
      <c r="T54" s="40">
        <f>SUMIF(Entrada_Dados_Ano_2012!$C$7:$C$253,D54,Entrada_Dados_Ano_2012!$S$7:$S$253)</f>
        <v>1500</v>
      </c>
      <c r="U54" s="40">
        <f>SUMIF(Entrada_Dados_Ano_2012!$C$7:$C$253,D54,Entrada_Dados_Ano_2012!$T$7:$T$253)</f>
        <v>0</v>
      </c>
      <c r="V54" s="40">
        <f>SUMIF(Entrada_Dados_Ano_2012!$C$7:$C$253,D54,Entrada_Dados_Ano_2012!$U$7:$U$253)</f>
        <v>0</v>
      </c>
      <c r="W54" s="145">
        <f>SUMIF(Entrada_Dados_Ano_2012!$C$7:$C$253,D54,Entrada_Dados_Ano_2012!$V$7:$V$253)</f>
        <v>0</v>
      </c>
      <c r="X54" s="142">
        <f>SUMIF(Entrada_Dados_Ano_2012!$C$7:$C$253,D54,Entrada_Dados_Ano_2012!$Y$7:$Y$253)</f>
        <v>0</v>
      </c>
      <c r="Y54" s="40">
        <f>SUMIF(Entrada_Dados_Ano_2012!$C$7:$C$253,D54,Entrada_Dados_Ano_2012!$Z$7:$Z$253)</f>
        <v>0</v>
      </c>
      <c r="Z54" s="40">
        <f>SUMIF(Entrada_Dados_Ano_2012!$C$7:$C$253,D54,Entrada_Dados_Ano_2012!$AA$7:$AA$253)</f>
        <v>0</v>
      </c>
      <c r="AA54" s="40">
        <f>SUMIF(Entrada_Dados_Ano_2012!$C$7:$C$253,D54,Entrada_Dados_Ano_2012!$AB$7:$AB$253)</f>
        <v>0</v>
      </c>
      <c r="AB54" s="40">
        <f>SUMIF(Entrada_Dados_Ano_2012!$C$7:$C$253,D54,Entrada_Dados_Ano_2012!$AC$7:$AC$253)</f>
        <v>0</v>
      </c>
      <c r="AC54" s="40">
        <f>SUMIF(Entrada_Dados_Ano_2012!$C$7:$C$253,D54,Entrada_Dados_Ano_2012!$AD$7:$AD$253)</f>
        <v>0</v>
      </c>
      <c r="AD54" s="40">
        <f>SUMIF(Entrada_Dados_Ano_2012!$C$7:$C$253,D54,Entrada_Dados_Ano_2012!$AE$7:$AE$253)</f>
        <v>22229</v>
      </c>
      <c r="AE54" s="40">
        <f>SUMIF(Entrada_Dados_Ano_2012!$C$7:$C$253,D54,Entrada_Dados_Ano_2012!$AF$7:$AF$253)</f>
        <v>0</v>
      </c>
      <c r="AF54" s="40">
        <f>SUMIF(Entrada_Dados_Ano_2012!$C$7:$C$253,D54,Entrada_Dados_Ano_2012!$AG$7:$AG$253)</f>
        <v>0</v>
      </c>
      <c r="AG54" s="40">
        <f>SUMIF(Entrada_Dados_Ano_2012!$C$7:$C$253,D54,Entrada_Dados_Ano_2012!$AH$7:$AH$253)</f>
        <v>0</v>
      </c>
      <c r="AH54" s="40">
        <f>SUMIF(Entrada_Dados_Ano_2012!$C$7:$C$253,D54,Entrada_Dados_Ano_2012!$AI$7:$AI$253)</f>
        <v>0</v>
      </c>
      <c r="AI54" s="40">
        <f>SUMIF(Entrada_Dados_Ano_2012!$C$7:$C$253,D54,Entrada_Dados_Ano_2012!$AJ$7:$AJ$253)</f>
        <v>0</v>
      </c>
      <c r="AJ54" s="40">
        <f>SUMIF(Entrada_Dados_Ano_2012!$C$7:$C$253,D54,Entrada_Dados_Ano_2012!$AK$7:$AK$253)</f>
        <v>0</v>
      </c>
      <c r="AK54" s="40">
        <f>SUMIF(Entrada_Dados_Ano_2012!$C$7:$C$253,D54,Entrada_Dados_Ano_2012!$AL$7:$AL$253)</f>
        <v>0</v>
      </c>
      <c r="AL54" s="40">
        <f>SUMIF(Entrada_Dados_Ano_2012!$C$7:$C$253,D54,Entrada_Dados_Ano_2012!$AM$7:$AM$253)</f>
        <v>0</v>
      </c>
      <c r="AM54" s="40">
        <f>SUMIF(Entrada_Dados_Ano_2012!$C$7:$C$253,D54,Entrada_Dados_Ano_2012!$AN$7:$AN$253)</f>
        <v>1500</v>
      </c>
      <c r="AN54" s="40">
        <f>SUMIF(Entrada_Dados_Ano_2012!$C$7:$C$253,D54,Entrada_Dados_Ano_2012!$AO$7:$AO$253)</f>
        <v>0</v>
      </c>
      <c r="AO54" s="40">
        <f>SUMIF(Entrada_Dados_Ano_2012!$C$7:$C$253,D54,Entrada_Dados_Ano_2012!$AP$7:$AP$253)</f>
        <v>0</v>
      </c>
      <c r="AP54" s="145">
        <f>SUMIF(Entrada_Dados_Ano_2012!$C$7:$C$253,D54,Entrada_Dados_Ano_2012!$AQ$7:$AQ$253)</f>
        <v>0</v>
      </c>
      <c r="AQ54" s="142">
        <f>SUMIF(Entrada_Dados_Ano_2012!$C$7:$C$253,D54,Entrada_Dados_Ano_2012!$AT$7:$AT$253)</f>
        <v>0</v>
      </c>
      <c r="AR54" s="40">
        <f>SUMIF(Entrada_Dados_Ano_2012!$C$7:$C$253,D54,Entrada_Dados_Ano_2012!$AU$7:$AU$253)</f>
        <v>0</v>
      </c>
      <c r="AS54" s="40">
        <f>SUMIF(Entrada_Dados_Ano_2012!$C$7:$C$253,D54,Entrada_Dados_Ano_2012!$AV$7:$AV$253)</f>
        <v>0</v>
      </c>
      <c r="AT54" s="40">
        <f>SUMIF(Entrada_Dados_Ano_2012!$C$7:$C$253,D54,Entrada_Dados_Ano_2012!$AW$7:$AW$253)</f>
        <v>0</v>
      </c>
      <c r="AU54" s="40">
        <f>SUMIF(Entrada_Dados_Ano_2012!$C$7:$C$253,D54,Entrada_Dados_Ano_2012!$AX$7:$AX$253)</f>
        <v>0</v>
      </c>
      <c r="AV54" s="40">
        <f>SUMIF(Entrada_Dados_Ano_2012!$C$7:$C$253,D54,Entrada_Dados_Ano_2012!$AY$7:$AY$253)</f>
        <v>0</v>
      </c>
      <c r="AW54" s="40">
        <f>SUMIF(Entrada_Dados_Ano_2012!$C$7:$C$253,D54,Entrada_Dados_Ano_2012!$AZ$7:$AZ$253)</f>
        <v>1357525</v>
      </c>
      <c r="AX54" s="40">
        <f>SUMIF(Entrada_Dados_Ano_2012!$C$7:$C$253,D54,Entrada_Dados_Ano_2012!$BA$7:$BA$253)</f>
        <v>0</v>
      </c>
      <c r="AY54" s="40">
        <f>SUMIF(Entrada_Dados_Ano_2012!$C$7:$C$253,D54,Entrada_Dados_Ano_2012!$BB$7:$BB$253)</f>
        <v>0</v>
      </c>
      <c r="AZ54" s="40">
        <f>SUMIF(Entrada_Dados_Ano_2012!$C$7:$C$253,D54,Entrada_Dados_Ano_2012!$BC$7:$BC$253)</f>
        <v>0</v>
      </c>
      <c r="BA54" s="40">
        <f>SUMIF(Entrada_Dados_Ano_2012!$C$7:$C$253,D54,Entrada_Dados_Ano_2012!$BD$7:$BD$253)</f>
        <v>0</v>
      </c>
      <c r="BB54" s="40">
        <f>SUMIF(Entrada_Dados_Ano_2012!$C$7:$C$253,D54,Entrada_Dados_Ano_2012!$BE$7:$BE$253)</f>
        <v>0</v>
      </c>
      <c r="BC54" s="40">
        <f>SUMIF(Entrada_Dados_Ano_2012!$C$7:$C$253,D54,Entrada_Dados_Ano_2012!$BF$7:$BF$253)</f>
        <v>0</v>
      </c>
      <c r="BD54" s="40">
        <f>SUMIF(Entrada_Dados_Ano_2012!$C$7:$C$253,D54,Entrada_Dados_Ano_2012!$BG$7:$BG$253)</f>
        <v>0</v>
      </c>
      <c r="BE54" s="40">
        <f>SUMIF(Entrada_Dados_Ano_2012!$C$7:$C$253,D54,Entrada_Dados_Ano_2012!$BH$7:$BH$253)</f>
        <v>0</v>
      </c>
      <c r="BF54" s="40">
        <f>SUMIF(Entrada_Dados_Ano_2012!$C$7:$C$253,D54,Entrada_Dados_Ano_2012!$BI$7:$BI$253)</f>
        <v>3450</v>
      </c>
      <c r="BG54" s="40">
        <f>SUMIF(Entrada_Dados_Ano_2012!$C$7:$C$253,D54,Entrada_Dados_Ano_2012!$BJ$7:$BJ$253)</f>
        <v>0</v>
      </c>
      <c r="BH54" s="40">
        <f>SUMIF(Entrada_Dados_Ano_2012!$C$7:$C$253,D54,Entrada_Dados_Ano_2012!$BK$7:$BK$253)</f>
        <v>0</v>
      </c>
      <c r="BI54" s="40">
        <f>SUMIF(Entrada_Dados_Ano_2012!$C$7:$C$253,D54,Entrada_Dados_Ano_2012!$BL$7:$BL$253)</f>
        <v>0</v>
      </c>
      <c r="BK54" s="80">
        <v>47</v>
      </c>
      <c r="BL54" s="81">
        <f t="shared" si="31"/>
        <v>0</v>
      </c>
      <c r="BM54" s="80" t="str">
        <f>IF(BL54=1,SUM($BL$8:BL54),"")</f>
        <v/>
      </c>
      <c r="BN54" s="86" t="str">
        <f t="shared" si="32"/>
        <v>Caçu</v>
      </c>
      <c r="BO54" s="117">
        <f t="shared" si="115"/>
        <v>0</v>
      </c>
      <c r="BP54" s="116">
        <f>HLOOKUP($BP$6,$BZ$6:DI54,BX54)</f>
        <v>0</v>
      </c>
      <c r="BQ54" s="117">
        <f>HLOOKUP($BQ$6,$DJ$6:ES54,BX54)</f>
        <v>0</v>
      </c>
      <c r="BR54" s="116">
        <f>HLOOKUP($BR$6,$ET$6:GC54,BX54)</f>
        <v>0</v>
      </c>
      <c r="BS54" s="84" t="str">
        <f t="shared" si="33"/>
        <v/>
      </c>
      <c r="BT54" s="96" t="str">
        <f>IF((SUM($BL53:$BL$254)=0),"",IF($BK54=VLOOKUP($BK54,$BM$8:$BM$254,1),IF(VLOOKUP($BK54,$BM$8:$BO$254,2)=0,"",VLOOKUP($BK54,$BM$8:$BO$254,3))," "))</f>
        <v/>
      </c>
      <c r="BU54" s="93" t="str">
        <f t="shared" si="34"/>
        <v/>
      </c>
      <c r="BV54" s="90" t="str">
        <f t="shared" si="35"/>
        <v/>
      </c>
      <c r="BW54" s="93" t="str">
        <f t="shared" si="101"/>
        <v/>
      </c>
      <c r="BX54" s="97">
        <v>49</v>
      </c>
      <c r="BY54" s="29"/>
      <c r="BZ54" s="113"/>
      <c r="CA54" s="113">
        <f t="shared" si="36"/>
        <v>0</v>
      </c>
      <c r="CB54" s="113">
        <f t="shared" si="37"/>
        <v>0</v>
      </c>
      <c r="CC54" s="113">
        <f t="shared" si="38"/>
        <v>0</v>
      </c>
      <c r="CD54" s="113">
        <f t="shared" si="39"/>
        <v>0</v>
      </c>
      <c r="CE54" s="113">
        <f t="shared" ca="1" si="40"/>
        <v>0</v>
      </c>
      <c r="CF54" s="113">
        <f t="shared" si="41"/>
        <v>0</v>
      </c>
      <c r="CG54" s="113">
        <f t="shared" si="42"/>
        <v>0</v>
      </c>
      <c r="CH54" s="113">
        <f t="shared" si="43"/>
        <v>0</v>
      </c>
      <c r="CI54" s="113">
        <f t="shared" si="1"/>
        <v>0</v>
      </c>
      <c r="CJ54" s="113">
        <f t="shared" si="2"/>
        <v>0</v>
      </c>
      <c r="CK54" s="113">
        <f t="shared" si="44"/>
        <v>22229</v>
      </c>
      <c r="CL54" s="113">
        <f t="shared" si="45"/>
        <v>0</v>
      </c>
      <c r="CM54" s="113">
        <f t="shared" si="46"/>
        <v>0</v>
      </c>
      <c r="CN54" s="113">
        <f t="shared" si="47"/>
        <v>0</v>
      </c>
      <c r="CO54" s="113">
        <f t="shared" si="48"/>
        <v>0</v>
      </c>
      <c r="CP54" s="113">
        <f t="shared" si="49"/>
        <v>0</v>
      </c>
      <c r="CQ54" s="113">
        <f t="shared" si="50"/>
        <v>0</v>
      </c>
      <c r="CR54" s="113">
        <f t="shared" si="51"/>
        <v>0</v>
      </c>
      <c r="CS54" s="113">
        <f t="shared" si="3"/>
        <v>0</v>
      </c>
      <c r="CT54" s="113">
        <f t="shared" si="4"/>
        <v>0</v>
      </c>
      <c r="CU54" s="113">
        <f t="shared" si="5"/>
        <v>0</v>
      </c>
      <c r="CV54" s="113">
        <f t="shared" si="6"/>
        <v>0</v>
      </c>
      <c r="CW54" s="113">
        <f t="shared" si="52"/>
        <v>0</v>
      </c>
      <c r="CX54" s="113">
        <f t="shared" si="7"/>
        <v>0</v>
      </c>
      <c r="CY54" s="113">
        <f t="shared" si="8"/>
        <v>0</v>
      </c>
      <c r="CZ54" s="113">
        <f t="shared" si="9"/>
        <v>0</v>
      </c>
      <c r="DA54" s="113">
        <f t="shared" si="53"/>
        <v>0</v>
      </c>
      <c r="DB54" s="113">
        <f t="shared" si="54"/>
        <v>0</v>
      </c>
      <c r="DC54" s="113">
        <f t="shared" si="55"/>
        <v>0</v>
      </c>
      <c r="DD54" s="113">
        <f t="shared" si="56"/>
        <v>1500</v>
      </c>
      <c r="DE54" s="113">
        <f t="shared" si="57"/>
        <v>0</v>
      </c>
      <c r="DF54" s="113">
        <f t="shared" si="58"/>
        <v>0</v>
      </c>
      <c r="DG54" s="113">
        <f t="shared" si="59"/>
        <v>0</v>
      </c>
      <c r="DH54" s="113">
        <f t="shared" si="60"/>
        <v>0</v>
      </c>
      <c r="DI54" s="113">
        <f t="shared" si="61"/>
        <v>0</v>
      </c>
      <c r="DJ54" s="113"/>
      <c r="DK54" s="113">
        <f t="shared" si="102"/>
        <v>0</v>
      </c>
      <c r="DL54" s="113">
        <f t="shared" si="62"/>
        <v>0</v>
      </c>
      <c r="DM54" s="113">
        <f t="shared" si="63"/>
        <v>0</v>
      </c>
      <c r="DN54" s="113">
        <f t="shared" si="64"/>
        <v>0</v>
      </c>
      <c r="DO54" s="113">
        <f t="shared" si="65"/>
        <v>0</v>
      </c>
      <c r="DP54" s="113">
        <f t="shared" si="66"/>
        <v>0</v>
      </c>
      <c r="DQ54" s="113">
        <f t="shared" si="67"/>
        <v>0</v>
      </c>
      <c r="DR54" s="113">
        <f t="shared" si="68"/>
        <v>0</v>
      </c>
      <c r="DS54" s="113">
        <f t="shared" si="11"/>
        <v>0</v>
      </c>
      <c r="DT54" s="113">
        <f t="shared" si="12"/>
        <v>0</v>
      </c>
      <c r="DU54" s="113">
        <f t="shared" si="69"/>
        <v>22229</v>
      </c>
      <c r="DV54" s="113">
        <f t="shared" si="70"/>
        <v>0</v>
      </c>
      <c r="DW54" s="113">
        <f t="shared" si="103"/>
        <v>0</v>
      </c>
      <c r="DX54" s="113">
        <f t="shared" si="71"/>
        <v>0</v>
      </c>
      <c r="DY54" s="113">
        <f t="shared" si="72"/>
        <v>0</v>
      </c>
      <c r="DZ54" s="113">
        <f t="shared" si="104"/>
        <v>0</v>
      </c>
      <c r="EA54" s="113">
        <f t="shared" si="73"/>
        <v>0</v>
      </c>
      <c r="EB54" s="113">
        <f t="shared" si="74"/>
        <v>0</v>
      </c>
      <c r="EC54" s="113">
        <f t="shared" si="13"/>
        <v>0</v>
      </c>
      <c r="ED54" s="113">
        <f t="shared" si="14"/>
        <v>0</v>
      </c>
      <c r="EE54" s="113">
        <f t="shared" si="15"/>
        <v>0</v>
      </c>
      <c r="EF54" s="113">
        <f t="shared" si="16"/>
        <v>0</v>
      </c>
      <c r="EG54" s="113">
        <f t="shared" si="75"/>
        <v>0</v>
      </c>
      <c r="EH54" s="113">
        <f t="shared" si="17"/>
        <v>0</v>
      </c>
      <c r="EI54" s="113">
        <f t="shared" si="18"/>
        <v>0</v>
      </c>
      <c r="EJ54" s="113">
        <f t="shared" si="19"/>
        <v>0</v>
      </c>
      <c r="EK54" s="113">
        <f t="shared" si="76"/>
        <v>0</v>
      </c>
      <c r="EL54" s="113">
        <f t="shared" si="77"/>
        <v>0</v>
      </c>
      <c r="EM54" s="113">
        <f t="shared" si="105"/>
        <v>0</v>
      </c>
      <c r="EN54" s="113">
        <f t="shared" si="78"/>
        <v>1500</v>
      </c>
      <c r="EO54" s="113">
        <f t="shared" si="79"/>
        <v>0</v>
      </c>
      <c r="EP54" s="113">
        <f t="shared" si="106"/>
        <v>0</v>
      </c>
      <c r="EQ54" s="113">
        <f t="shared" si="80"/>
        <v>0</v>
      </c>
      <c r="ER54" s="113">
        <f t="shared" si="81"/>
        <v>0</v>
      </c>
      <c r="ES54" s="113">
        <f t="shared" si="107"/>
        <v>0</v>
      </c>
      <c r="ET54" s="113"/>
      <c r="EU54" s="113">
        <f t="shared" si="108"/>
        <v>0</v>
      </c>
      <c r="EV54" s="113">
        <f t="shared" si="82"/>
        <v>0</v>
      </c>
      <c r="EW54" s="113">
        <f t="shared" si="83"/>
        <v>0</v>
      </c>
      <c r="EX54" s="113">
        <f t="shared" si="84"/>
        <v>0</v>
      </c>
      <c r="EY54" s="113">
        <f t="shared" si="85"/>
        <v>0</v>
      </c>
      <c r="EZ54" s="113">
        <f t="shared" si="86"/>
        <v>0</v>
      </c>
      <c r="FA54" s="113">
        <f t="shared" si="109"/>
        <v>0</v>
      </c>
      <c r="FB54" s="113">
        <f t="shared" si="87"/>
        <v>0</v>
      </c>
      <c r="FC54" s="113">
        <f t="shared" si="21"/>
        <v>0</v>
      </c>
      <c r="FD54" s="113">
        <f t="shared" si="22"/>
        <v>0</v>
      </c>
      <c r="FE54" s="113">
        <f t="shared" si="88"/>
        <v>1357525</v>
      </c>
      <c r="FF54" s="113">
        <f t="shared" si="89"/>
        <v>0</v>
      </c>
      <c r="FG54" s="113">
        <f t="shared" si="110"/>
        <v>0</v>
      </c>
      <c r="FH54" s="113">
        <f t="shared" si="90"/>
        <v>0</v>
      </c>
      <c r="FI54" s="113">
        <f t="shared" si="91"/>
        <v>0</v>
      </c>
      <c r="FJ54" s="113">
        <f t="shared" si="111"/>
        <v>0</v>
      </c>
      <c r="FK54" s="113">
        <f t="shared" si="92"/>
        <v>0</v>
      </c>
      <c r="FL54" s="113">
        <f t="shared" si="93"/>
        <v>0</v>
      </c>
      <c r="FM54" s="113">
        <f t="shared" si="23"/>
        <v>0</v>
      </c>
      <c r="FN54" s="113">
        <f t="shared" si="24"/>
        <v>0</v>
      </c>
      <c r="FO54" s="113">
        <f t="shared" si="25"/>
        <v>0</v>
      </c>
      <c r="FP54" s="113">
        <f t="shared" si="26"/>
        <v>0</v>
      </c>
      <c r="FQ54" s="113">
        <f t="shared" si="94"/>
        <v>0</v>
      </c>
      <c r="FR54" s="113">
        <f t="shared" si="27"/>
        <v>0</v>
      </c>
      <c r="FS54" s="113">
        <f t="shared" si="28"/>
        <v>0</v>
      </c>
      <c r="FT54" s="113">
        <f t="shared" si="29"/>
        <v>0</v>
      </c>
      <c r="FU54" s="113">
        <f t="shared" si="95"/>
        <v>0</v>
      </c>
      <c r="FV54" s="113">
        <f t="shared" si="96"/>
        <v>0</v>
      </c>
      <c r="FW54" s="113">
        <f t="shared" si="112"/>
        <v>0</v>
      </c>
      <c r="FX54" s="113">
        <f t="shared" si="97"/>
        <v>3450</v>
      </c>
      <c r="FY54" s="113">
        <f t="shared" si="98"/>
        <v>0</v>
      </c>
      <c r="FZ54" s="113">
        <f t="shared" si="113"/>
        <v>0</v>
      </c>
      <c r="GA54" s="113">
        <f t="shared" si="99"/>
        <v>0</v>
      </c>
      <c r="GB54" s="113">
        <f t="shared" si="100"/>
        <v>0</v>
      </c>
      <c r="GC54" s="113">
        <f t="shared" si="114"/>
        <v>0</v>
      </c>
    </row>
    <row r="55" spans="2:185" ht="12.75" customHeight="1" x14ac:dyDescent="0.2">
      <c r="B55" s="124">
        <v>48</v>
      </c>
      <c r="C55" s="121" t="s">
        <v>330</v>
      </c>
      <c r="D55" s="126" t="s">
        <v>105</v>
      </c>
      <c r="E55" s="40">
        <f>SUMIF(Entrada_Dados_Ano_2012!$C$7:$C$253,D55,Entrada_Dados_Ano_2012!$D$7:$D$253)</f>
        <v>25</v>
      </c>
      <c r="F55" s="40">
        <f>SUMIF(Entrada_Dados_Ano_2012!$C$7:$C$253,D55,Entrada_Dados_Ano_2012!$E$7:$E$253)</f>
        <v>1950</v>
      </c>
      <c r="G55" s="40">
        <f>SUMIF(Entrada_Dados_Ano_2012!$C$7:$C$253,D55,Entrada_Dados_Ano_2012!$F$7:$F$253)</f>
        <v>0</v>
      </c>
      <c r="H55" s="40">
        <f ca="1">SUMIF(Entrada_Dados_Ano_2012!$C$7:$C$253,D55,Entrada_Dados_Ano_2012!$G$7:$G$251)</f>
        <v>0</v>
      </c>
      <c r="I55" s="40">
        <f>SUMIF(Entrada_Dados_Ano_2012!$C$7:$C$251,D55,Entrada_Dados_Ano_2012!$H$7:$H$253)</f>
        <v>0</v>
      </c>
      <c r="J55" s="40">
        <f>SUMIF(Entrada_Dados_Ano_2012!$C$7:$C$253,D55,Entrada_Dados_Ano_2012!$I$7:$I$253)</f>
        <v>0</v>
      </c>
      <c r="K55" s="40">
        <f>SUMIF(Entrada_Dados_Ano_2012!$C$7:$C$253,D55,Entrada_Dados_Ano_2012!$J$7:$J$253)</f>
        <v>0</v>
      </c>
      <c r="L55" s="40">
        <f>SUMIF(Entrada_Dados_Ano_2012!$C$7:$C$253,D55,Entrada_Dados_Ano_2012!$K$7:$K$253)</f>
        <v>0</v>
      </c>
      <c r="M55" s="40">
        <f>SUMIF(Entrada_Dados_Ano_2012!$C$7:$C$253,D55,Entrada_Dados_Ano_2012!$L$7:$L$253)</f>
        <v>0</v>
      </c>
      <c r="N55" s="40">
        <f>SUMIF(Entrada_Dados_Ano_2012!$C$7:$C$253,D55,Entrada_Dados_Ano_2012!$M$7:$M$253)</f>
        <v>3300</v>
      </c>
      <c r="O55" s="40">
        <f>SUMIF(Entrada_Dados_Ano_2012!$C$7:$C$253,D55,Entrada_Dados_Ano_2012!$N$7:$N$253)</f>
        <v>0</v>
      </c>
      <c r="P55" s="40">
        <f>SUMIF(Entrada_Dados_Ano_2012!$C$7:$C$253,D55,Entrada_Dados_Ano_2012!$O$7:$O$253)</f>
        <v>60</v>
      </c>
      <c r="Q55" s="40">
        <f>SUMIF(Entrada_Dados_Ano_2012!$C$7:$C$253,D55,Entrada_Dados_Ano_2012!$P$7:$P$253)</f>
        <v>0</v>
      </c>
      <c r="R55" s="40">
        <f>SUMIF(Entrada_Dados_Ano_2012!$C$7:$C$253,D55,Entrada_Dados_Ano_2012!$Q$7:$Q$253)</f>
        <v>37</v>
      </c>
      <c r="S55" s="40">
        <f>SUMIF(Entrada_Dados_Ano_2012!$C$7:$C$253,D55,Entrada_Dados_Ano_2012!$R$7:$R$253)</f>
        <v>46000</v>
      </c>
      <c r="T55" s="40">
        <f>SUMIF(Entrada_Dados_Ano_2012!$C$7:$C$253,D55,Entrada_Dados_Ano_2012!$S$7:$S$253)</f>
        <v>90000</v>
      </c>
      <c r="U55" s="40">
        <f>SUMIF(Entrada_Dados_Ano_2012!$C$7:$C$253,D55,Entrada_Dados_Ano_2012!$T$7:$T$253)</f>
        <v>2000</v>
      </c>
      <c r="V55" s="40">
        <f>SUMIF(Entrada_Dados_Ano_2012!$C$7:$C$253,D55,Entrada_Dados_Ano_2012!$U$7:$U$253)</f>
        <v>0</v>
      </c>
      <c r="W55" s="145">
        <f>SUMIF(Entrada_Dados_Ano_2012!$C$7:$C$253,D55,Entrada_Dados_Ano_2012!$V$7:$V$253)</f>
        <v>0</v>
      </c>
      <c r="X55" s="142">
        <f>SUMIF(Entrada_Dados_Ano_2012!$C$7:$C$253,D55,Entrada_Dados_Ano_2012!$Y$7:$Y$253)</f>
        <v>25</v>
      </c>
      <c r="Y55" s="40">
        <f>SUMIF(Entrada_Dados_Ano_2012!$C$7:$C$253,D55,Entrada_Dados_Ano_2012!$Z$7:$Z$253)</f>
        <v>1950</v>
      </c>
      <c r="Z55" s="40">
        <f>SUMIF(Entrada_Dados_Ano_2012!$C$7:$C$253,D55,Entrada_Dados_Ano_2012!$AA$7:$AA$253)</f>
        <v>0</v>
      </c>
      <c r="AA55" s="40">
        <f>SUMIF(Entrada_Dados_Ano_2012!$C$7:$C$253,D55,Entrada_Dados_Ano_2012!$AB$7:$AB$253)</f>
        <v>0</v>
      </c>
      <c r="AB55" s="40">
        <f>SUMIF(Entrada_Dados_Ano_2012!$C$7:$C$253,D55,Entrada_Dados_Ano_2012!$AC$7:$AC$253)</f>
        <v>0</v>
      </c>
      <c r="AC55" s="40">
        <f>SUMIF(Entrada_Dados_Ano_2012!$C$7:$C$253,D55,Entrada_Dados_Ano_2012!$AD$7:$AD$253)</f>
        <v>0</v>
      </c>
      <c r="AD55" s="40">
        <f>SUMIF(Entrada_Dados_Ano_2012!$C$7:$C$253,D55,Entrada_Dados_Ano_2012!$AE$7:$AE$253)</f>
        <v>0</v>
      </c>
      <c r="AE55" s="40">
        <f>SUMIF(Entrada_Dados_Ano_2012!$C$7:$C$253,D55,Entrada_Dados_Ano_2012!$AF$7:$AF$253)</f>
        <v>0</v>
      </c>
      <c r="AF55" s="40">
        <f>SUMIF(Entrada_Dados_Ano_2012!$C$7:$C$253,D55,Entrada_Dados_Ano_2012!$AG$7:$AG$253)</f>
        <v>0</v>
      </c>
      <c r="AG55" s="40">
        <f>SUMIF(Entrada_Dados_Ano_2012!$C$7:$C$253,D55,Entrada_Dados_Ano_2012!$AH$7:$AH$253)</f>
        <v>3300</v>
      </c>
      <c r="AH55" s="40">
        <f>SUMIF(Entrada_Dados_Ano_2012!$C$7:$C$253,D55,Entrada_Dados_Ano_2012!$AI$7:$AI$253)</f>
        <v>0</v>
      </c>
      <c r="AI55" s="40">
        <f>SUMIF(Entrada_Dados_Ano_2012!$C$7:$C$253,D55,Entrada_Dados_Ano_2012!$AJ$7:$AJ$253)</f>
        <v>60</v>
      </c>
      <c r="AJ55" s="40">
        <f>SUMIF(Entrada_Dados_Ano_2012!$C$7:$C$253,D55,Entrada_Dados_Ano_2012!$AK$7:$AK$253)</f>
        <v>0</v>
      </c>
      <c r="AK55" s="40">
        <f>SUMIF(Entrada_Dados_Ano_2012!$C$7:$C$253,D55,Entrada_Dados_Ano_2012!$AL$7:$AL$253)</f>
        <v>37</v>
      </c>
      <c r="AL55" s="40">
        <f>SUMIF(Entrada_Dados_Ano_2012!$C$7:$C$253,D55,Entrada_Dados_Ano_2012!$AM$7:$AM$253)</f>
        <v>46000</v>
      </c>
      <c r="AM55" s="40">
        <f>SUMIF(Entrada_Dados_Ano_2012!$C$7:$C$253,D55,Entrada_Dados_Ano_2012!$AN$7:$AN$253)</f>
        <v>90000</v>
      </c>
      <c r="AN55" s="40">
        <f>SUMIF(Entrada_Dados_Ano_2012!$C$7:$C$253,D55,Entrada_Dados_Ano_2012!$AO$7:$AO$253)</f>
        <v>2000</v>
      </c>
      <c r="AO55" s="40">
        <f>SUMIF(Entrada_Dados_Ano_2012!$C$7:$C$253,D55,Entrada_Dados_Ano_2012!$AP$7:$AP$253)</f>
        <v>0</v>
      </c>
      <c r="AP55" s="145">
        <f>SUMIF(Entrada_Dados_Ano_2012!$C$7:$C$253,D55,Entrada_Dados_Ano_2012!$AQ$7:$AQ$253)</f>
        <v>0</v>
      </c>
      <c r="AQ55" s="142">
        <f>SUMIF(Entrada_Dados_Ano_2012!$C$7:$C$253,D55,Entrada_Dados_Ano_2012!$AT$7:$AT$253)</f>
        <v>630</v>
      </c>
      <c r="AR55" s="40">
        <f>SUMIF(Entrada_Dados_Ano_2012!$C$7:$C$253,D55,Entrada_Dados_Ano_2012!$AU$7:$AU$253)</f>
        <v>6923</v>
      </c>
      <c r="AS55" s="40">
        <f>SUMIF(Entrada_Dados_Ano_2012!$C$7:$C$253,D55,Entrada_Dados_Ano_2012!$AV$7:$AV$253)</f>
        <v>0</v>
      </c>
      <c r="AT55" s="40">
        <f>SUMIF(Entrada_Dados_Ano_2012!$C$7:$C$253,D55,Entrada_Dados_Ano_2012!$AW$7:$AW$253)</f>
        <v>0</v>
      </c>
      <c r="AU55" s="40">
        <f>SUMIF(Entrada_Dados_Ano_2012!$C$7:$C$253,D55,Entrada_Dados_Ano_2012!$AX$7:$AX$253)</f>
        <v>0</v>
      </c>
      <c r="AV55" s="40">
        <f>SUMIF(Entrada_Dados_Ano_2012!$C$7:$C$253,D55,Entrada_Dados_Ano_2012!$AY$7:$AY$253)</f>
        <v>0</v>
      </c>
      <c r="AW55" s="40">
        <f>SUMIF(Entrada_Dados_Ano_2012!$C$7:$C$253,D55,Entrada_Dados_Ano_2012!$AZ$7:$AZ$253)</f>
        <v>0</v>
      </c>
      <c r="AX55" s="40">
        <f>SUMIF(Entrada_Dados_Ano_2012!$C$7:$C$253,D55,Entrada_Dados_Ano_2012!$BA$7:$BA$253)</f>
        <v>0</v>
      </c>
      <c r="AY55" s="40">
        <f>SUMIF(Entrada_Dados_Ano_2012!$C$7:$C$253,D55,Entrada_Dados_Ano_2012!$BB$7:$BB$253)</f>
        <v>0</v>
      </c>
      <c r="AZ55" s="40">
        <f>SUMIF(Entrada_Dados_Ano_2012!$C$7:$C$253,D55,Entrada_Dados_Ano_2012!$BC$7:$BC$253)</f>
        <v>6000</v>
      </c>
      <c r="BA55" s="40">
        <f>SUMIF(Entrada_Dados_Ano_2012!$C$7:$C$253,D55,Entrada_Dados_Ano_2012!$BD$7:$BD$253)</f>
        <v>0</v>
      </c>
      <c r="BB55" s="40">
        <f>SUMIF(Entrada_Dados_Ano_2012!$C$7:$C$253,D55,Entrada_Dados_Ano_2012!$BE$7:$BE$253)</f>
        <v>72</v>
      </c>
      <c r="BC55" s="40">
        <f>SUMIF(Entrada_Dados_Ano_2012!$C$7:$C$253,D55,Entrada_Dados_Ano_2012!$BF$7:$BF$253)</f>
        <v>0</v>
      </c>
      <c r="BD55" s="40">
        <f>SUMIF(Entrada_Dados_Ano_2012!$C$7:$C$253,D55,Entrada_Dados_Ano_2012!$BG$7:$BG$253)</f>
        <v>999</v>
      </c>
      <c r="BE55" s="40">
        <f>SUMIF(Entrada_Dados_Ano_2012!$C$7:$C$253,D55,Entrada_Dados_Ano_2012!$BH$7:$BH$253)</f>
        <v>313000</v>
      </c>
      <c r="BF55" s="40">
        <f>SUMIF(Entrada_Dados_Ano_2012!$C$7:$C$253,D55,Entrada_Dados_Ano_2012!$BI$7:$BI$253)</f>
        <v>245700</v>
      </c>
      <c r="BG55" s="40">
        <f>SUMIF(Entrada_Dados_Ano_2012!$C$7:$C$253,D55,Entrada_Dados_Ano_2012!$BJ$7:$BJ$253)</f>
        <v>5000</v>
      </c>
      <c r="BH55" s="40">
        <f>SUMIF(Entrada_Dados_Ano_2012!$C$7:$C$253,D55,Entrada_Dados_Ano_2012!$BK$7:$BK$253)</f>
        <v>0</v>
      </c>
      <c r="BI55" s="40">
        <f>SUMIF(Entrada_Dados_Ano_2012!$C$7:$C$253,D55,Entrada_Dados_Ano_2012!$BL$7:$BL$253)</f>
        <v>0</v>
      </c>
      <c r="BK55" s="80">
        <v>48</v>
      </c>
      <c r="BL55" s="81">
        <f t="shared" si="31"/>
        <v>0</v>
      </c>
      <c r="BM55" s="80" t="str">
        <f>IF(BL55=1,SUM($BL$8:BL55),"")</f>
        <v/>
      </c>
      <c r="BN55" s="86" t="str">
        <f t="shared" si="32"/>
        <v>Caiapônia</v>
      </c>
      <c r="BO55" s="117">
        <f t="shared" si="115"/>
        <v>0</v>
      </c>
      <c r="BP55" s="116">
        <f>HLOOKUP($BP$6,$BZ$6:DI55,BX55)</f>
        <v>0</v>
      </c>
      <c r="BQ55" s="117">
        <f>HLOOKUP($BQ$6,$DJ$6:ES55,BX55)</f>
        <v>0</v>
      </c>
      <c r="BR55" s="116">
        <f>HLOOKUP($BR$6,$ET$6:GC55,BX55)</f>
        <v>0</v>
      </c>
      <c r="BS55" s="84" t="str">
        <f t="shared" si="33"/>
        <v/>
      </c>
      <c r="BT55" s="96" t="str">
        <f>IF((SUM($BL54:$BL$254)=0),"",IF($BK55=VLOOKUP($BK55,$BM$8:$BM$254,1),IF(VLOOKUP($BK55,$BM$8:$BO$254,2)=0,"",VLOOKUP($BK55,$BM$8:$BO$254,3))," "))</f>
        <v/>
      </c>
      <c r="BU55" s="93" t="str">
        <f t="shared" si="34"/>
        <v/>
      </c>
      <c r="BV55" s="90" t="str">
        <f t="shared" si="35"/>
        <v/>
      </c>
      <c r="BW55" s="93" t="str">
        <f t="shared" si="101"/>
        <v/>
      </c>
      <c r="BX55" s="97">
        <v>50</v>
      </c>
      <c r="BY55" s="29"/>
      <c r="BZ55" s="113"/>
      <c r="CA55" s="113">
        <f t="shared" si="36"/>
        <v>0</v>
      </c>
      <c r="CB55" s="113">
        <f t="shared" si="37"/>
        <v>25</v>
      </c>
      <c r="CC55" s="113">
        <f t="shared" si="38"/>
        <v>1950</v>
      </c>
      <c r="CD55" s="113">
        <f t="shared" si="39"/>
        <v>0</v>
      </c>
      <c r="CE55" s="113">
        <f t="shared" ca="1" si="40"/>
        <v>0</v>
      </c>
      <c r="CF55" s="113">
        <f t="shared" si="41"/>
        <v>0</v>
      </c>
      <c r="CG55" s="113">
        <f t="shared" si="42"/>
        <v>0</v>
      </c>
      <c r="CH55" s="113">
        <f t="shared" si="43"/>
        <v>0</v>
      </c>
      <c r="CI55" s="113">
        <f t="shared" si="1"/>
        <v>0</v>
      </c>
      <c r="CJ55" s="113">
        <f t="shared" si="2"/>
        <v>10</v>
      </c>
      <c r="CK55" s="113">
        <f t="shared" si="44"/>
        <v>0</v>
      </c>
      <c r="CL55" s="113">
        <f t="shared" si="45"/>
        <v>0</v>
      </c>
      <c r="CM55" s="113">
        <f t="shared" si="46"/>
        <v>0</v>
      </c>
      <c r="CN55" s="113">
        <f t="shared" si="47"/>
        <v>0</v>
      </c>
      <c r="CO55" s="113">
        <f t="shared" si="48"/>
        <v>3300</v>
      </c>
      <c r="CP55" s="113">
        <f t="shared" si="49"/>
        <v>0</v>
      </c>
      <c r="CQ55" s="113">
        <f t="shared" si="50"/>
        <v>0</v>
      </c>
      <c r="CR55" s="113">
        <f t="shared" si="51"/>
        <v>60</v>
      </c>
      <c r="CS55" s="113">
        <f t="shared" si="3"/>
        <v>0</v>
      </c>
      <c r="CT55" s="113">
        <f t="shared" si="4"/>
        <v>0</v>
      </c>
      <c r="CU55" s="113">
        <f t="shared" si="5"/>
        <v>0</v>
      </c>
      <c r="CV55" s="113">
        <f t="shared" si="6"/>
        <v>0</v>
      </c>
      <c r="CW55" s="113">
        <f t="shared" si="52"/>
        <v>0</v>
      </c>
      <c r="CX55" s="113">
        <f t="shared" si="7"/>
        <v>0</v>
      </c>
      <c r="CY55" s="113">
        <f t="shared" si="8"/>
        <v>0</v>
      </c>
      <c r="CZ55" s="113">
        <f t="shared" si="9"/>
        <v>0</v>
      </c>
      <c r="DA55" s="113">
        <f t="shared" si="53"/>
        <v>37</v>
      </c>
      <c r="DB55" s="113">
        <f t="shared" si="54"/>
        <v>46000</v>
      </c>
      <c r="DC55" s="113">
        <f t="shared" si="55"/>
        <v>0</v>
      </c>
      <c r="DD55" s="113">
        <f t="shared" si="56"/>
        <v>90000</v>
      </c>
      <c r="DE55" s="113">
        <f t="shared" si="57"/>
        <v>2000</v>
      </c>
      <c r="DF55" s="113">
        <f t="shared" si="58"/>
        <v>0</v>
      </c>
      <c r="DG55" s="113">
        <f t="shared" si="59"/>
        <v>0</v>
      </c>
      <c r="DH55" s="113">
        <f t="shared" si="60"/>
        <v>0</v>
      </c>
      <c r="DI55" s="113">
        <f t="shared" si="61"/>
        <v>0</v>
      </c>
      <c r="DJ55" s="113"/>
      <c r="DK55" s="113">
        <f t="shared" si="102"/>
        <v>0</v>
      </c>
      <c r="DL55" s="113">
        <f t="shared" si="62"/>
        <v>25</v>
      </c>
      <c r="DM55" s="113">
        <f t="shared" si="63"/>
        <v>1950</v>
      </c>
      <c r="DN55" s="113">
        <f t="shared" si="64"/>
        <v>0</v>
      </c>
      <c r="DO55" s="113">
        <f t="shared" si="65"/>
        <v>0</v>
      </c>
      <c r="DP55" s="113">
        <f t="shared" si="66"/>
        <v>0</v>
      </c>
      <c r="DQ55" s="113">
        <f t="shared" si="67"/>
        <v>0</v>
      </c>
      <c r="DR55" s="113">
        <f t="shared" si="68"/>
        <v>0</v>
      </c>
      <c r="DS55" s="113">
        <f t="shared" si="11"/>
        <v>0</v>
      </c>
      <c r="DT55" s="113">
        <f t="shared" si="12"/>
        <v>10</v>
      </c>
      <c r="DU55" s="113">
        <f t="shared" si="69"/>
        <v>0</v>
      </c>
      <c r="DV55" s="113">
        <f t="shared" si="70"/>
        <v>0</v>
      </c>
      <c r="DW55" s="113">
        <f t="shared" si="103"/>
        <v>0</v>
      </c>
      <c r="DX55" s="113">
        <f t="shared" si="71"/>
        <v>0</v>
      </c>
      <c r="DY55" s="113">
        <f t="shared" si="72"/>
        <v>3300</v>
      </c>
      <c r="DZ55" s="113">
        <f t="shared" si="104"/>
        <v>0</v>
      </c>
      <c r="EA55" s="113">
        <f t="shared" si="73"/>
        <v>0</v>
      </c>
      <c r="EB55" s="113">
        <f t="shared" si="74"/>
        <v>60</v>
      </c>
      <c r="EC55" s="113">
        <f t="shared" si="13"/>
        <v>0</v>
      </c>
      <c r="ED55" s="113">
        <f t="shared" si="14"/>
        <v>0</v>
      </c>
      <c r="EE55" s="113">
        <f t="shared" si="15"/>
        <v>0</v>
      </c>
      <c r="EF55" s="113">
        <f t="shared" si="16"/>
        <v>0</v>
      </c>
      <c r="EG55" s="113">
        <f t="shared" si="75"/>
        <v>0</v>
      </c>
      <c r="EH55" s="113">
        <f t="shared" si="17"/>
        <v>0</v>
      </c>
      <c r="EI55" s="113">
        <f t="shared" si="18"/>
        <v>0</v>
      </c>
      <c r="EJ55" s="113">
        <f t="shared" si="19"/>
        <v>0</v>
      </c>
      <c r="EK55" s="113">
        <f t="shared" si="76"/>
        <v>37</v>
      </c>
      <c r="EL55" s="113">
        <f t="shared" si="77"/>
        <v>46000</v>
      </c>
      <c r="EM55" s="113">
        <f t="shared" si="105"/>
        <v>0</v>
      </c>
      <c r="EN55" s="113">
        <f t="shared" si="78"/>
        <v>90000</v>
      </c>
      <c r="EO55" s="113">
        <f t="shared" si="79"/>
        <v>2000</v>
      </c>
      <c r="EP55" s="113">
        <f t="shared" si="106"/>
        <v>0</v>
      </c>
      <c r="EQ55" s="113">
        <f t="shared" si="80"/>
        <v>0</v>
      </c>
      <c r="ER55" s="113">
        <f t="shared" si="81"/>
        <v>0</v>
      </c>
      <c r="ES55" s="113">
        <f t="shared" si="107"/>
        <v>0</v>
      </c>
      <c r="ET55" s="113"/>
      <c r="EU55" s="113">
        <f t="shared" si="108"/>
        <v>0</v>
      </c>
      <c r="EV55" s="113">
        <f t="shared" si="82"/>
        <v>630</v>
      </c>
      <c r="EW55" s="113">
        <f t="shared" si="83"/>
        <v>6923</v>
      </c>
      <c r="EX55" s="113">
        <f t="shared" si="84"/>
        <v>0</v>
      </c>
      <c r="EY55" s="113">
        <f t="shared" si="85"/>
        <v>0</v>
      </c>
      <c r="EZ55" s="113">
        <f t="shared" si="86"/>
        <v>0</v>
      </c>
      <c r="FA55" s="113">
        <f t="shared" si="109"/>
        <v>0</v>
      </c>
      <c r="FB55" s="113">
        <f t="shared" si="87"/>
        <v>0</v>
      </c>
      <c r="FC55" s="113">
        <f t="shared" si="21"/>
        <v>0</v>
      </c>
      <c r="FD55" s="113">
        <f t="shared" si="22"/>
        <v>22</v>
      </c>
      <c r="FE55" s="113">
        <f t="shared" si="88"/>
        <v>0</v>
      </c>
      <c r="FF55" s="113">
        <f t="shared" si="89"/>
        <v>0</v>
      </c>
      <c r="FG55" s="113">
        <f t="shared" si="110"/>
        <v>0</v>
      </c>
      <c r="FH55" s="113">
        <f t="shared" si="90"/>
        <v>0</v>
      </c>
      <c r="FI55" s="113">
        <f t="shared" si="91"/>
        <v>6000</v>
      </c>
      <c r="FJ55" s="113">
        <f t="shared" si="111"/>
        <v>0</v>
      </c>
      <c r="FK55" s="113">
        <f t="shared" si="92"/>
        <v>0</v>
      </c>
      <c r="FL55" s="113">
        <f t="shared" si="93"/>
        <v>72</v>
      </c>
      <c r="FM55" s="113">
        <f t="shared" si="23"/>
        <v>0</v>
      </c>
      <c r="FN55" s="113">
        <f t="shared" si="24"/>
        <v>0</v>
      </c>
      <c r="FO55" s="113">
        <f t="shared" si="25"/>
        <v>0</v>
      </c>
      <c r="FP55" s="113">
        <f t="shared" si="26"/>
        <v>0</v>
      </c>
      <c r="FQ55" s="113">
        <f t="shared" si="94"/>
        <v>0</v>
      </c>
      <c r="FR55" s="113">
        <f t="shared" si="27"/>
        <v>0</v>
      </c>
      <c r="FS55" s="113">
        <f t="shared" si="28"/>
        <v>0</v>
      </c>
      <c r="FT55" s="113">
        <f t="shared" si="29"/>
        <v>0</v>
      </c>
      <c r="FU55" s="113">
        <f t="shared" si="95"/>
        <v>999</v>
      </c>
      <c r="FV55" s="113">
        <f t="shared" si="96"/>
        <v>313000</v>
      </c>
      <c r="FW55" s="113">
        <f t="shared" si="112"/>
        <v>0</v>
      </c>
      <c r="FX55" s="113">
        <f t="shared" si="97"/>
        <v>245700</v>
      </c>
      <c r="FY55" s="113">
        <f t="shared" si="98"/>
        <v>5000</v>
      </c>
      <c r="FZ55" s="113">
        <f t="shared" si="113"/>
        <v>0</v>
      </c>
      <c r="GA55" s="113">
        <f t="shared" si="99"/>
        <v>0</v>
      </c>
      <c r="GB55" s="113">
        <f t="shared" si="100"/>
        <v>0</v>
      </c>
      <c r="GC55" s="113">
        <f t="shared" si="114"/>
        <v>0</v>
      </c>
    </row>
    <row r="56" spans="2:185" ht="12.75" customHeight="1" x14ac:dyDescent="0.2">
      <c r="B56" s="124">
        <v>49</v>
      </c>
      <c r="C56" s="121" t="s">
        <v>331</v>
      </c>
      <c r="D56" s="126" t="s">
        <v>106</v>
      </c>
      <c r="E56" s="40">
        <f>SUMIF(Entrada_Dados_Ano_2012!$C$7:$C$253,D56,Entrada_Dados_Ano_2012!$D$7:$D$253)</f>
        <v>10</v>
      </c>
      <c r="F56" s="40">
        <f>SUMIF(Entrada_Dados_Ano_2012!$C$7:$C$253,D56,Entrada_Dados_Ano_2012!$E$7:$E$253)</f>
        <v>0</v>
      </c>
      <c r="G56" s="40">
        <f>SUMIF(Entrada_Dados_Ano_2012!$C$7:$C$253,D56,Entrada_Dados_Ano_2012!$F$7:$F$253)</f>
        <v>0</v>
      </c>
      <c r="H56" s="40">
        <f ca="1">SUMIF(Entrada_Dados_Ano_2012!$C$7:$C$253,D56,Entrada_Dados_Ano_2012!$G$7:$G$251)</f>
        <v>0</v>
      </c>
      <c r="I56" s="40">
        <f>SUMIF(Entrada_Dados_Ano_2012!$C$7:$C$251,D56,Entrada_Dados_Ano_2012!$H$7:$H$253)</f>
        <v>20</v>
      </c>
      <c r="J56" s="40">
        <f>SUMIF(Entrada_Dados_Ano_2012!$C$7:$C$253,D56,Entrada_Dados_Ano_2012!$I$7:$I$253)</f>
        <v>0</v>
      </c>
      <c r="K56" s="40">
        <f>SUMIF(Entrada_Dados_Ano_2012!$C$7:$C$253,D56,Entrada_Dados_Ano_2012!$J$7:$J$253)</f>
        <v>0</v>
      </c>
      <c r="L56" s="40">
        <f>SUMIF(Entrada_Dados_Ano_2012!$C$7:$C$253,D56,Entrada_Dados_Ano_2012!$K$7:$K$253)</f>
        <v>0</v>
      </c>
      <c r="M56" s="40">
        <f>SUMIF(Entrada_Dados_Ano_2012!$C$7:$C$253,D56,Entrada_Dados_Ano_2012!$L$7:$L$253)</f>
        <v>0</v>
      </c>
      <c r="N56" s="40">
        <f>SUMIF(Entrada_Dados_Ano_2012!$C$7:$C$253,D56,Entrada_Dados_Ano_2012!$M$7:$M$253)</f>
        <v>0</v>
      </c>
      <c r="O56" s="40">
        <f>SUMIF(Entrada_Dados_Ano_2012!$C$7:$C$253,D56,Entrada_Dados_Ano_2012!$N$7:$N$253)</f>
        <v>0</v>
      </c>
      <c r="P56" s="40">
        <f>SUMIF(Entrada_Dados_Ano_2012!$C$7:$C$253,D56,Entrada_Dados_Ano_2012!$O$7:$O$253)</f>
        <v>0</v>
      </c>
      <c r="Q56" s="40">
        <f>SUMIF(Entrada_Dados_Ano_2012!$C$7:$C$253,D56,Entrada_Dados_Ano_2012!$P$7:$P$253)</f>
        <v>150</v>
      </c>
      <c r="R56" s="40">
        <f>SUMIF(Entrada_Dados_Ano_2012!$C$7:$C$253,D56,Entrada_Dados_Ano_2012!$Q$7:$Q$253)</f>
        <v>0</v>
      </c>
      <c r="S56" s="40">
        <f>SUMIF(Entrada_Dados_Ano_2012!$C$7:$C$253,D56,Entrada_Dados_Ano_2012!$R$7:$R$253)</f>
        <v>3800</v>
      </c>
      <c r="T56" s="40">
        <f>SUMIF(Entrada_Dados_Ano_2012!$C$7:$C$253,D56,Entrada_Dados_Ano_2012!$S$7:$S$253)</f>
        <v>28000</v>
      </c>
      <c r="U56" s="40">
        <f>SUMIF(Entrada_Dados_Ano_2012!$C$7:$C$253,D56,Entrada_Dados_Ano_2012!$T$7:$T$253)</f>
        <v>1300</v>
      </c>
      <c r="V56" s="40">
        <f>SUMIF(Entrada_Dados_Ano_2012!$C$7:$C$253,D56,Entrada_Dados_Ano_2012!$U$7:$U$253)</f>
        <v>0</v>
      </c>
      <c r="W56" s="145">
        <f>SUMIF(Entrada_Dados_Ano_2012!$C$7:$C$253,D56,Entrada_Dados_Ano_2012!$V$7:$V$253)</f>
        <v>0</v>
      </c>
      <c r="X56" s="142">
        <f>SUMIF(Entrada_Dados_Ano_2012!$C$7:$C$253,D56,Entrada_Dados_Ano_2012!$Y$7:$Y$253)</f>
        <v>10</v>
      </c>
      <c r="Y56" s="40">
        <f>SUMIF(Entrada_Dados_Ano_2012!$C$7:$C$253,D56,Entrada_Dados_Ano_2012!$Z$7:$Z$253)</f>
        <v>0</v>
      </c>
      <c r="Z56" s="40">
        <f>SUMIF(Entrada_Dados_Ano_2012!$C$7:$C$253,D56,Entrada_Dados_Ano_2012!$AA$7:$AA$253)</f>
        <v>0</v>
      </c>
      <c r="AA56" s="40">
        <f>SUMIF(Entrada_Dados_Ano_2012!$C$7:$C$253,D56,Entrada_Dados_Ano_2012!$AB$7:$AB$253)</f>
        <v>0</v>
      </c>
      <c r="AB56" s="40">
        <f>SUMIF(Entrada_Dados_Ano_2012!$C$7:$C$253,D56,Entrada_Dados_Ano_2012!$AC$7:$AC$253)</f>
        <v>20</v>
      </c>
      <c r="AC56" s="40">
        <f>SUMIF(Entrada_Dados_Ano_2012!$C$7:$C$253,D56,Entrada_Dados_Ano_2012!$AD$7:$AD$253)</f>
        <v>0</v>
      </c>
      <c r="AD56" s="40">
        <f>SUMIF(Entrada_Dados_Ano_2012!$C$7:$C$253,D56,Entrada_Dados_Ano_2012!$AE$7:$AE$253)</f>
        <v>0</v>
      </c>
      <c r="AE56" s="40">
        <f>SUMIF(Entrada_Dados_Ano_2012!$C$7:$C$253,D56,Entrada_Dados_Ano_2012!$AF$7:$AF$253)</f>
        <v>0</v>
      </c>
      <c r="AF56" s="40">
        <f>SUMIF(Entrada_Dados_Ano_2012!$C$7:$C$253,D56,Entrada_Dados_Ano_2012!$AG$7:$AG$253)</f>
        <v>0</v>
      </c>
      <c r="AG56" s="40">
        <f>SUMIF(Entrada_Dados_Ano_2012!$C$7:$C$253,D56,Entrada_Dados_Ano_2012!$AH$7:$AH$253)</f>
        <v>0</v>
      </c>
      <c r="AH56" s="40">
        <f>SUMIF(Entrada_Dados_Ano_2012!$C$7:$C$253,D56,Entrada_Dados_Ano_2012!$AI$7:$AI$253)</f>
        <v>0</v>
      </c>
      <c r="AI56" s="40">
        <f>SUMIF(Entrada_Dados_Ano_2012!$C$7:$C$253,D56,Entrada_Dados_Ano_2012!$AJ$7:$AJ$253)</f>
        <v>0</v>
      </c>
      <c r="AJ56" s="40">
        <f>SUMIF(Entrada_Dados_Ano_2012!$C$7:$C$253,D56,Entrada_Dados_Ano_2012!$AK$7:$AK$253)</f>
        <v>150</v>
      </c>
      <c r="AK56" s="40">
        <f>SUMIF(Entrada_Dados_Ano_2012!$C$7:$C$253,D56,Entrada_Dados_Ano_2012!$AL$7:$AL$253)</f>
        <v>0</v>
      </c>
      <c r="AL56" s="40">
        <f>SUMIF(Entrada_Dados_Ano_2012!$C$7:$C$253,D56,Entrada_Dados_Ano_2012!$AM$7:$AM$253)</f>
        <v>3800</v>
      </c>
      <c r="AM56" s="40">
        <f>SUMIF(Entrada_Dados_Ano_2012!$C$7:$C$253,D56,Entrada_Dados_Ano_2012!$AN$7:$AN$253)</f>
        <v>28000</v>
      </c>
      <c r="AN56" s="40">
        <f>SUMIF(Entrada_Dados_Ano_2012!$C$7:$C$253,D56,Entrada_Dados_Ano_2012!$AO$7:$AO$253)</f>
        <v>1300</v>
      </c>
      <c r="AO56" s="40">
        <f>SUMIF(Entrada_Dados_Ano_2012!$C$7:$C$253,D56,Entrada_Dados_Ano_2012!$AP$7:$AP$253)</f>
        <v>0</v>
      </c>
      <c r="AP56" s="145">
        <f>SUMIF(Entrada_Dados_Ano_2012!$C$7:$C$253,D56,Entrada_Dados_Ano_2012!$AQ$7:$AQ$253)</f>
        <v>0</v>
      </c>
      <c r="AQ56" s="142">
        <f>SUMIF(Entrada_Dados_Ano_2012!$C$7:$C$253,D56,Entrada_Dados_Ano_2012!$AT$7:$AT$253)</f>
        <v>200</v>
      </c>
      <c r="AR56" s="40">
        <f>SUMIF(Entrada_Dados_Ano_2012!$C$7:$C$253,D56,Entrada_Dados_Ano_2012!$AU$7:$AU$253)</f>
        <v>0</v>
      </c>
      <c r="AS56" s="40">
        <f>SUMIF(Entrada_Dados_Ano_2012!$C$7:$C$253,D56,Entrada_Dados_Ano_2012!$AV$7:$AV$253)</f>
        <v>0</v>
      </c>
      <c r="AT56" s="40">
        <f>SUMIF(Entrada_Dados_Ano_2012!$C$7:$C$253,D56,Entrada_Dados_Ano_2012!$AW$7:$AW$253)</f>
        <v>0</v>
      </c>
      <c r="AU56" s="40">
        <f>SUMIF(Entrada_Dados_Ano_2012!$C$7:$C$253,D56,Entrada_Dados_Ano_2012!$AX$7:$AX$253)</f>
        <v>40</v>
      </c>
      <c r="AV56" s="40">
        <f>SUMIF(Entrada_Dados_Ano_2012!$C$7:$C$253,D56,Entrada_Dados_Ano_2012!$AY$7:$AY$253)</f>
        <v>0</v>
      </c>
      <c r="AW56" s="40">
        <f>SUMIF(Entrada_Dados_Ano_2012!$C$7:$C$253,D56,Entrada_Dados_Ano_2012!$AZ$7:$AZ$253)</f>
        <v>0</v>
      </c>
      <c r="AX56" s="40">
        <f>SUMIF(Entrada_Dados_Ano_2012!$C$7:$C$253,D56,Entrada_Dados_Ano_2012!$BA$7:$BA$253)</f>
        <v>0</v>
      </c>
      <c r="AY56" s="40">
        <f>SUMIF(Entrada_Dados_Ano_2012!$C$7:$C$253,D56,Entrada_Dados_Ano_2012!$BB$7:$BB$253)</f>
        <v>0</v>
      </c>
      <c r="AZ56" s="40">
        <f>SUMIF(Entrada_Dados_Ano_2012!$C$7:$C$253,D56,Entrada_Dados_Ano_2012!$BC$7:$BC$253)</f>
        <v>0</v>
      </c>
      <c r="BA56" s="40">
        <f>SUMIF(Entrada_Dados_Ano_2012!$C$7:$C$253,D56,Entrada_Dados_Ano_2012!$BD$7:$BD$253)</f>
        <v>0</v>
      </c>
      <c r="BB56" s="40">
        <f>SUMIF(Entrada_Dados_Ano_2012!$C$7:$C$253,D56,Entrada_Dados_Ano_2012!$BE$7:$BE$253)</f>
        <v>0</v>
      </c>
      <c r="BC56" s="40">
        <f>SUMIF(Entrada_Dados_Ano_2012!$C$7:$C$253,D56,Entrada_Dados_Ano_2012!$BF$7:$BF$253)</f>
        <v>2100</v>
      </c>
      <c r="BD56" s="40">
        <f>SUMIF(Entrada_Dados_Ano_2012!$C$7:$C$253,D56,Entrada_Dados_Ano_2012!$BG$7:$BG$253)</f>
        <v>0</v>
      </c>
      <c r="BE56" s="40">
        <f>SUMIF(Entrada_Dados_Ano_2012!$C$7:$C$253,D56,Entrada_Dados_Ano_2012!$BH$7:$BH$253)</f>
        <v>22500</v>
      </c>
      <c r="BF56" s="40">
        <f>SUMIF(Entrada_Dados_Ano_2012!$C$7:$C$253,D56,Entrada_Dados_Ano_2012!$BI$7:$BI$253)</f>
        <v>81200</v>
      </c>
      <c r="BG56" s="40">
        <f>SUMIF(Entrada_Dados_Ano_2012!$C$7:$C$253,D56,Entrada_Dados_Ano_2012!$BJ$7:$BJ$253)</f>
        <v>3120</v>
      </c>
      <c r="BH56" s="40">
        <f>SUMIF(Entrada_Dados_Ano_2012!$C$7:$C$253,D56,Entrada_Dados_Ano_2012!$BK$7:$BK$253)</f>
        <v>0</v>
      </c>
      <c r="BI56" s="40">
        <f>SUMIF(Entrada_Dados_Ano_2012!$C$7:$C$253,D56,Entrada_Dados_Ano_2012!$BL$7:$BL$253)</f>
        <v>0</v>
      </c>
      <c r="BK56" s="80">
        <v>49</v>
      </c>
      <c r="BL56" s="81">
        <f t="shared" si="31"/>
        <v>0</v>
      </c>
      <c r="BM56" s="80" t="str">
        <f>IF(BL56=1,SUM($BL$8:BL56),"")</f>
        <v/>
      </c>
      <c r="BN56" s="86" t="str">
        <f t="shared" si="32"/>
        <v>Caldas Novas</v>
      </c>
      <c r="BO56" s="117">
        <f t="shared" si="115"/>
        <v>0</v>
      </c>
      <c r="BP56" s="116">
        <f>HLOOKUP($BP$6,$BZ$6:DI56,BX56)</f>
        <v>0</v>
      </c>
      <c r="BQ56" s="117">
        <f>HLOOKUP($BQ$6,$DJ$6:ES56,BX56)</f>
        <v>0</v>
      </c>
      <c r="BR56" s="116">
        <f>HLOOKUP($BR$6,$ET$6:GC56,BX56)</f>
        <v>0</v>
      </c>
      <c r="BS56" s="84" t="str">
        <f t="shared" si="33"/>
        <v/>
      </c>
      <c r="BT56" s="96" t="str">
        <f>IF((SUM($BL55:$BL$254)=0),"",IF($BK56=VLOOKUP($BK56,$BM$8:$BM$254,1),IF(VLOOKUP($BK56,$BM$8:$BO$254,2)=0,"",VLOOKUP($BK56,$BM$8:$BO$254,3))," "))</f>
        <v/>
      </c>
      <c r="BU56" s="93" t="str">
        <f t="shared" si="34"/>
        <v/>
      </c>
      <c r="BV56" s="90" t="str">
        <f t="shared" si="35"/>
        <v/>
      </c>
      <c r="BW56" s="93" t="str">
        <f t="shared" si="101"/>
        <v/>
      </c>
      <c r="BX56" s="97">
        <v>51</v>
      </c>
      <c r="BY56" s="29"/>
      <c r="BZ56" s="113"/>
      <c r="CA56" s="113">
        <f t="shared" si="36"/>
        <v>0</v>
      </c>
      <c r="CB56" s="113">
        <f t="shared" si="37"/>
        <v>10</v>
      </c>
      <c r="CC56" s="113">
        <f t="shared" si="38"/>
        <v>0</v>
      </c>
      <c r="CD56" s="113">
        <f t="shared" si="39"/>
        <v>0</v>
      </c>
      <c r="CE56" s="113">
        <f t="shared" ca="1" si="40"/>
        <v>0</v>
      </c>
      <c r="CF56" s="113">
        <f t="shared" si="41"/>
        <v>20</v>
      </c>
      <c r="CG56" s="113">
        <f t="shared" si="42"/>
        <v>8</v>
      </c>
      <c r="CH56" s="113">
        <f t="shared" si="43"/>
        <v>0</v>
      </c>
      <c r="CI56" s="113">
        <f t="shared" si="1"/>
        <v>0</v>
      </c>
      <c r="CJ56" s="113">
        <f t="shared" si="2"/>
        <v>0</v>
      </c>
      <c r="CK56" s="113">
        <f t="shared" si="44"/>
        <v>0</v>
      </c>
      <c r="CL56" s="113">
        <f t="shared" si="45"/>
        <v>0</v>
      </c>
      <c r="CM56" s="113">
        <f t="shared" si="46"/>
        <v>75</v>
      </c>
      <c r="CN56" s="113">
        <f t="shared" si="47"/>
        <v>0</v>
      </c>
      <c r="CO56" s="113">
        <f t="shared" si="48"/>
        <v>0</v>
      </c>
      <c r="CP56" s="113">
        <f t="shared" si="49"/>
        <v>0</v>
      </c>
      <c r="CQ56" s="113">
        <f t="shared" si="50"/>
        <v>0</v>
      </c>
      <c r="CR56" s="113">
        <f t="shared" si="51"/>
        <v>0</v>
      </c>
      <c r="CS56" s="113">
        <f t="shared" si="3"/>
        <v>0</v>
      </c>
      <c r="CT56" s="113">
        <f t="shared" si="4"/>
        <v>314</v>
      </c>
      <c r="CU56" s="113">
        <f t="shared" si="5"/>
        <v>16</v>
      </c>
      <c r="CV56" s="113">
        <f t="shared" si="6"/>
        <v>0</v>
      </c>
      <c r="CW56" s="113">
        <f t="shared" si="52"/>
        <v>150</v>
      </c>
      <c r="CX56" s="113">
        <f t="shared" si="7"/>
        <v>0</v>
      </c>
      <c r="CY56" s="113">
        <f t="shared" si="8"/>
        <v>0</v>
      </c>
      <c r="CZ56" s="113">
        <f t="shared" si="9"/>
        <v>0</v>
      </c>
      <c r="DA56" s="113">
        <f t="shared" si="53"/>
        <v>0</v>
      </c>
      <c r="DB56" s="113">
        <f t="shared" si="54"/>
        <v>3800</v>
      </c>
      <c r="DC56" s="113">
        <f t="shared" si="55"/>
        <v>0</v>
      </c>
      <c r="DD56" s="113">
        <f t="shared" si="56"/>
        <v>28000</v>
      </c>
      <c r="DE56" s="113">
        <f t="shared" si="57"/>
        <v>1300</v>
      </c>
      <c r="DF56" s="113">
        <f t="shared" si="58"/>
        <v>0</v>
      </c>
      <c r="DG56" s="113">
        <f t="shared" si="59"/>
        <v>0</v>
      </c>
      <c r="DH56" s="113">
        <f t="shared" si="60"/>
        <v>0</v>
      </c>
      <c r="DI56" s="113">
        <f t="shared" si="61"/>
        <v>0</v>
      </c>
      <c r="DJ56" s="113"/>
      <c r="DK56" s="113">
        <f t="shared" si="102"/>
        <v>0</v>
      </c>
      <c r="DL56" s="113">
        <f t="shared" si="62"/>
        <v>10</v>
      </c>
      <c r="DM56" s="113">
        <f t="shared" si="63"/>
        <v>0</v>
      </c>
      <c r="DN56" s="113">
        <f t="shared" si="64"/>
        <v>0</v>
      </c>
      <c r="DO56" s="113">
        <f t="shared" si="65"/>
        <v>0</v>
      </c>
      <c r="DP56" s="113">
        <f t="shared" si="66"/>
        <v>20</v>
      </c>
      <c r="DQ56" s="113">
        <f t="shared" si="67"/>
        <v>8</v>
      </c>
      <c r="DR56" s="113">
        <f t="shared" si="68"/>
        <v>0</v>
      </c>
      <c r="DS56" s="113">
        <f t="shared" si="11"/>
        <v>0</v>
      </c>
      <c r="DT56" s="113">
        <f t="shared" si="12"/>
        <v>0</v>
      </c>
      <c r="DU56" s="113">
        <f t="shared" si="69"/>
        <v>0</v>
      </c>
      <c r="DV56" s="113">
        <f t="shared" si="70"/>
        <v>0</v>
      </c>
      <c r="DW56" s="113">
        <f t="shared" si="103"/>
        <v>75</v>
      </c>
      <c r="DX56" s="113">
        <f t="shared" si="71"/>
        <v>0</v>
      </c>
      <c r="DY56" s="113">
        <f t="shared" si="72"/>
        <v>0</v>
      </c>
      <c r="DZ56" s="113">
        <f t="shared" si="104"/>
        <v>0</v>
      </c>
      <c r="EA56" s="113">
        <f t="shared" si="73"/>
        <v>0</v>
      </c>
      <c r="EB56" s="113">
        <f t="shared" si="74"/>
        <v>0</v>
      </c>
      <c r="EC56" s="113">
        <f t="shared" si="13"/>
        <v>0</v>
      </c>
      <c r="ED56" s="113">
        <f t="shared" si="14"/>
        <v>314</v>
      </c>
      <c r="EE56" s="113">
        <f t="shared" si="15"/>
        <v>16</v>
      </c>
      <c r="EF56" s="113">
        <f t="shared" si="16"/>
        <v>0</v>
      </c>
      <c r="EG56" s="113">
        <f t="shared" si="75"/>
        <v>150</v>
      </c>
      <c r="EH56" s="113">
        <f t="shared" si="17"/>
        <v>0</v>
      </c>
      <c r="EI56" s="113">
        <f t="shared" si="18"/>
        <v>0</v>
      </c>
      <c r="EJ56" s="113">
        <f t="shared" si="19"/>
        <v>0</v>
      </c>
      <c r="EK56" s="113">
        <f t="shared" si="76"/>
        <v>0</v>
      </c>
      <c r="EL56" s="113">
        <f t="shared" si="77"/>
        <v>3800</v>
      </c>
      <c r="EM56" s="113">
        <f t="shared" si="105"/>
        <v>0</v>
      </c>
      <c r="EN56" s="113">
        <f t="shared" si="78"/>
        <v>28000</v>
      </c>
      <c r="EO56" s="113">
        <f t="shared" si="79"/>
        <v>1300</v>
      </c>
      <c r="EP56" s="113">
        <f t="shared" si="106"/>
        <v>0</v>
      </c>
      <c r="EQ56" s="113">
        <f t="shared" si="80"/>
        <v>0</v>
      </c>
      <c r="ER56" s="113">
        <f t="shared" si="81"/>
        <v>0</v>
      </c>
      <c r="ES56" s="113">
        <f t="shared" si="107"/>
        <v>0</v>
      </c>
      <c r="ET56" s="113"/>
      <c r="EU56" s="113">
        <f t="shared" si="108"/>
        <v>0</v>
      </c>
      <c r="EV56" s="113">
        <f t="shared" si="82"/>
        <v>200</v>
      </c>
      <c r="EW56" s="113">
        <f t="shared" si="83"/>
        <v>0</v>
      </c>
      <c r="EX56" s="113">
        <f t="shared" si="84"/>
        <v>0</v>
      </c>
      <c r="EY56" s="113">
        <f t="shared" si="85"/>
        <v>0</v>
      </c>
      <c r="EZ56" s="113">
        <f t="shared" si="86"/>
        <v>40</v>
      </c>
      <c r="FA56" s="113">
        <f t="shared" si="109"/>
        <v>150</v>
      </c>
      <c r="FB56" s="113">
        <f t="shared" si="87"/>
        <v>0</v>
      </c>
      <c r="FC56" s="113">
        <f t="shared" si="21"/>
        <v>0</v>
      </c>
      <c r="FD56" s="113">
        <f t="shared" si="22"/>
        <v>0</v>
      </c>
      <c r="FE56" s="113">
        <f t="shared" si="88"/>
        <v>0</v>
      </c>
      <c r="FF56" s="113">
        <f t="shared" si="89"/>
        <v>0</v>
      </c>
      <c r="FG56" s="113">
        <f t="shared" si="110"/>
        <v>750</v>
      </c>
      <c r="FH56" s="113">
        <f t="shared" si="90"/>
        <v>0</v>
      </c>
      <c r="FI56" s="113">
        <f t="shared" si="91"/>
        <v>0</v>
      </c>
      <c r="FJ56" s="113">
        <f t="shared" si="111"/>
        <v>0</v>
      </c>
      <c r="FK56" s="113">
        <f t="shared" si="92"/>
        <v>0</v>
      </c>
      <c r="FL56" s="113">
        <f t="shared" si="93"/>
        <v>0</v>
      </c>
      <c r="FM56" s="113">
        <f t="shared" si="23"/>
        <v>0</v>
      </c>
      <c r="FN56" s="113">
        <f t="shared" si="24"/>
        <v>4710</v>
      </c>
      <c r="FO56" s="113">
        <f t="shared" si="25"/>
        <v>160</v>
      </c>
      <c r="FP56" s="113">
        <f t="shared" si="26"/>
        <v>0</v>
      </c>
      <c r="FQ56" s="113">
        <f t="shared" si="94"/>
        <v>2100</v>
      </c>
      <c r="FR56" s="113">
        <f t="shared" si="27"/>
        <v>0</v>
      </c>
      <c r="FS56" s="113">
        <f t="shared" si="28"/>
        <v>0</v>
      </c>
      <c r="FT56" s="113">
        <f t="shared" si="29"/>
        <v>0</v>
      </c>
      <c r="FU56" s="113">
        <f t="shared" si="95"/>
        <v>0</v>
      </c>
      <c r="FV56" s="113">
        <f t="shared" si="96"/>
        <v>22500</v>
      </c>
      <c r="FW56" s="113">
        <f t="shared" si="112"/>
        <v>0</v>
      </c>
      <c r="FX56" s="113">
        <f t="shared" si="97"/>
        <v>81200</v>
      </c>
      <c r="FY56" s="113">
        <f t="shared" si="98"/>
        <v>3120</v>
      </c>
      <c r="FZ56" s="113">
        <f t="shared" si="113"/>
        <v>0</v>
      </c>
      <c r="GA56" s="113">
        <f t="shared" si="99"/>
        <v>0</v>
      </c>
      <c r="GB56" s="113">
        <f t="shared" si="100"/>
        <v>0</v>
      </c>
      <c r="GC56" s="113">
        <f t="shared" si="114"/>
        <v>0</v>
      </c>
    </row>
    <row r="57" spans="2:185" ht="12.75" customHeight="1" x14ac:dyDescent="0.2">
      <c r="B57" s="124">
        <v>50</v>
      </c>
      <c r="C57" s="121" t="s">
        <v>332</v>
      </c>
      <c r="D57" s="126" t="s">
        <v>107</v>
      </c>
      <c r="E57" s="40">
        <f>SUMIF(Entrada_Dados_Ano_2012!$C$7:$C$253,D57,Entrada_Dados_Ano_2012!$D$7:$D$253)</f>
        <v>0</v>
      </c>
      <c r="F57" s="40">
        <f>SUMIF(Entrada_Dados_Ano_2012!$C$7:$C$253,D57,Entrada_Dados_Ano_2012!$E$7:$E$253)</f>
        <v>0</v>
      </c>
      <c r="G57" s="40">
        <f>SUMIF(Entrada_Dados_Ano_2012!$C$7:$C$253,D57,Entrada_Dados_Ano_2012!$F$7:$F$253)</f>
        <v>0</v>
      </c>
      <c r="H57" s="40">
        <f ca="1">SUMIF(Entrada_Dados_Ano_2012!$C$7:$C$253,D57,Entrada_Dados_Ano_2012!$G$7:$G$251)</f>
        <v>0</v>
      </c>
      <c r="I57" s="40">
        <f>SUMIF(Entrada_Dados_Ano_2012!$C$7:$C$251,D57,Entrada_Dados_Ano_2012!$H$7:$H$253)</f>
        <v>0</v>
      </c>
      <c r="J57" s="40">
        <f>SUMIF(Entrada_Dados_Ano_2012!$C$7:$C$253,D57,Entrada_Dados_Ano_2012!$I$7:$I$253)</f>
        <v>0</v>
      </c>
      <c r="K57" s="40">
        <f>SUMIF(Entrada_Dados_Ano_2012!$C$7:$C$253,D57,Entrada_Dados_Ano_2012!$J$7:$J$253)</f>
        <v>0</v>
      </c>
      <c r="L57" s="40">
        <f>SUMIF(Entrada_Dados_Ano_2012!$C$7:$C$253,D57,Entrada_Dados_Ano_2012!$K$7:$K$253)</f>
        <v>0</v>
      </c>
      <c r="M57" s="40">
        <f>SUMIF(Entrada_Dados_Ano_2012!$C$7:$C$253,D57,Entrada_Dados_Ano_2012!$L$7:$L$253)</f>
        <v>0</v>
      </c>
      <c r="N57" s="40">
        <f>SUMIF(Entrada_Dados_Ano_2012!$C$7:$C$253,D57,Entrada_Dados_Ano_2012!$M$7:$M$253)</f>
        <v>0</v>
      </c>
      <c r="O57" s="40">
        <f>SUMIF(Entrada_Dados_Ano_2012!$C$7:$C$253,D57,Entrada_Dados_Ano_2012!$N$7:$N$253)</f>
        <v>0</v>
      </c>
      <c r="P57" s="40">
        <f>SUMIF(Entrada_Dados_Ano_2012!$C$7:$C$253,D57,Entrada_Dados_Ano_2012!$O$7:$O$253)</f>
        <v>0</v>
      </c>
      <c r="Q57" s="40">
        <f>SUMIF(Entrada_Dados_Ano_2012!$C$7:$C$253,D57,Entrada_Dados_Ano_2012!$P$7:$P$253)</f>
        <v>40</v>
      </c>
      <c r="R57" s="40">
        <f>SUMIF(Entrada_Dados_Ano_2012!$C$7:$C$253,D57,Entrada_Dados_Ano_2012!$Q$7:$Q$253)</f>
        <v>0</v>
      </c>
      <c r="S57" s="40">
        <f>SUMIF(Entrada_Dados_Ano_2012!$C$7:$C$253,D57,Entrada_Dados_Ano_2012!$R$7:$R$253)</f>
        <v>800</v>
      </c>
      <c r="T57" s="40">
        <f>SUMIF(Entrada_Dados_Ano_2012!$C$7:$C$253,D57,Entrada_Dados_Ano_2012!$S$7:$S$253)</f>
        <v>0</v>
      </c>
      <c r="U57" s="40">
        <f>SUMIF(Entrada_Dados_Ano_2012!$C$7:$C$253,D57,Entrada_Dados_Ano_2012!$T$7:$T$253)</f>
        <v>0</v>
      </c>
      <c r="V57" s="40">
        <f>SUMIF(Entrada_Dados_Ano_2012!$C$7:$C$253,D57,Entrada_Dados_Ano_2012!$U$7:$U$253)</f>
        <v>0</v>
      </c>
      <c r="W57" s="145">
        <f>SUMIF(Entrada_Dados_Ano_2012!$C$7:$C$253,D57,Entrada_Dados_Ano_2012!$V$7:$V$253)</f>
        <v>0</v>
      </c>
      <c r="X57" s="142">
        <f>SUMIF(Entrada_Dados_Ano_2012!$C$7:$C$253,D57,Entrada_Dados_Ano_2012!$Y$7:$Y$253)</f>
        <v>0</v>
      </c>
      <c r="Y57" s="40">
        <f>SUMIF(Entrada_Dados_Ano_2012!$C$7:$C$253,D57,Entrada_Dados_Ano_2012!$Z$7:$Z$253)</f>
        <v>0</v>
      </c>
      <c r="Z57" s="40">
        <f>SUMIF(Entrada_Dados_Ano_2012!$C$7:$C$253,D57,Entrada_Dados_Ano_2012!$AA$7:$AA$253)</f>
        <v>0</v>
      </c>
      <c r="AA57" s="40">
        <f>SUMIF(Entrada_Dados_Ano_2012!$C$7:$C$253,D57,Entrada_Dados_Ano_2012!$AB$7:$AB$253)</f>
        <v>0</v>
      </c>
      <c r="AB57" s="40">
        <f>SUMIF(Entrada_Dados_Ano_2012!$C$7:$C$253,D57,Entrada_Dados_Ano_2012!$AC$7:$AC$253)</f>
        <v>0</v>
      </c>
      <c r="AC57" s="40">
        <f>SUMIF(Entrada_Dados_Ano_2012!$C$7:$C$253,D57,Entrada_Dados_Ano_2012!$AD$7:$AD$253)</f>
        <v>0</v>
      </c>
      <c r="AD57" s="40">
        <f>SUMIF(Entrada_Dados_Ano_2012!$C$7:$C$253,D57,Entrada_Dados_Ano_2012!$AE$7:$AE$253)</f>
        <v>0</v>
      </c>
      <c r="AE57" s="40">
        <f>SUMIF(Entrada_Dados_Ano_2012!$C$7:$C$253,D57,Entrada_Dados_Ano_2012!$AF$7:$AF$253)</f>
        <v>0</v>
      </c>
      <c r="AF57" s="40">
        <f>SUMIF(Entrada_Dados_Ano_2012!$C$7:$C$253,D57,Entrada_Dados_Ano_2012!$AG$7:$AG$253)</f>
        <v>0</v>
      </c>
      <c r="AG57" s="40">
        <f>SUMIF(Entrada_Dados_Ano_2012!$C$7:$C$253,D57,Entrada_Dados_Ano_2012!$AH$7:$AH$253)</f>
        <v>0</v>
      </c>
      <c r="AH57" s="40">
        <f>SUMIF(Entrada_Dados_Ano_2012!$C$7:$C$253,D57,Entrada_Dados_Ano_2012!$AI$7:$AI$253)</f>
        <v>0</v>
      </c>
      <c r="AI57" s="40">
        <f>SUMIF(Entrada_Dados_Ano_2012!$C$7:$C$253,D57,Entrada_Dados_Ano_2012!$AJ$7:$AJ$253)</f>
        <v>0</v>
      </c>
      <c r="AJ57" s="40">
        <f>SUMIF(Entrada_Dados_Ano_2012!$C$7:$C$253,D57,Entrada_Dados_Ano_2012!$AK$7:$AK$253)</f>
        <v>40</v>
      </c>
      <c r="AK57" s="40">
        <f>SUMIF(Entrada_Dados_Ano_2012!$C$7:$C$253,D57,Entrada_Dados_Ano_2012!$AL$7:$AL$253)</f>
        <v>0</v>
      </c>
      <c r="AL57" s="40">
        <f>SUMIF(Entrada_Dados_Ano_2012!$C$7:$C$253,D57,Entrada_Dados_Ano_2012!$AM$7:$AM$253)</f>
        <v>800</v>
      </c>
      <c r="AM57" s="40">
        <f>SUMIF(Entrada_Dados_Ano_2012!$C$7:$C$253,D57,Entrada_Dados_Ano_2012!$AN$7:$AN$253)</f>
        <v>0</v>
      </c>
      <c r="AN57" s="40">
        <f>SUMIF(Entrada_Dados_Ano_2012!$C$7:$C$253,D57,Entrada_Dados_Ano_2012!$AO$7:$AO$253)</f>
        <v>0</v>
      </c>
      <c r="AO57" s="40">
        <f>SUMIF(Entrada_Dados_Ano_2012!$C$7:$C$253,D57,Entrada_Dados_Ano_2012!$AP$7:$AP$253)</f>
        <v>0</v>
      </c>
      <c r="AP57" s="145">
        <f>SUMIF(Entrada_Dados_Ano_2012!$C$7:$C$253,D57,Entrada_Dados_Ano_2012!$AQ$7:$AQ$253)</f>
        <v>0</v>
      </c>
      <c r="AQ57" s="142">
        <f>SUMIF(Entrada_Dados_Ano_2012!$C$7:$C$253,D57,Entrada_Dados_Ano_2012!$AT$7:$AT$253)</f>
        <v>0</v>
      </c>
      <c r="AR57" s="40">
        <f>SUMIF(Entrada_Dados_Ano_2012!$C$7:$C$253,D57,Entrada_Dados_Ano_2012!$AU$7:$AU$253)</f>
        <v>0</v>
      </c>
      <c r="AS57" s="40">
        <f>SUMIF(Entrada_Dados_Ano_2012!$C$7:$C$253,D57,Entrada_Dados_Ano_2012!$AV$7:$AV$253)</f>
        <v>0</v>
      </c>
      <c r="AT57" s="40">
        <f>SUMIF(Entrada_Dados_Ano_2012!$C$7:$C$253,D57,Entrada_Dados_Ano_2012!$AW$7:$AW$253)</f>
        <v>0</v>
      </c>
      <c r="AU57" s="40">
        <f>SUMIF(Entrada_Dados_Ano_2012!$C$7:$C$253,D57,Entrada_Dados_Ano_2012!$AX$7:$AX$253)</f>
        <v>0</v>
      </c>
      <c r="AV57" s="40">
        <f>SUMIF(Entrada_Dados_Ano_2012!$C$7:$C$253,D57,Entrada_Dados_Ano_2012!$AY$7:$AY$253)</f>
        <v>0</v>
      </c>
      <c r="AW57" s="40">
        <f>SUMIF(Entrada_Dados_Ano_2012!$C$7:$C$253,D57,Entrada_Dados_Ano_2012!$AZ$7:$AZ$253)</f>
        <v>0</v>
      </c>
      <c r="AX57" s="40">
        <f>SUMIF(Entrada_Dados_Ano_2012!$C$7:$C$253,D57,Entrada_Dados_Ano_2012!$BA$7:$BA$253)</f>
        <v>0</v>
      </c>
      <c r="AY57" s="40">
        <f>SUMIF(Entrada_Dados_Ano_2012!$C$7:$C$253,D57,Entrada_Dados_Ano_2012!$BB$7:$BB$253)</f>
        <v>0</v>
      </c>
      <c r="AZ57" s="40">
        <f>SUMIF(Entrada_Dados_Ano_2012!$C$7:$C$253,D57,Entrada_Dados_Ano_2012!$BC$7:$BC$253)</f>
        <v>0</v>
      </c>
      <c r="BA57" s="40">
        <f>SUMIF(Entrada_Dados_Ano_2012!$C$7:$C$253,D57,Entrada_Dados_Ano_2012!$BD$7:$BD$253)</f>
        <v>0</v>
      </c>
      <c r="BB57" s="40">
        <f>SUMIF(Entrada_Dados_Ano_2012!$C$7:$C$253,D57,Entrada_Dados_Ano_2012!$BE$7:$BE$253)</f>
        <v>0</v>
      </c>
      <c r="BC57" s="40">
        <f>SUMIF(Entrada_Dados_Ano_2012!$C$7:$C$253,D57,Entrada_Dados_Ano_2012!$BF$7:$BF$253)</f>
        <v>660</v>
      </c>
      <c r="BD57" s="40">
        <f>SUMIF(Entrada_Dados_Ano_2012!$C$7:$C$253,D57,Entrada_Dados_Ano_2012!$BG$7:$BG$253)</f>
        <v>0</v>
      </c>
      <c r="BE57" s="40">
        <f>SUMIF(Entrada_Dados_Ano_2012!$C$7:$C$253,D57,Entrada_Dados_Ano_2012!$BH$7:$BH$253)</f>
        <v>5750</v>
      </c>
      <c r="BF57" s="40">
        <f>SUMIF(Entrada_Dados_Ano_2012!$C$7:$C$253,D57,Entrada_Dados_Ano_2012!$BI$7:$BI$253)</f>
        <v>0</v>
      </c>
      <c r="BG57" s="40">
        <f>SUMIF(Entrada_Dados_Ano_2012!$C$7:$C$253,D57,Entrada_Dados_Ano_2012!$BJ$7:$BJ$253)</f>
        <v>0</v>
      </c>
      <c r="BH57" s="40">
        <f>SUMIF(Entrada_Dados_Ano_2012!$C$7:$C$253,D57,Entrada_Dados_Ano_2012!$BK$7:$BK$253)</f>
        <v>0</v>
      </c>
      <c r="BI57" s="40">
        <f>SUMIF(Entrada_Dados_Ano_2012!$C$7:$C$253,D57,Entrada_Dados_Ano_2012!$BL$7:$BL$253)</f>
        <v>0</v>
      </c>
      <c r="BK57" s="80">
        <v>50</v>
      </c>
      <c r="BL57" s="81">
        <f t="shared" si="31"/>
        <v>0</v>
      </c>
      <c r="BM57" s="80" t="str">
        <f>IF(BL57=1,SUM($BL$8:BL57),"")</f>
        <v/>
      </c>
      <c r="BN57" s="86" t="str">
        <f t="shared" si="32"/>
        <v>Caldazinha</v>
      </c>
      <c r="BO57" s="117">
        <f t="shared" si="115"/>
        <v>0</v>
      </c>
      <c r="BP57" s="116">
        <f>HLOOKUP($BP$6,$BZ$6:DI57,BX57)</f>
        <v>0</v>
      </c>
      <c r="BQ57" s="117">
        <f>HLOOKUP($BQ$6,$DJ$6:ES57,BX57)</f>
        <v>0</v>
      </c>
      <c r="BR57" s="116">
        <f>HLOOKUP($BR$6,$ET$6:GC57,BX57)</f>
        <v>0</v>
      </c>
      <c r="BS57" s="84" t="str">
        <f t="shared" si="33"/>
        <v/>
      </c>
      <c r="BT57" s="96" t="str">
        <f>IF((SUM($BL56:$BL$254)=0),"",IF($BK57=VLOOKUP($BK57,$BM$8:$BM$254,1),IF(VLOOKUP($BK57,$BM$8:$BO$254,2)=0,"",VLOOKUP($BK57,$BM$8:$BO$254,3))," "))</f>
        <v/>
      </c>
      <c r="BU57" s="93" t="str">
        <f t="shared" si="34"/>
        <v/>
      </c>
      <c r="BV57" s="90" t="str">
        <f t="shared" si="35"/>
        <v/>
      </c>
      <c r="BW57" s="93" t="str">
        <f t="shared" si="101"/>
        <v/>
      </c>
      <c r="BX57" s="97">
        <v>52</v>
      </c>
      <c r="BY57" s="29"/>
      <c r="BZ57" s="113"/>
      <c r="CA57" s="113">
        <f t="shared" si="36"/>
        <v>0</v>
      </c>
      <c r="CB57" s="113">
        <f t="shared" si="37"/>
        <v>0</v>
      </c>
      <c r="CC57" s="113">
        <f t="shared" si="38"/>
        <v>0</v>
      </c>
      <c r="CD57" s="113">
        <f t="shared" si="39"/>
        <v>0</v>
      </c>
      <c r="CE57" s="113">
        <f t="shared" ca="1" si="40"/>
        <v>0</v>
      </c>
      <c r="CF57" s="113">
        <f t="shared" si="41"/>
        <v>0</v>
      </c>
      <c r="CG57" s="113">
        <f t="shared" si="42"/>
        <v>8</v>
      </c>
      <c r="CH57" s="113">
        <f t="shared" si="43"/>
        <v>0</v>
      </c>
      <c r="CI57" s="113">
        <f t="shared" si="1"/>
        <v>0</v>
      </c>
      <c r="CJ57" s="113">
        <f t="shared" si="2"/>
        <v>5</v>
      </c>
      <c r="CK57" s="113">
        <f t="shared" si="44"/>
        <v>0</v>
      </c>
      <c r="CL57" s="113">
        <f t="shared" si="45"/>
        <v>0</v>
      </c>
      <c r="CM57" s="113">
        <f t="shared" si="46"/>
        <v>0</v>
      </c>
      <c r="CN57" s="113">
        <f t="shared" si="47"/>
        <v>0</v>
      </c>
      <c r="CO57" s="113">
        <f t="shared" si="48"/>
        <v>0</v>
      </c>
      <c r="CP57" s="113">
        <f t="shared" si="49"/>
        <v>0</v>
      </c>
      <c r="CQ57" s="113">
        <f t="shared" si="50"/>
        <v>0</v>
      </c>
      <c r="CR57" s="113">
        <f t="shared" si="51"/>
        <v>0</v>
      </c>
      <c r="CS57" s="113">
        <f t="shared" si="3"/>
        <v>0</v>
      </c>
      <c r="CT57" s="113">
        <f t="shared" si="4"/>
        <v>5</v>
      </c>
      <c r="CU57" s="113">
        <f t="shared" si="5"/>
        <v>0</v>
      </c>
      <c r="CV57" s="113">
        <f t="shared" si="6"/>
        <v>0</v>
      </c>
      <c r="CW57" s="113">
        <f t="shared" si="52"/>
        <v>40</v>
      </c>
      <c r="CX57" s="113">
        <f t="shared" si="7"/>
        <v>0</v>
      </c>
      <c r="CY57" s="113">
        <f t="shared" si="8"/>
        <v>0</v>
      </c>
      <c r="CZ57" s="113">
        <f t="shared" si="9"/>
        <v>0</v>
      </c>
      <c r="DA57" s="113">
        <f t="shared" si="53"/>
        <v>0</v>
      </c>
      <c r="DB57" s="113">
        <f t="shared" si="54"/>
        <v>800</v>
      </c>
      <c r="DC57" s="113">
        <f t="shared" si="55"/>
        <v>0</v>
      </c>
      <c r="DD57" s="113">
        <f t="shared" si="56"/>
        <v>0</v>
      </c>
      <c r="DE57" s="113">
        <f t="shared" si="57"/>
        <v>0</v>
      </c>
      <c r="DF57" s="113">
        <f t="shared" si="58"/>
        <v>0</v>
      </c>
      <c r="DG57" s="113">
        <f t="shared" si="59"/>
        <v>0</v>
      </c>
      <c r="DH57" s="113">
        <f t="shared" si="60"/>
        <v>0</v>
      </c>
      <c r="DI57" s="113">
        <f t="shared" si="61"/>
        <v>0</v>
      </c>
      <c r="DJ57" s="113"/>
      <c r="DK57" s="113">
        <f t="shared" si="102"/>
        <v>0</v>
      </c>
      <c r="DL57" s="113">
        <f t="shared" si="62"/>
        <v>0</v>
      </c>
      <c r="DM57" s="113">
        <f t="shared" si="63"/>
        <v>0</v>
      </c>
      <c r="DN57" s="113">
        <f t="shared" si="64"/>
        <v>0</v>
      </c>
      <c r="DO57" s="113">
        <f t="shared" si="65"/>
        <v>0</v>
      </c>
      <c r="DP57" s="113">
        <f t="shared" si="66"/>
        <v>0</v>
      </c>
      <c r="DQ57" s="113">
        <f t="shared" si="67"/>
        <v>8</v>
      </c>
      <c r="DR57" s="113">
        <f t="shared" si="68"/>
        <v>0</v>
      </c>
      <c r="DS57" s="113">
        <f t="shared" si="11"/>
        <v>0</v>
      </c>
      <c r="DT57" s="113">
        <f t="shared" si="12"/>
        <v>5</v>
      </c>
      <c r="DU57" s="113">
        <f t="shared" si="69"/>
        <v>0</v>
      </c>
      <c r="DV57" s="113">
        <f t="shared" si="70"/>
        <v>0</v>
      </c>
      <c r="DW57" s="113">
        <f t="shared" si="103"/>
        <v>0</v>
      </c>
      <c r="DX57" s="113">
        <f t="shared" si="71"/>
        <v>0</v>
      </c>
      <c r="DY57" s="113">
        <f t="shared" si="72"/>
        <v>0</v>
      </c>
      <c r="DZ57" s="113">
        <f t="shared" si="104"/>
        <v>0</v>
      </c>
      <c r="EA57" s="113">
        <f t="shared" si="73"/>
        <v>0</v>
      </c>
      <c r="EB57" s="113">
        <f t="shared" si="74"/>
        <v>0</v>
      </c>
      <c r="EC57" s="113">
        <f t="shared" si="13"/>
        <v>0</v>
      </c>
      <c r="ED57" s="113">
        <f t="shared" si="14"/>
        <v>5</v>
      </c>
      <c r="EE57" s="113">
        <f t="shared" si="15"/>
        <v>0</v>
      </c>
      <c r="EF57" s="113">
        <f t="shared" si="16"/>
        <v>0</v>
      </c>
      <c r="EG57" s="113">
        <f t="shared" si="75"/>
        <v>40</v>
      </c>
      <c r="EH57" s="113">
        <f t="shared" si="17"/>
        <v>0</v>
      </c>
      <c r="EI57" s="113">
        <f t="shared" si="18"/>
        <v>0</v>
      </c>
      <c r="EJ57" s="113">
        <f t="shared" si="19"/>
        <v>0</v>
      </c>
      <c r="EK57" s="113">
        <f t="shared" si="76"/>
        <v>0</v>
      </c>
      <c r="EL57" s="113">
        <f t="shared" si="77"/>
        <v>800</v>
      </c>
      <c r="EM57" s="113">
        <f t="shared" si="105"/>
        <v>0</v>
      </c>
      <c r="EN57" s="113">
        <f t="shared" si="78"/>
        <v>0</v>
      </c>
      <c r="EO57" s="113">
        <f t="shared" si="79"/>
        <v>0</v>
      </c>
      <c r="EP57" s="113">
        <f t="shared" si="106"/>
        <v>0</v>
      </c>
      <c r="EQ57" s="113">
        <f t="shared" si="80"/>
        <v>0</v>
      </c>
      <c r="ER57" s="113">
        <f t="shared" si="81"/>
        <v>0</v>
      </c>
      <c r="ES57" s="113">
        <f t="shared" si="107"/>
        <v>0</v>
      </c>
      <c r="ET57" s="113"/>
      <c r="EU57" s="113">
        <f t="shared" si="108"/>
        <v>0</v>
      </c>
      <c r="EV57" s="113">
        <f t="shared" si="82"/>
        <v>0</v>
      </c>
      <c r="EW57" s="113">
        <f t="shared" si="83"/>
        <v>0</v>
      </c>
      <c r="EX57" s="113">
        <f t="shared" si="84"/>
        <v>0</v>
      </c>
      <c r="EY57" s="113">
        <f t="shared" si="85"/>
        <v>0</v>
      </c>
      <c r="EZ57" s="113">
        <f t="shared" si="86"/>
        <v>0</v>
      </c>
      <c r="FA57" s="113">
        <f t="shared" si="109"/>
        <v>64</v>
      </c>
      <c r="FB57" s="113">
        <f t="shared" si="87"/>
        <v>0</v>
      </c>
      <c r="FC57" s="113">
        <f t="shared" si="21"/>
        <v>0</v>
      </c>
      <c r="FD57" s="113">
        <f t="shared" si="22"/>
        <v>8</v>
      </c>
      <c r="FE57" s="113">
        <f t="shared" si="88"/>
        <v>0</v>
      </c>
      <c r="FF57" s="113">
        <f t="shared" si="89"/>
        <v>0</v>
      </c>
      <c r="FG57" s="113">
        <f t="shared" si="110"/>
        <v>0</v>
      </c>
      <c r="FH57" s="113">
        <f t="shared" si="90"/>
        <v>0</v>
      </c>
      <c r="FI57" s="113">
        <f t="shared" si="91"/>
        <v>0</v>
      </c>
      <c r="FJ57" s="113">
        <f t="shared" si="111"/>
        <v>0</v>
      </c>
      <c r="FK57" s="113">
        <f t="shared" si="92"/>
        <v>0</v>
      </c>
      <c r="FL57" s="113">
        <f t="shared" si="93"/>
        <v>0</v>
      </c>
      <c r="FM57" s="113">
        <f t="shared" si="23"/>
        <v>0</v>
      </c>
      <c r="FN57" s="113">
        <f t="shared" si="24"/>
        <v>100</v>
      </c>
      <c r="FO57" s="113">
        <f t="shared" si="25"/>
        <v>0</v>
      </c>
      <c r="FP57" s="113">
        <f t="shared" si="26"/>
        <v>0</v>
      </c>
      <c r="FQ57" s="113">
        <f t="shared" si="94"/>
        <v>660</v>
      </c>
      <c r="FR57" s="113">
        <f t="shared" si="27"/>
        <v>0</v>
      </c>
      <c r="FS57" s="113">
        <f t="shared" si="28"/>
        <v>0</v>
      </c>
      <c r="FT57" s="113">
        <f t="shared" si="29"/>
        <v>0</v>
      </c>
      <c r="FU57" s="113">
        <f t="shared" si="95"/>
        <v>0</v>
      </c>
      <c r="FV57" s="113">
        <f t="shared" si="96"/>
        <v>5750</v>
      </c>
      <c r="FW57" s="113">
        <f t="shared" si="112"/>
        <v>0</v>
      </c>
      <c r="FX57" s="113">
        <f t="shared" si="97"/>
        <v>0</v>
      </c>
      <c r="FY57" s="113">
        <f t="shared" si="98"/>
        <v>0</v>
      </c>
      <c r="FZ57" s="113">
        <f t="shared" si="113"/>
        <v>0</v>
      </c>
      <c r="GA57" s="113">
        <f t="shared" si="99"/>
        <v>0</v>
      </c>
      <c r="GB57" s="113">
        <f t="shared" si="100"/>
        <v>0</v>
      </c>
      <c r="GC57" s="113">
        <f t="shared" si="114"/>
        <v>0</v>
      </c>
    </row>
    <row r="58" spans="2:185" ht="12.75" customHeight="1" x14ac:dyDescent="0.2">
      <c r="B58" s="124">
        <v>51</v>
      </c>
      <c r="C58" s="121" t="s">
        <v>333</v>
      </c>
      <c r="D58" s="126" t="s">
        <v>108</v>
      </c>
      <c r="E58" s="40">
        <f>SUMIF(Entrada_Dados_Ano_2012!$C$7:$C$253,D58,Entrada_Dados_Ano_2012!$D$7:$D$253)</f>
        <v>0</v>
      </c>
      <c r="F58" s="40">
        <f>SUMIF(Entrada_Dados_Ano_2012!$C$7:$C$253,D58,Entrada_Dados_Ano_2012!$E$7:$E$253)</f>
        <v>0</v>
      </c>
      <c r="G58" s="40">
        <f>SUMIF(Entrada_Dados_Ano_2012!$C$7:$C$253,D58,Entrada_Dados_Ano_2012!$F$7:$F$253)</f>
        <v>0</v>
      </c>
      <c r="H58" s="40">
        <f ca="1">SUMIF(Entrada_Dados_Ano_2012!$C$7:$C$253,D58,Entrada_Dados_Ano_2012!$G$7:$G$251)</f>
        <v>0</v>
      </c>
      <c r="I58" s="40">
        <f>SUMIF(Entrada_Dados_Ano_2012!$C$7:$C$251,D58,Entrada_Dados_Ano_2012!$H$7:$H$253)</f>
        <v>50</v>
      </c>
      <c r="J58" s="40">
        <f>SUMIF(Entrada_Dados_Ano_2012!$C$7:$C$253,D58,Entrada_Dados_Ano_2012!$I$7:$I$253)</f>
        <v>0</v>
      </c>
      <c r="K58" s="40">
        <f>SUMIF(Entrada_Dados_Ano_2012!$C$7:$C$253,D58,Entrada_Dados_Ano_2012!$J$7:$J$253)</f>
        <v>0</v>
      </c>
      <c r="L58" s="40">
        <f>SUMIF(Entrada_Dados_Ano_2012!$C$7:$C$253,D58,Entrada_Dados_Ano_2012!$K$7:$K$253)</f>
        <v>0</v>
      </c>
      <c r="M58" s="40">
        <f>SUMIF(Entrada_Dados_Ano_2012!$C$7:$C$253,D58,Entrada_Dados_Ano_2012!$L$7:$L$253)</f>
        <v>0</v>
      </c>
      <c r="N58" s="40">
        <f>SUMIF(Entrada_Dados_Ano_2012!$C$7:$C$253,D58,Entrada_Dados_Ano_2012!$M$7:$M$253)</f>
        <v>0</v>
      </c>
      <c r="O58" s="40">
        <f>SUMIF(Entrada_Dados_Ano_2012!$C$7:$C$253,D58,Entrada_Dados_Ano_2012!$N$7:$N$253)</f>
        <v>0</v>
      </c>
      <c r="P58" s="40">
        <f>SUMIF(Entrada_Dados_Ano_2012!$C$7:$C$253,D58,Entrada_Dados_Ano_2012!$O$7:$O$253)</f>
        <v>0</v>
      </c>
      <c r="Q58" s="40">
        <f>SUMIF(Entrada_Dados_Ano_2012!$C$7:$C$253,D58,Entrada_Dados_Ano_2012!$P$7:$P$253)</f>
        <v>0</v>
      </c>
      <c r="R58" s="40">
        <f>SUMIF(Entrada_Dados_Ano_2012!$C$7:$C$253,D58,Entrada_Dados_Ano_2012!$Q$7:$Q$253)</f>
        <v>0</v>
      </c>
      <c r="S58" s="40">
        <f>SUMIF(Entrada_Dados_Ano_2012!$C$7:$C$253,D58,Entrada_Dados_Ano_2012!$R$7:$R$253)</f>
        <v>900</v>
      </c>
      <c r="T58" s="40">
        <f>SUMIF(Entrada_Dados_Ano_2012!$C$7:$C$253,D58,Entrada_Dados_Ano_2012!$S$7:$S$253)</f>
        <v>250</v>
      </c>
      <c r="U58" s="40">
        <f>SUMIF(Entrada_Dados_Ano_2012!$C$7:$C$253,D58,Entrada_Dados_Ano_2012!$T$7:$T$253)</f>
        <v>0</v>
      </c>
      <c r="V58" s="40">
        <f>SUMIF(Entrada_Dados_Ano_2012!$C$7:$C$253,D58,Entrada_Dados_Ano_2012!$U$7:$U$253)</f>
        <v>0</v>
      </c>
      <c r="W58" s="145">
        <f>SUMIF(Entrada_Dados_Ano_2012!$C$7:$C$253,D58,Entrada_Dados_Ano_2012!$V$7:$V$253)</f>
        <v>0</v>
      </c>
      <c r="X58" s="142">
        <f>SUMIF(Entrada_Dados_Ano_2012!$C$7:$C$253,D58,Entrada_Dados_Ano_2012!$Y$7:$Y$253)</f>
        <v>0</v>
      </c>
      <c r="Y58" s="40">
        <f>SUMIF(Entrada_Dados_Ano_2012!$C$7:$C$253,D58,Entrada_Dados_Ano_2012!$Z$7:$Z$253)</f>
        <v>0</v>
      </c>
      <c r="Z58" s="40">
        <f>SUMIF(Entrada_Dados_Ano_2012!$C$7:$C$253,D58,Entrada_Dados_Ano_2012!$AA$7:$AA$253)</f>
        <v>0</v>
      </c>
      <c r="AA58" s="40">
        <f>SUMIF(Entrada_Dados_Ano_2012!$C$7:$C$253,D58,Entrada_Dados_Ano_2012!$AB$7:$AB$253)</f>
        <v>0</v>
      </c>
      <c r="AB58" s="40">
        <f>SUMIF(Entrada_Dados_Ano_2012!$C$7:$C$253,D58,Entrada_Dados_Ano_2012!$AC$7:$AC$253)</f>
        <v>50</v>
      </c>
      <c r="AC58" s="40">
        <f>SUMIF(Entrada_Dados_Ano_2012!$C$7:$C$253,D58,Entrada_Dados_Ano_2012!$AD$7:$AD$253)</f>
        <v>0</v>
      </c>
      <c r="AD58" s="40">
        <f>SUMIF(Entrada_Dados_Ano_2012!$C$7:$C$253,D58,Entrada_Dados_Ano_2012!$AE$7:$AE$253)</f>
        <v>0</v>
      </c>
      <c r="AE58" s="40">
        <f>SUMIF(Entrada_Dados_Ano_2012!$C$7:$C$253,D58,Entrada_Dados_Ano_2012!$AF$7:$AF$253)</f>
        <v>0</v>
      </c>
      <c r="AF58" s="40">
        <f>SUMIF(Entrada_Dados_Ano_2012!$C$7:$C$253,D58,Entrada_Dados_Ano_2012!$AG$7:$AG$253)</f>
        <v>0</v>
      </c>
      <c r="AG58" s="40">
        <f>SUMIF(Entrada_Dados_Ano_2012!$C$7:$C$253,D58,Entrada_Dados_Ano_2012!$AH$7:$AH$253)</f>
        <v>0</v>
      </c>
      <c r="AH58" s="40">
        <f>SUMIF(Entrada_Dados_Ano_2012!$C$7:$C$253,D58,Entrada_Dados_Ano_2012!$AI$7:$AI$253)</f>
        <v>0</v>
      </c>
      <c r="AI58" s="40">
        <f>SUMIF(Entrada_Dados_Ano_2012!$C$7:$C$253,D58,Entrada_Dados_Ano_2012!$AJ$7:$AJ$253)</f>
        <v>0</v>
      </c>
      <c r="AJ58" s="40">
        <f>SUMIF(Entrada_Dados_Ano_2012!$C$7:$C$253,D58,Entrada_Dados_Ano_2012!$AK$7:$AK$253)</f>
        <v>0</v>
      </c>
      <c r="AK58" s="40">
        <f>SUMIF(Entrada_Dados_Ano_2012!$C$7:$C$253,D58,Entrada_Dados_Ano_2012!$AL$7:$AL$253)</f>
        <v>0</v>
      </c>
      <c r="AL58" s="40">
        <f>SUMIF(Entrada_Dados_Ano_2012!$C$7:$C$253,D58,Entrada_Dados_Ano_2012!$AM$7:$AM$253)</f>
        <v>900</v>
      </c>
      <c r="AM58" s="40">
        <f>SUMIF(Entrada_Dados_Ano_2012!$C$7:$C$253,D58,Entrada_Dados_Ano_2012!$AN$7:$AN$253)</f>
        <v>250</v>
      </c>
      <c r="AN58" s="40">
        <f>SUMIF(Entrada_Dados_Ano_2012!$C$7:$C$253,D58,Entrada_Dados_Ano_2012!$AO$7:$AO$253)</f>
        <v>0</v>
      </c>
      <c r="AO58" s="40">
        <f>SUMIF(Entrada_Dados_Ano_2012!$C$7:$C$253,D58,Entrada_Dados_Ano_2012!$AP$7:$AP$253)</f>
        <v>0</v>
      </c>
      <c r="AP58" s="145">
        <f>SUMIF(Entrada_Dados_Ano_2012!$C$7:$C$253,D58,Entrada_Dados_Ano_2012!$AQ$7:$AQ$253)</f>
        <v>0</v>
      </c>
      <c r="AQ58" s="142">
        <f>SUMIF(Entrada_Dados_Ano_2012!$C$7:$C$253,D58,Entrada_Dados_Ano_2012!$AT$7:$AT$253)</f>
        <v>0</v>
      </c>
      <c r="AR58" s="40">
        <f>SUMIF(Entrada_Dados_Ano_2012!$C$7:$C$253,D58,Entrada_Dados_Ano_2012!$AU$7:$AU$253)</f>
        <v>0</v>
      </c>
      <c r="AS58" s="40">
        <f>SUMIF(Entrada_Dados_Ano_2012!$C$7:$C$253,D58,Entrada_Dados_Ano_2012!$AV$7:$AV$253)</f>
        <v>0</v>
      </c>
      <c r="AT58" s="40">
        <f>SUMIF(Entrada_Dados_Ano_2012!$C$7:$C$253,D58,Entrada_Dados_Ano_2012!$AW$7:$AW$253)</f>
        <v>0</v>
      </c>
      <c r="AU58" s="40">
        <f>SUMIF(Entrada_Dados_Ano_2012!$C$7:$C$253,D58,Entrada_Dados_Ano_2012!$AX$7:$AX$253)</f>
        <v>120</v>
      </c>
      <c r="AV58" s="40">
        <f>SUMIF(Entrada_Dados_Ano_2012!$C$7:$C$253,D58,Entrada_Dados_Ano_2012!$AY$7:$AY$253)</f>
        <v>0</v>
      </c>
      <c r="AW58" s="40">
        <f>SUMIF(Entrada_Dados_Ano_2012!$C$7:$C$253,D58,Entrada_Dados_Ano_2012!$AZ$7:$AZ$253)</f>
        <v>0</v>
      </c>
      <c r="AX58" s="40">
        <f>SUMIF(Entrada_Dados_Ano_2012!$C$7:$C$253,D58,Entrada_Dados_Ano_2012!$BA$7:$BA$253)</f>
        <v>0</v>
      </c>
      <c r="AY58" s="40">
        <f>SUMIF(Entrada_Dados_Ano_2012!$C$7:$C$253,D58,Entrada_Dados_Ano_2012!$BB$7:$BB$253)</f>
        <v>0</v>
      </c>
      <c r="AZ58" s="40">
        <f>SUMIF(Entrada_Dados_Ano_2012!$C$7:$C$253,D58,Entrada_Dados_Ano_2012!$BC$7:$BC$253)</f>
        <v>0</v>
      </c>
      <c r="BA58" s="40">
        <f>SUMIF(Entrada_Dados_Ano_2012!$C$7:$C$253,D58,Entrada_Dados_Ano_2012!$BD$7:$BD$253)</f>
        <v>0</v>
      </c>
      <c r="BB58" s="40">
        <f>SUMIF(Entrada_Dados_Ano_2012!$C$7:$C$253,D58,Entrada_Dados_Ano_2012!$BE$7:$BE$253)</f>
        <v>0</v>
      </c>
      <c r="BC58" s="40">
        <f>SUMIF(Entrada_Dados_Ano_2012!$C$7:$C$253,D58,Entrada_Dados_Ano_2012!$BF$7:$BF$253)</f>
        <v>0</v>
      </c>
      <c r="BD58" s="40">
        <f>SUMIF(Entrada_Dados_Ano_2012!$C$7:$C$253,D58,Entrada_Dados_Ano_2012!$BG$7:$BG$253)</f>
        <v>0</v>
      </c>
      <c r="BE58" s="40">
        <f>SUMIF(Entrada_Dados_Ano_2012!$C$7:$C$253,D58,Entrada_Dados_Ano_2012!$BH$7:$BH$253)</f>
        <v>5500</v>
      </c>
      <c r="BF58" s="40">
        <f>SUMIF(Entrada_Dados_Ano_2012!$C$7:$C$253,D58,Entrada_Dados_Ano_2012!$BI$7:$BI$253)</f>
        <v>700</v>
      </c>
      <c r="BG58" s="40">
        <f>SUMIF(Entrada_Dados_Ano_2012!$C$7:$C$253,D58,Entrada_Dados_Ano_2012!$BJ$7:$BJ$253)</f>
        <v>0</v>
      </c>
      <c r="BH58" s="40">
        <f>SUMIF(Entrada_Dados_Ano_2012!$C$7:$C$253,D58,Entrada_Dados_Ano_2012!$BK$7:$BK$253)</f>
        <v>0</v>
      </c>
      <c r="BI58" s="40">
        <f>SUMIF(Entrada_Dados_Ano_2012!$C$7:$C$253,D58,Entrada_Dados_Ano_2012!$BL$7:$BL$253)</f>
        <v>0</v>
      </c>
      <c r="BK58" s="80">
        <v>51</v>
      </c>
      <c r="BL58" s="81">
        <f t="shared" si="31"/>
        <v>0</v>
      </c>
      <c r="BM58" s="80" t="str">
        <f>IF(BL58=1,SUM($BL$8:BL58),"")</f>
        <v/>
      </c>
      <c r="BN58" s="86" t="str">
        <f t="shared" si="32"/>
        <v>Campestre de Goiás</v>
      </c>
      <c r="BO58" s="117">
        <f t="shared" si="115"/>
        <v>0</v>
      </c>
      <c r="BP58" s="116">
        <f>HLOOKUP($BP$6,$BZ$6:DI58,BX58)</f>
        <v>0</v>
      </c>
      <c r="BQ58" s="117">
        <f>HLOOKUP($BQ$6,$DJ$6:ES58,BX58)</f>
        <v>0</v>
      </c>
      <c r="BR58" s="116">
        <f>HLOOKUP($BR$6,$ET$6:GC58,BX58)</f>
        <v>0</v>
      </c>
      <c r="BS58" s="84" t="str">
        <f t="shared" si="33"/>
        <v/>
      </c>
      <c r="BT58" s="96" t="str">
        <f>IF((SUM($BL57:$BL$254)=0),"",IF($BK58=VLOOKUP($BK58,$BM$8:$BM$254,1),IF(VLOOKUP($BK58,$BM$8:$BO$254,2)=0,"",VLOOKUP($BK58,$BM$8:$BO$254,3))," "))</f>
        <v/>
      </c>
      <c r="BU58" s="93" t="str">
        <f t="shared" si="34"/>
        <v/>
      </c>
      <c r="BV58" s="90" t="str">
        <f t="shared" si="35"/>
        <v/>
      </c>
      <c r="BW58" s="93" t="str">
        <f t="shared" si="101"/>
        <v/>
      </c>
      <c r="BX58" s="97">
        <v>53</v>
      </c>
      <c r="BY58" s="29"/>
      <c r="BZ58" s="113"/>
      <c r="CA58" s="113">
        <f t="shared" si="36"/>
        <v>0</v>
      </c>
      <c r="CB58" s="113">
        <f t="shared" si="37"/>
        <v>0</v>
      </c>
      <c r="CC58" s="113">
        <f t="shared" si="38"/>
        <v>0</v>
      </c>
      <c r="CD58" s="113">
        <f t="shared" si="39"/>
        <v>0</v>
      </c>
      <c r="CE58" s="113">
        <f t="shared" ca="1" si="40"/>
        <v>0</v>
      </c>
      <c r="CF58" s="113">
        <f t="shared" si="41"/>
        <v>50</v>
      </c>
      <c r="CG58" s="113">
        <f t="shared" si="42"/>
        <v>40</v>
      </c>
      <c r="CH58" s="113">
        <f t="shared" si="43"/>
        <v>0</v>
      </c>
      <c r="CI58" s="113">
        <f t="shared" si="1"/>
        <v>0</v>
      </c>
      <c r="CJ58" s="113">
        <f t="shared" si="2"/>
        <v>0</v>
      </c>
      <c r="CK58" s="113">
        <f t="shared" si="44"/>
        <v>0</v>
      </c>
      <c r="CL58" s="113">
        <f t="shared" si="45"/>
        <v>0</v>
      </c>
      <c r="CM58" s="113">
        <f t="shared" si="46"/>
        <v>0</v>
      </c>
      <c r="CN58" s="113">
        <f t="shared" si="47"/>
        <v>0</v>
      </c>
      <c r="CO58" s="113">
        <f t="shared" si="48"/>
        <v>0</v>
      </c>
      <c r="CP58" s="113">
        <f t="shared" si="49"/>
        <v>0</v>
      </c>
      <c r="CQ58" s="113">
        <f t="shared" si="50"/>
        <v>0</v>
      </c>
      <c r="CR58" s="113">
        <f t="shared" si="51"/>
        <v>0</v>
      </c>
      <c r="CS58" s="113">
        <f t="shared" si="3"/>
        <v>0</v>
      </c>
      <c r="CT58" s="113">
        <f t="shared" si="4"/>
        <v>30</v>
      </c>
      <c r="CU58" s="113">
        <f t="shared" si="5"/>
        <v>0</v>
      </c>
      <c r="CV58" s="113">
        <f t="shared" si="6"/>
        <v>0</v>
      </c>
      <c r="CW58" s="113">
        <f t="shared" si="52"/>
        <v>0</v>
      </c>
      <c r="CX58" s="113">
        <f t="shared" si="7"/>
        <v>0</v>
      </c>
      <c r="CY58" s="113">
        <f t="shared" si="8"/>
        <v>0</v>
      </c>
      <c r="CZ58" s="113">
        <f t="shared" si="9"/>
        <v>0</v>
      </c>
      <c r="DA58" s="113">
        <f t="shared" si="53"/>
        <v>0</v>
      </c>
      <c r="DB58" s="113">
        <f t="shared" si="54"/>
        <v>900</v>
      </c>
      <c r="DC58" s="113">
        <f t="shared" si="55"/>
        <v>0</v>
      </c>
      <c r="DD58" s="113">
        <f t="shared" si="56"/>
        <v>250</v>
      </c>
      <c r="DE58" s="113">
        <f t="shared" si="57"/>
        <v>0</v>
      </c>
      <c r="DF58" s="113">
        <f t="shared" si="58"/>
        <v>0</v>
      </c>
      <c r="DG58" s="113">
        <f t="shared" si="59"/>
        <v>0</v>
      </c>
      <c r="DH58" s="113">
        <f t="shared" si="60"/>
        <v>0</v>
      </c>
      <c r="DI58" s="113">
        <f t="shared" si="61"/>
        <v>0</v>
      </c>
      <c r="DJ58" s="113"/>
      <c r="DK58" s="113">
        <f t="shared" si="102"/>
        <v>0</v>
      </c>
      <c r="DL58" s="113">
        <f t="shared" si="62"/>
        <v>0</v>
      </c>
      <c r="DM58" s="113">
        <f t="shared" si="63"/>
        <v>0</v>
      </c>
      <c r="DN58" s="113">
        <f t="shared" si="64"/>
        <v>0</v>
      </c>
      <c r="DO58" s="113">
        <f t="shared" si="65"/>
        <v>0</v>
      </c>
      <c r="DP58" s="113">
        <f t="shared" si="66"/>
        <v>50</v>
      </c>
      <c r="DQ58" s="113">
        <f t="shared" si="67"/>
        <v>40</v>
      </c>
      <c r="DR58" s="113">
        <f t="shared" si="68"/>
        <v>0</v>
      </c>
      <c r="DS58" s="113">
        <f t="shared" si="11"/>
        <v>0</v>
      </c>
      <c r="DT58" s="113">
        <f t="shared" si="12"/>
        <v>0</v>
      </c>
      <c r="DU58" s="113">
        <f t="shared" si="69"/>
        <v>0</v>
      </c>
      <c r="DV58" s="113">
        <f t="shared" si="70"/>
        <v>0</v>
      </c>
      <c r="DW58" s="113">
        <f t="shared" si="103"/>
        <v>0</v>
      </c>
      <c r="DX58" s="113">
        <f t="shared" si="71"/>
        <v>0</v>
      </c>
      <c r="DY58" s="113">
        <f t="shared" si="72"/>
        <v>0</v>
      </c>
      <c r="DZ58" s="113">
        <f t="shared" si="104"/>
        <v>0</v>
      </c>
      <c r="EA58" s="113">
        <f t="shared" si="73"/>
        <v>0</v>
      </c>
      <c r="EB58" s="113">
        <f t="shared" si="74"/>
        <v>0</v>
      </c>
      <c r="EC58" s="113">
        <f t="shared" si="13"/>
        <v>0</v>
      </c>
      <c r="ED58" s="113">
        <f t="shared" si="14"/>
        <v>30</v>
      </c>
      <c r="EE58" s="113">
        <f t="shared" si="15"/>
        <v>0</v>
      </c>
      <c r="EF58" s="113">
        <f t="shared" si="16"/>
        <v>0</v>
      </c>
      <c r="EG58" s="113">
        <f t="shared" si="75"/>
        <v>0</v>
      </c>
      <c r="EH58" s="113">
        <f t="shared" si="17"/>
        <v>0</v>
      </c>
      <c r="EI58" s="113">
        <f t="shared" si="18"/>
        <v>0</v>
      </c>
      <c r="EJ58" s="113">
        <f t="shared" si="19"/>
        <v>0</v>
      </c>
      <c r="EK58" s="113">
        <f t="shared" si="76"/>
        <v>0</v>
      </c>
      <c r="EL58" s="113">
        <f t="shared" si="77"/>
        <v>900</v>
      </c>
      <c r="EM58" s="113">
        <f t="shared" si="105"/>
        <v>0</v>
      </c>
      <c r="EN58" s="113">
        <f t="shared" si="78"/>
        <v>250</v>
      </c>
      <c r="EO58" s="113">
        <f t="shared" si="79"/>
        <v>0</v>
      </c>
      <c r="EP58" s="113">
        <f t="shared" si="106"/>
        <v>0</v>
      </c>
      <c r="EQ58" s="113">
        <f t="shared" si="80"/>
        <v>0</v>
      </c>
      <c r="ER58" s="113">
        <f t="shared" si="81"/>
        <v>0</v>
      </c>
      <c r="ES58" s="113">
        <f t="shared" si="107"/>
        <v>0</v>
      </c>
      <c r="ET58" s="113"/>
      <c r="EU58" s="113">
        <f t="shared" si="108"/>
        <v>0</v>
      </c>
      <c r="EV58" s="113">
        <f t="shared" si="82"/>
        <v>0</v>
      </c>
      <c r="EW58" s="113">
        <f t="shared" si="83"/>
        <v>0</v>
      </c>
      <c r="EX58" s="113">
        <f t="shared" si="84"/>
        <v>0</v>
      </c>
      <c r="EY58" s="113">
        <f t="shared" si="85"/>
        <v>0</v>
      </c>
      <c r="EZ58" s="113">
        <f t="shared" si="86"/>
        <v>120</v>
      </c>
      <c r="FA58" s="113">
        <f t="shared" si="109"/>
        <v>750</v>
      </c>
      <c r="FB58" s="113">
        <f t="shared" si="87"/>
        <v>0</v>
      </c>
      <c r="FC58" s="113">
        <f t="shared" si="21"/>
        <v>0</v>
      </c>
      <c r="FD58" s="113">
        <f t="shared" si="22"/>
        <v>0</v>
      </c>
      <c r="FE58" s="113">
        <f t="shared" si="88"/>
        <v>0</v>
      </c>
      <c r="FF58" s="113">
        <f t="shared" si="89"/>
        <v>0</v>
      </c>
      <c r="FG58" s="113">
        <f t="shared" si="110"/>
        <v>0</v>
      </c>
      <c r="FH58" s="113">
        <f t="shared" si="90"/>
        <v>0</v>
      </c>
      <c r="FI58" s="113">
        <f t="shared" si="91"/>
        <v>0</v>
      </c>
      <c r="FJ58" s="113">
        <f t="shared" si="111"/>
        <v>0</v>
      </c>
      <c r="FK58" s="113">
        <f t="shared" si="92"/>
        <v>0</v>
      </c>
      <c r="FL58" s="113">
        <f t="shared" si="93"/>
        <v>0</v>
      </c>
      <c r="FM58" s="113">
        <f t="shared" si="23"/>
        <v>0</v>
      </c>
      <c r="FN58" s="113">
        <f t="shared" si="24"/>
        <v>800</v>
      </c>
      <c r="FO58" s="113">
        <f t="shared" si="25"/>
        <v>0</v>
      </c>
      <c r="FP58" s="113">
        <f t="shared" si="26"/>
        <v>0</v>
      </c>
      <c r="FQ58" s="113">
        <f t="shared" si="94"/>
        <v>0</v>
      </c>
      <c r="FR58" s="113">
        <f t="shared" si="27"/>
        <v>0</v>
      </c>
      <c r="FS58" s="113">
        <f t="shared" si="28"/>
        <v>0</v>
      </c>
      <c r="FT58" s="113">
        <f t="shared" si="29"/>
        <v>0</v>
      </c>
      <c r="FU58" s="113">
        <f t="shared" si="95"/>
        <v>0</v>
      </c>
      <c r="FV58" s="113">
        <f t="shared" si="96"/>
        <v>5500</v>
      </c>
      <c r="FW58" s="113">
        <f t="shared" si="112"/>
        <v>0</v>
      </c>
      <c r="FX58" s="113">
        <f t="shared" si="97"/>
        <v>700</v>
      </c>
      <c r="FY58" s="113">
        <f t="shared" si="98"/>
        <v>0</v>
      </c>
      <c r="FZ58" s="113">
        <f t="shared" si="113"/>
        <v>0</v>
      </c>
      <c r="GA58" s="113">
        <f t="shared" si="99"/>
        <v>0</v>
      </c>
      <c r="GB58" s="113">
        <f t="shared" si="100"/>
        <v>0</v>
      </c>
      <c r="GC58" s="113">
        <f t="shared" si="114"/>
        <v>0</v>
      </c>
    </row>
    <row r="59" spans="2:185" ht="12.75" customHeight="1" x14ac:dyDescent="0.2">
      <c r="B59" s="124">
        <v>52</v>
      </c>
      <c r="C59" s="121" t="s">
        <v>334</v>
      </c>
      <c r="D59" s="126" t="s">
        <v>109</v>
      </c>
      <c r="E59" s="40">
        <f>SUMIF(Entrada_Dados_Ano_2012!$C$7:$C$253,D59,Entrada_Dados_Ano_2012!$D$7:$D$253)</f>
        <v>0</v>
      </c>
      <c r="F59" s="40">
        <f>SUMIF(Entrada_Dados_Ano_2012!$C$7:$C$253,D59,Entrada_Dados_Ano_2012!$E$7:$E$253)</f>
        <v>0</v>
      </c>
      <c r="G59" s="40">
        <f>SUMIF(Entrada_Dados_Ano_2012!$C$7:$C$253,D59,Entrada_Dados_Ano_2012!$F$7:$F$253)</f>
        <v>0</v>
      </c>
      <c r="H59" s="40">
        <f ca="1">SUMIF(Entrada_Dados_Ano_2012!$C$7:$C$253,D59,Entrada_Dados_Ano_2012!$G$7:$G$251)</f>
        <v>0</v>
      </c>
      <c r="I59" s="40">
        <f>SUMIF(Entrada_Dados_Ano_2012!$C$7:$C$251,D59,Entrada_Dados_Ano_2012!$H$7:$H$253)</f>
        <v>150</v>
      </c>
      <c r="J59" s="40">
        <f>SUMIF(Entrada_Dados_Ano_2012!$C$7:$C$253,D59,Entrada_Dados_Ano_2012!$I$7:$I$253)</f>
        <v>0</v>
      </c>
      <c r="K59" s="40">
        <f>SUMIF(Entrada_Dados_Ano_2012!$C$7:$C$253,D59,Entrada_Dados_Ano_2012!$J$7:$J$253)</f>
        <v>0</v>
      </c>
      <c r="L59" s="40">
        <f>SUMIF(Entrada_Dados_Ano_2012!$C$7:$C$253,D59,Entrada_Dados_Ano_2012!$K$7:$K$253)</f>
        <v>0</v>
      </c>
      <c r="M59" s="40">
        <f>SUMIF(Entrada_Dados_Ano_2012!$C$7:$C$253,D59,Entrada_Dados_Ano_2012!$L$7:$L$253)</f>
        <v>0</v>
      </c>
      <c r="N59" s="40">
        <f>SUMIF(Entrada_Dados_Ano_2012!$C$7:$C$253,D59,Entrada_Dados_Ano_2012!$M$7:$M$253)</f>
        <v>0</v>
      </c>
      <c r="O59" s="40">
        <f>SUMIF(Entrada_Dados_Ano_2012!$C$7:$C$253,D59,Entrada_Dados_Ano_2012!$N$7:$N$253)</f>
        <v>0</v>
      </c>
      <c r="P59" s="40">
        <f>SUMIF(Entrada_Dados_Ano_2012!$C$7:$C$253,D59,Entrada_Dados_Ano_2012!$O$7:$O$253)</f>
        <v>0</v>
      </c>
      <c r="Q59" s="40">
        <f>SUMIF(Entrada_Dados_Ano_2012!$C$7:$C$253,D59,Entrada_Dados_Ano_2012!$P$7:$P$253)</f>
        <v>100</v>
      </c>
      <c r="R59" s="40">
        <f>SUMIF(Entrada_Dados_Ano_2012!$C$7:$C$253,D59,Entrada_Dados_Ano_2012!$Q$7:$Q$253)</f>
        <v>0</v>
      </c>
      <c r="S59" s="40">
        <f>SUMIF(Entrada_Dados_Ano_2012!$C$7:$C$253,D59,Entrada_Dados_Ano_2012!$R$7:$R$253)</f>
        <v>370</v>
      </c>
      <c r="T59" s="40">
        <f>SUMIF(Entrada_Dados_Ano_2012!$C$7:$C$253,D59,Entrada_Dados_Ano_2012!$S$7:$S$253)</f>
        <v>1410</v>
      </c>
      <c r="U59" s="40">
        <f>SUMIF(Entrada_Dados_Ano_2012!$C$7:$C$253,D59,Entrada_Dados_Ano_2012!$T$7:$T$253)</f>
        <v>0</v>
      </c>
      <c r="V59" s="40">
        <f>SUMIF(Entrada_Dados_Ano_2012!$C$7:$C$253,D59,Entrada_Dados_Ano_2012!$U$7:$U$253)</f>
        <v>0</v>
      </c>
      <c r="W59" s="145">
        <f>SUMIF(Entrada_Dados_Ano_2012!$C$7:$C$253,D59,Entrada_Dados_Ano_2012!$V$7:$V$253)</f>
        <v>0</v>
      </c>
      <c r="X59" s="142">
        <f>SUMIF(Entrada_Dados_Ano_2012!$C$7:$C$253,D59,Entrada_Dados_Ano_2012!$Y$7:$Y$253)</f>
        <v>0</v>
      </c>
      <c r="Y59" s="40">
        <f>SUMIF(Entrada_Dados_Ano_2012!$C$7:$C$253,D59,Entrada_Dados_Ano_2012!$Z$7:$Z$253)</f>
        <v>0</v>
      </c>
      <c r="Z59" s="40">
        <f>SUMIF(Entrada_Dados_Ano_2012!$C$7:$C$253,D59,Entrada_Dados_Ano_2012!$AA$7:$AA$253)</f>
        <v>0</v>
      </c>
      <c r="AA59" s="40">
        <f>SUMIF(Entrada_Dados_Ano_2012!$C$7:$C$253,D59,Entrada_Dados_Ano_2012!$AB$7:$AB$253)</f>
        <v>0</v>
      </c>
      <c r="AB59" s="40">
        <f>SUMIF(Entrada_Dados_Ano_2012!$C$7:$C$253,D59,Entrada_Dados_Ano_2012!$AC$7:$AC$253)</f>
        <v>150</v>
      </c>
      <c r="AC59" s="40">
        <f>SUMIF(Entrada_Dados_Ano_2012!$C$7:$C$253,D59,Entrada_Dados_Ano_2012!$AD$7:$AD$253)</f>
        <v>0</v>
      </c>
      <c r="AD59" s="40">
        <f>SUMIF(Entrada_Dados_Ano_2012!$C$7:$C$253,D59,Entrada_Dados_Ano_2012!$AE$7:$AE$253)</f>
        <v>0</v>
      </c>
      <c r="AE59" s="40">
        <f>SUMIF(Entrada_Dados_Ano_2012!$C$7:$C$253,D59,Entrada_Dados_Ano_2012!$AF$7:$AF$253)</f>
        <v>0</v>
      </c>
      <c r="AF59" s="40">
        <f>SUMIF(Entrada_Dados_Ano_2012!$C$7:$C$253,D59,Entrada_Dados_Ano_2012!$AG$7:$AG$253)</f>
        <v>0</v>
      </c>
      <c r="AG59" s="40">
        <f>SUMIF(Entrada_Dados_Ano_2012!$C$7:$C$253,D59,Entrada_Dados_Ano_2012!$AH$7:$AH$253)</f>
        <v>0</v>
      </c>
      <c r="AH59" s="40">
        <f>SUMIF(Entrada_Dados_Ano_2012!$C$7:$C$253,D59,Entrada_Dados_Ano_2012!$AI$7:$AI$253)</f>
        <v>0</v>
      </c>
      <c r="AI59" s="40">
        <f>SUMIF(Entrada_Dados_Ano_2012!$C$7:$C$253,D59,Entrada_Dados_Ano_2012!$AJ$7:$AJ$253)</f>
        <v>0</v>
      </c>
      <c r="AJ59" s="40">
        <f>SUMIF(Entrada_Dados_Ano_2012!$C$7:$C$253,D59,Entrada_Dados_Ano_2012!$AK$7:$AK$253)</f>
        <v>100</v>
      </c>
      <c r="AK59" s="40">
        <f>SUMIF(Entrada_Dados_Ano_2012!$C$7:$C$253,D59,Entrada_Dados_Ano_2012!$AL$7:$AL$253)</f>
        <v>0</v>
      </c>
      <c r="AL59" s="40">
        <f>SUMIF(Entrada_Dados_Ano_2012!$C$7:$C$253,D59,Entrada_Dados_Ano_2012!$AM$7:$AM$253)</f>
        <v>370</v>
      </c>
      <c r="AM59" s="40">
        <f>SUMIF(Entrada_Dados_Ano_2012!$C$7:$C$253,D59,Entrada_Dados_Ano_2012!$AN$7:$AN$253)</f>
        <v>1410</v>
      </c>
      <c r="AN59" s="40">
        <f>SUMIF(Entrada_Dados_Ano_2012!$C$7:$C$253,D59,Entrada_Dados_Ano_2012!$AO$7:$AO$253)</f>
        <v>0</v>
      </c>
      <c r="AO59" s="40">
        <f>SUMIF(Entrada_Dados_Ano_2012!$C$7:$C$253,D59,Entrada_Dados_Ano_2012!$AP$7:$AP$253)</f>
        <v>0</v>
      </c>
      <c r="AP59" s="145">
        <f>SUMIF(Entrada_Dados_Ano_2012!$C$7:$C$253,D59,Entrada_Dados_Ano_2012!$AQ$7:$AQ$253)</f>
        <v>0</v>
      </c>
      <c r="AQ59" s="142">
        <f>SUMIF(Entrada_Dados_Ano_2012!$C$7:$C$253,D59,Entrada_Dados_Ano_2012!$AT$7:$AT$253)</f>
        <v>0</v>
      </c>
      <c r="AR59" s="40">
        <f>SUMIF(Entrada_Dados_Ano_2012!$C$7:$C$253,D59,Entrada_Dados_Ano_2012!$AU$7:$AU$253)</f>
        <v>0</v>
      </c>
      <c r="AS59" s="40">
        <f>SUMIF(Entrada_Dados_Ano_2012!$C$7:$C$253,D59,Entrada_Dados_Ano_2012!$AV$7:$AV$253)</f>
        <v>0</v>
      </c>
      <c r="AT59" s="40">
        <f>SUMIF(Entrada_Dados_Ano_2012!$C$7:$C$253,D59,Entrada_Dados_Ano_2012!$AW$7:$AW$253)</f>
        <v>0</v>
      </c>
      <c r="AU59" s="40">
        <f>SUMIF(Entrada_Dados_Ano_2012!$C$7:$C$253,D59,Entrada_Dados_Ano_2012!$AX$7:$AX$253)</f>
        <v>320</v>
      </c>
      <c r="AV59" s="40">
        <f>SUMIF(Entrada_Dados_Ano_2012!$C$7:$C$253,D59,Entrada_Dados_Ano_2012!$AY$7:$AY$253)</f>
        <v>0</v>
      </c>
      <c r="AW59" s="40">
        <f>SUMIF(Entrada_Dados_Ano_2012!$C$7:$C$253,D59,Entrada_Dados_Ano_2012!$AZ$7:$AZ$253)</f>
        <v>0</v>
      </c>
      <c r="AX59" s="40">
        <f>SUMIF(Entrada_Dados_Ano_2012!$C$7:$C$253,D59,Entrada_Dados_Ano_2012!$BA$7:$BA$253)</f>
        <v>0</v>
      </c>
      <c r="AY59" s="40">
        <f>SUMIF(Entrada_Dados_Ano_2012!$C$7:$C$253,D59,Entrada_Dados_Ano_2012!$BB$7:$BB$253)</f>
        <v>0</v>
      </c>
      <c r="AZ59" s="40">
        <f>SUMIF(Entrada_Dados_Ano_2012!$C$7:$C$253,D59,Entrada_Dados_Ano_2012!$BC$7:$BC$253)</f>
        <v>0</v>
      </c>
      <c r="BA59" s="40">
        <f>SUMIF(Entrada_Dados_Ano_2012!$C$7:$C$253,D59,Entrada_Dados_Ano_2012!$BD$7:$BD$253)</f>
        <v>0</v>
      </c>
      <c r="BB59" s="40">
        <f>SUMIF(Entrada_Dados_Ano_2012!$C$7:$C$253,D59,Entrada_Dados_Ano_2012!$BE$7:$BE$253)</f>
        <v>0</v>
      </c>
      <c r="BC59" s="40">
        <f>SUMIF(Entrada_Dados_Ano_2012!$C$7:$C$253,D59,Entrada_Dados_Ano_2012!$BF$7:$BF$253)</f>
        <v>1350</v>
      </c>
      <c r="BD59" s="40">
        <f>SUMIF(Entrada_Dados_Ano_2012!$C$7:$C$253,D59,Entrada_Dados_Ano_2012!$BG$7:$BG$253)</f>
        <v>0</v>
      </c>
      <c r="BE59" s="40">
        <f>SUMIF(Entrada_Dados_Ano_2012!$C$7:$C$253,D59,Entrada_Dados_Ano_2012!$BH$7:$BH$253)</f>
        <v>1670</v>
      </c>
      <c r="BF59" s="40">
        <f>SUMIF(Entrada_Dados_Ano_2012!$C$7:$C$253,D59,Entrada_Dados_Ano_2012!$BI$7:$BI$253)</f>
        <v>3130</v>
      </c>
      <c r="BG59" s="40">
        <f>SUMIF(Entrada_Dados_Ano_2012!$C$7:$C$253,D59,Entrada_Dados_Ano_2012!$BJ$7:$BJ$253)</f>
        <v>0</v>
      </c>
      <c r="BH59" s="40">
        <f>SUMIF(Entrada_Dados_Ano_2012!$C$7:$C$253,D59,Entrada_Dados_Ano_2012!$BK$7:$BK$253)</f>
        <v>0</v>
      </c>
      <c r="BI59" s="40">
        <f>SUMIF(Entrada_Dados_Ano_2012!$C$7:$C$253,D59,Entrada_Dados_Ano_2012!$BL$7:$BL$253)</f>
        <v>0</v>
      </c>
      <c r="BK59" s="80">
        <v>52</v>
      </c>
      <c r="BL59" s="81">
        <f t="shared" si="31"/>
        <v>0</v>
      </c>
      <c r="BM59" s="80" t="str">
        <f>IF(BL59=1,SUM($BL$8:BL59),"")</f>
        <v/>
      </c>
      <c r="BN59" s="86" t="str">
        <f t="shared" si="32"/>
        <v>Campinaçu</v>
      </c>
      <c r="BO59" s="117">
        <f t="shared" si="115"/>
        <v>0</v>
      </c>
      <c r="BP59" s="116">
        <f>HLOOKUP($BP$6,$BZ$6:DI59,BX59)</f>
        <v>0</v>
      </c>
      <c r="BQ59" s="117">
        <f>HLOOKUP($BQ$6,$DJ$6:ES59,BX59)</f>
        <v>0</v>
      </c>
      <c r="BR59" s="116">
        <f>HLOOKUP($BR$6,$ET$6:GC59,BX59)</f>
        <v>0</v>
      </c>
      <c r="BS59" s="84" t="str">
        <f t="shared" si="33"/>
        <v/>
      </c>
      <c r="BT59" s="96" t="str">
        <f>IF((SUM($BL58:$BL$254)=0),"",IF($BK59=VLOOKUP($BK59,$BM$8:$BM$254,1),IF(VLOOKUP($BK59,$BM$8:$BO$254,2)=0,"",VLOOKUP($BK59,$BM$8:$BO$254,3))," "))</f>
        <v/>
      </c>
      <c r="BU59" s="93" t="str">
        <f t="shared" si="34"/>
        <v/>
      </c>
      <c r="BV59" s="90" t="str">
        <f t="shared" si="35"/>
        <v/>
      </c>
      <c r="BW59" s="93" t="str">
        <f t="shared" si="101"/>
        <v/>
      </c>
      <c r="BX59" s="97">
        <v>54</v>
      </c>
      <c r="BY59" s="29"/>
      <c r="BZ59" s="113"/>
      <c r="CA59" s="113">
        <f t="shared" si="36"/>
        <v>0</v>
      </c>
      <c r="CB59" s="113">
        <f t="shared" si="37"/>
        <v>0</v>
      </c>
      <c r="CC59" s="113">
        <f t="shared" si="38"/>
        <v>0</v>
      </c>
      <c r="CD59" s="113">
        <f t="shared" si="39"/>
        <v>0</v>
      </c>
      <c r="CE59" s="113">
        <f t="shared" ca="1" si="40"/>
        <v>0</v>
      </c>
      <c r="CF59" s="113">
        <f t="shared" si="41"/>
        <v>150</v>
      </c>
      <c r="CG59" s="113">
        <f t="shared" si="42"/>
        <v>0</v>
      </c>
      <c r="CH59" s="113">
        <f t="shared" si="43"/>
        <v>0</v>
      </c>
      <c r="CI59" s="113">
        <f t="shared" si="1"/>
        <v>0</v>
      </c>
      <c r="CJ59" s="113">
        <f t="shared" si="2"/>
        <v>0</v>
      </c>
      <c r="CK59" s="113">
        <f t="shared" si="44"/>
        <v>0</v>
      </c>
      <c r="CL59" s="113">
        <f t="shared" si="45"/>
        <v>0</v>
      </c>
      <c r="CM59" s="113">
        <f t="shared" si="46"/>
        <v>0</v>
      </c>
      <c r="CN59" s="113">
        <f t="shared" si="47"/>
        <v>0</v>
      </c>
      <c r="CO59" s="113">
        <f t="shared" si="48"/>
        <v>0</v>
      </c>
      <c r="CP59" s="113">
        <f t="shared" si="49"/>
        <v>0</v>
      </c>
      <c r="CQ59" s="113">
        <f t="shared" si="50"/>
        <v>0</v>
      </c>
      <c r="CR59" s="113">
        <f t="shared" si="51"/>
        <v>0</v>
      </c>
      <c r="CS59" s="113">
        <f t="shared" si="3"/>
        <v>0</v>
      </c>
      <c r="CT59" s="113">
        <f t="shared" si="4"/>
        <v>0</v>
      </c>
      <c r="CU59" s="113">
        <f t="shared" si="5"/>
        <v>0</v>
      </c>
      <c r="CV59" s="113">
        <f t="shared" si="6"/>
        <v>0</v>
      </c>
      <c r="CW59" s="113">
        <f t="shared" si="52"/>
        <v>100</v>
      </c>
      <c r="CX59" s="113">
        <f t="shared" si="7"/>
        <v>0</v>
      </c>
      <c r="CY59" s="113">
        <f t="shared" si="8"/>
        <v>0</v>
      </c>
      <c r="CZ59" s="113">
        <f t="shared" si="9"/>
        <v>0</v>
      </c>
      <c r="DA59" s="113">
        <f t="shared" si="53"/>
        <v>0</v>
      </c>
      <c r="DB59" s="113">
        <f t="shared" si="54"/>
        <v>370</v>
      </c>
      <c r="DC59" s="113">
        <f t="shared" si="55"/>
        <v>0</v>
      </c>
      <c r="DD59" s="113">
        <f t="shared" si="56"/>
        <v>1410</v>
      </c>
      <c r="DE59" s="113">
        <f t="shared" si="57"/>
        <v>0</v>
      </c>
      <c r="DF59" s="113">
        <f t="shared" si="58"/>
        <v>0</v>
      </c>
      <c r="DG59" s="113">
        <f t="shared" si="59"/>
        <v>0</v>
      </c>
      <c r="DH59" s="113">
        <f t="shared" si="60"/>
        <v>0</v>
      </c>
      <c r="DI59" s="113">
        <f t="shared" si="61"/>
        <v>0</v>
      </c>
      <c r="DJ59" s="113"/>
      <c r="DK59" s="113">
        <f t="shared" si="102"/>
        <v>0</v>
      </c>
      <c r="DL59" s="113">
        <f t="shared" si="62"/>
        <v>0</v>
      </c>
      <c r="DM59" s="113">
        <f t="shared" si="63"/>
        <v>0</v>
      </c>
      <c r="DN59" s="113">
        <f t="shared" si="64"/>
        <v>0</v>
      </c>
      <c r="DO59" s="113">
        <f t="shared" si="65"/>
        <v>0</v>
      </c>
      <c r="DP59" s="113">
        <f t="shared" si="66"/>
        <v>150</v>
      </c>
      <c r="DQ59" s="113">
        <f t="shared" si="67"/>
        <v>0</v>
      </c>
      <c r="DR59" s="113">
        <f t="shared" si="68"/>
        <v>0</v>
      </c>
      <c r="DS59" s="113">
        <f t="shared" si="11"/>
        <v>0</v>
      </c>
      <c r="DT59" s="113">
        <f t="shared" si="12"/>
        <v>0</v>
      </c>
      <c r="DU59" s="113">
        <f t="shared" si="69"/>
        <v>0</v>
      </c>
      <c r="DV59" s="113">
        <f t="shared" si="70"/>
        <v>0</v>
      </c>
      <c r="DW59" s="113">
        <f t="shared" si="103"/>
        <v>0</v>
      </c>
      <c r="DX59" s="113">
        <f t="shared" si="71"/>
        <v>0</v>
      </c>
      <c r="DY59" s="113">
        <f t="shared" si="72"/>
        <v>0</v>
      </c>
      <c r="DZ59" s="113">
        <f t="shared" si="104"/>
        <v>0</v>
      </c>
      <c r="EA59" s="113">
        <f t="shared" si="73"/>
        <v>0</v>
      </c>
      <c r="EB59" s="113">
        <f t="shared" si="74"/>
        <v>0</v>
      </c>
      <c r="EC59" s="113">
        <f t="shared" si="13"/>
        <v>0</v>
      </c>
      <c r="ED59" s="113">
        <f t="shared" si="14"/>
        <v>0</v>
      </c>
      <c r="EE59" s="113">
        <f t="shared" si="15"/>
        <v>0</v>
      </c>
      <c r="EF59" s="113">
        <f t="shared" si="16"/>
        <v>0</v>
      </c>
      <c r="EG59" s="113">
        <f t="shared" si="75"/>
        <v>100</v>
      </c>
      <c r="EH59" s="113">
        <f t="shared" si="17"/>
        <v>0</v>
      </c>
      <c r="EI59" s="113">
        <f t="shared" si="18"/>
        <v>0</v>
      </c>
      <c r="EJ59" s="113">
        <f t="shared" si="19"/>
        <v>0</v>
      </c>
      <c r="EK59" s="113">
        <f t="shared" si="76"/>
        <v>0</v>
      </c>
      <c r="EL59" s="113">
        <f t="shared" si="77"/>
        <v>370</v>
      </c>
      <c r="EM59" s="113">
        <f t="shared" si="105"/>
        <v>0</v>
      </c>
      <c r="EN59" s="113">
        <f t="shared" si="78"/>
        <v>1410</v>
      </c>
      <c r="EO59" s="113">
        <f t="shared" si="79"/>
        <v>0</v>
      </c>
      <c r="EP59" s="113">
        <f t="shared" si="106"/>
        <v>0</v>
      </c>
      <c r="EQ59" s="113">
        <f t="shared" si="80"/>
        <v>0</v>
      </c>
      <c r="ER59" s="113">
        <f t="shared" si="81"/>
        <v>0</v>
      </c>
      <c r="ES59" s="113">
        <f t="shared" si="107"/>
        <v>0</v>
      </c>
      <c r="ET59" s="113"/>
      <c r="EU59" s="113">
        <f t="shared" si="108"/>
        <v>0</v>
      </c>
      <c r="EV59" s="113">
        <f t="shared" si="82"/>
        <v>0</v>
      </c>
      <c r="EW59" s="113">
        <f t="shared" si="83"/>
        <v>0</v>
      </c>
      <c r="EX59" s="113">
        <f t="shared" si="84"/>
        <v>0</v>
      </c>
      <c r="EY59" s="113">
        <f t="shared" si="85"/>
        <v>0</v>
      </c>
      <c r="EZ59" s="113">
        <f t="shared" si="86"/>
        <v>320</v>
      </c>
      <c r="FA59" s="113">
        <f t="shared" si="109"/>
        <v>0</v>
      </c>
      <c r="FB59" s="113">
        <f t="shared" si="87"/>
        <v>0</v>
      </c>
      <c r="FC59" s="113">
        <f t="shared" si="21"/>
        <v>0</v>
      </c>
      <c r="FD59" s="113">
        <f t="shared" si="22"/>
        <v>0</v>
      </c>
      <c r="FE59" s="113">
        <f t="shared" si="88"/>
        <v>0</v>
      </c>
      <c r="FF59" s="113">
        <f t="shared" si="89"/>
        <v>0</v>
      </c>
      <c r="FG59" s="113">
        <f t="shared" si="110"/>
        <v>0</v>
      </c>
      <c r="FH59" s="113">
        <f t="shared" si="90"/>
        <v>0</v>
      </c>
      <c r="FI59" s="113">
        <f t="shared" si="91"/>
        <v>0</v>
      </c>
      <c r="FJ59" s="113">
        <f t="shared" si="111"/>
        <v>0</v>
      </c>
      <c r="FK59" s="113">
        <f t="shared" si="92"/>
        <v>0</v>
      </c>
      <c r="FL59" s="113">
        <f t="shared" si="93"/>
        <v>0</v>
      </c>
      <c r="FM59" s="113">
        <f t="shared" si="23"/>
        <v>0</v>
      </c>
      <c r="FN59" s="113">
        <f t="shared" si="24"/>
        <v>0</v>
      </c>
      <c r="FO59" s="113">
        <f t="shared" si="25"/>
        <v>0</v>
      </c>
      <c r="FP59" s="113">
        <f t="shared" si="26"/>
        <v>0</v>
      </c>
      <c r="FQ59" s="113">
        <f t="shared" si="94"/>
        <v>1350</v>
      </c>
      <c r="FR59" s="113">
        <f t="shared" si="27"/>
        <v>0</v>
      </c>
      <c r="FS59" s="113">
        <f t="shared" si="28"/>
        <v>0</v>
      </c>
      <c r="FT59" s="113">
        <f t="shared" si="29"/>
        <v>0</v>
      </c>
      <c r="FU59" s="113">
        <f t="shared" si="95"/>
        <v>0</v>
      </c>
      <c r="FV59" s="113">
        <f t="shared" si="96"/>
        <v>1670</v>
      </c>
      <c r="FW59" s="113">
        <f t="shared" si="112"/>
        <v>0</v>
      </c>
      <c r="FX59" s="113">
        <f t="shared" si="97"/>
        <v>3130</v>
      </c>
      <c r="FY59" s="113">
        <f t="shared" si="98"/>
        <v>0</v>
      </c>
      <c r="FZ59" s="113">
        <f t="shared" si="113"/>
        <v>0</v>
      </c>
      <c r="GA59" s="113">
        <f t="shared" si="99"/>
        <v>0</v>
      </c>
      <c r="GB59" s="113">
        <f t="shared" si="100"/>
        <v>0</v>
      </c>
      <c r="GC59" s="113">
        <f t="shared" si="114"/>
        <v>0</v>
      </c>
    </row>
    <row r="60" spans="2:185" ht="12.75" customHeight="1" x14ac:dyDescent="0.2">
      <c r="B60" s="124">
        <v>53</v>
      </c>
      <c r="C60" s="121" t="s">
        <v>335</v>
      </c>
      <c r="D60" s="126" t="s">
        <v>110</v>
      </c>
      <c r="E60" s="40">
        <f>SUMIF(Entrada_Dados_Ano_2012!$C$7:$C$253,D60,Entrada_Dados_Ano_2012!$D$7:$D$253)</f>
        <v>0</v>
      </c>
      <c r="F60" s="40">
        <f>SUMIF(Entrada_Dados_Ano_2012!$C$7:$C$253,D60,Entrada_Dados_Ano_2012!$E$7:$E$253)</f>
        <v>0</v>
      </c>
      <c r="G60" s="40">
        <f>SUMIF(Entrada_Dados_Ano_2012!$C$7:$C$253,D60,Entrada_Dados_Ano_2012!$F$7:$F$253)</f>
        <v>0</v>
      </c>
      <c r="H60" s="40">
        <f ca="1">SUMIF(Entrada_Dados_Ano_2012!$C$7:$C$253,D60,Entrada_Dados_Ano_2012!$G$7:$G$251)</f>
        <v>0</v>
      </c>
      <c r="I60" s="40">
        <f>SUMIF(Entrada_Dados_Ano_2012!$C$7:$C$251,D60,Entrada_Dados_Ano_2012!$H$7:$H$253)</f>
        <v>50</v>
      </c>
      <c r="J60" s="40">
        <f>SUMIF(Entrada_Dados_Ano_2012!$C$7:$C$253,D60,Entrada_Dados_Ano_2012!$I$7:$I$253)</f>
        <v>0</v>
      </c>
      <c r="K60" s="40">
        <f>SUMIF(Entrada_Dados_Ano_2012!$C$7:$C$253,D60,Entrada_Dados_Ano_2012!$J$7:$J$253)</f>
        <v>1500</v>
      </c>
      <c r="L60" s="40">
        <f>SUMIF(Entrada_Dados_Ano_2012!$C$7:$C$253,D60,Entrada_Dados_Ano_2012!$K$7:$K$253)</f>
        <v>0</v>
      </c>
      <c r="M60" s="40">
        <f>SUMIF(Entrada_Dados_Ano_2012!$C$7:$C$253,D60,Entrada_Dados_Ano_2012!$L$7:$L$253)</f>
        <v>0</v>
      </c>
      <c r="N60" s="40">
        <f>SUMIF(Entrada_Dados_Ano_2012!$C$7:$C$253,D60,Entrada_Dados_Ano_2012!$M$7:$M$253)</f>
        <v>0</v>
      </c>
      <c r="O60" s="40">
        <f>SUMIF(Entrada_Dados_Ano_2012!$C$7:$C$253,D60,Entrada_Dados_Ano_2012!$N$7:$N$253)</f>
        <v>0</v>
      </c>
      <c r="P60" s="40">
        <f>SUMIF(Entrada_Dados_Ano_2012!$C$7:$C$253,D60,Entrada_Dados_Ano_2012!$O$7:$O$253)</f>
        <v>0</v>
      </c>
      <c r="Q60" s="40">
        <f>SUMIF(Entrada_Dados_Ano_2012!$C$7:$C$253,D60,Entrada_Dados_Ano_2012!$P$7:$P$253)</f>
        <v>16</v>
      </c>
      <c r="R60" s="40">
        <f>SUMIF(Entrada_Dados_Ano_2012!$C$7:$C$253,D60,Entrada_Dados_Ano_2012!$Q$7:$Q$253)</f>
        <v>0</v>
      </c>
      <c r="S60" s="40">
        <f>SUMIF(Entrada_Dados_Ano_2012!$C$7:$C$253,D60,Entrada_Dados_Ano_2012!$R$7:$R$253)</f>
        <v>300</v>
      </c>
      <c r="T60" s="40">
        <f>SUMIF(Entrada_Dados_Ano_2012!$C$7:$C$253,D60,Entrada_Dados_Ano_2012!$S$7:$S$253)</f>
        <v>9500</v>
      </c>
      <c r="U60" s="40">
        <f>SUMIF(Entrada_Dados_Ano_2012!$C$7:$C$253,D60,Entrada_Dados_Ano_2012!$T$7:$T$253)</f>
        <v>1000</v>
      </c>
      <c r="V60" s="40">
        <f>SUMIF(Entrada_Dados_Ano_2012!$C$7:$C$253,D60,Entrada_Dados_Ano_2012!$U$7:$U$253)</f>
        <v>0</v>
      </c>
      <c r="W60" s="145">
        <f>SUMIF(Entrada_Dados_Ano_2012!$C$7:$C$253,D60,Entrada_Dados_Ano_2012!$V$7:$V$253)</f>
        <v>0</v>
      </c>
      <c r="X60" s="142">
        <f>SUMIF(Entrada_Dados_Ano_2012!$C$7:$C$253,D60,Entrada_Dados_Ano_2012!$Y$7:$Y$253)</f>
        <v>0</v>
      </c>
      <c r="Y60" s="40">
        <f>SUMIF(Entrada_Dados_Ano_2012!$C$7:$C$253,D60,Entrada_Dados_Ano_2012!$Z$7:$Z$253)</f>
        <v>0</v>
      </c>
      <c r="Z60" s="40">
        <f>SUMIF(Entrada_Dados_Ano_2012!$C$7:$C$253,D60,Entrada_Dados_Ano_2012!$AA$7:$AA$253)</f>
        <v>0</v>
      </c>
      <c r="AA60" s="40">
        <f>SUMIF(Entrada_Dados_Ano_2012!$C$7:$C$253,D60,Entrada_Dados_Ano_2012!$AB$7:$AB$253)</f>
        <v>0</v>
      </c>
      <c r="AB60" s="40">
        <f>SUMIF(Entrada_Dados_Ano_2012!$C$7:$C$253,D60,Entrada_Dados_Ano_2012!$AC$7:$AC$253)</f>
        <v>50</v>
      </c>
      <c r="AC60" s="40">
        <f>SUMIF(Entrada_Dados_Ano_2012!$C$7:$C$253,D60,Entrada_Dados_Ano_2012!$AD$7:$AD$253)</f>
        <v>0</v>
      </c>
      <c r="AD60" s="40">
        <f>SUMIF(Entrada_Dados_Ano_2012!$C$7:$C$253,D60,Entrada_Dados_Ano_2012!$AE$7:$AE$253)</f>
        <v>1500</v>
      </c>
      <c r="AE60" s="40">
        <f>SUMIF(Entrada_Dados_Ano_2012!$C$7:$C$253,D60,Entrada_Dados_Ano_2012!$AF$7:$AF$253)</f>
        <v>0</v>
      </c>
      <c r="AF60" s="40">
        <f>SUMIF(Entrada_Dados_Ano_2012!$C$7:$C$253,D60,Entrada_Dados_Ano_2012!$AG$7:$AG$253)</f>
        <v>0</v>
      </c>
      <c r="AG60" s="40">
        <f>SUMIF(Entrada_Dados_Ano_2012!$C$7:$C$253,D60,Entrada_Dados_Ano_2012!$AH$7:$AH$253)</f>
        <v>0</v>
      </c>
      <c r="AH60" s="40">
        <f>SUMIF(Entrada_Dados_Ano_2012!$C$7:$C$253,D60,Entrada_Dados_Ano_2012!$AI$7:$AI$253)</f>
        <v>0</v>
      </c>
      <c r="AI60" s="40">
        <f>SUMIF(Entrada_Dados_Ano_2012!$C$7:$C$253,D60,Entrada_Dados_Ano_2012!$AJ$7:$AJ$253)</f>
        <v>0</v>
      </c>
      <c r="AJ60" s="40">
        <f>SUMIF(Entrada_Dados_Ano_2012!$C$7:$C$253,D60,Entrada_Dados_Ano_2012!$AK$7:$AK$253)</f>
        <v>16</v>
      </c>
      <c r="AK60" s="40">
        <f>SUMIF(Entrada_Dados_Ano_2012!$C$7:$C$253,D60,Entrada_Dados_Ano_2012!$AL$7:$AL$253)</f>
        <v>0</v>
      </c>
      <c r="AL60" s="40">
        <f>SUMIF(Entrada_Dados_Ano_2012!$C$7:$C$253,D60,Entrada_Dados_Ano_2012!$AM$7:$AM$253)</f>
        <v>300</v>
      </c>
      <c r="AM60" s="40">
        <f>SUMIF(Entrada_Dados_Ano_2012!$C$7:$C$253,D60,Entrada_Dados_Ano_2012!$AN$7:$AN$253)</f>
        <v>9500</v>
      </c>
      <c r="AN60" s="40">
        <f>SUMIF(Entrada_Dados_Ano_2012!$C$7:$C$253,D60,Entrada_Dados_Ano_2012!$AO$7:$AO$253)</f>
        <v>1000</v>
      </c>
      <c r="AO60" s="40">
        <f>SUMIF(Entrada_Dados_Ano_2012!$C$7:$C$253,D60,Entrada_Dados_Ano_2012!$AP$7:$AP$253)</f>
        <v>0</v>
      </c>
      <c r="AP60" s="145">
        <f>SUMIF(Entrada_Dados_Ano_2012!$C$7:$C$253,D60,Entrada_Dados_Ano_2012!$AQ$7:$AQ$253)</f>
        <v>0</v>
      </c>
      <c r="AQ60" s="142">
        <f>SUMIF(Entrada_Dados_Ano_2012!$C$7:$C$253,D60,Entrada_Dados_Ano_2012!$AT$7:$AT$253)</f>
        <v>0</v>
      </c>
      <c r="AR60" s="40">
        <f>SUMIF(Entrada_Dados_Ano_2012!$C$7:$C$253,D60,Entrada_Dados_Ano_2012!$AU$7:$AU$253)</f>
        <v>0</v>
      </c>
      <c r="AS60" s="40">
        <f>SUMIF(Entrada_Dados_Ano_2012!$C$7:$C$253,D60,Entrada_Dados_Ano_2012!$AV$7:$AV$253)</f>
        <v>0</v>
      </c>
      <c r="AT60" s="40">
        <f>SUMIF(Entrada_Dados_Ano_2012!$C$7:$C$253,D60,Entrada_Dados_Ano_2012!$AW$7:$AW$253)</f>
        <v>0</v>
      </c>
      <c r="AU60" s="40">
        <f>SUMIF(Entrada_Dados_Ano_2012!$C$7:$C$253,D60,Entrada_Dados_Ano_2012!$AX$7:$AX$253)</f>
        <v>100</v>
      </c>
      <c r="AV60" s="40">
        <f>SUMIF(Entrada_Dados_Ano_2012!$C$7:$C$253,D60,Entrada_Dados_Ano_2012!$AY$7:$AY$253)</f>
        <v>0</v>
      </c>
      <c r="AW60" s="40">
        <f>SUMIF(Entrada_Dados_Ano_2012!$C$7:$C$253,D60,Entrada_Dados_Ano_2012!$AZ$7:$AZ$253)</f>
        <v>90000</v>
      </c>
      <c r="AX60" s="40">
        <f>SUMIF(Entrada_Dados_Ano_2012!$C$7:$C$253,D60,Entrada_Dados_Ano_2012!$BA$7:$BA$253)</f>
        <v>0</v>
      </c>
      <c r="AY60" s="40">
        <f>SUMIF(Entrada_Dados_Ano_2012!$C$7:$C$253,D60,Entrada_Dados_Ano_2012!$BB$7:$BB$253)</f>
        <v>0</v>
      </c>
      <c r="AZ60" s="40">
        <f>SUMIF(Entrada_Dados_Ano_2012!$C$7:$C$253,D60,Entrada_Dados_Ano_2012!$BC$7:$BC$253)</f>
        <v>0</v>
      </c>
      <c r="BA60" s="40">
        <f>SUMIF(Entrada_Dados_Ano_2012!$C$7:$C$253,D60,Entrada_Dados_Ano_2012!$BD$7:$BD$253)</f>
        <v>0</v>
      </c>
      <c r="BB60" s="40">
        <f>SUMIF(Entrada_Dados_Ano_2012!$C$7:$C$253,D60,Entrada_Dados_Ano_2012!$BE$7:$BE$253)</f>
        <v>0</v>
      </c>
      <c r="BC60" s="40">
        <f>SUMIF(Entrada_Dados_Ano_2012!$C$7:$C$253,D60,Entrada_Dados_Ano_2012!$BF$7:$BF$253)</f>
        <v>304</v>
      </c>
      <c r="BD60" s="40">
        <f>SUMIF(Entrada_Dados_Ano_2012!$C$7:$C$253,D60,Entrada_Dados_Ano_2012!$BG$7:$BG$253)</f>
        <v>0</v>
      </c>
      <c r="BE60" s="40">
        <f>SUMIF(Entrada_Dados_Ano_2012!$C$7:$C$253,D60,Entrada_Dados_Ano_2012!$BH$7:$BH$253)</f>
        <v>1200</v>
      </c>
      <c r="BF60" s="40">
        <f>SUMIF(Entrada_Dados_Ano_2012!$C$7:$C$253,D60,Entrada_Dados_Ano_2012!$BI$7:$BI$253)</f>
        <v>28500</v>
      </c>
      <c r="BG60" s="40">
        <f>SUMIF(Entrada_Dados_Ano_2012!$C$7:$C$253,D60,Entrada_Dados_Ano_2012!$BJ$7:$BJ$253)</f>
        <v>2200</v>
      </c>
      <c r="BH60" s="40">
        <f>SUMIF(Entrada_Dados_Ano_2012!$C$7:$C$253,D60,Entrada_Dados_Ano_2012!$BK$7:$BK$253)</f>
        <v>0</v>
      </c>
      <c r="BI60" s="40">
        <f>SUMIF(Entrada_Dados_Ano_2012!$C$7:$C$253,D60,Entrada_Dados_Ano_2012!$BL$7:$BL$253)</f>
        <v>0</v>
      </c>
      <c r="BK60" s="80">
        <v>53</v>
      </c>
      <c r="BL60" s="81">
        <f t="shared" si="31"/>
        <v>0</v>
      </c>
      <c r="BM60" s="80" t="str">
        <f>IF(BL60=1,SUM($BL$8:BL60),"")</f>
        <v/>
      </c>
      <c r="BN60" s="86" t="str">
        <f t="shared" si="32"/>
        <v>Campinorte</v>
      </c>
      <c r="BO60" s="117">
        <f t="shared" si="115"/>
        <v>0</v>
      </c>
      <c r="BP60" s="116">
        <f>HLOOKUP($BP$6,$BZ$6:DI60,BX60)</f>
        <v>0</v>
      </c>
      <c r="BQ60" s="117">
        <f>HLOOKUP($BQ$6,$DJ$6:ES60,BX60)</f>
        <v>0</v>
      </c>
      <c r="BR60" s="116">
        <f>HLOOKUP($BR$6,$ET$6:GC60,BX60)</f>
        <v>0</v>
      </c>
      <c r="BS60" s="84" t="str">
        <f t="shared" si="33"/>
        <v/>
      </c>
      <c r="BT60" s="96" t="str">
        <f>IF((SUM($BL59:$BL$254)=0),"",IF($BK60=VLOOKUP($BK60,$BM$8:$BM$254,1),IF(VLOOKUP($BK60,$BM$8:$BO$254,2)=0,"",VLOOKUP($BK60,$BM$8:$BO$254,3))," "))</f>
        <v/>
      </c>
      <c r="BU60" s="93" t="str">
        <f t="shared" si="34"/>
        <v/>
      </c>
      <c r="BV60" s="90" t="str">
        <f t="shared" si="35"/>
        <v/>
      </c>
      <c r="BW60" s="93" t="str">
        <f t="shared" si="101"/>
        <v/>
      </c>
      <c r="BX60" s="97">
        <v>55</v>
      </c>
      <c r="BY60" s="29"/>
      <c r="BZ60" s="113"/>
      <c r="CA60" s="113">
        <f t="shared" si="36"/>
        <v>0</v>
      </c>
      <c r="CB60" s="113">
        <f t="shared" si="37"/>
        <v>0</v>
      </c>
      <c r="CC60" s="113">
        <f t="shared" si="38"/>
        <v>0</v>
      </c>
      <c r="CD60" s="113">
        <f t="shared" si="39"/>
        <v>0</v>
      </c>
      <c r="CE60" s="113">
        <f t="shared" ca="1" si="40"/>
        <v>0</v>
      </c>
      <c r="CF60" s="113">
        <f t="shared" si="41"/>
        <v>50</v>
      </c>
      <c r="CG60" s="113">
        <f t="shared" si="42"/>
        <v>18</v>
      </c>
      <c r="CH60" s="113">
        <f t="shared" si="43"/>
        <v>0</v>
      </c>
      <c r="CI60" s="113">
        <f t="shared" si="1"/>
        <v>0</v>
      </c>
      <c r="CJ60" s="113">
        <f t="shared" si="2"/>
        <v>0</v>
      </c>
      <c r="CK60" s="113">
        <f t="shared" si="44"/>
        <v>1500</v>
      </c>
      <c r="CL60" s="113">
        <f t="shared" si="45"/>
        <v>0</v>
      </c>
      <c r="CM60" s="113">
        <f t="shared" si="46"/>
        <v>18</v>
      </c>
      <c r="CN60" s="113">
        <f t="shared" si="47"/>
        <v>0</v>
      </c>
      <c r="CO60" s="113">
        <f t="shared" si="48"/>
        <v>0</v>
      </c>
      <c r="CP60" s="113">
        <f t="shared" si="49"/>
        <v>0</v>
      </c>
      <c r="CQ60" s="113">
        <f t="shared" si="50"/>
        <v>0</v>
      </c>
      <c r="CR60" s="113">
        <f t="shared" si="51"/>
        <v>0</v>
      </c>
      <c r="CS60" s="113">
        <f t="shared" si="3"/>
        <v>0</v>
      </c>
      <c r="CT60" s="113">
        <f t="shared" si="4"/>
        <v>0</v>
      </c>
      <c r="CU60" s="113">
        <f t="shared" si="5"/>
        <v>0</v>
      </c>
      <c r="CV60" s="113">
        <f t="shared" si="6"/>
        <v>0</v>
      </c>
      <c r="CW60" s="113">
        <f t="shared" si="52"/>
        <v>16</v>
      </c>
      <c r="CX60" s="113">
        <f t="shared" si="7"/>
        <v>10</v>
      </c>
      <c r="CY60" s="113">
        <f t="shared" si="8"/>
        <v>0</v>
      </c>
      <c r="CZ60" s="113">
        <f t="shared" si="9"/>
        <v>0</v>
      </c>
      <c r="DA60" s="113">
        <f t="shared" si="53"/>
        <v>0</v>
      </c>
      <c r="DB60" s="113">
        <f t="shared" si="54"/>
        <v>300</v>
      </c>
      <c r="DC60" s="113">
        <f t="shared" si="55"/>
        <v>0</v>
      </c>
      <c r="DD60" s="113">
        <f t="shared" si="56"/>
        <v>9500</v>
      </c>
      <c r="DE60" s="113">
        <f t="shared" si="57"/>
        <v>1000</v>
      </c>
      <c r="DF60" s="113">
        <f t="shared" si="58"/>
        <v>0</v>
      </c>
      <c r="DG60" s="113">
        <f t="shared" si="59"/>
        <v>0</v>
      </c>
      <c r="DH60" s="113">
        <f t="shared" si="60"/>
        <v>0</v>
      </c>
      <c r="DI60" s="113">
        <f t="shared" si="61"/>
        <v>0</v>
      </c>
      <c r="DJ60" s="113"/>
      <c r="DK60" s="113">
        <f t="shared" si="102"/>
        <v>0</v>
      </c>
      <c r="DL60" s="113">
        <f t="shared" si="62"/>
        <v>0</v>
      </c>
      <c r="DM60" s="113">
        <f t="shared" si="63"/>
        <v>0</v>
      </c>
      <c r="DN60" s="113">
        <f t="shared" si="64"/>
        <v>0</v>
      </c>
      <c r="DO60" s="113">
        <f t="shared" si="65"/>
        <v>0</v>
      </c>
      <c r="DP60" s="113">
        <f t="shared" si="66"/>
        <v>50</v>
      </c>
      <c r="DQ60" s="113">
        <f t="shared" si="67"/>
        <v>18</v>
      </c>
      <c r="DR60" s="113">
        <f t="shared" si="68"/>
        <v>0</v>
      </c>
      <c r="DS60" s="113">
        <f t="shared" si="11"/>
        <v>0</v>
      </c>
      <c r="DT60" s="113">
        <f t="shared" si="12"/>
        <v>0</v>
      </c>
      <c r="DU60" s="113">
        <f t="shared" si="69"/>
        <v>1500</v>
      </c>
      <c r="DV60" s="113">
        <f t="shared" si="70"/>
        <v>0</v>
      </c>
      <c r="DW60" s="113">
        <f t="shared" si="103"/>
        <v>18</v>
      </c>
      <c r="DX60" s="113">
        <f t="shared" si="71"/>
        <v>0</v>
      </c>
      <c r="DY60" s="113">
        <f t="shared" si="72"/>
        <v>0</v>
      </c>
      <c r="DZ60" s="113">
        <f t="shared" si="104"/>
        <v>0</v>
      </c>
      <c r="EA60" s="113">
        <f t="shared" si="73"/>
        <v>0</v>
      </c>
      <c r="EB60" s="113">
        <f t="shared" si="74"/>
        <v>0</v>
      </c>
      <c r="EC60" s="113">
        <f t="shared" si="13"/>
        <v>0</v>
      </c>
      <c r="ED60" s="113">
        <f t="shared" si="14"/>
        <v>0</v>
      </c>
      <c r="EE60" s="113">
        <f t="shared" si="15"/>
        <v>0</v>
      </c>
      <c r="EF60" s="113">
        <f t="shared" si="16"/>
        <v>0</v>
      </c>
      <c r="EG60" s="113">
        <f t="shared" si="75"/>
        <v>16</v>
      </c>
      <c r="EH60" s="113">
        <f t="shared" si="17"/>
        <v>10</v>
      </c>
      <c r="EI60" s="113">
        <f t="shared" si="18"/>
        <v>0</v>
      </c>
      <c r="EJ60" s="113">
        <f t="shared" si="19"/>
        <v>0</v>
      </c>
      <c r="EK60" s="113">
        <f t="shared" si="76"/>
        <v>0</v>
      </c>
      <c r="EL60" s="113">
        <f t="shared" si="77"/>
        <v>300</v>
      </c>
      <c r="EM60" s="113">
        <f t="shared" si="105"/>
        <v>0</v>
      </c>
      <c r="EN60" s="113">
        <f t="shared" si="78"/>
        <v>9500</v>
      </c>
      <c r="EO60" s="113">
        <f t="shared" si="79"/>
        <v>1000</v>
      </c>
      <c r="EP60" s="113">
        <f t="shared" si="106"/>
        <v>0</v>
      </c>
      <c r="EQ60" s="113">
        <f t="shared" si="80"/>
        <v>0</v>
      </c>
      <c r="ER60" s="113">
        <f t="shared" si="81"/>
        <v>0</v>
      </c>
      <c r="ES60" s="113">
        <f t="shared" si="107"/>
        <v>0</v>
      </c>
      <c r="ET60" s="113"/>
      <c r="EU60" s="113">
        <f t="shared" si="108"/>
        <v>0</v>
      </c>
      <c r="EV60" s="113">
        <f t="shared" si="82"/>
        <v>0</v>
      </c>
      <c r="EW60" s="113">
        <f t="shared" si="83"/>
        <v>0</v>
      </c>
      <c r="EX60" s="113">
        <f t="shared" si="84"/>
        <v>0</v>
      </c>
      <c r="EY60" s="113">
        <f t="shared" si="85"/>
        <v>0</v>
      </c>
      <c r="EZ60" s="113">
        <f t="shared" si="86"/>
        <v>100</v>
      </c>
      <c r="FA60" s="113">
        <f t="shared" si="109"/>
        <v>162</v>
      </c>
      <c r="FB60" s="113">
        <f t="shared" si="87"/>
        <v>0</v>
      </c>
      <c r="FC60" s="113">
        <f t="shared" si="21"/>
        <v>0</v>
      </c>
      <c r="FD60" s="113">
        <f t="shared" si="22"/>
        <v>0</v>
      </c>
      <c r="FE60" s="113">
        <f t="shared" si="88"/>
        <v>90000</v>
      </c>
      <c r="FF60" s="113">
        <f t="shared" si="89"/>
        <v>0</v>
      </c>
      <c r="FG60" s="113">
        <f t="shared" si="110"/>
        <v>180</v>
      </c>
      <c r="FH60" s="113">
        <f t="shared" si="90"/>
        <v>0</v>
      </c>
      <c r="FI60" s="113">
        <f t="shared" si="91"/>
        <v>0</v>
      </c>
      <c r="FJ60" s="113">
        <f t="shared" si="111"/>
        <v>0</v>
      </c>
      <c r="FK60" s="113">
        <f t="shared" si="92"/>
        <v>0</v>
      </c>
      <c r="FL60" s="113">
        <f t="shared" si="93"/>
        <v>0</v>
      </c>
      <c r="FM60" s="113">
        <f t="shared" si="23"/>
        <v>0</v>
      </c>
      <c r="FN60" s="113">
        <f t="shared" si="24"/>
        <v>0</v>
      </c>
      <c r="FO60" s="113">
        <f t="shared" si="25"/>
        <v>0</v>
      </c>
      <c r="FP60" s="113">
        <f t="shared" si="26"/>
        <v>0</v>
      </c>
      <c r="FQ60" s="113">
        <f t="shared" si="94"/>
        <v>304</v>
      </c>
      <c r="FR60" s="113">
        <f t="shared" si="27"/>
        <v>75</v>
      </c>
      <c r="FS60" s="113">
        <f t="shared" si="28"/>
        <v>0</v>
      </c>
      <c r="FT60" s="113">
        <f t="shared" si="29"/>
        <v>0</v>
      </c>
      <c r="FU60" s="113">
        <f t="shared" si="95"/>
        <v>0</v>
      </c>
      <c r="FV60" s="113">
        <f t="shared" si="96"/>
        <v>1200</v>
      </c>
      <c r="FW60" s="113">
        <f t="shared" si="112"/>
        <v>0</v>
      </c>
      <c r="FX60" s="113">
        <f t="shared" si="97"/>
        <v>28500</v>
      </c>
      <c r="FY60" s="113">
        <f t="shared" si="98"/>
        <v>2200</v>
      </c>
      <c r="FZ60" s="113">
        <f t="shared" si="113"/>
        <v>0</v>
      </c>
      <c r="GA60" s="113">
        <f t="shared" si="99"/>
        <v>0</v>
      </c>
      <c r="GB60" s="113">
        <f t="shared" si="100"/>
        <v>0</v>
      </c>
      <c r="GC60" s="113">
        <f t="shared" si="114"/>
        <v>0</v>
      </c>
    </row>
    <row r="61" spans="2:185" ht="12.75" customHeight="1" x14ac:dyDescent="0.2">
      <c r="B61" s="124">
        <v>54</v>
      </c>
      <c r="C61" s="121" t="s">
        <v>336</v>
      </c>
      <c r="D61" s="126" t="s">
        <v>111</v>
      </c>
      <c r="E61" s="40">
        <f>SUMIF(Entrada_Dados_Ano_2012!$C$7:$C$253,D61,Entrada_Dados_Ano_2012!$D$7:$D$253)</f>
        <v>0</v>
      </c>
      <c r="F61" s="40">
        <f>SUMIF(Entrada_Dados_Ano_2012!$C$7:$C$253,D61,Entrada_Dados_Ano_2012!$E$7:$E$253)</f>
        <v>1000</v>
      </c>
      <c r="G61" s="40">
        <f>SUMIF(Entrada_Dados_Ano_2012!$C$7:$C$253,D61,Entrada_Dados_Ano_2012!$F$7:$F$253)</f>
        <v>248</v>
      </c>
      <c r="H61" s="40">
        <f ca="1">SUMIF(Entrada_Dados_Ano_2012!$C$7:$C$253,D61,Entrada_Dados_Ano_2012!$G$7:$G$251)</f>
        <v>0</v>
      </c>
      <c r="I61" s="40">
        <f>SUMIF(Entrada_Dados_Ano_2012!$C$7:$C$251,D61,Entrada_Dados_Ano_2012!$H$7:$H$253)</f>
        <v>0</v>
      </c>
      <c r="J61" s="40">
        <f>SUMIF(Entrada_Dados_Ano_2012!$C$7:$C$253,D61,Entrada_Dados_Ano_2012!$I$7:$I$253)</f>
        <v>864</v>
      </c>
      <c r="K61" s="40">
        <f>SUMIF(Entrada_Dados_Ano_2012!$C$7:$C$253,D61,Entrada_Dados_Ano_2012!$J$7:$J$253)</f>
        <v>1123</v>
      </c>
      <c r="L61" s="40">
        <f>SUMIF(Entrada_Dados_Ano_2012!$C$7:$C$253,D61,Entrada_Dados_Ano_2012!$K$7:$K$253)</f>
        <v>80</v>
      </c>
      <c r="M61" s="40">
        <f>SUMIF(Entrada_Dados_Ano_2012!$C$7:$C$253,D61,Entrada_Dados_Ano_2012!$L$7:$L$253)</f>
        <v>0</v>
      </c>
      <c r="N61" s="40">
        <f>SUMIF(Entrada_Dados_Ano_2012!$C$7:$C$253,D61,Entrada_Dados_Ano_2012!$M$7:$M$253)</f>
        <v>5157</v>
      </c>
      <c r="O61" s="40">
        <f>SUMIF(Entrada_Dados_Ano_2012!$C$7:$C$253,D61,Entrada_Dados_Ano_2012!$N$7:$N$253)</f>
        <v>0</v>
      </c>
      <c r="P61" s="40">
        <f>SUMIF(Entrada_Dados_Ano_2012!$C$7:$C$253,D61,Entrada_Dados_Ano_2012!$O$7:$O$253)</f>
        <v>0</v>
      </c>
      <c r="Q61" s="40">
        <f>SUMIF(Entrada_Dados_Ano_2012!$C$7:$C$253,D61,Entrada_Dados_Ano_2012!$P$7:$P$253)</f>
        <v>160</v>
      </c>
      <c r="R61" s="40">
        <f>SUMIF(Entrada_Dados_Ano_2012!$C$7:$C$253,D61,Entrada_Dados_Ano_2012!$Q$7:$Q$253)</f>
        <v>0</v>
      </c>
      <c r="S61" s="40">
        <f>SUMIF(Entrada_Dados_Ano_2012!$C$7:$C$253,D61,Entrada_Dados_Ano_2012!$R$7:$R$253)</f>
        <v>8700</v>
      </c>
      <c r="T61" s="40">
        <f>SUMIF(Entrada_Dados_Ano_2012!$C$7:$C$253,D61,Entrada_Dados_Ano_2012!$S$7:$S$253)</f>
        <v>63000</v>
      </c>
      <c r="U61" s="40">
        <f>SUMIF(Entrada_Dados_Ano_2012!$C$7:$C$253,D61,Entrada_Dados_Ano_2012!$T$7:$T$253)</f>
        <v>8000</v>
      </c>
      <c r="V61" s="40">
        <f>SUMIF(Entrada_Dados_Ano_2012!$C$7:$C$253,D61,Entrada_Dados_Ano_2012!$U$7:$U$253)</f>
        <v>202</v>
      </c>
      <c r="W61" s="145">
        <f>SUMIF(Entrada_Dados_Ano_2012!$C$7:$C$253,D61,Entrada_Dados_Ano_2012!$V$7:$V$253)</f>
        <v>61</v>
      </c>
      <c r="X61" s="142">
        <f>SUMIF(Entrada_Dados_Ano_2012!$C$7:$C$253,D61,Entrada_Dados_Ano_2012!$Y$7:$Y$253)</f>
        <v>0</v>
      </c>
      <c r="Y61" s="40">
        <f>SUMIF(Entrada_Dados_Ano_2012!$C$7:$C$253,D61,Entrada_Dados_Ano_2012!$Z$7:$Z$253)</f>
        <v>1000</v>
      </c>
      <c r="Z61" s="40">
        <f>SUMIF(Entrada_Dados_Ano_2012!$C$7:$C$253,D61,Entrada_Dados_Ano_2012!$AA$7:$AA$253)</f>
        <v>248</v>
      </c>
      <c r="AA61" s="40">
        <f>SUMIF(Entrada_Dados_Ano_2012!$C$7:$C$253,D61,Entrada_Dados_Ano_2012!$AB$7:$AB$253)</f>
        <v>0</v>
      </c>
      <c r="AB61" s="40">
        <f>SUMIF(Entrada_Dados_Ano_2012!$C$7:$C$253,D61,Entrada_Dados_Ano_2012!$AC$7:$AC$253)</f>
        <v>0</v>
      </c>
      <c r="AC61" s="40">
        <f>SUMIF(Entrada_Dados_Ano_2012!$C$7:$C$253,D61,Entrada_Dados_Ano_2012!$AD$7:$AD$253)</f>
        <v>864</v>
      </c>
      <c r="AD61" s="40">
        <f>SUMIF(Entrada_Dados_Ano_2012!$C$7:$C$253,D61,Entrada_Dados_Ano_2012!$AE$7:$AE$253)</f>
        <v>1123</v>
      </c>
      <c r="AE61" s="40">
        <f>SUMIF(Entrada_Dados_Ano_2012!$C$7:$C$253,D61,Entrada_Dados_Ano_2012!$AF$7:$AF$253)</f>
        <v>80</v>
      </c>
      <c r="AF61" s="40">
        <f>SUMIF(Entrada_Dados_Ano_2012!$C$7:$C$253,D61,Entrada_Dados_Ano_2012!$AG$7:$AG$253)</f>
        <v>0</v>
      </c>
      <c r="AG61" s="40">
        <f>SUMIF(Entrada_Dados_Ano_2012!$C$7:$C$253,D61,Entrada_Dados_Ano_2012!$AH$7:$AH$253)</f>
        <v>5157</v>
      </c>
      <c r="AH61" s="40">
        <f>SUMIF(Entrada_Dados_Ano_2012!$C$7:$C$253,D61,Entrada_Dados_Ano_2012!$AI$7:$AI$253)</f>
        <v>0</v>
      </c>
      <c r="AI61" s="40">
        <f>SUMIF(Entrada_Dados_Ano_2012!$C$7:$C$253,D61,Entrada_Dados_Ano_2012!$AJ$7:$AJ$253)</f>
        <v>0</v>
      </c>
      <c r="AJ61" s="40">
        <f>SUMIF(Entrada_Dados_Ano_2012!$C$7:$C$253,D61,Entrada_Dados_Ano_2012!$AK$7:$AK$253)</f>
        <v>160</v>
      </c>
      <c r="AK61" s="40">
        <f>SUMIF(Entrada_Dados_Ano_2012!$C$7:$C$253,D61,Entrada_Dados_Ano_2012!$AL$7:$AL$253)</f>
        <v>0</v>
      </c>
      <c r="AL61" s="40">
        <f>SUMIF(Entrada_Dados_Ano_2012!$C$7:$C$253,D61,Entrada_Dados_Ano_2012!$AM$7:$AM$253)</f>
        <v>8700</v>
      </c>
      <c r="AM61" s="40">
        <f>SUMIF(Entrada_Dados_Ano_2012!$C$7:$C$253,D61,Entrada_Dados_Ano_2012!$AN$7:$AN$253)</f>
        <v>63000</v>
      </c>
      <c r="AN61" s="40">
        <f>SUMIF(Entrada_Dados_Ano_2012!$C$7:$C$253,D61,Entrada_Dados_Ano_2012!$AO$7:$AO$253)</f>
        <v>8000</v>
      </c>
      <c r="AO61" s="40">
        <f>SUMIF(Entrada_Dados_Ano_2012!$C$7:$C$253,D61,Entrada_Dados_Ano_2012!$AP$7:$AP$253)</f>
        <v>202</v>
      </c>
      <c r="AP61" s="145">
        <f>SUMIF(Entrada_Dados_Ano_2012!$C$7:$C$253,D61,Entrada_Dados_Ano_2012!$AQ$7:$AQ$253)</f>
        <v>61</v>
      </c>
      <c r="AQ61" s="142">
        <f>SUMIF(Entrada_Dados_Ano_2012!$C$7:$C$253,D61,Entrada_Dados_Ano_2012!$AT$7:$AT$253)</f>
        <v>0</v>
      </c>
      <c r="AR61" s="40">
        <f>SUMIF(Entrada_Dados_Ano_2012!$C$7:$C$253,D61,Entrada_Dados_Ano_2012!$AU$7:$AU$253)</f>
        <v>3750</v>
      </c>
      <c r="AS61" s="40">
        <f>SUMIF(Entrada_Dados_Ano_2012!$C$7:$C$253,D61,Entrada_Dados_Ano_2012!$AV$7:$AV$253)</f>
        <v>3720</v>
      </c>
      <c r="AT61" s="40">
        <f>SUMIF(Entrada_Dados_Ano_2012!$C$7:$C$253,D61,Entrada_Dados_Ano_2012!$AW$7:$AW$253)</f>
        <v>0</v>
      </c>
      <c r="AU61" s="40">
        <f>SUMIF(Entrada_Dados_Ano_2012!$C$7:$C$253,D61,Entrada_Dados_Ano_2012!$AX$7:$AX$253)</f>
        <v>0</v>
      </c>
      <c r="AV61" s="40">
        <f>SUMIF(Entrada_Dados_Ano_2012!$C$7:$C$253,D61,Entrada_Dados_Ano_2012!$AY$7:$AY$253)</f>
        <v>34560</v>
      </c>
      <c r="AW61" s="40">
        <f>SUMIF(Entrada_Dados_Ano_2012!$C$7:$C$253,D61,Entrada_Dados_Ano_2012!$AZ$7:$AZ$253)</f>
        <v>123530</v>
      </c>
      <c r="AX61" s="40">
        <f>SUMIF(Entrada_Dados_Ano_2012!$C$7:$C$253,D61,Entrada_Dados_Ano_2012!$BA$7:$BA$253)</f>
        <v>3680</v>
      </c>
      <c r="AY61" s="40">
        <f>SUMIF(Entrada_Dados_Ano_2012!$C$7:$C$253,D61,Entrada_Dados_Ano_2012!$BB$7:$BB$253)</f>
        <v>0</v>
      </c>
      <c r="AZ61" s="40">
        <f>SUMIF(Entrada_Dados_Ano_2012!$C$7:$C$253,D61,Entrada_Dados_Ano_2012!$BC$7:$BC$253)</f>
        <v>13491</v>
      </c>
      <c r="BA61" s="40">
        <f>SUMIF(Entrada_Dados_Ano_2012!$C$7:$C$253,D61,Entrada_Dados_Ano_2012!$BD$7:$BD$253)</f>
        <v>0</v>
      </c>
      <c r="BB61" s="40">
        <f>SUMIF(Entrada_Dados_Ano_2012!$C$7:$C$253,D61,Entrada_Dados_Ano_2012!$BE$7:$BE$253)</f>
        <v>0</v>
      </c>
      <c r="BC61" s="40">
        <f>SUMIF(Entrada_Dados_Ano_2012!$C$7:$C$253,D61,Entrada_Dados_Ano_2012!$BF$7:$BF$253)</f>
        <v>3040</v>
      </c>
      <c r="BD61" s="40">
        <f>SUMIF(Entrada_Dados_Ano_2012!$C$7:$C$253,D61,Entrada_Dados_Ano_2012!$BG$7:$BG$253)</f>
        <v>0</v>
      </c>
      <c r="BE61" s="40">
        <f>SUMIF(Entrada_Dados_Ano_2012!$C$7:$C$253,D61,Entrada_Dados_Ano_2012!$BH$7:$BH$253)</f>
        <v>76640</v>
      </c>
      <c r="BF61" s="40">
        <f>SUMIF(Entrada_Dados_Ano_2012!$C$7:$C$253,D61,Entrada_Dados_Ano_2012!$BI$7:$BI$253)</f>
        <v>204000</v>
      </c>
      <c r="BG61" s="40">
        <f>SUMIF(Entrada_Dados_Ano_2012!$C$7:$C$253,D61,Entrada_Dados_Ano_2012!$BJ$7:$BJ$253)</f>
        <v>36000</v>
      </c>
      <c r="BH61" s="40">
        <f>SUMIF(Entrada_Dados_Ano_2012!$C$7:$C$253,D61,Entrada_Dados_Ano_2012!$BK$7:$BK$253)</f>
        <v>15000</v>
      </c>
      <c r="BI61" s="40">
        <f>SUMIF(Entrada_Dados_Ano_2012!$C$7:$C$253,D61,Entrada_Dados_Ano_2012!$BL$7:$BL$253)</f>
        <v>380</v>
      </c>
      <c r="BK61" s="80">
        <v>54</v>
      </c>
      <c r="BL61" s="81">
        <f t="shared" si="31"/>
        <v>0</v>
      </c>
      <c r="BM61" s="80" t="str">
        <f>IF(BL61=1,SUM($BL$8:BL61),"")</f>
        <v/>
      </c>
      <c r="BN61" s="86" t="str">
        <f t="shared" si="32"/>
        <v>Campo Alegre de Goiás</v>
      </c>
      <c r="BO61" s="117">
        <f t="shared" si="115"/>
        <v>0</v>
      </c>
      <c r="BP61" s="116">
        <f>HLOOKUP($BP$6,$BZ$6:DI61,BX61)</f>
        <v>0</v>
      </c>
      <c r="BQ61" s="117">
        <f>HLOOKUP($BQ$6,$DJ$6:ES61,BX61)</f>
        <v>0</v>
      </c>
      <c r="BR61" s="116">
        <f>HLOOKUP($BR$6,$ET$6:GC61,BX61)</f>
        <v>0</v>
      </c>
      <c r="BS61" s="84" t="str">
        <f t="shared" si="33"/>
        <v/>
      </c>
      <c r="BT61" s="96" t="str">
        <f>IF((SUM($BL60:$BL$254)=0),"",IF($BK61=VLOOKUP($BK61,$BM$8:$BM$254,1),IF(VLOOKUP($BK61,$BM$8:$BO$254,2)=0,"",VLOOKUP($BK61,$BM$8:$BO$254,3))," "))</f>
        <v/>
      </c>
      <c r="BU61" s="93" t="str">
        <f t="shared" si="34"/>
        <v/>
      </c>
      <c r="BV61" s="90" t="str">
        <f t="shared" si="35"/>
        <v/>
      </c>
      <c r="BW61" s="93" t="str">
        <f t="shared" si="101"/>
        <v/>
      </c>
      <c r="BX61" s="97">
        <v>56</v>
      </c>
      <c r="BY61" s="29"/>
      <c r="BZ61" s="113"/>
      <c r="CA61" s="113">
        <f t="shared" si="36"/>
        <v>0</v>
      </c>
      <c r="CB61" s="113">
        <f t="shared" si="37"/>
        <v>0</v>
      </c>
      <c r="CC61" s="113">
        <f t="shared" si="38"/>
        <v>1000</v>
      </c>
      <c r="CD61" s="113">
        <f t="shared" si="39"/>
        <v>248</v>
      </c>
      <c r="CE61" s="113">
        <f t="shared" ca="1" si="40"/>
        <v>0</v>
      </c>
      <c r="CF61" s="113">
        <f t="shared" si="41"/>
        <v>0</v>
      </c>
      <c r="CG61" s="113">
        <f t="shared" si="42"/>
        <v>0</v>
      </c>
      <c r="CH61" s="113">
        <f t="shared" si="43"/>
        <v>864</v>
      </c>
      <c r="CI61" s="113">
        <f t="shared" si="1"/>
        <v>20</v>
      </c>
      <c r="CJ61" s="113">
        <f t="shared" si="2"/>
        <v>865</v>
      </c>
      <c r="CK61" s="113">
        <f t="shared" si="44"/>
        <v>1123</v>
      </c>
      <c r="CL61" s="113">
        <f t="shared" si="45"/>
        <v>80</v>
      </c>
      <c r="CM61" s="113">
        <f t="shared" si="46"/>
        <v>0</v>
      </c>
      <c r="CN61" s="113">
        <f t="shared" si="47"/>
        <v>0</v>
      </c>
      <c r="CO61" s="113">
        <f t="shared" si="48"/>
        <v>5157</v>
      </c>
      <c r="CP61" s="113">
        <f t="shared" si="49"/>
        <v>0</v>
      </c>
      <c r="CQ61" s="113">
        <f t="shared" si="50"/>
        <v>0</v>
      </c>
      <c r="CR61" s="113">
        <f t="shared" si="51"/>
        <v>0</v>
      </c>
      <c r="CS61" s="113">
        <f t="shared" si="3"/>
        <v>0</v>
      </c>
      <c r="CT61" s="113">
        <f t="shared" si="4"/>
        <v>0</v>
      </c>
      <c r="CU61" s="113">
        <f t="shared" si="5"/>
        <v>0</v>
      </c>
      <c r="CV61" s="113">
        <f t="shared" si="6"/>
        <v>0</v>
      </c>
      <c r="CW61" s="113">
        <f t="shared" si="52"/>
        <v>160</v>
      </c>
      <c r="CX61" s="113">
        <f t="shared" si="7"/>
        <v>0</v>
      </c>
      <c r="CY61" s="113">
        <f t="shared" si="8"/>
        <v>32</v>
      </c>
      <c r="CZ61" s="113">
        <f t="shared" si="9"/>
        <v>0</v>
      </c>
      <c r="DA61" s="113">
        <f t="shared" si="53"/>
        <v>0</v>
      </c>
      <c r="DB61" s="113">
        <f t="shared" si="54"/>
        <v>8700</v>
      </c>
      <c r="DC61" s="113">
        <f t="shared" si="55"/>
        <v>0</v>
      </c>
      <c r="DD61" s="113">
        <f t="shared" si="56"/>
        <v>63000</v>
      </c>
      <c r="DE61" s="113">
        <f t="shared" si="57"/>
        <v>8000</v>
      </c>
      <c r="DF61" s="113">
        <f t="shared" si="58"/>
        <v>0</v>
      </c>
      <c r="DG61" s="113">
        <f t="shared" si="59"/>
        <v>202</v>
      </c>
      <c r="DH61" s="113">
        <f t="shared" si="60"/>
        <v>61</v>
      </c>
      <c r="DI61" s="113">
        <f t="shared" si="61"/>
        <v>0</v>
      </c>
      <c r="DJ61" s="113"/>
      <c r="DK61" s="113">
        <f t="shared" si="102"/>
        <v>0</v>
      </c>
      <c r="DL61" s="113">
        <f t="shared" si="62"/>
        <v>0</v>
      </c>
      <c r="DM61" s="113">
        <f t="shared" si="63"/>
        <v>1000</v>
      </c>
      <c r="DN61" s="113">
        <f t="shared" si="64"/>
        <v>248</v>
      </c>
      <c r="DO61" s="113">
        <f t="shared" si="65"/>
        <v>0</v>
      </c>
      <c r="DP61" s="113">
        <f t="shared" si="66"/>
        <v>0</v>
      </c>
      <c r="DQ61" s="113">
        <f t="shared" si="67"/>
        <v>0</v>
      </c>
      <c r="DR61" s="113">
        <f t="shared" si="68"/>
        <v>864</v>
      </c>
      <c r="DS61" s="113">
        <f t="shared" si="11"/>
        <v>20</v>
      </c>
      <c r="DT61" s="113">
        <f t="shared" si="12"/>
        <v>865</v>
      </c>
      <c r="DU61" s="113">
        <f t="shared" si="69"/>
        <v>1123</v>
      </c>
      <c r="DV61" s="113">
        <f t="shared" si="70"/>
        <v>80</v>
      </c>
      <c r="DW61" s="113">
        <f t="shared" si="103"/>
        <v>0</v>
      </c>
      <c r="DX61" s="113">
        <f t="shared" si="71"/>
        <v>0</v>
      </c>
      <c r="DY61" s="113">
        <f t="shared" si="72"/>
        <v>5157</v>
      </c>
      <c r="DZ61" s="113">
        <f t="shared" si="104"/>
        <v>0</v>
      </c>
      <c r="EA61" s="113">
        <f t="shared" si="73"/>
        <v>0</v>
      </c>
      <c r="EB61" s="113">
        <f t="shared" si="74"/>
        <v>0</v>
      </c>
      <c r="EC61" s="113">
        <f t="shared" si="13"/>
        <v>0</v>
      </c>
      <c r="ED61" s="113">
        <f t="shared" si="14"/>
        <v>0</v>
      </c>
      <c r="EE61" s="113">
        <f t="shared" si="15"/>
        <v>0</v>
      </c>
      <c r="EF61" s="113">
        <f t="shared" si="16"/>
        <v>0</v>
      </c>
      <c r="EG61" s="113">
        <f t="shared" si="75"/>
        <v>160</v>
      </c>
      <c r="EH61" s="113">
        <f t="shared" si="17"/>
        <v>0</v>
      </c>
      <c r="EI61" s="113">
        <f t="shared" si="18"/>
        <v>32</v>
      </c>
      <c r="EJ61" s="113">
        <f t="shared" si="19"/>
        <v>0</v>
      </c>
      <c r="EK61" s="113">
        <f t="shared" si="76"/>
        <v>0</v>
      </c>
      <c r="EL61" s="113">
        <f t="shared" si="77"/>
        <v>8700</v>
      </c>
      <c r="EM61" s="113">
        <f t="shared" si="105"/>
        <v>0</v>
      </c>
      <c r="EN61" s="113">
        <f t="shared" si="78"/>
        <v>63000</v>
      </c>
      <c r="EO61" s="113">
        <f t="shared" si="79"/>
        <v>8000</v>
      </c>
      <c r="EP61" s="113">
        <f t="shared" si="106"/>
        <v>0</v>
      </c>
      <c r="EQ61" s="113">
        <f t="shared" si="80"/>
        <v>202</v>
      </c>
      <c r="ER61" s="113">
        <f t="shared" si="81"/>
        <v>61</v>
      </c>
      <c r="ES61" s="113">
        <f t="shared" si="107"/>
        <v>0</v>
      </c>
      <c r="ET61" s="113"/>
      <c r="EU61" s="113">
        <f t="shared" si="108"/>
        <v>0</v>
      </c>
      <c r="EV61" s="113">
        <f t="shared" si="82"/>
        <v>0</v>
      </c>
      <c r="EW61" s="113">
        <f t="shared" si="83"/>
        <v>3750</v>
      </c>
      <c r="EX61" s="113">
        <f t="shared" si="84"/>
        <v>3720</v>
      </c>
      <c r="EY61" s="113">
        <f t="shared" si="85"/>
        <v>0</v>
      </c>
      <c r="EZ61" s="113">
        <f t="shared" si="86"/>
        <v>0</v>
      </c>
      <c r="FA61" s="113">
        <f t="shared" si="109"/>
        <v>0</v>
      </c>
      <c r="FB61" s="113">
        <f t="shared" si="87"/>
        <v>34560</v>
      </c>
      <c r="FC61" s="113">
        <f t="shared" si="21"/>
        <v>42</v>
      </c>
      <c r="FD61" s="113">
        <f t="shared" si="22"/>
        <v>2200</v>
      </c>
      <c r="FE61" s="113">
        <f t="shared" si="88"/>
        <v>123530</v>
      </c>
      <c r="FF61" s="113">
        <f t="shared" si="89"/>
        <v>3680</v>
      </c>
      <c r="FG61" s="113">
        <f t="shared" si="110"/>
        <v>0</v>
      </c>
      <c r="FH61" s="113">
        <f t="shared" si="90"/>
        <v>0</v>
      </c>
      <c r="FI61" s="113">
        <f t="shared" si="91"/>
        <v>13491</v>
      </c>
      <c r="FJ61" s="113">
        <f t="shared" si="111"/>
        <v>0</v>
      </c>
      <c r="FK61" s="113">
        <f t="shared" si="92"/>
        <v>0</v>
      </c>
      <c r="FL61" s="113">
        <f t="shared" si="93"/>
        <v>0</v>
      </c>
      <c r="FM61" s="113">
        <f t="shared" si="23"/>
        <v>0</v>
      </c>
      <c r="FN61" s="113">
        <f t="shared" si="24"/>
        <v>0</v>
      </c>
      <c r="FO61" s="113">
        <f t="shared" si="25"/>
        <v>0</v>
      </c>
      <c r="FP61" s="113">
        <f t="shared" si="26"/>
        <v>0</v>
      </c>
      <c r="FQ61" s="113">
        <f t="shared" si="94"/>
        <v>3040</v>
      </c>
      <c r="FR61" s="113">
        <f t="shared" si="27"/>
        <v>0</v>
      </c>
      <c r="FS61" s="113">
        <f t="shared" si="28"/>
        <v>450</v>
      </c>
      <c r="FT61" s="113">
        <f t="shared" si="29"/>
        <v>0</v>
      </c>
      <c r="FU61" s="113">
        <f t="shared" si="95"/>
        <v>0</v>
      </c>
      <c r="FV61" s="113">
        <f t="shared" si="96"/>
        <v>76640</v>
      </c>
      <c r="FW61" s="113">
        <f t="shared" si="112"/>
        <v>0</v>
      </c>
      <c r="FX61" s="113">
        <f t="shared" si="97"/>
        <v>204000</v>
      </c>
      <c r="FY61" s="113">
        <f t="shared" si="98"/>
        <v>36000</v>
      </c>
      <c r="FZ61" s="113">
        <f t="shared" si="113"/>
        <v>0</v>
      </c>
      <c r="GA61" s="113">
        <f t="shared" si="99"/>
        <v>15000</v>
      </c>
      <c r="GB61" s="113">
        <f t="shared" si="100"/>
        <v>380</v>
      </c>
      <c r="GC61" s="113">
        <f t="shared" si="114"/>
        <v>0</v>
      </c>
    </row>
    <row r="62" spans="2:185" ht="12.75" customHeight="1" x14ac:dyDescent="0.2">
      <c r="B62" s="124">
        <v>55</v>
      </c>
      <c r="C62" s="121" t="s">
        <v>337</v>
      </c>
      <c r="D62" s="126" t="s">
        <v>112</v>
      </c>
      <c r="E62" s="40">
        <f>SUMIF(Entrada_Dados_Ano_2012!$C$7:$C$253,D62,Entrada_Dados_Ano_2012!$D$7:$D$253)</f>
        <v>0</v>
      </c>
      <c r="F62" s="40">
        <f>SUMIF(Entrada_Dados_Ano_2012!$C$7:$C$253,D62,Entrada_Dados_Ano_2012!$E$7:$E$253)</f>
        <v>0</v>
      </c>
      <c r="G62" s="40">
        <f>SUMIF(Entrada_Dados_Ano_2012!$C$7:$C$253,D62,Entrada_Dados_Ano_2012!$F$7:$F$253)</f>
        <v>0</v>
      </c>
      <c r="H62" s="40">
        <f ca="1">SUMIF(Entrada_Dados_Ano_2012!$C$7:$C$253,D62,Entrada_Dados_Ano_2012!$G$7:$G$251)</f>
        <v>0</v>
      </c>
      <c r="I62" s="40">
        <f>SUMIF(Entrada_Dados_Ano_2012!$C$7:$C$251,D62,Entrada_Dados_Ano_2012!$H$7:$H$253)</f>
        <v>25</v>
      </c>
      <c r="J62" s="40">
        <f>SUMIF(Entrada_Dados_Ano_2012!$C$7:$C$253,D62,Entrada_Dados_Ano_2012!$I$7:$I$253)</f>
        <v>0</v>
      </c>
      <c r="K62" s="40">
        <f>SUMIF(Entrada_Dados_Ano_2012!$C$7:$C$253,D62,Entrada_Dados_Ano_2012!$J$7:$J$253)</f>
        <v>0</v>
      </c>
      <c r="L62" s="40">
        <f>SUMIF(Entrada_Dados_Ano_2012!$C$7:$C$253,D62,Entrada_Dados_Ano_2012!$K$7:$K$253)</f>
        <v>0</v>
      </c>
      <c r="M62" s="40">
        <f>SUMIF(Entrada_Dados_Ano_2012!$C$7:$C$253,D62,Entrada_Dados_Ano_2012!$L$7:$L$253)</f>
        <v>0</v>
      </c>
      <c r="N62" s="40">
        <f>SUMIF(Entrada_Dados_Ano_2012!$C$7:$C$253,D62,Entrada_Dados_Ano_2012!$M$7:$M$253)</f>
        <v>0</v>
      </c>
      <c r="O62" s="40">
        <f>SUMIF(Entrada_Dados_Ano_2012!$C$7:$C$253,D62,Entrada_Dados_Ano_2012!$N$7:$N$253)</f>
        <v>0</v>
      </c>
      <c r="P62" s="40">
        <f>SUMIF(Entrada_Dados_Ano_2012!$C$7:$C$253,D62,Entrada_Dados_Ano_2012!$O$7:$O$253)</f>
        <v>0</v>
      </c>
      <c r="Q62" s="40">
        <f>SUMIF(Entrada_Dados_Ano_2012!$C$7:$C$253,D62,Entrada_Dados_Ano_2012!$P$7:$P$253)</f>
        <v>150</v>
      </c>
      <c r="R62" s="40">
        <f>SUMIF(Entrada_Dados_Ano_2012!$C$7:$C$253,D62,Entrada_Dados_Ano_2012!$Q$7:$Q$253)</f>
        <v>0</v>
      </c>
      <c r="S62" s="40">
        <f>SUMIF(Entrada_Dados_Ano_2012!$C$7:$C$253,D62,Entrada_Dados_Ano_2012!$R$7:$R$253)</f>
        <v>400</v>
      </c>
      <c r="T62" s="40">
        <f>SUMIF(Entrada_Dados_Ano_2012!$C$7:$C$253,D62,Entrada_Dados_Ano_2012!$S$7:$S$253)</f>
        <v>500</v>
      </c>
      <c r="U62" s="40">
        <f>SUMIF(Entrada_Dados_Ano_2012!$C$7:$C$253,D62,Entrada_Dados_Ano_2012!$T$7:$T$253)</f>
        <v>0</v>
      </c>
      <c r="V62" s="40">
        <f>SUMIF(Entrada_Dados_Ano_2012!$C$7:$C$253,D62,Entrada_Dados_Ano_2012!$U$7:$U$253)</f>
        <v>45</v>
      </c>
      <c r="W62" s="145">
        <f>SUMIF(Entrada_Dados_Ano_2012!$C$7:$C$253,D62,Entrada_Dados_Ano_2012!$V$7:$V$253)</f>
        <v>0</v>
      </c>
      <c r="X62" s="142">
        <f>SUMIF(Entrada_Dados_Ano_2012!$C$7:$C$253,D62,Entrada_Dados_Ano_2012!$Y$7:$Y$253)</f>
        <v>0</v>
      </c>
      <c r="Y62" s="40">
        <f>SUMIF(Entrada_Dados_Ano_2012!$C$7:$C$253,D62,Entrada_Dados_Ano_2012!$Z$7:$Z$253)</f>
        <v>0</v>
      </c>
      <c r="Z62" s="40">
        <f>SUMIF(Entrada_Dados_Ano_2012!$C$7:$C$253,D62,Entrada_Dados_Ano_2012!$AA$7:$AA$253)</f>
        <v>0</v>
      </c>
      <c r="AA62" s="40">
        <f>SUMIF(Entrada_Dados_Ano_2012!$C$7:$C$253,D62,Entrada_Dados_Ano_2012!$AB$7:$AB$253)</f>
        <v>0</v>
      </c>
      <c r="AB62" s="40">
        <f>SUMIF(Entrada_Dados_Ano_2012!$C$7:$C$253,D62,Entrada_Dados_Ano_2012!$AC$7:$AC$253)</f>
        <v>25</v>
      </c>
      <c r="AC62" s="40">
        <f>SUMIF(Entrada_Dados_Ano_2012!$C$7:$C$253,D62,Entrada_Dados_Ano_2012!$AD$7:$AD$253)</f>
        <v>0</v>
      </c>
      <c r="AD62" s="40">
        <f>SUMIF(Entrada_Dados_Ano_2012!$C$7:$C$253,D62,Entrada_Dados_Ano_2012!$AE$7:$AE$253)</f>
        <v>0</v>
      </c>
      <c r="AE62" s="40">
        <f>SUMIF(Entrada_Dados_Ano_2012!$C$7:$C$253,D62,Entrada_Dados_Ano_2012!$AF$7:$AF$253)</f>
        <v>0</v>
      </c>
      <c r="AF62" s="40">
        <f>SUMIF(Entrada_Dados_Ano_2012!$C$7:$C$253,D62,Entrada_Dados_Ano_2012!$AG$7:$AG$253)</f>
        <v>0</v>
      </c>
      <c r="AG62" s="40">
        <f>SUMIF(Entrada_Dados_Ano_2012!$C$7:$C$253,D62,Entrada_Dados_Ano_2012!$AH$7:$AH$253)</f>
        <v>0</v>
      </c>
      <c r="AH62" s="40">
        <f>SUMIF(Entrada_Dados_Ano_2012!$C$7:$C$253,D62,Entrada_Dados_Ano_2012!$AI$7:$AI$253)</f>
        <v>0</v>
      </c>
      <c r="AI62" s="40">
        <f>SUMIF(Entrada_Dados_Ano_2012!$C$7:$C$253,D62,Entrada_Dados_Ano_2012!$AJ$7:$AJ$253)</f>
        <v>0</v>
      </c>
      <c r="AJ62" s="40">
        <f>SUMIF(Entrada_Dados_Ano_2012!$C$7:$C$253,D62,Entrada_Dados_Ano_2012!$AK$7:$AK$253)</f>
        <v>150</v>
      </c>
      <c r="AK62" s="40">
        <f>SUMIF(Entrada_Dados_Ano_2012!$C$7:$C$253,D62,Entrada_Dados_Ano_2012!$AL$7:$AL$253)</f>
        <v>0</v>
      </c>
      <c r="AL62" s="40">
        <f>SUMIF(Entrada_Dados_Ano_2012!$C$7:$C$253,D62,Entrada_Dados_Ano_2012!$AM$7:$AM$253)</f>
        <v>400</v>
      </c>
      <c r="AM62" s="40">
        <f>SUMIF(Entrada_Dados_Ano_2012!$C$7:$C$253,D62,Entrada_Dados_Ano_2012!$AN$7:$AN$253)</f>
        <v>500</v>
      </c>
      <c r="AN62" s="40">
        <f>SUMIF(Entrada_Dados_Ano_2012!$C$7:$C$253,D62,Entrada_Dados_Ano_2012!$AO$7:$AO$253)</f>
        <v>0</v>
      </c>
      <c r="AO62" s="40">
        <f>SUMIF(Entrada_Dados_Ano_2012!$C$7:$C$253,D62,Entrada_Dados_Ano_2012!$AP$7:$AP$253)</f>
        <v>45</v>
      </c>
      <c r="AP62" s="145">
        <f>SUMIF(Entrada_Dados_Ano_2012!$C$7:$C$253,D62,Entrada_Dados_Ano_2012!$AQ$7:$AQ$253)</f>
        <v>0</v>
      </c>
      <c r="AQ62" s="142">
        <f>SUMIF(Entrada_Dados_Ano_2012!$C$7:$C$253,D62,Entrada_Dados_Ano_2012!$AT$7:$AT$253)</f>
        <v>0</v>
      </c>
      <c r="AR62" s="40">
        <f>SUMIF(Entrada_Dados_Ano_2012!$C$7:$C$253,D62,Entrada_Dados_Ano_2012!$AU$7:$AU$253)</f>
        <v>0</v>
      </c>
      <c r="AS62" s="40">
        <f>SUMIF(Entrada_Dados_Ano_2012!$C$7:$C$253,D62,Entrada_Dados_Ano_2012!$AV$7:$AV$253)</f>
        <v>0</v>
      </c>
      <c r="AT62" s="40">
        <f>SUMIF(Entrada_Dados_Ano_2012!$C$7:$C$253,D62,Entrada_Dados_Ano_2012!$AW$7:$AW$253)</f>
        <v>0</v>
      </c>
      <c r="AU62" s="40">
        <f>SUMIF(Entrada_Dados_Ano_2012!$C$7:$C$253,D62,Entrada_Dados_Ano_2012!$AX$7:$AX$253)</f>
        <v>51</v>
      </c>
      <c r="AV62" s="40">
        <f>SUMIF(Entrada_Dados_Ano_2012!$C$7:$C$253,D62,Entrada_Dados_Ano_2012!$AY$7:$AY$253)</f>
        <v>0</v>
      </c>
      <c r="AW62" s="40">
        <f>SUMIF(Entrada_Dados_Ano_2012!$C$7:$C$253,D62,Entrada_Dados_Ano_2012!$AZ$7:$AZ$253)</f>
        <v>0</v>
      </c>
      <c r="AX62" s="40">
        <f>SUMIF(Entrada_Dados_Ano_2012!$C$7:$C$253,D62,Entrada_Dados_Ano_2012!$BA$7:$BA$253)</f>
        <v>0</v>
      </c>
      <c r="AY62" s="40">
        <f>SUMIF(Entrada_Dados_Ano_2012!$C$7:$C$253,D62,Entrada_Dados_Ano_2012!$BB$7:$BB$253)</f>
        <v>0</v>
      </c>
      <c r="AZ62" s="40">
        <f>SUMIF(Entrada_Dados_Ano_2012!$C$7:$C$253,D62,Entrada_Dados_Ano_2012!$BC$7:$BC$253)</f>
        <v>0</v>
      </c>
      <c r="BA62" s="40">
        <f>SUMIF(Entrada_Dados_Ano_2012!$C$7:$C$253,D62,Entrada_Dados_Ano_2012!$BD$7:$BD$253)</f>
        <v>0</v>
      </c>
      <c r="BB62" s="40">
        <f>SUMIF(Entrada_Dados_Ano_2012!$C$7:$C$253,D62,Entrada_Dados_Ano_2012!$BE$7:$BE$253)</f>
        <v>0</v>
      </c>
      <c r="BC62" s="40">
        <f>SUMIF(Entrada_Dados_Ano_2012!$C$7:$C$253,D62,Entrada_Dados_Ano_2012!$BF$7:$BF$253)</f>
        <v>3000</v>
      </c>
      <c r="BD62" s="40">
        <f>SUMIF(Entrada_Dados_Ano_2012!$C$7:$C$253,D62,Entrada_Dados_Ano_2012!$BG$7:$BG$253)</f>
        <v>0</v>
      </c>
      <c r="BE62" s="40">
        <f>SUMIF(Entrada_Dados_Ano_2012!$C$7:$C$253,D62,Entrada_Dados_Ano_2012!$BH$7:$BH$253)</f>
        <v>3150</v>
      </c>
      <c r="BF62" s="40">
        <f>SUMIF(Entrada_Dados_Ano_2012!$C$7:$C$253,D62,Entrada_Dados_Ano_2012!$BI$7:$BI$253)</f>
        <v>1500</v>
      </c>
      <c r="BG62" s="40">
        <f>SUMIF(Entrada_Dados_Ano_2012!$C$7:$C$253,D62,Entrada_Dados_Ano_2012!$BJ$7:$BJ$253)</f>
        <v>0</v>
      </c>
      <c r="BH62" s="40">
        <f>SUMIF(Entrada_Dados_Ano_2012!$C$7:$C$253,D62,Entrada_Dados_Ano_2012!$BK$7:$BK$253)</f>
        <v>3600</v>
      </c>
      <c r="BI62" s="40">
        <f>SUMIF(Entrada_Dados_Ano_2012!$C$7:$C$253,D62,Entrada_Dados_Ano_2012!$BL$7:$BL$253)</f>
        <v>0</v>
      </c>
      <c r="BK62" s="80">
        <v>55</v>
      </c>
      <c r="BL62" s="81">
        <f t="shared" si="31"/>
        <v>0</v>
      </c>
      <c r="BM62" s="80" t="str">
        <f>IF(BL62=1,SUM($BL$8:BL62),"")</f>
        <v/>
      </c>
      <c r="BN62" s="86" t="str">
        <f t="shared" si="32"/>
        <v>Campo Limpo de Goiás</v>
      </c>
      <c r="BO62" s="117">
        <f t="shared" si="115"/>
        <v>0</v>
      </c>
      <c r="BP62" s="116">
        <f>HLOOKUP($BP$6,$BZ$6:DI62,BX62)</f>
        <v>0</v>
      </c>
      <c r="BQ62" s="117">
        <f>HLOOKUP($BQ$6,$DJ$6:ES62,BX62)</f>
        <v>0</v>
      </c>
      <c r="BR62" s="116">
        <f>HLOOKUP($BR$6,$ET$6:GC62,BX62)</f>
        <v>0</v>
      </c>
      <c r="BS62" s="84" t="str">
        <f t="shared" si="33"/>
        <v/>
      </c>
      <c r="BT62" s="96" t="str">
        <f>IF((SUM($BL61:$BL$254)=0),"",IF($BK62=VLOOKUP($BK62,$BM$8:$BM$254,1),IF(VLOOKUP($BK62,$BM$8:$BO$254,2)=0,"",VLOOKUP($BK62,$BM$8:$BO$254,3))," "))</f>
        <v/>
      </c>
      <c r="BU62" s="93" t="str">
        <f t="shared" si="34"/>
        <v/>
      </c>
      <c r="BV62" s="90" t="str">
        <f t="shared" si="35"/>
        <v/>
      </c>
      <c r="BW62" s="93" t="str">
        <f t="shared" si="101"/>
        <v/>
      </c>
      <c r="BX62" s="97">
        <v>57</v>
      </c>
      <c r="BY62" s="29"/>
      <c r="BZ62" s="113"/>
      <c r="CA62" s="113">
        <f t="shared" si="36"/>
        <v>10</v>
      </c>
      <c r="CB62" s="113">
        <f t="shared" si="37"/>
        <v>0</v>
      </c>
      <c r="CC62" s="113">
        <f t="shared" si="38"/>
        <v>0</v>
      </c>
      <c r="CD62" s="113">
        <f t="shared" si="39"/>
        <v>0</v>
      </c>
      <c r="CE62" s="113">
        <f t="shared" ca="1" si="40"/>
        <v>0</v>
      </c>
      <c r="CF62" s="113">
        <f t="shared" si="41"/>
        <v>25</v>
      </c>
      <c r="CG62" s="113">
        <f t="shared" si="42"/>
        <v>150</v>
      </c>
      <c r="CH62" s="113">
        <f t="shared" si="43"/>
        <v>0</v>
      </c>
      <c r="CI62" s="113">
        <f t="shared" si="1"/>
        <v>0</v>
      </c>
      <c r="CJ62" s="113">
        <f t="shared" si="2"/>
        <v>20</v>
      </c>
      <c r="CK62" s="113">
        <f t="shared" si="44"/>
        <v>0</v>
      </c>
      <c r="CL62" s="113">
        <f t="shared" si="45"/>
        <v>0</v>
      </c>
      <c r="CM62" s="113">
        <f t="shared" si="46"/>
        <v>0</v>
      </c>
      <c r="CN62" s="113">
        <f t="shared" si="47"/>
        <v>0</v>
      </c>
      <c r="CO62" s="113">
        <f t="shared" si="48"/>
        <v>0</v>
      </c>
      <c r="CP62" s="113">
        <f t="shared" si="49"/>
        <v>0</v>
      </c>
      <c r="CQ62" s="113">
        <f t="shared" si="50"/>
        <v>0</v>
      </c>
      <c r="CR62" s="113">
        <f t="shared" si="51"/>
        <v>0</v>
      </c>
      <c r="CS62" s="113">
        <f t="shared" si="3"/>
        <v>0</v>
      </c>
      <c r="CT62" s="113">
        <f t="shared" si="4"/>
        <v>45</v>
      </c>
      <c r="CU62" s="113">
        <f t="shared" si="5"/>
        <v>8</v>
      </c>
      <c r="CV62" s="113">
        <f t="shared" si="6"/>
        <v>0</v>
      </c>
      <c r="CW62" s="113">
        <f t="shared" si="52"/>
        <v>150</v>
      </c>
      <c r="CX62" s="113">
        <f t="shared" si="7"/>
        <v>0</v>
      </c>
      <c r="CY62" s="113">
        <f t="shared" si="8"/>
        <v>0</v>
      </c>
      <c r="CZ62" s="113">
        <f t="shared" si="9"/>
        <v>0</v>
      </c>
      <c r="DA62" s="113">
        <f t="shared" si="53"/>
        <v>0</v>
      </c>
      <c r="DB62" s="113">
        <f t="shared" si="54"/>
        <v>400</v>
      </c>
      <c r="DC62" s="113">
        <f t="shared" si="55"/>
        <v>0</v>
      </c>
      <c r="DD62" s="113">
        <f t="shared" si="56"/>
        <v>500</v>
      </c>
      <c r="DE62" s="113">
        <f t="shared" si="57"/>
        <v>0</v>
      </c>
      <c r="DF62" s="113">
        <f t="shared" si="58"/>
        <v>13</v>
      </c>
      <c r="DG62" s="113">
        <f t="shared" si="59"/>
        <v>45</v>
      </c>
      <c r="DH62" s="113">
        <f t="shared" si="60"/>
        <v>0</v>
      </c>
      <c r="DI62" s="113">
        <f t="shared" si="61"/>
        <v>0</v>
      </c>
      <c r="DJ62" s="113"/>
      <c r="DK62" s="113">
        <f t="shared" si="102"/>
        <v>10</v>
      </c>
      <c r="DL62" s="113">
        <f t="shared" si="62"/>
        <v>0</v>
      </c>
      <c r="DM62" s="113">
        <f t="shared" si="63"/>
        <v>0</v>
      </c>
      <c r="DN62" s="113">
        <f t="shared" si="64"/>
        <v>0</v>
      </c>
      <c r="DO62" s="113">
        <f t="shared" si="65"/>
        <v>0</v>
      </c>
      <c r="DP62" s="113">
        <f t="shared" si="66"/>
        <v>25</v>
      </c>
      <c r="DQ62" s="113">
        <f t="shared" si="67"/>
        <v>150</v>
      </c>
      <c r="DR62" s="113">
        <f t="shared" si="68"/>
        <v>0</v>
      </c>
      <c r="DS62" s="113">
        <f t="shared" si="11"/>
        <v>0</v>
      </c>
      <c r="DT62" s="113">
        <f t="shared" si="12"/>
        <v>20</v>
      </c>
      <c r="DU62" s="113">
        <f t="shared" si="69"/>
        <v>0</v>
      </c>
      <c r="DV62" s="113">
        <f t="shared" si="70"/>
        <v>0</v>
      </c>
      <c r="DW62" s="113">
        <f t="shared" si="103"/>
        <v>0</v>
      </c>
      <c r="DX62" s="113">
        <f t="shared" si="71"/>
        <v>0</v>
      </c>
      <c r="DY62" s="113">
        <f t="shared" si="72"/>
        <v>0</v>
      </c>
      <c r="DZ62" s="113">
        <f t="shared" si="104"/>
        <v>0</v>
      </c>
      <c r="EA62" s="113">
        <f t="shared" si="73"/>
        <v>0</v>
      </c>
      <c r="EB62" s="113">
        <f t="shared" si="74"/>
        <v>0</v>
      </c>
      <c r="EC62" s="113">
        <f t="shared" si="13"/>
        <v>0</v>
      </c>
      <c r="ED62" s="113">
        <f t="shared" si="14"/>
        <v>45</v>
      </c>
      <c r="EE62" s="113">
        <f t="shared" si="15"/>
        <v>8</v>
      </c>
      <c r="EF62" s="113">
        <f t="shared" si="16"/>
        <v>0</v>
      </c>
      <c r="EG62" s="113">
        <f t="shared" si="75"/>
        <v>150</v>
      </c>
      <c r="EH62" s="113">
        <f t="shared" si="17"/>
        <v>0</v>
      </c>
      <c r="EI62" s="113">
        <f t="shared" si="18"/>
        <v>0</v>
      </c>
      <c r="EJ62" s="113">
        <f t="shared" si="19"/>
        <v>0</v>
      </c>
      <c r="EK62" s="113">
        <f t="shared" si="76"/>
        <v>0</v>
      </c>
      <c r="EL62" s="113">
        <f t="shared" si="77"/>
        <v>400</v>
      </c>
      <c r="EM62" s="113">
        <f t="shared" si="105"/>
        <v>0</v>
      </c>
      <c r="EN62" s="113">
        <f t="shared" si="78"/>
        <v>500</v>
      </c>
      <c r="EO62" s="113">
        <f t="shared" si="79"/>
        <v>0</v>
      </c>
      <c r="EP62" s="113">
        <f t="shared" si="106"/>
        <v>13</v>
      </c>
      <c r="EQ62" s="113">
        <f t="shared" si="80"/>
        <v>45</v>
      </c>
      <c r="ER62" s="113">
        <f t="shared" si="81"/>
        <v>0</v>
      </c>
      <c r="ES62" s="113">
        <f t="shared" si="107"/>
        <v>0</v>
      </c>
      <c r="ET62" s="113"/>
      <c r="EU62" s="113">
        <f t="shared" si="108"/>
        <v>80</v>
      </c>
      <c r="EV62" s="113">
        <f t="shared" si="82"/>
        <v>0</v>
      </c>
      <c r="EW62" s="113">
        <f t="shared" si="83"/>
        <v>0</v>
      </c>
      <c r="EX62" s="113">
        <f t="shared" si="84"/>
        <v>0</v>
      </c>
      <c r="EY62" s="113">
        <f t="shared" si="85"/>
        <v>0</v>
      </c>
      <c r="EZ62" s="113">
        <f t="shared" si="86"/>
        <v>51</v>
      </c>
      <c r="FA62" s="113">
        <f t="shared" si="109"/>
        <v>3300</v>
      </c>
      <c r="FB62" s="113">
        <f t="shared" si="87"/>
        <v>0</v>
      </c>
      <c r="FC62" s="113">
        <f t="shared" si="21"/>
        <v>0</v>
      </c>
      <c r="FD62" s="113">
        <f t="shared" si="22"/>
        <v>36</v>
      </c>
      <c r="FE62" s="113">
        <f t="shared" si="88"/>
        <v>0</v>
      </c>
      <c r="FF62" s="113">
        <f t="shared" si="89"/>
        <v>0</v>
      </c>
      <c r="FG62" s="113">
        <f t="shared" si="110"/>
        <v>0</v>
      </c>
      <c r="FH62" s="113">
        <f t="shared" si="90"/>
        <v>0</v>
      </c>
      <c r="FI62" s="113">
        <f t="shared" si="91"/>
        <v>0</v>
      </c>
      <c r="FJ62" s="113">
        <f t="shared" si="111"/>
        <v>0</v>
      </c>
      <c r="FK62" s="113">
        <f t="shared" si="92"/>
        <v>0</v>
      </c>
      <c r="FL62" s="113">
        <f t="shared" si="93"/>
        <v>0</v>
      </c>
      <c r="FM62" s="113">
        <f t="shared" si="23"/>
        <v>0</v>
      </c>
      <c r="FN62" s="113">
        <f t="shared" si="24"/>
        <v>1275</v>
      </c>
      <c r="FO62" s="113">
        <f t="shared" si="25"/>
        <v>280</v>
      </c>
      <c r="FP62" s="113">
        <f t="shared" si="26"/>
        <v>0</v>
      </c>
      <c r="FQ62" s="113">
        <f t="shared" si="94"/>
        <v>3000</v>
      </c>
      <c r="FR62" s="113">
        <f t="shared" si="27"/>
        <v>0</v>
      </c>
      <c r="FS62" s="113">
        <f t="shared" si="28"/>
        <v>0</v>
      </c>
      <c r="FT62" s="113">
        <f t="shared" si="29"/>
        <v>0</v>
      </c>
      <c r="FU62" s="113">
        <f t="shared" si="95"/>
        <v>0</v>
      </c>
      <c r="FV62" s="113">
        <f t="shared" si="96"/>
        <v>3150</v>
      </c>
      <c r="FW62" s="113">
        <f t="shared" si="112"/>
        <v>0</v>
      </c>
      <c r="FX62" s="113">
        <f t="shared" si="97"/>
        <v>1500</v>
      </c>
      <c r="FY62" s="113">
        <f t="shared" si="98"/>
        <v>0</v>
      </c>
      <c r="FZ62" s="113">
        <f t="shared" si="113"/>
        <v>480</v>
      </c>
      <c r="GA62" s="113">
        <f t="shared" si="99"/>
        <v>3600</v>
      </c>
      <c r="GB62" s="113">
        <f t="shared" si="100"/>
        <v>0</v>
      </c>
      <c r="GC62" s="113">
        <f t="shared" si="114"/>
        <v>0</v>
      </c>
    </row>
    <row r="63" spans="2:185" ht="12.75" customHeight="1" x14ac:dyDescent="0.2">
      <c r="B63" s="124">
        <v>56</v>
      </c>
      <c r="C63" s="121" t="s">
        <v>338</v>
      </c>
      <c r="D63" s="126" t="s">
        <v>113</v>
      </c>
      <c r="E63" s="40">
        <f>SUMIF(Entrada_Dados_Ano_2012!$C$7:$C$253,D63,Entrada_Dados_Ano_2012!$D$7:$D$253)</f>
        <v>0</v>
      </c>
      <c r="F63" s="40">
        <f>SUMIF(Entrada_Dados_Ano_2012!$C$7:$C$253,D63,Entrada_Dados_Ano_2012!$E$7:$E$253)</f>
        <v>0</v>
      </c>
      <c r="G63" s="40">
        <f>SUMIF(Entrada_Dados_Ano_2012!$C$7:$C$253,D63,Entrada_Dados_Ano_2012!$F$7:$F$253)</f>
        <v>0</v>
      </c>
      <c r="H63" s="40">
        <f ca="1">SUMIF(Entrada_Dados_Ano_2012!$C$7:$C$253,D63,Entrada_Dados_Ano_2012!$G$7:$G$251)</f>
        <v>0</v>
      </c>
      <c r="I63" s="40">
        <f>SUMIF(Entrada_Dados_Ano_2012!$C$7:$C$251,D63,Entrada_Dados_Ano_2012!$H$7:$H$253)</f>
        <v>10</v>
      </c>
      <c r="J63" s="40">
        <f>SUMIF(Entrada_Dados_Ano_2012!$C$7:$C$253,D63,Entrada_Dados_Ano_2012!$I$7:$I$253)</f>
        <v>0</v>
      </c>
      <c r="K63" s="40">
        <f>SUMIF(Entrada_Dados_Ano_2012!$C$7:$C$253,D63,Entrada_Dados_Ano_2012!$J$7:$J$253)</f>
        <v>100</v>
      </c>
      <c r="L63" s="40">
        <f>SUMIF(Entrada_Dados_Ano_2012!$C$7:$C$253,D63,Entrada_Dados_Ano_2012!$K$7:$K$253)</f>
        <v>0</v>
      </c>
      <c r="M63" s="40">
        <f>SUMIF(Entrada_Dados_Ano_2012!$C$7:$C$253,D63,Entrada_Dados_Ano_2012!$L$7:$L$253)</f>
        <v>0</v>
      </c>
      <c r="N63" s="40">
        <f>SUMIF(Entrada_Dados_Ano_2012!$C$7:$C$253,D63,Entrada_Dados_Ano_2012!$M$7:$M$253)</f>
        <v>20</v>
      </c>
      <c r="O63" s="40">
        <f>SUMIF(Entrada_Dados_Ano_2012!$C$7:$C$253,D63,Entrada_Dados_Ano_2012!$N$7:$N$253)</f>
        <v>0</v>
      </c>
      <c r="P63" s="40">
        <f>SUMIF(Entrada_Dados_Ano_2012!$C$7:$C$253,D63,Entrada_Dados_Ano_2012!$O$7:$O$253)</f>
        <v>0</v>
      </c>
      <c r="Q63" s="40">
        <f>SUMIF(Entrada_Dados_Ano_2012!$C$7:$C$253,D63,Entrada_Dados_Ano_2012!$P$7:$P$253)</f>
        <v>50</v>
      </c>
      <c r="R63" s="40">
        <f>SUMIF(Entrada_Dados_Ano_2012!$C$7:$C$253,D63,Entrada_Dados_Ano_2012!$Q$7:$Q$253)</f>
        <v>0</v>
      </c>
      <c r="S63" s="40">
        <f>SUMIF(Entrada_Dados_Ano_2012!$C$7:$C$253,D63,Entrada_Dados_Ano_2012!$R$7:$R$253)</f>
        <v>1000</v>
      </c>
      <c r="T63" s="40">
        <f>SUMIF(Entrada_Dados_Ano_2012!$C$7:$C$253,D63,Entrada_Dados_Ano_2012!$S$7:$S$253)</f>
        <v>0</v>
      </c>
      <c r="U63" s="40">
        <f>SUMIF(Entrada_Dados_Ano_2012!$C$7:$C$253,D63,Entrada_Dados_Ano_2012!$T$7:$T$253)</f>
        <v>0</v>
      </c>
      <c r="V63" s="40">
        <f>SUMIF(Entrada_Dados_Ano_2012!$C$7:$C$253,D63,Entrada_Dados_Ano_2012!$U$7:$U$253)</f>
        <v>0</v>
      </c>
      <c r="W63" s="145">
        <f>SUMIF(Entrada_Dados_Ano_2012!$C$7:$C$253,D63,Entrada_Dados_Ano_2012!$V$7:$V$253)</f>
        <v>0</v>
      </c>
      <c r="X63" s="142">
        <f>SUMIF(Entrada_Dados_Ano_2012!$C$7:$C$253,D63,Entrada_Dados_Ano_2012!$Y$7:$Y$253)</f>
        <v>0</v>
      </c>
      <c r="Y63" s="40">
        <f>SUMIF(Entrada_Dados_Ano_2012!$C$7:$C$253,D63,Entrada_Dados_Ano_2012!$Z$7:$Z$253)</f>
        <v>0</v>
      </c>
      <c r="Z63" s="40">
        <f>SUMIF(Entrada_Dados_Ano_2012!$C$7:$C$253,D63,Entrada_Dados_Ano_2012!$AA$7:$AA$253)</f>
        <v>0</v>
      </c>
      <c r="AA63" s="40">
        <f>SUMIF(Entrada_Dados_Ano_2012!$C$7:$C$253,D63,Entrada_Dados_Ano_2012!$AB$7:$AB$253)</f>
        <v>0</v>
      </c>
      <c r="AB63" s="40">
        <f>SUMIF(Entrada_Dados_Ano_2012!$C$7:$C$253,D63,Entrada_Dados_Ano_2012!$AC$7:$AC$253)</f>
        <v>10</v>
      </c>
      <c r="AC63" s="40">
        <f>SUMIF(Entrada_Dados_Ano_2012!$C$7:$C$253,D63,Entrada_Dados_Ano_2012!$AD$7:$AD$253)</f>
        <v>0</v>
      </c>
      <c r="AD63" s="40">
        <f>SUMIF(Entrada_Dados_Ano_2012!$C$7:$C$253,D63,Entrada_Dados_Ano_2012!$AE$7:$AE$253)</f>
        <v>100</v>
      </c>
      <c r="AE63" s="40">
        <f>SUMIF(Entrada_Dados_Ano_2012!$C$7:$C$253,D63,Entrada_Dados_Ano_2012!$AF$7:$AF$253)</f>
        <v>0</v>
      </c>
      <c r="AF63" s="40">
        <f>SUMIF(Entrada_Dados_Ano_2012!$C$7:$C$253,D63,Entrada_Dados_Ano_2012!$AG$7:$AG$253)</f>
        <v>0</v>
      </c>
      <c r="AG63" s="40">
        <f>SUMIF(Entrada_Dados_Ano_2012!$C$7:$C$253,D63,Entrada_Dados_Ano_2012!$AH$7:$AH$253)</f>
        <v>20</v>
      </c>
      <c r="AH63" s="40">
        <f>SUMIF(Entrada_Dados_Ano_2012!$C$7:$C$253,D63,Entrada_Dados_Ano_2012!$AI$7:$AI$253)</f>
        <v>0</v>
      </c>
      <c r="AI63" s="40">
        <f>SUMIF(Entrada_Dados_Ano_2012!$C$7:$C$253,D63,Entrada_Dados_Ano_2012!$AJ$7:$AJ$253)</f>
        <v>0</v>
      </c>
      <c r="AJ63" s="40">
        <f>SUMIF(Entrada_Dados_Ano_2012!$C$7:$C$253,D63,Entrada_Dados_Ano_2012!$AK$7:$AK$253)</f>
        <v>50</v>
      </c>
      <c r="AK63" s="40">
        <f>SUMIF(Entrada_Dados_Ano_2012!$C$7:$C$253,D63,Entrada_Dados_Ano_2012!$AL$7:$AL$253)</f>
        <v>0</v>
      </c>
      <c r="AL63" s="40">
        <f>SUMIF(Entrada_Dados_Ano_2012!$C$7:$C$253,D63,Entrada_Dados_Ano_2012!$AM$7:$AM$253)</f>
        <v>1000</v>
      </c>
      <c r="AM63" s="40">
        <f>SUMIF(Entrada_Dados_Ano_2012!$C$7:$C$253,D63,Entrada_Dados_Ano_2012!$AN$7:$AN$253)</f>
        <v>0</v>
      </c>
      <c r="AN63" s="40">
        <f>SUMIF(Entrada_Dados_Ano_2012!$C$7:$C$253,D63,Entrada_Dados_Ano_2012!$AO$7:$AO$253)</f>
        <v>0</v>
      </c>
      <c r="AO63" s="40">
        <f>SUMIF(Entrada_Dados_Ano_2012!$C$7:$C$253,D63,Entrada_Dados_Ano_2012!$AP$7:$AP$253)</f>
        <v>0</v>
      </c>
      <c r="AP63" s="145">
        <f>SUMIF(Entrada_Dados_Ano_2012!$C$7:$C$253,D63,Entrada_Dados_Ano_2012!$AQ$7:$AQ$253)</f>
        <v>0</v>
      </c>
      <c r="AQ63" s="142">
        <f>SUMIF(Entrada_Dados_Ano_2012!$C$7:$C$253,D63,Entrada_Dados_Ano_2012!$AT$7:$AT$253)</f>
        <v>0</v>
      </c>
      <c r="AR63" s="40">
        <f>SUMIF(Entrada_Dados_Ano_2012!$C$7:$C$253,D63,Entrada_Dados_Ano_2012!$AU$7:$AU$253)</f>
        <v>0</v>
      </c>
      <c r="AS63" s="40">
        <f>SUMIF(Entrada_Dados_Ano_2012!$C$7:$C$253,D63,Entrada_Dados_Ano_2012!$AV$7:$AV$253)</f>
        <v>0</v>
      </c>
      <c r="AT63" s="40">
        <f>SUMIF(Entrada_Dados_Ano_2012!$C$7:$C$253,D63,Entrada_Dados_Ano_2012!$AW$7:$AW$253)</f>
        <v>0</v>
      </c>
      <c r="AU63" s="40">
        <f>SUMIF(Entrada_Dados_Ano_2012!$C$7:$C$253,D63,Entrada_Dados_Ano_2012!$AX$7:$AX$253)</f>
        <v>16</v>
      </c>
      <c r="AV63" s="40">
        <f>SUMIF(Entrada_Dados_Ano_2012!$C$7:$C$253,D63,Entrada_Dados_Ano_2012!$AY$7:$AY$253)</f>
        <v>0</v>
      </c>
      <c r="AW63" s="40">
        <f>SUMIF(Entrada_Dados_Ano_2012!$C$7:$C$253,D63,Entrada_Dados_Ano_2012!$AZ$7:$AZ$253)</f>
        <v>3500</v>
      </c>
      <c r="AX63" s="40">
        <f>SUMIF(Entrada_Dados_Ano_2012!$C$7:$C$253,D63,Entrada_Dados_Ano_2012!$BA$7:$BA$253)</f>
        <v>0</v>
      </c>
      <c r="AY63" s="40">
        <f>SUMIF(Entrada_Dados_Ano_2012!$C$7:$C$253,D63,Entrada_Dados_Ano_2012!$BB$7:$BB$253)</f>
        <v>0</v>
      </c>
      <c r="AZ63" s="40">
        <f>SUMIF(Entrada_Dados_Ano_2012!$C$7:$C$253,D63,Entrada_Dados_Ano_2012!$BC$7:$BC$253)</f>
        <v>24</v>
      </c>
      <c r="BA63" s="40">
        <f>SUMIF(Entrada_Dados_Ano_2012!$C$7:$C$253,D63,Entrada_Dados_Ano_2012!$BD$7:$BD$253)</f>
        <v>0</v>
      </c>
      <c r="BB63" s="40">
        <f>SUMIF(Entrada_Dados_Ano_2012!$C$7:$C$253,D63,Entrada_Dados_Ano_2012!$BE$7:$BE$253)</f>
        <v>0</v>
      </c>
      <c r="BC63" s="40">
        <f>SUMIF(Entrada_Dados_Ano_2012!$C$7:$C$253,D63,Entrada_Dados_Ano_2012!$BF$7:$BF$253)</f>
        <v>725</v>
      </c>
      <c r="BD63" s="40">
        <f>SUMIF(Entrada_Dados_Ano_2012!$C$7:$C$253,D63,Entrada_Dados_Ano_2012!$BG$7:$BG$253)</f>
        <v>0</v>
      </c>
      <c r="BE63" s="40">
        <f>SUMIF(Entrada_Dados_Ano_2012!$C$7:$C$253,D63,Entrada_Dados_Ano_2012!$BH$7:$BH$253)</f>
        <v>2800</v>
      </c>
      <c r="BF63" s="40">
        <f>SUMIF(Entrada_Dados_Ano_2012!$C$7:$C$253,D63,Entrada_Dados_Ano_2012!$BI$7:$BI$253)</f>
        <v>0</v>
      </c>
      <c r="BG63" s="40">
        <f>SUMIF(Entrada_Dados_Ano_2012!$C$7:$C$253,D63,Entrada_Dados_Ano_2012!$BJ$7:$BJ$253)</f>
        <v>0</v>
      </c>
      <c r="BH63" s="40">
        <f>SUMIF(Entrada_Dados_Ano_2012!$C$7:$C$253,D63,Entrada_Dados_Ano_2012!$BK$7:$BK$253)</f>
        <v>0</v>
      </c>
      <c r="BI63" s="40">
        <f>SUMIF(Entrada_Dados_Ano_2012!$C$7:$C$253,D63,Entrada_Dados_Ano_2012!$BL$7:$BL$253)</f>
        <v>0</v>
      </c>
      <c r="BK63" s="80">
        <v>56</v>
      </c>
      <c r="BL63" s="81">
        <f t="shared" si="31"/>
        <v>0</v>
      </c>
      <c r="BM63" s="80" t="str">
        <f>IF(BL63=1,SUM($BL$8:BL63),"")</f>
        <v/>
      </c>
      <c r="BN63" s="86" t="str">
        <f t="shared" si="32"/>
        <v>Campos Belos</v>
      </c>
      <c r="BO63" s="117">
        <f t="shared" si="115"/>
        <v>0</v>
      </c>
      <c r="BP63" s="116">
        <f>HLOOKUP($BP$6,$BZ$6:DI63,BX63)</f>
        <v>0</v>
      </c>
      <c r="BQ63" s="117">
        <f>HLOOKUP($BQ$6,$DJ$6:ES63,BX63)</f>
        <v>0</v>
      </c>
      <c r="BR63" s="116">
        <f>HLOOKUP($BR$6,$ET$6:GC63,BX63)</f>
        <v>0</v>
      </c>
      <c r="BS63" s="84" t="str">
        <f t="shared" si="33"/>
        <v/>
      </c>
      <c r="BT63" s="96" t="str">
        <f>IF((SUM($BL62:$BL$254)=0),"",IF($BK63=VLOOKUP($BK63,$BM$8:$BM$254,1),IF(VLOOKUP($BK63,$BM$8:$BO$254,2)=0,"",VLOOKUP($BK63,$BM$8:$BO$254,3))," "))</f>
        <v/>
      </c>
      <c r="BU63" s="93" t="str">
        <f t="shared" si="34"/>
        <v/>
      </c>
      <c r="BV63" s="90" t="str">
        <f t="shared" si="35"/>
        <v/>
      </c>
      <c r="BW63" s="93" t="str">
        <f t="shared" si="101"/>
        <v/>
      </c>
      <c r="BX63" s="97">
        <v>58</v>
      </c>
      <c r="BY63" s="29"/>
      <c r="BZ63" s="113"/>
      <c r="CA63" s="113">
        <f t="shared" si="36"/>
        <v>0</v>
      </c>
      <c r="CB63" s="113">
        <f t="shared" si="37"/>
        <v>0</v>
      </c>
      <c r="CC63" s="113">
        <f t="shared" si="38"/>
        <v>0</v>
      </c>
      <c r="CD63" s="113">
        <f t="shared" si="39"/>
        <v>0</v>
      </c>
      <c r="CE63" s="113">
        <f t="shared" ca="1" si="40"/>
        <v>0</v>
      </c>
      <c r="CF63" s="113">
        <f t="shared" si="41"/>
        <v>10</v>
      </c>
      <c r="CG63" s="113">
        <f t="shared" si="42"/>
        <v>3</v>
      </c>
      <c r="CH63" s="113">
        <f t="shared" si="43"/>
        <v>0</v>
      </c>
      <c r="CI63" s="113">
        <f t="shared" si="1"/>
        <v>0</v>
      </c>
      <c r="CJ63" s="113">
        <f t="shared" si="2"/>
        <v>0</v>
      </c>
      <c r="CK63" s="113">
        <f t="shared" si="44"/>
        <v>100</v>
      </c>
      <c r="CL63" s="113">
        <f t="shared" si="45"/>
        <v>0</v>
      </c>
      <c r="CM63" s="113">
        <f t="shared" si="46"/>
        <v>0</v>
      </c>
      <c r="CN63" s="113">
        <f t="shared" si="47"/>
        <v>0</v>
      </c>
      <c r="CO63" s="113">
        <f t="shared" si="48"/>
        <v>20</v>
      </c>
      <c r="CP63" s="113">
        <f t="shared" si="49"/>
        <v>0</v>
      </c>
      <c r="CQ63" s="113">
        <f t="shared" si="50"/>
        <v>0</v>
      </c>
      <c r="CR63" s="113">
        <f t="shared" si="51"/>
        <v>0</v>
      </c>
      <c r="CS63" s="113">
        <f t="shared" si="3"/>
        <v>0</v>
      </c>
      <c r="CT63" s="113">
        <f t="shared" si="4"/>
        <v>0</v>
      </c>
      <c r="CU63" s="113">
        <f t="shared" si="5"/>
        <v>0</v>
      </c>
      <c r="CV63" s="113">
        <f t="shared" si="6"/>
        <v>0</v>
      </c>
      <c r="CW63" s="113">
        <f t="shared" si="52"/>
        <v>50</v>
      </c>
      <c r="CX63" s="113">
        <f t="shared" si="7"/>
        <v>0</v>
      </c>
      <c r="CY63" s="113">
        <f t="shared" si="8"/>
        <v>0</v>
      </c>
      <c r="CZ63" s="113">
        <f t="shared" si="9"/>
        <v>0</v>
      </c>
      <c r="DA63" s="113">
        <f t="shared" si="53"/>
        <v>0</v>
      </c>
      <c r="DB63" s="113">
        <f t="shared" si="54"/>
        <v>1000</v>
      </c>
      <c r="DC63" s="113">
        <f t="shared" si="55"/>
        <v>0</v>
      </c>
      <c r="DD63" s="113">
        <f t="shared" si="56"/>
        <v>0</v>
      </c>
      <c r="DE63" s="113">
        <f t="shared" si="57"/>
        <v>0</v>
      </c>
      <c r="DF63" s="113">
        <f t="shared" si="58"/>
        <v>0</v>
      </c>
      <c r="DG63" s="113">
        <f t="shared" si="59"/>
        <v>0</v>
      </c>
      <c r="DH63" s="113">
        <f t="shared" si="60"/>
        <v>0</v>
      </c>
      <c r="DI63" s="113">
        <f t="shared" si="61"/>
        <v>0</v>
      </c>
      <c r="DJ63" s="113"/>
      <c r="DK63" s="113">
        <f t="shared" si="102"/>
        <v>0</v>
      </c>
      <c r="DL63" s="113">
        <f t="shared" si="62"/>
        <v>0</v>
      </c>
      <c r="DM63" s="113">
        <f t="shared" si="63"/>
        <v>0</v>
      </c>
      <c r="DN63" s="113">
        <f t="shared" si="64"/>
        <v>0</v>
      </c>
      <c r="DO63" s="113">
        <f t="shared" si="65"/>
        <v>0</v>
      </c>
      <c r="DP63" s="113">
        <f t="shared" si="66"/>
        <v>10</v>
      </c>
      <c r="DQ63" s="113">
        <f t="shared" si="67"/>
        <v>3</v>
      </c>
      <c r="DR63" s="113">
        <f t="shared" si="68"/>
        <v>0</v>
      </c>
      <c r="DS63" s="113">
        <f t="shared" si="11"/>
        <v>0</v>
      </c>
      <c r="DT63" s="113">
        <f t="shared" si="12"/>
        <v>0</v>
      </c>
      <c r="DU63" s="113">
        <f t="shared" si="69"/>
        <v>100</v>
      </c>
      <c r="DV63" s="113">
        <f t="shared" si="70"/>
        <v>0</v>
      </c>
      <c r="DW63" s="113">
        <f t="shared" si="103"/>
        <v>0</v>
      </c>
      <c r="DX63" s="113">
        <f t="shared" si="71"/>
        <v>0</v>
      </c>
      <c r="DY63" s="113">
        <f t="shared" si="72"/>
        <v>20</v>
      </c>
      <c r="DZ63" s="113">
        <f t="shared" si="104"/>
        <v>0</v>
      </c>
      <c r="EA63" s="113">
        <f t="shared" si="73"/>
        <v>0</v>
      </c>
      <c r="EB63" s="113">
        <f t="shared" si="74"/>
        <v>0</v>
      </c>
      <c r="EC63" s="113">
        <f t="shared" si="13"/>
        <v>0</v>
      </c>
      <c r="ED63" s="113">
        <f t="shared" si="14"/>
        <v>0</v>
      </c>
      <c r="EE63" s="113">
        <f t="shared" si="15"/>
        <v>0</v>
      </c>
      <c r="EF63" s="113">
        <f t="shared" si="16"/>
        <v>0</v>
      </c>
      <c r="EG63" s="113">
        <f t="shared" si="75"/>
        <v>50</v>
      </c>
      <c r="EH63" s="113">
        <f t="shared" si="17"/>
        <v>0</v>
      </c>
      <c r="EI63" s="113">
        <f t="shared" si="18"/>
        <v>0</v>
      </c>
      <c r="EJ63" s="113">
        <f t="shared" si="19"/>
        <v>0</v>
      </c>
      <c r="EK63" s="113">
        <f t="shared" si="76"/>
        <v>0</v>
      </c>
      <c r="EL63" s="113">
        <f t="shared" si="77"/>
        <v>1000</v>
      </c>
      <c r="EM63" s="113">
        <f t="shared" si="105"/>
        <v>0</v>
      </c>
      <c r="EN63" s="113">
        <f t="shared" si="78"/>
        <v>0</v>
      </c>
      <c r="EO63" s="113">
        <f t="shared" si="79"/>
        <v>0</v>
      </c>
      <c r="EP63" s="113">
        <f t="shared" si="106"/>
        <v>0</v>
      </c>
      <c r="EQ63" s="113">
        <f t="shared" si="80"/>
        <v>0</v>
      </c>
      <c r="ER63" s="113">
        <f t="shared" si="81"/>
        <v>0</v>
      </c>
      <c r="ES63" s="113">
        <f t="shared" si="107"/>
        <v>0</v>
      </c>
      <c r="ET63" s="113"/>
      <c r="EU63" s="113">
        <f t="shared" si="108"/>
        <v>0</v>
      </c>
      <c r="EV63" s="113">
        <f t="shared" si="82"/>
        <v>0</v>
      </c>
      <c r="EW63" s="113">
        <f t="shared" si="83"/>
        <v>0</v>
      </c>
      <c r="EX63" s="113">
        <f t="shared" si="84"/>
        <v>0</v>
      </c>
      <c r="EY63" s="113">
        <f t="shared" si="85"/>
        <v>0</v>
      </c>
      <c r="EZ63" s="113">
        <f t="shared" si="86"/>
        <v>16</v>
      </c>
      <c r="FA63" s="113">
        <f t="shared" si="109"/>
        <v>18</v>
      </c>
      <c r="FB63" s="113">
        <f t="shared" si="87"/>
        <v>0</v>
      </c>
      <c r="FC63" s="113">
        <f t="shared" si="21"/>
        <v>0</v>
      </c>
      <c r="FD63" s="113">
        <f t="shared" si="22"/>
        <v>0</v>
      </c>
      <c r="FE63" s="113">
        <f t="shared" si="88"/>
        <v>3500</v>
      </c>
      <c r="FF63" s="113">
        <f t="shared" si="89"/>
        <v>0</v>
      </c>
      <c r="FG63" s="113">
        <f t="shared" si="110"/>
        <v>0</v>
      </c>
      <c r="FH63" s="113">
        <f t="shared" si="90"/>
        <v>0</v>
      </c>
      <c r="FI63" s="113">
        <f t="shared" si="91"/>
        <v>24</v>
      </c>
      <c r="FJ63" s="113">
        <f t="shared" si="111"/>
        <v>0</v>
      </c>
      <c r="FK63" s="113">
        <f t="shared" si="92"/>
        <v>0</v>
      </c>
      <c r="FL63" s="113">
        <f t="shared" si="93"/>
        <v>0</v>
      </c>
      <c r="FM63" s="113">
        <f t="shared" si="23"/>
        <v>0</v>
      </c>
      <c r="FN63" s="113">
        <f t="shared" si="24"/>
        <v>0</v>
      </c>
      <c r="FO63" s="113">
        <f t="shared" si="25"/>
        <v>0</v>
      </c>
      <c r="FP63" s="113">
        <f t="shared" si="26"/>
        <v>0</v>
      </c>
      <c r="FQ63" s="113">
        <f t="shared" si="94"/>
        <v>725</v>
      </c>
      <c r="FR63" s="113">
        <f t="shared" si="27"/>
        <v>0</v>
      </c>
      <c r="FS63" s="113">
        <f t="shared" si="28"/>
        <v>0</v>
      </c>
      <c r="FT63" s="113">
        <f t="shared" si="29"/>
        <v>0</v>
      </c>
      <c r="FU63" s="113">
        <f t="shared" si="95"/>
        <v>0</v>
      </c>
      <c r="FV63" s="113">
        <f t="shared" si="96"/>
        <v>2800</v>
      </c>
      <c r="FW63" s="113">
        <f t="shared" si="112"/>
        <v>0</v>
      </c>
      <c r="FX63" s="113">
        <f t="shared" si="97"/>
        <v>0</v>
      </c>
      <c r="FY63" s="113">
        <f t="shared" si="98"/>
        <v>0</v>
      </c>
      <c r="FZ63" s="113">
        <f t="shared" si="113"/>
        <v>0</v>
      </c>
      <c r="GA63" s="113">
        <f t="shared" si="99"/>
        <v>0</v>
      </c>
      <c r="GB63" s="113">
        <f t="shared" si="100"/>
        <v>0</v>
      </c>
      <c r="GC63" s="113">
        <f t="shared" si="114"/>
        <v>0</v>
      </c>
    </row>
    <row r="64" spans="2:185" ht="12.75" customHeight="1" x14ac:dyDescent="0.2">
      <c r="B64" s="124">
        <v>57</v>
      </c>
      <c r="C64" s="121" t="s">
        <v>339</v>
      </c>
      <c r="D64" s="126" t="s">
        <v>114</v>
      </c>
      <c r="E64" s="40">
        <f>SUMIF(Entrada_Dados_Ano_2012!$C$7:$C$253,D64,Entrada_Dados_Ano_2012!$D$7:$D$253)</f>
        <v>0</v>
      </c>
      <c r="F64" s="40">
        <f>SUMIF(Entrada_Dados_Ano_2012!$C$7:$C$253,D64,Entrada_Dados_Ano_2012!$E$7:$E$253)</f>
        <v>0</v>
      </c>
      <c r="G64" s="40">
        <f>SUMIF(Entrada_Dados_Ano_2012!$C$7:$C$253,D64,Entrada_Dados_Ano_2012!$F$7:$F$253)</f>
        <v>0</v>
      </c>
      <c r="H64" s="40">
        <f ca="1">SUMIF(Entrada_Dados_Ano_2012!$C$7:$C$253,D64,Entrada_Dados_Ano_2012!$G$7:$G$251)</f>
        <v>0</v>
      </c>
      <c r="I64" s="40">
        <f>SUMIF(Entrada_Dados_Ano_2012!$C$7:$C$251,D64,Entrada_Dados_Ano_2012!$H$7:$H$253)</f>
        <v>40</v>
      </c>
      <c r="J64" s="40">
        <f>SUMIF(Entrada_Dados_Ano_2012!$C$7:$C$253,D64,Entrada_Dados_Ano_2012!$I$7:$I$253)</f>
        <v>0</v>
      </c>
      <c r="K64" s="40">
        <f>SUMIF(Entrada_Dados_Ano_2012!$C$7:$C$253,D64,Entrada_Dados_Ano_2012!$J$7:$J$253)</f>
        <v>0</v>
      </c>
      <c r="L64" s="40">
        <f>SUMIF(Entrada_Dados_Ano_2012!$C$7:$C$253,D64,Entrada_Dados_Ano_2012!$K$7:$K$253)</f>
        <v>0</v>
      </c>
      <c r="M64" s="40">
        <f>SUMIF(Entrada_Dados_Ano_2012!$C$7:$C$253,D64,Entrada_Dados_Ano_2012!$L$7:$L$253)</f>
        <v>0</v>
      </c>
      <c r="N64" s="40">
        <f>SUMIF(Entrada_Dados_Ano_2012!$C$7:$C$253,D64,Entrada_Dados_Ano_2012!$M$7:$M$253)</f>
        <v>0</v>
      </c>
      <c r="O64" s="40">
        <f>SUMIF(Entrada_Dados_Ano_2012!$C$7:$C$253,D64,Entrada_Dados_Ano_2012!$N$7:$N$253)</f>
        <v>0</v>
      </c>
      <c r="P64" s="40">
        <f>SUMIF(Entrada_Dados_Ano_2012!$C$7:$C$253,D64,Entrada_Dados_Ano_2012!$O$7:$O$253)</f>
        <v>0</v>
      </c>
      <c r="Q64" s="40">
        <f>SUMIF(Entrada_Dados_Ano_2012!$C$7:$C$253,D64,Entrada_Dados_Ano_2012!$P$7:$P$253)</f>
        <v>6</v>
      </c>
      <c r="R64" s="40">
        <f>SUMIF(Entrada_Dados_Ano_2012!$C$7:$C$253,D64,Entrada_Dados_Ano_2012!$Q$7:$Q$253)</f>
        <v>0</v>
      </c>
      <c r="S64" s="40">
        <f>SUMIF(Entrada_Dados_Ano_2012!$C$7:$C$253,D64,Entrada_Dados_Ano_2012!$R$7:$R$253)</f>
        <v>80</v>
      </c>
      <c r="T64" s="40">
        <f>SUMIF(Entrada_Dados_Ano_2012!$C$7:$C$253,D64,Entrada_Dados_Ano_2012!$S$7:$S$253)</f>
        <v>0</v>
      </c>
      <c r="U64" s="40">
        <f>SUMIF(Entrada_Dados_Ano_2012!$C$7:$C$253,D64,Entrada_Dados_Ano_2012!$T$7:$T$253)</f>
        <v>0</v>
      </c>
      <c r="V64" s="40">
        <f>SUMIF(Entrada_Dados_Ano_2012!$C$7:$C$253,D64,Entrada_Dados_Ano_2012!$U$7:$U$253)</f>
        <v>0</v>
      </c>
      <c r="W64" s="145">
        <f>SUMIF(Entrada_Dados_Ano_2012!$C$7:$C$253,D64,Entrada_Dados_Ano_2012!$V$7:$V$253)</f>
        <v>0</v>
      </c>
      <c r="X64" s="142">
        <f>SUMIF(Entrada_Dados_Ano_2012!$C$7:$C$253,D64,Entrada_Dados_Ano_2012!$Y$7:$Y$253)</f>
        <v>0</v>
      </c>
      <c r="Y64" s="40">
        <f>SUMIF(Entrada_Dados_Ano_2012!$C$7:$C$253,D64,Entrada_Dados_Ano_2012!$Z$7:$Z$253)</f>
        <v>0</v>
      </c>
      <c r="Z64" s="40">
        <f>SUMIF(Entrada_Dados_Ano_2012!$C$7:$C$253,D64,Entrada_Dados_Ano_2012!$AA$7:$AA$253)</f>
        <v>0</v>
      </c>
      <c r="AA64" s="40">
        <f>SUMIF(Entrada_Dados_Ano_2012!$C$7:$C$253,D64,Entrada_Dados_Ano_2012!$AB$7:$AB$253)</f>
        <v>0</v>
      </c>
      <c r="AB64" s="40">
        <f>SUMIF(Entrada_Dados_Ano_2012!$C$7:$C$253,D64,Entrada_Dados_Ano_2012!$AC$7:$AC$253)</f>
        <v>40</v>
      </c>
      <c r="AC64" s="40">
        <f>SUMIF(Entrada_Dados_Ano_2012!$C$7:$C$253,D64,Entrada_Dados_Ano_2012!$AD$7:$AD$253)</f>
        <v>0</v>
      </c>
      <c r="AD64" s="40">
        <f>SUMIF(Entrada_Dados_Ano_2012!$C$7:$C$253,D64,Entrada_Dados_Ano_2012!$AE$7:$AE$253)</f>
        <v>0</v>
      </c>
      <c r="AE64" s="40">
        <f>SUMIF(Entrada_Dados_Ano_2012!$C$7:$C$253,D64,Entrada_Dados_Ano_2012!$AF$7:$AF$253)</f>
        <v>0</v>
      </c>
      <c r="AF64" s="40">
        <f>SUMIF(Entrada_Dados_Ano_2012!$C$7:$C$253,D64,Entrada_Dados_Ano_2012!$AG$7:$AG$253)</f>
        <v>0</v>
      </c>
      <c r="AG64" s="40">
        <f>SUMIF(Entrada_Dados_Ano_2012!$C$7:$C$253,D64,Entrada_Dados_Ano_2012!$AH$7:$AH$253)</f>
        <v>0</v>
      </c>
      <c r="AH64" s="40">
        <f>SUMIF(Entrada_Dados_Ano_2012!$C$7:$C$253,D64,Entrada_Dados_Ano_2012!$AI$7:$AI$253)</f>
        <v>0</v>
      </c>
      <c r="AI64" s="40">
        <f>SUMIF(Entrada_Dados_Ano_2012!$C$7:$C$253,D64,Entrada_Dados_Ano_2012!$AJ$7:$AJ$253)</f>
        <v>0</v>
      </c>
      <c r="AJ64" s="40">
        <f>SUMIF(Entrada_Dados_Ano_2012!$C$7:$C$253,D64,Entrada_Dados_Ano_2012!$AK$7:$AK$253)</f>
        <v>6</v>
      </c>
      <c r="AK64" s="40">
        <f>SUMIF(Entrada_Dados_Ano_2012!$C$7:$C$253,D64,Entrada_Dados_Ano_2012!$AL$7:$AL$253)</f>
        <v>0</v>
      </c>
      <c r="AL64" s="40">
        <f>SUMIF(Entrada_Dados_Ano_2012!$C$7:$C$253,D64,Entrada_Dados_Ano_2012!$AM$7:$AM$253)</f>
        <v>80</v>
      </c>
      <c r="AM64" s="40">
        <f>SUMIF(Entrada_Dados_Ano_2012!$C$7:$C$253,D64,Entrada_Dados_Ano_2012!$AN$7:$AN$253)</f>
        <v>0</v>
      </c>
      <c r="AN64" s="40">
        <f>SUMIF(Entrada_Dados_Ano_2012!$C$7:$C$253,D64,Entrada_Dados_Ano_2012!$AO$7:$AO$253)</f>
        <v>0</v>
      </c>
      <c r="AO64" s="40">
        <f>SUMIF(Entrada_Dados_Ano_2012!$C$7:$C$253,D64,Entrada_Dados_Ano_2012!$AP$7:$AP$253)</f>
        <v>0</v>
      </c>
      <c r="AP64" s="145">
        <f>SUMIF(Entrada_Dados_Ano_2012!$C$7:$C$253,D64,Entrada_Dados_Ano_2012!$AQ$7:$AQ$253)</f>
        <v>0</v>
      </c>
      <c r="AQ64" s="142">
        <f>SUMIF(Entrada_Dados_Ano_2012!$C$7:$C$253,D64,Entrada_Dados_Ano_2012!$AT$7:$AT$253)</f>
        <v>0</v>
      </c>
      <c r="AR64" s="40">
        <f>SUMIF(Entrada_Dados_Ano_2012!$C$7:$C$253,D64,Entrada_Dados_Ano_2012!$AU$7:$AU$253)</f>
        <v>0</v>
      </c>
      <c r="AS64" s="40">
        <f>SUMIF(Entrada_Dados_Ano_2012!$C$7:$C$253,D64,Entrada_Dados_Ano_2012!$AV$7:$AV$253)</f>
        <v>0</v>
      </c>
      <c r="AT64" s="40">
        <f>SUMIF(Entrada_Dados_Ano_2012!$C$7:$C$253,D64,Entrada_Dados_Ano_2012!$AW$7:$AW$253)</f>
        <v>0</v>
      </c>
      <c r="AU64" s="40">
        <f>SUMIF(Entrada_Dados_Ano_2012!$C$7:$C$253,D64,Entrada_Dados_Ano_2012!$AX$7:$AX$253)</f>
        <v>64</v>
      </c>
      <c r="AV64" s="40">
        <f>SUMIF(Entrada_Dados_Ano_2012!$C$7:$C$253,D64,Entrada_Dados_Ano_2012!$AY$7:$AY$253)</f>
        <v>0</v>
      </c>
      <c r="AW64" s="40">
        <f>SUMIF(Entrada_Dados_Ano_2012!$C$7:$C$253,D64,Entrada_Dados_Ano_2012!$AZ$7:$AZ$253)</f>
        <v>0</v>
      </c>
      <c r="AX64" s="40">
        <f>SUMIF(Entrada_Dados_Ano_2012!$C$7:$C$253,D64,Entrada_Dados_Ano_2012!$BA$7:$BA$253)</f>
        <v>0</v>
      </c>
      <c r="AY64" s="40">
        <f>SUMIF(Entrada_Dados_Ano_2012!$C$7:$C$253,D64,Entrada_Dados_Ano_2012!$BB$7:$BB$253)</f>
        <v>0</v>
      </c>
      <c r="AZ64" s="40">
        <f>SUMIF(Entrada_Dados_Ano_2012!$C$7:$C$253,D64,Entrada_Dados_Ano_2012!$BC$7:$BC$253)</f>
        <v>0</v>
      </c>
      <c r="BA64" s="40">
        <f>SUMIF(Entrada_Dados_Ano_2012!$C$7:$C$253,D64,Entrada_Dados_Ano_2012!$BD$7:$BD$253)</f>
        <v>0</v>
      </c>
      <c r="BB64" s="40">
        <f>SUMIF(Entrada_Dados_Ano_2012!$C$7:$C$253,D64,Entrada_Dados_Ano_2012!$BE$7:$BE$253)</f>
        <v>0</v>
      </c>
      <c r="BC64" s="40">
        <f>SUMIF(Entrada_Dados_Ano_2012!$C$7:$C$253,D64,Entrada_Dados_Ano_2012!$BF$7:$BF$253)</f>
        <v>114</v>
      </c>
      <c r="BD64" s="40">
        <f>SUMIF(Entrada_Dados_Ano_2012!$C$7:$C$253,D64,Entrada_Dados_Ano_2012!$BG$7:$BG$253)</f>
        <v>0</v>
      </c>
      <c r="BE64" s="40">
        <f>SUMIF(Entrada_Dados_Ano_2012!$C$7:$C$253,D64,Entrada_Dados_Ano_2012!$BH$7:$BH$253)</f>
        <v>240</v>
      </c>
      <c r="BF64" s="40">
        <f>SUMIF(Entrada_Dados_Ano_2012!$C$7:$C$253,D64,Entrada_Dados_Ano_2012!$BI$7:$BI$253)</f>
        <v>0</v>
      </c>
      <c r="BG64" s="40">
        <f>SUMIF(Entrada_Dados_Ano_2012!$C$7:$C$253,D64,Entrada_Dados_Ano_2012!$BJ$7:$BJ$253)</f>
        <v>0</v>
      </c>
      <c r="BH64" s="40">
        <f>SUMIF(Entrada_Dados_Ano_2012!$C$7:$C$253,D64,Entrada_Dados_Ano_2012!$BK$7:$BK$253)</f>
        <v>0</v>
      </c>
      <c r="BI64" s="40">
        <f>SUMIF(Entrada_Dados_Ano_2012!$C$7:$C$253,D64,Entrada_Dados_Ano_2012!$BL$7:$BL$253)</f>
        <v>0</v>
      </c>
      <c r="BK64" s="80">
        <v>57</v>
      </c>
      <c r="BL64" s="81">
        <f t="shared" si="31"/>
        <v>0</v>
      </c>
      <c r="BM64" s="80" t="str">
        <f>IF(BL64=1,SUM($BL$8:BL64),"")</f>
        <v/>
      </c>
      <c r="BN64" s="86" t="str">
        <f t="shared" si="32"/>
        <v>Campos Verdes</v>
      </c>
      <c r="BO64" s="117">
        <f t="shared" si="115"/>
        <v>0</v>
      </c>
      <c r="BP64" s="116">
        <f>HLOOKUP($BP$6,$BZ$6:DI64,BX64)</f>
        <v>0</v>
      </c>
      <c r="BQ64" s="117">
        <f>HLOOKUP($BQ$6,$DJ$6:ES64,BX64)</f>
        <v>0</v>
      </c>
      <c r="BR64" s="116">
        <f>HLOOKUP($BR$6,$ET$6:GC64,BX64)</f>
        <v>0</v>
      </c>
      <c r="BS64" s="84" t="str">
        <f t="shared" si="33"/>
        <v/>
      </c>
      <c r="BT64" s="96" t="str">
        <f>IF((SUM($BL63:$BL$254)=0),"",IF($BK64=VLOOKUP($BK64,$BM$8:$BM$254,1),IF(VLOOKUP($BK64,$BM$8:$BO$254,2)=0,"",VLOOKUP($BK64,$BM$8:$BO$254,3))," "))</f>
        <v/>
      </c>
      <c r="BU64" s="93" t="str">
        <f t="shared" si="34"/>
        <v/>
      </c>
      <c r="BV64" s="90" t="str">
        <f t="shared" si="35"/>
        <v/>
      </c>
      <c r="BW64" s="93" t="str">
        <f t="shared" si="101"/>
        <v/>
      </c>
      <c r="BX64" s="97">
        <v>59</v>
      </c>
      <c r="BY64" s="29"/>
      <c r="BZ64" s="113"/>
      <c r="CA64" s="113">
        <f t="shared" si="36"/>
        <v>0</v>
      </c>
      <c r="CB64" s="113">
        <f t="shared" si="37"/>
        <v>0</v>
      </c>
      <c r="CC64" s="113">
        <f t="shared" si="38"/>
        <v>0</v>
      </c>
      <c r="CD64" s="113">
        <f t="shared" si="39"/>
        <v>0</v>
      </c>
      <c r="CE64" s="113">
        <f t="shared" ca="1" si="40"/>
        <v>0</v>
      </c>
      <c r="CF64" s="113">
        <f t="shared" si="41"/>
        <v>40</v>
      </c>
      <c r="CG64" s="113">
        <f t="shared" si="42"/>
        <v>5</v>
      </c>
      <c r="CH64" s="113">
        <f t="shared" si="43"/>
        <v>0</v>
      </c>
      <c r="CI64" s="113">
        <f t="shared" si="1"/>
        <v>0</v>
      </c>
      <c r="CJ64" s="113">
        <f t="shared" si="2"/>
        <v>0</v>
      </c>
      <c r="CK64" s="113">
        <f t="shared" si="44"/>
        <v>0</v>
      </c>
      <c r="CL64" s="113">
        <f t="shared" si="45"/>
        <v>0</v>
      </c>
      <c r="CM64" s="113">
        <f t="shared" si="46"/>
        <v>0</v>
      </c>
      <c r="CN64" s="113">
        <f t="shared" si="47"/>
        <v>0</v>
      </c>
      <c r="CO64" s="113">
        <f t="shared" si="48"/>
        <v>0</v>
      </c>
      <c r="CP64" s="113">
        <f t="shared" si="49"/>
        <v>0</v>
      </c>
      <c r="CQ64" s="113">
        <f t="shared" si="50"/>
        <v>0</v>
      </c>
      <c r="CR64" s="113">
        <f t="shared" si="51"/>
        <v>0</v>
      </c>
      <c r="CS64" s="113">
        <f t="shared" si="3"/>
        <v>0</v>
      </c>
      <c r="CT64" s="113">
        <f t="shared" si="4"/>
        <v>0</v>
      </c>
      <c r="CU64" s="113">
        <f t="shared" si="5"/>
        <v>0</v>
      </c>
      <c r="CV64" s="113">
        <f t="shared" si="6"/>
        <v>0</v>
      </c>
      <c r="CW64" s="113">
        <f t="shared" si="52"/>
        <v>6</v>
      </c>
      <c r="CX64" s="113">
        <f t="shared" si="7"/>
        <v>0</v>
      </c>
      <c r="CY64" s="113">
        <f t="shared" si="8"/>
        <v>0</v>
      </c>
      <c r="CZ64" s="113">
        <f t="shared" si="9"/>
        <v>0</v>
      </c>
      <c r="DA64" s="113">
        <f t="shared" si="53"/>
        <v>0</v>
      </c>
      <c r="DB64" s="113">
        <f t="shared" si="54"/>
        <v>80</v>
      </c>
      <c r="DC64" s="113">
        <f t="shared" si="55"/>
        <v>0</v>
      </c>
      <c r="DD64" s="113">
        <f t="shared" si="56"/>
        <v>0</v>
      </c>
      <c r="DE64" s="113">
        <f t="shared" si="57"/>
        <v>0</v>
      </c>
      <c r="DF64" s="113">
        <f t="shared" si="58"/>
        <v>0</v>
      </c>
      <c r="DG64" s="113">
        <f t="shared" si="59"/>
        <v>0</v>
      </c>
      <c r="DH64" s="113">
        <f t="shared" si="60"/>
        <v>0</v>
      </c>
      <c r="DI64" s="113">
        <f t="shared" si="61"/>
        <v>0</v>
      </c>
      <c r="DJ64" s="113"/>
      <c r="DK64" s="113">
        <f t="shared" si="102"/>
        <v>0</v>
      </c>
      <c r="DL64" s="113">
        <f t="shared" si="62"/>
        <v>0</v>
      </c>
      <c r="DM64" s="113">
        <f t="shared" si="63"/>
        <v>0</v>
      </c>
      <c r="DN64" s="113">
        <f t="shared" si="64"/>
        <v>0</v>
      </c>
      <c r="DO64" s="113">
        <f t="shared" si="65"/>
        <v>0</v>
      </c>
      <c r="DP64" s="113">
        <f t="shared" si="66"/>
        <v>40</v>
      </c>
      <c r="DQ64" s="113">
        <f t="shared" si="67"/>
        <v>5</v>
      </c>
      <c r="DR64" s="113">
        <f t="shared" si="68"/>
        <v>0</v>
      </c>
      <c r="DS64" s="113">
        <f t="shared" si="11"/>
        <v>0</v>
      </c>
      <c r="DT64" s="113">
        <f t="shared" si="12"/>
        <v>0</v>
      </c>
      <c r="DU64" s="113">
        <f t="shared" si="69"/>
        <v>0</v>
      </c>
      <c r="DV64" s="113">
        <f t="shared" si="70"/>
        <v>0</v>
      </c>
      <c r="DW64" s="113">
        <f t="shared" si="103"/>
        <v>0</v>
      </c>
      <c r="DX64" s="113">
        <f t="shared" si="71"/>
        <v>0</v>
      </c>
      <c r="DY64" s="113">
        <f t="shared" si="72"/>
        <v>0</v>
      </c>
      <c r="DZ64" s="113">
        <f t="shared" si="104"/>
        <v>0</v>
      </c>
      <c r="EA64" s="113">
        <f t="shared" si="73"/>
        <v>0</v>
      </c>
      <c r="EB64" s="113">
        <f t="shared" si="74"/>
        <v>0</v>
      </c>
      <c r="EC64" s="113">
        <f t="shared" si="13"/>
        <v>0</v>
      </c>
      <c r="ED64" s="113">
        <f t="shared" si="14"/>
        <v>0</v>
      </c>
      <c r="EE64" s="113">
        <f t="shared" si="15"/>
        <v>0</v>
      </c>
      <c r="EF64" s="113">
        <f t="shared" si="16"/>
        <v>0</v>
      </c>
      <c r="EG64" s="113">
        <f t="shared" si="75"/>
        <v>6</v>
      </c>
      <c r="EH64" s="113">
        <f t="shared" si="17"/>
        <v>0</v>
      </c>
      <c r="EI64" s="113">
        <f t="shared" si="18"/>
        <v>0</v>
      </c>
      <c r="EJ64" s="113">
        <f t="shared" si="19"/>
        <v>0</v>
      </c>
      <c r="EK64" s="113">
        <f t="shared" si="76"/>
        <v>0</v>
      </c>
      <c r="EL64" s="113">
        <f t="shared" si="77"/>
        <v>80</v>
      </c>
      <c r="EM64" s="113">
        <f t="shared" si="105"/>
        <v>0</v>
      </c>
      <c r="EN64" s="113">
        <f t="shared" si="78"/>
        <v>0</v>
      </c>
      <c r="EO64" s="113">
        <f t="shared" si="79"/>
        <v>0</v>
      </c>
      <c r="EP64" s="113">
        <f t="shared" si="106"/>
        <v>0</v>
      </c>
      <c r="EQ64" s="113">
        <f t="shared" si="80"/>
        <v>0</v>
      </c>
      <c r="ER64" s="113">
        <f t="shared" si="81"/>
        <v>0</v>
      </c>
      <c r="ES64" s="113">
        <f t="shared" si="107"/>
        <v>0</v>
      </c>
      <c r="ET64" s="113"/>
      <c r="EU64" s="113">
        <f t="shared" si="108"/>
        <v>0</v>
      </c>
      <c r="EV64" s="113">
        <f t="shared" si="82"/>
        <v>0</v>
      </c>
      <c r="EW64" s="113">
        <f t="shared" si="83"/>
        <v>0</v>
      </c>
      <c r="EX64" s="113">
        <f t="shared" si="84"/>
        <v>0</v>
      </c>
      <c r="EY64" s="113">
        <f t="shared" si="85"/>
        <v>0</v>
      </c>
      <c r="EZ64" s="113">
        <f t="shared" si="86"/>
        <v>64</v>
      </c>
      <c r="FA64" s="113">
        <f t="shared" si="109"/>
        <v>95</v>
      </c>
      <c r="FB64" s="113">
        <f t="shared" si="87"/>
        <v>0</v>
      </c>
      <c r="FC64" s="113">
        <f t="shared" si="21"/>
        <v>0</v>
      </c>
      <c r="FD64" s="113">
        <f t="shared" si="22"/>
        <v>0</v>
      </c>
      <c r="FE64" s="113">
        <f t="shared" si="88"/>
        <v>0</v>
      </c>
      <c r="FF64" s="113">
        <f t="shared" si="89"/>
        <v>0</v>
      </c>
      <c r="FG64" s="113">
        <f t="shared" si="110"/>
        <v>0</v>
      </c>
      <c r="FH64" s="113">
        <f t="shared" si="90"/>
        <v>0</v>
      </c>
      <c r="FI64" s="113">
        <f t="shared" si="91"/>
        <v>0</v>
      </c>
      <c r="FJ64" s="113">
        <f t="shared" si="111"/>
        <v>0</v>
      </c>
      <c r="FK64" s="113">
        <f t="shared" si="92"/>
        <v>0</v>
      </c>
      <c r="FL64" s="113">
        <f t="shared" si="93"/>
        <v>0</v>
      </c>
      <c r="FM64" s="113">
        <f t="shared" si="23"/>
        <v>0</v>
      </c>
      <c r="FN64" s="113">
        <f t="shared" si="24"/>
        <v>0</v>
      </c>
      <c r="FO64" s="113">
        <f t="shared" si="25"/>
        <v>0</v>
      </c>
      <c r="FP64" s="113">
        <f t="shared" si="26"/>
        <v>0</v>
      </c>
      <c r="FQ64" s="113">
        <f t="shared" si="94"/>
        <v>114</v>
      </c>
      <c r="FR64" s="113">
        <f t="shared" si="27"/>
        <v>0</v>
      </c>
      <c r="FS64" s="113">
        <f t="shared" si="28"/>
        <v>0</v>
      </c>
      <c r="FT64" s="113">
        <f t="shared" si="29"/>
        <v>0</v>
      </c>
      <c r="FU64" s="113">
        <f t="shared" si="95"/>
        <v>0</v>
      </c>
      <c r="FV64" s="113">
        <f t="shared" si="96"/>
        <v>240</v>
      </c>
      <c r="FW64" s="113">
        <f t="shared" si="112"/>
        <v>0</v>
      </c>
      <c r="FX64" s="113">
        <f t="shared" si="97"/>
        <v>0</v>
      </c>
      <c r="FY64" s="113">
        <f t="shared" si="98"/>
        <v>0</v>
      </c>
      <c r="FZ64" s="113">
        <f t="shared" si="113"/>
        <v>0</v>
      </c>
      <c r="GA64" s="113">
        <f t="shared" si="99"/>
        <v>0</v>
      </c>
      <c r="GB64" s="113">
        <f t="shared" si="100"/>
        <v>0</v>
      </c>
      <c r="GC64" s="113">
        <f t="shared" si="114"/>
        <v>0</v>
      </c>
    </row>
    <row r="65" spans="2:185" ht="12.75" customHeight="1" x14ac:dyDescent="0.2">
      <c r="B65" s="124">
        <v>58</v>
      </c>
      <c r="C65" s="121" t="s">
        <v>340</v>
      </c>
      <c r="D65" s="126" t="s">
        <v>115</v>
      </c>
      <c r="E65" s="40">
        <f>SUMIF(Entrada_Dados_Ano_2012!$C$7:$C$253,D65,Entrada_Dados_Ano_2012!$D$7:$D$253)</f>
        <v>0</v>
      </c>
      <c r="F65" s="40">
        <f>SUMIF(Entrada_Dados_Ano_2012!$C$7:$C$253,D65,Entrada_Dados_Ano_2012!$E$7:$E$253)</f>
        <v>0</v>
      </c>
      <c r="G65" s="40">
        <f>SUMIF(Entrada_Dados_Ano_2012!$C$7:$C$253,D65,Entrada_Dados_Ano_2012!$F$7:$F$253)</f>
        <v>0</v>
      </c>
      <c r="H65" s="40">
        <f ca="1">SUMIF(Entrada_Dados_Ano_2012!$C$7:$C$253,D65,Entrada_Dados_Ano_2012!$G$7:$G$251)</f>
        <v>0</v>
      </c>
      <c r="I65" s="40">
        <f>SUMIF(Entrada_Dados_Ano_2012!$C$7:$C$251,D65,Entrada_Dados_Ano_2012!$H$7:$H$253)</f>
        <v>800</v>
      </c>
      <c r="J65" s="40">
        <f>SUMIF(Entrada_Dados_Ano_2012!$C$7:$C$253,D65,Entrada_Dados_Ano_2012!$I$7:$I$253)</f>
        <v>0</v>
      </c>
      <c r="K65" s="40">
        <f>SUMIF(Entrada_Dados_Ano_2012!$C$7:$C$253,D65,Entrada_Dados_Ano_2012!$J$7:$J$253)</f>
        <v>6063</v>
      </c>
      <c r="L65" s="40">
        <f>SUMIF(Entrada_Dados_Ano_2012!$C$7:$C$253,D65,Entrada_Dados_Ano_2012!$K$7:$K$253)</f>
        <v>0</v>
      </c>
      <c r="M65" s="40">
        <f>SUMIF(Entrada_Dados_Ano_2012!$C$7:$C$253,D65,Entrada_Dados_Ano_2012!$L$7:$L$253)</f>
        <v>0</v>
      </c>
      <c r="N65" s="40">
        <f>SUMIF(Entrada_Dados_Ano_2012!$C$7:$C$253,D65,Entrada_Dados_Ano_2012!$M$7:$M$253)</f>
        <v>0</v>
      </c>
      <c r="O65" s="40">
        <f>SUMIF(Entrada_Dados_Ano_2012!$C$7:$C$253,D65,Entrada_Dados_Ano_2012!$N$7:$N$253)</f>
        <v>0</v>
      </c>
      <c r="P65" s="40">
        <f>SUMIF(Entrada_Dados_Ano_2012!$C$7:$C$253,D65,Entrada_Dados_Ano_2012!$O$7:$O$253)</f>
        <v>0</v>
      </c>
      <c r="Q65" s="40">
        <f>SUMIF(Entrada_Dados_Ano_2012!$C$7:$C$253,D65,Entrada_Dados_Ano_2012!$P$7:$P$253)</f>
        <v>0</v>
      </c>
      <c r="R65" s="40">
        <f>SUMIF(Entrada_Dados_Ano_2012!$C$7:$C$253,D65,Entrada_Dados_Ano_2012!$Q$7:$Q$253)</f>
        <v>400</v>
      </c>
      <c r="S65" s="40">
        <f>SUMIF(Entrada_Dados_Ano_2012!$C$7:$C$253,D65,Entrada_Dados_Ano_2012!$R$7:$R$253)</f>
        <v>1500</v>
      </c>
      <c r="T65" s="40">
        <f>SUMIF(Entrada_Dados_Ano_2012!$C$7:$C$253,D65,Entrada_Dados_Ano_2012!$S$7:$S$253)</f>
        <v>0</v>
      </c>
      <c r="U65" s="40">
        <f>SUMIF(Entrada_Dados_Ano_2012!$C$7:$C$253,D65,Entrada_Dados_Ano_2012!$T$7:$T$253)</f>
        <v>0</v>
      </c>
      <c r="V65" s="40">
        <f>SUMIF(Entrada_Dados_Ano_2012!$C$7:$C$253,D65,Entrada_Dados_Ano_2012!$U$7:$U$253)</f>
        <v>0</v>
      </c>
      <c r="W65" s="145">
        <f>SUMIF(Entrada_Dados_Ano_2012!$C$7:$C$253,D65,Entrada_Dados_Ano_2012!$V$7:$V$253)</f>
        <v>0</v>
      </c>
      <c r="X65" s="142">
        <f>SUMIF(Entrada_Dados_Ano_2012!$C$7:$C$253,D65,Entrada_Dados_Ano_2012!$Y$7:$Y$253)</f>
        <v>0</v>
      </c>
      <c r="Y65" s="40">
        <f>SUMIF(Entrada_Dados_Ano_2012!$C$7:$C$253,D65,Entrada_Dados_Ano_2012!$Z$7:$Z$253)</f>
        <v>0</v>
      </c>
      <c r="Z65" s="40">
        <f>SUMIF(Entrada_Dados_Ano_2012!$C$7:$C$253,D65,Entrada_Dados_Ano_2012!$AA$7:$AA$253)</f>
        <v>0</v>
      </c>
      <c r="AA65" s="40">
        <f>SUMIF(Entrada_Dados_Ano_2012!$C$7:$C$253,D65,Entrada_Dados_Ano_2012!$AB$7:$AB$253)</f>
        <v>0</v>
      </c>
      <c r="AB65" s="40">
        <f>SUMIF(Entrada_Dados_Ano_2012!$C$7:$C$253,D65,Entrada_Dados_Ano_2012!$AC$7:$AC$253)</f>
        <v>800</v>
      </c>
      <c r="AC65" s="40">
        <f>SUMIF(Entrada_Dados_Ano_2012!$C$7:$C$253,D65,Entrada_Dados_Ano_2012!$AD$7:$AD$253)</f>
        <v>0</v>
      </c>
      <c r="AD65" s="40">
        <f>SUMIF(Entrada_Dados_Ano_2012!$C$7:$C$253,D65,Entrada_Dados_Ano_2012!$AE$7:$AE$253)</f>
        <v>6063</v>
      </c>
      <c r="AE65" s="40">
        <f>SUMIF(Entrada_Dados_Ano_2012!$C$7:$C$253,D65,Entrada_Dados_Ano_2012!$AF$7:$AF$253)</f>
        <v>0</v>
      </c>
      <c r="AF65" s="40">
        <f>SUMIF(Entrada_Dados_Ano_2012!$C$7:$C$253,D65,Entrada_Dados_Ano_2012!$AG$7:$AG$253)</f>
        <v>0</v>
      </c>
      <c r="AG65" s="40">
        <f>SUMIF(Entrada_Dados_Ano_2012!$C$7:$C$253,D65,Entrada_Dados_Ano_2012!$AH$7:$AH$253)</f>
        <v>0</v>
      </c>
      <c r="AH65" s="40">
        <f>SUMIF(Entrada_Dados_Ano_2012!$C$7:$C$253,D65,Entrada_Dados_Ano_2012!$AI$7:$AI$253)</f>
        <v>0</v>
      </c>
      <c r="AI65" s="40">
        <f>SUMIF(Entrada_Dados_Ano_2012!$C$7:$C$253,D65,Entrada_Dados_Ano_2012!$AJ$7:$AJ$253)</f>
        <v>0</v>
      </c>
      <c r="AJ65" s="40">
        <f>SUMIF(Entrada_Dados_Ano_2012!$C$7:$C$253,D65,Entrada_Dados_Ano_2012!$AK$7:$AK$253)</f>
        <v>0</v>
      </c>
      <c r="AK65" s="40">
        <f>SUMIF(Entrada_Dados_Ano_2012!$C$7:$C$253,D65,Entrada_Dados_Ano_2012!$AL$7:$AL$253)</f>
        <v>400</v>
      </c>
      <c r="AL65" s="40">
        <f>SUMIF(Entrada_Dados_Ano_2012!$C$7:$C$253,D65,Entrada_Dados_Ano_2012!$AM$7:$AM$253)</f>
        <v>1500</v>
      </c>
      <c r="AM65" s="40">
        <f>SUMIF(Entrada_Dados_Ano_2012!$C$7:$C$253,D65,Entrada_Dados_Ano_2012!$AN$7:$AN$253)</f>
        <v>0</v>
      </c>
      <c r="AN65" s="40">
        <f>SUMIF(Entrada_Dados_Ano_2012!$C$7:$C$253,D65,Entrada_Dados_Ano_2012!$AO$7:$AO$253)</f>
        <v>0</v>
      </c>
      <c r="AO65" s="40">
        <f>SUMIF(Entrada_Dados_Ano_2012!$C$7:$C$253,D65,Entrada_Dados_Ano_2012!$AP$7:$AP$253)</f>
        <v>0</v>
      </c>
      <c r="AP65" s="145">
        <f>SUMIF(Entrada_Dados_Ano_2012!$C$7:$C$253,D65,Entrada_Dados_Ano_2012!$AQ$7:$AQ$253)</f>
        <v>0</v>
      </c>
      <c r="AQ65" s="142">
        <f>SUMIF(Entrada_Dados_Ano_2012!$C$7:$C$253,D65,Entrada_Dados_Ano_2012!$AT$7:$AT$253)</f>
        <v>0</v>
      </c>
      <c r="AR65" s="40">
        <f>SUMIF(Entrada_Dados_Ano_2012!$C$7:$C$253,D65,Entrada_Dados_Ano_2012!$AU$7:$AU$253)</f>
        <v>0</v>
      </c>
      <c r="AS65" s="40">
        <f>SUMIF(Entrada_Dados_Ano_2012!$C$7:$C$253,D65,Entrada_Dados_Ano_2012!$AV$7:$AV$253)</f>
        <v>0</v>
      </c>
      <c r="AT65" s="40">
        <f>SUMIF(Entrada_Dados_Ano_2012!$C$7:$C$253,D65,Entrada_Dados_Ano_2012!$AW$7:$AW$253)</f>
        <v>0</v>
      </c>
      <c r="AU65" s="40">
        <f>SUMIF(Entrada_Dados_Ano_2012!$C$7:$C$253,D65,Entrada_Dados_Ano_2012!$AX$7:$AX$253)</f>
        <v>1200</v>
      </c>
      <c r="AV65" s="40">
        <f>SUMIF(Entrada_Dados_Ano_2012!$C$7:$C$253,D65,Entrada_Dados_Ano_2012!$AY$7:$AY$253)</f>
        <v>0</v>
      </c>
      <c r="AW65" s="40">
        <f>SUMIF(Entrada_Dados_Ano_2012!$C$7:$C$253,D65,Entrada_Dados_Ano_2012!$AZ$7:$AZ$253)</f>
        <v>472307</v>
      </c>
      <c r="AX65" s="40">
        <f>SUMIF(Entrada_Dados_Ano_2012!$C$7:$C$253,D65,Entrada_Dados_Ano_2012!$BA$7:$BA$253)</f>
        <v>0</v>
      </c>
      <c r="AY65" s="40">
        <f>SUMIF(Entrada_Dados_Ano_2012!$C$7:$C$253,D65,Entrada_Dados_Ano_2012!$BB$7:$BB$253)</f>
        <v>0</v>
      </c>
      <c r="AZ65" s="40">
        <f>SUMIF(Entrada_Dados_Ano_2012!$C$7:$C$253,D65,Entrada_Dados_Ano_2012!$BC$7:$BC$253)</f>
        <v>0</v>
      </c>
      <c r="BA65" s="40">
        <f>SUMIF(Entrada_Dados_Ano_2012!$C$7:$C$253,D65,Entrada_Dados_Ano_2012!$BD$7:$BD$253)</f>
        <v>0</v>
      </c>
      <c r="BB65" s="40">
        <f>SUMIF(Entrada_Dados_Ano_2012!$C$7:$C$253,D65,Entrada_Dados_Ano_2012!$BE$7:$BE$253)</f>
        <v>0</v>
      </c>
      <c r="BC65" s="40">
        <f>SUMIF(Entrada_Dados_Ano_2012!$C$7:$C$253,D65,Entrada_Dados_Ano_2012!$BF$7:$BF$253)</f>
        <v>0</v>
      </c>
      <c r="BD65" s="40">
        <f>SUMIF(Entrada_Dados_Ano_2012!$C$7:$C$253,D65,Entrada_Dados_Ano_2012!$BG$7:$BG$253)</f>
        <v>16000</v>
      </c>
      <c r="BE65" s="40">
        <f>SUMIF(Entrada_Dados_Ano_2012!$C$7:$C$253,D65,Entrada_Dados_Ano_2012!$BH$7:$BH$253)</f>
        <v>9000</v>
      </c>
      <c r="BF65" s="40">
        <f>SUMIF(Entrada_Dados_Ano_2012!$C$7:$C$253,D65,Entrada_Dados_Ano_2012!$BI$7:$BI$253)</f>
        <v>0</v>
      </c>
      <c r="BG65" s="40">
        <f>SUMIF(Entrada_Dados_Ano_2012!$C$7:$C$253,D65,Entrada_Dados_Ano_2012!$BJ$7:$BJ$253)</f>
        <v>0</v>
      </c>
      <c r="BH65" s="40">
        <f>SUMIF(Entrada_Dados_Ano_2012!$C$7:$C$253,D65,Entrada_Dados_Ano_2012!$BK$7:$BK$253)</f>
        <v>0</v>
      </c>
      <c r="BI65" s="40">
        <f>SUMIF(Entrada_Dados_Ano_2012!$C$7:$C$253,D65,Entrada_Dados_Ano_2012!$BL$7:$BL$253)</f>
        <v>0</v>
      </c>
      <c r="BK65" s="80">
        <v>58</v>
      </c>
      <c r="BL65" s="81">
        <f t="shared" si="31"/>
        <v>0</v>
      </c>
      <c r="BM65" s="80" t="str">
        <f>IF(BL65=1,SUM($BL$8:BL65),"")</f>
        <v/>
      </c>
      <c r="BN65" s="86" t="str">
        <f t="shared" si="32"/>
        <v>Carmo do Rio Verde</v>
      </c>
      <c r="BO65" s="117">
        <f t="shared" si="115"/>
        <v>0</v>
      </c>
      <c r="BP65" s="116">
        <f>HLOOKUP($BP$6,$BZ$6:DI65,BX65)</f>
        <v>0</v>
      </c>
      <c r="BQ65" s="117">
        <f>HLOOKUP($BQ$6,$DJ$6:ES65,BX65)</f>
        <v>0</v>
      </c>
      <c r="BR65" s="116">
        <f>HLOOKUP($BR$6,$ET$6:GC65,BX65)</f>
        <v>0</v>
      </c>
      <c r="BS65" s="84" t="str">
        <f t="shared" si="33"/>
        <v/>
      </c>
      <c r="BT65" s="96" t="str">
        <f>IF((SUM($BL64:$BL$254)=0),"",IF($BK65=VLOOKUP($BK65,$BM$8:$BM$254,1),IF(VLOOKUP($BK65,$BM$8:$BO$254,2)=0,"",VLOOKUP($BK65,$BM$8:$BO$254,3))," "))</f>
        <v/>
      </c>
      <c r="BU65" s="93" t="str">
        <f t="shared" si="34"/>
        <v/>
      </c>
      <c r="BV65" s="90" t="str">
        <f t="shared" si="35"/>
        <v/>
      </c>
      <c r="BW65" s="93" t="str">
        <f t="shared" si="101"/>
        <v/>
      </c>
      <c r="BX65" s="97">
        <v>60</v>
      </c>
      <c r="BY65" s="29"/>
      <c r="BZ65" s="113"/>
      <c r="CA65" s="113">
        <f t="shared" si="36"/>
        <v>0</v>
      </c>
      <c r="CB65" s="113">
        <f t="shared" si="37"/>
        <v>0</v>
      </c>
      <c r="CC65" s="113">
        <f t="shared" si="38"/>
        <v>0</v>
      </c>
      <c r="CD65" s="113">
        <f t="shared" si="39"/>
        <v>0</v>
      </c>
      <c r="CE65" s="113">
        <f t="shared" ca="1" si="40"/>
        <v>0</v>
      </c>
      <c r="CF65" s="113">
        <f t="shared" si="41"/>
        <v>800</v>
      </c>
      <c r="CG65" s="113">
        <f t="shared" si="42"/>
        <v>150</v>
      </c>
      <c r="CH65" s="113">
        <f t="shared" si="43"/>
        <v>0</v>
      </c>
      <c r="CI65" s="113">
        <f t="shared" si="1"/>
        <v>0</v>
      </c>
      <c r="CJ65" s="113">
        <f t="shared" si="2"/>
        <v>0</v>
      </c>
      <c r="CK65" s="113">
        <f t="shared" si="44"/>
        <v>6063</v>
      </c>
      <c r="CL65" s="113">
        <f t="shared" si="45"/>
        <v>0</v>
      </c>
      <c r="CM65" s="113">
        <f t="shared" si="46"/>
        <v>0</v>
      </c>
      <c r="CN65" s="113">
        <f t="shared" si="47"/>
        <v>0</v>
      </c>
      <c r="CO65" s="113">
        <f t="shared" si="48"/>
        <v>0</v>
      </c>
      <c r="CP65" s="113">
        <f t="shared" si="49"/>
        <v>0</v>
      </c>
      <c r="CQ65" s="113">
        <f t="shared" si="50"/>
        <v>0</v>
      </c>
      <c r="CR65" s="113">
        <f t="shared" si="51"/>
        <v>0</v>
      </c>
      <c r="CS65" s="113">
        <f t="shared" si="3"/>
        <v>0</v>
      </c>
      <c r="CT65" s="113">
        <f t="shared" si="4"/>
        <v>0</v>
      </c>
      <c r="CU65" s="113">
        <f t="shared" si="5"/>
        <v>0</v>
      </c>
      <c r="CV65" s="113">
        <f t="shared" si="6"/>
        <v>0</v>
      </c>
      <c r="CW65" s="113">
        <f t="shared" si="52"/>
        <v>0</v>
      </c>
      <c r="CX65" s="113">
        <f t="shared" si="7"/>
        <v>0</v>
      </c>
      <c r="CY65" s="113">
        <f t="shared" si="8"/>
        <v>80</v>
      </c>
      <c r="CZ65" s="113">
        <f t="shared" si="9"/>
        <v>0</v>
      </c>
      <c r="DA65" s="113">
        <f t="shared" si="53"/>
        <v>400</v>
      </c>
      <c r="DB65" s="113">
        <f t="shared" si="54"/>
        <v>1500</v>
      </c>
      <c r="DC65" s="113">
        <f t="shared" si="55"/>
        <v>0</v>
      </c>
      <c r="DD65" s="113">
        <f t="shared" si="56"/>
        <v>0</v>
      </c>
      <c r="DE65" s="113">
        <f t="shared" si="57"/>
        <v>0</v>
      </c>
      <c r="DF65" s="113">
        <f t="shared" si="58"/>
        <v>0</v>
      </c>
      <c r="DG65" s="113">
        <f t="shared" si="59"/>
        <v>0</v>
      </c>
      <c r="DH65" s="113">
        <f t="shared" si="60"/>
        <v>0</v>
      </c>
      <c r="DI65" s="113">
        <f t="shared" si="61"/>
        <v>0</v>
      </c>
      <c r="DJ65" s="113"/>
      <c r="DK65" s="113">
        <f t="shared" si="102"/>
        <v>0</v>
      </c>
      <c r="DL65" s="113">
        <f t="shared" si="62"/>
        <v>0</v>
      </c>
      <c r="DM65" s="113">
        <f t="shared" si="63"/>
        <v>0</v>
      </c>
      <c r="DN65" s="113">
        <f t="shared" si="64"/>
        <v>0</v>
      </c>
      <c r="DO65" s="113">
        <f t="shared" si="65"/>
        <v>0</v>
      </c>
      <c r="DP65" s="113">
        <f t="shared" si="66"/>
        <v>800</v>
      </c>
      <c r="DQ65" s="113">
        <f t="shared" si="67"/>
        <v>150</v>
      </c>
      <c r="DR65" s="113">
        <f t="shared" si="68"/>
        <v>0</v>
      </c>
      <c r="DS65" s="113">
        <f t="shared" si="11"/>
        <v>0</v>
      </c>
      <c r="DT65" s="113">
        <f t="shared" si="12"/>
        <v>0</v>
      </c>
      <c r="DU65" s="113">
        <f t="shared" si="69"/>
        <v>6063</v>
      </c>
      <c r="DV65" s="113">
        <f t="shared" si="70"/>
        <v>0</v>
      </c>
      <c r="DW65" s="113">
        <f t="shared" si="103"/>
        <v>0</v>
      </c>
      <c r="DX65" s="113">
        <f t="shared" si="71"/>
        <v>0</v>
      </c>
      <c r="DY65" s="113">
        <f t="shared" si="72"/>
        <v>0</v>
      </c>
      <c r="DZ65" s="113">
        <f t="shared" si="104"/>
        <v>0</v>
      </c>
      <c r="EA65" s="113">
        <f t="shared" si="73"/>
        <v>0</v>
      </c>
      <c r="EB65" s="113">
        <f t="shared" si="74"/>
        <v>0</v>
      </c>
      <c r="EC65" s="113">
        <f t="shared" si="13"/>
        <v>0</v>
      </c>
      <c r="ED65" s="113">
        <f t="shared" si="14"/>
        <v>0</v>
      </c>
      <c r="EE65" s="113">
        <f t="shared" si="15"/>
        <v>0</v>
      </c>
      <c r="EF65" s="113">
        <f t="shared" si="16"/>
        <v>0</v>
      </c>
      <c r="EG65" s="113">
        <f t="shared" si="75"/>
        <v>0</v>
      </c>
      <c r="EH65" s="113">
        <f t="shared" si="17"/>
        <v>0</v>
      </c>
      <c r="EI65" s="113">
        <f t="shared" si="18"/>
        <v>80</v>
      </c>
      <c r="EJ65" s="113">
        <f t="shared" si="19"/>
        <v>0</v>
      </c>
      <c r="EK65" s="113">
        <f t="shared" si="76"/>
        <v>400</v>
      </c>
      <c r="EL65" s="113">
        <f t="shared" si="77"/>
        <v>1500</v>
      </c>
      <c r="EM65" s="113">
        <f t="shared" si="105"/>
        <v>0</v>
      </c>
      <c r="EN65" s="113">
        <f t="shared" si="78"/>
        <v>0</v>
      </c>
      <c r="EO65" s="113">
        <f t="shared" si="79"/>
        <v>0</v>
      </c>
      <c r="EP65" s="113">
        <f t="shared" si="106"/>
        <v>0</v>
      </c>
      <c r="EQ65" s="113">
        <f t="shared" si="80"/>
        <v>0</v>
      </c>
      <c r="ER65" s="113">
        <f t="shared" si="81"/>
        <v>0</v>
      </c>
      <c r="ES65" s="113">
        <f t="shared" si="107"/>
        <v>0</v>
      </c>
      <c r="ET65" s="113"/>
      <c r="EU65" s="113">
        <f t="shared" si="108"/>
        <v>0</v>
      </c>
      <c r="EV65" s="113">
        <f t="shared" si="82"/>
        <v>0</v>
      </c>
      <c r="EW65" s="113">
        <f t="shared" si="83"/>
        <v>0</v>
      </c>
      <c r="EX65" s="113">
        <f t="shared" si="84"/>
        <v>0</v>
      </c>
      <c r="EY65" s="113">
        <f t="shared" si="85"/>
        <v>0</v>
      </c>
      <c r="EZ65" s="113">
        <f t="shared" si="86"/>
        <v>1200</v>
      </c>
      <c r="FA65" s="113">
        <f t="shared" si="109"/>
        <v>1800</v>
      </c>
      <c r="FB65" s="113">
        <f t="shared" si="87"/>
        <v>0</v>
      </c>
      <c r="FC65" s="113">
        <f t="shared" si="21"/>
        <v>0</v>
      </c>
      <c r="FD65" s="113">
        <f t="shared" si="22"/>
        <v>0</v>
      </c>
      <c r="FE65" s="113">
        <f t="shared" si="88"/>
        <v>472307</v>
      </c>
      <c r="FF65" s="113">
        <f t="shared" si="89"/>
        <v>0</v>
      </c>
      <c r="FG65" s="113">
        <f t="shared" si="110"/>
        <v>0</v>
      </c>
      <c r="FH65" s="113">
        <f t="shared" si="90"/>
        <v>0</v>
      </c>
      <c r="FI65" s="113">
        <f t="shared" si="91"/>
        <v>0</v>
      </c>
      <c r="FJ65" s="113">
        <f t="shared" si="111"/>
        <v>0</v>
      </c>
      <c r="FK65" s="113">
        <f t="shared" si="92"/>
        <v>0</v>
      </c>
      <c r="FL65" s="113">
        <f t="shared" si="93"/>
        <v>0</v>
      </c>
      <c r="FM65" s="113">
        <f t="shared" si="23"/>
        <v>0</v>
      </c>
      <c r="FN65" s="113">
        <f t="shared" si="24"/>
        <v>0</v>
      </c>
      <c r="FO65" s="113">
        <f t="shared" si="25"/>
        <v>0</v>
      </c>
      <c r="FP65" s="113">
        <f t="shared" si="26"/>
        <v>0</v>
      </c>
      <c r="FQ65" s="113">
        <f t="shared" si="94"/>
        <v>0</v>
      </c>
      <c r="FR65" s="113">
        <f t="shared" si="27"/>
        <v>0</v>
      </c>
      <c r="FS65" s="113">
        <f t="shared" si="28"/>
        <v>1400</v>
      </c>
      <c r="FT65" s="113">
        <f t="shared" si="29"/>
        <v>0</v>
      </c>
      <c r="FU65" s="113">
        <f t="shared" si="95"/>
        <v>16000</v>
      </c>
      <c r="FV65" s="113">
        <f t="shared" si="96"/>
        <v>9000</v>
      </c>
      <c r="FW65" s="113">
        <f t="shared" si="112"/>
        <v>0</v>
      </c>
      <c r="FX65" s="113">
        <f t="shared" si="97"/>
        <v>0</v>
      </c>
      <c r="FY65" s="113">
        <f t="shared" si="98"/>
        <v>0</v>
      </c>
      <c r="FZ65" s="113">
        <f t="shared" si="113"/>
        <v>0</v>
      </c>
      <c r="GA65" s="113">
        <f t="shared" si="99"/>
        <v>0</v>
      </c>
      <c r="GB65" s="113">
        <f t="shared" si="100"/>
        <v>0</v>
      </c>
      <c r="GC65" s="113">
        <f t="shared" si="114"/>
        <v>0</v>
      </c>
    </row>
    <row r="66" spans="2:185" ht="12.75" customHeight="1" x14ac:dyDescent="0.2">
      <c r="B66" s="124">
        <v>59</v>
      </c>
      <c r="C66" s="121" t="s">
        <v>341</v>
      </c>
      <c r="D66" s="126" t="s">
        <v>116</v>
      </c>
      <c r="E66" s="40">
        <f>SUMIF(Entrada_Dados_Ano_2012!$C$7:$C$253,D66,Entrada_Dados_Ano_2012!$D$7:$D$253)</f>
        <v>0</v>
      </c>
      <c r="F66" s="40">
        <f>SUMIF(Entrada_Dados_Ano_2012!$C$7:$C$253,D66,Entrada_Dados_Ano_2012!$E$7:$E$253)</f>
        <v>0</v>
      </c>
      <c r="G66" s="40">
        <f>SUMIF(Entrada_Dados_Ano_2012!$C$7:$C$253,D66,Entrada_Dados_Ano_2012!$F$7:$F$253)</f>
        <v>0</v>
      </c>
      <c r="H66" s="40">
        <f ca="1">SUMIF(Entrada_Dados_Ano_2012!$C$7:$C$253,D66,Entrada_Dados_Ano_2012!$G$7:$G$251)</f>
        <v>0</v>
      </c>
      <c r="I66" s="40">
        <f>SUMIF(Entrada_Dados_Ano_2012!$C$7:$C$251,D66,Entrada_Dados_Ano_2012!$H$7:$H$253)</f>
        <v>0</v>
      </c>
      <c r="J66" s="40">
        <f>SUMIF(Entrada_Dados_Ano_2012!$C$7:$C$253,D66,Entrada_Dados_Ano_2012!$I$7:$I$253)</f>
        <v>0</v>
      </c>
      <c r="K66" s="40">
        <f>SUMIF(Entrada_Dados_Ano_2012!$C$7:$C$253,D66,Entrada_Dados_Ano_2012!$J$7:$J$253)</f>
        <v>5000</v>
      </c>
      <c r="L66" s="40">
        <f>SUMIF(Entrada_Dados_Ano_2012!$C$7:$C$253,D66,Entrada_Dados_Ano_2012!$K$7:$K$253)</f>
        <v>0</v>
      </c>
      <c r="M66" s="40">
        <f>SUMIF(Entrada_Dados_Ano_2012!$C$7:$C$253,D66,Entrada_Dados_Ano_2012!$L$7:$L$253)</f>
        <v>0</v>
      </c>
      <c r="N66" s="40">
        <f>SUMIF(Entrada_Dados_Ano_2012!$C$7:$C$253,D66,Entrada_Dados_Ano_2012!$M$7:$M$253)</f>
        <v>0</v>
      </c>
      <c r="O66" s="40">
        <f>SUMIF(Entrada_Dados_Ano_2012!$C$7:$C$253,D66,Entrada_Dados_Ano_2012!$N$7:$N$253)</f>
        <v>0</v>
      </c>
      <c r="P66" s="40">
        <f>SUMIF(Entrada_Dados_Ano_2012!$C$7:$C$253,D66,Entrada_Dados_Ano_2012!$O$7:$O$253)</f>
        <v>0</v>
      </c>
      <c r="Q66" s="40">
        <f>SUMIF(Entrada_Dados_Ano_2012!$C$7:$C$253,D66,Entrada_Dados_Ano_2012!$P$7:$P$253)</f>
        <v>30</v>
      </c>
      <c r="R66" s="40">
        <f>SUMIF(Entrada_Dados_Ano_2012!$C$7:$C$253,D66,Entrada_Dados_Ano_2012!$Q$7:$Q$253)</f>
        <v>0</v>
      </c>
      <c r="S66" s="40">
        <f>SUMIF(Entrada_Dados_Ano_2012!$C$7:$C$253,D66,Entrada_Dados_Ano_2012!$R$7:$R$253)</f>
        <v>0</v>
      </c>
      <c r="T66" s="40">
        <f>SUMIF(Entrada_Dados_Ano_2012!$C$7:$C$253,D66,Entrada_Dados_Ano_2012!$S$7:$S$253)</f>
        <v>6000</v>
      </c>
      <c r="U66" s="40">
        <f>SUMIF(Entrada_Dados_Ano_2012!$C$7:$C$253,D66,Entrada_Dados_Ano_2012!$T$7:$T$253)</f>
        <v>800</v>
      </c>
      <c r="V66" s="40">
        <f>SUMIF(Entrada_Dados_Ano_2012!$C$7:$C$253,D66,Entrada_Dados_Ano_2012!$U$7:$U$253)</f>
        <v>0</v>
      </c>
      <c r="W66" s="145">
        <f>SUMIF(Entrada_Dados_Ano_2012!$C$7:$C$253,D66,Entrada_Dados_Ano_2012!$V$7:$V$253)</f>
        <v>0</v>
      </c>
      <c r="X66" s="142">
        <f>SUMIF(Entrada_Dados_Ano_2012!$C$7:$C$253,D66,Entrada_Dados_Ano_2012!$Y$7:$Y$253)</f>
        <v>0</v>
      </c>
      <c r="Y66" s="40">
        <f>SUMIF(Entrada_Dados_Ano_2012!$C$7:$C$253,D66,Entrada_Dados_Ano_2012!$Z$7:$Z$253)</f>
        <v>0</v>
      </c>
      <c r="Z66" s="40">
        <f>SUMIF(Entrada_Dados_Ano_2012!$C$7:$C$253,D66,Entrada_Dados_Ano_2012!$AA$7:$AA$253)</f>
        <v>0</v>
      </c>
      <c r="AA66" s="40">
        <f>SUMIF(Entrada_Dados_Ano_2012!$C$7:$C$253,D66,Entrada_Dados_Ano_2012!$AB$7:$AB$253)</f>
        <v>0</v>
      </c>
      <c r="AB66" s="40">
        <f>SUMIF(Entrada_Dados_Ano_2012!$C$7:$C$253,D66,Entrada_Dados_Ano_2012!$AC$7:$AC$253)</f>
        <v>0</v>
      </c>
      <c r="AC66" s="40">
        <f>SUMIF(Entrada_Dados_Ano_2012!$C$7:$C$253,D66,Entrada_Dados_Ano_2012!$AD$7:$AD$253)</f>
        <v>0</v>
      </c>
      <c r="AD66" s="40">
        <f>SUMIF(Entrada_Dados_Ano_2012!$C$7:$C$253,D66,Entrada_Dados_Ano_2012!$AE$7:$AE$253)</f>
        <v>5000</v>
      </c>
      <c r="AE66" s="40">
        <f>SUMIF(Entrada_Dados_Ano_2012!$C$7:$C$253,D66,Entrada_Dados_Ano_2012!$AF$7:$AF$253)</f>
        <v>0</v>
      </c>
      <c r="AF66" s="40">
        <f>SUMIF(Entrada_Dados_Ano_2012!$C$7:$C$253,D66,Entrada_Dados_Ano_2012!$AG$7:$AG$253)</f>
        <v>0</v>
      </c>
      <c r="AG66" s="40">
        <f>SUMIF(Entrada_Dados_Ano_2012!$C$7:$C$253,D66,Entrada_Dados_Ano_2012!$AH$7:$AH$253)</f>
        <v>0</v>
      </c>
      <c r="AH66" s="40">
        <f>SUMIF(Entrada_Dados_Ano_2012!$C$7:$C$253,D66,Entrada_Dados_Ano_2012!$AI$7:$AI$253)</f>
        <v>0</v>
      </c>
      <c r="AI66" s="40">
        <f>SUMIF(Entrada_Dados_Ano_2012!$C$7:$C$253,D66,Entrada_Dados_Ano_2012!$AJ$7:$AJ$253)</f>
        <v>0</v>
      </c>
      <c r="AJ66" s="40">
        <f>SUMIF(Entrada_Dados_Ano_2012!$C$7:$C$253,D66,Entrada_Dados_Ano_2012!$AK$7:$AK$253)</f>
        <v>30</v>
      </c>
      <c r="AK66" s="40">
        <f>SUMIF(Entrada_Dados_Ano_2012!$C$7:$C$253,D66,Entrada_Dados_Ano_2012!$AL$7:$AL$253)</f>
        <v>0</v>
      </c>
      <c r="AL66" s="40">
        <f>SUMIF(Entrada_Dados_Ano_2012!$C$7:$C$253,D66,Entrada_Dados_Ano_2012!$AM$7:$AM$253)</f>
        <v>0</v>
      </c>
      <c r="AM66" s="40">
        <f>SUMIF(Entrada_Dados_Ano_2012!$C$7:$C$253,D66,Entrada_Dados_Ano_2012!$AN$7:$AN$253)</f>
        <v>6000</v>
      </c>
      <c r="AN66" s="40">
        <f>SUMIF(Entrada_Dados_Ano_2012!$C$7:$C$253,D66,Entrada_Dados_Ano_2012!$AO$7:$AO$253)</f>
        <v>800</v>
      </c>
      <c r="AO66" s="40">
        <f>SUMIF(Entrada_Dados_Ano_2012!$C$7:$C$253,D66,Entrada_Dados_Ano_2012!$AP$7:$AP$253)</f>
        <v>0</v>
      </c>
      <c r="AP66" s="145">
        <f>SUMIF(Entrada_Dados_Ano_2012!$C$7:$C$253,D66,Entrada_Dados_Ano_2012!$AQ$7:$AQ$253)</f>
        <v>0</v>
      </c>
      <c r="AQ66" s="142">
        <f>SUMIF(Entrada_Dados_Ano_2012!$C$7:$C$253,D66,Entrada_Dados_Ano_2012!$AT$7:$AT$253)</f>
        <v>0</v>
      </c>
      <c r="AR66" s="40">
        <f>SUMIF(Entrada_Dados_Ano_2012!$C$7:$C$253,D66,Entrada_Dados_Ano_2012!$AU$7:$AU$253)</f>
        <v>0</v>
      </c>
      <c r="AS66" s="40">
        <f>SUMIF(Entrada_Dados_Ano_2012!$C$7:$C$253,D66,Entrada_Dados_Ano_2012!$AV$7:$AV$253)</f>
        <v>0</v>
      </c>
      <c r="AT66" s="40">
        <f>SUMIF(Entrada_Dados_Ano_2012!$C$7:$C$253,D66,Entrada_Dados_Ano_2012!$AW$7:$AW$253)</f>
        <v>0</v>
      </c>
      <c r="AU66" s="40">
        <f>SUMIF(Entrada_Dados_Ano_2012!$C$7:$C$253,D66,Entrada_Dados_Ano_2012!$AX$7:$AX$253)</f>
        <v>0</v>
      </c>
      <c r="AV66" s="40">
        <f>SUMIF(Entrada_Dados_Ano_2012!$C$7:$C$253,D66,Entrada_Dados_Ano_2012!$AY$7:$AY$253)</f>
        <v>0</v>
      </c>
      <c r="AW66" s="40">
        <f>SUMIF(Entrada_Dados_Ano_2012!$C$7:$C$253,D66,Entrada_Dados_Ano_2012!$AZ$7:$AZ$253)</f>
        <v>425000</v>
      </c>
      <c r="AX66" s="40">
        <f>SUMIF(Entrada_Dados_Ano_2012!$C$7:$C$253,D66,Entrada_Dados_Ano_2012!$BA$7:$BA$253)</f>
        <v>0</v>
      </c>
      <c r="AY66" s="40">
        <f>SUMIF(Entrada_Dados_Ano_2012!$C$7:$C$253,D66,Entrada_Dados_Ano_2012!$BB$7:$BB$253)</f>
        <v>0</v>
      </c>
      <c r="AZ66" s="40">
        <f>SUMIF(Entrada_Dados_Ano_2012!$C$7:$C$253,D66,Entrada_Dados_Ano_2012!$BC$7:$BC$253)</f>
        <v>0</v>
      </c>
      <c r="BA66" s="40">
        <f>SUMIF(Entrada_Dados_Ano_2012!$C$7:$C$253,D66,Entrada_Dados_Ano_2012!$BD$7:$BD$253)</f>
        <v>0</v>
      </c>
      <c r="BB66" s="40">
        <f>SUMIF(Entrada_Dados_Ano_2012!$C$7:$C$253,D66,Entrada_Dados_Ano_2012!$BE$7:$BE$253)</f>
        <v>0</v>
      </c>
      <c r="BC66" s="40">
        <f>SUMIF(Entrada_Dados_Ano_2012!$C$7:$C$253,D66,Entrada_Dados_Ano_2012!$BF$7:$BF$253)</f>
        <v>486</v>
      </c>
      <c r="BD66" s="40">
        <f>SUMIF(Entrada_Dados_Ano_2012!$C$7:$C$253,D66,Entrada_Dados_Ano_2012!$BG$7:$BG$253)</f>
        <v>0</v>
      </c>
      <c r="BE66" s="40">
        <f>SUMIF(Entrada_Dados_Ano_2012!$C$7:$C$253,D66,Entrada_Dados_Ano_2012!$BH$7:$BH$253)</f>
        <v>0</v>
      </c>
      <c r="BF66" s="40">
        <f>SUMIF(Entrada_Dados_Ano_2012!$C$7:$C$253,D66,Entrada_Dados_Ano_2012!$BI$7:$BI$253)</f>
        <v>17400</v>
      </c>
      <c r="BG66" s="40">
        <f>SUMIF(Entrada_Dados_Ano_2012!$C$7:$C$253,D66,Entrada_Dados_Ano_2012!$BJ$7:$BJ$253)</f>
        <v>2400</v>
      </c>
      <c r="BH66" s="40">
        <f>SUMIF(Entrada_Dados_Ano_2012!$C$7:$C$253,D66,Entrada_Dados_Ano_2012!$BK$7:$BK$253)</f>
        <v>0</v>
      </c>
      <c r="BI66" s="40">
        <f>SUMIF(Entrada_Dados_Ano_2012!$C$7:$C$253,D66,Entrada_Dados_Ano_2012!$BL$7:$BL$253)</f>
        <v>0</v>
      </c>
      <c r="BK66" s="80">
        <v>59</v>
      </c>
      <c r="BL66" s="81">
        <f t="shared" si="31"/>
        <v>0</v>
      </c>
      <c r="BM66" s="80" t="str">
        <f>IF(BL66=1,SUM($BL$8:BL66),"")</f>
        <v/>
      </c>
      <c r="BN66" s="86" t="str">
        <f t="shared" si="32"/>
        <v>Castelândia</v>
      </c>
      <c r="BO66" s="117">
        <f t="shared" si="115"/>
        <v>0</v>
      </c>
      <c r="BP66" s="116">
        <f>HLOOKUP($BP$6,$BZ$6:DI66,BX66)</f>
        <v>0</v>
      </c>
      <c r="BQ66" s="117">
        <f>HLOOKUP($BQ$6,$DJ$6:ES66,BX66)</f>
        <v>0</v>
      </c>
      <c r="BR66" s="116">
        <f>HLOOKUP($BR$6,$ET$6:GC66,BX66)</f>
        <v>0</v>
      </c>
      <c r="BS66" s="84" t="str">
        <f t="shared" si="33"/>
        <v/>
      </c>
      <c r="BT66" s="96" t="str">
        <f>IF((SUM($BL65:$BL$254)=0),"",IF($BK66=VLOOKUP($BK66,$BM$8:$BM$254,1),IF(VLOOKUP($BK66,$BM$8:$BO$254,2)=0,"",VLOOKUP($BK66,$BM$8:$BO$254,3))," "))</f>
        <v/>
      </c>
      <c r="BU66" s="93" t="str">
        <f t="shared" si="34"/>
        <v/>
      </c>
      <c r="BV66" s="90" t="str">
        <f t="shared" si="35"/>
        <v/>
      </c>
      <c r="BW66" s="93" t="str">
        <f t="shared" si="101"/>
        <v/>
      </c>
      <c r="BX66" s="97">
        <v>61</v>
      </c>
      <c r="BY66" s="29"/>
      <c r="BZ66" s="113"/>
      <c r="CA66" s="113">
        <f t="shared" si="36"/>
        <v>0</v>
      </c>
      <c r="CB66" s="113">
        <f t="shared" si="37"/>
        <v>0</v>
      </c>
      <c r="CC66" s="113">
        <f t="shared" si="38"/>
        <v>0</v>
      </c>
      <c r="CD66" s="113">
        <f t="shared" si="39"/>
        <v>0</v>
      </c>
      <c r="CE66" s="113">
        <f t="shared" ca="1" si="40"/>
        <v>0</v>
      </c>
      <c r="CF66" s="113">
        <f t="shared" si="41"/>
        <v>0</v>
      </c>
      <c r="CG66" s="113">
        <f t="shared" si="42"/>
        <v>0</v>
      </c>
      <c r="CH66" s="113">
        <f t="shared" si="43"/>
        <v>0</v>
      </c>
      <c r="CI66" s="113">
        <f t="shared" si="1"/>
        <v>0</v>
      </c>
      <c r="CJ66" s="113">
        <f t="shared" si="2"/>
        <v>0</v>
      </c>
      <c r="CK66" s="113">
        <f t="shared" si="44"/>
        <v>5000</v>
      </c>
      <c r="CL66" s="113">
        <f t="shared" si="45"/>
        <v>0</v>
      </c>
      <c r="CM66" s="113">
        <f t="shared" si="46"/>
        <v>0</v>
      </c>
      <c r="CN66" s="113">
        <f t="shared" si="47"/>
        <v>0</v>
      </c>
      <c r="CO66" s="113">
        <f t="shared" si="48"/>
        <v>0</v>
      </c>
      <c r="CP66" s="113">
        <f t="shared" si="49"/>
        <v>0</v>
      </c>
      <c r="CQ66" s="113">
        <f t="shared" si="50"/>
        <v>0</v>
      </c>
      <c r="CR66" s="113">
        <f t="shared" si="51"/>
        <v>0</v>
      </c>
      <c r="CS66" s="113">
        <f t="shared" si="3"/>
        <v>0</v>
      </c>
      <c r="CT66" s="113">
        <f t="shared" si="4"/>
        <v>0</v>
      </c>
      <c r="CU66" s="113">
        <f t="shared" si="5"/>
        <v>0</v>
      </c>
      <c r="CV66" s="113">
        <f t="shared" si="6"/>
        <v>0</v>
      </c>
      <c r="CW66" s="113">
        <f t="shared" si="52"/>
        <v>30</v>
      </c>
      <c r="CX66" s="113">
        <f t="shared" si="7"/>
        <v>0</v>
      </c>
      <c r="CY66" s="113">
        <f t="shared" si="8"/>
        <v>0</v>
      </c>
      <c r="CZ66" s="113">
        <f t="shared" si="9"/>
        <v>0</v>
      </c>
      <c r="DA66" s="113">
        <f t="shared" si="53"/>
        <v>0</v>
      </c>
      <c r="DB66" s="113">
        <f t="shared" si="54"/>
        <v>0</v>
      </c>
      <c r="DC66" s="113">
        <f t="shared" si="55"/>
        <v>0</v>
      </c>
      <c r="DD66" s="113">
        <f t="shared" si="56"/>
        <v>6000</v>
      </c>
      <c r="DE66" s="113">
        <f t="shared" si="57"/>
        <v>800</v>
      </c>
      <c r="DF66" s="113">
        <f t="shared" si="58"/>
        <v>0</v>
      </c>
      <c r="DG66" s="113">
        <f t="shared" si="59"/>
        <v>0</v>
      </c>
      <c r="DH66" s="113">
        <f t="shared" si="60"/>
        <v>0</v>
      </c>
      <c r="DI66" s="113">
        <f t="shared" si="61"/>
        <v>0</v>
      </c>
      <c r="DJ66" s="113"/>
      <c r="DK66" s="113">
        <f t="shared" si="102"/>
        <v>0</v>
      </c>
      <c r="DL66" s="113">
        <f t="shared" si="62"/>
        <v>0</v>
      </c>
      <c r="DM66" s="113">
        <f t="shared" si="63"/>
        <v>0</v>
      </c>
      <c r="DN66" s="113">
        <f t="shared" si="64"/>
        <v>0</v>
      </c>
      <c r="DO66" s="113">
        <f t="shared" si="65"/>
        <v>0</v>
      </c>
      <c r="DP66" s="113">
        <f t="shared" si="66"/>
        <v>0</v>
      </c>
      <c r="DQ66" s="113">
        <f t="shared" si="67"/>
        <v>0</v>
      </c>
      <c r="DR66" s="113">
        <f t="shared" si="68"/>
        <v>0</v>
      </c>
      <c r="DS66" s="113">
        <f t="shared" si="11"/>
        <v>0</v>
      </c>
      <c r="DT66" s="113">
        <f t="shared" si="12"/>
        <v>0</v>
      </c>
      <c r="DU66" s="113">
        <f t="shared" si="69"/>
        <v>5000</v>
      </c>
      <c r="DV66" s="113">
        <f t="shared" si="70"/>
        <v>0</v>
      </c>
      <c r="DW66" s="113">
        <f t="shared" si="103"/>
        <v>0</v>
      </c>
      <c r="DX66" s="113">
        <f t="shared" si="71"/>
        <v>0</v>
      </c>
      <c r="DY66" s="113">
        <f t="shared" si="72"/>
        <v>0</v>
      </c>
      <c r="DZ66" s="113">
        <f t="shared" si="104"/>
        <v>0</v>
      </c>
      <c r="EA66" s="113">
        <f t="shared" si="73"/>
        <v>0</v>
      </c>
      <c r="EB66" s="113">
        <f t="shared" si="74"/>
        <v>0</v>
      </c>
      <c r="EC66" s="113">
        <f t="shared" si="13"/>
        <v>0</v>
      </c>
      <c r="ED66" s="113">
        <f t="shared" si="14"/>
        <v>0</v>
      </c>
      <c r="EE66" s="113">
        <f t="shared" si="15"/>
        <v>0</v>
      </c>
      <c r="EF66" s="113">
        <f t="shared" si="16"/>
        <v>0</v>
      </c>
      <c r="EG66" s="113">
        <f t="shared" si="75"/>
        <v>30</v>
      </c>
      <c r="EH66" s="113">
        <f t="shared" si="17"/>
        <v>0</v>
      </c>
      <c r="EI66" s="113">
        <f t="shared" si="18"/>
        <v>0</v>
      </c>
      <c r="EJ66" s="113">
        <f t="shared" si="19"/>
        <v>0</v>
      </c>
      <c r="EK66" s="113">
        <f t="shared" si="76"/>
        <v>0</v>
      </c>
      <c r="EL66" s="113">
        <f t="shared" si="77"/>
        <v>0</v>
      </c>
      <c r="EM66" s="113">
        <f t="shared" si="105"/>
        <v>0</v>
      </c>
      <c r="EN66" s="113">
        <f t="shared" si="78"/>
        <v>6000</v>
      </c>
      <c r="EO66" s="113">
        <f t="shared" si="79"/>
        <v>800</v>
      </c>
      <c r="EP66" s="113">
        <f t="shared" si="106"/>
        <v>0</v>
      </c>
      <c r="EQ66" s="113">
        <f t="shared" si="80"/>
        <v>0</v>
      </c>
      <c r="ER66" s="113">
        <f t="shared" si="81"/>
        <v>0</v>
      </c>
      <c r="ES66" s="113">
        <f t="shared" si="107"/>
        <v>0</v>
      </c>
      <c r="ET66" s="113"/>
      <c r="EU66" s="113">
        <f t="shared" si="108"/>
        <v>0</v>
      </c>
      <c r="EV66" s="113">
        <f t="shared" si="82"/>
        <v>0</v>
      </c>
      <c r="EW66" s="113">
        <f t="shared" si="83"/>
        <v>0</v>
      </c>
      <c r="EX66" s="113">
        <f t="shared" si="84"/>
        <v>0</v>
      </c>
      <c r="EY66" s="113">
        <f t="shared" si="85"/>
        <v>0</v>
      </c>
      <c r="EZ66" s="113">
        <f t="shared" si="86"/>
        <v>0</v>
      </c>
      <c r="FA66" s="113">
        <f t="shared" si="109"/>
        <v>0</v>
      </c>
      <c r="FB66" s="113">
        <f t="shared" si="87"/>
        <v>0</v>
      </c>
      <c r="FC66" s="113">
        <f t="shared" si="21"/>
        <v>0</v>
      </c>
      <c r="FD66" s="113">
        <f t="shared" si="22"/>
        <v>0</v>
      </c>
      <c r="FE66" s="113">
        <f t="shared" si="88"/>
        <v>425000</v>
      </c>
      <c r="FF66" s="113">
        <f t="shared" si="89"/>
        <v>0</v>
      </c>
      <c r="FG66" s="113">
        <f t="shared" si="110"/>
        <v>0</v>
      </c>
      <c r="FH66" s="113">
        <f t="shared" si="90"/>
        <v>0</v>
      </c>
      <c r="FI66" s="113">
        <f t="shared" si="91"/>
        <v>0</v>
      </c>
      <c r="FJ66" s="113">
        <f t="shared" si="111"/>
        <v>0</v>
      </c>
      <c r="FK66" s="113">
        <f t="shared" si="92"/>
        <v>0</v>
      </c>
      <c r="FL66" s="113">
        <f t="shared" si="93"/>
        <v>0</v>
      </c>
      <c r="FM66" s="113">
        <f t="shared" si="23"/>
        <v>0</v>
      </c>
      <c r="FN66" s="113">
        <f t="shared" si="24"/>
        <v>0</v>
      </c>
      <c r="FO66" s="113">
        <f t="shared" si="25"/>
        <v>0</v>
      </c>
      <c r="FP66" s="113">
        <f t="shared" si="26"/>
        <v>0</v>
      </c>
      <c r="FQ66" s="113">
        <f t="shared" si="94"/>
        <v>486</v>
      </c>
      <c r="FR66" s="113">
        <f t="shared" si="27"/>
        <v>0</v>
      </c>
      <c r="FS66" s="113">
        <f t="shared" si="28"/>
        <v>0</v>
      </c>
      <c r="FT66" s="113">
        <f t="shared" si="29"/>
        <v>0</v>
      </c>
      <c r="FU66" s="113">
        <f t="shared" si="95"/>
        <v>0</v>
      </c>
      <c r="FV66" s="113">
        <f t="shared" si="96"/>
        <v>0</v>
      </c>
      <c r="FW66" s="113">
        <f t="shared" si="112"/>
        <v>0</v>
      </c>
      <c r="FX66" s="113">
        <f t="shared" si="97"/>
        <v>17400</v>
      </c>
      <c r="FY66" s="113">
        <f t="shared" si="98"/>
        <v>2400</v>
      </c>
      <c r="FZ66" s="113">
        <f t="shared" si="113"/>
        <v>0</v>
      </c>
      <c r="GA66" s="113">
        <f t="shared" si="99"/>
        <v>0</v>
      </c>
      <c r="GB66" s="113">
        <f t="shared" si="100"/>
        <v>0</v>
      </c>
      <c r="GC66" s="113">
        <f t="shared" si="114"/>
        <v>0</v>
      </c>
    </row>
    <row r="67" spans="2:185" ht="12.75" customHeight="1" x14ac:dyDescent="0.2">
      <c r="B67" s="124">
        <v>60</v>
      </c>
      <c r="C67" s="121" t="s">
        <v>23</v>
      </c>
      <c r="D67" s="126" t="s">
        <v>30</v>
      </c>
      <c r="E67" s="40">
        <f>SUMIF(Entrada_Dados_Ano_2012!$C$7:$C$253,D67,Entrada_Dados_Ano_2012!$D$7:$D$253)</f>
        <v>0</v>
      </c>
      <c r="F67" s="40">
        <f>SUMIF(Entrada_Dados_Ano_2012!$C$7:$C$253,D67,Entrada_Dados_Ano_2012!$E$7:$E$253)</f>
        <v>770</v>
      </c>
      <c r="G67" s="40">
        <f>SUMIF(Entrada_Dados_Ano_2012!$C$7:$C$253,D67,Entrada_Dados_Ano_2012!$F$7:$F$253)</f>
        <v>20</v>
      </c>
      <c r="H67" s="40">
        <f ca="1">SUMIF(Entrada_Dados_Ano_2012!$C$7:$C$253,D67,Entrada_Dados_Ano_2012!$G$7:$G$251)</f>
        <v>0</v>
      </c>
      <c r="I67" s="40">
        <f>SUMIF(Entrada_Dados_Ano_2012!$C$7:$C$251,D67,Entrada_Dados_Ano_2012!$H$7:$H$253)</f>
        <v>0</v>
      </c>
      <c r="J67" s="40">
        <f>SUMIF(Entrada_Dados_Ano_2012!$C$7:$C$253,D67,Entrada_Dados_Ano_2012!$I$7:$I$253)</f>
        <v>328</v>
      </c>
      <c r="K67" s="40">
        <f>SUMIF(Entrada_Dados_Ano_2012!$C$7:$C$253,D67,Entrada_Dados_Ano_2012!$J$7:$J$253)</f>
        <v>800</v>
      </c>
      <c r="L67" s="40">
        <f>SUMIF(Entrada_Dados_Ano_2012!$C$7:$C$253,D67,Entrada_Dados_Ano_2012!$K$7:$K$253)</f>
        <v>0</v>
      </c>
      <c r="M67" s="40">
        <f>SUMIF(Entrada_Dados_Ano_2012!$C$7:$C$253,D67,Entrada_Dados_Ano_2012!$L$7:$L$253)</f>
        <v>0</v>
      </c>
      <c r="N67" s="40">
        <f>SUMIF(Entrada_Dados_Ano_2012!$C$7:$C$253,D67,Entrada_Dados_Ano_2012!$M$7:$M$253)</f>
        <v>2140</v>
      </c>
      <c r="O67" s="40">
        <f>SUMIF(Entrada_Dados_Ano_2012!$C$7:$C$253,D67,Entrada_Dados_Ano_2012!$N$7:$N$253)</f>
        <v>0</v>
      </c>
      <c r="P67" s="40">
        <f>SUMIF(Entrada_Dados_Ano_2012!$C$7:$C$253,D67,Entrada_Dados_Ano_2012!$O$7:$O$253)</f>
        <v>0</v>
      </c>
      <c r="Q67" s="40">
        <f>SUMIF(Entrada_Dados_Ano_2012!$C$7:$C$253,D67,Entrada_Dados_Ano_2012!$P$7:$P$253)</f>
        <v>150</v>
      </c>
      <c r="R67" s="40">
        <f>SUMIF(Entrada_Dados_Ano_2012!$C$7:$C$253,D67,Entrada_Dados_Ano_2012!$Q$7:$Q$253)</f>
        <v>0</v>
      </c>
      <c r="S67" s="40">
        <f>SUMIF(Entrada_Dados_Ano_2012!$C$7:$C$253,D67,Entrada_Dados_Ano_2012!$R$7:$R$253)</f>
        <v>14000</v>
      </c>
      <c r="T67" s="40">
        <f>SUMIF(Entrada_Dados_Ano_2012!$C$7:$C$253,D67,Entrada_Dados_Ano_2012!$S$7:$S$253)</f>
        <v>100000</v>
      </c>
      <c r="U67" s="40">
        <f>SUMIF(Entrada_Dados_Ano_2012!$C$7:$C$253,D67,Entrada_Dados_Ano_2012!$T$7:$T$253)</f>
        <v>7000</v>
      </c>
      <c r="V67" s="40">
        <f>SUMIF(Entrada_Dados_Ano_2012!$C$7:$C$253,D67,Entrada_Dados_Ano_2012!$U$7:$U$253)</f>
        <v>40</v>
      </c>
      <c r="W67" s="145">
        <f>SUMIF(Entrada_Dados_Ano_2012!$C$7:$C$253,D67,Entrada_Dados_Ano_2012!$V$7:$V$253)</f>
        <v>1110</v>
      </c>
      <c r="X67" s="142">
        <f>SUMIF(Entrada_Dados_Ano_2012!$C$7:$C$253,D67,Entrada_Dados_Ano_2012!$Y$7:$Y$253)</f>
        <v>0</v>
      </c>
      <c r="Y67" s="40">
        <f>SUMIF(Entrada_Dados_Ano_2012!$C$7:$C$253,D67,Entrada_Dados_Ano_2012!$Z$7:$Z$253)</f>
        <v>770</v>
      </c>
      <c r="Z67" s="40">
        <f>SUMIF(Entrada_Dados_Ano_2012!$C$7:$C$253,D67,Entrada_Dados_Ano_2012!$AA$7:$AA$253)</f>
        <v>20</v>
      </c>
      <c r="AA67" s="40">
        <f>SUMIF(Entrada_Dados_Ano_2012!$C$7:$C$253,D67,Entrada_Dados_Ano_2012!$AB$7:$AB$253)</f>
        <v>0</v>
      </c>
      <c r="AB67" s="40">
        <f>SUMIF(Entrada_Dados_Ano_2012!$C$7:$C$253,D67,Entrada_Dados_Ano_2012!$AC$7:$AC$253)</f>
        <v>0</v>
      </c>
      <c r="AC67" s="40">
        <f>SUMIF(Entrada_Dados_Ano_2012!$C$7:$C$253,D67,Entrada_Dados_Ano_2012!$AD$7:$AD$253)</f>
        <v>328</v>
      </c>
      <c r="AD67" s="40">
        <f>SUMIF(Entrada_Dados_Ano_2012!$C$7:$C$253,D67,Entrada_Dados_Ano_2012!$AE$7:$AE$253)</f>
        <v>800</v>
      </c>
      <c r="AE67" s="40">
        <f>SUMIF(Entrada_Dados_Ano_2012!$C$7:$C$253,D67,Entrada_Dados_Ano_2012!$AF$7:$AF$253)</f>
        <v>0</v>
      </c>
      <c r="AF67" s="40">
        <f>SUMIF(Entrada_Dados_Ano_2012!$C$7:$C$253,D67,Entrada_Dados_Ano_2012!$AG$7:$AG$253)</f>
        <v>0</v>
      </c>
      <c r="AG67" s="40">
        <f>SUMIF(Entrada_Dados_Ano_2012!$C$7:$C$253,D67,Entrada_Dados_Ano_2012!$AH$7:$AH$253)</f>
        <v>2050</v>
      </c>
      <c r="AH67" s="40">
        <f>SUMIF(Entrada_Dados_Ano_2012!$C$7:$C$253,D67,Entrada_Dados_Ano_2012!$AI$7:$AI$253)</f>
        <v>0</v>
      </c>
      <c r="AI67" s="40">
        <f>SUMIF(Entrada_Dados_Ano_2012!$C$7:$C$253,D67,Entrada_Dados_Ano_2012!$AJ$7:$AJ$253)</f>
        <v>0</v>
      </c>
      <c r="AJ67" s="40">
        <f>SUMIF(Entrada_Dados_Ano_2012!$C$7:$C$253,D67,Entrada_Dados_Ano_2012!$AK$7:$AK$253)</f>
        <v>150</v>
      </c>
      <c r="AK67" s="40">
        <f>SUMIF(Entrada_Dados_Ano_2012!$C$7:$C$253,D67,Entrada_Dados_Ano_2012!$AL$7:$AL$253)</f>
        <v>0</v>
      </c>
      <c r="AL67" s="40">
        <f>SUMIF(Entrada_Dados_Ano_2012!$C$7:$C$253,D67,Entrada_Dados_Ano_2012!$AM$7:$AM$253)</f>
        <v>14000</v>
      </c>
      <c r="AM67" s="40">
        <f>SUMIF(Entrada_Dados_Ano_2012!$C$7:$C$253,D67,Entrada_Dados_Ano_2012!$AN$7:$AN$253)</f>
        <v>100000</v>
      </c>
      <c r="AN67" s="40">
        <f>SUMIF(Entrada_Dados_Ano_2012!$C$7:$C$253,D67,Entrada_Dados_Ano_2012!$AO$7:$AO$253)</f>
        <v>7000</v>
      </c>
      <c r="AO67" s="40">
        <f>SUMIF(Entrada_Dados_Ano_2012!$C$7:$C$253,D67,Entrada_Dados_Ano_2012!$AP$7:$AP$253)</f>
        <v>35</v>
      </c>
      <c r="AP67" s="145">
        <f>SUMIF(Entrada_Dados_Ano_2012!$C$7:$C$253,D67,Entrada_Dados_Ano_2012!$AQ$7:$AQ$253)</f>
        <v>1110</v>
      </c>
      <c r="AQ67" s="142">
        <f>SUMIF(Entrada_Dados_Ano_2012!$C$7:$C$253,D67,Entrada_Dados_Ano_2012!$AT$7:$AT$253)</f>
        <v>0</v>
      </c>
      <c r="AR67" s="40">
        <f>SUMIF(Entrada_Dados_Ano_2012!$C$7:$C$253,D67,Entrada_Dados_Ano_2012!$AU$7:$AU$253)</f>
        <v>3003</v>
      </c>
      <c r="AS67" s="40">
        <f>SUMIF(Entrada_Dados_Ano_2012!$C$7:$C$253,D67,Entrada_Dados_Ano_2012!$AV$7:$AV$253)</f>
        <v>300</v>
      </c>
      <c r="AT67" s="40">
        <f>SUMIF(Entrada_Dados_Ano_2012!$C$7:$C$253,D67,Entrada_Dados_Ano_2012!$AW$7:$AW$253)</f>
        <v>0</v>
      </c>
      <c r="AU67" s="40">
        <f>SUMIF(Entrada_Dados_Ano_2012!$C$7:$C$253,D67,Entrada_Dados_Ano_2012!$AX$7:$AX$253)</f>
        <v>0</v>
      </c>
      <c r="AV67" s="40">
        <f>SUMIF(Entrada_Dados_Ano_2012!$C$7:$C$253,D67,Entrada_Dados_Ano_2012!$AY$7:$AY$253)</f>
        <v>13120</v>
      </c>
      <c r="AW67" s="40">
        <f>SUMIF(Entrada_Dados_Ano_2012!$C$7:$C$253,D67,Entrada_Dados_Ano_2012!$AZ$7:$AZ$253)</f>
        <v>64000</v>
      </c>
      <c r="AX67" s="40">
        <f>SUMIF(Entrada_Dados_Ano_2012!$C$7:$C$253,D67,Entrada_Dados_Ano_2012!$BA$7:$BA$253)</f>
        <v>0</v>
      </c>
      <c r="AY67" s="40">
        <f>SUMIF(Entrada_Dados_Ano_2012!$C$7:$C$253,D67,Entrada_Dados_Ano_2012!$BB$7:$BB$253)</f>
        <v>0</v>
      </c>
      <c r="AZ67" s="40">
        <f>SUMIF(Entrada_Dados_Ano_2012!$C$7:$C$253,D67,Entrada_Dados_Ano_2012!$BC$7:$BC$253)</f>
        <v>5535</v>
      </c>
      <c r="BA67" s="40">
        <f>SUMIF(Entrada_Dados_Ano_2012!$C$7:$C$253,D67,Entrada_Dados_Ano_2012!$BD$7:$BD$253)</f>
        <v>0</v>
      </c>
      <c r="BB67" s="40">
        <f>SUMIF(Entrada_Dados_Ano_2012!$C$7:$C$253,D67,Entrada_Dados_Ano_2012!$BE$7:$BE$253)</f>
        <v>0</v>
      </c>
      <c r="BC67" s="40">
        <f>SUMIF(Entrada_Dados_Ano_2012!$C$7:$C$253,D67,Entrada_Dados_Ano_2012!$BF$7:$BF$253)</f>
        <v>2250</v>
      </c>
      <c r="BD67" s="40">
        <f>SUMIF(Entrada_Dados_Ano_2012!$C$7:$C$253,D67,Entrada_Dados_Ano_2012!$BG$7:$BG$253)</f>
        <v>0</v>
      </c>
      <c r="BE67" s="40">
        <f>SUMIF(Entrada_Dados_Ano_2012!$C$7:$C$253,D67,Entrada_Dados_Ano_2012!$BH$7:$BH$253)</f>
        <v>118800</v>
      </c>
      <c r="BF67" s="40">
        <f>SUMIF(Entrada_Dados_Ano_2012!$C$7:$C$253,D67,Entrada_Dados_Ano_2012!$BI$7:$BI$253)</f>
        <v>312000</v>
      </c>
      <c r="BG67" s="40">
        <f>SUMIF(Entrada_Dados_Ano_2012!$C$7:$C$253,D67,Entrada_Dados_Ano_2012!$BJ$7:$BJ$253)</f>
        <v>29400</v>
      </c>
      <c r="BH67" s="40">
        <f>SUMIF(Entrada_Dados_Ano_2012!$C$7:$C$253,D67,Entrada_Dados_Ano_2012!$BK$7:$BK$253)</f>
        <v>2800</v>
      </c>
      <c r="BI67" s="40">
        <f>SUMIF(Entrada_Dados_Ano_2012!$C$7:$C$253,D67,Entrada_Dados_Ano_2012!$BL$7:$BL$253)</f>
        <v>5550</v>
      </c>
      <c r="BK67" s="80">
        <v>60</v>
      </c>
      <c r="BL67" s="81">
        <f t="shared" si="31"/>
        <v>0</v>
      </c>
      <c r="BM67" s="80" t="str">
        <f>IF(BL67=1,SUM($BL$8:BL67),"")</f>
        <v/>
      </c>
      <c r="BN67" s="86" t="str">
        <f t="shared" si="32"/>
        <v>Catalão</v>
      </c>
      <c r="BO67" s="117">
        <f t="shared" si="115"/>
        <v>0</v>
      </c>
      <c r="BP67" s="116">
        <f>HLOOKUP($BP$6,$BZ$6:DI67,BX67)</f>
        <v>0</v>
      </c>
      <c r="BQ67" s="117">
        <f>HLOOKUP($BQ$6,$DJ$6:ES67,BX67)</f>
        <v>0</v>
      </c>
      <c r="BR67" s="116">
        <f>HLOOKUP($BR$6,$ET$6:GC67,BX67)</f>
        <v>0</v>
      </c>
      <c r="BS67" s="84" t="str">
        <f t="shared" si="33"/>
        <v/>
      </c>
      <c r="BT67" s="96" t="str">
        <f>IF((SUM($BL66:$BL$254)=0),"",IF($BK67=VLOOKUP($BK67,$BM$8:$BM$254,1),IF(VLOOKUP($BK67,$BM$8:$BO$254,2)=0,"",VLOOKUP($BK67,$BM$8:$BO$254,3))," "))</f>
        <v/>
      </c>
      <c r="BU67" s="93" t="str">
        <f t="shared" si="34"/>
        <v/>
      </c>
      <c r="BV67" s="90" t="str">
        <f t="shared" si="35"/>
        <v/>
      </c>
      <c r="BW67" s="93" t="str">
        <f t="shared" si="101"/>
        <v/>
      </c>
      <c r="BX67" s="97">
        <v>62</v>
      </c>
      <c r="BY67" s="29"/>
      <c r="BZ67" s="113"/>
      <c r="CA67" s="113">
        <f t="shared" si="36"/>
        <v>10</v>
      </c>
      <c r="CB67" s="113">
        <f t="shared" si="37"/>
        <v>0</v>
      </c>
      <c r="CC67" s="113">
        <f t="shared" si="38"/>
        <v>770</v>
      </c>
      <c r="CD67" s="113">
        <f t="shared" si="39"/>
        <v>20</v>
      </c>
      <c r="CE67" s="113">
        <f t="shared" ca="1" si="40"/>
        <v>0</v>
      </c>
      <c r="CF67" s="113">
        <f t="shared" si="41"/>
        <v>0</v>
      </c>
      <c r="CG67" s="113">
        <f t="shared" si="42"/>
        <v>0</v>
      </c>
      <c r="CH67" s="113">
        <f t="shared" si="43"/>
        <v>328</v>
      </c>
      <c r="CI67" s="113">
        <f t="shared" si="1"/>
        <v>0</v>
      </c>
      <c r="CJ67" s="113">
        <f t="shared" si="2"/>
        <v>410</v>
      </c>
      <c r="CK67" s="113">
        <f t="shared" si="44"/>
        <v>800</v>
      </c>
      <c r="CL67" s="113">
        <f t="shared" si="45"/>
        <v>0</v>
      </c>
      <c r="CM67" s="113">
        <f t="shared" si="46"/>
        <v>0</v>
      </c>
      <c r="CN67" s="113">
        <f t="shared" si="47"/>
        <v>0</v>
      </c>
      <c r="CO67" s="113">
        <f t="shared" si="48"/>
        <v>2140</v>
      </c>
      <c r="CP67" s="113">
        <f t="shared" si="49"/>
        <v>0</v>
      </c>
      <c r="CQ67" s="113">
        <f t="shared" si="50"/>
        <v>0</v>
      </c>
      <c r="CR67" s="113">
        <f t="shared" si="51"/>
        <v>0</v>
      </c>
      <c r="CS67" s="113">
        <f t="shared" si="3"/>
        <v>0</v>
      </c>
      <c r="CT67" s="113">
        <f t="shared" si="4"/>
        <v>550</v>
      </c>
      <c r="CU67" s="113">
        <f t="shared" si="5"/>
        <v>0</v>
      </c>
      <c r="CV67" s="113">
        <f t="shared" si="6"/>
        <v>0</v>
      </c>
      <c r="CW67" s="113">
        <f t="shared" si="52"/>
        <v>150</v>
      </c>
      <c r="CX67" s="113">
        <f t="shared" si="7"/>
        <v>0</v>
      </c>
      <c r="CY67" s="113">
        <f t="shared" si="8"/>
        <v>0</v>
      </c>
      <c r="CZ67" s="113">
        <f t="shared" si="9"/>
        <v>0</v>
      </c>
      <c r="DA67" s="113">
        <f t="shared" si="53"/>
        <v>0</v>
      </c>
      <c r="DB67" s="113">
        <f t="shared" si="54"/>
        <v>14000</v>
      </c>
      <c r="DC67" s="113">
        <f t="shared" si="55"/>
        <v>0</v>
      </c>
      <c r="DD67" s="113">
        <f t="shared" si="56"/>
        <v>100000</v>
      </c>
      <c r="DE67" s="113">
        <f t="shared" si="57"/>
        <v>7000</v>
      </c>
      <c r="DF67" s="113">
        <f t="shared" si="58"/>
        <v>0</v>
      </c>
      <c r="DG67" s="113">
        <f t="shared" si="59"/>
        <v>40</v>
      </c>
      <c r="DH67" s="113">
        <f t="shared" si="60"/>
        <v>1110</v>
      </c>
      <c r="DI67" s="113">
        <f t="shared" si="61"/>
        <v>0</v>
      </c>
      <c r="DJ67" s="113"/>
      <c r="DK67" s="113">
        <f t="shared" si="102"/>
        <v>10</v>
      </c>
      <c r="DL67" s="113">
        <f t="shared" si="62"/>
        <v>0</v>
      </c>
      <c r="DM67" s="113">
        <f t="shared" si="63"/>
        <v>770</v>
      </c>
      <c r="DN67" s="113">
        <f t="shared" si="64"/>
        <v>20</v>
      </c>
      <c r="DO67" s="113">
        <f t="shared" si="65"/>
        <v>0</v>
      </c>
      <c r="DP67" s="113">
        <f t="shared" si="66"/>
        <v>0</v>
      </c>
      <c r="DQ67" s="113">
        <f t="shared" si="67"/>
        <v>0</v>
      </c>
      <c r="DR67" s="113">
        <f t="shared" si="68"/>
        <v>328</v>
      </c>
      <c r="DS67" s="113">
        <f t="shared" si="11"/>
        <v>0</v>
      </c>
      <c r="DT67" s="113">
        <f t="shared" si="12"/>
        <v>410</v>
      </c>
      <c r="DU67" s="113">
        <f t="shared" si="69"/>
        <v>800</v>
      </c>
      <c r="DV67" s="113">
        <f t="shared" si="70"/>
        <v>0</v>
      </c>
      <c r="DW67" s="113">
        <f t="shared" si="103"/>
        <v>0</v>
      </c>
      <c r="DX67" s="113">
        <f t="shared" si="71"/>
        <v>0</v>
      </c>
      <c r="DY67" s="113">
        <f t="shared" si="72"/>
        <v>2050</v>
      </c>
      <c r="DZ67" s="113">
        <f t="shared" si="104"/>
        <v>0</v>
      </c>
      <c r="EA67" s="113">
        <f t="shared" si="73"/>
        <v>0</v>
      </c>
      <c r="EB67" s="113">
        <f t="shared" si="74"/>
        <v>0</v>
      </c>
      <c r="EC67" s="113">
        <f t="shared" si="13"/>
        <v>0</v>
      </c>
      <c r="ED67" s="113">
        <f t="shared" si="14"/>
        <v>550</v>
      </c>
      <c r="EE67" s="113">
        <f t="shared" si="15"/>
        <v>0</v>
      </c>
      <c r="EF67" s="113">
        <f t="shared" si="16"/>
        <v>0</v>
      </c>
      <c r="EG67" s="113">
        <f t="shared" si="75"/>
        <v>150</v>
      </c>
      <c r="EH67" s="113">
        <f t="shared" si="17"/>
        <v>0</v>
      </c>
      <c r="EI67" s="113">
        <f t="shared" si="18"/>
        <v>0</v>
      </c>
      <c r="EJ67" s="113">
        <f t="shared" si="19"/>
        <v>0</v>
      </c>
      <c r="EK67" s="113">
        <f t="shared" si="76"/>
        <v>0</v>
      </c>
      <c r="EL67" s="113">
        <f t="shared" si="77"/>
        <v>14000</v>
      </c>
      <c r="EM67" s="113">
        <f t="shared" si="105"/>
        <v>0</v>
      </c>
      <c r="EN67" s="113">
        <f t="shared" si="78"/>
        <v>100000</v>
      </c>
      <c r="EO67" s="113">
        <f t="shared" si="79"/>
        <v>7000</v>
      </c>
      <c r="EP67" s="113">
        <f t="shared" si="106"/>
        <v>0</v>
      </c>
      <c r="EQ67" s="113">
        <f t="shared" si="80"/>
        <v>35</v>
      </c>
      <c r="ER67" s="113">
        <f t="shared" si="81"/>
        <v>1110</v>
      </c>
      <c r="ES67" s="113">
        <f t="shared" si="107"/>
        <v>0</v>
      </c>
      <c r="ET67" s="113"/>
      <c r="EU67" s="113">
        <f t="shared" si="108"/>
        <v>90</v>
      </c>
      <c r="EV67" s="113">
        <f t="shared" si="82"/>
        <v>0</v>
      </c>
      <c r="EW67" s="113">
        <f t="shared" si="83"/>
        <v>3003</v>
      </c>
      <c r="EX67" s="113">
        <f t="shared" si="84"/>
        <v>300</v>
      </c>
      <c r="EY67" s="113">
        <f t="shared" si="85"/>
        <v>0</v>
      </c>
      <c r="EZ67" s="113">
        <f t="shared" si="86"/>
        <v>0</v>
      </c>
      <c r="FA67" s="113">
        <f t="shared" si="109"/>
        <v>0</v>
      </c>
      <c r="FB67" s="113">
        <f t="shared" si="87"/>
        <v>13120</v>
      </c>
      <c r="FC67" s="113">
        <f t="shared" si="21"/>
        <v>0</v>
      </c>
      <c r="FD67" s="113">
        <f t="shared" si="22"/>
        <v>1200</v>
      </c>
      <c r="FE67" s="113">
        <f t="shared" si="88"/>
        <v>64000</v>
      </c>
      <c r="FF67" s="113">
        <f t="shared" si="89"/>
        <v>0</v>
      </c>
      <c r="FG67" s="113">
        <f t="shared" si="110"/>
        <v>0</v>
      </c>
      <c r="FH67" s="113">
        <f t="shared" si="90"/>
        <v>0</v>
      </c>
      <c r="FI67" s="113">
        <f t="shared" si="91"/>
        <v>5535</v>
      </c>
      <c r="FJ67" s="113">
        <f t="shared" si="111"/>
        <v>0</v>
      </c>
      <c r="FK67" s="113">
        <f t="shared" si="92"/>
        <v>0</v>
      </c>
      <c r="FL67" s="113">
        <f t="shared" si="93"/>
        <v>0</v>
      </c>
      <c r="FM67" s="113">
        <f t="shared" si="23"/>
        <v>0</v>
      </c>
      <c r="FN67" s="113">
        <f t="shared" si="24"/>
        <v>6500</v>
      </c>
      <c r="FO67" s="113">
        <f t="shared" si="25"/>
        <v>0</v>
      </c>
      <c r="FP67" s="113">
        <f t="shared" si="26"/>
        <v>0</v>
      </c>
      <c r="FQ67" s="113">
        <f t="shared" si="94"/>
        <v>2250</v>
      </c>
      <c r="FR67" s="113">
        <f t="shared" si="27"/>
        <v>0</v>
      </c>
      <c r="FS67" s="113">
        <f t="shared" si="28"/>
        <v>0</v>
      </c>
      <c r="FT67" s="113">
        <f t="shared" si="29"/>
        <v>0</v>
      </c>
      <c r="FU67" s="113">
        <f t="shared" si="95"/>
        <v>0</v>
      </c>
      <c r="FV67" s="113">
        <f t="shared" si="96"/>
        <v>118800</v>
      </c>
      <c r="FW67" s="113">
        <f t="shared" si="112"/>
        <v>0</v>
      </c>
      <c r="FX67" s="113">
        <f t="shared" si="97"/>
        <v>312000</v>
      </c>
      <c r="FY67" s="113">
        <f t="shared" si="98"/>
        <v>29400</v>
      </c>
      <c r="FZ67" s="113">
        <f t="shared" si="113"/>
        <v>0</v>
      </c>
      <c r="GA67" s="113">
        <f t="shared" si="99"/>
        <v>2800</v>
      </c>
      <c r="GB67" s="113">
        <f t="shared" si="100"/>
        <v>5550</v>
      </c>
      <c r="GC67" s="113">
        <f t="shared" si="114"/>
        <v>0</v>
      </c>
    </row>
    <row r="68" spans="2:185" ht="12.75" customHeight="1" x14ac:dyDescent="0.2">
      <c r="B68" s="124">
        <v>61</v>
      </c>
      <c r="C68" s="121" t="s">
        <v>342</v>
      </c>
      <c r="D68" s="126" t="s">
        <v>117</v>
      </c>
      <c r="E68" s="40">
        <f>SUMIF(Entrada_Dados_Ano_2012!$C$7:$C$253,D68,Entrada_Dados_Ano_2012!$D$7:$D$253)</f>
        <v>0</v>
      </c>
      <c r="F68" s="40">
        <f>SUMIF(Entrada_Dados_Ano_2012!$C$7:$C$253,D68,Entrada_Dados_Ano_2012!$E$7:$E$253)</f>
        <v>0</v>
      </c>
      <c r="G68" s="40">
        <f>SUMIF(Entrada_Dados_Ano_2012!$C$7:$C$253,D68,Entrada_Dados_Ano_2012!$F$7:$F$253)</f>
        <v>0</v>
      </c>
      <c r="H68" s="40">
        <f ca="1">SUMIF(Entrada_Dados_Ano_2012!$C$7:$C$253,D68,Entrada_Dados_Ano_2012!$G$7:$G$251)</f>
        <v>0</v>
      </c>
      <c r="I68" s="40">
        <f>SUMIF(Entrada_Dados_Ano_2012!$C$7:$C$251,D68,Entrada_Dados_Ano_2012!$H$7:$H$253)</f>
        <v>125</v>
      </c>
      <c r="J68" s="40">
        <f>SUMIF(Entrada_Dados_Ano_2012!$C$7:$C$253,D68,Entrada_Dados_Ano_2012!$I$7:$I$253)</f>
        <v>0</v>
      </c>
      <c r="K68" s="40">
        <f>SUMIF(Entrada_Dados_Ano_2012!$C$7:$C$253,D68,Entrada_Dados_Ano_2012!$J$7:$J$253)</f>
        <v>0</v>
      </c>
      <c r="L68" s="40">
        <f>SUMIF(Entrada_Dados_Ano_2012!$C$7:$C$253,D68,Entrada_Dados_Ano_2012!$K$7:$K$253)</f>
        <v>0</v>
      </c>
      <c r="M68" s="40">
        <f>SUMIF(Entrada_Dados_Ano_2012!$C$7:$C$253,D68,Entrada_Dados_Ano_2012!$L$7:$L$253)</f>
        <v>0</v>
      </c>
      <c r="N68" s="40">
        <f>SUMIF(Entrada_Dados_Ano_2012!$C$7:$C$253,D68,Entrada_Dados_Ano_2012!$M$7:$M$253)</f>
        <v>0</v>
      </c>
      <c r="O68" s="40">
        <f>SUMIF(Entrada_Dados_Ano_2012!$C$7:$C$253,D68,Entrada_Dados_Ano_2012!$N$7:$N$253)</f>
        <v>0</v>
      </c>
      <c r="P68" s="40">
        <f>SUMIF(Entrada_Dados_Ano_2012!$C$7:$C$253,D68,Entrada_Dados_Ano_2012!$O$7:$O$253)</f>
        <v>0</v>
      </c>
      <c r="Q68" s="40">
        <f>SUMIF(Entrada_Dados_Ano_2012!$C$7:$C$253,D68,Entrada_Dados_Ano_2012!$P$7:$P$253)</f>
        <v>0</v>
      </c>
      <c r="R68" s="40">
        <f>SUMIF(Entrada_Dados_Ano_2012!$C$7:$C$253,D68,Entrada_Dados_Ano_2012!$Q$7:$Q$253)</f>
        <v>0</v>
      </c>
      <c r="S68" s="40">
        <f>SUMIF(Entrada_Dados_Ano_2012!$C$7:$C$253,D68,Entrada_Dados_Ano_2012!$R$7:$R$253)</f>
        <v>800</v>
      </c>
      <c r="T68" s="40">
        <f>SUMIF(Entrada_Dados_Ano_2012!$C$7:$C$253,D68,Entrada_Dados_Ano_2012!$S$7:$S$253)</f>
        <v>100</v>
      </c>
      <c r="U68" s="40">
        <f>SUMIF(Entrada_Dados_Ano_2012!$C$7:$C$253,D68,Entrada_Dados_Ano_2012!$T$7:$T$253)</f>
        <v>0</v>
      </c>
      <c r="V68" s="40">
        <f>SUMIF(Entrada_Dados_Ano_2012!$C$7:$C$253,D68,Entrada_Dados_Ano_2012!$U$7:$U$253)</f>
        <v>0</v>
      </c>
      <c r="W68" s="145">
        <f>SUMIF(Entrada_Dados_Ano_2012!$C$7:$C$253,D68,Entrada_Dados_Ano_2012!$V$7:$V$253)</f>
        <v>0</v>
      </c>
      <c r="X68" s="142">
        <f>SUMIF(Entrada_Dados_Ano_2012!$C$7:$C$253,D68,Entrada_Dados_Ano_2012!$Y$7:$Y$253)</f>
        <v>0</v>
      </c>
      <c r="Y68" s="40">
        <f>SUMIF(Entrada_Dados_Ano_2012!$C$7:$C$253,D68,Entrada_Dados_Ano_2012!$Z$7:$Z$253)</f>
        <v>0</v>
      </c>
      <c r="Z68" s="40">
        <f>SUMIF(Entrada_Dados_Ano_2012!$C$7:$C$253,D68,Entrada_Dados_Ano_2012!$AA$7:$AA$253)</f>
        <v>0</v>
      </c>
      <c r="AA68" s="40">
        <f>SUMIF(Entrada_Dados_Ano_2012!$C$7:$C$253,D68,Entrada_Dados_Ano_2012!$AB$7:$AB$253)</f>
        <v>0</v>
      </c>
      <c r="AB68" s="40">
        <f>SUMIF(Entrada_Dados_Ano_2012!$C$7:$C$253,D68,Entrada_Dados_Ano_2012!$AC$7:$AC$253)</f>
        <v>125</v>
      </c>
      <c r="AC68" s="40">
        <f>SUMIF(Entrada_Dados_Ano_2012!$C$7:$C$253,D68,Entrada_Dados_Ano_2012!$AD$7:$AD$253)</f>
        <v>0</v>
      </c>
      <c r="AD68" s="40">
        <f>SUMIF(Entrada_Dados_Ano_2012!$C$7:$C$253,D68,Entrada_Dados_Ano_2012!$AE$7:$AE$253)</f>
        <v>0</v>
      </c>
      <c r="AE68" s="40">
        <f>SUMIF(Entrada_Dados_Ano_2012!$C$7:$C$253,D68,Entrada_Dados_Ano_2012!$AF$7:$AF$253)</f>
        <v>0</v>
      </c>
      <c r="AF68" s="40">
        <f>SUMIF(Entrada_Dados_Ano_2012!$C$7:$C$253,D68,Entrada_Dados_Ano_2012!$AG$7:$AG$253)</f>
        <v>0</v>
      </c>
      <c r="AG68" s="40">
        <f>SUMIF(Entrada_Dados_Ano_2012!$C$7:$C$253,D68,Entrada_Dados_Ano_2012!$AH$7:$AH$253)</f>
        <v>0</v>
      </c>
      <c r="AH68" s="40">
        <f>SUMIF(Entrada_Dados_Ano_2012!$C$7:$C$253,D68,Entrada_Dados_Ano_2012!$AI$7:$AI$253)</f>
        <v>0</v>
      </c>
      <c r="AI68" s="40">
        <f>SUMIF(Entrada_Dados_Ano_2012!$C$7:$C$253,D68,Entrada_Dados_Ano_2012!$AJ$7:$AJ$253)</f>
        <v>0</v>
      </c>
      <c r="AJ68" s="40">
        <f>SUMIF(Entrada_Dados_Ano_2012!$C$7:$C$253,D68,Entrada_Dados_Ano_2012!$AK$7:$AK$253)</f>
        <v>0</v>
      </c>
      <c r="AK68" s="40">
        <f>SUMIF(Entrada_Dados_Ano_2012!$C$7:$C$253,D68,Entrada_Dados_Ano_2012!$AL$7:$AL$253)</f>
        <v>0</v>
      </c>
      <c r="AL68" s="40">
        <f>SUMIF(Entrada_Dados_Ano_2012!$C$7:$C$253,D68,Entrada_Dados_Ano_2012!$AM$7:$AM$253)</f>
        <v>800</v>
      </c>
      <c r="AM68" s="40">
        <f>SUMIF(Entrada_Dados_Ano_2012!$C$7:$C$253,D68,Entrada_Dados_Ano_2012!$AN$7:$AN$253)</f>
        <v>100</v>
      </c>
      <c r="AN68" s="40">
        <f>SUMIF(Entrada_Dados_Ano_2012!$C$7:$C$253,D68,Entrada_Dados_Ano_2012!$AO$7:$AO$253)</f>
        <v>0</v>
      </c>
      <c r="AO68" s="40">
        <f>SUMIF(Entrada_Dados_Ano_2012!$C$7:$C$253,D68,Entrada_Dados_Ano_2012!$AP$7:$AP$253)</f>
        <v>0</v>
      </c>
      <c r="AP68" s="145">
        <f>SUMIF(Entrada_Dados_Ano_2012!$C$7:$C$253,D68,Entrada_Dados_Ano_2012!$AQ$7:$AQ$253)</f>
        <v>0</v>
      </c>
      <c r="AQ68" s="142">
        <f>SUMIF(Entrada_Dados_Ano_2012!$C$7:$C$253,D68,Entrada_Dados_Ano_2012!$AT$7:$AT$253)</f>
        <v>0</v>
      </c>
      <c r="AR68" s="40">
        <f>SUMIF(Entrada_Dados_Ano_2012!$C$7:$C$253,D68,Entrada_Dados_Ano_2012!$AU$7:$AU$253)</f>
        <v>0</v>
      </c>
      <c r="AS68" s="40">
        <f>SUMIF(Entrada_Dados_Ano_2012!$C$7:$C$253,D68,Entrada_Dados_Ano_2012!$AV$7:$AV$253)</f>
        <v>0</v>
      </c>
      <c r="AT68" s="40">
        <f>SUMIF(Entrada_Dados_Ano_2012!$C$7:$C$253,D68,Entrada_Dados_Ano_2012!$AW$7:$AW$253)</f>
        <v>0</v>
      </c>
      <c r="AU68" s="40">
        <f>SUMIF(Entrada_Dados_Ano_2012!$C$7:$C$253,D68,Entrada_Dados_Ano_2012!$AX$7:$AX$253)</f>
        <v>262</v>
      </c>
      <c r="AV68" s="40">
        <f>SUMIF(Entrada_Dados_Ano_2012!$C$7:$C$253,D68,Entrada_Dados_Ano_2012!$AY$7:$AY$253)</f>
        <v>0</v>
      </c>
      <c r="AW68" s="40">
        <f>SUMIF(Entrada_Dados_Ano_2012!$C$7:$C$253,D68,Entrada_Dados_Ano_2012!$AZ$7:$AZ$253)</f>
        <v>0</v>
      </c>
      <c r="AX68" s="40">
        <f>SUMIF(Entrada_Dados_Ano_2012!$C$7:$C$253,D68,Entrada_Dados_Ano_2012!$BA$7:$BA$253)</f>
        <v>0</v>
      </c>
      <c r="AY68" s="40">
        <f>SUMIF(Entrada_Dados_Ano_2012!$C$7:$C$253,D68,Entrada_Dados_Ano_2012!$BB$7:$BB$253)</f>
        <v>0</v>
      </c>
      <c r="AZ68" s="40">
        <f>SUMIF(Entrada_Dados_Ano_2012!$C$7:$C$253,D68,Entrada_Dados_Ano_2012!$BC$7:$BC$253)</f>
        <v>0</v>
      </c>
      <c r="BA68" s="40">
        <f>SUMIF(Entrada_Dados_Ano_2012!$C$7:$C$253,D68,Entrada_Dados_Ano_2012!$BD$7:$BD$253)</f>
        <v>0</v>
      </c>
      <c r="BB68" s="40">
        <f>SUMIF(Entrada_Dados_Ano_2012!$C$7:$C$253,D68,Entrada_Dados_Ano_2012!$BE$7:$BE$253)</f>
        <v>0</v>
      </c>
      <c r="BC68" s="40">
        <f>SUMIF(Entrada_Dados_Ano_2012!$C$7:$C$253,D68,Entrada_Dados_Ano_2012!$BF$7:$BF$253)</f>
        <v>0</v>
      </c>
      <c r="BD68" s="40">
        <f>SUMIF(Entrada_Dados_Ano_2012!$C$7:$C$253,D68,Entrada_Dados_Ano_2012!$BG$7:$BG$253)</f>
        <v>0</v>
      </c>
      <c r="BE68" s="40">
        <f>SUMIF(Entrada_Dados_Ano_2012!$C$7:$C$253,D68,Entrada_Dados_Ano_2012!$BH$7:$BH$253)</f>
        <v>4400</v>
      </c>
      <c r="BF68" s="40">
        <f>SUMIF(Entrada_Dados_Ano_2012!$C$7:$C$253,D68,Entrada_Dados_Ano_2012!$BI$7:$BI$253)</f>
        <v>275</v>
      </c>
      <c r="BG68" s="40">
        <f>SUMIF(Entrada_Dados_Ano_2012!$C$7:$C$253,D68,Entrada_Dados_Ano_2012!$BJ$7:$BJ$253)</f>
        <v>0</v>
      </c>
      <c r="BH68" s="40">
        <f>SUMIF(Entrada_Dados_Ano_2012!$C$7:$C$253,D68,Entrada_Dados_Ano_2012!$BK$7:$BK$253)</f>
        <v>0</v>
      </c>
      <c r="BI68" s="40">
        <f>SUMIF(Entrada_Dados_Ano_2012!$C$7:$C$253,D68,Entrada_Dados_Ano_2012!$BL$7:$BL$253)</f>
        <v>0</v>
      </c>
      <c r="BK68" s="80">
        <v>61</v>
      </c>
      <c r="BL68" s="81">
        <f t="shared" si="31"/>
        <v>0</v>
      </c>
      <c r="BM68" s="80" t="str">
        <f>IF(BL68=1,SUM($BL$8:BL68),"")</f>
        <v/>
      </c>
      <c r="BN68" s="86" t="str">
        <f t="shared" si="32"/>
        <v>Caturaí</v>
      </c>
      <c r="BO68" s="117">
        <f t="shared" si="115"/>
        <v>0</v>
      </c>
      <c r="BP68" s="116">
        <f>HLOOKUP($BP$6,$BZ$6:DI68,BX68)</f>
        <v>0</v>
      </c>
      <c r="BQ68" s="117">
        <f>HLOOKUP($BQ$6,$DJ$6:ES68,BX68)</f>
        <v>0</v>
      </c>
      <c r="BR68" s="116">
        <f>HLOOKUP($BR$6,$ET$6:GC68,BX68)</f>
        <v>0</v>
      </c>
      <c r="BS68" s="84" t="str">
        <f t="shared" si="33"/>
        <v/>
      </c>
      <c r="BT68" s="96" t="str">
        <f>IF((SUM($BL67:$BL$254)=0),"",IF($BK68=VLOOKUP($BK68,$BM$8:$BM$254,1),IF(VLOOKUP($BK68,$BM$8:$BO$254,2)=0,"",VLOOKUP($BK68,$BM$8:$BO$254,3))," "))</f>
        <v/>
      </c>
      <c r="BU68" s="93" t="str">
        <f t="shared" si="34"/>
        <v/>
      </c>
      <c r="BV68" s="90" t="str">
        <f t="shared" si="35"/>
        <v/>
      </c>
      <c r="BW68" s="93" t="str">
        <f t="shared" si="101"/>
        <v/>
      </c>
      <c r="BX68" s="97">
        <v>63</v>
      </c>
      <c r="BY68" s="29"/>
      <c r="BZ68" s="113"/>
      <c r="CA68" s="113">
        <f t="shared" si="36"/>
        <v>0</v>
      </c>
      <c r="CB68" s="113">
        <f t="shared" si="37"/>
        <v>0</v>
      </c>
      <c r="CC68" s="113">
        <f t="shared" si="38"/>
        <v>0</v>
      </c>
      <c r="CD68" s="113">
        <f t="shared" si="39"/>
        <v>0</v>
      </c>
      <c r="CE68" s="113">
        <f t="shared" ca="1" si="40"/>
        <v>0</v>
      </c>
      <c r="CF68" s="113">
        <f t="shared" si="41"/>
        <v>125</v>
      </c>
      <c r="CG68" s="113">
        <f t="shared" si="42"/>
        <v>50</v>
      </c>
      <c r="CH68" s="113">
        <f t="shared" si="43"/>
        <v>0</v>
      </c>
      <c r="CI68" s="113">
        <f t="shared" si="1"/>
        <v>0</v>
      </c>
      <c r="CJ68" s="113">
        <f t="shared" si="2"/>
        <v>30</v>
      </c>
      <c r="CK68" s="113">
        <f t="shared" si="44"/>
        <v>0</v>
      </c>
      <c r="CL68" s="113">
        <f t="shared" si="45"/>
        <v>0</v>
      </c>
      <c r="CM68" s="113">
        <f t="shared" si="46"/>
        <v>0</v>
      </c>
      <c r="CN68" s="113">
        <f t="shared" si="47"/>
        <v>0</v>
      </c>
      <c r="CO68" s="113">
        <f t="shared" si="48"/>
        <v>0</v>
      </c>
      <c r="CP68" s="113">
        <f t="shared" si="49"/>
        <v>0</v>
      </c>
      <c r="CQ68" s="113">
        <f t="shared" si="50"/>
        <v>0</v>
      </c>
      <c r="CR68" s="113">
        <f t="shared" si="51"/>
        <v>0</v>
      </c>
      <c r="CS68" s="113">
        <f t="shared" si="3"/>
        <v>0</v>
      </c>
      <c r="CT68" s="113">
        <f t="shared" si="4"/>
        <v>60</v>
      </c>
      <c r="CU68" s="113">
        <f t="shared" si="5"/>
        <v>0</v>
      </c>
      <c r="CV68" s="113">
        <f t="shared" si="6"/>
        <v>0</v>
      </c>
      <c r="CW68" s="113">
        <f t="shared" si="52"/>
        <v>0</v>
      </c>
      <c r="CX68" s="113">
        <f t="shared" si="7"/>
        <v>0</v>
      </c>
      <c r="CY68" s="113">
        <f t="shared" si="8"/>
        <v>0</v>
      </c>
      <c r="CZ68" s="113">
        <f t="shared" si="9"/>
        <v>0</v>
      </c>
      <c r="DA68" s="113">
        <f t="shared" si="53"/>
        <v>0</v>
      </c>
      <c r="DB68" s="113">
        <f t="shared" si="54"/>
        <v>800</v>
      </c>
      <c r="DC68" s="113">
        <f t="shared" si="55"/>
        <v>3</v>
      </c>
      <c r="DD68" s="113">
        <f t="shared" si="56"/>
        <v>100</v>
      </c>
      <c r="DE68" s="113">
        <f t="shared" si="57"/>
        <v>0</v>
      </c>
      <c r="DF68" s="113">
        <f t="shared" si="58"/>
        <v>30</v>
      </c>
      <c r="DG68" s="113">
        <f t="shared" si="59"/>
        <v>0</v>
      </c>
      <c r="DH68" s="113">
        <f t="shared" si="60"/>
        <v>0</v>
      </c>
      <c r="DI68" s="113">
        <f t="shared" si="61"/>
        <v>0</v>
      </c>
      <c r="DJ68" s="113"/>
      <c r="DK68" s="113">
        <f t="shared" si="102"/>
        <v>0</v>
      </c>
      <c r="DL68" s="113">
        <f t="shared" si="62"/>
        <v>0</v>
      </c>
      <c r="DM68" s="113">
        <f t="shared" si="63"/>
        <v>0</v>
      </c>
      <c r="DN68" s="113">
        <f t="shared" si="64"/>
        <v>0</v>
      </c>
      <c r="DO68" s="113">
        <f t="shared" si="65"/>
        <v>0</v>
      </c>
      <c r="DP68" s="113">
        <f t="shared" si="66"/>
        <v>125</v>
      </c>
      <c r="DQ68" s="113">
        <f t="shared" si="67"/>
        <v>50</v>
      </c>
      <c r="DR68" s="113">
        <f t="shared" si="68"/>
        <v>0</v>
      </c>
      <c r="DS68" s="113">
        <f t="shared" si="11"/>
        <v>0</v>
      </c>
      <c r="DT68" s="113">
        <f t="shared" si="12"/>
        <v>30</v>
      </c>
      <c r="DU68" s="113">
        <f t="shared" si="69"/>
        <v>0</v>
      </c>
      <c r="DV68" s="113">
        <f t="shared" si="70"/>
        <v>0</v>
      </c>
      <c r="DW68" s="113">
        <f t="shared" si="103"/>
        <v>0</v>
      </c>
      <c r="DX68" s="113">
        <f t="shared" si="71"/>
        <v>0</v>
      </c>
      <c r="DY68" s="113">
        <f t="shared" si="72"/>
        <v>0</v>
      </c>
      <c r="DZ68" s="113">
        <f t="shared" si="104"/>
        <v>0</v>
      </c>
      <c r="EA68" s="113">
        <f t="shared" si="73"/>
        <v>0</v>
      </c>
      <c r="EB68" s="113">
        <f t="shared" si="74"/>
        <v>0</v>
      </c>
      <c r="EC68" s="113">
        <f t="shared" si="13"/>
        <v>0</v>
      </c>
      <c r="ED68" s="113">
        <f t="shared" si="14"/>
        <v>60</v>
      </c>
      <c r="EE68" s="113">
        <f t="shared" si="15"/>
        <v>0</v>
      </c>
      <c r="EF68" s="113">
        <f t="shared" si="16"/>
        <v>0</v>
      </c>
      <c r="EG68" s="113">
        <f t="shared" si="75"/>
        <v>0</v>
      </c>
      <c r="EH68" s="113">
        <f t="shared" si="17"/>
        <v>0</v>
      </c>
      <c r="EI68" s="113">
        <f t="shared" si="18"/>
        <v>0</v>
      </c>
      <c r="EJ68" s="113">
        <f t="shared" si="19"/>
        <v>0</v>
      </c>
      <c r="EK68" s="113">
        <f t="shared" si="76"/>
        <v>0</v>
      </c>
      <c r="EL68" s="113">
        <f t="shared" si="77"/>
        <v>800</v>
      </c>
      <c r="EM68" s="113">
        <f t="shared" si="105"/>
        <v>3</v>
      </c>
      <c r="EN68" s="113">
        <f t="shared" si="78"/>
        <v>100</v>
      </c>
      <c r="EO68" s="113">
        <f t="shared" si="79"/>
        <v>0</v>
      </c>
      <c r="EP68" s="113">
        <f t="shared" si="106"/>
        <v>30</v>
      </c>
      <c r="EQ68" s="113">
        <f t="shared" si="80"/>
        <v>0</v>
      </c>
      <c r="ER68" s="113">
        <f t="shared" si="81"/>
        <v>0</v>
      </c>
      <c r="ES68" s="113">
        <f t="shared" si="107"/>
        <v>0</v>
      </c>
      <c r="ET68" s="113"/>
      <c r="EU68" s="113">
        <f t="shared" si="108"/>
        <v>0</v>
      </c>
      <c r="EV68" s="113">
        <f t="shared" si="82"/>
        <v>0</v>
      </c>
      <c r="EW68" s="113">
        <f t="shared" si="83"/>
        <v>0</v>
      </c>
      <c r="EX68" s="113">
        <f t="shared" si="84"/>
        <v>0</v>
      </c>
      <c r="EY68" s="113">
        <f t="shared" si="85"/>
        <v>0</v>
      </c>
      <c r="EZ68" s="113">
        <f t="shared" si="86"/>
        <v>262</v>
      </c>
      <c r="FA68" s="113">
        <f t="shared" si="109"/>
        <v>880</v>
      </c>
      <c r="FB68" s="113">
        <f t="shared" si="87"/>
        <v>0</v>
      </c>
      <c r="FC68" s="113">
        <f t="shared" si="21"/>
        <v>0</v>
      </c>
      <c r="FD68" s="113">
        <f t="shared" si="22"/>
        <v>60</v>
      </c>
      <c r="FE68" s="113">
        <f t="shared" si="88"/>
        <v>0</v>
      </c>
      <c r="FF68" s="113">
        <f t="shared" si="89"/>
        <v>0</v>
      </c>
      <c r="FG68" s="113">
        <f t="shared" si="110"/>
        <v>0</v>
      </c>
      <c r="FH68" s="113">
        <f t="shared" si="90"/>
        <v>0</v>
      </c>
      <c r="FI68" s="113">
        <f t="shared" si="91"/>
        <v>0</v>
      </c>
      <c r="FJ68" s="113">
        <f t="shared" si="111"/>
        <v>0</v>
      </c>
      <c r="FK68" s="113">
        <f t="shared" si="92"/>
        <v>0</v>
      </c>
      <c r="FL68" s="113">
        <f t="shared" si="93"/>
        <v>0</v>
      </c>
      <c r="FM68" s="113">
        <f t="shared" si="23"/>
        <v>0</v>
      </c>
      <c r="FN68" s="113">
        <f t="shared" si="24"/>
        <v>1200</v>
      </c>
      <c r="FO68" s="113">
        <f t="shared" si="25"/>
        <v>0</v>
      </c>
      <c r="FP68" s="113">
        <f t="shared" si="26"/>
        <v>0</v>
      </c>
      <c r="FQ68" s="113">
        <f t="shared" si="94"/>
        <v>0</v>
      </c>
      <c r="FR68" s="113">
        <f t="shared" si="27"/>
        <v>0</v>
      </c>
      <c r="FS68" s="113">
        <f t="shared" si="28"/>
        <v>0</v>
      </c>
      <c r="FT68" s="113">
        <f t="shared" si="29"/>
        <v>0</v>
      </c>
      <c r="FU68" s="113">
        <f t="shared" si="95"/>
        <v>0</v>
      </c>
      <c r="FV68" s="113">
        <f t="shared" si="96"/>
        <v>4400</v>
      </c>
      <c r="FW68" s="113">
        <f t="shared" si="112"/>
        <v>90</v>
      </c>
      <c r="FX68" s="113">
        <f t="shared" si="97"/>
        <v>275</v>
      </c>
      <c r="FY68" s="113">
        <f t="shared" si="98"/>
        <v>0</v>
      </c>
      <c r="FZ68" s="113">
        <f t="shared" si="113"/>
        <v>300</v>
      </c>
      <c r="GA68" s="113">
        <f t="shared" si="99"/>
        <v>0</v>
      </c>
      <c r="GB68" s="113">
        <f t="shared" si="100"/>
        <v>0</v>
      </c>
      <c r="GC68" s="113">
        <f t="shared" si="114"/>
        <v>0</v>
      </c>
    </row>
    <row r="69" spans="2:185" ht="12.75" customHeight="1" x14ac:dyDescent="0.2">
      <c r="B69" s="124">
        <v>62</v>
      </c>
      <c r="C69" s="121" t="s">
        <v>343</v>
      </c>
      <c r="D69" s="126" t="s">
        <v>118</v>
      </c>
      <c r="E69" s="40">
        <f>SUMIF(Entrada_Dados_Ano_2012!$C$7:$C$253,D69,Entrada_Dados_Ano_2012!$D$7:$D$253)</f>
        <v>0</v>
      </c>
      <c r="F69" s="40">
        <f>SUMIF(Entrada_Dados_Ano_2012!$C$7:$C$253,D69,Entrada_Dados_Ano_2012!$E$7:$E$253)</f>
        <v>0</v>
      </c>
      <c r="G69" s="40">
        <f>SUMIF(Entrada_Dados_Ano_2012!$C$7:$C$253,D69,Entrada_Dados_Ano_2012!$F$7:$F$253)</f>
        <v>0</v>
      </c>
      <c r="H69" s="40">
        <f ca="1">SUMIF(Entrada_Dados_Ano_2012!$C$7:$C$253,D69,Entrada_Dados_Ano_2012!$G$7:$G$251)</f>
        <v>0</v>
      </c>
      <c r="I69" s="40">
        <f>SUMIF(Entrada_Dados_Ano_2012!$C$7:$C$251,D69,Entrada_Dados_Ano_2012!$H$7:$H$253)</f>
        <v>260</v>
      </c>
      <c r="J69" s="40">
        <f>SUMIF(Entrada_Dados_Ano_2012!$C$7:$C$253,D69,Entrada_Dados_Ano_2012!$I$7:$I$253)</f>
        <v>0</v>
      </c>
      <c r="K69" s="40">
        <f>SUMIF(Entrada_Dados_Ano_2012!$C$7:$C$253,D69,Entrada_Dados_Ano_2012!$J$7:$J$253)</f>
        <v>60</v>
      </c>
      <c r="L69" s="40">
        <f>SUMIF(Entrada_Dados_Ano_2012!$C$7:$C$253,D69,Entrada_Dados_Ano_2012!$K$7:$K$253)</f>
        <v>0</v>
      </c>
      <c r="M69" s="40">
        <f>SUMIF(Entrada_Dados_Ano_2012!$C$7:$C$253,D69,Entrada_Dados_Ano_2012!$L$7:$L$253)</f>
        <v>0</v>
      </c>
      <c r="N69" s="40">
        <f>SUMIF(Entrada_Dados_Ano_2012!$C$7:$C$253,D69,Entrada_Dados_Ano_2012!$M$7:$M$253)</f>
        <v>210</v>
      </c>
      <c r="O69" s="40">
        <f>SUMIF(Entrada_Dados_Ano_2012!$C$7:$C$253,D69,Entrada_Dados_Ano_2012!$N$7:$N$253)</f>
        <v>0</v>
      </c>
      <c r="P69" s="40">
        <f>SUMIF(Entrada_Dados_Ano_2012!$C$7:$C$253,D69,Entrada_Dados_Ano_2012!$O$7:$O$253)</f>
        <v>0</v>
      </c>
      <c r="Q69" s="40">
        <f>SUMIF(Entrada_Dados_Ano_2012!$C$7:$C$253,D69,Entrada_Dados_Ano_2012!$P$7:$P$253)</f>
        <v>230</v>
      </c>
      <c r="R69" s="40">
        <f>SUMIF(Entrada_Dados_Ano_2012!$C$7:$C$253,D69,Entrada_Dados_Ano_2012!$Q$7:$Q$253)</f>
        <v>0</v>
      </c>
      <c r="S69" s="40">
        <f>SUMIF(Entrada_Dados_Ano_2012!$C$7:$C$253,D69,Entrada_Dados_Ano_2012!$R$7:$R$253)</f>
        <v>1500</v>
      </c>
      <c r="T69" s="40">
        <f>SUMIF(Entrada_Dados_Ano_2012!$C$7:$C$253,D69,Entrada_Dados_Ano_2012!$S$7:$S$253)</f>
        <v>0</v>
      </c>
      <c r="U69" s="40">
        <f>SUMIF(Entrada_Dados_Ano_2012!$C$7:$C$253,D69,Entrada_Dados_Ano_2012!$T$7:$T$253)</f>
        <v>0</v>
      </c>
      <c r="V69" s="40">
        <f>SUMIF(Entrada_Dados_Ano_2012!$C$7:$C$253,D69,Entrada_Dados_Ano_2012!$U$7:$U$253)</f>
        <v>0</v>
      </c>
      <c r="W69" s="145">
        <f>SUMIF(Entrada_Dados_Ano_2012!$C$7:$C$253,D69,Entrada_Dados_Ano_2012!$V$7:$V$253)</f>
        <v>0</v>
      </c>
      <c r="X69" s="142">
        <f>SUMIF(Entrada_Dados_Ano_2012!$C$7:$C$253,D69,Entrada_Dados_Ano_2012!$Y$7:$Y$253)</f>
        <v>0</v>
      </c>
      <c r="Y69" s="40">
        <f>SUMIF(Entrada_Dados_Ano_2012!$C$7:$C$253,D69,Entrada_Dados_Ano_2012!$Z$7:$Z$253)</f>
        <v>0</v>
      </c>
      <c r="Z69" s="40">
        <f>SUMIF(Entrada_Dados_Ano_2012!$C$7:$C$253,D69,Entrada_Dados_Ano_2012!$AA$7:$AA$253)</f>
        <v>0</v>
      </c>
      <c r="AA69" s="40">
        <f>SUMIF(Entrada_Dados_Ano_2012!$C$7:$C$253,D69,Entrada_Dados_Ano_2012!$AB$7:$AB$253)</f>
        <v>0</v>
      </c>
      <c r="AB69" s="40">
        <f>SUMIF(Entrada_Dados_Ano_2012!$C$7:$C$253,D69,Entrada_Dados_Ano_2012!$AC$7:$AC$253)</f>
        <v>260</v>
      </c>
      <c r="AC69" s="40">
        <f>SUMIF(Entrada_Dados_Ano_2012!$C$7:$C$253,D69,Entrada_Dados_Ano_2012!$AD$7:$AD$253)</f>
        <v>0</v>
      </c>
      <c r="AD69" s="40">
        <f>SUMIF(Entrada_Dados_Ano_2012!$C$7:$C$253,D69,Entrada_Dados_Ano_2012!$AE$7:$AE$253)</f>
        <v>60</v>
      </c>
      <c r="AE69" s="40">
        <f>SUMIF(Entrada_Dados_Ano_2012!$C$7:$C$253,D69,Entrada_Dados_Ano_2012!$AF$7:$AF$253)</f>
        <v>0</v>
      </c>
      <c r="AF69" s="40">
        <f>SUMIF(Entrada_Dados_Ano_2012!$C$7:$C$253,D69,Entrada_Dados_Ano_2012!$AG$7:$AG$253)</f>
        <v>0</v>
      </c>
      <c r="AG69" s="40">
        <f>SUMIF(Entrada_Dados_Ano_2012!$C$7:$C$253,D69,Entrada_Dados_Ano_2012!$AH$7:$AH$253)</f>
        <v>210</v>
      </c>
      <c r="AH69" s="40">
        <f>SUMIF(Entrada_Dados_Ano_2012!$C$7:$C$253,D69,Entrada_Dados_Ano_2012!$AI$7:$AI$253)</f>
        <v>0</v>
      </c>
      <c r="AI69" s="40">
        <f>SUMIF(Entrada_Dados_Ano_2012!$C$7:$C$253,D69,Entrada_Dados_Ano_2012!$AJ$7:$AJ$253)</f>
        <v>0</v>
      </c>
      <c r="AJ69" s="40">
        <f>SUMIF(Entrada_Dados_Ano_2012!$C$7:$C$253,D69,Entrada_Dados_Ano_2012!$AK$7:$AK$253)</f>
        <v>230</v>
      </c>
      <c r="AK69" s="40">
        <f>SUMIF(Entrada_Dados_Ano_2012!$C$7:$C$253,D69,Entrada_Dados_Ano_2012!$AL$7:$AL$253)</f>
        <v>0</v>
      </c>
      <c r="AL69" s="40">
        <f>SUMIF(Entrada_Dados_Ano_2012!$C$7:$C$253,D69,Entrada_Dados_Ano_2012!$AM$7:$AM$253)</f>
        <v>1500</v>
      </c>
      <c r="AM69" s="40">
        <f>SUMIF(Entrada_Dados_Ano_2012!$C$7:$C$253,D69,Entrada_Dados_Ano_2012!$AN$7:$AN$253)</f>
        <v>0</v>
      </c>
      <c r="AN69" s="40">
        <f>SUMIF(Entrada_Dados_Ano_2012!$C$7:$C$253,D69,Entrada_Dados_Ano_2012!$AO$7:$AO$253)</f>
        <v>0</v>
      </c>
      <c r="AO69" s="40">
        <f>SUMIF(Entrada_Dados_Ano_2012!$C$7:$C$253,D69,Entrada_Dados_Ano_2012!$AP$7:$AP$253)</f>
        <v>0</v>
      </c>
      <c r="AP69" s="145">
        <f>SUMIF(Entrada_Dados_Ano_2012!$C$7:$C$253,D69,Entrada_Dados_Ano_2012!$AQ$7:$AQ$253)</f>
        <v>0</v>
      </c>
      <c r="AQ69" s="142">
        <f>SUMIF(Entrada_Dados_Ano_2012!$C$7:$C$253,D69,Entrada_Dados_Ano_2012!$AT$7:$AT$253)</f>
        <v>0</v>
      </c>
      <c r="AR69" s="40">
        <f>SUMIF(Entrada_Dados_Ano_2012!$C$7:$C$253,D69,Entrada_Dados_Ano_2012!$AU$7:$AU$253)</f>
        <v>0</v>
      </c>
      <c r="AS69" s="40">
        <f>SUMIF(Entrada_Dados_Ano_2012!$C$7:$C$253,D69,Entrada_Dados_Ano_2012!$AV$7:$AV$253)</f>
        <v>0</v>
      </c>
      <c r="AT69" s="40">
        <f>SUMIF(Entrada_Dados_Ano_2012!$C$7:$C$253,D69,Entrada_Dados_Ano_2012!$AW$7:$AW$253)</f>
        <v>0</v>
      </c>
      <c r="AU69" s="40">
        <f>SUMIF(Entrada_Dados_Ano_2012!$C$7:$C$253,D69,Entrada_Dados_Ano_2012!$AX$7:$AX$253)</f>
        <v>380</v>
      </c>
      <c r="AV69" s="40">
        <f>SUMIF(Entrada_Dados_Ano_2012!$C$7:$C$253,D69,Entrada_Dados_Ano_2012!$AY$7:$AY$253)</f>
        <v>0</v>
      </c>
      <c r="AW69" s="40">
        <f>SUMIF(Entrada_Dados_Ano_2012!$C$7:$C$253,D69,Entrada_Dados_Ano_2012!$AZ$7:$AZ$253)</f>
        <v>1680</v>
      </c>
      <c r="AX69" s="40">
        <f>SUMIF(Entrada_Dados_Ano_2012!$C$7:$C$253,D69,Entrada_Dados_Ano_2012!$BA$7:$BA$253)</f>
        <v>0</v>
      </c>
      <c r="AY69" s="40">
        <f>SUMIF(Entrada_Dados_Ano_2012!$C$7:$C$253,D69,Entrada_Dados_Ano_2012!$BB$7:$BB$253)</f>
        <v>0</v>
      </c>
      <c r="AZ69" s="40">
        <f>SUMIF(Entrada_Dados_Ano_2012!$C$7:$C$253,D69,Entrada_Dados_Ano_2012!$BC$7:$BC$253)</f>
        <v>340</v>
      </c>
      <c r="BA69" s="40">
        <f>SUMIF(Entrada_Dados_Ano_2012!$C$7:$C$253,D69,Entrada_Dados_Ano_2012!$BD$7:$BD$253)</f>
        <v>0</v>
      </c>
      <c r="BB69" s="40">
        <f>SUMIF(Entrada_Dados_Ano_2012!$C$7:$C$253,D69,Entrada_Dados_Ano_2012!$BE$7:$BE$253)</f>
        <v>0</v>
      </c>
      <c r="BC69" s="40">
        <f>SUMIF(Entrada_Dados_Ano_2012!$C$7:$C$253,D69,Entrada_Dados_Ano_2012!$BF$7:$BF$253)</f>
        <v>2980</v>
      </c>
      <c r="BD69" s="40">
        <f>SUMIF(Entrada_Dados_Ano_2012!$C$7:$C$253,D69,Entrada_Dados_Ano_2012!$BG$7:$BG$253)</f>
        <v>0</v>
      </c>
      <c r="BE69" s="40">
        <f>SUMIF(Entrada_Dados_Ano_2012!$C$7:$C$253,D69,Entrada_Dados_Ano_2012!$BH$7:$BH$253)</f>
        <v>6400</v>
      </c>
      <c r="BF69" s="40">
        <f>SUMIF(Entrada_Dados_Ano_2012!$C$7:$C$253,D69,Entrada_Dados_Ano_2012!$BI$7:$BI$253)</f>
        <v>0</v>
      </c>
      <c r="BG69" s="40">
        <f>SUMIF(Entrada_Dados_Ano_2012!$C$7:$C$253,D69,Entrada_Dados_Ano_2012!$BJ$7:$BJ$253)</f>
        <v>0</v>
      </c>
      <c r="BH69" s="40">
        <f>SUMIF(Entrada_Dados_Ano_2012!$C$7:$C$253,D69,Entrada_Dados_Ano_2012!$BK$7:$BK$253)</f>
        <v>0</v>
      </c>
      <c r="BI69" s="40">
        <f>SUMIF(Entrada_Dados_Ano_2012!$C$7:$C$253,D69,Entrada_Dados_Ano_2012!$BL$7:$BL$253)</f>
        <v>0</v>
      </c>
      <c r="BK69" s="80">
        <v>62</v>
      </c>
      <c r="BL69" s="81">
        <f t="shared" si="31"/>
        <v>0</v>
      </c>
      <c r="BM69" s="80" t="str">
        <f>IF(BL69=1,SUM($BL$8:BL69),"")</f>
        <v/>
      </c>
      <c r="BN69" s="86" t="str">
        <f t="shared" si="32"/>
        <v>Cavalcante</v>
      </c>
      <c r="BO69" s="117">
        <f t="shared" si="115"/>
        <v>0</v>
      </c>
      <c r="BP69" s="116">
        <f>HLOOKUP($BP$6,$BZ$6:DI69,BX69)</f>
        <v>0</v>
      </c>
      <c r="BQ69" s="117">
        <f>HLOOKUP($BQ$6,$DJ$6:ES69,BX69)</f>
        <v>0</v>
      </c>
      <c r="BR69" s="116">
        <f>HLOOKUP($BR$6,$ET$6:GC69,BX69)</f>
        <v>0</v>
      </c>
      <c r="BS69" s="84" t="str">
        <f t="shared" si="33"/>
        <v/>
      </c>
      <c r="BT69" s="96" t="str">
        <f>IF((SUM($BL68:$BL$254)=0),"",IF($BK69=VLOOKUP($BK69,$BM$8:$BM$254,1),IF(VLOOKUP($BK69,$BM$8:$BO$254,2)=0,"",VLOOKUP($BK69,$BM$8:$BO$254,3))," "))</f>
        <v/>
      </c>
      <c r="BU69" s="93" t="str">
        <f t="shared" si="34"/>
        <v/>
      </c>
      <c r="BV69" s="90" t="str">
        <f t="shared" si="35"/>
        <v/>
      </c>
      <c r="BW69" s="93" t="str">
        <f t="shared" si="101"/>
        <v/>
      </c>
      <c r="BX69" s="97">
        <v>64</v>
      </c>
      <c r="BY69" s="29"/>
      <c r="BZ69" s="113"/>
      <c r="CA69" s="113">
        <f t="shared" si="36"/>
        <v>0</v>
      </c>
      <c r="CB69" s="113">
        <f t="shared" si="37"/>
        <v>0</v>
      </c>
      <c r="CC69" s="113">
        <f t="shared" si="38"/>
        <v>0</v>
      </c>
      <c r="CD69" s="113">
        <f t="shared" si="39"/>
        <v>0</v>
      </c>
      <c r="CE69" s="113">
        <f t="shared" ca="1" si="40"/>
        <v>0</v>
      </c>
      <c r="CF69" s="113">
        <f t="shared" si="41"/>
        <v>260</v>
      </c>
      <c r="CG69" s="113">
        <f t="shared" si="42"/>
        <v>60</v>
      </c>
      <c r="CH69" s="113">
        <f t="shared" si="43"/>
        <v>0</v>
      </c>
      <c r="CI69" s="113">
        <f t="shared" si="1"/>
        <v>0</v>
      </c>
      <c r="CJ69" s="113">
        <f t="shared" si="2"/>
        <v>8</v>
      </c>
      <c r="CK69" s="113">
        <f t="shared" si="44"/>
        <v>60</v>
      </c>
      <c r="CL69" s="113">
        <f t="shared" si="45"/>
        <v>0</v>
      </c>
      <c r="CM69" s="113">
        <f t="shared" si="46"/>
        <v>0</v>
      </c>
      <c r="CN69" s="113">
        <f t="shared" si="47"/>
        <v>0</v>
      </c>
      <c r="CO69" s="113">
        <f t="shared" si="48"/>
        <v>210</v>
      </c>
      <c r="CP69" s="113">
        <f t="shared" si="49"/>
        <v>0</v>
      </c>
      <c r="CQ69" s="113">
        <f t="shared" si="50"/>
        <v>0</v>
      </c>
      <c r="CR69" s="113">
        <f t="shared" si="51"/>
        <v>0</v>
      </c>
      <c r="CS69" s="113">
        <f t="shared" si="3"/>
        <v>0</v>
      </c>
      <c r="CT69" s="113">
        <f t="shared" si="4"/>
        <v>0</v>
      </c>
      <c r="CU69" s="113">
        <f t="shared" si="5"/>
        <v>0</v>
      </c>
      <c r="CV69" s="113">
        <f t="shared" si="6"/>
        <v>0</v>
      </c>
      <c r="CW69" s="113">
        <f t="shared" si="52"/>
        <v>230</v>
      </c>
      <c r="CX69" s="113">
        <f t="shared" si="7"/>
        <v>0</v>
      </c>
      <c r="CY69" s="113">
        <f t="shared" si="8"/>
        <v>0</v>
      </c>
      <c r="CZ69" s="113">
        <f t="shared" si="9"/>
        <v>0</v>
      </c>
      <c r="DA69" s="113">
        <f t="shared" si="53"/>
        <v>0</v>
      </c>
      <c r="DB69" s="113">
        <f t="shared" si="54"/>
        <v>1500</v>
      </c>
      <c r="DC69" s="113">
        <f t="shared" si="55"/>
        <v>0</v>
      </c>
      <c r="DD69" s="113">
        <f t="shared" si="56"/>
        <v>0</v>
      </c>
      <c r="DE69" s="113">
        <f t="shared" si="57"/>
        <v>0</v>
      </c>
      <c r="DF69" s="113">
        <f t="shared" si="58"/>
        <v>0</v>
      </c>
      <c r="DG69" s="113">
        <f t="shared" si="59"/>
        <v>0</v>
      </c>
      <c r="DH69" s="113">
        <f t="shared" si="60"/>
        <v>0</v>
      </c>
      <c r="DI69" s="113">
        <f t="shared" si="61"/>
        <v>0</v>
      </c>
      <c r="DJ69" s="113"/>
      <c r="DK69" s="113">
        <f t="shared" si="102"/>
        <v>0</v>
      </c>
      <c r="DL69" s="113">
        <f t="shared" si="62"/>
        <v>0</v>
      </c>
      <c r="DM69" s="113">
        <f t="shared" si="63"/>
        <v>0</v>
      </c>
      <c r="DN69" s="113">
        <f t="shared" si="64"/>
        <v>0</v>
      </c>
      <c r="DO69" s="113">
        <f t="shared" si="65"/>
        <v>0</v>
      </c>
      <c r="DP69" s="113">
        <f t="shared" si="66"/>
        <v>260</v>
      </c>
      <c r="DQ69" s="113">
        <f t="shared" si="67"/>
        <v>60</v>
      </c>
      <c r="DR69" s="113">
        <f t="shared" si="68"/>
        <v>0</v>
      </c>
      <c r="DS69" s="113">
        <f t="shared" si="11"/>
        <v>0</v>
      </c>
      <c r="DT69" s="113">
        <f t="shared" si="12"/>
        <v>8</v>
      </c>
      <c r="DU69" s="113">
        <f t="shared" si="69"/>
        <v>60</v>
      </c>
      <c r="DV69" s="113">
        <f t="shared" si="70"/>
        <v>0</v>
      </c>
      <c r="DW69" s="113">
        <f t="shared" si="103"/>
        <v>0</v>
      </c>
      <c r="DX69" s="113">
        <f t="shared" si="71"/>
        <v>0</v>
      </c>
      <c r="DY69" s="113">
        <f t="shared" si="72"/>
        <v>210</v>
      </c>
      <c r="DZ69" s="113">
        <f t="shared" si="104"/>
        <v>0</v>
      </c>
      <c r="EA69" s="113">
        <f t="shared" si="73"/>
        <v>0</v>
      </c>
      <c r="EB69" s="113">
        <f t="shared" si="74"/>
        <v>0</v>
      </c>
      <c r="EC69" s="113">
        <f t="shared" si="13"/>
        <v>0</v>
      </c>
      <c r="ED69" s="113">
        <f t="shared" si="14"/>
        <v>0</v>
      </c>
      <c r="EE69" s="113">
        <f t="shared" si="15"/>
        <v>0</v>
      </c>
      <c r="EF69" s="113">
        <f t="shared" si="16"/>
        <v>0</v>
      </c>
      <c r="EG69" s="113">
        <f t="shared" si="75"/>
        <v>230</v>
      </c>
      <c r="EH69" s="113">
        <f t="shared" si="17"/>
        <v>0</v>
      </c>
      <c r="EI69" s="113">
        <f t="shared" si="18"/>
        <v>0</v>
      </c>
      <c r="EJ69" s="113">
        <f t="shared" si="19"/>
        <v>0</v>
      </c>
      <c r="EK69" s="113">
        <f t="shared" si="76"/>
        <v>0</v>
      </c>
      <c r="EL69" s="113">
        <f t="shared" si="77"/>
        <v>1500</v>
      </c>
      <c r="EM69" s="113">
        <f t="shared" si="105"/>
        <v>0</v>
      </c>
      <c r="EN69" s="113">
        <f t="shared" si="78"/>
        <v>0</v>
      </c>
      <c r="EO69" s="113">
        <f t="shared" si="79"/>
        <v>0</v>
      </c>
      <c r="EP69" s="113">
        <f t="shared" si="106"/>
        <v>0</v>
      </c>
      <c r="EQ69" s="113">
        <f t="shared" si="80"/>
        <v>0</v>
      </c>
      <c r="ER69" s="113">
        <f t="shared" si="81"/>
        <v>0</v>
      </c>
      <c r="ES69" s="113">
        <f t="shared" si="107"/>
        <v>0</v>
      </c>
      <c r="ET69" s="113"/>
      <c r="EU69" s="113">
        <f t="shared" si="108"/>
        <v>0</v>
      </c>
      <c r="EV69" s="113">
        <f t="shared" si="82"/>
        <v>0</v>
      </c>
      <c r="EW69" s="113">
        <f t="shared" si="83"/>
        <v>0</v>
      </c>
      <c r="EX69" s="113">
        <f t="shared" si="84"/>
        <v>0</v>
      </c>
      <c r="EY69" s="113">
        <f t="shared" si="85"/>
        <v>0</v>
      </c>
      <c r="EZ69" s="113">
        <f t="shared" si="86"/>
        <v>380</v>
      </c>
      <c r="FA69" s="113">
        <f t="shared" si="109"/>
        <v>480</v>
      </c>
      <c r="FB69" s="113">
        <f t="shared" si="87"/>
        <v>0</v>
      </c>
      <c r="FC69" s="113">
        <f t="shared" si="21"/>
        <v>0</v>
      </c>
      <c r="FD69" s="113">
        <f t="shared" si="22"/>
        <v>4</v>
      </c>
      <c r="FE69" s="113">
        <f t="shared" si="88"/>
        <v>1680</v>
      </c>
      <c r="FF69" s="113">
        <f t="shared" si="89"/>
        <v>0</v>
      </c>
      <c r="FG69" s="113">
        <f t="shared" si="110"/>
        <v>0</v>
      </c>
      <c r="FH69" s="113">
        <f t="shared" si="90"/>
        <v>0</v>
      </c>
      <c r="FI69" s="113">
        <f t="shared" si="91"/>
        <v>340</v>
      </c>
      <c r="FJ69" s="113">
        <f t="shared" si="111"/>
        <v>0</v>
      </c>
      <c r="FK69" s="113">
        <f t="shared" si="92"/>
        <v>0</v>
      </c>
      <c r="FL69" s="113">
        <f t="shared" si="93"/>
        <v>0</v>
      </c>
      <c r="FM69" s="113">
        <f t="shared" si="23"/>
        <v>0</v>
      </c>
      <c r="FN69" s="113">
        <f t="shared" si="24"/>
        <v>0</v>
      </c>
      <c r="FO69" s="113">
        <f t="shared" si="25"/>
        <v>0</v>
      </c>
      <c r="FP69" s="113">
        <f t="shared" si="26"/>
        <v>0</v>
      </c>
      <c r="FQ69" s="113">
        <f t="shared" si="94"/>
        <v>2980</v>
      </c>
      <c r="FR69" s="113">
        <f t="shared" si="27"/>
        <v>0</v>
      </c>
      <c r="FS69" s="113">
        <f t="shared" si="28"/>
        <v>0</v>
      </c>
      <c r="FT69" s="113">
        <f t="shared" si="29"/>
        <v>0</v>
      </c>
      <c r="FU69" s="113">
        <f t="shared" si="95"/>
        <v>0</v>
      </c>
      <c r="FV69" s="113">
        <f t="shared" si="96"/>
        <v>6400</v>
      </c>
      <c r="FW69" s="113">
        <f t="shared" si="112"/>
        <v>0</v>
      </c>
      <c r="FX69" s="113">
        <f t="shared" si="97"/>
        <v>0</v>
      </c>
      <c r="FY69" s="113">
        <f t="shared" si="98"/>
        <v>0</v>
      </c>
      <c r="FZ69" s="113">
        <f t="shared" si="113"/>
        <v>0</v>
      </c>
      <c r="GA69" s="113">
        <f t="shared" si="99"/>
        <v>0</v>
      </c>
      <c r="GB69" s="113">
        <f t="shared" si="100"/>
        <v>0</v>
      </c>
      <c r="GC69" s="113">
        <f t="shared" si="114"/>
        <v>0</v>
      </c>
    </row>
    <row r="70" spans="2:185" ht="12.75" customHeight="1" x14ac:dyDescent="0.2">
      <c r="B70" s="124">
        <v>63</v>
      </c>
      <c r="C70" s="121" t="s">
        <v>344</v>
      </c>
      <c r="D70" s="126" t="s">
        <v>119</v>
      </c>
      <c r="E70" s="40">
        <f>SUMIF(Entrada_Dados_Ano_2012!$C$7:$C$253,D70,Entrada_Dados_Ano_2012!$D$7:$D$253)</f>
        <v>0</v>
      </c>
      <c r="F70" s="40">
        <f>SUMIF(Entrada_Dados_Ano_2012!$C$7:$C$253,D70,Entrada_Dados_Ano_2012!$E$7:$E$253)</f>
        <v>0</v>
      </c>
      <c r="G70" s="40">
        <f>SUMIF(Entrada_Dados_Ano_2012!$C$7:$C$253,D70,Entrada_Dados_Ano_2012!$F$7:$F$253)</f>
        <v>0</v>
      </c>
      <c r="H70" s="40">
        <f ca="1">SUMIF(Entrada_Dados_Ano_2012!$C$7:$C$253,D70,Entrada_Dados_Ano_2012!$G$7:$G$251)</f>
        <v>0</v>
      </c>
      <c r="I70" s="40">
        <f>SUMIF(Entrada_Dados_Ano_2012!$C$7:$C$251,D70,Entrada_Dados_Ano_2012!$H$7:$H$253)</f>
        <v>180</v>
      </c>
      <c r="J70" s="40">
        <f>SUMIF(Entrada_Dados_Ano_2012!$C$7:$C$253,D70,Entrada_Dados_Ano_2012!$I$7:$I$253)</f>
        <v>0</v>
      </c>
      <c r="K70" s="40">
        <f>SUMIF(Entrada_Dados_Ano_2012!$C$7:$C$253,D70,Entrada_Dados_Ano_2012!$J$7:$J$253)</f>
        <v>889</v>
      </c>
      <c r="L70" s="40">
        <f>SUMIF(Entrada_Dados_Ano_2012!$C$7:$C$253,D70,Entrada_Dados_Ano_2012!$K$7:$K$253)</f>
        <v>0</v>
      </c>
      <c r="M70" s="40">
        <f>SUMIF(Entrada_Dados_Ano_2012!$C$7:$C$253,D70,Entrada_Dados_Ano_2012!$L$7:$L$253)</f>
        <v>0</v>
      </c>
      <c r="N70" s="40">
        <f>SUMIF(Entrada_Dados_Ano_2012!$C$7:$C$253,D70,Entrada_Dados_Ano_2012!$M$7:$M$253)</f>
        <v>0</v>
      </c>
      <c r="O70" s="40">
        <f>SUMIF(Entrada_Dados_Ano_2012!$C$7:$C$253,D70,Entrada_Dados_Ano_2012!$N$7:$N$253)</f>
        <v>0</v>
      </c>
      <c r="P70" s="40">
        <f>SUMIF(Entrada_Dados_Ano_2012!$C$7:$C$253,D70,Entrada_Dados_Ano_2012!$O$7:$O$253)</f>
        <v>0</v>
      </c>
      <c r="Q70" s="40">
        <f>SUMIF(Entrada_Dados_Ano_2012!$C$7:$C$253,D70,Entrada_Dados_Ano_2012!$P$7:$P$253)</f>
        <v>0</v>
      </c>
      <c r="R70" s="40">
        <f>SUMIF(Entrada_Dados_Ano_2012!$C$7:$C$253,D70,Entrada_Dados_Ano_2012!$Q$7:$Q$253)</f>
        <v>50</v>
      </c>
      <c r="S70" s="40">
        <f>SUMIF(Entrada_Dados_Ano_2012!$C$7:$C$253,D70,Entrada_Dados_Ano_2012!$R$7:$R$253)</f>
        <v>800</v>
      </c>
      <c r="T70" s="40">
        <f>SUMIF(Entrada_Dados_Ano_2012!$C$7:$C$253,D70,Entrada_Dados_Ano_2012!$S$7:$S$253)</f>
        <v>120</v>
      </c>
      <c r="U70" s="40">
        <f>SUMIF(Entrada_Dados_Ano_2012!$C$7:$C$253,D70,Entrada_Dados_Ano_2012!$T$7:$T$253)</f>
        <v>0</v>
      </c>
      <c r="V70" s="40">
        <f>SUMIF(Entrada_Dados_Ano_2012!$C$7:$C$253,D70,Entrada_Dados_Ano_2012!$U$7:$U$253)</f>
        <v>0</v>
      </c>
      <c r="W70" s="145">
        <f>SUMIF(Entrada_Dados_Ano_2012!$C$7:$C$253,D70,Entrada_Dados_Ano_2012!$V$7:$V$253)</f>
        <v>0</v>
      </c>
      <c r="X70" s="142">
        <f>SUMIF(Entrada_Dados_Ano_2012!$C$7:$C$253,D70,Entrada_Dados_Ano_2012!$Y$7:$Y$253)</f>
        <v>0</v>
      </c>
      <c r="Y70" s="40">
        <f>SUMIF(Entrada_Dados_Ano_2012!$C$7:$C$253,D70,Entrada_Dados_Ano_2012!$Z$7:$Z$253)</f>
        <v>0</v>
      </c>
      <c r="Z70" s="40">
        <f>SUMIF(Entrada_Dados_Ano_2012!$C$7:$C$253,D70,Entrada_Dados_Ano_2012!$AA$7:$AA$253)</f>
        <v>0</v>
      </c>
      <c r="AA70" s="40">
        <f>SUMIF(Entrada_Dados_Ano_2012!$C$7:$C$253,D70,Entrada_Dados_Ano_2012!$AB$7:$AB$253)</f>
        <v>0</v>
      </c>
      <c r="AB70" s="40">
        <f>SUMIF(Entrada_Dados_Ano_2012!$C$7:$C$253,D70,Entrada_Dados_Ano_2012!$AC$7:$AC$253)</f>
        <v>180</v>
      </c>
      <c r="AC70" s="40">
        <f>SUMIF(Entrada_Dados_Ano_2012!$C$7:$C$253,D70,Entrada_Dados_Ano_2012!$AD$7:$AD$253)</f>
        <v>0</v>
      </c>
      <c r="AD70" s="40">
        <f>SUMIF(Entrada_Dados_Ano_2012!$C$7:$C$253,D70,Entrada_Dados_Ano_2012!$AE$7:$AE$253)</f>
        <v>889</v>
      </c>
      <c r="AE70" s="40">
        <f>SUMIF(Entrada_Dados_Ano_2012!$C$7:$C$253,D70,Entrada_Dados_Ano_2012!$AF$7:$AF$253)</f>
        <v>0</v>
      </c>
      <c r="AF70" s="40">
        <f>SUMIF(Entrada_Dados_Ano_2012!$C$7:$C$253,D70,Entrada_Dados_Ano_2012!$AG$7:$AG$253)</f>
        <v>0</v>
      </c>
      <c r="AG70" s="40">
        <f>SUMIF(Entrada_Dados_Ano_2012!$C$7:$C$253,D70,Entrada_Dados_Ano_2012!$AH$7:$AH$253)</f>
        <v>0</v>
      </c>
      <c r="AH70" s="40">
        <f>SUMIF(Entrada_Dados_Ano_2012!$C$7:$C$253,D70,Entrada_Dados_Ano_2012!$AI$7:$AI$253)</f>
        <v>0</v>
      </c>
      <c r="AI70" s="40">
        <f>SUMIF(Entrada_Dados_Ano_2012!$C$7:$C$253,D70,Entrada_Dados_Ano_2012!$AJ$7:$AJ$253)</f>
        <v>0</v>
      </c>
      <c r="AJ70" s="40">
        <f>SUMIF(Entrada_Dados_Ano_2012!$C$7:$C$253,D70,Entrada_Dados_Ano_2012!$AK$7:$AK$253)</f>
        <v>0</v>
      </c>
      <c r="AK70" s="40">
        <f>SUMIF(Entrada_Dados_Ano_2012!$C$7:$C$253,D70,Entrada_Dados_Ano_2012!$AL$7:$AL$253)</f>
        <v>50</v>
      </c>
      <c r="AL70" s="40">
        <f>SUMIF(Entrada_Dados_Ano_2012!$C$7:$C$253,D70,Entrada_Dados_Ano_2012!$AM$7:$AM$253)</f>
        <v>800</v>
      </c>
      <c r="AM70" s="40">
        <f>SUMIF(Entrada_Dados_Ano_2012!$C$7:$C$253,D70,Entrada_Dados_Ano_2012!$AN$7:$AN$253)</f>
        <v>120</v>
      </c>
      <c r="AN70" s="40">
        <f>SUMIF(Entrada_Dados_Ano_2012!$C$7:$C$253,D70,Entrada_Dados_Ano_2012!$AO$7:$AO$253)</f>
        <v>0</v>
      </c>
      <c r="AO70" s="40">
        <f>SUMIF(Entrada_Dados_Ano_2012!$C$7:$C$253,D70,Entrada_Dados_Ano_2012!$AP$7:$AP$253)</f>
        <v>0</v>
      </c>
      <c r="AP70" s="145">
        <f>SUMIF(Entrada_Dados_Ano_2012!$C$7:$C$253,D70,Entrada_Dados_Ano_2012!$AQ$7:$AQ$253)</f>
        <v>0</v>
      </c>
      <c r="AQ70" s="142">
        <f>SUMIF(Entrada_Dados_Ano_2012!$C$7:$C$253,D70,Entrada_Dados_Ano_2012!$AT$7:$AT$253)</f>
        <v>0</v>
      </c>
      <c r="AR70" s="40">
        <f>SUMIF(Entrada_Dados_Ano_2012!$C$7:$C$253,D70,Entrada_Dados_Ano_2012!$AU$7:$AU$253)</f>
        <v>0</v>
      </c>
      <c r="AS70" s="40">
        <f>SUMIF(Entrada_Dados_Ano_2012!$C$7:$C$253,D70,Entrada_Dados_Ano_2012!$AV$7:$AV$253)</f>
        <v>0</v>
      </c>
      <c r="AT70" s="40">
        <f>SUMIF(Entrada_Dados_Ano_2012!$C$7:$C$253,D70,Entrada_Dados_Ano_2012!$AW$7:$AW$253)</f>
        <v>0</v>
      </c>
      <c r="AU70" s="40">
        <f>SUMIF(Entrada_Dados_Ano_2012!$C$7:$C$253,D70,Entrada_Dados_Ano_2012!$AX$7:$AX$253)</f>
        <v>324</v>
      </c>
      <c r="AV70" s="40">
        <f>SUMIF(Entrada_Dados_Ano_2012!$C$7:$C$253,D70,Entrada_Dados_Ano_2012!$AY$7:$AY$253)</f>
        <v>0</v>
      </c>
      <c r="AW70" s="40">
        <f>SUMIF(Entrada_Dados_Ano_2012!$C$7:$C$253,D70,Entrada_Dados_Ano_2012!$AZ$7:$AZ$253)</f>
        <v>63092</v>
      </c>
      <c r="AX70" s="40">
        <f>SUMIF(Entrada_Dados_Ano_2012!$C$7:$C$253,D70,Entrada_Dados_Ano_2012!$BA$7:$BA$253)</f>
        <v>0</v>
      </c>
      <c r="AY70" s="40">
        <f>SUMIF(Entrada_Dados_Ano_2012!$C$7:$C$253,D70,Entrada_Dados_Ano_2012!$BB$7:$BB$253)</f>
        <v>0</v>
      </c>
      <c r="AZ70" s="40">
        <f>SUMIF(Entrada_Dados_Ano_2012!$C$7:$C$253,D70,Entrada_Dados_Ano_2012!$BC$7:$BC$253)</f>
        <v>0</v>
      </c>
      <c r="BA70" s="40">
        <f>SUMIF(Entrada_Dados_Ano_2012!$C$7:$C$253,D70,Entrada_Dados_Ano_2012!$BD$7:$BD$253)</f>
        <v>0</v>
      </c>
      <c r="BB70" s="40">
        <f>SUMIF(Entrada_Dados_Ano_2012!$C$7:$C$253,D70,Entrada_Dados_Ano_2012!$BE$7:$BE$253)</f>
        <v>0</v>
      </c>
      <c r="BC70" s="40">
        <f>SUMIF(Entrada_Dados_Ano_2012!$C$7:$C$253,D70,Entrada_Dados_Ano_2012!$BF$7:$BF$253)</f>
        <v>0</v>
      </c>
      <c r="BD70" s="40">
        <f>SUMIF(Entrada_Dados_Ano_2012!$C$7:$C$253,D70,Entrada_Dados_Ano_2012!$BG$7:$BG$253)</f>
        <v>2100</v>
      </c>
      <c r="BE70" s="40">
        <f>SUMIF(Entrada_Dados_Ano_2012!$C$7:$C$253,D70,Entrada_Dados_Ano_2012!$BH$7:$BH$253)</f>
        <v>3840</v>
      </c>
      <c r="BF70" s="40">
        <f>SUMIF(Entrada_Dados_Ano_2012!$C$7:$C$253,D70,Entrada_Dados_Ano_2012!$BI$7:$BI$253)</f>
        <v>288</v>
      </c>
      <c r="BG70" s="40">
        <f>SUMIF(Entrada_Dados_Ano_2012!$C$7:$C$253,D70,Entrada_Dados_Ano_2012!$BJ$7:$BJ$253)</f>
        <v>0</v>
      </c>
      <c r="BH70" s="40">
        <f>SUMIF(Entrada_Dados_Ano_2012!$C$7:$C$253,D70,Entrada_Dados_Ano_2012!$BK$7:$BK$253)</f>
        <v>0</v>
      </c>
      <c r="BI70" s="40">
        <f>SUMIF(Entrada_Dados_Ano_2012!$C$7:$C$253,D70,Entrada_Dados_Ano_2012!$BL$7:$BL$253)</f>
        <v>0</v>
      </c>
      <c r="BK70" s="80">
        <v>63</v>
      </c>
      <c r="BL70" s="81">
        <f t="shared" si="31"/>
        <v>0</v>
      </c>
      <c r="BM70" s="80" t="str">
        <f>IF(BL70=1,SUM($BL$8:BL70),"")</f>
        <v/>
      </c>
      <c r="BN70" s="86" t="str">
        <f t="shared" si="32"/>
        <v>Ceres</v>
      </c>
      <c r="BO70" s="117">
        <f t="shared" si="115"/>
        <v>0</v>
      </c>
      <c r="BP70" s="116">
        <f>HLOOKUP($BP$6,$BZ$6:DI70,BX70)</f>
        <v>0</v>
      </c>
      <c r="BQ70" s="117">
        <f>HLOOKUP($BQ$6,$DJ$6:ES70,BX70)</f>
        <v>0</v>
      </c>
      <c r="BR70" s="116">
        <f>HLOOKUP($BR$6,$ET$6:GC70,BX70)</f>
        <v>0</v>
      </c>
      <c r="BS70" s="84" t="str">
        <f t="shared" si="33"/>
        <v/>
      </c>
      <c r="BT70" s="96" t="str">
        <f>IF((SUM($BL69:$BL$254)=0),"",IF($BK70=VLOOKUP($BK70,$BM$8:$BM$254,1),IF(VLOOKUP($BK70,$BM$8:$BO$254,2)=0,"",VLOOKUP($BK70,$BM$8:$BO$254,3))," "))</f>
        <v/>
      </c>
      <c r="BU70" s="93" t="str">
        <f t="shared" si="34"/>
        <v/>
      </c>
      <c r="BV70" s="90" t="str">
        <f t="shared" si="35"/>
        <v/>
      </c>
      <c r="BW70" s="93" t="str">
        <f t="shared" si="101"/>
        <v/>
      </c>
      <c r="BX70" s="97">
        <v>65</v>
      </c>
      <c r="BY70" s="29"/>
      <c r="BZ70" s="113"/>
      <c r="CA70" s="113">
        <f t="shared" si="36"/>
        <v>0</v>
      </c>
      <c r="CB70" s="113">
        <f t="shared" si="37"/>
        <v>0</v>
      </c>
      <c r="CC70" s="113">
        <f t="shared" si="38"/>
        <v>0</v>
      </c>
      <c r="CD70" s="113">
        <f t="shared" si="39"/>
        <v>0</v>
      </c>
      <c r="CE70" s="113">
        <f t="shared" ca="1" si="40"/>
        <v>0</v>
      </c>
      <c r="CF70" s="113">
        <f t="shared" si="41"/>
        <v>180</v>
      </c>
      <c r="CG70" s="113">
        <f t="shared" si="42"/>
        <v>125</v>
      </c>
      <c r="CH70" s="113">
        <f t="shared" si="43"/>
        <v>0</v>
      </c>
      <c r="CI70" s="113">
        <f t="shared" si="1"/>
        <v>0</v>
      </c>
      <c r="CJ70" s="113">
        <f t="shared" si="2"/>
        <v>0</v>
      </c>
      <c r="CK70" s="113">
        <f t="shared" si="44"/>
        <v>889</v>
      </c>
      <c r="CL70" s="113">
        <f t="shared" si="45"/>
        <v>0</v>
      </c>
      <c r="CM70" s="113">
        <f t="shared" si="46"/>
        <v>0</v>
      </c>
      <c r="CN70" s="113">
        <f t="shared" si="47"/>
        <v>0</v>
      </c>
      <c r="CO70" s="113">
        <f t="shared" si="48"/>
        <v>0</v>
      </c>
      <c r="CP70" s="113">
        <f t="shared" si="49"/>
        <v>0</v>
      </c>
      <c r="CQ70" s="113">
        <f t="shared" si="50"/>
        <v>0</v>
      </c>
      <c r="CR70" s="113">
        <f t="shared" si="51"/>
        <v>0</v>
      </c>
      <c r="CS70" s="113">
        <f t="shared" si="3"/>
        <v>0</v>
      </c>
      <c r="CT70" s="113">
        <f t="shared" si="4"/>
        <v>0</v>
      </c>
      <c r="CU70" s="113">
        <f t="shared" si="5"/>
        <v>0</v>
      </c>
      <c r="CV70" s="113">
        <f t="shared" si="6"/>
        <v>0</v>
      </c>
      <c r="CW70" s="113">
        <f t="shared" si="52"/>
        <v>0</v>
      </c>
      <c r="CX70" s="113">
        <f t="shared" si="7"/>
        <v>0</v>
      </c>
      <c r="CY70" s="113">
        <f t="shared" si="8"/>
        <v>0</v>
      </c>
      <c r="CZ70" s="113">
        <f t="shared" si="9"/>
        <v>0</v>
      </c>
      <c r="DA70" s="113">
        <f t="shared" si="53"/>
        <v>50</v>
      </c>
      <c r="DB70" s="113">
        <f t="shared" si="54"/>
        <v>800</v>
      </c>
      <c r="DC70" s="113">
        <f t="shared" si="55"/>
        <v>0</v>
      </c>
      <c r="DD70" s="113">
        <f t="shared" si="56"/>
        <v>120</v>
      </c>
      <c r="DE70" s="113">
        <f t="shared" si="57"/>
        <v>0</v>
      </c>
      <c r="DF70" s="113">
        <f t="shared" si="58"/>
        <v>0</v>
      </c>
      <c r="DG70" s="113">
        <f t="shared" si="59"/>
        <v>0</v>
      </c>
      <c r="DH70" s="113">
        <f t="shared" si="60"/>
        <v>0</v>
      </c>
      <c r="DI70" s="113">
        <f t="shared" si="61"/>
        <v>0</v>
      </c>
      <c r="DJ70" s="113"/>
      <c r="DK70" s="113">
        <f t="shared" si="102"/>
        <v>0</v>
      </c>
      <c r="DL70" s="113">
        <f t="shared" si="62"/>
        <v>0</v>
      </c>
      <c r="DM70" s="113">
        <f t="shared" si="63"/>
        <v>0</v>
      </c>
      <c r="DN70" s="113">
        <f t="shared" si="64"/>
        <v>0</v>
      </c>
      <c r="DO70" s="113">
        <f t="shared" si="65"/>
        <v>0</v>
      </c>
      <c r="DP70" s="113">
        <f t="shared" si="66"/>
        <v>180</v>
      </c>
      <c r="DQ70" s="113">
        <f t="shared" si="67"/>
        <v>125</v>
      </c>
      <c r="DR70" s="113">
        <f t="shared" si="68"/>
        <v>0</v>
      </c>
      <c r="DS70" s="113">
        <f t="shared" si="11"/>
        <v>0</v>
      </c>
      <c r="DT70" s="113">
        <f t="shared" si="12"/>
        <v>0</v>
      </c>
      <c r="DU70" s="113">
        <f t="shared" si="69"/>
        <v>889</v>
      </c>
      <c r="DV70" s="113">
        <f t="shared" si="70"/>
        <v>0</v>
      </c>
      <c r="DW70" s="113">
        <f t="shared" si="103"/>
        <v>0</v>
      </c>
      <c r="DX70" s="113">
        <f t="shared" si="71"/>
        <v>0</v>
      </c>
      <c r="DY70" s="113">
        <f t="shared" si="72"/>
        <v>0</v>
      </c>
      <c r="DZ70" s="113">
        <f t="shared" si="104"/>
        <v>0</v>
      </c>
      <c r="EA70" s="113">
        <f t="shared" si="73"/>
        <v>0</v>
      </c>
      <c r="EB70" s="113">
        <f t="shared" si="74"/>
        <v>0</v>
      </c>
      <c r="EC70" s="113">
        <f t="shared" si="13"/>
        <v>0</v>
      </c>
      <c r="ED70" s="113">
        <f t="shared" si="14"/>
        <v>0</v>
      </c>
      <c r="EE70" s="113">
        <f t="shared" si="15"/>
        <v>0</v>
      </c>
      <c r="EF70" s="113">
        <f t="shared" si="16"/>
        <v>0</v>
      </c>
      <c r="EG70" s="113">
        <f t="shared" si="75"/>
        <v>0</v>
      </c>
      <c r="EH70" s="113">
        <f t="shared" si="17"/>
        <v>0</v>
      </c>
      <c r="EI70" s="113">
        <f t="shared" si="18"/>
        <v>0</v>
      </c>
      <c r="EJ70" s="113">
        <f t="shared" si="19"/>
        <v>0</v>
      </c>
      <c r="EK70" s="113">
        <f t="shared" si="76"/>
        <v>50</v>
      </c>
      <c r="EL70" s="113">
        <f t="shared" si="77"/>
        <v>800</v>
      </c>
      <c r="EM70" s="113">
        <f t="shared" si="105"/>
        <v>0</v>
      </c>
      <c r="EN70" s="113">
        <f t="shared" si="78"/>
        <v>120</v>
      </c>
      <c r="EO70" s="113">
        <f t="shared" si="79"/>
        <v>0</v>
      </c>
      <c r="EP70" s="113">
        <f t="shared" si="106"/>
        <v>0</v>
      </c>
      <c r="EQ70" s="113">
        <f t="shared" si="80"/>
        <v>0</v>
      </c>
      <c r="ER70" s="113">
        <f t="shared" si="81"/>
        <v>0</v>
      </c>
      <c r="ES70" s="113">
        <f t="shared" si="107"/>
        <v>0</v>
      </c>
      <c r="ET70" s="113"/>
      <c r="EU70" s="113">
        <f t="shared" si="108"/>
        <v>0</v>
      </c>
      <c r="EV70" s="113">
        <f t="shared" si="82"/>
        <v>0</v>
      </c>
      <c r="EW70" s="113">
        <f t="shared" si="83"/>
        <v>0</v>
      </c>
      <c r="EX70" s="113">
        <f t="shared" si="84"/>
        <v>0</v>
      </c>
      <c r="EY70" s="113">
        <f t="shared" si="85"/>
        <v>0</v>
      </c>
      <c r="EZ70" s="113">
        <f t="shared" si="86"/>
        <v>324</v>
      </c>
      <c r="FA70" s="113">
        <f t="shared" si="109"/>
        <v>1875</v>
      </c>
      <c r="FB70" s="113">
        <f t="shared" si="87"/>
        <v>0</v>
      </c>
      <c r="FC70" s="113">
        <f t="shared" si="21"/>
        <v>0</v>
      </c>
      <c r="FD70" s="113">
        <f t="shared" si="22"/>
        <v>0</v>
      </c>
      <c r="FE70" s="113">
        <f t="shared" si="88"/>
        <v>63092</v>
      </c>
      <c r="FF70" s="113">
        <f t="shared" si="89"/>
        <v>0</v>
      </c>
      <c r="FG70" s="113">
        <f t="shared" si="110"/>
        <v>0</v>
      </c>
      <c r="FH70" s="113">
        <f t="shared" si="90"/>
        <v>0</v>
      </c>
      <c r="FI70" s="113">
        <f t="shared" si="91"/>
        <v>0</v>
      </c>
      <c r="FJ70" s="113">
        <f t="shared" si="111"/>
        <v>0</v>
      </c>
      <c r="FK70" s="113">
        <f t="shared" si="92"/>
        <v>0</v>
      </c>
      <c r="FL70" s="113">
        <f t="shared" si="93"/>
        <v>0</v>
      </c>
      <c r="FM70" s="113">
        <f t="shared" si="23"/>
        <v>0</v>
      </c>
      <c r="FN70" s="113">
        <f t="shared" si="24"/>
        <v>0</v>
      </c>
      <c r="FO70" s="113">
        <f t="shared" si="25"/>
        <v>0</v>
      </c>
      <c r="FP70" s="113">
        <f t="shared" si="26"/>
        <v>0</v>
      </c>
      <c r="FQ70" s="113">
        <f t="shared" si="94"/>
        <v>0</v>
      </c>
      <c r="FR70" s="113">
        <f t="shared" si="27"/>
        <v>0</v>
      </c>
      <c r="FS70" s="113">
        <f t="shared" si="28"/>
        <v>0</v>
      </c>
      <c r="FT70" s="113">
        <f t="shared" si="29"/>
        <v>0</v>
      </c>
      <c r="FU70" s="113">
        <f t="shared" si="95"/>
        <v>2100</v>
      </c>
      <c r="FV70" s="113">
        <f t="shared" si="96"/>
        <v>3840</v>
      </c>
      <c r="FW70" s="113">
        <f t="shared" si="112"/>
        <v>0</v>
      </c>
      <c r="FX70" s="113">
        <f t="shared" si="97"/>
        <v>288</v>
      </c>
      <c r="FY70" s="113">
        <f t="shared" si="98"/>
        <v>0</v>
      </c>
      <c r="FZ70" s="113">
        <f t="shared" si="113"/>
        <v>0</v>
      </c>
      <c r="GA70" s="113">
        <f t="shared" si="99"/>
        <v>0</v>
      </c>
      <c r="GB70" s="113">
        <f t="shared" si="100"/>
        <v>0</v>
      </c>
      <c r="GC70" s="113">
        <f t="shared" si="114"/>
        <v>0</v>
      </c>
    </row>
    <row r="71" spans="2:185" ht="12.75" customHeight="1" x14ac:dyDescent="0.2">
      <c r="B71" s="124">
        <v>64</v>
      </c>
      <c r="C71" s="121" t="s">
        <v>345</v>
      </c>
      <c r="D71" s="126" t="s">
        <v>120</v>
      </c>
      <c r="E71" s="40">
        <f>SUMIF(Entrada_Dados_Ano_2012!$C$7:$C$253,D71,Entrada_Dados_Ano_2012!$D$7:$D$253)</f>
        <v>0</v>
      </c>
      <c r="F71" s="40">
        <f>SUMIF(Entrada_Dados_Ano_2012!$C$7:$C$253,D71,Entrada_Dados_Ano_2012!$E$7:$E$253)</f>
        <v>0</v>
      </c>
      <c r="G71" s="40">
        <f>SUMIF(Entrada_Dados_Ano_2012!$C$7:$C$253,D71,Entrada_Dados_Ano_2012!$F$7:$F$253)</f>
        <v>0</v>
      </c>
      <c r="H71" s="40">
        <f ca="1">SUMIF(Entrada_Dados_Ano_2012!$C$7:$C$253,D71,Entrada_Dados_Ano_2012!$G$7:$G$251)</f>
        <v>0</v>
      </c>
      <c r="I71" s="40">
        <f>SUMIF(Entrada_Dados_Ano_2012!$C$7:$C$251,D71,Entrada_Dados_Ano_2012!$H$7:$H$253)</f>
        <v>80</v>
      </c>
      <c r="J71" s="40">
        <f>SUMIF(Entrada_Dados_Ano_2012!$C$7:$C$253,D71,Entrada_Dados_Ano_2012!$I$7:$I$253)</f>
        <v>0</v>
      </c>
      <c r="K71" s="40">
        <f>SUMIF(Entrada_Dados_Ano_2012!$C$7:$C$253,D71,Entrada_Dados_Ano_2012!$J$7:$J$253)</f>
        <v>10</v>
      </c>
      <c r="L71" s="40">
        <f>SUMIF(Entrada_Dados_Ano_2012!$C$7:$C$253,D71,Entrada_Dados_Ano_2012!$K$7:$K$253)</f>
        <v>0</v>
      </c>
      <c r="M71" s="40">
        <f>SUMIF(Entrada_Dados_Ano_2012!$C$7:$C$253,D71,Entrada_Dados_Ano_2012!$L$7:$L$253)</f>
        <v>0</v>
      </c>
      <c r="N71" s="40">
        <f>SUMIF(Entrada_Dados_Ano_2012!$C$7:$C$253,D71,Entrada_Dados_Ano_2012!$M$7:$M$253)</f>
        <v>0</v>
      </c>
      <c r="O71" s="40">
        <f>SUMIF(Entrada_Dados_Ano_2012!$C$7:$C$253,D71,Entrada_Dados_Ano_2012!$N$7:$N$253)</f>
        <v>0</v>
      </c>
      <c r="P71" s="40">
        <f>SUMIF(Entrada_Dados_Ano_2012!$C$7:$C$253,D71,Entrada_Dados_Ano_2012!$O$7:$O$253)</f>
        <v>0</v>
      </c>
      <c r="Q71" s="40">
        <f>SUMIF(Entrada_Dados_Ano_2012!$C$7:$C$253,D71,Entrada_Dados_Ano_2012!$P$7:$P$253)</f>
        <v>20</v>
      </c>
      <c r="R71" s="40">
        <f>SUMIF(Entrada_Dados_Ano_2012!$C$7:$C$253,D71,Entrada_Dados_Ano_2012!$Q$7:$Q$253)</f>
        <v>0</v>
      </c>
      <c r="S71" s="40">
        <f>SUMIF(Entrada_Dados_Ano_2012!$C$7:$C$253,D71,Entrada_Dados_Ano_2012!$R$7:$R$253)</f>
        <v>500</v>
      </c>
      <c r="T71" s="40">
        <f>SUMIF(Entrada_Dados_Ano_2012!$C$7:$C$253,D71,Entrada_Dados_Ano_2012!$S$7:$S$253)</f>
        <v>1300</v>
      </c>
      <c r="U71" s="40">
        <f>SUMIF(Entrada_Dados_Ano_2012!$C$7:$C$253,D71,Entrada_Dados_Ano_2012!$T$7:$T$253)</f>
        <v>0</v>
      </c>
      <c r="V71" s="40">
        <f>SUMIF(Entrada_Dados_Ano_2012!$C$7:$C$253,D71,Entrada_Dados_Ano_2012!$U$7:$U$253)</f>
        <v>0</v>
      </c>
      <c r="W71" s="145">
        <f>SUMIF(Entrada_Dados_Ano_2012!$C$7:$C$253,D71,Entrada_Dados_Ano_2012!$V$7:$V$253)</f>
        <v>0</v>
      </c>
      <c r="X71" s="142">
        <f>SUMIF(Entrada_Dados_Ano_2012!$C$7:$C$253,D71,Entrada_Dados_Ano_2012!$Y$7:$Y$253)</f>
        <v>0</v>
      </c>
      <c r="Y71" s="40">
        <f>SUMIF(Entrada_Dados_Ano_2012!$C$7:$C$253,D71,Entrada_Dados_Ano_2012!$Z$7:$Z$253)</f>
        <v>0</v>
      </c>
      <c r="Z71" s="40">
        <f>SUMIF(Entrada_Dados_Ano_2012!$C$7:$C$253,D71,Entrada_Dados_Ano_2012!$AA$7:$AA$253)</f>
        <v>0</v>
      </c>
      <c r="AA71" s="40">
        <f>SUMIF(Entrada_Dados_Ano_2012!$C$7:$C$253,D71,Entrada_Dados_Ano_2012!$AB$7:$AB$253)</f>
        <v>0</v>
      </c>
      <c r="AB71" s="40">
        <f>SUMIF(Entrada_Dados_Ano_2012!$C$7:$C$253,D71,Entrada_Dados_Ano_2012!$AC$7:$AC$253)</f>
        <v>80</v>
      </c>
      <c r="AC71" s="40">
        <f>SUMIF(Entrada_Dados_Ano_2012!$C$7:$C$253,D71,Entrada_Dados_Ano_2012!$AD$7:$AD$253)</f>
        <v>0</v>
      </c>
      <c r="AD71" s="40">
        <f>SUMIF(Entrada_Dados_Ano_2012!$C$7:$C$253,D71,Entrada_Dados_Ano_2012!$AE$7:$AE$253)</f>
        <v>10</v>
      </c>
      <c r="AE71" s="40">
        <f>SUMIF(Entrada_Dados_Ano_2012!$C$7:$C$253,D71,Entrada_Dados_Ano_2012!$AF$7:$AF$253)</f>
        <v>0</v>
      </c>
      <c r="AF71" s="40">
        <f>SUMIF(Entrada_Dados_Ano_2012!$C$7:$C$253,D71,Entrada_Dados_Ano_2012!$AG$7:$AG$253)</f>
        <v>0</v>
      </c>
      <c r="AG71" s="40">
        <f>SUMIF(Entrada_Dados_Ano_2012!$C$7:$C$253,D71,Entrada_Dados_Ano_2012!$AH$7:$AH$253)</f>
        <v>0</v>
      </c>
      <c r="AH71" s="40">
        <f>SUMIF(Entrada_Dados_Ano_2012!$C$7:$C$253,D71,Entrada_Dados_Ano_2012!$AI$7:$AI$253)</f>
        <v>0</v>
      </c>
      <c r="AI71" s="40">
        <f>SUMIF(Entrada_Dados_Ano_2012!$C$7:$C$253,D71,Entrada_Dados_Ano_2012!$AJ$7:$AJ$253)</f>
        <v>0</v>
      </c>
      <c r="AJ71" s="40">
        <f>SUMIF(Entrada_Dados_Ano_2012!$C$7:$C$253,D71,Entrada_Dados_Ano_2012!$AK$7:$AK$253)</f>
        <v>20</v>
      </c>
      <c r="AK71" s="40">
        <f>SUMIF(Entrada_Dados_Ano_2012!$C$7:$C$253,D71,Entrada_Dados_Ano_2012!$AL$7:$AL$253)</f>
        <v>0</v>
      </c>
      <c r="AL71" s="40">
        <f>SUMIF(Entrada_Dados_Ano_2012!$C$7:$C$253,D71,Entrada_Dados_Ano_2012!$AM$7:$AM$253)</f>
        <v>500</v>
      </c>
      <c r="AM71" s="40">
        <f>SUMIF(Entrada_Dados_Ano_2012!$C$7:$C$253,D71,Entrada_Dados_Ano_2012!$AN$7:$AN$253)</f>
        <v>1300</v>
      </c>
      <c r="AN71" s="40">
        <f>SUMIF(Entrada_Dados_Ano_2012!$C$7:$C$253,D71,Entrada_Dados_Ano_2012!$AO$7:$AO$253)</f>
        <v>0</v>
      </c>
      <c r="AO71" s="40">
        <f>SUMIF(Entrada_Dados_Ano_2012!$C$7:$C$253,D71,Entrada_Dados_Ano_2012!$AP$7:$AP$253)</f>
        <v>0</v>
      </c>
      <c r="AP71" s="145">
        <f>SUMIF(Entrada_Dados_Ano_2012!$C$7:$C$253,D71,Entrada_Dados_Ano_2012!$AQ$7:$AQ$253)</f>
        <v>0</v>
      </c>
      <c r="AQ71" s="142">
        <f>SUMIF(Entrada_Dados_Ano_2012!$C$7:$C$253,D71,Entrada_Dados_Ano_2012!$AT$7:$AT$253)</f>
        <v>0</v>
      </c>
      <c r="AR71" s="40">
        <f>SUMIF(Entrada_Dados_Ano_2012!$C$7:$C$253,D71,Entrada_Dados_Ano_2012!$AU$7:$AU$253)</f>
        <v>0</v>
      </c>
      <c r="AS71" s="40">
        <f>SUMIF(Entrada_Dados_Ano_2012!$C$7:$C$253,D71,Entrada_Dados_Ano_2012!$AV$7:$AV$253)</f>
        <v>0</v>
      </c>
      <c r="AT71" s="40">
        <f>SUMIF(Entrada_Dados_Ano_2012!$C$7:$C$253,D71,Entrada_Dados_Ano_2012!$AW$7:$AW$253)</f>
        <v>0</v>
      </c>
      <c r="AU71" s="40">
        <f>SUMIF(Entrada_Dados_Ano_2012!$C$7:$C$253,D71,Entrada_Dados_Ano_2012!$AX$7:$AX$253)</f>
        <v>160</v>
      </c>
      <c r="AV71" s="40">
        <f>SUMIF(Entrada_Dados_Ano_2012!$C$7:$C$253,D71,Entrada_Dados_Ano_2012!$AY$7:$AY$253)</f>
        <v>0</v>
      </c>
      <c r="AW71" s="40">
        <f>SUMIF(Entrada_Dados_Ano_2012!$C$7:$C$253,D71,Entrada_Dados_Ano_2012!$AZ$7:$AZ$253)</f>
        <v>550</v>
      </c>
      <c r="AX71" s="40">
        <f>SUMIF(Entrada_Dados_Ano_2012!$C$7:$C$253,D71,Entrada_Dados_Ano_2012!$BA$7:$BA$253)</f>
        <v>0</v>
      </c>
      <c r="AY71" s="40">
        <f>SUMIF(Entrada_Dados_Ano_2012!$C$7:$C$253,D71,Entrada_Dados_Ano_2012!$BB$7:$BB$253)</f>
        <v>0</v>
      </c>
      <c r="AZ71" s="40">
        <f>SUMIF(Entrada_Dados_Ano_2012!$C$7:$C$253,D71,Entrada_Dados_Ano_2012!$BC$7:$BC$253)</f>
        <v>0</v>
      </c>
      <c r="BA71" s="40">
        <f>SUMIF(Entrada_Dados_Ano_2012!$C$7:$C$253,D71,Entrada_Dados_Ano_2012!$BD$7:$BD$253)</f>
        <v>0</v>
      </c>
      <c r="BB71" s="40">
        <f>SUMIF(Entrada_Dados_Ano_2012!$C$7:$C$253,D71,Entrada_Dados_Ano_2012!$BE$7:$BE$253)</f>
        <v>0</v>
      </c>
      <c r="BC71" s="40">
        <f>SUMIF(Entrada_Dados_Ano_2012!$C$7:$C$253,D71,Entrada_Dados_Ano_2012!$BF$7:$BF$253)</f>
        <v>300</v>
      </c>
      <c r="BD71" s="40">
        <f>SUMIF(Entrada_Dados_Ano_2012!$C$7:$C$253,D71,Entrada_Dados_Ano_2012!$BG$7:$BG$253)</f>
        <v>0</v>
      </c>
      <c r="BE71" s="40">
        <f>SUMIF(Entrada_Dados_Ano_2012!$C$7:$C$253,D71,Entrada_Dados_Ano_2012!$BH$7:$BH$253)</f>
        <v>3500</v>
      </c>
      <c r="BF71" s="40">
        <f>SUMIF(Entrada_Dados_Ano_2012!$C$7:$C$253,D71,Entrada_Dados_Ano_2012!$BI$7:$BI$253)</f>
        <v>3900</v>
      </c>
      <c r="BG71" s="40">
        <f>SUMIF(Entrada_Dados_Ano_2012!$C$7:$C$253,D71,Entrada_Dados_Ano_2012!$BJ$7:$BJ$253)</f>
        <v>0</v>
      </c>
      <c r="BH71" s="40">
        <f>SUMIF(Entrada_Dados_Ano_2012!$C$7:$C$253,D71,Entrada_Dados_Ano_2012!$BK$7:$BK$253)</f>
        <v>0</v>
      </c>
      <c r="BI71" s="40">
        <f>SUMIF(Entrada_Dados_Ano_2012!$C$7:$C$253,D71,Entrada_Dados_Ano_2012!$BL$7:$BL$253)</f>
        <v>0</v>
      </c>
      <c r="BK71" s="80">
        <v>64</v>
      </c>
      <c r="BL71" s="81">
        <f t="shared" si="31"/>
        <v>0</v>
      </c>
      <c r="BM71" s="80" t="str">
        <f>IF(BL71=1,SUM($BL$8:BL71),"")</f>
        <v/>
      </c>
      <c r="BN71" s="86" t="str">
        <f t="shared" si="32"/>
        <v>Cezarina</v>
      </c>
      <c r="BO71" s="117">
        <f t="shared" si="115"/>
        <v>0</v>
      </c>
      <c r="BP71" s="116">
        <f>HLOOKUP($BP$6,$BZ$6:DI71,BX71)</f>
        <v>0</v>
      </c>
      <c r="BQ71" s="117">
        <f>HLOOKUP($BQ$6,$DJ$6:ES71,BX71)</f>
        <v>0</v>
      </c>
      <c r="BR71" s="116">
        <f>HLOOKUP($BR$6,$ET$6:GC71,BX71)</f>
        <v>0</v>
      </c>
      <c r="BS71" s="84" t="str">
        <f t="shared" si="33"/>
        <v/>
      </c>
      <c r="BT71" s="96" t="str">
        <f>IF((SUM($BL70:$BL$254)=0),"",IF($BK71=VLOOKUP($BK71,$BM$8:$BM$254,1),IF(VLOOKUP($BK71,$BM$8:$BO$254,2)=0,"",VLOOKUP($BK71,$BM$8:$BO$254,3))," "))</f>
        <v/>
      </c>
      <c r="BU71" s="93" t="str">
        <f t="shared" si="34"/>
        <v/>
      </c>
      <c r="BV71" s="90" t="str">
        <f t="shared" si="35"/>
        <v/>
      </c>
      <c r="BW71" s="93" t="str">
        <f t="shared" si="101"/>
        <v/>
      </c>
      <c r="BX71" s="97">
        <v>66</v>
      </c>
      <c r="BY71" s="29"/>
      <c r="BZ71" s="113"/>
      <c r="CA71" s="113">
        <f t="shared" si="36"/>
        <v>0</v>
      </c>
      <c r="CB71" s="113">
        <f t="shared" si="37"/>
        <v>0</v>
      </c>
      <c r="CC71" s="113">
        <f t="shared" si="38"/>
        <v>0</v>
      </c>
      <c r="CD71" s="113">
        <f t="shared" si="39"/>
        <v>0</v>
      </c>
      <c r="CE71" s="113">
        <f t="shared" ca="1" si="40"/>
        <v>0</v>
      </c>
      <c r="CF71" s="113">
        <f t="shared" si="41"/>
        <v>80</v>
      </c>
      <c r="CG71" s="113">
        <f t="shared" si="42"/>
        <v>0</v>
      </c>
      <c r="CH71" s="113">
        <f t="shared" si="43"/>
        <v>0</v>
      </c>
      <c r="CI71" s="113">
        <f t="shared" ref="CI71:CI134" si="116">G325</f>
        <v>0</v>
      </c>
      <c r="CJ71" s="113">
        <f t="shared" ref="CJ71:CJ134" si="117">H325</f>
        <v>0</v>
      </c>
      <c r="CK71" s="113">
        <f t="shared" si="44"/>
        <v>10</v>
      </c>
      <c r="CL71" s="113">
        <f t="shared" si="45"/>
        <v>0</v>
      </c>
      <c r="CM71" s="113">
        <f t="shared" si="46"/>
        <v>25</v>
      </c>
      <c r="CN71" s="113">
        <f t="shared" si="47"/>
        <v>0</v>
      </c>
      <c r="CO71" s="113">
        <f t="shared" si="48"/>
        <v>0</v>
      </c>
      <c r="CP71" s="113">
        <f t="shared" si="49"/>
        <v>0</v>
      </c>
      <c r="CQ71" s="113">
        <f t="shared" si="50"/>
        <v>0</v>
      </c>
      <c r="CR71" s="113">
        <f t="shared" si="51"/>
        <v>0</v>
      </c>
      <c r="CS71" s="113">
        <f t="shared" ref="CS71:CS134" si="118">K325</f>
        <v>0</v>
      </c>
      <c r="CT71" s="113">
        <f t="shared" ref="CT71:CT134" si="119">L325</f>
        <v>5</v>
      </c>
      <c r="CU71" s="113">
        <f t="shared" ref="CU71:CU134" si="120">M325</f>
        <v>0</v>
      </c>
      <c r="CV71" s="113">
        <f t="shared" ref="CV71:CV134" si="121">N325</f>
        <v>0</v>
      </c>
      <c r="CW71" s="113">
        <f t="shared" si="52"/>
        <v>20</v>
      </c>
      <c r="CX71" s="113">
        <f t="shared" ref="CX71:CX134" si="122">O325</f>
        <v>0</v>
      </c>
      <c r="CY71" s="113">
        <f t="shared" ref="CY71:CY134" si="123">P325</f>
        <v>0</v>
      </c>
      <c r="CZ71" s="113">
        <f t="shared" ref="CZ71:CZ134" si="124">Q325</f>
        <v>0</v>
      </c>
      <c r="DA71" s="113">
        <f t="shared" si="53"/>
        <v>0</v>
      </c>
      <c r="DB71" s="113">
        <f t="shared" si="54"/>
        <v>500</v>
      </c>
      <c r="DC71" s="113">
        <f t="shared" si="55"/>
        <v>0</v>
      </c>
      <c r="DD71" s="113">
        <f t="shared" si="56"/>
        <v>1300</v>
      </c>
      <c r="DE71" s="113">
        <f t="shared" si="57"/>
        <v>0</v>
      </c>
      <c r="DF71" s="113">
        <f t="shared" si="58"/>
        <v>0</v>
      </c>
      <c r="DG71" s="113">
        <f t="shared" si="59"/>
        <v>0</v>
      </c>
      <c r="DH71" s="113">
        <f t="shared" si="60"/>
        <v>0</v>
      </c>
      <c r="DI71" s="113">
        <f t="shared" si="61"/>
        <v>0</v>
      </c>
      <c r="DJ71" s="113"/>
      <c r="DK71" s="113">
        <f t="shared" si="102"/>
        <v>0</v>
      </c>
      <c r="DL71" s="113">
        <f t="shared" si="62"/>
        <v>0</v>
      </c>
      <c r="DM71" s="113">
        <f t="shared" si="63"/>
        <v>0</v>
      </c>
      <c r="DN71" s="113">
        <f t="shared" si="64"/>
        <v>0</v>
      </c>
      <c r="DO71" s="113">
        <f t="shared" si="65"/>
        <v>0</v>
      </c>
      <c r="DP71" s="113">
        <f t="shared" si="66"/>
        <v>80</v>
      </c>
      <c r="DQ71" s="113">
        <f t="shared" si="67"/>
        <v>0</v>
      </c>
      <c r="DR71" s="113">
        <f t="shared" si="68"/>
        <v>0</v>
      </c>
      <c r="DS71" s="113">
        <f t="shared" ref="DS71:DS134" si="125">W325</f>
        <v>0</v>
      </c>
      <c r="DT71" s="113">
        <f t="shared" ref="DT71:DT134" si="126">X325</f>
        <v>0</v>
      </c>
      <c r="DU71" s="113">
        <f t="shared" si="69"/>
        <v>10</v>
      </c>
      <c r="DV71" s="113">
        <f t="shared" si="70"/>
        <v>0</v>
      </c>
      <c r="DW71" s="113">
        <f t="shared" si="103"/>
        <v>25</v>
      </c>
      <c r="DX71" s="113">
        <f t="shared" si="71"/>
        <v>0</v>
      </c>
      <c r="DY71" s="113">
        <f t="shared" si="72"/>
        <v>0</v>
      </c>
      <c r="DZ71" s="113">
        <f t="shared" si="104"/>
        <v>0</v>
      </c>
      <c r="EA71" s="113">
        <f t="shared" si="73"/>
        <v>0</v>
      </c>
      <c r="EB71" s="113">
        <f t="shared" si="74"/>
        <v>0</v>
      </c>
      <c r="EC71" s="113">
        <f t="shared" ref="EC71:EC134" si="127">AA325</f>
        <v>0</v>
      </c>
      <c r="ED71" s="113">
        <f t="shared" ref="ED71:ED134" si="128">AB325</f>
        <v>5</v>
      </c>
      <c r="EE71" s="113">
        <f t="shared" ref="EE71:EE134" si="129">AC325</f>
        <v>0</v>
      </c>
      <c r="EF71" s="113">
        <f t="shared" ref="EF71:EF134" si="130">AD325</f>
        <v>0</v>
      </c>
      <c r="EG71" s="113">
        <f t="shared" si="75"/>
        <v>20</v>
      </c>
      <c r="EH71" s="113">
        <f t="shared" ref="EH71:EH134" si="131">AE325</f>
        <v>0</v>
      </c>
      <c r="EI71" s="113">
        <f t="shared" ref="EI71:EI134" si="132">AF325</f>
        <v>0</v>
      </c>
      <c r="EJ71" s="113">
        <f t="shared" ref="EJ71:EJ134" si="133">AG325</f>
        <v>0</v>
      </c>
      <c r="EK71" s="113">
        <f t="shared" si="76"/>
        <v>0</v>
      </c>
      <c r="EL71" s="113">
        <f t="shared" si="77"/>
        <v>500</v>
      </c>
      <c r="EM71" s="113">
        <f t="shared" si="105"/>
        <v>0</v>
      </c>
      <c r="EN71" s="113">
        <f t="shared" si="78"/>
        <v>1300</v>
      </c>
      <c r="EO71" s="113">
        <f t="shared" si="79"/>
        <v>0</v>
      </c>
      <c r="EP71" s="113">
        <f t="shared" si="106"/>
        <v>0</v>
      </c>
      <c r="EQ71" s="113">
        <f t="shared" si="80"/>
        <v>0</v>
      </c>
      <c r="ER71" s="113">
        <f t="shared" si="81"/>
        <v>0</v>
      </c>
      <c r="ES71" s="113">
        <f t="shared" si="107"/>
        <v>0</v>
      </c>
      <c r="ET71" s="113"/>
      <c r="EU71" s="113">
        <f t="shared" si="108"/>
        <v>0</v>
      </c>
      <c r="EV71" s="113">
        <f t="shared" si="82"/>
        <v>0</v>
      </c>
      <c r="EW71" s="113">
        <f t="shared" si="83"/>
        <v>0</v>
      </c>
      <c r="EX71" s="113">
        <f t="shared" si="84"/>
        <v>0</v>
      </c>
      <c r="EY71" s="113">
        <f t="shared" si="85"/>
        <v>0</v>
      </c>
      <c r="EZ71" s="113">
        <f t="shared" si="86"/>
        <v>160</v>
      </c>
      <c r="FA71" s="113">
        <f t="shared" si="109"/>
        <v>0</v>
      </c>
      <c r="FB71" s="113">
        <f t="shared" si="87"/>
        <v>0</v>
      </c>
      <c r="FC71" s="113">
        <f t="shared" ref="FC71:FC134" si="134">AM325</f>
        <v>0</v>
      </c>
      <c r="FD71" s="113">
        <f t="shared" ref="FD71:FD134" si="135">AN325</f>
        <v>0</v>
      </c>
      <c r="FE71" s="113">
        <f t="shared" si="88"/>
        <v>550</v>
      </c>
      <c r="FF71" s="113">
        <f t="shared" si="89"/>
        <v>0</v>
      </c>
      <c r="FG71" s="113">
        <f t="shared" si="110"/>
        <v>250</v>
      </c>
      <c r="FH71" s="113">
        <f t="shared" si="90"/>
        <v>0</v>
      </c>
      <c r="FI71" s="113">
        <f t="shared" si="91"/>
        <v>0</v>
      </c>
      <c r="FJ71" s="113">
        <f t="shared" si="111"/>
        <v>0</v>
      </c>
      <c r="FK71" s="113">
        <f t="shared" si="92"/>
        <v>0</v>
      </c>
      <c r="FL71" s="113">
        <f t="shared" si="93"/>
        <v>0</v>
      </c>
      <c r="FM71" s="113">
        <f t="shared" ref="FM71:FM134" si="136">AQ325</f>
        <v>0</v>
      </c>
      <c r="FN71" s="113">
        <f t="shared" ref="FN71:FN134" si="137">AR325</f>
        <v>100</v>
      </c>
      <c r="FO71" s="113">
        <f t="shared" ref="FO71:FO134" si="138">AS325</f>
        <v>0</v>
      </c>
      <c r="FP71" s="113">
        <f t="shared" ref="FP71:FP134" si="139">AT325</f>
        <v>0</v>
      </c>
      <c r="FQ71" s="113">
        <f t="shared" si="94"/>
        <v>300</v>
      </c>
      <c r="FR71" s="113">
        <f t="shared" ref="FR71:FR134" si="140">AU325</f>
        <v>0</v>
      </c>
      <c r="FS71" s="113">
        <f t="shared" ref="FS71:FS134" si="141">AV325</f>
        <v>0</v>
      </c>
      <c r="FT71" s="113">
        <f t="shared" ref="FT71:FT134" si="142">AW325</f>
        <v>0</v>
      </c>
      <c r="FU71" s="113">
        <f t="shared" si="95"/>
        <v>0</v>
      </c>
      <c r="FV71" s="113">
        <f t="shared" si="96"/>
        <v>3500</v>
      </c>
      <c r="FW71" s="113">
        <f t="shared" si="112"/>
        <v>0</v>
      </c>
      <c r="FX71" s="113">
        <f t="shared" si="97"/>
        <v>3900</v>
      </c>
      <c r="FY71" s="113">
        <f t="shared" si="98"/>
        <v>0</v>
      </c>
      <c r="FZ71" s="113">
        <f t="shared" si="113"/>
        <v>0</v>
      </c>
      <c r="GA71" s="113">
        <f t="shared" si="99"/>
        <v>0</v>
      </c>
      <c r="GB71" s="113">
        <f t="shared" si="100"/>
        <v>0</v>
      </c>
      <c r="GC71" s="113">
        <f t="shared" si="114"/>
        <v>0</v>
      </c>
    </row>
    <row r="72" spans="2:185" ht="12.75" customHeight="1" x14ac:dyDescent="0.2">
      <c r="B72" s="124">
        <v>65</v>
      </c>
      <c r="C72" s="121" t="s">
        <v>14</v>
      </c>
      <c r="D72" s="126" t="s">
        <v>10</v>
      </c>
      <c r="E72" s="40">
        <f>SUMIF(Entrada_Dados_Ano_2012!$C$7:$C$253,D72,Entrada_Dados_Ano_2012!$D$7:$D$253)</f>
        <v>0</v>
      </c>
      <c r="F72" s="40">
        <f>SUMIF(Entrada_Dados_Ano_2012!$C$7:$C$253,D72,Entrada_Dados_Ano_2012!$E$7:$E$253)</f>
        <v>16900</v>
      </c>
      <c r="G72" s="40">
        <f>SUMIF(Entrada_Dados_Ano_2012!$C$7:$C$253,D72,Entrada_Dados_Ano_2012!$F$7:$F$253)</f>
        <v>0</v>
      </c>
      <c r="H72" s="40">
        <f ca="1">SUMIF(Entrada_Dados_Ano_2012!$C$7:$C$253,D72,Entrada_Dados_Ano_2012!$G$7:$G$251)</f>
        <v>0</v>
      </c>
      <c r="I72" s="40">
        <f>SUMIF(Entrada_Dados_Ano_2012!$C$7:$C$251,D72,Entrada_Dados_Ano_2012!$H$7:$H$253)</f>
        <v>0</v>
      </c>
      <c r="J72" s="40">
        <f>SUMIF(Entrada_Dados_Ano_2012!$C$7:$C$253,D72,Entrada_Dados_Ano_2012!$I$7:$I$253)</f>
        <v>0</v>
      </c>
      <c r="K72" s="40">
        <f>SUMIF(Entrada_Dados_Ano_2012!$C$7:$C$253,D72,Entrada_Dados_Ano_2012!$J$7:$J$253)</f>
        <v>26300</v>
      </c>
      <c r="L72" s="40">
        <f>SUMIF(Entrada_Dados_Ano_2012!$C$7:$C$253,D72,Entrada_Dados_Ano_2012!$K$7:$K$253)</f>
        <v>0</v>
      </c>
      <c r="M72" s="40">
        <f>SUMIF(Entrada_Dados_Ano_2012!$C$7:$C$253,D72,Entrada_Dados_Ano_2012!$L$7:$L$253)</f>
        <v>0</v>
      </c>
      <c r="N72" s="40">
        <f>SUMIF(Entrada_Dados_Ano_2012!$C$7:$C$253,D72,Entrada_Dados_Ano_2012!$M$7:$M$253)</f>
        <v>4000</v>
      </c>
      <c r="O72" s="40">
        <f>SUMIF(Entrada_Dados_Ano_2012!$C$7:$C$253,D72,Entrada_Dados_Ano_2012!$N$7:$N$253)</f>
        <v>0</v>
      </c>
      <c r="P72" s="40">
        <f>SUMIF(Entrada_Dados_Ano_2012!$C$7:$C$253,D72,Entrada_Dados_Ano_2012!$O$7:$O$253)</f>
        <v>700</v>
      </c>
      <c r="Q72" s="40">
        <f>SUMIF(Entrada_Dados_Ano_2012!$C$7:$C$253,D72,Entrada_Dados_Ano_2012!$P$7:$P$253)</f>
        <v>0</v>
      </c>
      <c r="R72" s="40">
        <f>SUMIF(Entrada_Dados_Ano_2012!$C$7:$C$253,D72,Entrada_Dados_Ano_2012!$Q$7:$Q$253)</f>
        <v>0</v>
      </c>
      <c r="S72" s="40">
        <f>SUMIF(Entrada_Dados_Ano_2012!$C$7:$C$253,D72,Entrada_Dados_Ano_2012!$R$7:$R$253)</f>
        <v>63000</v>
      </c>
      <c r="T72" s="40">
        <f>SUMIF(Entrada_Dados_Ano_2012!$C$7:$C$253,D72,Entrada_Dados_Ano_2012!$S$7:$S$253)</f>
        <v>90000</v>
      </c>
      <c r="U72" s="40">
        <f>SUMIF(Entrada_Dados_Ano_2012!$C$7:$C$253,D72,Entrada_Dados_Ano_2012!$T$7:$T$253)</f>
        <v>20000</v>
      </c>
      <c r="V72" s="40">
        <f>SUMIF(Entrada_Dados_Ano_2012!$C$7:$C$253,D72,Entrada_Dados_Ano_2012!$U$7:$U$253)</f>
        <v>0</v>
      </c>
      <c r="W72" s="145">
        <f>SUMIF(Entrada_Dados_Ano_2012!$C$7:$C$253,D72,Entrada_Dados_Ano_2012!$V$7:$V$253)</f>
        <v>0</v>
      </c>
      <c r="X72" s="142">
        <f>SUMIF(Entrada_Dados_Ano_2012!$C$7:$C$253,D72,Entrada_Dados_Ano_2012!$Y$7:$Y$253)</f>
        <v>0</v>
      </c>
      <c r="Y72" s="40">
        <f>SUMIF(Entrada_Dados_Ano_2012!$C$7:$C$253,D72,Entrada_Dados_Ano_2012!$Z$7:$Z$253)</f>
        <v>16900</v>
      </c>
      <c r="Z72" s="40">
        <f>SUMIF(Entrada_Dados_Ano_2012!$C$7:$C$253,D72,Entrada_Dados_Ano_2012!$AA$7:$AA$253)</f>
        <v>0</v>
      </c>
      <c r="AA72" s="40">
        <f>SUMIF(Entrada_Dados_Ano_2012!$C$7:$C$253,D72,Entrada_Dados_Ano_2012!$AB$7:$AB$253)</f>
        <v>0</v>
      </c>
      <c r="AB72" s="40">
        <f>SUMIF(Entrada_Dados_Ano_2012!$C$7:$C$253,D72,Entrada_Dados_Ano_2012!$AC$7:$AC$253)</f>
        <v>0</v>
      </c>
      <c r="AC72" s="40">
        <f>SUMIF(Entrada_Dados_Ano_2012!$C$7:$C$253,D72,Entrada_Dados_Ano_2012!$AD$7:$AD$253)</f>
        <v>0</v>
      </c>
      <c r="AD72" s="40">
        <f>SUMIF(Entrada_Dados_Ano_2012!$C$7:$C$253,D72,Entrada_Dados_Ano_2012!$AE$7:$AE$253)</f>
        <v>26300</v>
      </c>
      <c r="AE72" s="40">
        <f>SUMIF(Entrada_Dados_Ano_2012!$C$7:$C$253,D72,Entrada_Dados_Ano_2012!$AF$7:$AF$253)</f>
        <v>0</v>
      </c>
      <c r="AF72" s="40">
        <f>SUMIF(Entrada_Dados_Ano_2012!$C$7:$C$253,D72,Entrada_Dados_Ano_2012!$AG$7:$AG$253)</f>
        <v>0</v>
      </c>
      <c r="AG72" s="40">
        <f>SUMIF(Entrada_Dados_Ano_2012!$C$7:$C$253,D72,Entrada_Dados_Ano_2012!$AH$7:$AH$253)</f>
        <v>4000</v>
      </c>
      <c r="AH72" s="40">
        <f>SUMIF(Entrada_Dados_Ano_2012!$C$7:$C$253,D72,Entrada_Dados_Ano_2012!$AI$7:$AI$253)</f>
        <v>0</v>
      </c>
      <c r="AI72" s="40">
        <f>SUMIF(Entrada_Dados_Ano_2012!$C$7:$C$253,D72,Entrada_Dados_Ano_2012!$AJ$7:$AJ$253)</f>
        <v>700</v>
      </c>
      <c r="AJ72" s="40">
        <f>SUMIF(Entrada_Dados_Ano_2012!$C$7:$C$253,D72,Entrada_Dados_Ano_2012!$AK$7:$AK$253)</f>
        <v>0</v>
      </c>
      <c r="AK72" s="40">
        <f>SUMIF(Entrada_Dados_Ano_2012!$C$7:$C$253,D72,Entrada_Dados_Ano_2012!$AL$7:$AL$253)</f>
        <v>0</v>
      </c>
      <c r="AL72" s="40">
        <f>SUMIF(Entrada_Dados_Ano_2012!$C$7:$C$253,D72,Entrada_Dados_Ano_2012!$AM$7:$AM$253)</f>
        <v>63000</v>
      </c>
      <c r="AM72" s="40">
        <f>SUMIF(Entrada_Dados_Ano_2012!$C$7:$C$253,D72,Entrada_Dados_Ano_2012!$AN$7:$AN$253)</f>
        <v>90000</v>
      </c>
      <c r="AN72" s="40">
        <f>SUMIF(Entrada_Dados_Ano_2012!$C$7:$C$253,D72,Entrada_Dados_Ano_2012!$AO$7:$AO$253)</f>
        <v>20000</v>
      </c>
      <c r="AO72" s="40">
        <f>SUMIF(Entrada_Dados_Ano_2012!$C$7:$C$253,D72,Entrada_Dados_Ano_2012!$AP$7:$AP$253)</f>
        <v>0</v>
      </c>
      <c r="AP72" s="145">
        <f>SUMIF(Entrada_Dados_Ano_2012!$C$7:$C$253,D72,Entrada_Dados_Ano_2012!$AQ$7:$AQ$253)</f>
        <v>0</v>
      </c>
      <c r="AQ72" s="142">
        <f>SUMIF(Entrada_Dados_Ano_2012!$C$7:$C$253,D72,Entrada_Dados_Ano_2012!$AT$7:$AT$253)</f>
        <v>0</v>
      </c>
      <c r="AR72" s="40">
        <f>SUMIF(Entrada_Dados_Ano_2012!$C$7:$C$253,D72,Entrada_Dados_Ano_2012!$AU$7:$AU$253)</f>
        <v>68952</v>
      </c>
      <c r="AS72" s="40">
        <f>SUMIF(Entrada_Dados_Ano_2012!$C$7:$C$253,D72,Entrada_Dados_Ano_2012!$AV$7:$AV$253)</f>
        <v>0</v>
      </c>
      <c r="AT72" s="40">
        <f>SUMIF(Entrada_Dados_Ano_2012!$C$7:$C$253,D72,Entrada_Dados_Ano_2012!$AW$7:$AW$253)</f>
        <v>0</v>
      </c>
      <c r="AU72" s="40">
        <f>SUMIF(Entrada_Dados_Ano_2012!$C$7:$C$253,D72,Entrada_Dados_Ano_2012!$AX$7:$AX$253)</f>
        <v>0</v>
      </c>
      <c r="AV72" s="40">
        <f>SUMIF(Entrada_Dados_Ano_2012!$C$7:$C$253,D72,Entrada_Dados_Ano_2012!$AY$7:$AY$253)</f>
        <v>0</v>
      </c>
      <c r="AW72" s="40">
        <f>SUMIF(Entrada_Dados_Ano_2012!$C$7:$C$253,D72,Entrada_Dados_Ano_2012!$AZ$7:$AZ$253)</f>
        <v>2367000</v>
      </c>
      <c r="AX72" s="40">
        <f>SUMIF(Entrada_Dados_Ano_2012!$C$7:$C$253,D72,Entrada_Dados_Ano_2012!$BA$7:$BA$253)</f>
        <v>0</v>
      </c>
      <c r="AY72" s="40">
        <f>SUMIF(Entrada_Dados_Ano_2012!$C$7:$C$253,D72,Entrada_Dados_Ano_2012!$BB$7:$BB$253)</f>
        <v>0</v>
      </c>
      <c r="AZ72" s="40">
        <f>SUMIF(Entrada_Dados_Ano_2012!$C$7:$C$253,D72,Entrada_Dados_Ano_2012!$BC$7:$BC$253)</f>
        <v>7200</v>
      </c>
      <c r="BA72" s="40">
        <f>SUMIF(Entrada_Dados_Ano_2012!$C$7:$C$253,D72,Entrada_Dados_Ano_2012!$BD$7:$BD$253)</f>
        <v>0</v>
      </c>
      <c r="BB72" s="40">
        <f>SUMIF(Entrada_Dados_Ano_2012!$C$7:$C$253,D72,Entrada_Dados_Ano_2012!$BE$7:$BE$253)</f>
        <v>1288</v>
      </c>
      <c r="BC72" s="40">
        <f>SUMIF(Entrada_Dados_Ano_2012!$C$7:$C$253,D72,Entrada_Dados_Ano_2012!$BF$7:$BF$253)</f>
        <v>0</v>
      </c>
      <c r="BD72" s="40">
        <f>SUMIF(Entrada_Dados_Ano_2012!$C$7:$C$253,D72,Entrada_Dados_Ano_2012!$BG$7:$BG$253)</f>
        <v>0</v>
      </c>
      <c r="BE72" s="40">
        <f>SUMIF(Entrada_Dados_Ano_2012!$C$7:$C$253,D72,Entrada_Dados_Ano_2012!$BH$7:$BH$253)</f>
        <v>435250</v>
      </c>
      <c r="BF72" s="40">
        <f>SUMIF(Entrada_Dados_Ano_2012!$C$7:$C$253,D72,Entrada_Dados_Ano_2012!$BI$7:$BI$253)</f>
        <v>238500</v>
      </c>
      <c r="BG72" s="40">
        <f>SUMIF(Entrada_Dados_Ano_2012!$C$7:$C$253,D72,Entrada_Dados_Ano_2012!$BJ$7:$BJ$253)</f>
        <v>52000</v>
      </c>
      <c r="BH72" s="40">
        <f>SUMIF(Entrada_Dados_Ano_2012!$C$7:$C$253,D72,Entrada_Dados_Ano_2012!$BK$7:$BK$253)</f>
        <v>0</v>
      </c>
      <c r="BI72" s="40">
        <f>SUMIF(Entrada_Dados_Ano_2012!$C$7:$C$253,D72,Entrada_Dados_Ano_2012!$BL$7:$BL$253)</f>
        <v>0</v>
      </c>
      <c r="BK72" s="80">
        <v>65</v>
      </c>
      <c r="BL72" s="81">
        <f t="shared" ref="BL72:BL135" si="143">IF(BP72="-",0,IF(BP72&gt;0,1,0))</f>
        <v>0</v>
      </c>
      <c r="BM72" s="80" t="str">
        <f>IF(BL72=1,SUM($BL$8:BL72),"")</f>
        <v/>
      </c>
      <c r="BN72" s="86" t="str">
        <f t="shared" ref="BN72:BN135" si="144">C72</f>
        <v>Chapadão do Céu</v>
      </c>
      <c r="BO72" s="117">
        <f t="shared" si="115"/>
        <v>0</v>
      </c>
      <c r="BP72" s="116">
        <f>HLOOKUP($BP$6,$BZ$6:DI72,BX72)</f>
        <v>0</v>
      </c>
      <c r="BQ72" s="117">
        <f>HLOOKUP($BQ$6,$DJ$6:ES72,BX72)</f>
        <v>0</v>
      </c>
      <c r="BR72" s="116">
        <f>HLOOKUP($BR$6,$ET$6:GC72,BX72)</f>
        <v>0</v>
      </c>
      <c r="BS72" s="84" t="str">
        <f t="shared" si="33"/>
        <v/>
      </c>
      <c r="BT72" s="96" t="str">
        <f>IF((SUM($BL71:$BL$254)=0),"",IF($BK72=VLOOKUP($BK72,$BM$8:$BM$254,1),IF(VLOOKUP($BK72,$BM$8:$BO$254,2)=0,"",VLOOKUP($BK72,$BM$8:$BO$254,3))," "))</f>
        <v/>
      </c>
      <c r="BU72" s="93" t="str">
        <f t="shared" si="34"/>
        <v/>
      </c>
      <c r="BV72" s="90" t="str">
        <f t="shared" si="35"/>
        <v/>
      </c>
      <c r="BW72" s="93" t="str">
        <f t="shared" si="101"/>
        <v/>
      </c>
      <c r="BX72" s="97">
        <v>67</v>
      </c>
      <c r="BY72" s="29"/>
      <c r="BZ72" s="113"/>
      <c r="CA72" s="113">
        <f t="shared" si="36"/>
        <v>0</v>
      </c>
      <c r="CB72" s="113">
        <f t="shared" si="37"/>
        <v>0</v>
      </c>
      <c r="CC72" s="113">
        <f t="shared" si="38"/>
        <v>16900</v>
      </c>
      <c r="CD72" s="113">
        <f t="shared" si="39"/>
        <v>0</v>
      </c>
      <c r="CE72" s="113">
        <f t="shared" ca="1" si="40"/>
        <v>0</v>
      </c>
      <c r="CF72" s="113">
        <f t="shared" si="41"/>
        <v>0</v>
      </c>
      <c r="CG72" s="113">
        <f t="shared" si="42"/>
        <v>0</v>
      </c>
      <c r="CH72" s="113">
        <f t="shared" si="43"/>
        <v>0</v>
      </c>
      <c r="CI72" s="113">
        <f t="shared" si="116"/>
        <v>0</v>
      </c>
      <c r="CJ72" s="113">
        <f t="shared" si="117"/>
        <v>0</v>
      </c>
      <c r="CK72" s="113">
        <f t="shared" si="44"/>
        <v>26300</v>
      </c>
      <c r="CL72" s="113">
        <f t="shared" si="45"/>
        <v>0</v>
      </c>
      <c r="CM72" s="113">
        <f t="shared" si="46"/>
        <v>0</v>
      </c>
      <c r="CN72" s="113">
        <f t="shared" si="47"/>
        <v>0</v>
      </c>
      <c r="CO72" s="113">
        <f t="shared" si="48"/>
        <v>4000</v>
      </c>
      <c r="CP72" s="113">
        <f t="shared" si="49"/>
        <v>0</v>
      </c>
      <c r="CQ72" s="113">
        <f t="shared" si="50"/>
        <v>0</v>
      </c>
      <c r="CR72" s="113">
        <f t="shared" si="51"/>
        <v>700</v>
      </c>
      <c r="CS72" s="113">
        <f t="shared" si="118"/>
        <v>0</v>
      </c>
      <c r="CT72" s="113">
        <f t="shared" si="119"/>
        <v>0</v>
      </c>
      <c r="CU72" s="113">
        <f t="shared" si="120"/>
        <v>0</v>
      </c>
      <c r="CV72" s="113">
        <f t="shared" si="121"/>
        <v>0</v>
      </c>
      <c r="CW72" s="113">
        <f t="shared" si="52"/>
        <v>0</v>
      </c>
      <c r="CX72" s="113">
        <f t="shared" si="122"/>
        <v>0</v>
      </c>
      <c r="CY72" s="113">
        <f t="shared" si="123"/>
        <v>0</v>
      </c>
      <c r="CZ72" s="113">
        <f t="shared" si="124"/>
        <v>0</v>
      </c>
      <c r="DA72" s="113">
        <f t="shared" si="53"/>
        <v>0</v>
      </c>
      <c r="DB72" s="113">
        <f t="shared" si="54"/>
        <v>63000</v>
      </c>
      <c r="DC72" s="113">
        <f t="shared" si="55"/>
        <v>0</v>
      </c>
      <c r="DD72" s="113">
        <f t="shared" si="56"/>
        <v>90000</v>
      </c>
      <c r="DE72" s="113">
        <f t="shared" si="57"/>
        <v>20000</v>
      </c>
      <c r="DF72" s="113">
        <f t="shared" si="58"/>
        <v>0</v>
      </c>
      <c r="DG72" s="113">
        <f t="shared" si="59"/>
        <v>0</v>
      </c>
      <c r="DH72" s="113">
        <f t="shared" si="60"/>
        <v>0</v>
      </c>
      <c r="DI72" s="113">
        <f t="shared" si="61"/>
        <v>0</v>
      </c>
      <c r="DJ72" s="113"/>
      <c r="DK72" s="113">
        <f t="shared" si="102"/>
        <v>0</v>
      </c>
      <c r="DL72" s="113">
        <f t="shared" si="62"/>
        <v>0</v>
      </c>
      <c r="DM72" s="113">
        <f t="shared" si="63"/>
        <v>16900</v>
      </c>
      <c r="DN72" s="113">
        <f t="shared" si="64"/>
        <v>0</v>
      </c>
      <c r="DO72" s="113">
        <f t="shared" si="65"/>
        <v>0</v>
      </c>
      <c r="DP72" s="113">
        <f t="shared" si="66"/>
        <v>0</v>
      </c>
      <c r="DQ72" s="113">
        <f t="shared" si="67"/>
        <v>0</v>
      </c>
      <c r="DR72" s="113">
        <f t="shared" si="68"/>
        <v>0</v>
      </c>
      <c r="DS72" s="113">
        <f t="shared" si="125"/>
        <v>0</v>
      </c>
      <c r="DT72" s="113">
        <f t="shared" si="126"/>
        <v>0</v>
      </c>
      <c r="DU72" s="113">
        <f t="shared" si="69"/>
        <v>26300</v>
      </c>
      <c r="DV72" s="113">
        <f t="shared" si="70"/>
        <v>0</v>
      </c>
      <c r="DW72" s="113">
        <f t="shared" si="103"/>
        <v>0</v>
      </c>
      <c r="DX72" s="113">
        <f t="shared" si="71"/>
        <v>0</v>
      </c>
      <c r="DY72" s="113">
        <f t="shared" si="72"/>
        <v>4000</v>
      </c>
      <c r="DZ72" s="113">
        <f t="shared" si="104"/>
        <v>0</v>
      </c>
      <c r="EA72" s="113">
        <f t="shared" si="73"/>
        <v>0</v>
      </c>
      <c r="EB72" s="113">
        <f t="shared" si="74"/>
        <v>700</v>
      </c>
      <c r="EC72" s="113">
        <f t="shared" si="127"/>
        <v>0</v>
      </c>
      <c r="ED72" s="113">
        <f t="shared" si="128"/>
        <v>0</v>
      </c>
      <c r="EE72" s="113">
        <f t="shared" si="129"/>
        <v>0</v>
      </c>
      <c r="EF72" s="113">
        <f t="shared" si="130"/>
        <v>0</v>
      </c>
      <c r="EG72" s="113">
        <f t="shared" si="75"/>
        <v>0</v>
      </c>
      <c r="EH72" s="113">
        <f t="shared" si="131"/>
        <v>0</v>
      </c>
      <c r="EI72" s="113">
        <f t="shared" si="132"/>
        <v>0</v>
      </c>
      <c r="EJ72" s="113">
        <f t="shared" si="133"/>
        <v>0</v>
      </c>
      <c r="EK72" s="113">
        <f t="shared" si="76"/>
        <v>0</v>
      </c>
      <c r="EL72" s="113">
        <f t="shared" si="77"/>
        <v>63000</v>
      </c>
      <c r="EM72" s="113">
        <f t="shared" si="105"/>
        <v>0</v>
      </c>
      <c r="EN72" s="113">
        <f t="shared" si="78"/>
        <v>90000</v>
      </c>
      <c r="EO72" s="113">
        <f t="shared" si="79"/>
        <v>20000</v>
      </c>
      <c r="EP72" s="113">
        <f t="shared" si="106"/>
        <v>0</v>
      </c>
      <c r="EQ72" s="113">
        <f t="shared" si="80"/>
        <v>0</v>
      </c>
      <c r="ER72" s="113">
        <f t="shared" si="81"/>
        <v>0</v>
      </c>
      <c r="ES72" s="113">
        <f t="shared" si="107"/>
        <v>0</v>
      </c>
      <c r="ET72" s="113"/>
      <c r="EU72" s="113">
        <f t="shared" si="108"/>
        <v>0</v>
      </c>
      <c r="EV72" s="113">
        <f t="shared" si="82"/>
        <v>0</v>
      </c>
      <c r="EW72" s="113">
        <f t="shared" si="83"/>
        <v>68952</v>
      </c>
      <c r="EX72" s="113">
        <f t="shared" si="84"/>
        <v>0</v>
      </c>
      <c r="EY72" s="113">
        <f t="shared" si="85"/>
        <v>0</v>
      </c>
      <c r="EZ72" s="113">
        <f t="shared" si="86"/>
        <v>0</v>
      </c>
      <c r="FA72" s="113">
        <f t="shared" si="109"/>
        <v>0</v>
      </c>
      <c r="FB72" s="113">
        <f t="shared" si="87"/>
        <v>0</v>
      </c>
      <c r="FC72" s="113">
        <f t="shared" si="134"/>
        <v>0</v>
      </c>
      <c r="FD72" s="113">
        <f t="shared" si="135"/>
        <v>0</v>
      </c>
      <c r="FE72" s="113">
        <f t="shared" si="88"/>
        <v>2367000</v>
      </c>
      <c r="FF72" s="113">
        <f t="shared" si="89"/>
        <v>0</v>
      </c>
      <c r="FG72" s="113">
        <f t="shared" si="110"/>
        <v>0</v>
      </c>
      <c r="FH72" s="113">
        <f t="shared" si="90"/>
        <v>0</v>
      </c>
      <c r="FI72" s="113">
        <f t="shared" si="91"/>
        <v>7200</v>
      </c>
      <c r="FJ72" s="113">
        <f t="shared" si="111"/>
        <v>0</v>
      </c>
      <c r="FK72" s="113">
        <f t="shared" si="92"/>
        <v>0</v>
      </c>
      <c r="FL72" s="113">
        <f t="shared" si="93"/>
        <v>1288</v>
      </c>
      <c r="FM72" s="113">
        <f t="shared" si="136"/>
        <v>0</v>
      </c>
      <c r="FN72" s="113">
        <f t="shared" si="137"/>
        <v>0</v>
      </c>
      <c r="FO72" s="113">
        <f t="shared" si="138"/>
        <v>0</v>
      </c>
      <c r="FP72" s="113">
        <f t="shared" si="139"/>
        <v>0</v>
      </c>
      <c r="FQ72" s="113">
        <f t="shared" si="94"/>
        <v>0</v>
      </c>
      <c r="FR72" s="113">
        <f t="shared" si="140"/>
        <v>0</v>
      </c>
      <c r="FS72" s="113">
        <f t="shared" si="141"/>
        <v>0</v>
      </c>
      <c r="FT72" s="113">
        <f t="shared" si="142"/>
        <v>0</v>
      </c>
      <c r="FU72" s="113">
        <f t="shared" si="95"/>
        <v>0</v>
      </c>
      <c r="FV72" s="113">
        <f t="shared" si="96"/>
        <v>435250</v>
      </c>
      <c r="FW72" s="113">
        <f t="shared" si="112"/>
        <v>0</v>
      </c>
      <c r="FX72" s="113">
        <f t="shared" si="97"/>
        <v>238500</v>
      </c>
      <c r="FY72" s="113">
        <f t="shared" si="98"/>
        <v>52000</v>
      </c>
      <c r="FZ72" s="113">
        <f t="shared" si="113"/>
        <v>0</v>
      </c>
      <c r="GA72" s="113">
        <f t="shared" si="99"/>
        <v>0</v>
      </c>
      <c r="GB72" s="113">
        <f t="shared" si="100"/>
        <v>0</v>
      </c>
      <c r="GC72" s="113">
        <f t="shared" si="114"/>
        <v>0</v>
      </c>
    </row>
    <row r="73" spans="2:185" ht="12.75" customHeight="1" x14ac:dyDescent="0.2">
      <c r="B73" s="124">
        <v>66</v>
      </c>
      <c r="C73" s="121" t="s">
        <v>346</v>
      </c>
      <c r="D73" s="126" t="s">
        <v>121</v>
      </c>
      <c r="E73" s="40">
        <f>SUMIF(Entrada_Dados_Ano_2012!$C$7:$C$253,D73,Entrada_Dados_Ano_2012!$D$7:$D$253)</f>
        <v>0</v>
      </c>
      <c r="F73" s="40">
        <f>SUMIF(Entrada_Dados_Ano_2012!$C$7:$C$253,D73,Entrada_Dados_Ano_2012!$E$7:$E$253)</f>
        <v>0</v>
      </c>
      <c r="G73" s="40">
        <f>SUMIF(Entrada_Dados_Ano_2012!$C$7:$C$253,D73,Entrada_Dados_Ano_2012!$F$7:$F$253)</f>
        <v>0</v>
      </c>
      <c r="H73" s="40">
        <f ca="1">SUMIF(Entrada_Dados_Ano_2012!$C$7:$C$253,D73,Entrada_Dados_Ano_2012!$G$7:$G$251)</f>
        <v>0</v>
      </c>
      <c r="I73" s="40">
        <f>SUMIF(Entrada_Dados_Ano_2012!$C$7:$C$251,D73,Entrada_Dados_Ano_2012!$H$7:$H$253)</f>
        <v>0</v>
      </c>
      <c r="J73" s="40">
        <f>SUMIF(Entrada_Dados_Ano_2012!$C$7:$C$253,D73,Entrada_Dados_Ano_2012!$I$7:$I$253)</f>
        <v>0</v>
      </c>
      <c r="K73" s="40">
        <f>SUMIF(Entrada_Dados_Ano_2012!$C$7:$C$253,D73,Entrada_Dados_Ano_2012!$J$7:$J$253)</f>
        <v>0</v>
      </c>
      <c r="L73" s="40">
        <f>SUMIF(Entrada_Dados_Ano_2012!$C$7:$C$253,D73,Entrada_Dados_Ano_2012!$K$7:$K$253)</f>
        <v>0</v>
      </c>
      <c r="M73" s="40">
        <f>SUMIF(Entrada_Dados_Ano_2012!$C$7:$C$253,D73,Entrada_Dados_Ano_2012!$L$7:$L$253)</f>
        <v>0</v>
      </c>
      <c r="N73" s="40">
        <f>SUMIF(Entrada_Dados_Ano_2012!$C$7:$C$253,D73,Entrada_Dados_Ano_2012!$M$7:$M$253)</f>
        <v>300</v>
      </c>
      <c r="O73" s="40">
        <f>SUMIF(Entrada_Dados_Ano_2012!$C$7:$C$253,D73,Entrada_Dados_Ano_2012!$N$7:$N$253)</f>
        <v>0</v>
      </c>
      <c r="P73" s="40">
        <f>SUMIF(Entrada_Dados_Ano_2012!$C$7:$C$253,D73,Entrada_Dados_Ano_2012!$O$7:$O$253)</f>
        <v>0</v>
      </c>
      <c r="Q73" s="40">
        <f>SUMIF(Entrada_Dados_Ano_2012!$C$7:$C$253,D73,Entrada_Dados_Ano_2012!$P$7:$P$253)</f>
        <v>0</v>
      </c>
      <c r="R73" s="40">
        <f>SUMIF(Entrada_Dados_Ano_2012!$C$7:$C$253,D73,Entrada_Dados_Ano_2012!$Q$7:$Q$253)</f>
        <v>0</v>
      </c>
      <c r="S73" s="40">
        <f>SUMIF(Entrada_Dados_Ano_2012!$C$7:$C$253,D73,Entrada_Dados_Ano_2012!$R$7:$R$253)</f>
        <v>750</v>
      </c>
      <c r="T73" s="40">
        <f>SUMIF(Entrada_Dados_Ano_2012!$C$7:$C$253,D73,Entrada_Dados_Ano_2012!$S$7:$S$253)</f>
        <v>2300</v>
      </c>
      <c r="U73" s="40">
        <f>SUMIF(Entrada_Dados_Ano_2012!$C$7:$C$253,D73,Entrada_Dados_Ano_2012!$T$7:$T$253)</f>
        <v>0</v>
      </c>
      <c r="V73" s="40">
        <f>SUMIF(Entrada_Dados_Ano_2012!$C$7:$C$253,D73,Entrada_Dados_Ano_2012!$U$7:$U$253)</f>
        <v>0</v>
      </c>
      <c r="W73" s="145">
        <f>SUMIF(Entrada_Dados_Ano_2012!$C$7:$C$253,D73,Entrada_Dados_Ano_2012!$V$7:$V$253)</f>
        <v>0</v>
      </c>
      <c r="X73" s="142">
        <f>SUMIF(Entrada_Dados_Ano_2012!$C$7:$C$253,D73,Entrada_Dados_Ano_2012!$Y$7:$Y$253)</f>
        <v>0</v>
      </c>
      <c r="Y73" s="40">
        <f>SUMIF(Entrada_Dados_Ano_2012!$C$7:$C$253,D73,Entrada_Dados_Ano_2012!$Z$7:$Z$253)</f>
        <v>0</v>
      </c>
      <c r="Z73" s="40">
        <f>SUMIF(Entrada_Dados_Ano_2012!$C$7:$C$253,D73,Entrada_Dados_Ano_2012!$AA$7:$AA$253)</f>
        <v>0</v>
      </c>
      <c r="AA73" s="40">
        <f>SUMIF(Entrada_Dados_Ano_2012!$C$7:$C$253,D73,Entrada_Dados_Ano_2012!$AB$7:$AB$253)</f>
        <v>0</v>
      </c>
      <c r="AB73" s="40">
        <f>SUMIF(Entrada_Dados_Ano_2012!$C$7:$C$253,D73,Entrada_Dados_Ano_2012!$AC$7:$AC$253)</f>
        <v>0</v>
      </c>
      <c r="AC73" s="40">
        <f>SUMIF(Entrada_Dados_Ano_2012!$C$7:$C$253,D73,Entrada_Dados_Ano_2012!$AD$7:$AD$253)</f>
        <v>0</v>
      </c>
      <c r="AD73" s="40">
        <f>SUMIF(Entrada_Dados_Ano_2012!$C$7:$C$253,D73,Entrada_Dados_Ano_2012!$AE$7:$AE$253)</f>
        <v>0</v>
      </c>
      <c r="AE73" s="40">
        <f>SUMIF(Entrada_Dados_Ano_2012!$C$7:$C$253,D73,Entrada_Dados_Ano_2012!$AF$7:$AF$253)</f>
        <v>0</v>
      </c>
      <c r="AF73" s="40">
        <f>SUMIF(Entrada_Dados_Ano_2012!$C$7:$C$253,D73,Entrada_Dados_Ano_2012!$AG$7:$AG$253)</f>
        <v>0</v>
      </c>
      <c r="AG73" s="40">
        <f>SUMIF(Entrada_Dados_Ano_2012!$C$7:$C$253,D73,Entrada_Dados_Ano_2012!$AH$7:$AH$253)</f>
        <v>300</v>
      </c>
      <c r="AH73" s="40">
        <f>SUMIF(Entrada_Dados_Ano_2012!$C$7:$C$253,D73,Entrada_Dados_Ano_2012!$AI$7:$AI$253)</f>
        <v>0</v>
      </c>
      <c r="AI73" s="40">
        <f>SUMIF(Entrada_Dados_Ano_2012!$C$7:$C$253,D73,Entrada_Dados_Ano_2012!$AJ$7:$AJ$253)</f>
        <v>0</v>
      </c>
      <c r="AJ73" s="40">
        <f>SUMIF(Entrada_Dados_Ano_2012!$C$7:$C$253,D73,Entrada_Dados_Ano_2012!$AK$7:$AK$253)</f>
        <v>0</v>
      </c>
      <c r="AK73" s="40">
        <f>SUMIF(Entrada_Dados_Ano_2012!$C$7:$C$253,D73,Entrada_Dados_Ano_2012!$AL$7:$AL$253)</f>
        <v>0</v>
      </c>
      <c r="AL73" s="40">
        <f>SUMIF(Entrada_Dados_Ano_2012!$C$7:$C$253,D73,Entrada_Dados_Ano_2012!$AM$7:$AM$253)</f>
        <v>750</v>
      </c>
      <c r="AM73" s="40">
        <f>SUMIF(Entrada_Dados_Ano_2012!$C$7:$C$253,D73,Entrada_Dados_Ano_2012!$AN$7:$AN$253)</f>
        <v>2300</v>
      </c>
      <c r="AN73" s="40">
        <f>SUMIF(Entrada_Dados_Ano_2012!$C$7:$C$253,D73,Entrada_Dados_Ano_2012!$AO$7:$AO$253)</f>
        <v>0</v>
      </c>
      <c r="AO73" s="40">
        <f>SUMIF(Entrada_Dados_Ano_2012!$C$7:$C$253,D73,Entrada_Dados_Ano_2012!$AP$7:$AP$253)</f>
        <v>0</v>
      </c>
      <c r="AP73" s="145">
        <f>SUMIF(Entrada_Dados_Ano_2012!$C$7:$C$253,D73,Entrada_Dados_Ano_2012!$AQ$7:$AQ$253)</f>
        <v>0</v>
      </c>
      <c r="AQ73" s="142">
        <f>SUMIF(Entrada_Dados_Ano_2012!$C$7:$C$253,D73,Entrada_Dados_Ano_2012!$AT$7:$AT$253)</f>
        <v>0</v>
      </c>
      <c r="AR73" s="40">
        <f>SUMIF(Entrada_Dados_Ano_2012!$C$7:$C$253,D73,Entrada_Dados_Ano_2012!$AU$7:$AU$253)</f>
        <v>0</v>
      </c>
      <c r="AS73" s="40">
        <f>SUMIF(Entrada_Dados_Ano_2012!$C$7:$C$253,D73,Entrada_Dados_Ano_2012!$AV$7:$AV$253)</f>
        <v>0</v>
      </c>
      <c r="AT73" s="40">
        <f>SUMIF(Entrada_Dados_Ano_2012!$C$7:$C$253,D73,Entrada_Dados_Ano_2012!$AW$7:$AW$253)</f>
        <v>0</v>
      </c>
      <c r="AU73" s="40">
        <f>SUMIF(Entrada_Dados_Ano_2012!$C$7:$C$253,D73,Entrada_Dados_Ano_2012!$AX$7:$AX$253)</f>
        <v>0</v>
      </c>
      <c r="AV73" s="40">
        <f>SUMIF(Entrada_Dados_Ano_2012!$C$7:$C$253,D73,Entrada_Dados_Ano_2012!$AY$7:$AY$253)</f>
        <v>0</v>
      </c>
      <c r="AW73" s="40">
        <f>SUMIF(Entrada_Dados_Ano_2012!$C$7:$C$253,D73,Entrada_Dados_Ano_2012!$AZ$7:$AZ$253)</f>
        <v>0</v>
      </c>
      <c r="AX73" s="40">
        <f>SUMIF(Entrada_Dados_Ano_2012!$C$7:$C$253,D73,Entrada_Dados_Ano_2012!$BA$7:$BA$253)</f>
        <v>0</v>
      </c>
      <c r="AY73" s="40">
        <f>SUMIF(Entrada_Dados_Ano_2012!$C$7:$C$253,D73,Entrada_Dados_Ano_2012!$BB$7:$BB$253)</f>
        <v>0</v>
      </c>
      <c r="AZ73" s="40">
        <f>SUMIF(Entrada_Dados_Ano_2012!$C$7:$C$253,D73,Entrada_Dados_Ano_2012!$BC$7:$BC$253)</f>
        <v>720</v>
      </c>
      <c r="BA73" s="40">
        <f>SUMIF(Entrada_Dados_Ano_2012!$C$7:$C$253,D73,Entrada_Dados_Ano_2012!$BD$7:$BD$253)</f>
        <v>0</v>
      </c>
      <c r="BB73" s="40">
        <f>SUMIF(Entrada_Dados_Ano_2012!$C$7:$C$253,D73,Entrada_Dados_Ano_2012!$BE$7:$BE$253)</f>
        <v>0</v>
      </c>
      <c r="BC73" s="40">
        <f>SUMIF(Entrada_Dados_Ano_2012!$C$7:$C$253,D73,Entrada_Dados_Ano_2012!$BF$7:$BF$253)</f>
        <v>0</v>
      </c>
      <c r="BD73" s="40">
        <f>SUMIF(Entrada_Dados_Ano_2012!$C$7:$C$253,D73,Entrada_Dados_Ano_2012!$BG$7:$BG$253)</f>
        <v>0</v>
      </c>
      <c r="BE73" s="40">
        <f>SUMIF(Entrada_Dados_Ano_2012!$C$7:$C$253,D73,Entrada_Dados_Ano_2012!$BH$7:$BH$253)</f>
        <v>6300</v>
      </c>
      <c r="BF73" s="40">
        <f>SUMIF(Entrada_Dados_Ano_2012!$C$7:$C$253,D73,Entrada_Dados_Ano_2012!$BI$7:$BI$253)</f>
        <v>7130</v>
      </c>
      <c r="BG73" s="40">
        <f>SUMIF(Entrada_Dados_Ano_2012!$C$7:$C$253,D73,Entrada_Dados_Ano_2012!$BJ$7:$BJ$253)</f>
        <v>0</v>
      </c>
      <c r="BH73" s="40">
        <f>SUMIF(Entrada_Dados_Ano_2012!$C$7:$C$253,D73,Entrada_Dados_Ano_2012!$BK$7:$BK$253)</f>
        <v>0</v>
      </c>
      <c r="BI73" s="40">
        <f>SUMIF(Entrada_Dados_Ano_2012!$C$7:$C$253,D73,Entrada_Dados_Ano_2012!$BL$7:$BL$253)</f>
        <v>0</v>
      </c>
      <c r="BK73" s="80">
        <v>66</v>
      </c>
      <c r="BL73" s="81">
        <f t="shared" si="143"/>
        <v>0</v>
      </c>
      <c r="BM73" s="80" t="str">
        <f>IF(BL73=1,SUM($BL$8:BL73),"")</f>
        <v/>
      </c>
      <c r="BN73" s="86" t="str">
        <f t="shared" si="144"/>
        <v>Cidade Ocidental</v>
      </c>
      <c r="BO73" s="117">
        <f t="shared" si="115"/>
        <v>0</v>
      </c>
      <c r="BP73" s="116">
        <f>HLOOKUP($BP$6,$BZ$6:DI73,BX73)</f>
        <v>0</v>
      </c>
      <c r="BQ73" s="117">
        <f>HLOOKUP($BQ$6,$DJ$6:ES73,BX73)</f>
        <v>0</v>
      </c>
      <c r="BR73" s="116">
        <f>HLOOKUP($BR$6,$ET$6:GC73,BX73)</f>
        <v>0</v>
      </c>
      <c r="BS73" s="84" t="str">
        <f t="shared" ref="BS73:BS136" si="145">IF((SUM($BL$8:$BL$254)=0),"",IF($BK73=VLOOKUP($BK73,$BM$8:$BM$254,1),IF(VLOOKUP($BK73,$BM$8:$BN$254,2)=0,"",VLOOKUP($BK73,$BM$8:$BN$254,2))," "))</f>
        <v/>
      </c>
      <c r="BT73" s="96" t="str">
        <f>IF((SUM($BL72:$BL$254)=0),"",IF($BK73=VLOOKUP($BK73,$BM$8:$BM$254,1),IF(VLOOKUP($BK73,$BM$8:$BO$254,2)=0,"",VLOOKUP($BK73,$BM$8:$BO$254,3))," "))</f>
        <v/>
      </c>
      <c r="BU73" s="93" t="str">
        <f t="shared" ref="BU73:BU136" si="146">IF((SUM($BL$8:$BL$254)=0),"",IF($BK73=VLOOKUP($BK73,$BM$8:$BP$254,1),IF(VLOOKUP($BK73,$BM$8:$BP$254,2)=0,"",VLOOKUP($BK73,$BM$8:$BP$254,4))," "))</f>
        <v/>
      </c>
      <c r="BV73" s="90" t="str">
        <f t="shared" ref="BV73:BV136" si="147">IF((SUM($BL$8:$BL$254)=0),"",IF($BK73=VLOOKUP($BK73,$BM$8:$BQ$254,1),IF(VLOOKUP($BK73,$BM$8:$BQ$254,2)=0,"",VLOOKUP($BK73,$BM$8:$BQ$254,5))," "))</f>
        <v/>
      </c>
      <c r="BW73" s="93" t="str">
        <f t="shared" ref="BW73:BW136" si="148">IF((SUM($BL$8:$BL$254)=0),"",IF($BK73=VLOOKUP($BK73,$BM$8:$BR$254,1),IF(VLOOKUP($BK73,$BM$8:$BR$254,2)=0,"",VLOOKUP($BK73,$BM$8:$BR$254,6))," "))</f>
        <v/>
      </c>
      <c r="BX73" s="97">
        <v>68</v>
      </c>
      <c r="BY73" s="29"/>
      <c r="BZ73" s="113"/>
      <c r="CA73" s="113">
        <f t="shared" ref="CA73:CA136" si="149">E327</f>
        <v>0</v>
      </c>
      <c r="CB73" s="113">
        <f t="shared" ref="CB73:CB136" si="150">E73</f>
        <v>0</v>
      </c>
      <c r="CC73" s="113">
        <f t="shared" ref="CC73:CC136" si="151">F73</f>
        <v>0</v>
      </c>
      <c r="CD73" s="113">
        <f t="shared" ref="CD73:CD136" si="152">G73</f>
        <v>0</v>
      </c>
      <c r="CE73" s="113">
        <f t="shared" ref="CE73:CE136" ca="1" si="153">H73</f>
        <v>0</v>
      </c>
      <c r="CF73" s="113">
        <f t="shared" ref="CF73:CF136" si="154">I73</f>
        <v>0</v>
      </c>
      <c r="CG73" s="113">
        <f t="shared" ref="CG73:CG136" si="155">F327</f>
        <v>0</v>
      </c>
      <c r="CH73" s="113">
        <f t="shared" ref="CH73:CH136" si="156">J73</f>
        <v>0</v>
      </c>
      <c r="CI73" s="113">
        <f t="shared" si="116"/>
        <v>0</v>
      </c>
      <c r="CJ73" s="113">
        <f t="shared" si="117"/>
        <v>0</v>
      </c>
      <c r="CK73" s="113">
        <f t="shared" ref="CK73:CK136" si="157">K73</f>
        <v>0</v>
      </c>
      <c r="CL73" s="113">
        <f t="shared" ref="CL73:CL136" si="158">L73</f>
        <v>0</v>
      </c>
      <c r="CM73" s="113">
        <f t="shared" ref="CM73:CM136" si="159">I327</f>
        <v>0</v>
      </c>
      <c r="CN73" s="113">
        <f t="shared" ref="CN73:CN136" si="160">M73</f>
        <v>0</v>
      </c>
      <c r="CO73" s="113">
        <f t="shared" ref="CO73:CO136" si="161">N73</f>
        <v>300</v>
      </c>
      <c r="CP73" s="113">
        <f t="shared" ref="CP73:CP136" si="162">J327</f>
        <v>0</v>
      </c>
      <c r="CQ73" s="113">
        <f t="shared" ref="CQ73:CQ136" si="163">O73</f>
        <v>0</v>
      </c>
      <c r="CR73" s="113">
        <f t="shared" ref="CR73:CR136" si="164">P73</f>
        <v>0</v>
      </c>
      <c r="CS73" s="113">
        <f t="shared" si="118"/>
        <v>0</v>
      </c>
      <c r="CT73" s="113">
        <f t="shared" si="119"/>
        <v>0</v>
      </c>
      <c r="CU73" s="113">
        <f t="shared" si="120"/>
        <v>0</v>
      </c>
      <c r="CV73" s="113">
        <f t="shared" si="121"/>
        <v>0</v>
      </c>
      <c r="CW73" s="113">
        <f t="shared" ref="CW73:CW136" si="165">Q73</f>
        <v>0</v>
      </c>
      <c r="CX73" s="113">
        <f t="shared" si="122"/>
        <v>0</v>
      </c>
      <c r="CY73" s="113">
        <f t="shared" si="123"/>
        <v>0</v>
      </c>
      <c r="CZ73" s="113">
        <f t="shared" si="124"/>
        <v>0</v>
      </c>
      <c r="DA73" s="113">
        <f t="shared" ref="DA73:DA136" si="166">R73</f>
        <v>0</v>
      </c>
      <c r="DB73" s="113">
        <f t="shared" ref="DB73:DB136" si="167">S73</f>
        <v>750</v>
      </c>
      <c r="DC73" s="113">
        <f t="shared" ref="DC73:DC136" si="168">R327</f>
        <v>0</v>
      </c>
      <c r="DD73" s="113">
        <f t="shared" ref="DD73:DD136" si="169">T73</f>
        <v>2300</v>
      </c>
      <c r="DE73" s="113">
        <f t="shared" ref="DE73:DE136" si="170">U73</f>
        <v>0</v>
      </c>
      <c r="DF73" s="113">
        <f t="shared" ref="DF73:DF136" si="171">S327</f>
        <v>0</v>
      </c>
      <c r="DG73" s="113">
        <f t="shared" ref="DG73:DG136" si="172">V73</f>
        <v>0</v>
      </c>
      <c r="DH73" s="113">
        <f t="shared" ref="DH73:DH136" si="173">W73</f>
        <v>0</v>
      </c>
      <c r="DI73" s="113">
        <f t="shared" ref="DI73:DI136" si="174">T327</f>
        <v>0</v>
      </c>
      <c r="DJ73" s="113"/>
      <c r="DK73" s="113">
        <f t="shared" ref="DK73:DK136" si="175">U327</f>
        <v>0</v>
      </c>
      <c r="DL73" s="113">
        <f t="shared" ref="DL73:DL136" si="176">X73</f>
        <v>0</v>
      </c>
      <c r="DM73" s="113">
        <f t="shared" ref="DM73:DM136" si="177">Y73</f>
        <v>0</v>
      </c>
      <c r="DN73" s="113">
        <f t="shared" ref="DN73:DN136" si="178">Z73</f>
        <v>0</v>
      </c>
      <c r="DO73" s="113">
        <f t="shared" ref="DO73:DO136" si="179">AA73</f>
        <v>0</v>
      </c>
      <c r="DP73" s="113">
        <f t="shared" ref="DP73:DP136" si="180">AB73</f>
        <v>0</v>
      </c>
      <c r="DQ73" s="113">
        <f t="shared" ref="DQ73:DQ136" si="181">V327</f>
        <v>0</v>
      </c>
      <c r="DR73" s="113">
        <f t="shared" ref="DR73:DR136" si="182">AC73</f>
        <v>0</v>
      </c>
      <c r="DS73" s="113">
        <f t="shared" si="125"/>
        <v>0</v>
      </c>
      <c r="DT73" s="113">
        <f t="shared" si="126"/>
        <v>0</v>
      </c>
      <c r="DU73" s="113">
        <f t="shared" ref="DU73:DU136" si="183">AD73</f>
        <v>0</v>
      </c>
      <c r="DV73" s="113">
        <f t="shared" ref="DV73:DV136" si="184">AE73</f>
        <v>0</v>
      </c>
      <c r="DW73" s="113">
        <f t="shared" ref="DW73:DW136" si="185">Y327</f>
        <v>0</v>
      </c>
      <c r="DX73" s="113">
        <f t="shared" ref="DX73:DX136" si="186">AF73</f>
        <v>0</v>
      </c>
      <c r="DY73" s="113">
        <f t="shared" ref="DY73:DY136" si="187">AG73</f>
        <v>300</v>
      </c>
      <c r="DZ73" s="113">
        <f t="shared" ref="DZ73:DZ136" si="188">Z327</f>
        <v>0</v>
      </c>
      <c r="EA73" s="113">
        <f t="shared" ref="EA73:EA136" si="189">AH73</f>
        <v>0</v>
      </c>
      <c r="EB73" s="113">
        <f t="shared" ref="EB73:EB136" si="190">AI73</f>
        <v>0</v>
      </c>
      <c r="EC73" s="113">
        <f t="shared" si="127"/>
        <v>0</v>
      </c>
      <c r="ED73" s="113">
        <f t="shared" si="128"/>
        <v>0</v>
      </c>
      <c r="EE73" s="113">
        <f t="shared" si="129"/>
        <v>0</v>
      </c>
      <c r="EF73" s="113">
        <f t="shared" si="130"/>
        <v>0</v>
      </c>
      <c r="EG73" s="113">
        <f t="shared" ref="EG73:EG136" si="191">AJ73</f>
        <v>0</v>
      </c>
      <c r="EH73" s="113">
        <f t="shared" si="131"/>
        <v>0</v>
      </c>
      <c r="EI73" s="113">
        <f t="shared" si="132"/>
        <v>0</v>
      </c>
      <c r="EJ73" s="113">
        <f t="shared" si="133"/>
        <v>0</v>
      </c>
      <c r="EK73" s="113">
        <f t="shared" ref="EK73:EK136" si="192">AK73</f>
        <v>0</v>
      </c>
      <c r="EL73" s="113">
        <f t="shared" ref="EL73:EL136" si="193">AL73</f>
        <v>750</v>
      </c>
      <c r="EM73" s="113">
        <f t="shared" ref="EM73:EM136" si="194">AH327</f>
        <v>0</v>
      </c>
      <c r="EN73" s="113">
        <f t="shared" ref="EN73:EN136" si="195">AM73</f>
        <v>2300</v>
      </c>
      <c r="EO73" s="113">
        <f t="shared" ref="EO73:EO136" si="196">AN73</f>
        <v>0</v>
      </c>
      <c r="EP73" s="113">
        <f t="shared" ref="EP73:EP136" si="197">AI327</f>
        <v>0</v>
      </c>
      <c r="EQ73" s="113">
        <f t="shared" ref="EQ73:EQ136" si="198">AO73</f>
        <v>0</v>
      </c>
      <c r="ER73" s="113">
        <f t="shared" ref="ER73:ER136" si="199">AP73</f>
        <v>0</v>
      </c>
      <c r="ES73" s="113">
        <f t="shared" ref="ES73:ES136" si="200">AJ327</f>
        <v>0</v>
      </c>
      <c r="ET73" s="113"/>
      <c r="EU73" s="113">
        <f t="shared" ref="EU73:EU136" si="201">AK327</f>
        <v>0</v>
      </c>
      <c r="EV73" s="113">
        <f t="shared" ref="EV73:EV136" si="202">AQ73</f>
        <v>0</v>
      </c>
      <c r="EW73" s="113">
        <f t="shared" ref="EW73:EW136" si="203">AR73</f>
        <v>0</v>
      </c>
      <c r="EX73" s="113">
        <f t="shared" ref="EX73:EX136" si="204">AS73</f>
        <v>0</v>
      </c>
      <c r="EY73" s="113">
        <f t="shared" ref="EY73:EY136" si="205">AT73</f>
        <v>0</v>
      </c>
      <c r="EZ73" s="113">
        <f t="shared" ref="EZ73:EZ136" si="206">AU73</f>
        <v>0</v>
      </c>
      <c r="FA73" s="113">
        <f t="shared" ref="FA73:FA136" si="207">AL327</f>
        <v>0</v>
      </c>
      <c r="FB73" s="113">
        <f t="shared" ref="FB73:FB136" si="208">AV73</f>
        <v>0</v>
      </c>
      <c r="FC73" s="113">
        <f t="shared" si="134"/>
        <v>0</v>
      </c>
      <c r="FD73" s="113">
        <f t="shared" si="135"/>
        <v>0</v>
      </c>
      <c r="FE73" s="113">
        <f t="shared" ref="FE73:FE136" si="209">AW73</f>
        <v>0</v>
      </c>
      <c r="FF73" s="113">
        <f t="shared" ref="FF73:FF136" si="210">AX73</f>
        <v>0</v>
      </c>
      <c r="FG73" s="113">
        <f t="shared" ref="FG73:FG136" si="211">AO327</f>
        <v>0</v>
      </c>
      <c r="FH73" s="113">
        <f t="shared" ref="FH73:FH136" si="212">AY73</f>
        <v>0</v>
      </c>
      <c r="FI73" s="113">
        <f t="shared" ref="FI73:FI136" si="213">AZ73</f>
        <v>720</v>
      </c>
      <c r="FJ73" s="113">
        <f t="shared" ref="FJ73:FJ136" si="214">AP327</f>
        <v>0</v>
      </c>
      <c r="FK73" s="113">
        <f t="shared" ref="FK73:FK136" si="215">BA73</f>
        <v>0</v>
      </c>
      <c r="FL73" s="113">
        <f t="shared" ref="FL73:FL136" si="216">BB73</f>
        <v>0</v>
      </c>
      <c r="FM73" s="113">
        <f t="shared" si="136"/>
        <v>0</v>
      </c>
      <c r="FN73" s="113">
        <f t="shared" si="137"/>
        <v>0</v>
      </c>
      <c r="FO73" s="113">
        <f t="shared" si="138"/>
        <v>0</v>
      </c>
      <c r="FP73" s="113">
        <f t="shared" si="139"/>
        <v>0</v>
      </c>
      <c r="FQ73" s="113">
        <f t="shared" ref="FQ73:FQ136" si="217">BC73</f>
        <v>0</v>
      </c>
      <c r="FR73" s="113">
        <f t="shared" si="140"/>
        <v>0</v>
      </c>
      <c r="FS73" s="113">
        <f t="shared" si="141"/>
        <v>0</v>
      </c>
      <c r="FT73" s="113">
        <f t="shared" si="142"/>
        <v>0</v>
      </c>
      <c r="FU73" s="113">
        <f t="shared" ref="FU73:FU136" si="218">BD73</f>
        <v>0</v>
      </c>
      <c r="FV73" s="113">
        <f t="shared" ref="FV73:FV136" si="219">BE73</f>
        <v>6300</v>
      </c>
      <c r="FW73" s="113">
        <f t="shared" ref="FW73:FW136" si="220">AX327</f>
        <v>0</v>
      </c>
      <c r="FX73" s="113">
        <f t="shared" ref="FX73:FX136" si="221">BF73</f>
        <v>7130</v>
      </c>
      <c r="FY73" s="113">
        <f t="shared" ref="FY73:FY136" si="222">BG73</f>
        <v>0</v>
      </c>
      <c r="FZ73" s="113">
        <f t="shared" ref="FZ73:FZ136" si="223">AY327</f>
        <v>0</v>
      </c>
      <c r="GA73" s="113">
        <f t="shared" ref="GA73:GA136" si="224">BH73</f>
        <v>0</v>
      </c>
      <c r="GB73" s="113">
        <f t="shared" ref="GB73:GB136" si="225">BI73</f>
        <v>0</v>
      </c>
      <c r="GC73" s="113">
        <f t="shared" ref="GC73:GC136" si="226">AZ327</f>
        <v>0</v>
      </c>
    </row>
    <row r="74" spans="2:185" ht="12.75" customHeight="1" x14ac:dyDescent="0.2">
      <c r="B74" s="124">
        <v>67</v>
      </c>
      <c r="C74" s="121" t="s">
        <v>347</v>
      </c>
      <c r="D74" s="126" t="s">
        <v>122</v>
      </c>
      <c r="E74" s="40">
        <f>SUMIF(Entrada_Dados_Ano_2012!$C$7:$C$253,D74,Entrada_Dados_Ano_2012!$D$7:$D$253)</f>
        <v>0</v>
      </c>
      <c r="F74" s="40">
        <f>SUMIF(Entrada_Dados_Ano_2012!$C$7:$C$253,D74,Entrada_Dados_Ano_2012!$E$7:$E$253)</f>
        <v>0</v>
      </c>
      <c r="G74" s="40">
        <f>SUMIF(Entrada_Dados_Ano_2012!$C$7:$C$253,D74,Entrada_Dados_Ano_2012!$F$7:$F$253)</f>
        <v>0</v>
      </c>
      <c r="H74" s="40">
        <f ca="1">SUMIF(Entrada_Dados_Ano_2012!$C$7:$C$253,D74,Entrada_Dados_Ano_2012!$G$7:$G$251)</f>
        <v>0</v>
      </c>
      <c r="I74" s="40">
        <f>SUMIF(Entrada_Dados_Ano_2012!$C$7:$C$251,D74,Entrada_Dados_Ano_2012!$H$7:$H$253)</f>
        <v>30</v>
      </c>
      <c r="J74" s="40">
        <f>SUMIF(Entrada_Dados_Ano_2012!$C$7:$C$253,D74,Entrada_Dados_Ano_2012!$I$7:$I$253)</f>
        <v>0</v>
      </c>
      <c r="K74" s="40">
        <f>SUMIF(Entrada_Dados_Ano_2012!$C$7:$C$253,D74,Entrada_Dados_Ano_2012!$J$7:$J$253)</f>
        <v>0</v>
      </c>
      <c r="L74" s="40">
        <f>SUMIF(Entrada_Dados_Ano_2012!$C$7:$C$253,D74,Entrada_Dados_Ano_2012!$K$7:$K$253)</f>
        <v>0</v>
      </c>
      <c r="M74" s="40">
        <f>SUMIF(Entrada_Dados_Ano_2012!$C$7:$C$253,D74,Entrada_Dados_Ano_2012!$L$7:$L$253)</f>
        <v>0</v>
      </c>
      <c r="N74" s="40">
        <f>SUMIF(Entrada_Dados_Ano_2012!$C$7:$C$253,D74,Entrada_Dados_Ano_2012!$M$7:$M$253)</f>
        <v>0</v>
      </c>
      <c r="O74" s="40">
        <f>SUMIF(Entrada_Dados_Ano_2012!$C$7:$C$253,D74,Entrada_Dados_Ano_2012!$N$7:$N$253)</f>
        <v>0</v>
      </c>
      <c r="P74" s="40">
        <f>SUMIF(Entrada_Dados_Ano_2012!$C$7:$C$253,D74,Entrada_Dados_Ano_2012!$O$7:$O$253)</f>
        <v>0</v>
      </c>
      <c r="Q74" s="40">
        <f>SUMIF(Entrada_Dados_Ano_2012!$C$7:$C$253,D74,Entrada_Dados_Ano_2012!$P$7:$P$253)</f>
        <v>150</v>
      </c>
      <c r="R74" s="40">
        <f>SUMIF(Entrada_Dados_Ano_2012!$C$7:$C$253,D74,Entrada_Dados_Ano_2012!$Q$7:$Q$253)</f>
        <v>0</v>
      </c>
      <c r="S74" s="40">
        <f>SUMIF(Entrada_Dados_Ano_2012!$C$7:$C$253,D74,Entrada_Dados_Ano_2012!$R$7:$R$253)</f>
        <v>1500</v>
      </c>
      <c r="T74" s="40">
        <f>SUMIF(Entrada_Dados_Ano_2012!$C$7:$C$253,D74,Entrada_Dados_Ano_2012!$S$7:$S$253)</f>
        <v>10000</v>
      </c>
      <c r="U74" s="40">
        <f>SUMIF(Entrada_Dados_Ano_2012!$C$7:$C$253,D74,Entrada_Dados_Ano_2012!$T$7:$T$253)</f>
        <v>180</v>
      </c>
      <c r="V74" s="40">
        <f>SUMIF(Entrada_Dados_Ano_2012!$C$7:$C$253,D74,Entrada_Dados_Ano_2012!$U$7:$U$253)</f>
        <v>35</v>
      </c>
      <c r="W74" s="145">
        <f>SUMIF(Entrada_Dados_Ano_2012!$C$7:$C$253,D74,Entrada_Dados_Ano_2012!$V$7:$V$253)</f>
        <v>0</v>
      </c>
      <c r="X74" s="142">
        <f>SUMIF(Entrada_Dados_Ano_2012!$C$7:$C$253,D74,Entrada_Dados_Ano_2012!$Y$7:$Y$253)</f>
        <v>0</v>
      </c>
      <c r="Y74" s="40">
        <f>SUMIF(Entrada_Dados_Ano_2012!$C$7:$C$253,D74,Entrada_Dados_Ano_2012!$Z$7:$Z$253)</f>
        <v>0</v>
      </c>
      <c r="Z74" s="40">
        <f>SUMIF(Entrada_Dados_Ano_2012!$C$7:$C$253,D74,Entrada_Dados_Ano_2012!$AA$7:$AA$253)</f>
        <v>0</v>
      </c>
      <c r="AA74" s="40">
        <f>SUMIF(Entrada_Dados_Ano_2012!$C$7:$C$253,D74,Entrada_Dados_Ano_2012!$AB$7:$AB$253)</f>
        <v>0</v>
      </c>
      <c r="AB74" s="40">
        <f>SUMIF(Entrada_Dados_Ano_2012!$C$7:$C$253,D74,Entrada_Dados_Ano_2012!$AC$7:$AC$253)</f>
        <v>30</v>
      </c>
      <c r="AC74" s="40">
        <f>SUMIF(Entrada_Dados_Ano_2012!$C$7:$C$253,D74,Entrada_Dados_Ano_2012!$AD$7:$AD$253)</f>
        <v>0</v>
      </c>
      <c r="AD74" s="40">
        <f>SUMIF(Entrada_Dados_Ano_2012!$C$7:$C$253,D74,Entrada_Dados_Ano_2012!$AE$7:$AE$253)</f>
        <v>0</v>
      </c>
      <c r="AE74" s="40">
        <f>SUMIF(Entrada_Dados_Ano_2012!$C$7:$C$253,D74,Entrada_Dados_Ano_2012!$AF$7:$AF$253)</f>
        <v>0</v>
      </c>
      <c r="AF74" s="40">
        <f>SUMIF(Entrada_Dados_Ano_2012!$C$7:$C$253,D74,Entrada_Dados_Ano_2012!$AG$7:$AG$253)</f>
        <v>0</v>
      </c>
      <c r="AG74" s="40">
        <f>SUMIF(Entrada_Dados_Ano_2012!$C$7:$C$253,D74,Entrada_Dados_Ano_2012!$AH$7:$AH$253)</f>
        <v>0</v>
      </c>
      <c r="AH74" s="40">
        <f>SUMIF(Entrada_Dados_Ano_2012!$C$7:$C$253,D74,Entrada_Dados_Ano_2012!$AI$7:$AI$253)</f>
        <v>0</v>
      </c>
      <c r="AI74" s="40">
        <f>SUMIF(Entrada_Dados_Ano_2012!$C$7:$C$253,D74,Entrada_Dados_Ano_2012!$AJ$7:$AJ$253)</f>
        <v>0</v>
      </c>
      <c r="AJ74" s="40">
        <f>SUMIF(Entrada_Dados_Ano_2012!$C$7:$C$253,D74,Entrada_Dados_Ano_2012!$AK$7:$AK$253)</f>
        <v>150</v>
      </c>
      <c r="AK74" s="40">
        <f>SUMIF(Entrada_Dados_Ano_2012!$C$7:$C$253,D74,Entrada_Dados_Ano_2012!$AL$7:$AL$253)</f>
        <v>0</v>
      </c>
      <c r="AL74" s="40">
        <f>SUMIF(Entrada_Dados_Ano_2012!$C$7:$C$253,D74,Entrada_Dados_Ano_2012!$AM$7:$AM$253)</f>
        <v>1500</v>
      </c>
      <c r="AM74" s="40">
        <f>SUMIF(Entrada_Dados_Ano_2012!$C$7:$C$253,D74,Entrada_Dados_Ano_2012!$AN$7:$AN$253)</f>
        <v>10000</v>
      </c>
      <c r="AN74" s="40">
        <f>SUMIF(Entrada_Dados_Ano_2012!$C$7:$C$253,D74,Entrada_Dados_Ano_2012!$AO$7:$AO$253)</f>
        <v>180</v>
      </c>
      <c r="AO74" s="40">
        <f>SUMIF(Entrada_Dados_Ano_2012!$C$7:$C$253,D74,Entrada_Dados_Ano_2012!$AP$7:$AP$253)</f>
        <v>35</v>
      </c>
      <c r="AP74" s="145">
        <f>SUMIF(Entrada_Dados_Ano_2012!$C$7:$C$253,D74,Entrada_Dados_Ano_2012!$AQ$7:$AQ$253)</f>
        <v>0</v>
      </c>
      <c r="AQ74" s="142">
        <f>SUMIF(Entrada_Dados_Ano_2012!$C$7:$C$253,D74,Entrada_Dados_Ano_2012!$AT$7:$AT$253)</f>
        <v>0</v>
      </c>
      <c r="AR74" s="40">
        <f>SUMIF(Entrada_Dados_Ano_2012!$C$7:$C$253,D74,Entrada_Dados_Ano_2012!$AU$7:$AU$253)</f>
        <v>0</v>
      </c>
      <c r="AS74" s="40">
        <f>SUMIF(Entrada_Dados_Ano_2012!$C$7:$C$253,D74,Entrada_Dados_Ano_2012!$AV$7:$AV$253)</f>
        <v>0</v>
      </c>
      <c r="AT74" s="40">
        <f>SUMIF(Entrada_Dados_Ano_2012!$C$7:$C$253,D74,Entrada_Dados_Ano_2012!$AW$7:$AW$253)</f>
        <v>0</v>
      </c>
      <c r="AU74" s="40">
        <f>SUMIF(Entrada_Dados_Ano_2012!$C$7:$C$253,D74,Entrada_Dados_Ano_2012!$AX$7:$AX$253)</f>
        <v>42</v>
      </c>
      <c r="AV74" s="40">
        <f>SUMIF(Entrada_Dados_Ano_2012!$C$7:$C$253,D74,Entrada_Dados_Ano_2012!$AY$7:$AY$253)</f>
        <v>0</v>
      </c>
      <c r="AW74" s="40">
        <f>SUMIF(Entrada_Dados_Ano_2012!$C$7:$C$253,D74,Entrada_Dados_Ano_2012!$AZ$7:$AZ$253)</f>
        <v>0</v>
      </c>
      <c r="AX74" s="40">
        <f>SUMIF(Entrada_Dados_Ano_2012!$C$7:$C$253,D74,Entrada_Dados_Ano_2012!$BA$7:$BA$253)</f>
        <v>0</v>
      </c>
      <c r="AY74" s="40">
        <f>SUMIF(Entrada_Dados_Ano_2012!$C$7:$C$253,D74,Entrada_Dados_Ano_2012!$BB$7:$BB$253)</f>
        <v>0</v>
      </c>
      <c r="AZ74" s="40">
        <f>SUMIF(Entrada_Dados_Ano_2012!$C$7:$C$253,D74,Entrada_Dados_Ano_2012!$BC$7:$BC$253)</f>
        <v>0</v>
      </c>
      <c r="BA74" s="40">
        <f>SUMIF(Entrada_Dados_Ano_2012!$C$7:$C$253,D74,Entrada_Dados_Ano_2012!$BD$7:$BD$253)</f>
        <v>0</v>
      </c>
      <c r="BB74" s="40">
        <f>SUMIF(Entrada_Dados_Ano_2012!$C$7:$C$253,D74,Entrada_Dados_Ano_2012!$BE$7:$BE$253)</f>
        <v>0</v>
      </c>
      <c r="BC74" s="40">
        <f>SUMIF(Entrada_Dados_Ano_2012!$C$7:$C$253,D74,Entrada_Dados_Ano_2012!$BF$7:$BF$253)</f>
        <v>2500</v>
      </c>
      <c r="BD74" s="40">
        <f>SUMIF(Entrada_Dados_Ano_2012!$C$7:$C$253,D74,Entrada_Dados_Ano_2012!$BG$7:$BG$253)</f>
        <v>0</v>
      </c>
      <c r="BE74" s="40">
        <f>SUMIF(Entrada_Dados_Ano_2012!$C$7:$C$253,D74,Entrada_Dados_Ano_2012!$BH$7:$BH$253)</f>
        <v>11500</v>
      </c>
      <c r="BF74" s="40">
        <f>SUMIF(Entrada_Dados_Ano_2012!$C$7:$C$253,D74,Entrada_Dados_Ano_2012!$BI$7:$BI$253)</f>
        <v>30000</v>
      </c>
      <c r="BG74" s="40">
        <f>SUMIF(Entrada_Dados_Ano_2012!$C$7:$C$253,D74,Entrada_Dados_Ano_2012!$BJ$7:$BJ$253)</f>
        <v>470</v>
      </c>
      <c r="BH74" s="40">
        <f>SUMIF(Entrada_Dados_Ano_2012!$C$7:$C$253,D74,Entrada_Dados_Ano_2012!$BK$7:$BK$253)</f>
        <v>2600</v>
      </c>
      <c r="BI74" s="40">
        <f>SUMIF(Entrada_Dados_Ano_2012!$C$7:$C$253,D74,Entrada_Dados_Ano_2012!$BL$7:$BL$253)</f>
        <v>0</v>
      </c>
      <c r="BK74" s="80">
        <v>67</v>
      </c>
      <c r="BL74" s="81">
        <f t="shared" si="143"/>
        <v>0</v>
      </c>
      <c r="BM74" s="80" t="str">
        <f>IF(BL74=1,SUM($BL$8:BL74),"")</f>
        <v/>
      </c>
      <c r="BN74" s="86" t="str">
        <f t="shared" si="144"/>
        <v>Cocalzinho de Goiás</v>
      </c>
      <c r="BO74" s="117">
        <f t="shared" si="115"/>
        <v>0</v>
      </c>
      <c r="BP74" s="116">
        <f>HLOOKUP($BP$6,$BZ$6:DI74,BX74)</f>
        <v>0</v>
      </c>
      <c r="BQ74" s="117">
        <f>HLOOKUP($BQ$6,$DJ$6:ES74,BX74)</f>
        <v>0</v>
      </c>
      <c r="BR74" s="116">
        <f>HLOOKUP($BR$6,$ET$6:GC74,BX74)</f>
        <v>0</v>
      </c>
      <c r="BS74" s="84" t="str">
        <f t="shared" si="145"/>
        <v/>
      </c>
      <c r="BT74" s="96" t="str">
        <f>IF((SUM($BL73:$BL$254)=0),"",IF($BK74=VLOOKUP($BK74,$BM$8:$BM$254,1),IF(VLOOKUP($BK74,$BM$8:$BO$254,2)=0,"",VLOOKUP($BK74,$BM$8:$BO$254,3))," "))</f>
        <v/>
      </c>
      <c r="BU74" s="93" t="str">
        <f t="shared" si="146"/>
        <v/>
      </c>
      <c r="BV74" s="90" t="str">
        <f t="shared" si="147"/>
        <v/>
      </c>
      <c r="BW74" s="93" t="str">
        <f t="shared" si="148"/>
        <v/>
      </c>
      <c r="BX74" s="97">
        <v>69</v>
      </c>
      <c r="BY74" s="29"/>
      <c r="BZ74" s="113"/>
      <c r="CA74" s="113">
        <f t="shared" si="149"/>
        <v>0</v>
      </c>
      <c r="CB74" s="113">
        <f t="shared" si="150"/>
        <v>0</v>
      </c>
      <c r="CC74" s="113">
        <f t="shared" si="151"/>
        <v>0</v>
      </c>
      <c r="CD74" s="113">
        <f t="shared" si="152"/>
        <v>0</v>
      </c>
      <c r="CE74" s="113">
        <f t="shared" ca="1" si="153"/>
        <v>0</v>
      </c>
      <c r="CF74" s="113">
        <f t="shared" si="154"/>
        <v>30</v>
      </c>
      <c r="CG74" s="113">
        <f t="shared" si="155"/>
        <v>20</v>
      </c>
      <c r="CH74" s="113">
        <f t="shared" si="156"/>
        <v>0</v>
      </c>
      <c r="CI74" s="113">
        <f t="shared" si="116"/>
        <v>10</v>
      </c>
      <c r="CJ74" s="113">
        <f t="shared" si="117"/>
        <v>0</v>
      </c>
      <c r="CK74" s="113">
        <f t="shared" si="157"/>
        <v>0</v>
      </c>
      <c r="CL74" s="113">
        <f t="shared" si="158"/>
        <v>0</v>
      </c>
      <c r="CM74" s="113">
        <f t="shared" si="159"/>
        <v>0</v>
      </c>
      <c r="CN74" s="113">
        <f t="shared" si="160"/>
        <v>0</v>
      </c>
      <c r="CO74" s="113">
        <f t="shared" si="161"/>
        <v>0</v>
      </c>
      <c r="CP74" s="113">
        <f t="shared" si="162"/>
        <v>0</v>
      </c>
      <c r="CQ74" s="113">
        <f t="shared" si="163"/>
        <v>0</v>
      </c>
      <c r="CR74" s="113">
        <f t="shared" si="164"/>
        <v>0</v>
      </c>
      <c r="CS74" s="113">
        <f t="shared" si="118"/>
        <v>0</v>
      </c>
      <c r="CT74" s="113">
        <f t="shared" si="119"/>
        <v>0</v>
      </c>
      <c r="CU74" s="113">
        <f t="shared" si="120"/>
        <v>5</v>
      </c>
      <c r="CV74" s="113">
        <f t="shared" si="121"/>
        <v>0</v>
      </c>
      <c r="CW74" s="113">
        <f t="shared" si="165"/>
        <v>150</v>
      </c>
      <c r="CX74" s="113">
        <f t="shared" si="122"/>
        <v>0</v>
      </c>
      <c r="CY74" s="113">
        <f t="shared" si="123"/>
        <v>0</v>
      </c>
      <c r="CZ74" s="113">
        <f t="shared" si="124"/>
        <v>0</v>
      </c>
      <c r="DA74" s="113">
        <f t="shared" si="166"/>
        <v>0</v>
      </c>
      <c r="DB74" s="113">
        <f t="shared" si="167"/>
        <v>1500</v>
      </c>
      <c r="DC74" s="113">
        <f t="shared" si="168"/>
        <v>0</v>
      </c>
      <c r="DD74" s="113">
        <f t="shared" si="169"/>
        <v>10000</v>
      </c>
      <c r="DE74" s="113">
        <f t="shared" si="170"/>
        <v>180</v>
      </c>
      <c r="DF74" s="113">
        <f t="shared" si="171"/>
        <v>0</v>
      </c>
      <c r="DG74" s="113">
        <f t="shared" si="172"/>
        <v>35</v>
      </c>
      <c r="DH74" s="113">
        <f t="shared" si="173"/>
        <v>0</v>
      </c>
      <c r="DI74" s="113">
        <f t="shared" si="174"/>
        <v>0</v>
      </c>
      <c r="DJ74" s="113"/>
      <c r="DK74" s="113">
        <f t="shared" si="175"/>
        <v>0</v>
      </c>
      <c r="DL74" s="113">
        <f t="shared" si="176"/>
        <v>0</v>
      </c>
      <c r="DM74" s="113">
        <f t="shared" si="177"/>
        <v>0</v>
      </c>
      <c r="DN74" s="113">
        <f t="shared" si="178"/>
        <v>0</v>
      </c>
      <c r="DO74" s="113">
        <f t="shared" si="179"/>
        <v>0</v>
      </c>
      <c r="DP74" s="113">
        <f t="shared" si="180"/>
        <v>30</v>
      </c>
      <c r="DQ74" s="113">
        <f t="shared" si="181"/>
        <v>20</v>
      </c>
      <c r="DR74" s="113">
        <f t="shared" si="182"/>
        <v>0</v>
      </c>
      <c r="DS74" s="113">
        <f t="shared" si="125"/>
        <v>10</v>
      </c>
      <c r="DT74" s="113">
        <f t="shared" si="126"/>
        <v>0</v>
      </c>
      <c r="DU74" s="113">
        <f t="shared" si="183"/>
        <v>0</v>
      </c>
      <c r="DV74" s="113">
        <f t="shared" si="184"/>
        <v>0</v>
      </c>
      <c r="DW74" s="113">
        <f t="shared" si="185"/>
        <v>0</v>
      </c>
      <c r="DX74" s="113">
        <f t="shared" si="186"/>
        <v>0</v>
      </c>
      <c r="DY74" s="113">
        <f t="shared" si="187"/>
        <v>0</v>
      </c>
      <c r="DZ74" s="113">
        <f t="shared" si="188"/>
        <v>0</v>
      </c>
      <c r="EA74" s="113">
        <f t="shared" si="189"/>
        <v>0</v>
      </c>
      <c r="EB74" s="113">
        <f t="shared" si="190"/>
        <v>0</v>
      </c>
      <c r="EC74" s="113">
        <f t="shared" si="127"/>
        <v>0</v>
      </c>
      <c r="ED74" s="113">
        <f t="shared" si="128"/>
        <v>0</v>
      </c>
      <c r="EE74" s="113">
        <f t="shared" si="129"/>
        <v>5</v>
      </c>
      <c r="EF74" s="113">
        <f t="shared" si="130"/>
        <v>0</v>
      </c>
      <c r="EG74" s="113">
        <f t="shared" si="191"/>
        <v>150</v>
      </c>
      <c r="EH74" s="113">
        <f t="shared" si="131"/>
        <v>0</v>
      </c>
      <c r="EI74" s="113">
        <f t="shared" si="132"/>
        <v>0</v>
      </c>
      <c r="EJ74" s="113">
        <f t="shared" si="133"/>
        <v>0</v>
      </c>
      <c r="EK74" s="113">
        <f t="shared" si="192"/>
        <v>0</v>
      </c>
      <c r="EL74" s="113">
        <f t="shared" si="193"/>
        <v>1500</v>
      </c>
      <c r="EM74" s="113">
        <f t="shared" si="194"/>
        <v>0</v>
      </c>
      <c r="EN74" s="113">
        <f t="shared" si="195"/>
        <v>10000</v>
      </c>
      <c r="EO74" s="113">
        <f t="shared" si="196"/>
        <v>180</v>
      </c>
      <c r="EP74" s="113">
        <f t="shared" si="197"/>
        <v>0</v>
      </c>
      <c r="EQ74" s="113">
        <f t="shared" si="198"/>
        <v>35</v>
      </c>
      <c r="ER74" s="113">
        <f t="shared" si="199"/>
        <v>0</v>
      </c>
      <c r="ES74" s="113">
        <f t="shared" si="200"/>
        <v>0</v>
      </c>
      <c r="ET74" s="113"/>
      <c r="EU74" s="113">
        <f t="shared" si="201"/>
        <v>0</v>
      </c>
      <c r="EV74" s="113">
        <f t="shared" si="202"/>
        <v>0</v>
      </c>
      <c r="EW74" s="113">
        <f t="shared" si="203"/>
        <v>0</v>
      </c>
      <c r="EX74" s="113">
        <f t="shared" si="204"/>
        <v>0</v>
      </c>
      <c r="EY74" s="113">
        <f t="shared" si="205"/>
        <v>0</v>
      </c>
      <c r="EZ74" s="113">
        <f t="shared" si="206"/>
        <v>42</v>
      </c>
      <c r="FA74" s="113">
        <f t="shared" si="207"/>
        <v>440</v>
      </c>
      <c r="FB74" s="113">
        <f t="shared" si="208"/>
        <v>0</v>
      </c>
      <c r="FC74" s="113">
        <f t="shared" si="134"/>
        <v>30</v>
      </c>
      <c r="FD74" s="113">
        <f t="shared" si="135"/>
        <v>0</v>
      </c>
      <c r="FE74" s="113">
        <f t="shared" si="209"/>
        <v>0</v>
      </c>
      <c r="FF74" s="113">
        <f t="shared" si="210"/>
        <v>0</v>
      </c>
      <c r="FG74" s="113">
        <f t="shared" si="211"/>
        <v>0</v>
      </c>
      <c r="FH74" s="113">
        <f t="shared" si="212"/>
        <v>0</v>
      </c>
      <c r="FI74" s="113">
        <f t="shared" si="213"/>
        <v>0</v>
      </c>
      <c r="FJ74" s="113">
        <f t="shared" si="214"/>
        <v>0</v>
      </c>
      <c r="FK74" s="113">
        <f t="shared" si="215"/>
        <v>0</v>
      </c>
      <c r="FL74" s="113">
        <f t="shared" si="216"/>
        <v>0</v>
      </c>
      <c r="FM74" s="113">
        <f t="shared" si="136"/>
        <v>0</v>
      </c>
      <c r="FN74" s="113">
        <f t="shared" si="137"/>
        <v>0</v>
      </c>
      <c r="FO74" s="113">
        <f t="shared" si="138"/>
        <v>70</v>
      </c>
      <c r="FP74" s="113">
        <f t="shared" si="139"/>
        <v>0</v>
      </c>
      <c r="FQ74" s="113">
        <f t="shared" si="217"/>
        <v>2500</v>
      </c>
      <c r="FR74" s="113">
        <f t="shared" si="140"/>
        <v>0</v>
      </c>
      <c r="FS74" s="113">
        <f t="shared" si="141"/>
        <v>0</v>
      </c>
      <c r="FT74" s="113">
        <f t="shared" si="142"/>
        <v>0</v>
      </c>
      <c r="FU74" s="113">
        <f t="shared" si="218"/>
        <v>0</v>
      </c>
      <c r="FV74" s="113">
        <f t="shared" si="219"/>
        <v>11500</v>
      </c>
      <c r="FW74" s="113">
        <f t="shared" si="220"/>
        <v>0</v>
      </c>
      <c r="FX74" s="113">
        <f t="shared" si="221"/>
        <v>30000</v>
      </c>
      <c r="FY74" s="113">
        <f t="shared" si="222"/>
        <v>470</v>
      </c>
      <c r="FZ74" s="113">
        <f t="shared" si="223"/>
        <v>0</v>
      </c>
      <c r="GA74" s="113">
        <f t="shared" si="224"/>
        <v>2600</v>
      </c>
      <c r="GB74" s="113">
        <f t="shared" si="225"/>
        <v>0</v>
      </c>
      <c r="GC74" s="113">
        <f t="shared" si="226"/>
        <v>0</v>
      </c>
    </row>
    <row r="75" spans="2:185" ht="12.75" customHeight="1" x14ac:dyDescent="0.2">
      <c r="B75" s="124">
        <v>68</v>
      </c>
      <c r="C75" s="121" t="s">
        <v>348</v>
      </c>
      <c r="D75" s="126" t="s">
        <v>123</v>
      </c>
      <c r="E75" s="40">
        <f>SUMIF(Entrada_Dados_Ano_2012!$C$7:$C$253,D75,Entrada_Dados_Ano_2012!$D$7:$D$253)</f>
        <v>0</v>
      </c>
      <c r="F75" s="40">
        <f>SUMIF(Entrada_Dados_Ano_2012!$C$7:$C$253,D75,Entrada_Dados_Ano_2012!$E$7:$E$253)</f>
        <v>0</v>
      </c>
      <c r="G75" s="40">
        <f>SUMIF(Entrada_Dados_Ano_2012!$C$7:$C$253,D75,Entrada_Dados_Ano_2012!$F$7:$F$253)</f>
        <v>0</v>
      </c>
      <c r="H75" s="40">
        <f ca="1">SUMIF(Entrada_Dados_Ano_2012!$C$7:$C$253,D75,Entrada_Dados_Ano_2012!$G$7:$G$251)</f>
        <v>0</v>
      </c>
      <c r="I75" s="40">
        <f>SUMIF(Entrada_Dados_Ano_2012!$C$7:$C$251,D75,Entrada_Dados_Ano_2012!$H$7:$H$253)</f>
        <v>150</v>
      </c>
      <c r="J75" s="40">
        <f>SUMIF(Entrada_Dados_Ano_2012!$C$7:$C$253,D75,Entrada_Dados_Ano_2012!$I$7:$I$253)</f>
        <v>0</v>
      </c>
      <c r="K75" s="40">
        <f>SUMIF(Entrada_Dados_Ano_2012!$C$7:$C$253,D75,Entrada_Dados_Ano_2012!$J$7:$J$253)</f>
        <v>12</v>
      </c>
      <c r="L75" s="40">
        <f>SUMIF(Entrada_Dados_Ano_2012!$C$7:$C$253,D75,Entrada_Dados_Ano_2012!$K$7:$K$253)</f>
        <v>0</v>
      </c>
      <c r="M75" s="40">
        <f>SUMIF(Entrada_Dados_Ano_2012!$C$7:$C$253,D75,Entrada_Dados_Ano_2012!$L$7:$L$253)</f>
        <v>0</v>
      </c>
      <c r="N75" s="40">
        <f>SUMIF(Entrada_Dados_Ano_2012!$C$7:$C$253,D75,Entrada_Dados_Ano_2012!$M$7:$M$253)</f>
        <v>15</v>
      </c>
      <c r="O75" s="40">
        <f>SUMIF(Entrada_Dados_Ano_2012!$C$7:$C$253,D75,Entrada_Dados_Ano_2012!$N$7:$N$253)</f>
        <v>0</v>
      </c>
      <c r="P75" s="40">
        <f>SUMIF(Entrada_Dados_Ano_2012!$C$7:$C$253,D75,Entrada_Dados_Ano_2012!$O$7:$O$253)</f>
        <v>0</v>
      </c>
      <c r="Q75" s="40">
        <f>SUMIF(Entrada_Dados_Ano_2012!$C$7:$C$253,D75,Entrada_Dados_Ano_2012!$P$7:$P$253)</f>
        <v>18</v>
      </c>
      <c r="R75" s="40">
        <f>SUMIF(Entrada_Dados_Ano_2012!$C$7:$C$253,D75,Entrada_Dados_Ano_2012!$Q$7:$Q$253)</f>
        <v>0</v>
      </c>
      <c r="S75" s="40">
        <f>SUMIF(Entrada_Dados_Ano_2012!$C$7:$C$253,D75,Entrada_Dados_Ano_2012!$R$7:$R$253)</f>
        <v>360</v>
      </c>
      <c r="T75" s="40">
        <f>SUMIF(Entrada_Dados_Ano_2012!$C$7:$C$253,D75,Entrada_Dados_Ano_2012!$S$7:$S$253)</f>
        <v>0</v>
      </c>
      <c r="U75" s="40">
        <f>SUMIF(Entrada_Dados_Ano_2012!$C$7:$C$253,D75,Entrada_Dados_Ano_2012!$T$7:$T$253)</f>
        <v>0</v>
      </c>
      <c r="V75" s="40">
        <f>SUMIF(Entrada_Dados_Ano_2012!$C$7:$C$253,D75,Entrada_Dados_Ano_2012!$U$7:$U$253)</f>
        <v>0</v>
      </c>
      <c r="W75" s="145">
        <f>SUMIF(Entrada_Dados_Ano_2012!$C$7:$C$253,D75,Entrada_Dados_Ano_2012!$V$7:$V$253)</f>
        <v>0</v>
      </c>
      <c r="X75" s="142">
        <f>SUMIF(Entrada_Dados_Ano_2012!$C$7:$C$253,D75,Entrada_Dados_Ano_2012!$Y$7:$Y$253)</f>
        <v>0</v>
      </c>
      <c r="Y75" s="40">
        <f>SUMIF(Entrada_Dados_Ano_2012!$C$7:$C$253,D75,Entrada_Dados_Ano_2012!$Z$7:$Z$253)</f>
        <v>0</v>
      </c>
      <c r="Z75" s="40">
        <f>SUMIF(Entrada_Dados_Ano_2012!$C$7:$C$253,D75,Entrada_Dados_Ano_2012!$AA$7:$AA$253)</f>
        <v>0</v>
      </c>
      <c r="AA75" s="40">
        <f>SUMIF(Entrada_Dados_Ano_2012!$C$7:$C$253,D75,Entrada_Dados_Ano_2012!$AB$7:$AB$253)</f>
        <v>0</v>
      </c>
      <c r="AB75" s="40">
        <f>SUMIF(Entrada_Dados_Ano_2012!$C$7:$C$253,D75,Entrada_Dados_Ano_2012!$AC$7:$AC$253)</f>
        <v>150</v>
      </c>
      <c r="AC75" s="40">
        <f>SUMIF(Entrada_Dados_Ano_2012!$C$7:$C$253,D75,Entrada_Dados_Ano_2012!$AD$7:$AD$253)</f>
        <v>0</v>
      </c>
      <c r="AD75" s="40">
        <f>SUMIF(Entrada_Dados_Ano_2012!$C$7:$C$253,D75,Entrada_Dados_Ano_2012!$AE$7:$AE$253)</f>
        <v>12</v>
      </c>
      <c r="AE75" s="40">
        <f>SUMIF(Entrada_Dados_Ano_2012!$C$7:$C$253,D75,Entrada_Dados_Ano_2012!$AF$7:$AF$253)</f>
        <v>0</v>
      </c>
      <c r="AF75" s="40">
        <f>SUMIF(Entrada_Dados_Ano_2012!$C$7:$C$253,D75,Entrada_Dados_Ano_2012!$AG$7:$AG$253)</f>
        <v>0</v>
      </c>
      <c r="AG75" s="40">
        <f>SUMIF(Entrada_Dados_Ano_2012!$C$7:$C$253,D75,Entrada_Dados_Ano_2012!$AH$7:$AH$253)</f>
        <v>15</v>
      </c>
      <c r="AH75" s="40">
        <f>SUMIF(Entrada_Dados_Ano_2012!$C$7:$C$253,D75,Entrada_Dados_Ano_2012!$AI$7:$AI$253)</f>
        <v>0</v>
      </c>
      <c r="AI75" s="40">
        <f>SUMIF(Entrada_Dados_Ano_2012!$C$7:$C$253,D75,Entrada_Dados_Ano_2012!$AJ$7:$AJ$253)</f>
        <v>0</v>
      </c>
      <c r="AJ75" s="40">
        <f>SUMIF(Entrada_Dados_Ano_2012!$C$7:$C$253,D75,Entrada_Dados_Ano_2012!$AK$7:$AK$253)</f>
        <v>18</v>
      </c>
      <c r="AK75" s="40">
        <f>SUMIF(Entrada_Dados_Ano_2012!$C$7:$C$253,D75,Entrada_Dados_Ano_2012!$AL$7:$AL$253)</f>
        <v>0</v>
      </c>
      <c r="AL75" s="40">
        <f>SUMIF(Entrada_Dados_Ano_2012!$C$7:$C$253,D75,Entrada_Dados_Ano_2012!$AM$7:$AM$253)</f>
        <v>360</v>
      </c>
      <c r="AM75" s="40">
        <f>SUMIF(Entrada_Dados_Ano_2012!$C$7:$C$253,D75,Entrada_Dados_Ano_2012!$AN$7:$AN$253)</f>
        <v>0</v>
      </c>
      <c r="AN75" s="40">
        <f>SUMIF(Entrada_Dados_Ano_2012!$C$7:$C$253,D75,Entrada_Dados_Ano_2012!$AO$7:$AO$253)</f>
        <v>0</v>
      </c>
      <c r="AO75" s="40">
        <f>SUMIF(Entrada_Dados_Ano_2012!$C$7:$C$253,D75,Entrada_Dados_Ano_2012!$AP$7:$AP$253)</f>
        <v>0</v>
      </c>
      <c r="AP75" s="145">
        <f>SUMIF(Entrada_Dados_Ano_2012!$C$7:$C$253,D75,Entrada_Dados_Ano_2012!$AQ$7:$AQ$253)</f>
        <v>0</v>
      </c>
      <c r="AQ75" s="142">
        <f>SUMIF(Entrada_Dados_Ano_2012!$C$7:$C$253,D75,Entrada_Dados_Ano_2012!$AT$7:$AT$253)</f>
        <v>0</v>
      </c>
      <c r="AR75" s="40">
        <f>SUMIF(Entrada_Dados_Ano_2012!$C$7:$C$253,D75,Entrada_Dados_Ano_2012!$AU$7:$AU$253)</f>
        <v>0</v>
      </c>
      <c r="AS75" s="40">
        <f>SUMIF(Entrada_Dados_Ano_2012!$C$7:$C$253,D75,Entrada_Dados_Ano_2012!$AV$7:$AV$253)</f>
        <v>0</v>
      </c>
      <c r="AT75" s="40">
        <f>SUMIF(Entrada_Dados_Ano_2012!$C$7:$C$253,D75,Entrada_Dados_Ano_2012!$AW$7:$AW$253)</f>
        <v>0</v>
      </c>
      <c r="AU75" s="40">
        <f>SUMIF(Entrada_Dados_Ano_2012!$C$7:$C$253,D75,Entrada_Dados_Ano_2012!$AX$7:$AX$253)</f>
        <v>300</v>
      </c>
      <c r="AV75" s="40">
        <f>SUMIF(Entrada_Dados_Ano_2012!$C$7:$C$253,D75,Entrada_Dados_Ano_2012!$AY$7:$AY$253)</f>
        <v>0</v>
      </c>
      <c r="AW75" s="40">
        <f>SUMIF(Entrada_Dados_Ano_2012!$C$7:$C$253,D75,Entrada_Dados_Ano_2012!$AZ$7:$AZ$253)</f>
        <v>600</v>
      </c>
      <c r="AX75" s="40">
        <f>SUMIF(Entrada_Dados_Ano_2012!$C$7:$C$253,D75,Entrada_Dados_Ano_2012!$BA$7:$BA$253)</f>
        <v>0</v>
      </c>
      <c r="AY75" s="40">
        <f>SUMIF(Entrada_Dados_Ano_2012!$C$7:$C$253,D75,Entrada_Dados_Ano_2012!$BB$7:$BB$253)</f>
        <v>0</v>
      </c>
      <c r="AZ75" s="40">
        <f>SUMIF(Entrada_Dados_Ano_2012!$C$7:$C$253,D75,Entrada_Dados_Ano_2012!$BC$7:$BC$253)</f>
        <v>15</v>
      </c>
      <c r="BA75" s="40">
        <f>SUMIF(Entrada_Dados_Ano_2012!$C$7:$C$253,D75,Entrada_Dados_Ano_2012!$BD$7:$BD$253)</f>
        <v>0</v>
      </c>
      <c r="BB75" s="40">
        <f>SUMIF(Entrada_Dados_Ano_2012!$C$7:$C$253,D75,Entrada_Dados_Ano_2012!$BE$7:$BE$253)</f>
        <v>0</v>
      </c>
      <c r="BC75" s="40">
        <f>SUMIF(Entrada_Dados_Ano_2012!$C$7:$C$253,D75,Entrada_Dados_Ano_2012!$BF$7:$BF$253)</f>
        <v>342</v>
      </c>
      <c r="BD75" s="40">
        <f>SUMIF(Entrada_Dados_Ano_2012!$C$7:$C$253,D75,Entrada_Dados_Ano_2012!$BG$7:$BG$253)</f>
        <v>0</v>
      </c>
      <c r="BE75" s="40">
        <f>SUMIF(Entrada_Dados_Ano_2012!$C$7:$C$253,D75,Entrada_Dados_Ano_2012!$BH$7:$BH$253)</f>
        <v>1080</v>
      </c>
      <c r="BF75" s="40">
        <f>SUMIF(Entrada_Dados_Ano_2012!$C$7:$C$253,D75,Entrada_Dados_Ano_2012!$BI$7:$BI$253)</f>
        <v>0</v>
      </c>
      <c r="BG75" s="40">
        <f>SUMIF(Entrada_Dados_Ano_2012!$C$7:$C$253,D75,Entrada_Dados_Ano_2012!$BJ$7:$BJ$253)</f>
        <v>0</v>
      </c>
      <c r="BH75" s="40">
        <f>SUMIF(Entrada_Dados_Ano_2012!$C$7:$C$253,D75,Entrada_Dados_Ano_2012!$BK$7:$BK$253)</f>
        <v>0</v>
      </c>
      <c r="BI75" s="40">
        <f>SUMIF(Entrada_Dados_Ano_2012!$C$7:$C$253,D75,Entrada_Dados_Ano_2012!$BL$7:$BL$253)</f>
        <v>0</v>
      </c>
      <c r="BK75" s="80">
        <v>68</v>
      </c>
      <c r="BL75" s="81">
        <f t="shared" si="143"/>
        <v>0</v>
      </c>
      <c r="BM75" s="80" t="str">
        <f>IF(BL75=1,SUM($BL$8:BL75),"")</f>
        <v/>
      </c>
      <c r="BN75" s="86" t="str">
        <f t="shared" si="144"/>
        <v>Colinas do Sul</v>
      </c>
      <c r="BO75" s="117">
        <f t="shared" ref="BO75:BO138" si="227">IF(BR75=0,0,(BR75/BQ75)*1000)</f>
        <v>0</v>
      </c>
      <c r="BP75" s="116">
        <f>HLOOKUP($BP$6,$BZ$6:DI75,BX75)</f>
        <v>0</v>
      </c>
      <c r="BQ75" s="117">
        <f>HLOOKUP($BQ$6,$DJ$6:ES75,BX75)</f>
        <v>0</v>
      </c>
      <c r="BR75" s="116">
        <f>HLOOKUP($BR$6,$ET$6:GC75,BX75)</f>
        <v>0</v>
      </c>
      <c r="BS75" s="84" t="str">
        <f t="shared" si="145"/>
        <v/>
      </c>
      <c r="BT75" s="96" t="str">
        <f>IF((SUM($BL74:$BL$254)=0),"",IF($BK75=VLOOKUP($BK75,$BM$8:$BM$254,1),IF(VLOOKUP($BK75,$BM$8:$BO$254,2)=0,"",VLOOKUP($BK75,$BM$8:$BO$254,3))," "))</f>
        <v/>
      </c>
      <c r="BU75" s="93" t="str">
        <f t="shared" si="146"/>
        <v/>
      </c>
      <c r="BV75" s="90" t="str">
        <f t="shared" si="147"/>
        <v/>
      </c>
      <c r="BW75" s="93" t="str">
        <f t="shared" si="148"/>
        <v/>
      </c>
      <c r="BX75" s="97">
        <v>70</v>
      </c>
      <c r="BY75" s="29"/>
      <c r="BZ75" s="113"/>
      <c r="CA75" s="113">
        <f t="shared" si="149"/>
        <v>0</v>
      </c>
      <c r="CB75" s="113">
        <f t="shared" si="150"/>
        <v>0</v>
      </c>
      <c r="CC75" s="113">
        <f t="shared" si="151"/>
        <v>0</v>
      </c>
      <c r="CD75" s="113">
        <f t="shared" si="152"/>
        <v>0</v>
      </c>
      <c r="CE75" s="113">
        <f t="shared" ca="1" si="153"/>
        <v>0</v>
      </c>
      <c r="CF75" s="113">
        <f t="shared" si="154"/>
        <v>150</v>
      </c>
      <c r="CG75" s="113">
        <f t="shared" si="155"/>
        <v>10</v>
      </c>
      <c r="CH75" s="113">
        <f t="shared" si="156"/>
        <v>0</v>
      </c>
      <c r="CI75" s="113">
        <f t="shared" si="116"/>
        <v>0</v>
      </c>
      <c r="CJ75" s="113">
        <f t="shared" si="117"/>
        <v>0</v>
      </c>
      <c r="CK75" s="113">
        <f t="shared" si="157"/>
        <v>12</v>
      </c>
      <c r="CL75" s="113">
        <f t="shared" si="158"/>
        <v>0</v>
      </c>
      <c r="CM75" s="113">
        <f t="shared" si="159"/>
        <v>0</v>
      </c>
      <c r="CN75" s="113">
        <f t="shared" si="160"/>
        <v>0</v>
      </c>
      <c r="CO75" s="113">
        <f t="shared" si="161"/>
        <v>15</v>
      </c>
      <c r="CP75" s="113">
        <f t="shared" si="162"/>
        <v>0</v>
      </c>
      <c r="CQ75" s="113">
        <f t="shared" si="163"/>
        <v>0</v>
      </c>
      <c r="CR75" s="113">
        <f t="shared" si="164"/>
        <v>0</v>
      </c>
      <c r="CS75" s="113">
        <f t="shared" si="118"/>
        <v>0</v>
      </c>
      <c r="CT75" s="113">
        <f t="shared" si="119"/>
        <v>0</v>
      </c>
      <c r="CU75" s="113">
        <f t="shared" si="120"/>
        <v>0</v>
      </c>
      <c r="CV75" s="113">
        <f t="shared" si="121"/>
        <v>0</v>
      </c>
      <c r="CW75" s="113">
        <f t="shared" si="165"/>
        <v>18</v>
      </c>
      <c r="CX75" s="113">
        <f t="shared" si="122"/>
        <v>0</v>
      </c>
      <c r="CY75" s="113">
        <f t="shared" si="123"/>
        <v>0</v>
      </c>
      <c r="CZ75" s="113">
        <f t="shared" si="124"/>
        <v>0</v>
      </c>
      <c r="DA75" s="113">
        <f t="shared" si="166"/>
        <v>0</v>
      </c>
      <c r="DB75" s="113">
        <f t="shared" si="167"/>
        <v>360</v>
      </c>
      <c r="DC75" s="113">
        <f t="shared" si="168"/>
        <v>0</v>
      </c>
      <c r="DD75" s="113">
        <f t="shared" si="169"/>
        <v>0</v>
      </c>
      <c r="DE75" s="113">
        <f t="shared" si="170"/>
        <v>0</v>
      </c>
      <c r="DF75" s="113">
        <f t="shared" si="171"/>
        <v>0</v>
      </c>
      <c r="DG75" s="113">
        <f t="shared" si="172"/>
        <v>0</v>
      </c>
      <c r="DH75" s="113">
        <f t="shared" si="173"/>
        <v>0</v>
      </c>
      <c r="DI75" s="113">
        <f t="shared" si="174"/>
        <v>0</v>
      </c>
      <c r="DJ75" s="113"/>
      <c r="DK75" s="113">
        <f t="shared" si="175"/>
        <v>0</v>
      </c>
      <c r="DL75" s="113">
        <f t="shared" si="176"/>
        <v>0</v>
      </c>
      <c r="DM75" s="113">
        <f t="shared" si="177"/>
        <v>0</v>
      </c>
      <c r="DN75" s="113">
        <f t="shared" si="178"/>
        <v>0</v>
      </c>
      <c r="DO75" s="113">
        <f t="shared" si="179"/>
        <v>0</v>
      </c>
      <c r="DP75" s="113">
        <f t="shared" si="180"/>
        <v>150</v>
      </c>
      <c r="DQ75" s="113">
        <f t="shared" si="181"/>
        <v>10</v>
      </c>
      <c r="DR75" s="113">
        <f t="shared" si="182"/>
        <v>0</v>
      </c>
      <c r="DS75" s="113">
        <f t="shared" si="125"/>
        <v>0</v>
      </c>
      <c r="DT75" s="113">
        <f t="shared" si="126"/>
        <v>0</v>
      </c>
      <c r="DU75" s="113">
        <f t="shared" si="183"/>
        <v>12</v>
      </c>
      <c r="DV75" s="113">
        <f t="shared" si="184"/>
        <v>0</v>
      </c>
      <c r="DW75" s="113">
        <f t="shared" si="185"/>
        <v>0</v>
      </c>
      <c r="DX75" s="113">
        <f t="shared" si="186"/>
        <v>0</v>
      </c>
      <c r="DY75" s="113">
        <f t="shared" si="187"/>
        <v>15</v>
      </c>
      <c r="DZ75" s="113">
        <f t="shared" si="188"/>
        <v>0</v>
      </c>
      <c r="EA75" s="113">
        <f t="shared" si="189"/>
        <v>0</v>
      </c>
      <c r="EB75" s="113">
        <f t="shared" si="190"/>
        <v>0</v>
      </c>
      <c r="EC75" s="113">
        <f t="shared" si="127"/>
        <v>0</v>
      </c>
      <c r="ED75" s="113">
        <f t="shared" si="128"/>
        <v>0</v>
      </c>
      <c r="EE75" s="113">
        <f t="shared" si="129"/>
        <v>0</v>
      </c>
      <c r="EF75" s="113">
        <f t="shared" si="130"/>
        <v>0</v>
      </c>
      <c r="EG75" s="113">
        <f t="shared" si="191"/>
        <v>18</v>
      </c>
      <c r="EH75" s="113">
        <f t="shared" si="131"/>
        <v>0</v>
      </c>
      <c r="EI75" s="113">
        <f t="shared" si="132"/>
        <v>0</v>
      </c>
      <c r="EJ75" s="113">
        <f t="shared" si="133"/>
        <v>0</v>
      </c>
      <c r="EK75" s="113">
        <f t="shared" si="192"/>
        <v>0</v>
      </c>
      <c r="EL75" s="113">
        <f t="shared" si="193"/>
        <v>360</v>
      </c>
      <c r="EM75" s="113">
        <f t="shared" si="194"/>
        <v>0</v>
      </c>
      <c r="EN75" s="113">
        <f t="shared" si="195"/>
        <v>0</v>
      </c>
      <c r="EO75" s="113">
        <f t="shared" si="196"/>
        <v>0</v>
      </c>
      <c r="EP75" s="113">
        <f t="shared" si="197"/>
        <v>0</v>
      </c>
      <c r="EQ75" s="113">
        <f t="shared" si="198"/>
        <v>0</v>
      </c>
      <c r="ER75" s="113">
        <f t="shared" si="199"/>
        <v>0</v>
      </c>
      <c r="ES75" s="113">
        <f t="shared" si="200"/>
        <v>0</v>
      </c>
      <c r="ET75" s="113"/>
      <c r="EU75" s="113">
        <f t="shared" si="201"/>
        <v>0</v>
      </c>
      <c r="EV75" s="113">
        <f t="shared" si="202"/>
        <v>0</v>
      </c>
      <c r="EW75" s="113">
        <f t="shared" si="203"/>
        <v>0</v>
      </c>
      <c r="EX75" s="113">
        <f t="shared" si="204"/>
        <v>0</v>
      </c>
      <c r="EY75" s="113">
        <f t="shared" si="205"/>
        <v>0</v>
      </c>
      <c r="EZ75" s="113">
        <f t="shared" si="206"/>
        <v>300</v>
      </c>
      <c r="FA75" s="113">
        <f t="shared" si="207"/>
        <v>90</v>
      </c>
      <c r="FB75" s="113">
        <f t="shared" si="208"/>
        <v>0</v>
      </c>
      <c r="FC75" s="113">
        <f t="shared" si="134"/>
        <v>0</v>
      </c>
      <c r="FD75" s="113">
        <f t="shared" si="135"/>
        <v>0</v>
      </c>
      <c r="FE75" s="113">
        <f t="shared" si="209"/>
        <v>600</v>
      </c>
      <c r="FF75" s="113">
        <f t="shared" si="210"/>
        <v>0</v>
      </c>
      <c r="FG75" s="113">
        <f t="shared" si="211"/>
        <v>0</v>
      </c>
      <c r="FH75" s="113">
        <f t="shared" si="212"/>
        <v>0</v>
      </c>
      <c r="FI75" s="113">
        <f t="shared" si="213"/>
        <v>15</v>
      </c>
      <c r="FJ75" s="113">
        <f t="shared" si="214"/>
        <v>0</v>
      </c>
      <c r="FK75" s="113">
        <f t="shared" si="215"/>
        <v>0</v>
      </c>
      <c r="FL75" s="113">
        <f t="shared" si="216"/>
        <v>0</v>
      </c>
      <c r="FM75" s="113">
        <f t="shared" si="136"/>
        <v>0</v>
      </c>
      <c r="FN75" s="113">
        <f t="shared" si="137"/>
        <v>0</v>
      </c>
      <c r="FO75" s="113">
        <f t="shared" si="138"/>
        <v>0</v>
      </c>
      <c r="FP75" s="113">
        <f t="shared" si="139"/>
        <v>0</v>
      </c>
      <c r="FQ75" s="113">
        <f t="shared" si="217"/>
        <v>342</v>
      </c>
      <c r="FR75" s="113">
        <f t="shared" si="140"/>
        <v>0</v>
      </c>
      <c r="FS75" s="113">
        <f t="shared" si="141"/>
        <v>0</v>
      </c>
      <c r="FT75" s="113">
        <f t="shared" si="142"/>
        <v>0</v>
      </c>
      <c r="FU75" s="113">
        <f t="shared" si="218"/>
        <v>0</v>
      </c>
      <c r="FV75" s="113">
        <f t="shared" si="219"/>
        <v>1080</v>
      </c>
      <c r="FW75" s="113">
        <f t="shared" si="220"/>
        <v>0</v>
      </c>
      <c r="FX75" s="113">
        <f t="shared" si="221"/>
        <v>0</v>
      </c>
      <c r="FY75" s="113">
        <f t="shared" si="222"/>
        <v>0</v>
      </c>
      <c r="FZ75" s="113">
        <f t="shared" si="223"/>
        <v>0</v>
      </c>
      <c r="GA75" s="113">
        <f t="shared" si="224"/>
        <v>0</v>
      </c>
      <c r="GB75" s="113">
        <f t="shared" si="225"/>
        <v>0</v>
      </c>
      <c r="GC75" s="113">
        <f t="shared" si="226"/>
        <v>0</v>
      </c>
    </row>
    <row r="76" spans="2:185" ht="12.75" customHeight="1" x14ac:dyDescent="0.2">
      <c r="B76" s="124">
        <v>69</v>
      </c>
      <c r="C76" s="121" t="s">
        <v>349</v>
      </c>
      <c r="D76" s="126" t="s">
        <v>124</v>
      </c>
      <c r="E76" s="40">
        <f>SUMIF(Entrada_Dados_Ano_2012!$C$7:$C$253,D76,Entrada_Dados_Ano_2012!$D$7:$D$253)</f>
        <v>0</v>
      </c>
      <c r="F76" s="40">
        <f>SUMIF(Entrada_Dados_Ano_2012!$C$7:$C$253,D76,Entrada_Dados_Ano_2012!$E$7:$E$253)</f>
        <v>0</v>
      </c>
      <c r="G76" s="40">
        <f>SUMIF(Entrada_Dados_Ano_2012!$C$7:$C$253,D76,Entrada_Dados_Ano_2012!$F$7:$F$253)</f>
        <v>0</v>
      </c>
      <c r="H76" s="40">
        <f ca="1">SUMIF(Entrada_Dados_Ano_2012!$C$7:$C$253,D76,Entrada_Dados_Ano_2012!$G$7:$G$251)</f>
        <v>0</v>
      </c>
      <c r="I76" s="40">
        <f>SUMIF(Entrada_Dados_Ano_2012!$C$7:$C$251,D76,Entrada_Dados_Ano_2012!$H$7:$H$253)</f>
        <v>0</v>
      </c>
      <c r="J76" s="40">
        <f>SUMIF(Entrada_Dados_Ano_2012!$C$7:$C$253,D76,Entrada_Dados_Ano_2012!$I$7:$I$253)</f>
        <v>0</v>
      </c>
      <c r="K76" s="40">
        <f>SUMIF(Entrada_Dados_Ano_2012!$C$7:$C$253,D76,Entrada_Dados_Ano_2012!$J$7:$J$253)</f>
        <v>0</v>
      </c>
      <c r="L76" s="40">
        <f>SUMIF(Entrada_Dados_Ano_2012!$C$7:$C$253,D76,Entrada_Dados_Ano_2012!$K$7:$K$253)</f>
        <v>0</v>
      </c>
      <c r="M76" s="40">
        <f>SUMIF(Entrada_Dados_Ano_2012!$C$7:$C$253,D76,Entrada_Dados_Ano_2012!$L$7:$L$253)</f>
        <v>0</v>
      </c>
      <c r="N76" s="40">
        <f>SUMIF(Entrada_Dados_Ano_2012!$C$7:$C$253,D76,Entrada_Dados_Ano_2012!$M$7:$M$253)</f>
        <v>0</v>
      </c>
      <c r="O76" s="40">
        <f>SUMIF(Entrada_Dados_Ano_2012!$C$7:$C$253,D76,Entrada_Dados_Ano_2012!$N$7:$N$253)</f>
        <v>0</v>
      </c>
      <c r="P76" s="40">
        <f>SUMIF(Entrada_Dados_Ano_2012!$C$7:$C$253,D76,Entrada_Dados_Ano_2012!$O$7:$O$253)</f>
        <v>0</v>
      </c>
      <c r="Q76" s="40">
        <f>SUMIF(Entrada_Dados_Ano_2012!$C$7:$C$253,D76,Entrada_Dados_Ano_2012!$P$7:$P$253)</f>
        <v>40</v>
      </c>
      <c r="R76" s="40">
        <f>SUMIF(Entrada_Dados_Ano_2012!$C$7:$C$253,D76,Entrada_Dados_Ano_2012!$Q$7:$Q$253)</f>
        <v>0</v>
      </c>
      <c r="S76" s="40">
        <f>SUMIF(Entrada_Dados_Ano_2012!$C$7:$C$253,D76,Entrada_Dados_Ano_2012!$R$7:$R$253)</f>
        <v>100</v>
      </c>
      <c r="T76" s="40">
        <f>SUMIF(Entrada_Dados_Ano_2012!$C$7:$C$253,D76,Entrada_Dados_Ano_2012!$S$7:$S$253)</f>
        <v>0</v>
      </c>
      <c r="U76" s="40">
        <f>SUMIF(Entrada_Dados_Ano_2012!$C$7:$C$253,D76,Entrada_Dados_Ano_2012!$T$7:$T$253)</f>
        <v>0</v>
      </c>
      <c r="V76" s="40">
        <f>SUMIF(Entrada_Dados_Ano_2012!$C$7:$C$253,D76,Entrada_Dados_Ano_2012!$U$7:$U$253)</f>
        <v>0</v>
      </c>
      <c r="W76" s="145">
        <f>SUMIF(Entrada_Dados_Ano_2012!$C$7:$C$253,D76,Entrada_Dados_Ano_2012!$V$7:$V$253)</f>
        <v>0</v>
      </c>
      <c r="X76" s="142">
        <f>SUMIF(Entrada_Dados_Ano_2012!$C$7:$C$253,D76,Entrada_Dados_Ano_2012!$Y$7:$Y$253)</f>
        <v>0</v>
      </c>
      <c r="Y76" s="40">
        <f>SUMIF(Entrada_Dados_Ano_2012!$C$7:$C$253,D76,Entrada_Dados_Ano_2012!$Z$7:$Z$253)</f>
        <v>0</v>
      </c>
      <c r="Z76" s="40">
        <f>SUMIF(Entrada_Dados_Ano_2012!$C$7:$C$253,D76,Entrada_Dados_Ano_2012!$AA$7:$AA$253)</f>
        <v>0</v>
      </c>
      <c r="AA76" s="40">
        <f>SUMIF(Entrada_Dados_Ano_2012!$C$7:$C$253,D76,Entrada_Dados_Ano_2012!$AB$7:$AB$253)</f>
        <v>0</v>
      </c>
      <c r="AB76" s="40">
        <f>SUMIF(Entrada_Dados_Ano_2012!$C$7:$C$253,D76,Entrada_Dados_Ano_2012!$AC$7:$AC$253)</f>
        <v>0</v>
      </c>
      <c r="AC76" s="40">
        <f>SUMIF(Entrada_Dados_Ano_2012!$C$7:$C$253,D76,Entrada_Dados_Ano_2012!$AD$7:$AD$253)</f>
        <v>0</v>
      </c>
      <c r="AD76" s="40">
        <f>SUMIF(Entrada_Dados_Ano_2012!$C$7:$C$253,D76,Entrada_Dados_Ano_2012!$AE$7:$AE$253)</f>
        <v>0</v>
      </c>
      <c r="AE76" s="40">
        <f>SUMIF(Entrada_Dados_Ano_2012!$C$7:$C$253,D76,Entrada_Dados_Ano_2012!$AF$7:$AF$253)</f>
        <v>0</v>
      </c>
      <c r="AF76" s="40">
        <f>SUMIF(Entrada_Dados_Ano_2012!$C$7:$C$253,D76,Entrada_Dados_Ano_2012!$AG$7:$AG$253)</f>
        <v>0</v>
      </c>
      <c r="AG76" s="40">
        <f>SUMIF(Entrada_Dados_Ano_2012!$C$7:$C$253,D76,Entrada_Dados_Ano_2012!$AH$7:$AH$253)</f>
        <v>0</v>
      </c>
      <c r="AH76" s="40">
        <f>SUMIF(Entrada_Dados_Ano_2012!$C$7:$C$253,D76,Entrada_Dados_Ano_2012!$AI$7:$AI$253)</f>
        <v>0</v>
      </c>
      <c r="AI76" s="40">
        <f>SUMIF(Entrada_Dados_Ano_2012!$C$7:$C$253,D76,Entrada_Dados_Ano_2012!$AJ$7:$AJ$253)</f>
        <v>0</v>
      </c>
      <c r="AJ76" s="40">
        <f>SUMIF(Entrada_Dados_Ano_2012!$C$7:$C$253,D76,Entrada_Dados_Ano_2012!$AK$7:$AK$253)</f>
        <v>40</v>
      </c>
      <c r="AK76" s="40">
        <f>SUMIF(Entrada_Dados_Ano_2012!$C$7:$C$253,D76,Entrada_Dados_Ano_2012!$AL$7:$AL$253)</f>
        <v>0</v>
      </c>
      <c r="AL76" s="40">
        <f>SUMIF(Entrada_Dados_Ano_2012!$C$7:$C$253,D76,Entrada_Dados_Ano_2012!$AM$7:$AM$253)</f>
        <v>100</v>
      </c>
      <c r="AM76" s="40">
        <f>SUMIF(Entrada_Dados_Ano_2012!$C$7:$C$253,D76,Entrada_Dados_Ano_2012!$AN$7:$AN$253)</f>
        <v>0</v>
      </c>
      <c r="AN76" s="40">
        <f>SUMIF(Entrada_Dados_Ano_2012!$C$7:$C$253,D76,Entrada_Dados_Ano_2012!$AO$7:$AO$253)</f>
        <v>0</v>
      </c>
      <c r="AO76" s="40">
        <f>SUMIF(Entrada_Dados_Ano_2012!$C$7:$C$253,D76,Entrada_Dados_Ano_2012!$AP$7:$AP$253)</f>
        <v>0</v>
      </c>
      <c r="AP76" s="145">
        <f>SUMIF(Entrada_Dados_Ano_2012!$C$7:$C$253,D76,Entrada_Dados_Ano_2012!$AQ$7:$AQ$253)</f>
        <v>0</v>
      </c>
      <c r="AQ76" s="142">
        <f>SUMIF(Entrada_Dados_Ano_2012!$C$7:$C$253,D76,Entrada_Dados_Ano_2012!$AT$7:$AT$253)</f>
        <v>0</v>
      </c>
      <c r="AR76" s="40">
        <f>SUMIF(Entrada_Dados_Ano_2012!$C$7:$C$253,D76,Entrada_Dados_Ano_2012!$AU$7:$AU$253)</f>
        <v>0</v>
      </c>
      <c r="AS76" s="40">
        <f>SUMIF(Entrada_Dados_Ano_2012!$C$7:$C$253,D76,Entrada_Dados_Ano_2012!$AV$7:$AV$253)</f>
        <v>0</v>
      </c>
      <c r="AT76" s="40">
        <f>SUMIF(Entrada_Dados_Ano_2012!$C$7:$C$253,D76,Entrada_Dados_Ano_2012!$AW$7:$AW$253)</f>
        <v>0</v>
      </c>
      <c r="AU76" s="40">
        <f>SUMIF(Entrada_Dados_Ano_2012!$C$7:$C$253,D76,Entrada_Dados_Ano_2012!$AX$7:$AX$253)</f>
        <v>0</v>
      </c>
      <c r="AV76" s="40">
        <f>SUMIF(Entrada_Dados_Ano_2012!$C$7:$C$253,D76,Entrada_Dados_Ano_2012!$AY$7:$AY$253)</f>
        <v>0</v>
      </c>
      <c r="AW76" s="40">
        <f>SUMIF(Entrada_Dados_Ano_2012!$C$7:$C$253,D76,Entrada_Dados_Ano_2012!$AZ$7:$AZ$253)</f>
        <v>0</v>
      </c>
      <c r="AX76" s="40">
        <f>SUMIF(Entrada_Dados_Ano_2012!$C$7:$C$253,D76,Entrada_Dados_Ano_2012!$BA$7:$BA$253)</f>
        <v>0</v>
      </c>
      <c r="AY76" s="40">
        <f>SUMIF(Entrada_Dados_Ano_2012!$C$7:$C$253,D76,Entrada_Dados_Ano_2012!$BB$7:$BB$253)</f>
        <v>0</v>
      </c>
      <c r="AZ76" s="40">
        <f>SUMIF(Entrada_Dados_Ano_2012!$C$7:$C$253,D76,Entrada_Dados_Ano_2012!$BC$7:$BC$253)</f>
        <v>0</v>
      </c>
      <c r="BA76" s="40">
        <f>SUMIF(Entrada_Dados_Ano_2012!$C$7:$C$253,D76,Entrada_Dados_Ano_2012!$BD$7:$BD$253)</f>
        <v>0</v>
      </c>
      <c r="BB76" s="40">
        <f>SUMIF(Entrada_Dados_Ano_2012!$C$7:$C$253,D76,Entrada_Dados_Ano_2012!$BE$7:$BE$253)</f>
        <v>0</v>
      </c>
      <c r="BC76" s="40">
        <f>SUMIF(Entrada_Dados_Ano_2012!$C$7:$C$253,D76,Entrada_Dados_Ano_2012!$BF$7:$BF$253)</f>
        <v>720</v>
      </c>
      <c r="BD76" s="40">
        <f>SUMIF(Entrada_Dados_Ano_2012!$C$7:$C$253,D76,Entrada_Dados_Ano_2012!$BG$7:$BG$253)</f>
        <v>0</v>
      </c>
      <c r="BE76" s="40">
        <f>SUMIF(Entrada_Dados_Ano_2012!$C$7:$C$253,D76,Entrada_Dados_Ano_2012!$BH$7:$BH$253)</f>
        <v>600</v>
      </c>
      <c r="BF76" s="40">
        <f>SUMIF(Entrada_Dados_Ano_2012!$C$7:$C$253,D76,Entrada_Dados_Ano_2012!$BI$7:$BI$253)</f>
        <v>0</v>
      </c>
      <c r="BG76" s="40">
        <f>SUMIF(Entrada_Dados_Ano_2012!$C$7:$C$253,D76,Entrada_Dados_Ano_2012!$BJ$7:$BJ$253)</f>
        <v>0</v>
      </c>
      <c r="BH76" s="40">
        <f>SUMIF(Entrada_Dados_Ano_2012!$C$7:$C$253,D76,Entrada_Dados_Ano_2012!$BK$7:$BK$253)</f>
        <v>0</v>
      </c>
      <c r="BI76" s="40">
        <f>SUMIF(Entrada_Dados_Ano_2012!$C$7:$C$253,D76,Entrada_Dados_Ano_2012!$BL$7:$BL$253)</f>
        <v>0</v>
      </c>
      <c r="BK76" s="80">
        <v>69</v>
      </c>
      <c r="BL76" s="81">
        <f t="shared" si="143"/>
        <v>0</v>
      </c>
      <c r="BM76" s="80" t="str">
        <f>IF(BL76=1,SUM($BL$8:BL76),"")</f>
        <v/>
      </c>
      <c r="BN76" s="86" t="str">
        <f t="shared" si="144"/>
        <v>Córrego do Ouro</v>
      </c>
      <c r="BO76" s="117">
        <f t="shared" si="227"/>
        <v>0</v>
      </c>
      <c r="BP76" s="116">
        <f>HLOOKUP($BP$6,$BZ$6:DI76,BX76)</f>
        <v>0</v>
      </c>
      <c r="BQ76" s="117">
        <f>HLOOKUP($BQ$6,$DJ$6:ES76,BX76)</f>
        <v>0</v>
      </c>
      <c r="BR76" s="116">
        <f>HLOOKUP($BR$6,$ET$6:GC76,BX76)</f>
        <v>0</v>
      </c>
      <c r="BS76" s="84" t="str">
        <f t="shared" si="145"/>
        <v/>
      </c>
      <c r="BT76" s="96" t="str">
        <f>IF((SUM($BL75:$BL$254)=0),"",IF($BK76=VLOOKUP($BK76,$BM$8:$BM$254,1),IF(VLOOKUP($BK76,$BM$8:$BO$254,2)=0,"",VLOOKUP($BK76,$BM$8:$BO$254,3))," "))</f>
        <v/>
      </c>
      <c r="BU76" s="93" t="str">
        <f t="shared" si="146"/>
        <v/>
      </c>
      <c r="BV76" s="90" t="str">
        <f t="shared" si="147"/>
        <v/>
      </c>
      <c r="BW76" s="93" t="str">
        <f t="shared" si="148"/>
        <v/>
      </c>
      <c r="BX76" s="97">
        <v>71</v>
      </c>
      <c r="BY76" s="29"/>
      <c r="BZ76" s="113"/>
      <c r="CA76" s="113">
        <f t="shared" si="149"/>
        <v>0</v>
      </c>
      <c r="CB76" s="113">
        <f t="shared" si="150"/>
        <v>0</v>
      </c>
      <c r="CC76" s="113">
        <f t="shared" si="151"/>
        <v>0</v>
      </c>
      <c r="CD76" s="113">
        <f t="shared" si="152"/>
        <v>0</v>
      </c>
      <c r="CE76" s="113">
        <f t="shared" ca="1" si="153"/>
        <v>0</v>
      </c>
      <c r="CF76" s="113">
        <f t="shared" si="154"/>
        <v>0</v>
      </c>
      <c r="CG76" s="113">
        <f t="shared" si="155"/>
        <v>65</v>
      </c>
      <c r="CH76" s="113">
        <f t="shared" si="156"/>
        <v>0</v>
      </c>
      <c r="CI76" s="113">
        <f t="shared" si="116"/>
        <v>0</v>
      </c>
      <c r="CJ76" s="113">
        <f t="shared" si="117"/>
        <v>0</v>
      </c>
      <c r="CK76" s="113">
        <f t="shared" si="157"/>
        <v>0</v>
      </c>
      <c r="CL76" s="113">
        <f t="shared" si="158"/>
        <v>0</v>
      </c>
      <c r="CM76" s="113">
        <f t="shared" si="159"/>
        <v>0</v>
      </c>
      <c r="CN76" s="113">
        <f t="shared" si="160"/>
        <v>0</v>
      </c>
      <c r="CO76" s="113">
        <f t="shared" si="161"/>
        <v>0</v>
      </c>
      <c r="CP76" s="113">
        <f t="shared" si="162"/>
        <v>0</v>
      </c>
      <c r="CQ76" s="113">
        <f t="shared" si="163"/>
        <v>0</v>
      </c>
      <c r="CR76" s="113">
        <f t="shared" si="164"/>
        <v>0</v>
      </c>
      <c r="CS76" s="113">
        <f t="shared" si="118"/>
        <v>0</v>
      </c>
      <c r="CT76" s="113">
        <f t="shared" si="119"/>
        <v>0</v>
      </c>
      <c r="CU76" s="113">
        <f t="shared" si="120"/>
        <v>0</v>
      </c>
      <c r="CV76" s="113">
        <f t="shared" si="121"/>
        <v>0</v>
      </c>
      <c r="CW76" s="113">
        <f t="shared" si="165"/>
        <v>40</v>
      </c>
      <c r="CX76" s="113">
        <f t="shared" si="122"/>
        <v>0</v>
      </c>
      <c r="CY76" s="113">
        <f t="shared" si="123"/>
        <v>0</v>
      </c>
      <c r="CZ76" s="113">
        <f t="shared" si="124"/>
        <v>0</v>
      </c>
      <c r="DA76" s="113">
        <f t="shared" si="166"/>
        <v>0</v>
      </c>
      <c r="DB76" s="113">
        <f t="shared" si="167"/>
        <v>100</v>
      </c>
      <c r="DC76" s="113">
        <f t="shared" si="168"/>
        <v>0</v>
      </c>
      <c r="DD76" s="113">
        <f t="shared" si="169"/>
        <v>0</v>
      </c>
      <c r="DE76" s="113">
        <f t="shared" si="170"/>
        <v>0</v>
      </c>
      <c r="DF76" s="113">
        <f t="shared" si="171"/>
        <v>0</v>
      </c>
      <c r="DG76" s="113">
        <f t="shared" si="172"/>
        <v>0</v>
      </c>
      <c r="DH76" s="113">
        <f t="shared" si="173"/>
        <v>0</v>
      </c>
      <c r="DI76" s="113">
        <f t="shared" si="174"/>
        <v>0</v>
      </c>
      <c r="DJ76" s="113"/>
      <c r="DK76" s="113">
        <f t="shared" si="175"/>
        <v>0</v>
      </c>
      <c r="DL76" s="113">
        <f t="shared" si="176"/>
        <v>0</v>
      </c>
      <c r="DM76" s="113">
        <f t="shared" si="177"/>
        <v>0</v>
      </c>
      <c r="DN76" s="113">
        <f t="shared" si="178"/>
        <v>0</v>
      </c>
      <c r="DO76" s="113">
        <f t="shared" si="179"/>
        <v>0</v>
      </c>
      <c r="DP76" s="113">
        <f t="shared" si="180"/>
        <v>0</v>
      </c>
      <c r="DQ76" s="113">
        <f t="shared" si="181"/>
        <v>65</v>
      </c>
      <c r="DR76" s="113">
        <f t="shared" si="182"/>
        <v>0</v>
      </c>
      <c r="DS76" s="113">
        <f t="shared" si="125"/>
        <v>0</v>
      </c>
      <c r="DT76" s="113">
        <f t="shared" si="126"/>
        <v>0</v>
      </c>
      <c r="DU76" s="113">
        <f t="shared" si="183"/>
        <v>0</v>
      </c>
      <c r="DV76" s="113">
        <f t="shared" si="184"/>
        <v>0</v>
      </c>
      <c r="DW76" s="113">
        <f t="shared" si="185"/>
        <v>0</v>
      </c>
      <c r="DX76" s="113">
        <f t="shared" si="186"/>
        <v>0</v>
      </c>
      <c r="DY76" s="113">
        <f t="shared" si="187"/>
        <v>0</v>
      </c>
      <c r="DZ76" s="113">
        <f t="shared" si="188"/>
        <v>0</v>
      </c>
      <c r="EA76" s="113">
        <f t="shared" si="189"/>
        <v>0</v>
      </c>
      <c r="EB76" s="113">
        <f t="shared" si="190"/>
        <v>0</v>
      </c>
      <c r="EC76" s="113">
        <f t="shared" si="127"/>
        <v>0</v>
      </c>
      <c r="ED76" s="113">
        <f t="shared" si="128"/>
        <v>0</v>
      </c>
      <c r="EE76" s="113">
        <f t="shared" si="129"/>
        <v>0</v>
      </c>
      <c r="EF76" s="113">
        <f t="shared" si="130"/>
        <v>0</v>
      </c>
      <c r="EG76" s="113">
        <f t="shared" si="191"/>
        <v>40</v>
      </c>
      <c r="EH76" s="113">
        <f t="shared" si="131"/>
        <v>0</v>
      </c>
      <c r="EI76" s="113">
        <f t="shared" si="132"/>
        <v>0</v>
      </c>
      <c r="EJ76" s="113">
        <f t="shared" si="133"/>
        <v>0</v>
      </c>
      <c r="EK76" s="113">
        <f t="shared" si="192"/>
        <v>0</v>
      </c>
      <c r="EL76" s="113">
        <f t="shared" si="193"/>
        <v>100</v>
      </c>
      <c r="EM76" s="113">
        <f t="shared" si="194"/>
        <v>0</v>
      </c>
      <c r="EN76" s="113">
        <f t="shared" si="195"/>
        <v>0</v>
      </c>
      <c r="EO76" s="113">
        <f t="shared" si="196"/>
        <v>0</v>
      </c>
      <c r="EP76" s="113">
        <f t="shared" si="197"/>
        <v>0</v>
      </c>
      <c r="EQ76" s="113">
        <f t="shared" si="198"/>
        <v>0</v>
      </c>
      <c r="ER76" s="113">
        <f t="shared" si="199"/>
        <v>0</v>
      </c>
      <c r="ES76" s="113">
        <f t="shared" si="200"/>
        <v>0</v>
      </c>
      <c r="ET76" s="113"/>
      <c r="EU76" s="113">
        <f t="shared" si="201"/>
        <v>0</v>
      </c>
      <c r="EV76" s="113">
        <f t="shared" si="202"/>
        <v>0</v>
      </c>
      <c r="EW76" s="113">
        <f t="shared" si="203"/>
        <v>0</v>
      </c>
      <c r="EX76" s="113">
        <f t="shared" si="204"/>
        <v>0</v>
      </c>
      <c r="EY76" s="113">
        <f t="shared" si="205"/>
        <v>0</v>
      </c>
      <c r="EZ76" s="113">
        <f t="shared" si="206"/>
        <v>0</v>
      </c>
      <c r="FA76" s="113">
        <f t="shared" si="207"/>
        <v>520</v>
      </c>
      <c r="FB76" s="113">
        <f t="shared" si="208"/>
        <v>0</v>
      </c>
      <c r="FC76" s="113">
        <f t="shared" si="134"/>
        <v>0</v>
      </c>
      <c r="FD76" s="113">
        <f t="shared" si="135"/>
        <v>0</v>
      </c>
      <c r="FE76" s="113">
        <f t="shared" si="209"/>
        <v>0</v>
      </c>
      <c r="FF76" s="113">
        <f t="shared" si="210"/>
        <v>0</v>
      </c>
      <c r="FG76" s="113">
        <f t="shared" si="211"/>
        <v>0</v>
      </c>
      <c r="FH76" s="113">
        <f t="shared" si="212"/>
        <v>0</v>
      </c>
      <c r="FI76" s="113">
        <f t="shared" si="213"/>
        <v>0</v>
      </c>
      <c r="FJ76" s="113">
        <f t="shared" si="214"/>
        <v>0</v>
      </c>
      <c r="FK76" s="113">
        <f t="shared" si="215"/>
        <v>0</v>
      </c>
      <c r="FL76" s="113">
        <f t="shared" si="216"/>
        <v>0</v>
      </c>
      <c r="FM76" s="113">
        <f t="shared" si="136"/>
        <v>0</v>
      </c>
      <c r="FN76" s="113">
        <f t="shared" si="137"/>
        <v>0</v>
      </c>
      <c r="FO76" s="113">
        <f t="shared" si="138"/>
        <v>0</v>
      </c>
      <c r="FP76" s="113">
        <f t="shared" si="139"/>
        <v>0</v>
      </c>
      <c r="FQ76" s="113">
        <f t="shared" si="217"/>
        <v>720</v>
      </c>
      <c r="FR76" s="113">
        <f t="shared" si="140"/>
        <v>0</v>
      </c>
      <c r="FS76" s="113">
        <f t="shared" si="141"/>
        <v>0</v>
      </c>
      <c r="FT76" s="113">
        <f t="shared" si="142"/>
        <v>0</v>
      </c>
      <c r="FU76" s="113">
        <f t="shared" si="218"/>
        <v>0</v>
      </c>
      <c r="FV76" s="113">
        <f t="shared" si="219"/>
        <v>600</v>
      </c>
      <c r="FW76" s="113">
        <f t="shared" si="220"/>
        <v>0</v>
      </c>
      <c r="FX76" s="113">
        <f t="shared" si="221"/>
        <v>0</v>
      </c>
      <c r="FY76" s="113">
        <f t="shared" si="222"/>
        <v>0</v>
      </c>
      <c r="FZ76" s="113">
        <f t="shared" si="223"/>
        <v>0</v>
      </c>
      <c r="GA76" s="113">
        <f t="shared" si="224"/>
        <v>0</v>
      </c>
      <c r="GB76" s="113">
        <f t="shared" si="225"/>
        <v>0</v>
      </c>
      <c r="GC76" s="113">
        <f t="shared" si="226"/>
        <v>0</v>
      </c>
    </row>
    <row r="77" spans="2:185" ht="12.75" customHeight="1" x14ac:dyDescent="0.2">
      <c r="B77" s="124">
        <v>70</v>
      </c>
      <c r="C77" s="121" t="s">
        <v>350</v>
      </c>
      <c r="D77" s="126" t="s">
        <v>125</v>
      </c>
      <c r="E77" s="40">
        <f>SUMIF(Entrada_Dados_Ano_2012!$C$7:$C$253,D77,Entrada_Dados_Ano_2012!$D$7:$D$253)</f>
        <v>0</v>
      </c>
      <c r="F77" s="40">
        <f>SUMIF(Entrada_Dados_Ano_2012!$C$7:$C$253,D77,Entrada_Dados_Ano_2012!$E$7:$E$253)</f>
        <v>0</v>
      </c>
      <c r="G77" s="40">
        <f>SUMIF(Entrada_Dados_Ano_2012!$C$7:$C$253,D77,Entrada_Dados_Ano_2012!$F$7:$F$253)</f>
        <v>0</v>
      </c>
      <c r="H77" s="40">
        <f ca="1">SUMIF(Entrada_Dados_Ano_2012!$C$7:$C$253,D77,Entrada_Dados_Ano_2012!$G$7:$G$251)</f>
        <v>0</v>
      </c>
      <c r="I77" s="40">
        <f>SUMIF(Entrada_Dados_Ano_2012!$C$7:$C$251,D77,Entrada_Dados_Ano_2012!$H$7:$H$253)</f>
        <v>20</v>
      </c>
      <c r="J77" s="40">
        <f>SUMIF(Entrada_Dados_Ano_2012!$C$7:$C$253,D77,Entrada_Dados_Ano_2012!$I$7:$I$253)</f>
        <v>0</v>
      </c>
      <c r="K77" s="40">
        <f>SUMIF(Entrada_Dados_Ano_2012!$C$7:$C$253,D77,Entrada_Dados_Ano_2012!$J$7:$J$253)</f>
        <v>70</v>
      </c>
      <c r="L77" s="40">
        <f>SUMIF(Entrada_Dados_Ano_2012!$C$7:$C$253,D77,Entrada_Dados_Ano_2012!$K$7:$K$253)</f>
        <v>0</v>
      </c>
      <c r="M77" s="40">
        <f>SUMIF(Entrada_Dados_Ano_2012!$C$7:$C$253,D77,Entrada_Dados_Ano_2012!$L$7:$L$253)</f>
        <v>0</v>
      </c>
      <c r="N77" s="40">
        <f>SUMIF(Entrada_Dados_Ano_2012!$C$7:$C$253,D77,Entrada_Dados_Ano_2012!$M$7:$M$253)</f>
        <v>670</v>
      </c>
      <c r="O77" s="40">
        <f>SUMIF(Entrada_Dados_Ano_2012!$C$7:$C$253,D77,Entrada_Dados_Ano_2012!$N$7:$N$253)</f>
        <v>0</v>
      </c>
      <c r="P77" s="40">
        <f>SUMIF(Entrada_Dados_Ano_2012!$C$7:$C$253,D77,Entrada_Dados_Ano_2012!$O$7:$O$253)</f>
        <v>0</v>
      </c>
      <c r="Q77" s="40">
        <f>SUMIF(Entrada_Dados_Ano_2012!$C$7:$C$253,D77,Entrada_Dados_Ano_2012!$P$7:$P$253)</f>
        <v>100</v>
      </c>
      <c r="R77" s="40">
        <f>SUMIF(Entrada_Dados_Ano_2012!$C$7:$C$253,D77,Entrada_Dados_Ano_2012!$Q$7:$Q$253)</f>
        <v>0</v>
      </c>
      <c r="S77" s="40">
        <f>SUMIF(Entrada_Dados_Ano_2012!$C$7:$C$253,D77,Entrada_Dados_Ano_2012!$R$7:$R$253)</f>
        <v>1500</v>
      </c>
      <c r="T77" s="40">
        <f>SUMIF(Entrada_Dados_Ano_2012!$C$7:$C$253,D77,Entrada_Dados_Ano_2012!$S$7:$S$253)</f>
        <v>7000</v>
      </c>
      <c r="U77" s="40">
        <f>SUMIF(Entrada_Dados_Ano_2012!$C$7:$C$253,D77,Entrada_Dados_Ano_2012!$T$7:$T$253)</f>
        <v>25</v>
      </c>
      <c r="V77" s="40">
        <f>SUMIF(Entrada_Dados_Ano_2012!$C$7:$C$253,D77,Entrada_Dados_Ano_2012!$U$7:$U$253)</f>
        <v>120</v>
      </c>
      <c r="W77" s="145">
        <f>SUMIF(Entrada_Dados_Ano_2012!$C$7:$C$253,D77,Entrada_Dados_Ano_2012!$V$7:$V$253)</f>
        <v>0</v>
      </c>
      <c r="X77" s="142">
        <f>SUMIF(Entrada_Dados_Ano_2012!$C$7:$C$253,D77,Entrada_Dados_Ano_2012!$Y$7:$Y$253)</f>
        <v>0</v>
      </c>
      <c r="Y77" s="40">
        <f>SUMIF(Entrada_Dados_Ano_2012!$C$7:$C$253,D77,Entrada_Dados_Ano_2012!$Z$7:$Z$253)</f>
        <v>0</v>
      </c>
      <c r="Z77" s="40">
        <f>SUMIF(Entrada_Dados_Ano_2012!$C$7:$C$253,D77,Entrada_Dados_Ano_2012!$AA$7:$AA$253)</f>
        <v>0</v>
      </c>
      <c r="AA77" s="40">
        <f>SUMIF(Entrada_Dados_Ano_2012!$C$7:$C$253,D77,Entrada_Dados_Ano_2012!$AB$7:$AB$253)</f>
        <v>0</v>
      </c>
      <c r="AB77" s="40">
        <f>SUMIF(Entrada_Dados_Ano_2012!$C$7:$C$253,D77,Entrada_Dados_Ano_2012!$AC$7:$AC$253)</f>
        <v>20</v>
      </c>
      <c r="AC77" s="40">
        <f>SUMIF(Entrada_Dados_Ano_2012!$C$7:$C$253,D77,Entrada_Dados_Ano_2012!$AD$7:$AD$253)</f>
        <v>0</v>
      </c>
      <c r="AD77" s="40">
        <f>SUMIF(Entrada_Dados_Ano_2012!$C$7:$C$253,D77,Entrada_Dados_Ano_2012!$AE$7:$AE$253)</f>
        <v>70</v>
      </c>
      <c r="AE77" s="40">
        <f>SUMIF(Entrada_Dados_Ano_2012!$C$7:$C$253,D77,Entrada_Dados_Ano_2012!$AF$7:$AF$253)</f>
        <v>0</v>
      </c>
      <c r="AF77" s="40">
        <f>SUMIF(Entrada_Dados_Ano_2012!$C$7:$C$253,D77,Entrada_Dados_Ano_2012!$AG$7:$AG$253)</f>
        <v>0</v>
      </c>
      <c r="AG77" s="40">
        <f>SUMIF(Entrada_Dados_Ano_2012!$C$7:$C$253,D77,Entrada_Dados_Ano_2012!$AH$7:$AH$253)</f>
        <v>670</v>
      </c>
      <c r="AH77" s="40">
        <f>SUMIF(Entrada_Dados_Ano_2012!$C$7:$C$253,D77,Entrada_Dados_Ano_2012!$AI$7:$AI$253)</f>
        <v>0</v>
      </c>
      <c r="AI77" s="40">
        <f>SUMIF(Entrada_Dados_Ano_2012!$C$7:$C$253,D77,Entrada_Dados_Ano_2012!$AJ$7:$AJ$253)</f>
        <v>0</v>
      </c>
      <c r="AJ77" s="40">
        <f>SUMIF(Entrada_Dados_Ano_2012!$C$7:$C$253,D77,Entrada_Dados_Ano_2012!$AK$7:$AK$253)</f>
        <v>100</v>
      </c>
      <c r="AK77" s="40">
        <f>SUMIF(Entrada_Dados_Ano_2012!$C$7:$C$253,D77,Entrada_Dados_Ano_2012!$AL$7:$AL$253)</f>
        <v>0</v>
      </c>
      <c r="AL77" s="40">
        <f>SUMIF(Entrada_Dados_Ano_2012!$C$7:$C$253,D77,Entrada_Dados_Ano_2012!$AM$7:$AM$253)</f>
        <v>1500</v>
      </c>
      <c r="AM77" s="40">
        <f>SUMIF(Entrada_Dados_Ano_2012!$C$7:$C$253,D77,Entrada_Dados_Ano_2012!$AN$7:$AN$253)</f>
        <v>7000</v>
      </c>
      <c r="AN77" s="40">
        <f>SUMIF(Entrada_Dados_Ano_2012!$C$7:$C$253,D77,Entrada_Dados_Ano_2012!$AO$7:$AO$253)</f>
        <v>25</v>
      </c>
      <c r="AO77" s="40">
        <f>SUMIF(Entrada_Dados_Ano_2012!$C$7:$C$253,D77,Entrada_Dados_Ano_2012!$AP$7:$AP$253)</f>
        <v>120</v>
      </c>
      <c r="AP77" s="145">
        <f>SUMIF(Entrada_Dados_Ano_2012!$C$7:$C$253,D77,Entrada_Dados_Ano_2012!$AQ$7:$AQ$253)</f>
        <v>0</v>
      </c>
      <c r="AQ77" s="142">
        <f>SUMIF(Entrada_Dados_Ano_2012!$C$7:$C$253,D77,Entrada_Dados_Ano_2012!$AT$7:$AT$253)</f>
        <v>0</v>
      </c>
      <c r="AR77" s="40">
        <f>SUMIF(Entrada_Dados_Ano_2012!$C$7:$C$253,D77,Entrada_Dados_Ano_2012!$AU$7:$AU$253)</f>
        <v>0</v>
      </c>
      <c r="AS77" s="40">
        <f>SUMIF(Entrada_Dados_Ano_2012!$C$7:$C$253,D77,Entrada_Dados_Ano_2012!$AV$7:$AV$253)</f>
        <v>0</v>
      </c>
      <c r="AT77" s="40">
        <f>SUMIF(Entrada_Dados_Ano_2012!$C$7:$C$253,D77,Entrada_Dados_Ano_2012!$AW$7:$AW$253)</f>
        <v>0</v>
      </c>
      <c r="AU77" s="40">
        <f>SUMIF(Entrada_Dados_Ano_2012!$C$7:$C$253,D77,Entrada_Dados_Ano_2012!$AX$7:$AX$253)</f>
        <v>30</v>
      </c>
      <c r="AV77" s="40">
        <f>SUMIF(Entrada_Dados_Ano_2012!$C$7:$C$253,D77,Entrada_Dados_Ano_2012!$AY$7:$AY$253)</f>
        <v>0</v>
      </c>
      <c r="AW77" s="40">
        <f>SUMIF(Entrada_Dados_Ano_2012!$C$7:$C$253,D77,Entrada_Dados_Ano_2012!$AZ$7:$AZ$253)</f>
        <v>3780</v>
      </c>
      <c r="AX77" s="40">
        <f>SUMIF(Entrada_Dados_Ano_2012!$C$7:$C$253,D77,Entrada_Dados_Ano_2012!$BA$7:$BA$253)</f>
        <v>0</v>
      </c>
      <c r="AY77" s="40">
        <f>SUMIF(Entrada_Dados_Ano_2012!$C$7:$C$253,D77,Entrada_Dados_Ano_2012!$BB$7:$BB$253)</f>
        <v>0</v>
      </c>
      <c r="AZ77" s="40">
        <f>SUMIF(Entrada_Dados_Ano_2012!$C$7:$C$253,D77,Entrada_Dados_Ano_2012!$BC$7:$BC$253)</f>
        <v>1254</v>
      </c>
      <c r="BA77" s="40">
        <f>SUMIF(Entrada_Dados_Ano_2012!$C$7:$C$253,D77,Entrada_Dados_Ano_2012!$BD$7:$BD$253)</f>
        <v>0</v>
      </c>
      <c r="BB77" s="40">
        <f>SUMIF(Entrada_Dados_Ano_2012!$C$7:$C$253,D77,Entrada_Dados_Ano_2012!$BE$7:$BE$253)</f>
        <v>0</v>
      </c>
      <c r="BC77" s="40">
        <f>SUMIF(Entrada_Dados_Ano_2012!$C$7:$C$253,D77,Entrada_Dados_Ano_2012!$BF$7:$BF$253)</f>
        <v>1450</v>
      </c>
      <c r="BD77" s="40">
        <f>SUMIF(Entrada_Dados_Ano_2012!$C$7:$C$253,D77,Entrada_Dados_Ano_2012!$BG$7:$BG$253)</f>
        <v>0</v>
      </c>
      <c r="BE77" s="40">
        <f>SUMIF(Entrada_Dados_Ano_2012!$C$7:$C$253,D77,Entrada_Dados_Ano_2012!$BH$7:$BH$253)</f>
        <v>9450</v>
      </c>
      <c r="BF77" s="40">
        <f>SUMIF(Entrada_Dados_Ano_2012!$C$7:$C$253,D77,Entrada_Dados_Ano_2012!$BI$7:$BI$253)</f>
        <v>21420</v>
      </c>
      <c r="BG77" s="40">
        <f>SUMIF(Entrada_Dados_Ano_2012!$C$7:$C$253,D77,Entrada_Dados_Ano_2012!$BJ$7:$BJ$253)</f>
        <v>70</v>
      </c>
      <c r="BH77" s="40">
        <f>SUMIF(Entrada_Dados_Ano_2012!$C$7:$C$253,D77,Entrada_Dados_Ano_2012!$BK$7:$BK$253)</f>
        <v>9900</v>
      </c>
      <c r="BI77" s="40">
        <f>SUMIF(Entrada_Dados_Ano_2012!$C$7:$C$253,D77,Entrada_Dados_Ano_2012!$BL$7:$BL$253)</f>
        <v>0</v>
      </c>
      <c r="BK77" s="80">
        <v>70</v>
      </c>
      <c r="BL77" s="81">
        <f t="shared" si="143"/>
        <v>0</v>
      </c>
      <c r="BM77" s="80" t="str">
        <f>IF(BL77=1,SUM($BL$8:BL77),"")</f>
        <v/>
      </c>
      <c r="BN77" s="86" t="str">
        <f t="shared" si="144"/>
        <v>Corumbá de Goiás</v>
      </c>
      <c r="BO77" s="117">
        <f t="shared" si="227"/>
        <v>0</v>
      </c>
      <c r="BP77" s="116">
        <f>HLOOKUP($BP$6,$BZ$6:DI77,BX77)</f>
        <v>0</v>
      </c>
      <c r="BQ77" s="117">
        <f>HLOOKUP($BQ$6,$DJ$6:ES77,BX77)</f>
        <v>0</v>
      </c>
      <c r="BR77" s="116">
        <f>HLOOKUP($BR$6,$ET$6:GC77,BX77)</f>
        <v>0</v>
      </c>
      <c r="BS77" s="84" t="str">
        <f t="shared" si="145"/>
        <v/>
      </c>
      <c r="BT77" s="96" t="str">
        <f>IF((SUM($BL76:$BL$254)=0),"",IF($BK77=VLOOKUP($BK77,$BM$8:$BM$254,1),IF(VLOOKUP($BK77,$BM$8:$BO$254,2)=0,"",VLOOKUP($BK77,$BM$8:$BO$254,3))," "))</f>
        <v/>
      </c>
      <c r="BU77" s="93" t="str">
        <f t="shared" si="146"/>
        <v/>
      </c>
      <c r="BV77" s="90" t="str">
        <f t="shared" si="147"/>
        <v/>
      </c>
      <c r="BW77" s="93" t="str">
        <f t="shared" si="148"/>
        <v/>
      </c>
      <c r="BX77" s="97">
        <v>72</v>
      </c>
      <c r="BY77" s="29"/>
      <c r="BZ77" s="113"/>
      <c r="CA77" s="113">
        <f t="shared" si="149"/>
        <v>0</v>
      </c>
      <c r="CB77" s="113">
        <f t="shared" si="150"/>
        <v>0</v>
      </c>
      <c r="CC77" s="113">
        <f t="shared" si="151"/>
        <v>0</v>
      </c>
      <c r="CD77" s="113">
        <f t="shared" si="152"/>
        <v>0</v>
      </c>
      <c r="CE77" s="113">
        <f t="shared" ca="1" si="153"/>
        <v>0</v>
      </c>
      <c r="CF77" s="113">
        <f t="shared" si="154"/>
        <v>20</v>
      </c>
      <c r="CG77" s="113">
        <f t="shared" si="155"/>
        <v>15</v>
      </c>
      <c r="CH77" s="113">
        <f t="shared" si="156"/>
        <v>0</v>
      </c>
      <c r="CI77" s="113">
        <f t="shared" si="116"/>
        <v>0</v>
      </c>
      <c r="CJ77" s="113">
        <f t="shared" si="117"/>
        <v>0</v>
      </c>
      <c r="CK77" s="113">
        <f t="shared" si="157"/>
        <v>70</v>
      </c>
      <c r="CL77" s="113">
        <f t="shared" si="158"/>
        <v>0</v>
      </c>
      <c r="CM77" s="113">
        <f t="shared" si="159"/>
        <v>5</v>
      </c>
      <c r="CN77" s="113">
        <f t="shared" si="160"/>
        <v>0</v>
      </c>
      <c r="CO77" s="113">
        <f t="shared" si="161"/>
        <v>670</v>
      </c>
      <c r="CP77" s="113">
        <f t="shared" si="162"/>
        <v>0</v>
      </c>
      <c r="CQ77" s="113">
        <f t="shared" si="163"/>
        <v>0</v>
      </c>
      <c r="CR77" s="113">
        <f t="shared" si="164"/>
        <v>0</v>
      </c>
      <c r="CS77" s="113">
        <f t="shared" si="118"/>
        <v>0</v>
      </c>
      <c r="CT77" s="113">
        <f t="shared" si="119"/>
        <v>0</v>
      </c>
      <c r="CU77" s="113">
        <f t="shared" si="120"/>
        <v>0</v>
      </c>
      <c r="CV77" s="113">
        <f t="shared" si="121"/>
        <v>0</v>
      </c>
      <c r="CW77" s="113">
        <f t="shared" si="165"/>
        <v>100</v>
      </c>
      <c r="CX77" s="113">
        <f t="shared" si="122"/>
        <v>0</v>
      </c>
      <c r="CY77" s="113">
        <f t="shared" si="123"/>
        <v>5</v>
      </c>
      <c r="CZ77" s="113">
        <f t="shared" si="124"/>
        <v>0</v>
      </c>
      <c r="DA77" s="113">
        <f t="shared" si="166"/>
        <v>0</v>
      </c>
      <c r="DB77" s="113">
        <f t="shared" si="167"/>
        <v>1500</v>
      </c>
      <c r="DC77" s="113">
        <f t="shared" si="168"/>
        <v>0</v>
      </c>
      <c r="DD77" s="113">
        <f t="shared" si="169"/>
        <v>7000</v>
      </c>
      <c r="DE77" s="113">
        <f t="shared" si="170"/>
        <v>25</v>
      </c>
      <c r="DF77" s="113">
        <f t="shared" si="171"/>
        <v>0</v>
      </c>
      <c r="DG77" s="113">
        <f t="shared" si="172"/>
        <v>120</v>
      </c>
      <c r="DH77" s="113">
        <f t="shared" si="173"/>
        <v>0</v>
      </c>
      <c r="DI77" s="113">
        <f t="shared" si="174"/>
        <v>0</v>
      </c>
      <c r="DJ77" s="113"/>
      <c r="DK77" s="113">
        <f t="shared" si="175"/>
        <v>0</v>
      </c>
      <c r="DL77" s="113">
        <f t="shared" si="176"/>
        <v>0</v>
      </c>
      <c r="DM77" s="113">
        <f t="shared" si="177"/>
        <v>0</v>
      </c>
      <c r="DN77" s="113">
        <f t="shared" si="178"/>
        <v>0</v>
      </c>
      <c r="DO77" s="113">
        <f t="shared" si="179"/>
        <v>0</v>
      </c>
      <c r="DP77" s="113">
        <f t="shared" si="180"/>
        <v>20</v>
      </c>
      <c r="DQ77" s="113">
        <f t="shared" si="181"/>
        <v>15</v>
      </c>
      <c r="DR77" s="113">
        <f t="shared" si="182"/>
        <v>0</v>
      </c>
      <c r="DS77" s="113">
        <f t="shared" si="125"/>
        <v>0</v>
      </c>
      <c r="DT77" s="113">
        <f t="shared" si="126"/>
        <v>0</v>
      </c>
      <c r="DU77" s="113">
        <f t="shared" si="183"/>
        <v>70</v>
      </c>
      <c r="DV77" s="113">
        <f t="shared" si="184"/>
        <v>0</v>
      </c>
      <c r="DW77" s="113">
        <f t="shared" si="185"/>
        <v>5</v>
      </c>
      <c r="DX77" s="113">
        <f t="shared" si="186"/>
        <v>0</v>
      </c>
      <c r="DY77" s="113">
        <f t="shared" si="187"/>
        <v>670</v>
      </c>
      <c r="DZ77" s="113">
        <f t="shared" si="188"/>
        <v>0</v>
      </c>
      <c r="EA77" s="113">
        <f t="shared" si="189"/>
        <v>0</v>
      </c>
      <c r="EB77" s="113">
        <f t="shared" si="190"/>
        <v>0</v>
      </c>
      <c r="EC77" s="113">
        <f t="shared" si="127"/>
        <v>0</v>
      </c>
      <c r="ED77" s="113">
        <f t="shared" si="128"/>
        <v>0</v>
      </c>
      <c r="EE77" s="113">
        <f t="shared" si="129"/>
        <v>0</v>
      </c>
      <c r="EF77" s="113">
        <f t="shared" si="130"/>
        <v>0</v>
      </c>
      <c r="EG77" s="113">
        <f t="shared" si="191"/>
        <v>100</v>
      </c>
      <c r="EH77" s="113">
        <f t="shared" si="131"/>
        <v>0</v>
      </c>
      <c r="EI77" s="113">
        <f t="shared" si="132"/>
        <v>5</v>
      </c>
      <c r="EJ77" s="113">
        <f t="shared" si="133"/>
        <v>0</v>
      </c>
      <c r="EK77" s="113">
        <f t="shared" si="192"/>
        <v>0</v>
      </c>
      <c r="EL77" s="113">
        <f t="shared" si="193"/>
        <v>1500</v>
      </c>
      <c r="EM77" s="113">
        <f t="shared" si="194"/>
        <v>0</v>
      </c>
      <c r="EN77" s="113">
        <f t="shared" si="195"/>
        <v>7000</v>
      </c>
      <c r="EO77" s="113">
        <f t="shared" si="196"/>
        <v>25</v>
      </c>
      <c r="EP77" s="113">
        <f t="shared" si="197"/>
        <v>0</v>
      </c>
      <c r="EQ77" s="113">
        <f t="shared" si="198"/>
        <v>120</v>
      </c>
      <c r="ER77" s="113">
        <f t="shared" si="199"/>
        <v>0</v>
      </c>
      <c r="ES77" s="113">
        <f t="shared" si="200"/>
        <v>0</v>
      </c>
      <c r="ET77" s="113"/>
      <c r="EU77" s="113">
        <f t="shared" si="201"/>
        <v>0</v>
      </c>
      <c r="EV77" s="113">
        <f t="shared" si="202"/>
        <v>0</v>
      </c>
      <c r="EW77" s="113">
        <f t="shared" si="203"/>
        <v>0</v>
      </c>
      <c r="EX77" s="113">
        <f t="shared" si="204"/>
        <v>0</v>
      </c>
      <c r="EY77" s="113">
        <f t="shared" si="205"/>
        <v>0</v>
      </c>
      <c r="EZ77" s="113">
        <f t="shared" si="206"/>
        <v>30</v>
      </c>
      <c r="FA77" s="113">
        <f t="shared" si="207"/>
        <v>320</v>
      </c>
      <c r="FB77" s="113">
        <f t="shared" si="208"/>
        <v>0</v>
      </c>
      <c r="FC77" s="113">
        <f t="shared" si="134"/>
        <v>0</v>
      </c>
      <c r="FD77" s="113">
        <f t="shared" si="135"/>
        <v>0</v>
      </c>
      <c r="FE77" s="113">
        <f t="shared" si="209"/>
        <v>3780</v>
      </c>
      <c r="FF77" s="113">
        <f t="shared" si="210"/>
        <v>0</v>
      </c>
      <c r="FG77" s="113">
        <f t="shared" si="211"/>
        <v>43</v>
      </c>
      <c r="FH77" s="113">
        <f t="shared" si="212"/>
        <v>0</v>
      </c>
      <c r="FI77" s="113">
        <f t="shared" si="213"/>
        <v>1254</v>
      </c>
      <c r="FJ77" s="113">
        <f t="shared" si="214"/>
        <v>0</v>
      </c>
      <c r="FK77" s="113">
        <f t="shared" si="215"/>
        <v>0</v>
      </c>
      <c r="FL77" s="113">
        <f t="shared" si="216"/>
        <v>0</v>
      </c>
      <c r="FM77" s="113">
        <f t="shared" si="136"/>
        <v>0</v>
      </c>
      <c r="FN77" s="113">
        <f t="shared" si="137"/>
        <v>0</v>
      </c>
      <c r="FO77" s="113">
        <f t="shared" si="138"/>
        <v>0</v>
      </c>
      <c r="FP77" s="113">
        <f t="shared" si="139"/>
        <v>0</v>
      </c>
      <c r="FQ77" s="113">
        <f t="shared" si="217"/>
        <v>1450</v>
      </c>
      <c r="FR77" s="113">
        <f t="shared" si="140"/>
        <v>0</v>
      </c>
      <c r="FS77" s="113">
        <f t="shared" si="141"/>
        <v>39</v>
      </c>
      <c r="FT77" s="113">
        <f t="shared" si="142"/>
        <v>0</v>
      </c>
      <c r="FU77" s="113">
        <f t="shared" si="218"/>
        <v>0</v>
      </c>
      <c r="FV77" s="113">
        <f t="shared" si="219"/>
        <v>9450</v>
      </c>
      <c r="FW77" s="113">
        <f t="shared" si="220"/>
        <v>0</v>
      </c>
      <c r="FX77" s="113">
        <f t="shared" si="221"/>
        <v>21420</v>
      </c>
      <c r="FY77" s="113">
        <f t="shared" si="222"/>
        <v>70</v>
      </c>
      <c r="FZ77" s="113">
        <f t="shared" si="223"/>
        <v>0</v>
      </c>
      <c r="GA77" s="113">
        <f t="shared" si="224"/>
        <v>9900</v>
      </c>
      <c r="GB77" s="113">
        <f t="shared" si="225"/>
        <v>0</v>
      </c>
      <c r="GC77" s="113">
        <f t="shared" si="226"/>
        <v>0</v>
      </c>
    </row>
    <row r="78" spans="2:185" ht="12.75" customHeight="1" x14ac:dyDescent="0.2">
      <c r="B78" s="124">
        <v>71</v>
      </c>
      <c r="C78" s="121" t="s">
        <v>351</v>
      </c>
      <c r="D78" s="126" t="s">
        <v>126</v>
      </c>
      <c r="E78" s="40">
        <f>SUMIF(Entrada_Dados_Ano_2012!$C$7:$C$253,D78,Entrada_Dados_Ano_2012!$D$7:$D$253)</f>
        <v>0</v>
      </c>
      <c r="F78" s="40">
        <f>SUMIF(Entrada_Dados_Ano_2012!$C$7:$C$253,D78,Entrada_Dados_Ano_2012!$E$7:$E$253)</f>
        <v>0</v>
      </c>
      <c r="G78" s="40">
        <f>SUMIF(Entrada_Dados_Ano_2012!$C$7:$C$253,D78,Entrada_Dados_Ano_2012!$F$7:$F$253)</f>
        <v>0</v>
      </c>
      <c r="H78" s="40">
        <f ca="1">SUMIF(Entrada_Dados_Ano_2012!$C$7:$C$253,D78,Entrada_Dados_Ano_2012!$G$7:$G$251)</f>
        <v>0</v>
      </c>
      <c r="I78" s="40">
        <f>SUMIF(Entrada_Dados_Ano_2012!$C$7:$C$251,D78,Entrada_Dados_Ano_2012!$H$7:$H$253)</f>
        <v>0</v>
      </c>
      <c r="J78" s="40">
        <f>SUMIF(Entrada_Dados_Ano_2012!$C$7:$C$253,D78,Entrada_Dados_Ano_2012!$I$7:$I$253)</f>
        <v>0</v>
      </c>
      <c r="K78" s="40">
        <f>SUMIF(Entrada_Dados_Ano_2012!$C$7:$C$253,D78,Entrada_Dados_Ano_2012!$J$7:$J$253)</f>
        <v>50</v>
      </c>
      <c r="L78" s="40">
        <f>SUMIF(Entrada_Dados_Ano_2012!$C$7:$C$253,D78,Entrada_Dados_Ano_2012!$K$7:$K$253)</f>
        <v>0</v>
      </c>
      <c r="M78" s="40">
        <f>SUMIF(Entrada_Dados_Ano_2012!$C$7:$C$253,D78,Entrada_Dados_Ano_2012!$L$7:$L$253)</f>
        <v>0</v>
      </c>
      <c r="N78" s="40">
        <f>SUMIF(Entrada_Dados_Ano_2012!$C$7:$C$253,D78,Entrada_Dados_Ano_2012!$M$7:$M$253)</f>
        <v>0</v>
      </c>
      <c r="O78" s="40">
        <f>SUMIF(Entrada_Dados_Ano_2012!$C$7:$C$253,D78,Entrada_Dados_Ano_2012!$N$7:$N$253)</f>
        <v>0</v>
      </c>
      <c r="P78" s="40">
        <f>SUMIF(Entrada_Dados_Ano_2012!$C$7:$C$253,D78,Entrada_Dados_Ano_2012!$O$7:$O$253)</f>
        <v>0</v>
      </c>
      <c r="Q78" s="40">
        <f>SUMIF(Entrada_Dados_Ano_2012!$C$7:$C$253,D78,Entrada_Dados_Ano_2012!$P$7:$P$253)</f>
        <v>50</v>
      </c>
      <c r="R78" s="40">
        <f>SUMIF(Entrada_Dados_Ano_2012!$C$7:$C$253,D78,Entrada_Dados_Ano_2012!$Q$7:$Q$253)</f>
        <v>0</v>
      </c>
      <c r="S78" s="40">
        <f>SUMIF(Entrada_Dados_Ano_2012!$C$7:$C$253,D78,Entrada_Dados_Ano_2012!$R$7:$R$253)</f>
        <v>840</v>
      </c>
      <c r="T78" s="40">
        <f>SUMIF(Entrada_Dados_Ano_2012!$C$7:$C$253,D78,Entrada_Dados_Ano_2012!$S$7:$S$253)</f>
        <v>7000</v>
      </c>
      <c r="U78" s="40">
        <f>SUMIF(Entrada_Dados_Ano_2012!$C$7:$C$253,D78,Entrada_Dados_Ano_2012!$T$7:$T$253)</f>
        <v>800</v>
      </c>
      <c r="V78" s="40">
        <f>SUMIF(Entrada_Dados_Ano_2012!$C$7:$C$253,D78,Entrada_Dados_Ano_2012!$U$7:$U$253)</f>
        <v>0</v>
      </c>
      <c r="W78" s="145">
        <f>SUMIF(Entrada_Dados_Ano_2012!$C$7:$C$253,D78,Entrada_Dados_Ano_2012!$V$7:$V$253)</f>
        <v>0</v>
      </c>
      <c r="X78" s="142">
        <f>SUMIF(Entrada_Dados_Ano_2012!$C$7:$C$253,D78,Entrada_Dados_Ano_2012!$Y$7:$Y$253)</f>
        <v>0</v>
      </c>
      <c r="Y78" s="40">
        <f>SUMIF(Entrada_Dados_Ano_2012!$C$7:$C$253,D78,Entrada_Dados_Ano_2012!$Z$7:$Z$253)</f>
        <v>0</v>
      </c>
      <c r="Z78" s="40">
        <f>SUMIF(Entrada_Dados_Ano_2012!$C$7:$C$253,D78,Entrada_Dados_Ano_2012!$AA$7:$AA$253)</f>
        <v>0</v>
      </c>
      <c r="AA78" s="40">
        <f>SUMIF(Entrada_Dados_Ano_2012!$C$7:$C$253,D78,Entrada_Dados_Ano_2012!$AB$7:$AB$253)</f>
        <v>0</v>
      </c>
      <c r="AB78" s="40">
        <f>SUMIF(Entrada_Dados_Ano_2012!$C$7:$C$253,D78,Entrada_Dados_Ano_2012!$AC$7:$AC$253)</f>
        <v>0</v>
      </c>
      <c r="AC78" s="40">
        <f>SUMIF(Entrada_Dados_Ano_2012!$C$7:$C$253,D78,Entrada_Dados_Ano_2012!$AD$7:$AD$253)</f>
        <v>0</v>
      </c>
      <c r="AD78" s="40">
        <f>SUMIF(Entrada_Dados_Ano_2012!$C$7:$C$253,D78,Entrada_Dados_Ano_2012!$AE$7:$AE$253)</f>
        <v>50</v>
      </c>
      <c r="AE78" s="40">
        <f>SUMIF(Entrada_Dados_Ano_2012!$C$7:$C$253,D78,Entrada_Dados_Ano_2012!$AF$7:$AF$253)</f>
        <v>0</v>
      </c>
      <c r="AF78" s="40">
        <f>SUMIF(Entrada_Dados_Ano_2012!$C$7:$C$253,D78,Entrada_Dados_Ano_2012!$AG$7:$AG$253)</f>
        <v>0</v>
      </c>
      <c r="AG78" s="40">
        <f>SUMIF(Entrada_Dados_Ano_2012!$C$7:$C$253,D78,Entrada_Dados_Ano_2012!$AH$7:$AH$253)</f>
        <v>0</v>
      </c>
      <c r="AH78" s="40">
        <f>SUMIF(Entrada_Dados_Ano_2012!$C$7:$C$253,D78,Entrada_Dados_Ano_2012!$AI$7:$AI$253)</f>
        <v>0</v>
      </c>
      <c r="AI78" s="40">
        <f>SUMIF(Entrada_Dados_Ano_2012!$C$7:$C$253,D78,Entrada_Dados_Ano_2012!$AJ$7:$AJ$253)</f>
        <v>0</v>
      </c>
      <c r="AJ78" s="40">
        <f>SUMIF(Entrada_Dados_Ano_2012!$C$7:$C$253,D78,Entrada_Dados_Ano_2012!$AK$7:$AK$253)</f>
        <v>50</v>
      </c>
      <c r="AK78" s="40">
        <f>SUMIF(Entrada_Dados_Ano_2012!$C$7:$C$253,D78,Entrada_Dados_Ano_2012!$AL$7:$AL$253)</f>
        <v>0</v>
      </c>
      <c r="AL78" s="40">
        <f>SUMIF(Entrada_Dados_Ano_2012!$C$7:$C$253,D78,Entrada_Dados_Ano_2012!$AM$7:$AM$253)</f>
        <v>840</v>
      </c>
      <c r="AM78" s="40">
        <f>SUMIF(Entrada_Dados_Ano_2012!$C$7:$C$253,D78,Entrada_Dados_Ano_2012!$AN$7:$AN$253)</f>
        <v>7000</v>
      </c>
      <c r="AN78" s="40">
        <f>SUMIF(Entrada_Dados_Ano_2012!$C$7:$C$253,D78,Entrada_Dados_Ano_2012!$AO$7:$AO$253)</f>
        <v>800</v>
      </c>
      <c r="AO78" s="40">
        <f>SUMIF(Entrada_Dados_Ano_2012!$C$7:$C$253,D78,Entrada_Dados_Ano_2012!$AP$7:$AP$253)</f>
        <v>0</v>
      </c>
      <c r="AP78" s="145">
        <f>SUMIF(Entrada_Dados_Ano_2012!$C$7:$C$253,D78,Entrada_Dados_Ano_2012!$AQ$7:$AQ$253)</f>
        <v>0</v>
      </c>
      <c r="AQ78" s="142">
        <f>SUMIF(Entrada_Dados_Ano_2012!$C$7:$C$253,D78,Entrada_Dados_Ano_2012!$AT$7:$AT$253)</f>
        <v>0</v>
      </c>
      <c r="AR78" s="40">
        <f>SUMIF(Entrada_Dados_Ano_2012!$C$7:$C$253,D78,Entrada_Dados_Ano_2012!$AU$7:$AU$253)</f>
        <v>0</v>
      </c>
      <c r="AS78" s="40">
        <f>SUMIF(Entrada_Dados_Ano_2012!$C$7:$C$253,D78,Entrada_Dados_Ano_2012!$AV$7:$AV$253)</f>
        <v>0</v>
      </c>
      <c r="AT78" s="40">
        <f>SUMIF(Entrada_Dados_Ano_2012!$C$7:$C$253,D78,Entrada_Dados_Ano_2012!$AW$7:$AW$253)</f>
        <v>0</v>
      </c>
      <c r="AU78" s="40">
        <f>SUMIF(Entrada_Dados_Ano_2012!$C$7:$C$253,D78,Entrada_Dados_Ano_2012!$AX$7:$AX$253)</f>
        <v>0</v>
      </c>
      <c r="AV78" s="40">
        <f>SUMIF(Entrada_Dados_Ano_2012!$C$7:$C$253,D78,Entrada_Dados_Ano_2012!$AY$7:$AY$253)</f>
        <v>0</v>
      </c>
      <c r="AW78" s="40">
        <f>SUMIF(Entrada_Dados_Ano_2012!$C$7:$C$253,D78,Entrada_Dados_Ano_2012!$AZ$7:$AZ$253)</f>
        <v>4000</v>
      </c>
      <c r="AX78" s="40">
        <f>SUMIF(Entrada_Dados_Ano_2012!$C$7:$C$253,D78,Entrada_Dados_Ano_2012!$BA$7:$BA$253)</f>
        <v>0</v>
      </c>
      <c r="AY78" s="40">
        <f>SUMIF(Entrada_Dados_Ano_2012!$C$7:$C$253,D78,Entrada_Dados_Ano_2012!$BB$7:$BB$253)</f>
        <v>0</v>
      </c>
      <c r="AZ78" s="40">
        <f>SUMIF(Entrada_Dados_Ano_2012!$C$7:$C$253,D78,Entrada_Dados_Ano_2012!$BC$7:$BC$253)</f>
        <v>0</v>
      </c>
      <c r="BA78" s="40">
        <f>SUMIF(Entrada_Dados_Ano_2012!$C$7:$C$253,D78,Entrada_Dados_Ano_2012!$BD$7:$BD$253)</f>
        <v>0</v>
      </c>
      <c r="BB78" s="40">
        <f>SUMIF(Entrada_Dados_Ano_2012!$C$7:$C$253,D78,Entrada_Dados_Ano_2012!$BE$7:$BE$253)</f>
        <v>0</v>
      </c>
      <c r="BC78" s="40">
        <f>SUMIF(Entrada_Dados_Ano_2012!$C$7:$C$253,D78,Entrada_Dados_Ano_2012!$BF$7:$BF$253)</f>
        <v>750</v>
      </c>
      <c r="BD78" s="40">
        <f>SUMIF(Entrada_Dados_Ano_2012!$C$7:$C$253,D78,Entrada_Dados_Ano_2012!$BG$7:$BG$253)</f>
        <v>0</v>
      </c>
      <c r="BE78" s="40">
        <f>SUMIF(Entrada_Dados_Ano_2012!$C$7:$C$253,D78,Entrada_Dados_Ano_2012!$BH$7:$BH$253)</f>
        <v>6048</v>
      </c>
      <c r="BF78" s="40">
        <f>SUMIF(Entrada_Dados_Ano_2012!$C$7:$C$253,D78,Entrada_Dados_Ano_2012!$BI$7:$BI$253)</f>
        <v>21840</v>
      </c>
      <c r="BG78" s="40">
        <f>SUMIF(Entrada_Dados_Ano_2012!$C$7:$C$253,D78,Entrada_Dados_Ano_2012!$BJ$7:$BJ$253)</f>
        <v>3200</v>
      </c>
      <c r="BH78" s="40">
        <f>SUMIF(Entrada_Dados_Ano_2012!$C$7:$C$253,D78,Entrada_Dados_Ano_2012!$BK$7:$BK$253)</f>
        <v>0</v>
      </c>
      <c r="BI78" s="40">
        <f>SUMIF(Entrada_Dados_Ano_2012!$C$7:$C$253,D78,Entrada_Dados_Ano_2012!$BL$7:$BL$253)</f>
        <v>0</v>
      </c>
      <c r="BK78" s="80">
        <v>71</v>
      </c>
      <c r="BL78" s="81">
        <f t="shared" si="143"/>
        <v>0</v>
      </c>
      <c r="BM78" s="80" t="str">
        <f>IF(BL78=1,SUM($BL$8:BL78),"")</f>
        <v/>
      </c>
      <c r="BN78" s="86" t="str">
        <f t="shared" si="144"/>
        <v>Corumbaíba</v>
      </c>
      <c r="BO78" s="117">
        <f t="shared" si="227"/>
        <v>0</v>
      </c>
      <c r="BP78" s="116">
        <f>HLOOKUP($BP$6,$BZ$6:DI78,BX78)</f>
        <v>0</v>
      </c>
      <c r="BQ78" s="117">
        <f>HLOOKUP($BQ$6,$DJ$6:ES78,BX78)</f>
        <v>0</v>
      </c>
      <c r="BR78" s="116">
        <f>HLOOKUP($BR$6,$ET$6:GC78,BX78)</f>
        <v>0</v>
      </c>
      <c r="BS78" s="84" t="str">
        <f t="shared" si="145"/>
        <v/>
      </c>
      <c r="BT78" s="96" t="str">
        <f>IF((SUM($BL77:$BL$254)=0),"",IF($BK78=VLOOKUP($BK78,$BM$8:$BM$254,1),IF(VLOOKUP($BK78,$BM$8:$BO$254,2)=0,"",VLOOKUP($BK78,$BM$8:$BO$254,3))," "))</f>
        <v/>
      </c>
      <c r="BU78" s="93" t="str">
        <f t="shared" si="146"/>
        <v/>
      </c>
      <c r="BV78" s="90" t="str">
        <f t="shared" si="147"/>
        <v/>
      </c>
      <c r="BW78" s="93" t="str">
        <f t="shared" si="148"/>
        <v/>
      </c>
      <c r="BX78" s="97">
        <v>73</v>
      </c>
      <c r="BY78" s="29"/>
      <c r="BZ78" s="113"/>
      <c r="CA78" s="113">
        <f t="shared" si="149"/>
        <v>0</v>
      </c>
      <c r="CB78" s="113">
        <f t="shared" si="150"/>
        <v>0</v>
      </c>
      <c r="CC78" s="113">
        <f t="shared" si="151"/>
        <v>0</v>
      </c>
      <c r="CD78" s="113">
        <f t="shared" si="152"/>
        <v>0</v>
      </c>
      <c r="CE78" s="113">
        <f t="shared" ca="1" si="153"/>
        <v>0</v>
      </c>
      <c r="CF78" s="113">
        <f t="shared" si="154"/>
        <v>0</v>
      </c>
      <c r="CG78" s="113">
        <f t="shared" si="155"/>
        <v>0</v>
      </c>
      <c r="CH78" s="113">
        <f t="shared" si="156"/>
        <v>0</v>
      </c>
      <c r="CI78" s="113">
        <f t="shared" si="116"/>
        <v>0</v>
      </c>
      <c r="CJ78" s="113">
        <f t="shared" si="117"/>
        <v>0</v>
      </c>
      <c r="CK78" s="113">
        <f t="shared" si="157"/>
        <v>50</v>
      </c>
      <c r="CL78" s="113">
        <f t="shared" si="158"/>
        <v>0</v>
      </c>
      <c r="CM78" s="113">
        <f t="shared" si="159"/>
        <v>0</v>
      </c>
      <c r="CN78" s="113">
        <f t="shared" si="160"/>
        <v>0</v>
      </c>
      <c r="CO78" s="113">
        <f t="shared" si="161"/>
        <v>0</v>
      </c>
      <c r="CP78" s="113">
        <f t="shared" si="162"/>
        <v>0</v>
      </c>
      <c r="CQ78" s="113">
        <f t="shared" si="163"/>
        <v>0</v>
      </c>
      <c r="CR78" s="113">
        <f t="shared" si="164"/>
        <v>0</v>
      </c>
      <c r="CS78" s="113">
        <f t="shared" si="118"/>
        <v>0</v>
      </c>
      <c r="CT78" s="113">
        <f t="shared" si="119"/>
        <v>0</v>
      </c>
      <c r="CU78" s="113">
        <f t="shared" si="120"/>
        <v>0</v>
      </c>
      <c r="CV78" s="113">
        <f t="shared" si="121"/>
        <v>0</v>
      </c>
      <c r="CW78" s="113">
        <f t="shared" si="165"/>
        <v>50</v>
      </c>
      <c r="CX78" s="113">
        <f t="shared" si="122"/>
        <v>0</v>
      </c>
      <c r="CY78" s="113">
        <f t="shared" si="123"/>
        <v>0</v>
      </c>
      <c r="CZ78" s="113">
        <f t="shared" si="124"/>
        <v>0</v>
      </c>
      <c r="DA78" s="113">
        <f t="shared" si="166"/>
        <v>0</v>
      </c>
      <c r="DB78" s="113">
        <f t="shared" si="167"/>
        <v>840</v>
      </c>
      <c r="DC78" s="113">
        <f t="shared" si="168"/>
        <v>0</v>
      </c>
      <c r="DD78" s="113">
        <f t="shared" si="169"/>
        <v>7000</v>
      </c>
      <c r="DE78" s="113">
        <f t="shared" si="170"/>
        <v>800</v>
      </c>
      <c r="DF78" s="113">
        <f t="shared" si="171"/>
        <v>0</v>
      </c>
      <c r="DG78" s="113">
        <f t="shared" si="172"/>
        <v>0</v>
      </c>
      <c r="DH78" s="113">
        <f t="shared" si="173"/>
        <v>0</v>
      </c>
      <c r="DI78" s="113">
        <f t="shared" si="174"/>
        <v>0</v>
      </c>
      <c r="DJ78" s="113"/>
      <c r="DK78" s="113">
        <f t="shared" si="175"/>
        <v>0</v>
      </c>
      <c r="DL78" s="113">
        <f t="shared" si="176"/>
        <v>0</v>
      </c>
      <c r="DM78" s="113">
        <f t="shared" si="177"/>
        <v>0</v>
      </c>
      <c r="DN78" s="113">
        <f t="shared" si="178"/>
        <v>0</v>
      </c>
      <c r="DO78" s="113">
        <f t="shared" si="179"/>
        <v>0</v>
      </c>
      <c r="DP78" s="113">
        <f t="shared" si="180"/>
        <v>0</v>
      </c>
      <c r="DQ78" s="113">
        <f t="shared" si="181"/>
        <v>0</v>
      </c>
      <c r="DR78" s="113">
        <f t="shared" si="182"/>
        <v>0</v>
      </c>
      <c r="DS78" s="113">
        <f t="shared" si="125"/>
        <v>0</v>
      </c>
      <c r="DT78" s="113">
        <f t="shared" si="126"/>
        <v>0</v>
      </c>
      <c r="DU78" s="113">
        <f t="shared" si="183"/>
        <v>50</v>
      </c>
      <c r="DV78" s="113">
        <f t="shared" si="184"/>
        <v>0</v>
      </c>
      <c r="DW78" s="113">
        <f t="shared" si="185"/>
        <v>0</v>
      </c>
      <c r="DX78" s="113">
        <f t="shared" si="186"/>
        <v>0</v>
      </c>
      <c r="DY78" s="113">
        <f t="shared" si="187"/>
        <v>0</v>
      </c>
      <c r="DZ78" s="113">
        <f t="shared" si="188"/>
        <v>0</v>
      </c>
      <c r="EA78" s="113">
        <f t="shared" si="189"/>
        <v>0</v>
      </c>
      <c r="EB78" s="113">
        <f t="shared" si="190"/>
        <v>0</v>
      </c>
      <c r="EC78" s="113">
        <f t="shared" si="127"/>
        <v>0</v>
      </c>
      <c r="ED78" s="113">
        <f t="shared" si="128"/>
        <v>0</v>
      </c>
      <c r="EE78" s="113">
        <f t="shared" si="129"/>
        <v>0</v>
      </c>
      <c r="EF78" s="113">
        <f t="shared" si="130"/>
        <v>0</v>
      </c>
      <c r="EG78" s="113">
        <f t="shared" si="191"/>
        <v>50</v>
      </c>
      <c r="EH78" s="113">
        <f t="shared" si="131"/>
        <v>0</v>
      </c>
      <c r="EI78" s="113">
        <f t="shared" si="132"/>
        <v>0</v>
      </c>
      <c r="EJ78" s="113">
        <f t="shared" si="133"/>
        <v>0</v>
      </c>
      <c r="EK78" s="113">
        <f t="shared" si="192"/>
        <v>0</v>
      </c>
      <c r="EL78" s="113">
        <f t="shared" si="193"/>
        <v>840</v>
      </c>
      <c r="EM78" s="113">
        <f t="shared" si="194"/>
        <v>0</v>
      </c>
      <c r="EN78" s="113">
        <f t="shared" si="195"/>
        <v>7000</v>
      </c>
      <c r="EO78" s="113">
        <f t="shared" si="196"/>
        <v>800</v>
      </c>
      <c r="EP78" s="113">
        <f t="shared" si="197"/>
        <v>0</v>
      </c>
      <c r="EQ78" s="113">
        <f t="shared" si="198"/>
        <v>0</v>
      </c>
      <c r="ER78" s="113">
        <f t="shared" si="199"/>
        <v>0</v>
      </c>
      <c r="ES78" s="113">
        <f t="shared" si="200"/>
        <v>0</v>
      </c>
      <c r="ET78" s="113"/>
      <c r="EU78" s="113">
        <f t="shared" si="201"/>
        <v>0</v>
      </c>
      <c r="EV78" s="113">
        <f t="shared" si="202"/>
        <v>0</v>
      </c>
      <c r="EW78" s="113">
        <f t="shared" si="203"/>
        <v>0</v>
      </c>
      <c r="EX78" s="113">
        <f t="shared" si="204"/>
        <v>0</v>
      </c>
      <c r="EY78" s="113">
        <f t="shared" si="205"/>
        <v>0</v>
      </c>
      <c r="EZ78" s="113">
        <f t="shared" si="206"/>
        <v>0</v>
      </c>
      <c r="FA78" s="113">
        <f t="shared" si="207"/>
        <v>0</v>
      </c>
      <c r="FB78" s="113">
        <f t="shared" si="208"/>
        <v>0</v>
      </c>
      <c r="FC78" s="113">
        <f t="shared" si="134"/>
        <v>0</v>
      </c>
      <c r="FD78" s="113">
        <f t="shared" si="135"/>
        <v>0</v>
      </c>
      <c r="FE78" s="113">
        <f t="shared" si="209"/>
        <v>4000</v>
      </c>
      <c r="FF78" s="113">
        <f t="shared" si="210"/>
        <v>0</v>
      </c>
      <c r="FG78" s="113">
        <f t="shared" si="211"/>
        <v>0</v>
      </c>
      <c r="FH78" s="113">
        <f t="shared" si="212"/>
        <v>0</v>
      </c>
      <c r="FI78" s="113">
        <f t="shared" si="213"/>
        <v>0</v>
      </c>
      <c r="FJ78" s="113">
        <f t="shared" si="214"/>
        <v>0</v>
      </c>
      <c r="FK78" s="113">
        <f t="shared" si="215"/>
        <v>0</v>
      </c>
      <c r="FL78" s="113">
        <f t="shared" si="216"/>
        <v>0</v>
      </c>
      <c r="FM78" s="113">
        <f t="shared" si="136"/>
        <v>0</v>
      </c>
      <c r="FN78" s="113">
        <f t="shared" si="137"/>
        <v>0</v>
      </c>
      <c r="FO78" s="113">
        <f t="shared" si="138"/>
        <v>0</v>
      </c>
      <c r="FP78" s="113">
        <f t="shared" si="139"/>
        <v>0</v>
      </c>
      <c r="FQ78" s="113">
        <f t="shared" si="217"/>
        <v>750</v>
      </c>
      <c r="FR78" s="113">
        <f t="shared" si="140"/>
        <v>0</v>
      </c>
      <c r="FS78" s="113">
        <f t="shared" si="141"/>
        <v>0</v>
      </c>
      <c r="FT78" s="113">
        <f t="shared" si="142"/>
        <v>0</v>
      </c>
      <c r="FU78" s="113">
        <f t="shared" si="218"/>
        <v>0</v>
      </c>
      <c r="FV78" s="113">
        <f t="shared" si="219"/>
        <v>6048</v>
      </c>
      <c r="FW78" s="113">
        <f t="shared" si="220"/>
        <v>0</v>
      </c>
      <c r="FX78" s="113">
        <f t="shared" si="221"/>
        <v>21840</v>
      </c>
      <c r="FY78" s="113">
        <f t="shared" si="222"/>
        <v>3200</v>
      </c>
      <c r="FZ78" s="113">
        <f t="shared" si="223"/>
        <v>0</v>
      </c>
      <c r="GA78" s="113">
        <f t="shared" si="224"/>
        <v>0</v>
      </c>
      <c r="GB78" s="113">
        <f t="shared" si="225"/>
        <v>0</v>
      </c>
      <c r="GC78" s="113">
        <f t="shared" si="226"/>
        <v>0</v>
      </c>
    </row>
    <row r="79" spans="2:185" ht="12.75" customHeight="1" x14ac:dyDescent="0.2">
      <c r="B79" s="124">
        <v>72</v>
      </c>
      <c r="C79" s="121" t="s">
        <v>19</v>
      </c>
      <c r="D79" s="126" t="s">
        <v>31</v>
      </c>
      <c r="E79" s="40">
        <f>SUMIF(Entrada_Dados_Ano_2012!$C$7:$C$253,D79,Entrada_Dados_Ano_2012!$D$7:$D$253)</f>
        <v>0</v>
      </c>
      <c r="F79" s="40">
        <f>SUMIF(Entrada_Dados_Ano_2012!$C$7:$C$253,D79,Entrada_Dados_Ano_2012!$E$7:$E$253)</f>
        <v>14500</v>
      </c>
      <c r="G79" s="40">
        <f>SUMIF(Entrada_Dados_Ano_2012!$C$7:$C$253,D79,Entrada_Dados_Ano_2012!$F$7:$F$253)</f>
        <v>1800</v>
      </c>
      <c r="H79" s="40">
        <f ca="1">SUMIF(Entrada_Dados_Ano_2012!$C$7:$C$253,D79,Entrada_Dados_Ano_2012!$G$7:$G$251)</f>
        <v>0</v>
      </c>
      <c r="I79" s="40">
        <f>SUMIF(Entrada_Dados_Ano_2012!$C$7:$C$251,D79,Entrada_Dados_Ano_2012!$H$7:$H$253)</f>
        <v>250</v>
      </c>
      <c r="J79" s="40">
        <f>SUMIF(Entrada_Dados_Ano_2012!$C$7:$C$253,D79,Entrada_Dados_Ano_2012!$I$7:$I$253)</f>
        <v>6000</v>
      </c>
      <c r="K79" s="40">
        <f>SUMIF(Entrada_Dados_Ano_2012!$C$7:$C$253,D79,Entrada_Dados_Ano_2012!$J$7:$J$253)</f>
        <v>0</v>
      </c>
      <c r="L79" s="40">
        <f>SUMIF(Entrada_Dados_Ano_2012!$C$7:$C$253,D79,Entrada_Dados_Ano_2012!$K$7:$K$253)</f>
        <v>2300</v>
      </c>
      <c r="M79" s="40">
        <f>SUMIF(Entrada_Dados_Ano_2012!$C$7:$C$253,D79,Entrada_Dados_Ano_2012!$L$7:$L$253)</f>
        <v>0</v>
      </c>
      <c r="N79" s="40">
        <f>SUMIF(Entrada_Dados_Ano_2012!$C$7:$C$253,D79,Entrada_Dados_Ano_2012!$M$7:$M$253)</f>
        <v>23000</v>
      </c>
      <c r="O79" s="40">
        <f>SUMIF(Entrada_Dados_Ano_2012!$C$7:$C$253,D79,Entrada_Dados_Ano_2012!$N$7:$N$253)</f>
        <v>0</v>
      </c>
      <c r="P79" s="40">
        <f>SUMIF(Entrada_Dados_Ano_2012!$C$7:$C$253,D79,Entrada_Dados_Ano_2012!$O$7:$O$253)</f>
        <v>0</v>
      </c>
      <c r="Q79" s="40">
        <f>SUMIF(Entrada_Dados_Ano_2012!$C$7:$C$253,D79,Entrada_Dados_Ano_2012!$P$7:$P$253)</f>
        <v>0</v>
      </c>
      <c r="R79" s="40">
        <f>SUMIF(Entrada_Dados_Ano_2012!$C$7:$C$253,D79,Entrada_Dados_Ano_2012!$Q$7:$Q$253)</f>
        <v>0</v>
      </c>
      <c r="S79" s="40">
        <f>SUMIF(Entrada_Dados_Ano_2012!$C$7:$C$253,D79,Entrada_Dados_Ano_2012!$R$7:$R$253)</f>
        <v>170000</v>
      </c>
      <c r="T79" s="40">
        <f>SUMIF(Entrada_Dados_Ano_2012!$C$7:$C$253,D79,Entrada_Dados_Ano_2012!$S$7:$S$253)</f>
        <v>200000</v>
      </c>
      <c r="U79" s="40">
        <f>SUMIF(Entrada_Dados_Ano_2012!$C$7:$C$253,D79,Entrada_Dados_Ano_2012!$T$7:$T$253)</f>
        <v>90000</v>
      </c>
      <c r="V79" s="40">
        <f>SUMIF(Entrada_Dados_Ano_2012!$C$7:$C$253,D79,Entrada_Dados_Ano_2012!$U$7:$U$253)</f>
        <v>3500</v>
      </c>
      <c r="W79" s="145">
        <f>SUMIF(Entrada_Dados_Ano_2012!$C$7:$C$253,D79,Entrada_Dados_Ano_2012!$V$7:$V$253)</f>
        <v>6000</v>
      </c>
      <c r="X79" s="142">
        <f>SUMIF(Entrada_Dados_Ano_2012!$C$7:$C$253,D79,Entrada_Dados_Ano_2012!$Y$7:$Y$253)</f>
        <v>0</v>
      </c>
      <c r="Y79" s="40">
        <f>SUMIF(Entrada_Dados_Ano_2012!$C$7:$C$253,D79,Entrada_Dados_Ano_2012!$Z$7:$Z$253)</f>
        <v>14500</v>
      </c>
      <c r="Z79" s="40">
        <f>SUMIF(Entrada_Dados_Ano_2012!$C$7:$C$253,D79,Entrada_Dados_Ano_2012!$AA$7:$AA$253)</f>
        <v>1800</v>
      </c>
      <c r="AA79" s="40">
        <f>SUMIF(Entrada_Dados_Ano_2012!$C$7:$C$253,D79,Entrada_Dados_Ano_2012!$AB$7:$AB$253)</f>
        <v>0</v>
      </c>
      <c r="AB79" s="40">
        <f>SUMIF(Entrada_Dados_Ano_2012!$C$7:$C$253,D79,Entrada_Dados_Ano_2012!$AC$7:$AC$253)</f>
        <v>250</v>
      </c>
      <c r="AC79" s="40">
        <f>SUMIF(Entrada_Dados_Ano_2012!$C$7:$C$253,D79,Entrada_Dados_Ano_2012!$AD$7:$AD$253)</f>
        <v>6000</v>
      </c>
      <c r="AD79" s="40">
        <f>SUMIF(Entrada_Dados_Ano_2012!$C$7:$C$253,D79,Entrada_Dados_Ano_2012!$AE$7:$AE$253)</f>
        <v>0</v>
      </c>
      <c r="AE79" s="40">
        <f>SUMIF(Entrada_Dados_Ano_2012!$C$7:$C$253,D79,Entrada_Dados_Ano_2012!$AF$7:$AF$253)</f>
        <v>2300</v>
      </c>
      <c r="AF79" s="40">
        <f>SUMIF(Entrada_Dados_Ano_2012!$C$7:$C$253,D79,Entrada_Dados_Ano_2012!$AG$7:$AG$253)</f>
        <v>0</v>
      </c>
      <c r="AG79" s="40">
        <f>SUMIF(Entrada_Dados_Ano_2012!$C$7:$C$253,D79,Entrada_Dados_Ano_2012!$AH$7:$AH$253)</f>
        <v>23000</v>
      </c>
      <c r="AH79" s="40">
        <f>SUMIF(Entrada_Dados_Ano_2012!$C$7:$C$253,D79,Entrada_Dados_Ano_2012!$AI$7:$AI$253)</f>
        <v>0</v>
      </c>
      <c r="AI79" s="40">
        <f>SUMIF(Entrada_Dados_Ano_2012!$C$7:$C$253,D79,Entrada_Dados_Ano_2012!$AJ$7:$AJ$253)</f>
        <v>0</v>
      </c>
      <c r="AJ79" s="40">
        <f>SUMIF(Entrada_Dados_Ano_2012!$C$7:$C$253,D79,Entrada_Dados_Ano_2012!$AK$7:$AK$253)</f>
        <v>0</v>
      </c>
      <c r="AK79" s="40">
        <f>SUMIF(Entrada_Dados_Ano_2012!$C$7:$C$253,D79,Entrada_Dados_Ano_2012!$AL$7:$AL$253)</f>
        <v>0</v>
      </c>
      <c r="AL79" s="40">
        <f>SUMIF(Entrada_Dados_Ano_2012!$C$7:$C$253,D79,Entrada_Dados_Ano_2012!$AM$7:$AM$253)</f>
        <v>170000</v>
      </c>
      <c r="AM79" s="40">
        <f>SUMIF(Entrada_Dados_Ano_2012!$C$7:$C$253,D79,Entrada_Dados_Ano_2012!$AN$7:$AN$253)</f>
        <v>200000</v>
      </c>
      <c r="AN79" s="40">
        <f>SUMIF(Entrada_Dados_Ano_2012!$C$7:$C$253,D79,Entrada_Dados_Ano_2012!$AO$7:$AO$253)</f>
        <v>90000</v>
      </c>
      <c r="AO79" s="40">
        <f>SUMIF(Entrada_Dados_Ano_2012!$C$7:$C$253,D79,Entrada_Dados_Ano_2012!$AP$7:$AP$253)</f>
        <v>3500</v>
      </c>
      <c r="AP79" s="145">
        <f>SUMIF(Entrada_Dados_Ano_2012!$C$7:$C$253,D79,Entrada_Dados_Ano_2012!$AQ$7:$AQ$253)</f>
        <v>6000</v>
      </c>
      <c r="AQ79" s="142">
        <f>SUMIF(Entrada_Dados_Ano_2012!$C$7:$C$253,D79,Entrada_Dados_Ano_2012!$AT$7:$AT$253)</f>
        <v>0</v>
      </c>
      <c r="AR79" s="40">
        <f>SUMIF(Entrada_Dados_Ano_2012!$C$7:$C$253,D79,Entrada_Dados_Ano_2012!$AU$7:$AU$253)</f>
        <v>59589</v>
      </c>
      <c r="AS79" s="40">
        <f>SUMIF(Entrada_Dados_Ano_2012!$C$7:$C$253,D79,Entrada_Dados_Ano_2012!$AV$7:$AV$253)</f>
        <v>14500</v>
      </c>
      <c r="AT79" s="40">
        <f>SUMIF(Entrada_Dados_Ano_2012!$C$7:$C$253,D79,Entrada_Dados_Ano_2012!$AW$7:$AW$253)</f>
        <v>0</v>
      </c>
      <c r="AU79" s="40">
        <f>SUMIF(Entrada_Dados_Ano_2012!$C$7:$C$253,D79,Entrada_Dados_Ano_2012!$AX$7:$AX$253)</f>
        <v>625</v>
      </c>
      <c r="AV79" s="40">
        <f>SUMIF(Entrada_Dados_Ano_2012!$C$7:$C$253,D79,Entrada_Dados_Ano_2012!$AY$7:$AY$253)</f>
        <v>105000</v>
      </c>
      <c r="AW79" s="40">
        <f>SUMIF(Entrada_Dados_Ano_2012!$C$7:$C$253,D79,Entrada_Dados_Ano_2012!$AZ$7:$AZ$253)</f>
        <v>0</v>
      </c>
      <c r="AX79" s="40">
        <f>SUMIF(Entrada_Dados_Ano_2012!$C$7:$C$253,D79,Entrada_Dados_Ano_2012!$BA$7:$BA$253)</f>
        <v>80000</v>
      </c>
      <c r="AY79" s="40">
        <f>SUMIF(Entrada_Dados_Ano_2012!$C$7:$C$253,D79,Entrada_Dados_Ano_2012!$BB$7:$BB$253)</f>
        <v>0</v>
      </c>
      <c r="AZ79" s="40">
        <f>SUMIF(Entrada_Dados_Ano_2012!$C$7:$C$253,D79,Entrada_Dados_Ano_2012!$BC$7:$BC$253)</f>
        <v>63000</v>
      </c>
      <c r="BA79" s="40">
        <f>SUMIF(Entrada_Dados_Ano_2012!$C$7:$C$253,D79,Entrada_Dados_Ano_2012!$BD$7:$BD$253)</f>
        <v>0</v>
      </c>
      <c r="BB79" s="40">
        <f>SUMIF(Entrada_Dados_Ano_2012!$C$7:$C$253,D79,Entrada_Dados_Ano_2012!$BE$7:$BE$253)</f>
        <v>0</v>
      </c>
      <c r="BC79" s="40">
        <f>SUMIF(Entrada_Dados_Ano_2012!$C$7:$C$253,D79,Entrada_Dados_Ano_2012!$BF$7:$BF$253)</f>
        <v>0</v>
      </c>
      <c r="BD79" s="40">
        <f>SUMIF(Entrada_Dados_Ano_2012!$C$7:$C$253,D79,Entrada_Dados_Ano_2012!$BG$7:$BG$253)</f>
        <v>0</v>
      </c>
      <c r="BE79" s="40">
        <f>SUMIF(Entrada_Dados_Ano_2012!$C$7:$C$253,D79,Entrada_Dados_Ano_2012!$BH$7:$BH$253)</f>
        <v>993000</v>
      </c>
      <c r="BF79" s="40">
        <f>SUMIF(Entrada_Dados_Ano_2012!$C$7:$C$253,D79,Entrada_Dados_Ano_2012!$BI$7:$BI$253)</f>
        <v>657277</v>
      </c>
      <c r="BG79" s="40">
        <f>SUMIF(Entrada_Dados_Ano_2012!$C$7:$C$253,D79,Entrada_Dados_Ano_2012!$BJ$7:$BJ$253)</f>
        <v>278000</v>
      </c>
      <c r="BH79" s="40">
        <f>SUMIF(Entrada_Dados_Ano_2012!$C$7:$C$253,D79,Entrada_Dados_Ano_2012!$BK$7:$BK$253)</f>
        <v>333000</v>
      </c>
      <c r="BI79" s="40">
        <f>SUMIF(Entrada_Dados_Ano_2012!$C$7:$C$253,D79,Entrada_Dados_Ano_2012!$BL$7:$BL$253)</f>
        <v>34200</v>
      </c>
      <c r="BK79" s="80">
        <v>72</v>
      </c>
      <c r="BL79" s="81">
        <f t="shared" si="143"/>
        <v>0</v>
      </c>
      <c r="BM79" s="80" t="str">
        <f>IF(BL79=1,SUM($BL$8:BL79),"")</f>
        <v/>
      </c>
      <c r="BN79" s="86" t="str">
        <f t="shared" si="144"/>
        <v>Cristalina</v>
      </c>
      <c r="BO79" s="117">
        <f t="shared" si="227"/>
        <v>0</v>
      </c>
      <c r="BP79" s="116">
        <f>HLOOKUP($BP$6,$BZ$6:DI79,BX79)</f>
        <v>0</v>
      </c>
      <c r="BQ79" s="117">
        <f>HLOOKUP($BQ$6,$DJ$6:ES79,BX79)</f>
        <v>0</v>
      </c>
      <c r="BR79" s="116">
        <f>HLOOKUP($BR$6,$ET$6:GC79,BX79)</f>
        <v>0</v>
      </c>
      <c r="BS79" s="84" t="str">
        <f t="shared" si="145"/>
        <v/>
      </c>
      <c r="BT79" s="96" t="str">
        <f>IF((SUM($BL78:$BL$254)=0),"",IF($BK79=VLOOKUP($BK79,$BM$8:$BM$254,1),IF(VLOOKUP($BK79,$BM$8:$BO$254,2)=0,"",VLOOKUP($BK79,$BM$8:$BO$254,3))," "))</f>
        <v/>
      </c>
      <c r="BU79" s="93" t="str">
        <f t="shared" si="146"/>
        <v/>
      </c>
      <c r="BV79" s="90" t="str">
        <f t="shared" si="147"/>
        <v/>
      </c>
      <c r="BW79" s="93" t="str">
        <f t="shared" si="148"/>
        <v/>
      </c>
      <c r="BX79" s="97">
        <v>74</v>
      </c>
      <c r="BY79" s="29"/>
      <c r="BZ79" s="113"/>
      <c r="CA79" s="113">
        <f t="shared" si="149"/>
        <v>0</v>
      </c>
      <c r="CB79" s="113">
        <f t="shared" si="150"/>
        <v>0</v>
      </c>
      <c r="CC79" s="113">
        <f t="shared" si="151"/>
        <v>14500</v>
      </c>
      <c r="CD79" s="113">
        <f t="shared" si="152"/>
        <v>1800</v>
      </c>
      <c r="CE79" s="113">
        <f t="shared" ca="1" si="153"/>
        <v>0</v>
      </c>
      <c r="CF79" s="113">
        <f t="shared" si="154"/>
        <v>250</v>
      </c>
      <c r="CG79" s="113">
        <f t="shared" si="155"/>
        <v>0</v>
      </c>
      <c r="CH79" s="113">
        <f t="shared" si="156"/>
        <v>6000</v>
      </c>
      <c r="CI79" s="113">
        <f t="shared" si="116"/>
        <v>0</v>
      </c>
      <c r="CJ79" s="113">
        <f t="shared" si="117"/>
        <v>59</v>
      </c>
      <c r="CK79" s="113">
        <f t="shared" si="157"/>
        <v>0</v>
      </c>
      <c r="CL79" s="113">
        <f t="shared" si="158"/>
        <v>2300</v>
      </c>
      <c r="CM79" s="113">
        <f t="shared" si="159"/>
        <v>0</v>
      </c>
      <c r="CN79" s="113">
        <f t="shared" si="160"/>
        <v>0</v>
      </c>
      <c r="CO79" s="113">
        <f t="shared" si="161"/>
        <v>23000</v>
      </c>
      <c r="CP79" s="113">
        <f t="shared" si="162"/>
        <v>0</v>
      </c>
      <c r="CQ79" s="113">
        <f t="shared" si="163"/>
        <v>0</v>
      </c>
      <c r="CR79" s="113">
        <f t="shared" si="164"/>
        <v>0</v>
      </c>
      <c r="CS79" s="113">
        <f t="shared" si="118"/>
        <v>0</v>
      </c>
      <c r="CT79" s="113">
        <f t="shared" si="119"/>
        <v>0</v>
      </c>
      <c r="CU79" s="113">
        <f t="shared" si="120"/>
        <v>0</v>
      </c>
      <c r="CV79" s="113">
        <f t="shared" si="121"/>
        <v>0</v>
      </c>
      <c r="CW79" s="113">
        <f t="shared" si="165"/>
        <v>0</v>
      </c>
      <c r="CX79" s="113">
        <f t="shared" si="122"/>
        <v>0</v>
      </c>
      <c r="CY79" s="113">
        <f t="shared" si="123"/>
        <v>0</v>
      </c>
      <c r="CZ79" s="113">
        <f t="shared" si="124"/>
        <v>0</v>
      </c>
      <c r="DA79" s="113">
        <f t="shared" si="166"/>
        <v>0</v>
      </c>
      <c r="DB79" s="113">
        <f t="shared" si="167"/>
        <v>170000</v>
      </c>
      <c r="DC79" s="113">
        <f t="shared" si="168"/>
        <v>0</v>
      </c>
      <c r="DD79" s="113">
        <f t="shared" si="169"/>
        <v>200000</v>
      </c>
      <c r="DE79" s="113">
        <f t="shared" si="170"/>
        <v>90000</v>
      </c>
      <c r="DF79" s="113">
        <f t="shared" si="171"/>
        <v>0</v>
      </c>
      <c r="DG79" s="113">
        <f t="shared" si="172"/>
        <v>3500</v>
      </c>
      <c r="DH79" s="113">
        <f t="shared" si="173"/>
        <v>6000</v>
      </c>
      <c r="DI79" s="113">
        <f t="shared" si="174"/>
        <v>0</v>
      </c>
      <c r="DJ79" s="113"/>
      <c r="DK79" s="113">
        <f t="shared" si="175"/>
        <v>0</v>
      </c>
      <c r="DL79" s="113">
        <f t="shared" si="176"/>
        <v>0</v>
      </c>
      <c r="DM79" s="113">
        <f t="shared" si="177"/>
        <v>14500</v>
      </c>
      <c r="DN79" s="113">
        <f t="shared" si="178"/>
        <v>1800</v>
      </c>
      <c r="DO79" s="113">
        <f t="shared" si="179"/>
        <v>0</v>
      </c>
      <c r="DP79" s="113">
        <f t="shared" si="180"/>
        <v>250</v>
      </c>
      <c r="DQ79" s="113">
        <f t="shared" si="181"/>
        <v>0</v>
      </c>
      <c r="DR79" s="113">
        <f t="shared" si="182"/>
        <v>6000</v>
      </c>
      <c r="DS79" s="113">
        <f t="shared" si="125"/>
        <v>0</v>
      </c>
      <c r="DT79" s="113">
        <f t="shared" si="126"/>
        <v>59</v>
      </c>
      <c r="DU79" s="113">
        <f t="shared" si="183"/>
        <v>0</v>
      </c>
      <c r="DV79" s="113">
        <f t="shared" si="184"/>
        <v>2300</v>
      </c>
      <c r="DW79" s="113">
        <f t="shared" si="185"/>
        <v>0</v>
      </c>
      <c r="DX79" s="113">
        <f t="shared" si="186"/>
        <v>0</v>
      </c>
      <c r="DY79" s="113">
        <f t="shared" si="187"/>
        <v>23000</v>
      </c>
      <c r="DZ79" s="113">
        <f t="shared" si="188"/>
        <v>0</v>
      </c>
      <c r="EA79" s="113">
        <f t="shared" si="189"/>
        <v>0</v>
      </c>
      <c r="EB79" s="113">
        <f t="shared" si="190"/>
        <v>0</v>
      </c>
      <c r="EC79" s="113">
        <f t="shared" si="127"/>
        <v>0</v>
      </c>
      <c r="ED79" s="113">
        <f t="shared" si="128"/>
        <v>0</v>
      </c>
      <c r="EE79" s="113">
        <f t="shared" si="129"/>
        <v>0</v>
      </c>
      <c r="EF79" s="113">
        <f t="shared" si="130"/>
        <v>0</v>
      </c>
      <c r="EG79" s="113">
        <f t="shared" si="191"/>
        <v>0</v>
      </c>
      <c r="EH79" s="113">
        <f t="shared" si="131"/>
        <v>0</v>
      </c>
      <c r="EI79" s="113">
        <f t="shared" si="132"/>
        <v>0</v>
      </c>
      <c r="EJ79" s="113">
        <f t="shared" si="133"/>
        <v>0</v>
      </c>
      <c r="EK79" s="113">
        <f t="shared" si="192"/>
        <v>0</v>
      </c>
      <c r="EL79" s="113">
        <f t="shared" si="193"/>
        <v>170000</v>
      </c>
      <c r="EM79" s="113">
        <f t="shared" si="194"/>
        <v>0</v>
      </c>
      <c r="EN79" s="113">
        <f t="shared" si="195"/>
        <v>200000</v>
      </c>
      <c r="EO79" s="113">
        <f t="shared" si="196"/>
        <v>90000</v>
      </c>
      <c r="EP79" s="113">
        <f t="shared" si="197"/>
        <v>0</v>
      </c>
      <c r="EQ79" s="113">
        <f t="shared" si="198"/>
        <v>3500</v>
      </c>
      <c r="ER79" s="113">
        <f t="shared" si="199"/>
        <v>6000</v>
      </c>
      <c r="ES79" s="113">
        <f t="shared" si="200"/>
        <v>0</v>
      </c>
      <c r="ET79" s="113"/>
      <c r="EU79" s="113">
        <f t="shared" si="201"/>
        <v>0</v>
      </c>
      <c r="EV79" s="113">
        <f t="shared" si="202"/>
        <v>0</v>
      </c>
      <c r="EW79" s="113">
        <f t="shared" si="203"/>
        <v>59589</v>
      </c>
      <c r="EX79" s="113">
        <f t="shared" si="204"/>
        <v>14500</v>
      </c>
      <c r="EY79" s="113">
        <f t="shared" si="205"/>
        <v>0</v>
      </c>
      <c r="EZ79" s="113">
        <f t="shared" si="206"/>
        <v>625</v>
      </c>
      <c r="FA79" s="113">
        <f t="shared" si="207"/>
        <v>0</v>
      </c>
      <c r="FB79" s="113">
        <f t="shared" si="208"/>
        <v>105000</v>
      </c>
      <c r="FC79" s="113">
        <f t="shared" si="134"/>
        <v>0</v>
      </c>
      <c r="FD79" s="113">
        <f t="shared" si="135"/>
        <v>99</v>
      </c>
      <c r="FE79" s="113">
        <f t="shared" si="209"/>
        <v>0</v>
      </c>
      <c r="FF79" s="113">
        <f t="shared" si="210"/>
        <v>80000</v>
      </c>
      <c r="FG79" s="113">
        <f t="shared" si="211"/>
        <v>0</v>
      </c>
      <c r="FH79" s="113">
        <f t="shared" si="212"/>
        <v>0</v>
      </c>
      <c r="FI79" s="113">
        <f t="shared" si="213"/>
        <v>63000</v>
      </c>
      <c r="FJ79" s="113">
        <f t="shared" si="214"/>
        <v>0</v>
      </c>
      <c r="FK79" s="113">
        <f t="shared" si="215"/>
        <v>0</v>
      </c>
      <c r="FL79" s="113">
        <f t="shared" si="216"/>
        <v>0</v>
      </c>
      <c r="FM79" s="113">
        <f t="shared" si="136"/>
        <v>0</v>
      </c>
      <c r="FN79" s="113">
        <f t="shared" si="137"/>
        <v>0</v>
      </c>
      <c r="FO79" s="113">
        <f t="shared" si="138"/>
        <v>0</v>
      </c>
      <c r="FP79" s="113">
        <f t="shared" si="139"/>
        <v>0</v>
      </c>
      <c r="FQ79" s="113">
        <f t="shared" si="217"/>
        <v>0</v>
      </c>
      <c r="FR79" s="113">
        <f t="shared" si="140"/>
        <v>0</v>
      </c>
      <c r="FS79" s="113">
        <f t="shared" si="141"/>
        <v>0</v>
      </c>
      <c r="FT79" s="113">
        <f t="shared" si="142"/>
        <v>0</v>
      </c>
      <c r="FU79" s="113">
        <f t="shared" si="218"/>
        <v>0</v>
      </c>
      <c r="FV79" s="113">
        <f t="shared" si="219"/>
        <v>993000</v>
      </c>
      <c r="FW79" s="113">
        <f t="shared" si="220"/>
        <v>0</v>
      </c>
      <c r="FX79" s="113">
        <f t="shared" si="221"/>
        <v>657277</v>
      </c>
      <c r="FY79" s="113">
        <f t="shared" si="222"/>
        <v>278000</v>
      </c>
      <c r="FZ79" s="113">
        <f t="shared" si="223"/>
        <v>0</v>
      </c>
      <c r="GA79" s="113">
        <f t="shared" si="224"/>
        <v>333000</v>
      </c>
      <c r="GB79" s="113">
        <f t="shared" si="225"/>
        <v>34200</v>
      </c>
      <c r="GC79" s="113">
        <f t="shared" si="226"/>
        <v>0</v>
      </c>
    </row>
    <row r="80" spans="2:185" ht="12.75" customHeight="1" x14ac:dyDescent="0.2">
      <c r="B80" s="124">
        <v>73</v>
      </c>
      <c r="C80" s="121" t="s">
        <v>352</v>
      </c>
      <c r="D80" s="126" t="s">
        <v>127</v>
      </c>
      <c r="E80" s="40">
        <f>SUMIF(Entrada_Dados_Ano_2012!$C$7:$C$253,D80,Entrada_Dados_Ano_2012!$D$7:$D$253)</f>
        <v>0</v>
      </c>
      <c r="F80" s="40">
        <f>SUMIF(Entrada_Dados_Ano_2012!$C$7:$C$253,D80,Entrada_Dados_Ano_2012!$E$7:$E$253)</f>
        <v>0</v>
      </c>
      <c r="G80" s="40">
        <f>SUMIF(Entrada_Dados_Ano_2012!$C$7:$C$253,D80,Entrada_Dados_Ano_2012!$F$7:$F$253)</f>
        <v>0</v>
      </c>
      <c r="H80" s="40">
        <f ca="1">SUMIF(Entrada_Dados_Ano_2012!$C$7:$C$253,D80,Entrada_Dados_Ano_2012!$G$7:$G$251)</f>
        <v>0</v>
      </c>
      <c r="I80" s="40">
        <f>SUMIF(Entrada_Dados_Ano_2012!$C$7:$C$251,D80,Entrada_Dados_Ano_2012!$H$7:$H$253)</f>
        <v>0</v>
      </c>
      <c r="J80" s="40">
        <f>SUMIF(Entrada_Dados_Ano_2012!$C$7:$C$253,D80,Entrada_Dados_Ano_2012!$I$7:$I$253)</f>
        <v>0</v>
      </c>
      <c r="K80" s="40">
        <f>SUMIF(Entrada_Dados_Ano_2012!$C$7:$C$253,D80,Entrada_Dados_Ano_2012!$J$7:$J$253)</f>
        <v>0</v>
      </c>
      <c r="L80" s="40">
        <f>SUMIF(Entrada_Dados_Ano_2012!$C$7:$C$253,D80,Entrada_Dados_Ano_2012!$K$7:$K$253)</f>
        <v>0</v>
      </c>
      <c r="M80" s="40">
        <f>SUMIF(Entrada_Dados_Ano_2012!$C$7:$C$253,D80,Entrada_Dados_Ano_2012!$L$7:$L$253)</f>
        <v>0</v>
      </c>
      <c r="N80" s="40">
        <f>SUMIF(Entrada_Dados_Ano_2012!$C$7:$C$253,D80,Entrada_Dados_Ano_2012!$M$7:$M$253)</f>
        <v>0</v>
      </c>
      <c r="O80" s="40">
        <f>SUMIF(Entrada_Dados_Ano_2012!$C$7:$C$253,D80,Entrada_Dados_Ano_2012!$N$7:$N$253)</f>
        <v>0</v>
      </c>
      <c r="P80" s="40">
        <f>SUMIF(Entrada_Dados_Ano_2012!$C$7:$C$253,D80,Entrada_Dados_Ano_2012!$O$7:$O$253)</f>
        <v>0</v>
      </c>
      <c r="Q80" s="40">
        <f>SUMIF(Entrada_Dados_Ano_2012!$C$7:$C$253,D80,Entrada_Dados_Ano_2012!$P$7:$P$253)</f>
        <v>15</v>
      </c>
      <c r="R80" s="40">
        <f>SUMIF(Entrada_Dados_Ano_2012!$C$7:$C$253,D80,Entrada_Dados_Ano_2012!$Q$7:$Q$253)</f>
        <v>0</v>
      </c>
      <c r="S80" s="40">
        <f>SUMIF(Entrada_Dados_Ano_2012!$C$7:$C$253,D80,Entrada_Dados_Ano_2012!$R$7:$R$253)</f>
        <v>400</v>
      </c>
      <c r="T80" s="40">
        <f>SUMIF(Entrada_Dados_Ano_2012!$C$7:$C$253,D80,Entrada_Dados_Ano_2012!$S$7:$S$253)</f>
        <v>2700</v>
      </c>
      <c r="U80" s="40">
        <f>SUMIF(Entrada_Dados_Ano_2012!$C$7:$C$253,D80,Entrada_Dados_Ano_2012!$T$7:$T$253)</f>
        <v>150</v>
      </c>
      <c r="V80" s="40">
        <f>SUMIF(Entrada_Dados_Ano_2012!$C$7:$C$253,D80,Entrada_Dados_Ano_2012!$U$7:$U$253)</f>
        <v>0</v>
      </c>
      <c r="W80" s="145">
        <f>SUMIF(Entrada_Dados_Ano_2012!$C$7:$C$253,D80,Entrada_Dados_Ano_2012!$V$7:$V$253)</f>
        <v>0</v>
      </c>
      <c r="X80" s="142">
        <f>SUMIF(Entrada_Dados_Ano_2012!$C$7:$C$253,D80,Entrada_Dados_Ano_2012!$Y$7:$Y$253)</f>
        <v>0</v>
      </c>
      <c r="Y80" s="40">
        <f>SUMIF(Entrada_Dados_Ano_2012!$C$7:$C$253,D80,Entrada_Dados_Ano_2012!$Z$7:$Z$253)</f>
        <v>0</v>
      </c>
      <c r="Z80" s="40">
        <f>SUMIF(Entrada_Dados_Ano_2012!$C$7:$C$253,D80,Entrada_Dados_Ano_2012!$AA$7:$AA$253)</f>
        <v>0</v>
      </c>
      <c r="AA80" s="40">
        <f>SUMIF(Entrada_Dados_Ano_2012!$C$7:$C$253,D80,Entrada_Dados_Ano_2012!$AB$7:$AB$253)</f>
        <v>0</v>
      </c>
      <c r="AB80" s="40">
        <f>SUMIF(Entrada_Dados_Ano_2012!$C$7:$C$253,D80,Entrada_Dados_Ano_2012!$AC$7:$AC$253)</f>
        <v>0</v>
      </c>
      <c r="AC80" s="40">
        <f>SUMIF(Entrada_Dados_Ano_2012!$C$7:$C$253,D80,Entrada_Dados_Ano_2012!$AD$7:$AD$253)</f>
        <v>0</v>
      </c>
      <c r="AD80" s="40">
        <f>SUMIF(Entrada_Dados_Ano_2012!$C$7:$C$253,D80,Entrada_Dados_Ano_2012!$AE$7:$AE$253)</f>
        <v>0</v>
      </c>
      <c r="AE80" s="40">
        <f>SUMIF(Entrada_Dados_Ano_2012!$C$7:$C$253,D80,Entrada_Dados_Ano_2012!$AF$7:$AF$253)</f>
        <v>0</v>
      </c>
      <c r="AF80" s="40">
        <f>SUMIF(Entrada_Dados_Ano_2012!$C$7:$C$253,D80,Entrada_Dados_Ano_2012!$AG$7:$AG$253)</f>
        <v>0</v>
      </c>
      <c r="AG80" s="40">
        <f>SUMIF(Entrada_Dados_Ano_2012!$C$7:$C$253,D80,Entrada_Dados_Ano_2012!$AH$7:$AH$253)</f>
        <v>0</v>
      </c>
      <c r="AH80" s="40">
        <f>SUMIF(Entrada_Dados_Ano_2012!$C$7:$C$253,D80,Entrada_Dados_Ano_2012!$AI$7:$AI$253)</f>
        <v>0</v>
      </c>
      <c r="AI80" s="40">
        <f>SUMIF(Entrada_Dados_Ano_2012!$C$7:$C$253,D80,Entrada_Dados_Ano_2012!$AJ$7:$AJ$253)</f>
        <v>0</v>
      </c>
      <c r="AJ80" s="40">
        <f>SUMIF(Entrada_Dados_Ano_2012!$C$7:$C$253,D80,Entrada_Dados_Ano_2012!$AK$7:$AK$253)</f>
        <v>15</v>
      </c>
      <c r="AK80" s="40">
        <f>SUMIF(Entrada_Dados_Ano_2012!$C$7:$C$253,D80,Entrada_Dados_Ano_2012!$AL$7:$AL$253)</f>
        <v>0</v>
      </c>
      <c r="AL80" s="40">
        <f>SUMIF(Entrada_Dados_Ano_2012!$C$7:$C$253,D80,Entrada_Dados_Ano_2012!$AM$7:$AM$253)</f>
        <v>400</v>
      </c>
      <c r="AM80" s="40">
        <f>SUMIF(Entrada_Dados_Ano_2012!$C$7:$C$253,D80,Entrada_Dados_Ano_2012!$AN$7:$AN$253)</f>
        <v>2700</v>
      </c>
      <c r="AN80" s="40">
        <f>SUMIF(Entrada_Dados_Ano_2012!$C$7:$C$253,D80,Entrada_Dados_Ano_2012!$AO$7:$AO$253)</f>
        <v>150</v>
      </c>
      <c r="AO80" s="40">
        <f>SUMIF(Entrada_Dados_Ano_2012!$C$7:$C$253,D80,Entrada_Dados_Ano_2012!$AP$7:$AP$253)</f>
        <v>0</v>
      </c>
      <c r="AP80" s="145">
        <f>SUMIF(Entrada_Dados_Ano_2012!$C$7:$C$253,D80,Entrada_Dados_Ano_2012!$AQ$7:$AQ$253)</f>
        <v>0</v>
      </c>
      <c r="AQ80" s="142">
        <f>SUMIF(Entrada_Dados_Ano_2012!$C$7:$C$253,D80,Entrada_Dados_Ano_2012!$AT$7:$AT$253)</f>
        <v>0</v>
      </c>
      <c r="AR80" s="40">
        <f>SUMIF(Entrada_Dados_Ano_2012!$C$7:$C$253,D80,Entrada_Dados_Ano_2012!$AU$7:$AU$253)</f>
        <v>0</v>
      </c>
      <c r="AS80" s="40">
        <f>SUMIF(Entrada_Dados_Ano_2012!$C$7:$C$253,D80,Entrada_Dados_Ano_2012!$AV$7:$AV$253)</f>
        <v>0</v>
      </c>
      <c r="AT80" s="40">
        <f>SUMIF(Entrada_Dados_Ano_2012!$C$7:$C$253,D80,Entrada_Dados_Ano_2012!$AW$7:$AW$253)</f>
        <v>0</v>
      </c>
      <c r="AU80" s="40">
        <f>SUMIF(Entrada_Dados_Ano_2012!$C$7:$C$253,D80,Entrada_Dados_Ano_2012!$AX$7:$AX$253)</f>
        <v>0</v>
      </c>
      <c r="AV80" s="40">
        <f>SUMIF(Entrada_Dados_Ano_2012!$C$7:$C$253,D80,Entrada_Dados_Ano_2012!$AY$7:$AY$253)</f>
        <v>0</v>
      </c>
      <c r="AW80" s="40">
        <f>SUMIF(Entrada_Dados_Ano_2012!$C$7:$C$253,D80,Entrada_Dados_Ano_2012!$AZ$7:$AZ$253)</f>
        <v>0</v>
      </c>
      <c r="AX80" s="40">
        <f>SUMIF(Entrada_Dados_Ano_2012!$C$7:$C$253,D80,Entrada_Dados_Ano_2012!$BA$7:$BA$253)</f>
        <v>0</v>
      </c>
      <c r="AY80" s="40">
        <f>SUMIF(Entrada_Dados_Ano_2012!$C$7:$C$253,D80,Entrada_Dados_Ano_2012!$BB$7:$BB$253)</f>
        <v>0</v>
      </c>
      <c r="AZ80" s="40">
        <f>SUMIF(Entrada_Dados_Ano_2012!$C$7:$C$253,D80,Entrada_Dados_Ano_2012!$BC$7:$BC$253)</f>
        <v>0</v>
      </c>
      <c r="BA80" s="40">
        <f>SUMIF(Entrada_Dados_Ano_2012!$C$7:$C$253,D80,Entrada_Dados_Ano_2012!$BD$7:$BD$253)</f>
        <v>0</v>
      </c>
      <c r="BB80" s="40">
        <f>SUMIF(Entrada_Dados_Ano_2012!$C$7:$C$253,D80,Entrada_Dados_Ano_2012!$BE$7:$BE$253)</f>
        <v>0</v>
      </c>
      <c r="BC80" s="40">
        <f>SUMIF(Entrada_Dados_Ano_2012!$C$7:$C$253,D80,Entrada_Dados_Ano_2012!$BF$7:$BF$253)</f>
        <v>270</v>
      </c>
      <c r="BD80" s="40">
        <f>SUMIF(Entrada_Dados_Ano_2012!$C$7:$C$253,D80,Entrada_Dados_Ano_2012!$BG$7:$BG$253)</f>
        <v>0</v>
      </c>
      <c r="BE80" s="40">
        <f>SUMIF(Entrada_Dados_Ano_2012!$C$7:$C$253,D80,Entrada_Dados_Ano_2012!$BH$7:$BH$253)</f>
        <v>3400</v>
      </c>
      <c r="BF80" s="40">
        <f>SUMIF(Entrada_Dados_Ano_2012!$C$7:$C$253,D80,Entrada_Dados_Ano_2012!$BI$7:$BI$253)</f>
        <v>7695</v>
      </c>
      <c r="BG80" s="40">
        <f>SUMIF(Entrada_Dados_Ano_2012!$C$7:$C$253,D80,Entrada_Dados_Ano_2012!$BJ$7:$BJ$253)</f>
        <v>450</v>
      </c>
      <c r="BH80" s="40">
        <f>SUMIF(Entrada_Dados_Ano_2012!$C$7:$C$253,D80,Entrada_Dados_Ano_2012!$BK$7:$BK$253)</f>
        <v>0</v>
      </c>
      <c r="BI80" s="40">
        <f>SUMIF(Entrada_Dados_Ano_2012!$C$7:$C$253,D80,Entrada_Dados_Ano_2012!$BL$7:$BL$253)</f>
        <v>0</v>
      </c>
      <c r="BK80" s="80">
        <v>73</v>
      </c>
      <c r="BL80" s="81">
        <f t="shared" si="143"/>
        <v>0</v>
      </c>
      <c r="BM80" s="80" t="str">
        <f>IF(BL80=1,SUM($BL$8:BL80),"")</f>
        <v/>
      </c>
      <c r="BN80" s="86" t="str">
        <f t="shared" si="144"/>
        <v>Cristianópolis</v>
      </c>
      <c r="BO80" s="117">
        <f t="shared" si="227"/>
        <v>0</v>
      </c>
      <c r="BP80" s="116">
        <f>HLOOKUP($BP$6,$BZ$6:DI80,BX80)</f>
        <v>0</v>
      </c>
      <c r="BQ80" s="117">
        <f>HLOOKUP($BQ$6,$DJ$6:ES80,BX80)</f>
        <v>0</v>
      </c>
      <c r="BR80" s="116">
        <f>HLOOKUP($BR$6,$ET$6:GC80,BX80)</f>
        <v>0</v>
      </c>
      <c r="BS80" s="84" t="str">
        <f t="shared" si="145"/>
        <v/>
      </c>
      <c r="BT80" s="96" t="str">
        <f>IF((SUM($BL79:$BL$254)=0),"",IF($BK80=VLOOKUP($BK80,$BM$8:$BM$254,1),IF(VLOOKUP($BK80,$BM$8:$BO$254,2)=0,"",VLOOKUP($BK80,$BM$8:$BO$254,3))," "))</f>
        <v/>
      </c>
      <c r="BU80" s="93" t="str">
        <f t="shared" si="146"/>
        <v/>
      </c>
      <c r="BV80" s="90" t="str">
        <f t="shared" si="147"/>
        <v/>
      </c>
      <c r="BW80" s="93" t="str">
        <f t="shared" si="148"/>
        <v/>
      </c>
      <c r="BX80" s="97">
        <v>75</v>
      </c>
      <c r="BY80" s="29"/>
      <c r="BZ80" s="113"/>
      <c r="CA80" s="113">
        <f t="shared" si="149"/>
        <v>0</v>
      </c>
      <c r="CB80" s="113">
        <f t="shared" si="150"/>
        <v>0</v>
      </c>
      <c r="CC80" s="113">
        <f t="shared" si="151"/>
        <v>0</v>
      </c>
      <c r="CD80" s="113">
        <f t="shared" si="152"/>
        <v>0</v>
      </c>
      <c r="CE80" s="113">
        <f t="shared" ca="1" si="153"/>
        <v>0</v>
      </c>
      <c r="CF80" s="113">
        <f t="shared" si="154"/>
        <v>0</v>
      </c>
      <c r="CG80" s="113">
        <f t="shared" si="155"/>
        <v>0</v>
      </c>
      <c r="CH80" s="113">
        <f t="shared" si="156"/>
        <v>0</v>
      </c>
      <c r="CI80" s="113">
        <f t="shared" si="116"/>
        <v>0</v>
      </c>
      <c r="CJ80" s="113">
        <f t="shared" si="117"/>
        <v>0</v>
      </c>
      <c r="CK80" s="113">
        <f t="shared" si="157"/>
        <v>0</v>
      </c>
      <c r="CL80" s="113">
        <f t="shared" si="158"/>
        <v>0</v>
      </c>
      <c r="CM80" s="113">
        <f t="shared" si="159"/>
        <v>0</v>
      </c>
      <c r="CN80" s="113">
        <f t="shared" si="160"/>
        <v>0</v>
      </c>
      <c r="CO80" s="113">
        <f t="shared" si="161"/>
        <v>0</v>
      </c>
      <c r="CP80" s="113">
        <f t="shared" si="162"/>
        <v>0</v>
      </c>
      <c r="CQ80" s="113">
        <f t="shared" si="163"/>
        <v>0</v>
      </c>
      <c r="CR80" s="113">
        <f t="shared" si="164"/>
        <v>0</v>
      </c>
      <c r="CS80" s="113">
        <f t="shared" si="118"/>
        <v>0</v>
      </c>
      <c r="CT80" s="113">
        <f t="shared" si="119"/>
        <v>0</v>
      </c>
      <c r="CU80" s="113">
        <f t="shared" si="120"/>
        <v>0</v>
      </c>
      <c r="CV80" s="113">
        <f t="shared" si="121"/>
        <v>0</v>
      </c>
      <c r="CW80" s="113">
        <f t="shared" si="165"/>
        <v>15</v>
      </c>
      <c r="CX80" s="113">
        <f t="shared" si="122"/>
        <v>0</v>
      </c>
      <c r="CY80" s="113">
        <f t="shared" si="123"/>
        <v>0</v>
      </c>
      <c r="CZ80" s="113">
        <f t="shared" si="124"/>
        <v>0</v>
      </c>
      <c r="DA80" s="113">
        <f t="shared" si="166"/>
        <v>0</v>
      </c>
      <c r="DB80" s="113">
        <f t="shared" si="167"/>
        <v>400</v>
      </c>
      <c r="DC80" s="113">
        <f t="shared" si="168"/>
        <v>0</v>
      </c>
      <c r="DD80" s="113">
        <f t="shared" si="169"/>
        <v>2700</v>
      </c>
      <c r="DE80" s="113">
        <f t="shared" si="170"/>
        <v>150</v>
      </c>
      <c r="DF80" s="113">
        <f t="shared" si="171"/>
        <v>0</v>
      </c>
      <c r="DG80" s="113">
        <f t="shared" si="172"/>
        <v>0</v>
      </c>
      <c r="DH80" s="113">
        <f t="shared" si="173"/>
        <v>0</v>
      </c>
      <c r="DI80" s="113">
        <f t="shared" si="174"/>
        <v>0</v>
      </c>
      <c r="DJ80" s="113"/>
      <c r="DK80" s="113">
        <f t="shared" si="175"/>
        <v>0</v>
      </c>
      <c r="DL80" s="113">
        <f t="shared" si="176"/>
        <v>0</v>
      </c>
      <c r="DM80" s="113">
        <f t="shared" si="177"/>
        <v>0</v>
      </c>
      <c r="DN80" s="113">
        <f t="shared" si="178"/>
        <v>0</v>
      </c>
      <c r="DO80" s="113">
        <f t="shared" si="179"/>
        <v>0</v>
      </c>
      <c r="DP80" s="113">
        <f t="shared" si="180"/>
        <v>0</v>
      </c>
      <c r="DQ80" s="113">
        <f t="shared" si="181"/>
        <v>0</v>
      </c>
      <c r="DR80" s="113">
        <f t="shared" si="182"/>
        <v>0</v>
      </c>
      <c r="DS80" s="113">
        <f t="shared" si="125"/>
        <v>0</v>
      </c>
      <c r="DT80" s="113">
        <f t="shared" si="126"/>
        <v>0</v>
      </c>
      <c r="DU80" s="113">
        <f t="shared" si="183"/>
        <v>0</v>
      </c>
      <c r="DV80" s="113">
        <f t="shared" si="184"/>
        <v>0</v>
      </c>
      <c r="DW80" s="113">
        <f t="shared" si="185"/>
        <v>0</v>
      </c>
      <c r="DX80" s="113">
        <f t="shared" si="186"/>
        <v>0</v>
      </c>
      <c r="DY80" s="113">
        <f t="shared" si="187"/>
        <v>0</v>
      </c>
      <c r="DZ80" s="113">
        <f t="shared" si="188"/>
        <v>0</v>
      </c>
      <c r="EA80" s="113">
        <f t="shared" si="189"/>
        <v>0</v>
      </c>
      <c r="EB80" s="113">
        <f t="shared" si="190"/>
        <v>0</v>
      </c>
      <c r="EC80" s="113">
        <f t="shared" si="127"/>
        <v>0</v>
      </c>
      <c r="ED80" s="113">
        <f t="shared" si="128"/>
        <v>0</v>
      </c>
      <c r="EE80" s="113">
        <f t="shared" si="129"/>
        <v>0</v>
      </c>
      <c r="EF80" s="113">
        <f t="shared" si="130"/>
        <v>0</v>
      </c>
      <c r="EG80" s="113">
        <f t="shared" si="191"/>
        <v>15</v>
      </c>
      <c r="EH80" s="113">
        <f t="shared" si="131"/>
        <v>0</v>
      </c>
      <c r="EI80" s="113">
        <f t="shared" si="132"/>
        <v>0</v>
      </c>
      <c r="EJ80" s="113">
        <f t="shared" si="133"/>
        <v>0</v>
      </c>
      <c r="EK80" s="113">
        <f t="shared" si="192"/>
        <v>0</v>
      </c>
      <c r="EL80" s="113">
        <f t="shared" si="193"/>
        <v>400</v>
      </c>
      <c r="EM80" s="113">
        <f t="shared" si="194"/>
        <v>0</v>
      </c>
      <c r="EN80" s="113">
        <f t="shared" si="195"/>
        <v>2700</v>
      </c>
      <c r="EO80" s="113">
        <f t="shared" si="196"/>
        <v>150</v>
      </c>
      <c r="EP80" s="113">
        <f t="shared" si="197"/>
        <v>0</v>
      </c>
      <c r="EQ80" s="113">
        <f t="shared" si="198"/>
        <v>0</v>
      </c>
      <c r="ER80" s="113">
        <f t="shared" si="199"/>
        <v>0</v>
      </c>
      <c r="ES80" s="113">
        <f t="shared" si="200"/>
        <v>0</v>
      </c>
      <c r="ET80" s="113"/>
      <c r="EU80" s="113">
        <f t="shared" si="201"/>
        <v>0</v>
      </c>
      <c r="EV80" s="113">
        <f t="shared" si="202"/>
        <v>0</v>
      </c>
      <c r="EW80" s="113">
        <f t="shared" si="203"/>
        <v>0</v>
      </c>
      <c r="EX80" s="113">
        <f t="shared" si="204"/>
        <v>0</v>
      </c>
      <c r="EY80" s="113">
        <f t="shared" si="205"/>
        <v>0</v>
      </c>
      <c r="EZ80" s="113">
        <f t="shared" si="206"/>
        <v>0</v>
      </c>
      <c r="FA80" s="113">
        <f t="shared" si="207"/>
        <v>0</v>
      </c>
      <c r="FB80" s="113">
        <f t="shared" si="208"/>
        <v>0</v>
      </c>
      <c r="FC80" s="113">
        <f t="shared" si="134"/>
        <v>0</v>
      </c>
      <c r="FD80" s="113">
        <f t="shared" si="135"/>
        <v>0</v>
      </c>
      <c r="FE80" s="113">
        <f t="shared" si="209"/>
        <v>0</v>
      </c>
      <c r="FF80" s="113">
        <f t="shared" si="210"/>
        <v>0</v>
      </c>
      <c r="FG80" s="113">
        <f t="shared" si="211"/>
        <v>0</v>
      </c>
      <c r="FH80" s="113">
        <f t="shared" si="212"/>
        <v>0</v>
      </c>
      <c r="FI80" s="113">
        <f t="shared" si="213"/>
        <v>0</v>
      </c>
      <c r="FJ80" s="113">
        <f t="shared" si="214"/>
        <v>0</v>
      </c>
      <c r="FK80" s="113">
        <f t="shared" si="215"/>
        <v>0</v>
      </c>
      <c r="FL80" s="113">
        <f t="shared" si="216"/>
        <v>0</v>
      </c>
      <c r="FM80" s="113">
        <f t="shared" si="136"/>
        <v>0</v>
      </c>
      <c r="FN80" s="113">
        <f t="shared" si="137"/>
        <v>0</v>
      </c>
      <c r="FO80" s="113">
        <f t="shared" si="138"/>
        <v>0</v>
      </c>
      <c r="FP80" s="113">
        <f t="shared" si="139"/>
        <v>0</v>
      </c>
      <c r="FQ80" s="113">
        <f t="shared" si="217"/>
        <v>270</v>
      </c>
      <c r="FR80" s="113">
        <f t="shared" si="140"/>
        <v>0</v>
      </c>
      <c r="FS80" s="113">
        <f t="shared" si="141"/>
        <v>0</v>
      </c>
      <c r="FT80" s="113">
        <f t="shared" si="142"/>
        <v>0</v>
      </c>
      <c r="FU80" s="113">
        <f t="shared" si="218"/>
        <v>0</v>
      </c>
      <c r="FV80" s="113">
        <f t="shared" si="219"/>
        <v>3400</v>
      </c>
      <c r="FW80" s="113">
        <f t="shared" si="220"/>
        <v>0</v>
      </c>
      <c r="FX80" s="113">
        <f t="shared" si="221"/>
        <v>7695</v>
      </c>
      <c r="FY80" s="113">
        <f t="shared" si="222"/>
        <v>450</v>
      </c>
      <c r="FZ80" s="113">
        <f t="shared" si="223"/>
        <v>0</v>
      </c>
      <c r="GA80" s="113">
        <f t="shared" si="224"/>
        <v>0</v>
      </c>
      <c r="GB80" s="113">
        <f t="shared" si="225"/>
        <v>0</v>
      </c>
      <c r="GC80" s="113">
        <f t="shared" si="226"/>
        <v>0</v>
      </c>
    </row>
    <row r="81" spans="2:185" ht="12.75" customHeight="1" x14ac:dyDescent="0.2">
      <c r="B81" s="124">
        <v>74</v>
      </c>
      <c r="C81" s="121" t="s">
        <v>353</v>
      </c>
      <c r="D81" s="126" t="s">
        <v>128</v>
      </c>
      <c r="E81" s="40">
        <f>SUMIF(Entrada_Dados_Ano_2012!$C$7:$C$253,D81,Entrada_Dados_Ano_2012!$D$7:$D$253)</f>
        <v>0</v>
      </c>
      <c r="F81" s="40">
        <f>SUMIF(Entrada_Dados_Ano_2012!$C$7:$C$253,D81,Entrada_Dados_Ano_2012!$E$7:$E$253)</f>
        <v>0</v>
      </c>
      <c r="G81" s="40">
        <f>SUMIF(Entrada_Dados_Ano_2012!$C$7:$C$253,D81,Entrada_Dados_Ano_2012!$F$7:$F$253)</f>
        <v>0</v>
      </c>
      <c r="H81" s="40">
        <f ca="1">SUMIF(Entrada_Dados_Ano_2012!$C$7:$C$253,D81,Entrada_Dados_Ano_2012!$G$7:$G$251)</f>
        <v>0</v>
      </c>
      <c r="I81" s="40">
        <f>SUMIF(Entrada_Dados_Ano_2012!$C$7:$C$251,D81,Entrada_Dados_Ano_2012!$H$7:$H$253)</f>
        <v>80</v>
      </c>
      <c r="J81" s="40">
        <f>SUMIF(Entrada_Dados_Ano_2012!$C$7:$C$253,D81,Entrada_Dados_Ano_2012!$I$7:$I$253)</f>
        <v>0</v>
      </c>
      <c r="K81" s="40">
        <f>SUMIF(Entrada_Dados_Ano_2012!$C$7:$C$253,D81,Entrada_Dados_Ano_2012!$J$7:$J$253)</f>
        <v>10</v>
      </c>
      <c r="L81" s="40">
        <f>SUMIF(Entrada_Dados_Ano_2012!$C$7:$C$253,D81,Entrada_Dados_Ano_2012!$K$7:$K$253)</f>
        <v>0</v>
      </c>
      <c r="M81" s="40">
        <f>SUMIF(Entrada_Dados_Ano_2012!$C$7:$C$253,D81,Entrada_Dados_Ano_2012!$L$7:$L$253)</f>
        <v>0</v>
      </c>
      <c r="N81" s="40">
        <f>SUMIF(Entrada_Dados_Ano_2012!$C$7:$C$253,D81,Entrada_Dados_Ano_2012!$M$7:$M$253)</f>
        <v>0</v>
      </c>
      <c r="O81" s="40">
        <f>SUMIF(Entrada_Dados_Ano_2012!$C$7:$C$253,D81,Entrada_Dados_Ano_2012!$N$7:$N$253)</f>
        <v>0</v>
      </c>
      <c r="P81" s="40">
        <f>SUMIF(Entrada_Dados_Ano_2012!$C$7:$C$253,D81,Entrada_Dados_Ano_2012!$O$7:$O$253)</f>
        <v>0</v>
      </c>
      <c r="Q81" s="40">
        <f>SUMIF(Entrada_Dados_Ano_2012!$C$7:$C$253,D81,Entrada_Dados_Ano_2012!$P$7:$P$253)</f>
        <v>39</v>
      </c>
      <c r="R81" s="40">
        <f>SUMIF(Entrada_Dados_Ano_2012!$C$7:$C$253,D81,Entrada_Dados_Ano_2012!$Q$7:$Q$253)</f>
        <v>0</v>
      </c>
      <c r="S81" s="40">
        <f>SUMIF(Entrada_Dados_Ano_2012!$C$7:$C$253,D81,Entrada_Dados_Ano_2012!$R$7:$R$253)</f>
        <v>800</v>
      </c>
      <c r="T81" s="40">
        <f>SUMIF(Entrada_Dados_Ano_2012!$C$7:$C$253,D81,Entrada_Dados_Ano_2012!$S$7:$S$253)</f>
        <v>0</v>
      </c>
      <c r="U81" s="40">
        <f>SUMIF(Entrada_Dados_Ano_2012!$C$7:$C$253,D81,Entrada_Dados_Ano_2012!$T$7:$T$253)</f>
        <v>0</v>
      </c>
      <c r="V81" s="40">
        <f>SUMIF(Entrada_Dados_Ano_2012!$C$7:$C$253,D81,Entrada_Dados_Ano_2012!$U$7:$U$253)</f>
        <v>0</v>
      </c>
      <c r="W81" s="145">
        <f>SUMIF(Entrada_Dados_Ano_2012!$C$7:$C$253,D81,Entrada_Dados_Ano_2012!$V$7:$V$253)</f>
        <v>0</v>
      </c>
      <c r="X81" s="142">
        <f>SUMIF(Entrada_Dados_Ano_2012!$C$7:$C$253,D81,Entrada_Dados_Ano_2012!$Y$7:$Y$253)</f>
        <v>0</v>
      </c>
      <c r="Y81" s="40">
        <f>SUMIF(Entrada_Dados_Ano_2012!$C$7:$C$253,D81,Entrada_Dados_Ano_2012!$Z$7:$Z$253)</f>
        <v>0</v>
      </c>
      <c r="Z81" s="40">
        <f>SUMIF(Entrada_Dados_Ano_2012!$C$7:$C$253,D81,Entrada_Dados_Ano_2012!$AA$7:$AA$253)</f>
        <v>0</v>
      </c>
      <c r="AA81" s="40">
        <f>SUMIF(Entrada_Dados_Ano_2012!$C$7:$C$253,D81,Entrada_Dados_Ano_2012!$AB$7:$AB$253)</f>
        <v>0</v>
      </c>
      <c r="AB81" s="40">
        <f>SUMIF(Entrada_Dados_Ano_2012!$C$7:$C$253,D81,Entrada_Dados_Ano_2012!$AC$7:$AC$253)</f>
        <v>80</v>
      </c>
      <c r="AC81" s="40">
        <f>SUMIF(Entrada_Dados_Ano_2012!$C$7:$C$253,D81,Entrada_Dados_Ano_2012!$AD$7:$AD$253)</f>
        <v>0</v>
      </c>
      <c r="AD81" s="40">
        <f>SUMIF(Entrada_Dados_Ano_2012!$C$7:$C$253,D81,Entrada_Dados_Ano_2012!$AE$7:$AE$253)</f>
        <v>10</v>
      </c>
      <c r="AE81" s="40">
        <f>SUMIF(Entrada_Dados_Ano_2012!$C$7:$C$253,D81,Entrada_Dados_Ano_2012!$AF$7:$AF$253)</f>
        <v>0</v>
      </c>
      <c r="AF81" s="40">
        <f>SUMIF(Entrada_Dados_Ano_2012!$C$7:$C$253,D81,Entrada_Dados_Ano_2012!$AG$7:$AG$253)</f>
        <v>0</v>
      </c>
      <c r="AG81" s="40">
        <f>SUMIF(Entrada_Dados_Ano_2012!$C$7:$C$253,D81,Entrada_Dados_Ano_2012!$AH$7:$AH$253)</f>
        <v>0</v>
      </c>
      <c r="AH81" s="40">
        <f>SUMIF(Entrada_Dados_Ano_2012!$C$7:$C$253,D81,Entrada_Dados_Ano_2012!$AI$7:$AI$253)</f>
        <v>0</v>
      </c>
      <c r="AI81" s="40">
        <f>SUMIF(Entrada_Dados_Ano_2012!$C$7:$C$253,D81,Entrada_Dados_Ano_2012!$AJ$7:$AJ$253)</f>
        <v>0</v>
      </c>
      <c r="AJ81" s="40">
        <f>SUMIF(Entrada_Dados_Ano_2012!$C$7:$C$253,D81,Entrada_Dados_Ano_2012!$AK$7:$AK$253)</f>
        <v>39</v>
      </c>
      <c r="AK81" s="40">
        <f>SUMIF(Entrada_Dados_Ano_2012!$C$7:$C$253,D81,Entrada_Dados_Ano_2012!$AL$7:$AL$253)</f>
        <v>0</v>
      </c>
      <c r="AL81" s="40">
        <f>SUMIF(Entrada_Dados_Ano_2012!$C$7:$C$253,D81,Entrada_Dados_Ano_2012!$AM$7:$AM$253)</f>
        <v>800</v>
      </c>
      <c r="AM81" s="40">
        <f>SUMIF(Entrada_Dados_Ano_2012!$C$7:$C$253,D81,Entrada_Dados_Ano_2012!$AN$7:$AN$253)</f>
        <v>0</v>
      </c>
      <c r="AN81" s="40">
        <f>SUMIF(Entrada_Dados_Ano_2012!$C$7:$C$253,D81,Entrada_Dados_Ano_2012!$AO$7:$AO$253)</f>
        <v>0</v>
      </c>
      <c r="AO81" s="40">
        <f>SUMIF(Entrada_Dados_Ano_2012!$C$7:$C$253,D81,Entrada_Dados_Ano_2012!$AP$7:$AP$253)</f>
        <v>0</v>
      </c>
      <c r="AP81" s="145">
        <f>SUMIF(Entrada_Dados_Ano_2012!$C$7:$C$253,D81,Entrada_Dados_Ano_2012!$AQ$7:$AQ$253)</f>
        <v>0</v>
      </c>
      <c r="AQ81" s="142">
        <f>SUMIF(Entrada_Dados_Ano_2012!$C$7:$C$253,D81,Entrada_Dados_Ano_2012!$AT$7:$AT$253)</f>
        <v>0</v>
      </c>
      <c r="AR81" s="40">
        <f>SUMIF(Entrada_Dados_Ano_2012!$C$7:$C$253,D81,Entrada_Dados_Ano_2012!$AU$7:$AU$253)</f>
        <v>0</v>
      </c>
      <c r="AS81" s="40">
        <f>SUMIF(Entrada_Dados_Ano_2012!$C$7:$C$253,D81,Entrada_Dados_Ano_2012!$AV$7:$AV$253)</f>
        <v>0</v>
      </c>
      <c r="AT81" s="40">
        <f>SUMIF(Entrada_Dados_Ano_2012!$C$7:$C$253,D81,Entrada_Dados_Ano_2012!$AW$7:$AW$253)</f>
        <v>0</v>
      </c>
      <c r="AU81" s="40">
        <f>SUMIF(Entrada_Dados_Ano_2012!$C$7:$C$253,D81,Entrada_Dados_Ano_2012!$AX$7:$AX$253)</f>
        <v>160</v>
      </c>
      <c r="AV81" s="40">
        <f>SUMIF(Entrada_Dados_Ano_2012!$C$7:$C$253,D81,Entrada_Dados_Ano_2012!$AY$7:$AY$253)</f>
        <v>0</v>
      </c>
      <c r="AW81" s="40">
        <f>SUMIF(Entrada_Dados_Ano_2012!$C$7:$C$253,D81,Entrada_Dados_Ano_2012!$AZ$7:$AZ$253)</f>
        <v>400</v>
      </c>
      <c r="AX81" s="40">
        <f>SUMIF(Entrada_Dados_Ano_2012!$C$7:$C$253,D81,Entrada_Dados_Ano_2012!$BA$7:$BA$253)</f>
        <v>0</v>
      </c>
      <c r="AY81" s="40">
        <f>SUMIF(Entrada_Dados_Ano_2012!$C$7:$C$253,D81,Entrada_Dados_Ano_2012!$BB$7:$BB$253)</f>
        <v>0</v>
      </c>
      <c r="AZ81" s="40">
        <f>SUMIF(Entrada_Dados_Ano_2012!$C$7:$C$253,D81,Entrada_Dados_Ano_2012!$BC$7:$BC$253)</f>
        <v>0</v>
      </c>
      <c r="BA81" s="40">
        <f>SUMIF(Entrada_Dados_Ano_2012!$C$7:$C$253,D81,Entrada_Dados_Ano_2012!$BD$7:$BD$253)</f>
        <v>0</v>
      </c>
      <c r="BB81" s="40">
        <f>SUMIF(Entrada_Dados_Ano_2012!$C$7:$C$253,D81,Entrada_Dados_Ano_2012!$BE$7:$BE$253)</f>
        <v>0</v>
      </c>
      <c r="BC81" s="40">
        <f>SUMIF(Entrada_Dados_Ano_2012!$C$7:$C$253,D81,Entrada_Dados_Ano_2012!$BF$7:$BF$253)</f>
        <v>780</v>
      </c>
      <c r="BD81" s="40">
        <f>SUMIF(Entrada_Dados_Ano_2012!$C$7:$C$253,D81,Entrada_Dados_Ano_2012!$BG$7:$BG$253)</f>
        <v>0</v>
      </c>
      <c r="BE81" s="40">
        <f>SUMIF(Entrada_Dados_Ano_2012!$C$7:$C$253,D81,Entrada_Dados_Ano_2012!$BH$7:$BH$253)</f>
        <v>2560</v>
      </c>
      <c r="BF81" s="40">
        <f>SUMIF(Entrada_Dados_Ano_2012!$C$7:$C$253,D81,Entrada_Dados_Ano_2012!$BI$7:$BI$253)</f>
        <v>0</v>
      </c>
      <c r="BG81" s="40">
        <f>SUMIF(Entrada_Dados_Ano_2012!$C$7:$C$253,D81,Entrada_Dados_Ano_2012!$BJ$7:$BJ$253)</f>
        <v>0</v>
      </c>
      <c r="BH81" s="40">
        <f>SUMIF(Entrada_Dados_Ano_2012!$C$7:$C$253,D81,Entrada_Dados_Ano_2012!$BK$7:$BK$253)</f>
        <v>0</v>
      </c>
      <c r="BI81" s="40">
        <f>SUMIF(Entrada_Dados_Ano_2012!$C$7:$C$253,D81,Entrada_Dados_Ano_2012!$BL$7:$BL$253)</f>
        <v>0</v>
      </c>
      <c r="BK81" s="80">
        <v>74</v>
      </c>
      <c r="BL81" s="81">
        <f t="shared" si="143"/>
        <v>0</v>
      </c>
      <c r="BM81" s="80" t="str">
        <f>IF(BL81=1,SUM($BL$8:BL81),"")</f>
        <v/>
      </c>
      <c r="BN81" s="86" t="str">
        <f t="shared" si="144"/>
        <v>Crixás</v>
      </c>
      <c r="BO81" s="117">
        <f t="shared" si="227"/>
        <v>0</v>
      </c>
      <c r="BP81" s="116">
        <f>HLOOKUP($BP$6,$BZ$6:DI81,BX81)</f>
        <v>0</v>
      </c>
      <c r="BQ81" s="117">
        <f>HLOOKUP($BQ$6,$DJ$6:ES81,BX81)</f>
        <v>0</v>
      </c>
      <c r="BR81" s="116">
        <f>HLOOKUP($BR$6,$ET$6:GC81,BX81)</f>
        <v>0</v>
      </c>
      <c r="BS81" s="84" t="str">
        <f t="shared" si="145"/>
        <v/>
      </c>
      <c r="BT81" s="96" t="str">
        <f>IF((SUM($BL80:$BL$254)=0),"",IF($BK81=VLOOKUP($BK81,$BM$8:$BM$254,1),IF(VLOOKUP($BK81,$BM$8:$BO$254,2)=0,"",VLOOKUP($BK81,$BM$8:$BO$254,3))," "))</f>
        <v/>
      </c>
      <c r="BU81" s="93" t="str">
        <f t="shared" si="146"/>
        <v/>
      </c>
      <c r="BV81" s="90" t="str">
        <f t="shared" si="147"/>
        <v/>
      </c>
      <c r="BW81" s="93" t="str">
        <f t="shared" si="148"/>
        <v/>
      </c>
      <c r="BX81" s="97">
        <v>76</v>
      </c>
      <c r="BY81" s="29"/>
      <c r="BZ81" s="113"/>
      <c r="CA81" s="113">
        <f t="shared" si="149"/>
        <v>0</v>
      </c>
      <c r="CB81" s="113">
        <f t="shared" si="150"/>
        <v>0</v>
      </c>
      <c r="CC81" s="113">
        <f t="shared" si="151"/>
        <v>0</v>
      </c>
      <c r="CD81" s="113">
        <f t="shared" si="152"/>
        <v>0</v>
      </c>
      <c r="CE81" s="113">
        <f t="shared" ca="1" si="153"/>
        <v>0</v>
      </c>
      <c r="CF81" s="113">
        <f t="shared" si="154"/>
        <v>80</v>
      </c>
      <c r="CG81" s="113">
        <f t="shared" si="155"/>
        <v>18</v>
      </c>
      <c r="CH81" s="113">
        <f t="shared" si="156"/>
        <v>0</v>
      </c>
      <c r="CI81" s="113">
        <f t="shared" si="116"/>
        <v>0</v>
      </c>
      <c r="CJ81" s="113">
        <f t="shared" si="117"/>
        <v>0</v>
      </c>
      <c r="CK81" s="113">
        <f t="shared" si="157"/>
        <v>10</v>
      </c>
      <c r="CL81" s="113">
        <f t="shared" si="158"/>
        <v>0</v>
      </c>
      <c r="CM81" s="113">
        <f t="shared" si="159"/>
        <v>18</v>
      </c>
      <c r="CN81" s="113">
        <f t="shared" si="160"/>
        <v>0</v>
      </c>
      <c r="CO81" s="113">
        <f t="shared" si="161"/>
        <v>0</v>
      </c>
      <c r="CP81" s="113">
        <f t="shared" si="162"/>
        <v>0</v>
      </c>
      <c r="CQ81" s="113">
        <f t="shared" si="163"/>
        <v>0</v>
      </c>
      <c r="CR81" s="113">
        <f t="shared" si="164"/>
        <v>0</v>
      </c>
      <c r="CS81" s="113">
        <f t="shared" si="118"/>
        <v>0</v>
      </c>
      <c r="CT81" s="113">
        <f t="shared" si="119"/>
        <v>0</v>
      </c>
      <c r="CU81" s="113">
        <f t="shared" si="120"/>
        <v>0</v>
      </c>
      <c r="CV81" s="113">
        <f t="shared" si="121"/>
        <v>0</v>
      </c>
      <c r="CW81" s="113">
        <f t="shared" si="165"/>
        <v>39</v>
      </c>
      <c r="CX81" s="113">
        <f t="shared" si="122"/>
        <v>0</v>
      </c>
      <c r="CY81" s="113">
        <f t="shared" si="123"/>
        <v>0</v>
      </c>
      <c r="CZ81" s="113">
        <f t="shared" si="124"/>
        <v>0</v>
      </c>
      <c r="DA81" s="113">
        <f t="shared" si="166"/>
        <v>0</v>
      </c>
      <c r="DB81" s="113">
        <f t="shared" si="167"/>
        <v>800</v>
      </c>
      <c r="DC81" s="113">
        <f t="shared" si="168"/>
        <v>0</v>
      </c>
      <c r="DD81" s="113">
        <f t="shared" si="169"/>
        <v>0</v>
      </c>
      <c r="DE81" s="113">
        <f t="shared" si="170"/>
        <v>0</v>
      </c>
      <c r="DF81" s="113">
        <f t="shared" si="171"/>
        <v>0</v>
      </c>
      <c r="DG81" s="113">
        <f t="shared" si="172"/>
        <v>0</v>
      </c>
      <c r="DH81" s="113">
        <f t="shared" si="173"/>
        <v>0</v>
      </c>
      <c r="DI81" s="113">
        <f t="shared" si="174"/>
        <v>0</v>
      </c>
      <c r="DJ81" s="113"/>
      <c r="DK81" s="113">
        <f t="shared" si="175"/>
        <v>0</v>
      </c>
      <c r="DL81" s="113">
        <f t="shared" si="176"/>
        <v>0</v>
      </c>
      <c r="DM81" s="113">
        <f t="shared" si="177"/>
        <v>0</v>
      </c>
      <c r="DN81" s="113">
        <f t="shared" si="178"/>
        <v>0</v>
      </c>
      <c r="DO81" s="113">
        <f t="shared" si="179"/>
        <v>0</v>
      </c>
      <c r="DP81" s="113">
        <f t="shared" si="180"/>
        <v>80</v>
      </c>
      <c r="DQ81" s="113">
        <f t="shared" si="181"/>
        <v>18</v>
      </c>
      <c r="DR81" s="113">
        <f t="shared" si="182"/>
        <v>0</v>
      </c>
      <c r="DS81" s="113">
        <f t="shared" si="125"/>
        <v>0</v>
      </c>
      <c r="DT81" s="113">
        <f t="shared" si="126"/>
        <v>0</v>
      </c>
      <c r="DU81" s="113">
        <f t="shared" si="183"/>
        <v>10</v>
      </c>
      <c r="DV81" s="113">
        <f t="shared" si="184"/>
        <v>0</v>
      </c>
      <c r="DW81" s="113">
        <f t="shared" si="185"/>
        <v>18</v>
      </c>
      <c r="DX81" s="113">
        <f t="shared" si="186"/>
        <v>0</v>
      </c>
      <c r="DY81" s="113">
        <f t="shared" si="187"/>
        <v>0</v>
      </c>
      <c r="DZ81" s="113">
        <f t="shared" si="188"/>
        <v>0</v>
      </c>
      <c r="EA81" s="113">
        <f t="shared" si="189"/>
        <v>0</v>
      </c>
      <c r="EB81" s="113">
        <f t="shared" si="190"/>
        <v>0</v>
      </c>
      <c r="EC81" s="113">
        <f t="shared" si="127"/>
        <v>0</v>
      </c>
      <c r="ED81" s="113">
        <f t="shared" si="128"/>
        <v>0</v>
      </c>
      <c r="EE81" s="113">
        <f t="shared" si="129"/>
        <v>0</v>
      </c>
      <c r="EF81" s="113">
        <f t="shared" si="130"/>
        <v>0</v>
      </c>
      <c r="EG81" s="113">
        <f t="shared" si="191"/>
        <v>39</v>
      </c>
      <c r="EH81" s="113">
        <f t="shared" si="131"/>
        <v>0</v>
      </c>
      <c r="EI81" s="113">
        <f t="shared" si="132"/>
        <v>0</v>
      </c>
      <c r="EJ81" s="113">
        <f t="shared" si="133"/>
        <v>0</v>
      </c>
      <c r="EK81" s="113">
        <f t="shared" si="192"/>
        <v>0</v>
      </c>
      <c r="EL81" s="113">
        <f t="shared" si="193"/>
        <v>800</v>
      </c>
      <c r="EM81" s="113">
        <f t="shared" si="194"/>
        <v>0</v>
      </c>
      <c r="EN81" s="113">
        <f t="shared" si="195"/>
        <v>0</v>
      </c>
      <c r="EO81" s="113">
        <f t="shared" si="196"/>
        <v>0</v>
      </c>
      <c r="EP81" s="113">
        <f t="shared" si="197"/>
        <v>0</v>
      </c>
      <c r="EQ81" s="113">
        <f t="shared" si="198"/>
        <v>0</v>
      </c>
      <c r="ER81" s="113">
        <f t="shared" si="199"/>
        <v>0</v>
      </c>
      <c r="ES81" s="113">
        <f t="shared" si="200"/>
        <v>0</v>
      </c>
      <c r="ET81" s="113"/>
      <c r="EU81" s="113">
        <f t="shared" si="201"/>
        <v>0</v>
      </c>
      <c r="EV81" s="113">
        <f t="shared" si="202"/>
        <v>0</v>
      </c>
      <c r="EW81" s="113">
        <f t="shared" si="203"/>
        <v>0</v>
      </c>
      <c r="EX81" s="113">
        <f t="shared" si="204"/>
        <v>0</v>
      </c>
      <c r="EY81" s="113">
        <f t="shared" si="205"/>
        <v>0</v>
      </c>
      <c r="EZ81" s="113">
        <f t="shared" si="206"/>
        <v>160</v>
      </c>
      <c r="FA81" s="113">
        <f t="shared" si="207"/>
        <v>162</v>
      </c>
      <c r="FB81" s="113">
        <f t="shared" si="208"/>
        <v>0</v>
      </c>
      <c r="FC81" s="113">
        <f t="shared" si="134"/>
        <v>0</v>
      </c>
      <c r="FD81" s="113">
        <f t="shared" si="135"/>
        <v>0</v>
      </c>
      <c r="FE81" s="113">
        <f t="shared" si="209"/>
        <v>400</v>
      </c>
      <c r="FF81" s="113">
        <f t="shared" si="210"/>
        <v>0</v>
      </c>
      <c r="FG81" s="113">
        <f t="shared" si="211"/>
        <v>180</v>
      </c>
      <c r="FH81" s="113">
        <f t="shared" si="212"/>
        <v>0</v>
      </c>
      <c r="FI81" s="113">
        <f t="shared" si="213"/>
        <v>0</v>
      </c>
      <c r="FJ81" s="113">
        <f t="shared" si="214"/>
        <v>0</v>
      </c>
      <c r="FK81" s="113">
        <f t="shared" si="215"/>
        <v>0</v>
      </c>
      <c r="FL81" s="113">
        <f t="shared" si="216"/>
        <v>0</v>
      </c>
      <c r="FM81" s="113">
        <f t="shared" si="136"/>
        <v>0</v>
      </c>
      <c r="FN81" s="113">
        <f t="shared" si="137"/>
        <v>0</v>
      </c>
      <c r="FO81" s="113">
        <f t="shared" si="138"/>
        <v>0</v>
      </c>
      <c r="FP81" s="113">
        <f t="shared" si="139"/>
        <v>0</v>
      </c>
      <c r="FQ81" s="113">
        <f t="shared" si="217"/>
        <v>780</v>
      </c>
      <c r="FR81" s="113">
        <f t="shared" si="140"/>
        <v>0</v>
      </c>
      <c r="FS81" s="113">
        <f t="shared" si="141"/>
        <v>0</v>
      </c>
      <c r="FT81" s="113">
        <f t="shared" si="142"/>
        <v>0</v>
      </c>
      <c r="FU81" s="113">
        <f t="shared" si="218"/>
        <v>0</v>
      </c>
      <c r="FV81" s="113">
        <f t="shared" si="219"/>
        <v>2560</v>
      </c>
      <c r="FW81" s="113">
        <f t="shared" si="220"/>
        <v>0</v>
      </c>
      <c r="FX81" s="113">
        <f t="shared" si="221"/>
        <v>0</v>
      </c>
      <c r="FY81" s="113">
        <f t="shared" si="222"/>
        <v>0</v>
      </c>
      <c r="FZ81" s="113">
        <f t="shared" si="223"/>
        <v>0</v>
      </c>
      <c r="GA81" s="113">
        <f t="shared" si="224"/>
        <v>0</v>
      </c>
      <c r="GB81" s="113">
        <f t="shared" si="225"/>
        <v>0</v>
      </c>
      <c r="GC81" s="113">
        <f t="shared" si="226"/>
        <v>0</v>
      </c>
    </row>
    <row r="82" spans="2:185" ht="12.75" customHeight="1" x14ac:dyDescent="0.2">
      <c r="B82" s="124">
        <v>75</v>
      </c>
      <c r="C82" s="121" t="s">
        <v>354</v>
      </c>
      <c r="D82" s="126" t="s">
        <v>129</v>
      </c>
      <c r="E82" s="40">
        <f>SUMIF(Entrada_Dados_Ano_2012!$C$7:$C$253,D82,Entrada_Dados_Ano_2012!$D$7:$D$253)</f>
        <v>0</v>
      </c>
      <c r="F82" s="40">
        <f>SUMIF(Entrada_Dados_Ano_2012!$C$7:$C$253,D82,Entrada_Dados_Ano_2012!$E$7:$E$253)</f>
        <v>0</v>
      </c>
      <c r="G82" s="40">
        <f>SUMIF(Entrada_Dados_Ano_2012!$C$7:$C$253,D82,Entrada_Dados_Ano_2012!$F$7:$F$253)</f>
        <v>0</v>
      </c>
      <c r="H82" s="40">
        <f ca="1">SUMIF(Entrada_Dados_Ano_2012!$C$7:$C$253,D82,Entrada_Dados_Ano_2012!$G$7:$G$251)</f>
        <v>0</v>
      </c>
      <c r="I82" s="40">
        <f>SUMIF(Entrada_Dados_Ano_2012!$C$7:$C$251,D82,Entrada_Dados_Ano_2012!$H$7:$H$253)</f>
        <v>115</v>
      </c>
      <c r="J82" s="40">
        <f>SUMIF(Entrada_Dados_Ano_2012!$C$7:$C$253,D82,Entrada_Dados_Ano_2012!$I$7:$I$253)</f>
        <v>0</v>
      </c>
      <c r="K82" s="40">
        <f>SUMIF(Entrada_Dados_Ano_2012!$C$7:$C$253,D82,Entrada_Dados_Ano_2012!$J$7:$J$253)</f>
        <v>0</v>
      </c>
      <c r="L82" s="40">
        <f>SUMIF(Entrada_Dados_Ano_2012!$C$7:$C$253,D82,Entrada_Dados_Ano_2012!$K$7:$K$253)</f>
        <v>0</v>
      </c>
      <c r="M82" s="40">
        <f>SUMIF(Entrada_Dados_Ano_2012!$C$7:$C$253,D82,Entrada_Dados_Ano_2012!$L$7:$L$253)</f>
        <v>0</v>
      </c>
      <c r="N82" s="40">
        <f>SUMIF(Entrada_Dados_Ano_2012!$C$7:$C$253,D82,Entrada_Dados_Ano_2012!$M$7:$M$253)</f>
        <v>0</v>
      </c>
      <c r="O82" s="40">
        <f>SUMIF(Entrada_Dados_Ano_2012!$C$7:$C$253,D82,Entrada_Dados_Ano_2012!$N$7:$N$253)</f>
        <v>0</v>
      </c>
      <c r="P82" s="40">
        <f>SUMIF(Entrada_Dados_Ano_2012!$C$7:$C$253,D82,Entrada_Dados_Ano_2012!$O$7:$O$253)</f>
        <v>0</v>
      </c>
      <c r="Q82" s="40">
        <f>SUMIF(Entrada_Dados_Ano_2012!$C$7:$C$253,D82,Entrada_Dados_Ano_2012!$P$7:$P$253)</f>
        <v>40</v>
      </c>
      <c r="R82" s="40">
        <f>SUMIF(Entrada_Dados_Ano_2012!$C$7:$C$253,D82,Entrada_Dados_Ano_2012!$Q$7:$Q$253)</f>
        <v>0</v>
      </c>
      <c r="S82" s="40">
        <f>SUMIF(Entrada_Dados_Ano_2012!$C$7:$C$253,D82,Entrada_Dados_Ano_2012!$R$7:$R$253)</f>
        <v>450</v>
      </c>
      <c r="T82" s="40">
        <f>SUMIF(Entrada_Dados_Ano_2012!$C$7:$C$253,D82,Entrada_Dados_Ano_2012!$S$7:$S$253)</f>
        <v>600</v>
      </c>
      <c r="U82" s="40">
        <f>SUMIF(Entrada_Dados_Ano_2012!$C$7:$C$253,D82,Entrada_Dados_Ano_2012!$T$7:$T$253)</f>
        <v>0</v>
      </c>
      <c r="V82" s="40">
        <f>SUMIF(Entrada_Dados_Ano_2012!$C$7:$C$253,D82,Entrada_Dados_Ano_2012!$U$7:$U$253)</f>
        <v>0</v>
      </c>
      <c r="W82" s="145">
        <f>SUMIF(Entrada_Dados_Ano_2012!$C$7:$C$253,D82,Entrada_Dados_Ano_2012!$V$7:$V$253)</f>
        <v>0</v>
      </c>
      <c r="X82" s="142">
        <f>SUMIF(Entrada_Dados_Ano_2012!$C$7:$C$253,D82,Entrada_Dados_Ano_2012!$Y$7:$Y$253)</f>
        <v>0</v>
      </c>
      <c r="Y82" s="40">
        <f>SUMIF(Entrada_Dados_Ano_2012!$C$7:$C$253,D82,Entrada_Dados_Ano_2012!$Z$7:$Z$253)</f>
        <v>0</v>
      </c>
      <c r="Z82" s="40">
        <f>SUMIF(Entrada_Dados_Ano_2012!$C$7:$C$253,D82,Entrada_Dados_Ano_2012!$AA$7:$AA$253)</f>
        <v>0</v>
      </c>
      <c r="AA82" s="40">
        <f>SUMIF(Entrada_Dados_Ano_2012!$C$7:$C$253,D82,Entrada_Dados_Ano_2012!$AB$7:$AB$253)</f>
        <v>0</v>
      </c>
      <c r="AB82" s="40">
        <f>SUMIF(Entrada_Dados_Ano_2012!$C$7:$C$253,D82,Entrada_Dados_Ano_2012!$AC$7:$AC$253)</f>
        <v>115</v>
      </c>
      <c r="AC82" s="40">
        <f>SUMIF(Entrada_Dados_Ano_2012!$C$7:$C$253,D82,Entrada_Dados_Ano_2012!$AD$7:$AD$253)</f>
        <v>0</v>
      </c>
      <c r="AD82" s="40">
        <f>SUMIF(Entrada_Dados_Ano_2012!$C$7:$C$253,D82,Entrada_Dados_Ano_2012!$AE$7:$AE$253)</f>
        <v>0</v>
      </c>
      <c r="AE82" s="40">
        <f>SUMIF(Entrada_Dados_Ano_2012!$C$7:$C$253,D82,Entrada_Dados_Ano_2012!$AF$7:$AF$253)</f>
        <v>0</v>
      </c>
      <c r="AF82" s="40">
        <f>SUMIF(Entrada_Dados_Ano_2012!$C$7:$C$253,D82,Entrada_Dados_Ano_2012!$AG$7:$AG$253)</f>
        <v>0</v>
      </c>
      <c r="AG82" s="40">
        <f>SUMIF(Entrada_Dados_Ano_2012!$C$7:$C$253,D82,Entrada_Dados_Ano_2012!$AH$7:$AH$253)</f>
        <v>0</v>
      </c>
      <c r="AH82" s="40">
        <f>SUMIF(Entrada_Dados_Ano_2012!$C$7:$C$253,D82,Entrada_Dados_Ano_2012!$AI$7:$AI$253)</f>
        <v>0</v>
      </c>
      <c r="AI82" s="40">
        <f>SUMIF(Entrada_Dados_Ano_2012!$C$7:$C$253,D82,Entrada_Dados_Ano_2012!$AJ$7:$AJ$253)</f>
        <v>0</v>
      </c>
      <c r="AJ82" s="40">
        <f>SUMIF(Entrada_Dados_Ano_2012!$C$7:$C$253,D82,Entrada_Dados_Ano_2012!$AK$7:$AK$253)</f>
        <v>40</v>
      </c>
      <c r="AK82" s="40">
        <f>SUMIF(Entrada_Dados_Ano_2012!$C$7:$C$253,D82,Entrada_Dados_Ano_2012!$AL$7:$AL$253)</f>
        <v>0</v>
      </c>
      <c r="AL82" s="40">
        <f>SUMIF(Entrada_Dados_Ano_2012!$C$7:$C$253,D82,Entrada_Dados_Ano_2012!$AM$7:$AM$253)</f>
        <v>450</v>
      </c>
      <c r="AM82" s="40">
        <f>SUMIF(Entrada_Dados_Ano_2012!$C$7:$C$253,D82,Entrada_Dados_Ano_2012!$AN$7:$AN$253)</f>
        <v>600</v>
      </c>
      <c r="AN82" s="40">
        <f>SUMIF(Entrada_Dados_Ano_2012!$C$7:$C$253,D82,Entrada_Dados_Ano_2012!$AO$7:$AO$253)</f>
        <v>0</v>
      </c>
      <c r="AO82" s="40">
        <f>SUMIF(Entrada_Dados_Ano_2012!$C$7:$C$253,D82,Entrada_Dados_Ano_2012!$AP$7:$AP$253)</f>
        <v>0</v>
      </c>
      <c r="AP82" s="145">
        <f>SUMIF(Entrada_Dados_Ano_2012!$C$7:$C$253,D82,Entrada_Dados_Ano_2012!$AQ$7:$AQ$253)</f>
        <v>0</v>
      </c>
      <c r="AQ82" s="142">
        <f>SUMIF(Entrada_Dados_Ano_2012!$C$7:$C$253,D82,Entrada_Dados_Ano_2012!$AT$7:$AT$253)</f>
        <v>0</v>
      </c>
      <c r="AR82" s="40">
        <f>SUMIF(Entrada_Dados_Ano_2012!$C$7:$C$253,D82,Entrada_Dados_Ano_2012!$AU$7:$AU$253)</f>
        <v>0</v>
      </c>
      <c r="AS82" s="40">
        <f>SUMIF(Entrada_Dados_Ano_2012!$C$7:$C$253,D82,Entrada_Dados_Ano_2012!$AV$7:$AV$253)</f>
        <v>0</v>
      </c>
      <c r="AT82" s="40">
        <f>SUMIF(Entrada_Dados_Ano_2012!$C$7:$C$253,D82,Entrada_Dados_Ano_2012!$AW$7:$AW$253)</f>
        <v>0</v>
      </c>
      <c r="AU82" s="40">
        <f>SUMIF(Entrada_Dados_Ano_2012!$C$7:$C$253,D82,Entrada_Dados_Ano_2012!$AX$7:$AX$253)</f>
        <v>68</v>
      </c>
      <c r="AV82" s="40">
        <f>SUMIF(Entrada_Dados_Ano_2012!$C$7:$C$253,D82,Entrada_Dados_Ano_2012!$AY$7:$AY$253)</f>
        <v>0</v>
      </c>
      <c r="AW82" s="40">
        <f>SUMIF(Entrada_Dados_Ano_2012!$C$7:$C$253,D82,Entrada_Dados_Ano_2012!$AZ$7:$AZ$253)</f>
        <v>0</v>
      </c>
      <c r="AX82" s="40">
        <f>SUMIF(Entrada_Dados_Ano_2012!$C$7:$C$253,D82,Entrada_Dados_Ano_2012!$BA$7:$BA$253)</f>
        <v>0</v>
      </c>
      <c r="AY82" s="40">
        <f>SUMIF(Entrada_Dados_Ano_2012!$C$7:$C$253,D82,Entrada_Dados_Ano_2012!$BB$7:$BB$253)</f>
        <v>0</v>
      </c>
      <c r="AZ82" s="40">
        <f>SUMIF(Entrada_Dados_Ano_2012!$C$7:$C$253,D82,Entrada_Dados_Ano_2012!$BC$7:$BC$253)</f>
        <v>0</v>
      </c>
      <c r="BA82" s="40">
        <f>SUMIF(Entrada_Dados_Ano_2012!$C$7:$C$253,D82,Entrada_Dados_Ano_2012!$BD$7:$BD$253)</f>
        <v>0</v>
      </c>
      <c r="BB82" s="40">
        <f>SUMIF(Entrada_Dados_Ano_2012!$C$7:$C$253,D82,Entrada_Dados_Ano_2012!$BE$7:$BE$253)</f>
        <v>0</v>
      </c>
      <c r="BC82" s="40">
        <f>SUMIF(Entrada_Dados_Ano_2012!$C$7:$C$253,D82,Entrada_Dados_Ano_2012!$BF$7:$BF$253)</f>
        <v>434</v>
      </c>
      <c r="BD82" s="40">
        <f>SUMIF(Entrada_Dados_Ano_2012!$C$7:$C$253,D82,Entrada_Dados_Ano_2012!$BG$7:$BG$253)</f>
        <v>0</v>
      </c>
      <c r="BE82" s="40">
        <f>SUMIF(Entrada_Dados_Ano_2012!$C$7:$C$253,D82,Entrada_Dados_Ano_2012!$BH$7:$BH$253)</f>
        <v>2925</v>
      </c>
      <c r="BF82" s="40">
        <f>SUMIF(Entrada_Dados_Ano_2012!$C$7:$C$253,D82,Entrada_Dados_Ano_2012!$BI$7:$BI$253)</f>
        <v>1800</v>
      </c>
      <c r="BG82" s="40">
        <f>SUMIF(Entrada_Dados_Ano_2012!$C$7:$C$253,D82,Entrada_Dados_Ano_2012!$BJ$7:$BJ$253)</f>
        <v>0</v>
      </c>
      <c r="BH82" s="40">
        <f>SUMIF(Entrada_Dados_Ano_2012!$C$7:$C$253,D82,Entrada_Dados_Ano_2012!$BK$7:$BK$253)</f>
        <v>0</v>
      </c>
      <c r="BI82" s="40">
        <f>SUMIF(Entrada_Dados_Ano_2012!$C$7:$C$253,D82,Entrada_Dados_Ano_2012!$BL$7:$BL$253)</f>
        <v>0</v>
      </c>
      <c r="BK82" s="80">
        <v>75</v>
      </c>
      <c r="BL82" s="81">
        <f t="shared" si="143"/>
        <v>0</v>
      </c>
      <c r="BM82" s="80" t="str">
        <f>IF(BL82=1,SUM($BL$8:BL82),"")</f>
        <v/>
      </c>
      <c r="BN82" s="86" t="str">
        <f t="shared" si="144"/>
        <v>Cromínia</v>
      </c>
      <c r="BO82" s="117">
        <f t="shared" si="227"/>
        <v>0</v>
      </c>
      <c r="BP82" s="116">
        <f>HLOOKUP($BP$6,$BZ$6:DI82,BX82)</f>
        <v>0</v>
      </c>
      <c r="BQ82" s="117">
        <f>HLOOKUP($BQ$6,$DJ$6:ES82,BX82)</f>
        <v>0</v>
      </c>
      <c r="BR82" s="116">
        <f>HLOOKUP($BR$6,$ET$6:GC82,BX82)</f>
        <v>0</v>
      </c>
      <c r="BS82" s="84" t="str">
        <f t="shared" si="145"/>
        <v/>
      </c>
      <c r="BT82" s="96" t="str">
        <f>IF((SUM($BL81:$BL$254)=0),"",IF($BK82=VLOOKUP($BK82,$BM$8:$BM$254,1),IF(VLOOKUP($BK82,$BM$8:$BO$254,2)=0,"",VLOOKUP($BK82,$BM$8:$BO$254,3))," "))</f>
        <v/>
      </c>
      <c r="BU82" s="93" t="str">
        <f t="shared" si="146"/>
        <v/>
      </c>
      <c r="BV82" s="90" t="str">
        <f t="shared" si="147"/>
        <v/>
      </c>
      <c r="BW82" s="93" t="str">
        <f t="shared" si="148"/>
        <v/>
      </c>
      <c r="BX82" s="97">
        <v>77</v>
      </c>
      <c r="BY82" s="29"/>
      <c r="BZ82" s="113"/>
      <c r="CA82" s="113">
        <f t="shared" si="149"/>
        <v>0</v>
      </c>
      <c r="CB82" s="113">
        <f t="shared" si="150"/>
        <v>0</v>
      </c>
      <c r="CC82" s="113">
        <f t="shared" si="151"/>
        <v>0</v>
      </c>
      <c r="CD82" s="113">
        <f t="shared" si="152"/>
        <v>0</v>
      </c>
      <c r="CE82" s="113">
        <f t="shared" ca="1" si="153"/>
        <v>0</v>
      </c>
      <c r="CF82" s="113">
        <f t="shared" si="154"/>
        <v>115</v>
      </c>
      <c r="CG82" s="113">
        <f t="shared" si="155"/>
        <v>0</v>
      </c>
      <c r="CH82" s="113">
        <f t="shared" si="156"/>
        <v>0</v>
      </c>
      <c r="CI82" s="113">
        <f t="shared" si="116"/>
        <v>0</v>
      </c>
      <c r="CJ82" s="113">
        <f t="shared" si="117"/>
        <v>0</v>
      </c>
      <c r="CK82" s="113">
        <f t="shared" si="157"/>
        <v>0</v>
      </c>
      <c r="CL82" s="113">
        <f t="shared" si="158"/>
        <v>0</v>
      </c>
      <c r="CM82" s="113">
        <f t="shared" si="159"/>
        <v>0</v>
      </c>
      <c r="CN82" s="113">
        <f t="shared" si="160"/>
        <v>0</v>
      </c>
      <c r="CO82" s="113">
        <f t="shared" si="161"/>
        <v>0</v>
      </c>
      <c r="CP82" s="113">
        <f t="shared" si="162"/>
        <v>0</v>
      </c>
      <c r="CQ82" s="113">
        <f t="shared" si="163"/>
        <v>0</v>
      </c>
      <c r="CR82" s="113">
        <f t="shared" si="164"/>
        <v>0</v>
      </c>
      <c r="CS82" s="113">
        <f t="shared" si="118"/>
        <v>0</v>
      </c>
      <c r="CT82" s="113">
        <f t="shared" si="119"/>
        <v>19</v>
      </c>
      <c r="CU82" s="113">
        <f t="shared" si="120"/>
        <v>0</v>
      </c>
      <c r="CV82" s="113">
        <f t="shared" si="121"/>
        <v>0</v>
      </c>
      <c r="CW82" s="113">
        <f t="shared" si="165"/>
        <v>40</v>
      </c>
      <c r="CX82" s="113">
        <f t="shared" si="122"/>
        <v>0</v>
      </c>
      <c r="CY82" s="113">
        <f t="shared" si="123"/>
        <v>0</v>
      </c>
      <c r="CZ82" s="113">
        <f t="shared" si="124"/>
        <v>0</v>
      </c>
      <c r="DA82" s="113">
        <f t="shared" si="166"/>
        <v>0</v>
      </c>
      <c r="DB82" s="113">
        <f t="shared" si="167"/>
        <v>450</v>
      </c>
      <c r="DC82" s="113">
        <f t="shared" si="168"/>
        <v>0</v>
      </c>
      <c r="DD82" s="113">
        <f t="shared" si="169"/>
        <v>600</v>
      </c>
      <c r="DE82" s="113">
        <f t="shared" si="170"/>
        <v>0</v>
      </c>
      <c r="DF82" s="113">
        <f t="shared" si="171"/>
        <v>0</v>
      </c>
      <c r="DG82" s="113">
        <f t="shared" si="172"/>
        <v>0</v>
      </c>
      <c r="DH82" s="113">
        <f t="shared" si="173"/>
        <v>0</v>
      </c>
      <c r="DI82" s="113">
        <f t="shared" si="174"/>
        <v>0</v>
      </c>
      <c r="DJ82" s="113"/>
      <c r="DK82" s="113">
        <f t="shared" si="175"/>
        <v>0</v>
      </c>
      <c r="DL82" s="113">
        <f t="shared" si="176"/>
        <v>0</v>
      </c>
      <c r="DM82" s="113">
        <f t="shared" si="177"/>
        <v>0</v>
      </c>
      <c r="DN82" s="113">
        <f t="shared" si="178"/>
        <v>0</v>
      </c>
      <c r="DO82" s="113">
        <f t="shared" si="179"/>
        <v>0</v>
      </c>
      <c r="DP82" s="113">
        <f t="shared" si="180"/>
        <v>115</v>
      </c>
      <c r="DQ82" s="113">
        <f t="shared" si="181"/>
        <v>0</v>
      </c>
      <c r="DR82" s="113">
        <f t="shared" si="182"/>
        <v>0</v>
      </c>
      <c r="DS82" s="113">
        <f t="shared" si="125"/>
        <v>0</v>
      </c>
      <c r="DT82" s="113">
        <f t="shared" si="126"/>
        <v>0</v>
      </c>
      <c r="DU82" s="113">
        <f t="shared" si="183"/>
        <v>0</v>
      </c>
      <c r="DV82" s="113">
        <f t="shared" si="184"/>
        <v>0</v>
      </c>
      <c r="DW82" s="113">
        <f t="shared" si="185"/>
        <v>0</v>
      </c>
      <c r="DX82" s="113">
        <f t="shared" si="186"/>
        <v>0</v>
      </c>
      <c r="DY82" s="113">
        <f t="shared" si="187"/>
        <v>0</v>
      </c>
      <c r="DZ82" s="113">
        <f t="shared" si="188"/>
        <v>0</v>
      </c>
      <c r="EA82" s="113">
        <f t="shared" si="189"/>
        <v>0</v>
      </c>
      <c r="EB82" s="113">
        <f t="shared" si="190"/>
        <v>0</v>
      </c>
      <c r="EC82" s="113">
        <f t="shared" si="127"/>
        <v>0</v>
      </c>
      <c r="ED82" s="113">
        <f t="shared" si="128"/>
        <v>19</v>
      </c>
      <c r="EE82" s="113">
        <f t="shared" si="129"/>
        <v>0</v>
      </c>
      <c r="EF82" s="113">
        <f t="shared" si="130"/>
        <v>0</v>
      </c>
      <c r="EG82" s="113">
        <f t="shared" si="191"/>
        <v>40</v>
      </c>
      <c r="EH82" s="113">
        <f t="shared" si="131"/>
        <v>0</v>
      </c>
      <c r="EI82" s="113">
        <f t="shared" si="132"/>
        <v>0</v>
      </c>
      <c r="EJ82" s="113">
        <f t="shared" si="133"/>
        <v>0</v>
      </c>
      <c r="EK82" s="113">
        <f t="shared" si="192"/>
        <v>0</v>
      </c>
      <c r="EL82" s="113">
        <f t="shared" si="193"/>
        <v>450</v>
      </c>
      <c r="EM82" s="113">
        <f t="shared" si="194"/>
        <v>0</v>
      </c>
      <c r="EN82" s="113">
        <f t="shared" si="195"/>
        <v>600</v>
      </c>
      <c r="EO82" s="113">
        <f t="shared" si="196"/>
        <v>0</v>
      </c>
      <c r="EP82" s="113">
        <f t="shared" si="197"/>
        <v>0</v>
      </c>
      <c r="EQ82" s="113">
        <f t="shared" si="198"/>
        <v>0</v>
      </c>
      <c r="ER82" s="113">
        <f t="shared" si="199"/>
        <v>0</v>
      </c>
      <c r="ES82" s="113">
        <f t="shared" si="200"/>
        <v>0</v>
      </c>
      <c r="ET82" s="113"/>
      <c r="EU82" s="113">
        <f t="shared" si="201"/>
        <v>0</v>
      </c>
      <c r="EV82" s="113">
        <f t="shared" si="202"/>
        <v>0</v>
      </c>
      <c r="EW82" s="113">
        <f t="shared" si="203"/>
        <v>0</v>
      </c>
      <c r="EX82" s="113">
        <f t="shared" si="204"/>
        <v>0</v>
      </c>
      <c r="EY82" s="113">
        <f t="shared" si="205"/>
        <v>0</v>
      </c>
      <c r="EZ82" s="113">
        <f t="shared" si="206"/>
        <v>68</v>
      </c>
      <c r="FA82" s="113">
        <f t="shared" si="207"/>
        <v>0</v>
      </c>
      <c r="FB82" s="113">
        <f t="shared" si="208"/>
        <v>0</v>
      </c>
      <c r="FC82" s="113">
        <f t="shared" si="134"/>
        <v>0</v>
      </c>
      <c r="FD82" s="113">
        <f t="shared" si="135"/>
        <v>0</v>
      </c>
      <c r="FE82" s="113">
        <f t="shared" si="209"/>
        <v>0</v>
      </c>
      <c r="FF82" s="113">
        <f t="shared" si="210"/>
        <v>0</v>
      </c>
      <c r="FG82" s="113">
        <f t="shared" si="211"/>
        <v>0</v>
      </c>
      <c r="FH82" s="113">
        <f t="shared" si="212"/>
        <v>0</v>
      </c>
      <c r="FI82" s="113">
        <f t="shared" si="213"/>
        <v>0</v>
      </c>
      <c r="FJ82" s="113">
        <f t="shared" si="214"/>
        <v>0</v>
      </c>
      <c r="FK82" s="113">
        <f t="shared" si="215"/>
        <v>0</v>
      </c>
      <c r="FL82" s="113">
        <f t="shared" si="216"/>
        <v>0</v>
      </c>
      <c r="FM82" s="113">
        <f t="shared" si="136"/>
        <v>0</v>
      </c>
      <c r="FN82" s="113">
        <f t="shared" si="137"/>
        <v>585</v>
      </c>
      <c r="FO82" s="113">
        <f t="shared" si="138"/>
        <v>0</v>
      </c>
      <c r="FP82" s="113">
        <f t="shared" si="139"/>
        <v>0</v>
      </c>
      <c r="FQ82" s="113">
        <f t="shared" si="217"/>
        <v>434</v>
      </c>
      <c r="FR82" s="113">
        <f t="shared" si="140"/>
        <v>0</v>
      </c>
      <c r="FS82" s="113">
        <f t="shared" si="141"/>
        <v>0</v>
      </c>
      <c r="FT82" s="113">
        <f t="shared" si="142"/>
        <v>0</v>
      </c>
      <c r="FU82" s="113">
        <f t="shared" si="218"/>
        <v>0</v>
      </c>
      <c r="FV82" s="113">
        <f t="shared" si="219"/>
        <v>2925</v>
      </c>
      <c r="FW82" s="113">
        <f t="shared" si="220"/>
        <v>0</v>
      </c>
      <c r="FX82" s="113">
        <f t="shared" si="221"/>
        <v>1800</v>
      </c>
      <c r="FY82" s="113">
        <f t="shared" si="222"/>
        <v>0</v>
      </c>
      <c r="FZ82" s="113">
        <f t="shared" si="223"/>
        <v>0</v>
      </c>
      <c r="GA82" s="113">
        <f t="shared" si="224"/>
        <v>0</v>
      </c>
      <c r="GB82" s="113">
        <f t="shared" si="225"/>
        <v>0</v>
      </c>
      <c r="GC82" s="113">
        <f t="shared" si="226"/>
        <v>0</v>
      </c>
    </row>
    <row r="83" spans="2:185" ht="12.75" customHeight="1" x14ac:dyDescent="0.2">
      <c r="B83" s="124">
        <v>76</v>
      </c>
      <c r="C83" s="121" t="s">
        <v>355</v>
      </c>
      <c r="D83" s="126" t="s">
        <v>130</v>
      </c>
      <c r="E83" s="40">
        <f>SUMIF(Entrada_Dados_Ano_2012!$C$7:$C$253,D83,Entrada_Dados_Ano_2012!$D$7:$D$253)</f>
        <v>0</v>
      </c>
      <c r="F83" s="40">
        <f>SUMIF(Entrada_Dados_Ano_2012!$C$7:$C$253,D83,Entrada_Dados_Ano_2012!$E$7:$E$253)</f>
        <v>0</v>
      </c>
      <c r="G83" s="40">
        <f>SUMIF(Entrada_Dados_Ano_2012!$C$7:$C$253,D83,Entrada_Dados_Ano_2012!$F$7:$F$253)</f>
        <v>0</v>
      </c>
      <c r="H83" s="40">
        <f ca="1">SUMIF(Entrada_Dados_Ano_2012!$C$7:$C$253,D83,Entrada_Dados_Ano_2012!$G$7:$G$251)</f>
        <v>0</v>
      </c>
      <c r="I83" s="40">
        <f>SUMIF(Entrada_Dados_Ano_2012!$C$7:$C$251,D83,Entrada_Dados_Ano_2012!$H$7:$H$253)</f>
        <v>0</v>
      </c>
      <c r="J83" s="40">
        <f>SUMIF(Entrada_Dados_Ano_2012!$C$7:$C$253,D83,Entrada_Dados_Ano_2012!$I$7:$I$253)</f>
        <v>0</v>
      </c>
      <c r="K83" s="40">
        <f>SUMIF(Entrada_Dados_Ano_2012!$C$7:$C$253,D83,Entrada_Dados_Ano_2012!$J$7:$J$253)</f>
        <v>0</v>
      </c>
      <c r="L83" s="40">
        <f>SUMIF(Entrada_Dados_Ano_2012!$C$7:$C$253,D83,Entrada_Dados_Ano_2012!$K$7:$K$253)</f>
        <v>0</v>
      </c>
      <c r="M83" s="40">
        <f>SUMIF(Entrada_Dados_Ano_2012!$C$7:$C$253,D83,Entrada_Dados_Ano_2012!$L$7:$L$253)</f>
        <v>0</v>
      </c>
      <c r="N83" s="40">
        <f>SUMIF(Entrada_Dados_Ano_2012!$C$7:$C$253,D83,Entrada_Dados_Ano_2012!$M$7:$M$253)</f>
        <v>0</v>
      </c>
      <c r="O83" s="40">
        <f>SUMIF(Entrada_Dados_Ano_2012!$C$7:$C$253,D83,Entrada_Dados_Ano_2012!$N$7:$N$253)</f>
        <v>0</v>
      </c>
      <c r="P83" s="40">
        <f>SUMIF(Entrada_Dados_Ano_2012!$C$7:$C$253,D83,Entrada_Dados_Ano_2012!$O$7:$O$253)</f>
        <v>0</v>
      </c>
      <c r="Q83" s="40">
        <f>SUMIF(Entrada_Dados_Ano_2012!$C$7:$C$253,D83,Entrada_Dados_Ano_2012!$P$7:$P$253)</f>
        <v>65</v>
      </c>
      <c r="R83" s="40">
        <f>SUMIF(Entrada_Dados_Ano_2012!$C$7:$C$253,D83,Entrada_Dados_Ano_2012!$Q$7:$Q$253)</f>
        <v>0</v>
      </c>
      <c r="S83" s="40">
        <f>SUMIF(Entrada_Dados_Ano_2012!$C$7:$C$253,D83,Entrada_Dados_Ano_2012!$R$7:$R$253)</f>
        <v>290</v>
      </c>
      <c r="T83" s="40">
        <f>SUMIF(Entrada_Dados_Ano_2012!$C$7:$C$253,D83,Entrada_Dados_Ano_2012!$S$7:$S$253)</f>
        <v>500</v>
      </c>
      <c r="U83" s="40">
        <f>SUMIF(Entrada_Dados_Ano_2012!$C$7:$C$253,D83,Entrada_Dados_Ano_2012!$T$7:$T$253)</f>
        <v>0</v>
      </c>
      <c r="V83" s="40">
        <f>SUMIF(Entrada_Dados_Ano_2012!$C$7:$C$253,D83,Entrada_Dados_Ano_2012!$U$7:$U$253)</f>
        <v>0</v>
      </c>
      <c r="W83" s="145">
        <f>SUMIF(Entrada_Dados_Ano_2012!$C$7:$C$253,D83,Entrada_Dados_Ano_2012!$V$7:$V$253)</f>
        <v>0</v>
      </c>
      <c r="X83" s="142">
        <f>SUMIF(Entrada_Dados_Ano_2012!$C$7:$C$253,D83,Entrada_Dados_Ano_2012!$Y$7:$Y$253)</f>
        <v>0</v>
      </c>
      <c r="Y83" s="40">
        <f>SUMIF(Entrada_Dados_Ano_2012!$C$7:$C$253,D83,Entrada_Dados_Ano_2012!$Z$7:$Z$253)</f>
        <v>0</v>
      </c>
      <c r="Z83" s="40">
        <f>SUMIF(Entrada_Dados_Ano_2012!$C$7:$C$253,D83,Entrada_Dados_Ano_2012!$AA$7:$AA$253)</f>
        <v>0</v>
      </c>
      <c r="AA83" s="40">
        <f>SUMIF(Entrada_Dados_Ano_2012!$C$7:$C$253,D83,Entrada_Dados_Ano_2012!$AB$7:$AB$253)</f>
        <v>0</v>
      </c>
      <c r="AB83" s="40">
        <f>SUMIF(Entrada_Dados_Ano_2012!$C$7:$C$253,D83,Entrada_Dados_Ano_2012!$AC$7:$AC$253)</f>
        <v>0</v>
      </c>
      <c r="AC83" s="40">
        <f>SUMIF(Entrada_Dados_Ano_2012!$C$7:$C$253,D83,Entrada_Dados_Ano_2012!$AD$7:$AD$253)</f>
        <v>0</v>
      </c>
      <c r="AD83" s="40">
        <f>SUMIF(Entrada_Dados_Ano_2012!$C$7:$C$253,D83,Entrada_Dados_Ano_2012!$AE$7:$AE$253)</f>
        <v>0</v>
      </c>
      <c r="AE83" s="40">
        <f>SUMIF(Entrada_Dados_Ano_2012!$C$7:$C$253,D83,Entrada_Dados_Ano_2012!$AF$7:$AF$253)</f>
        <v>0</v>
      </c>
      <c r="AF83" s="40">
        <f>SUMIF(Entrada_Dados_Ano_2012!$C$7:$C$253,D83,Entrada_Dados_Ano_2012!$AG$7:$AG$253)</f>
        <v>0</v>
      </c>
      <c r="AG83" s="40">
        <f>SUMIF(Entrada_Dados_Ano_2012!$C$7:$C$253,D83,Entrada_Dados_Ano_2012!$AH$7:$AH$253)</f>
        <v>0</v>
      </c>
      <c r="AH83" s="40">
        <f>SUMIF(Entrada_Dados_Ano_2012!$C$7:$C$253,D83,Entrada_Dados_Ano_2012!$AI$7:$AI$253)</f>
        <v>0</v>
      </c>
      <c r="AI83" s="40">
        <f>SUMIF(Entrada_Dados_Ano_2012!$C$7:$C$253,D83,Entrada_Dados_Ano_2012!$AJ$7:$AJ$253)</f>
        <v>0</v>
      </c>
      <c r="AJ83" s="40">
        <f>SUMIF(Entrada_Dados_Ano_2012!$C$7:$C$253,D83,Entrada_Dados_Ano_2012!$AK$7:$AK$253)</f>
        <v>65</v>
      </c>
      <c r="AK83" s="40">
        <f>SUMIF(Entrada_Dados_Ano_2012!$C$7:$C$253,D83,Entrada_Dados_Ano_2012!$AL$7:$AL$253)</f>
        <v>0</v>
      </c>
      <c r="AL83" s="40">
        <f>SUMIF(Entrada_Dados_Ano_2012!$C$7:$C$253,D83,Entrada_Dados_Ano_2012!$AM$7:$AM$253)</f>
        <v>290</v>
      </c>
      <c r="AM83" s="40">
        <f>SUMIF(Entrada_Dados_Ano_2012!$C$7:$C$253,D83,Entrada_Dados_Ano_2012!$AN$7:$AN$253)</f>
        <v>500</v>
      </c>
      <c r="AN83" s="40">
        <f>SUMIF(Entrada_Dados_Ano_2012!$C$7:$C$253,D83,Entrada_Dados_Ano_2012!$AO$7:$AO$253)</f>
        <v>0</v>
      </c>
      <c r="AO83" s="40">
        <f>SUMIF(Entrada_Dados_Ano_2012!$C$7:$C$253,D83,Entrada_Dados_Ano_2012!$AP$7:$AP$253)</f>
        <v>0</v>
      </c>
      <c r="AP83" s="145">
        <f>SUMIF(Entrada_Dados_Ano_2012!$C$7:$C$253,D83,Entrada_Dados_Ano_2012!$AQ$7:$AQ$253)</f>
        <v>0</v>
      </c>
      <c r="AQ83" s="142">
        <f>SUMIF(Entrada_Dados_Ano_2012!$C$7:$C$253,D83,Entrada_Dados_Ano_2012!$AT$7:$AT$253)</f>
        <v>0</v>
      </c>
      <c r="AR83" s="40">
        <f>SUMIF(Entrada_Dados_Ano_2012!$C$7:$C$253,D83,Entrada_Dados_Ano_2012!$AU$7:$AU$253)</f>
        <v>0</v>
      </c>
      <c r="AS83" s="40">
        <f>SUMIF(Entrada_Dados_Ano_2012!$C$7:$C$253,D83,Entrada_Dados_Ano_2012!$AV$7:$AV$253)</f>
        <v>0</v>
      </c>
      <c r="AT83" s="40">
        <f>SUMIF(Entrada_Dados_Ano_2012!$C$7:$C$253,D83,Entrada_Dados_Ano_2012!$AW$7:$AW$253)</f>
        <v>0</v>
      </c>
      <c r="AU83" s="40">
        <f>SUMIF(Entrada_Dados_Ano_2012!$C$7:$C$253,D83,Entrada_Dados_Ano_2012!$AX$7:$AX$253)</f>
        <v>0</v>
      </c>
      <c r="AV83" s="40">
        <f>SUMIF(Entrada_Dados_Ano_2012!$C$7:$C$253,D83,Entrada_Dados_Ano_2012!$AY$7:$AY$253)</f>
        <v>0</v>
      </c>
      <c r="AW83" s="40">
        <f>SUMIF(Entrada_Dados_Ano_2012!$C$7:$C$253,D83,Entrada_Dados_Ano_2012!$AZ$7:$AZ$253)</f>
        <v>0</v>
      </c>
      <c r="AX83" s="40">
        <f>SUMIF(Entrada_Dados_Ano_2012!$C$7:$C$253,D83,Entrada_Dados_Ano_2012!$BA$7:$BA$253)</f>
        <v>0</v>
      </c>
      <c r="AY83" s="40">
        <f>SUMIF(Entrada_Dados_Ano_2012!$C$7:$C$253,D83,Entrada_Dados_Ano_2012!$BB$7:$BB$253)</f>
        <v>0</v>
      </c>
      <c r="AZ83" s="40">
        <f>SUMIF(Entrada_Dados_Ano_2012!$C$7:$C$253,D83,Entrada_Dados_Ano_2012!$BC$7:$BC$253)</f>
        <v>0</v>
      </c>
      <c r="BA83" s="40">
        <f>SUMIF(Entrada_Dados_Ano_2012!$C$7:$C$253,D83,Entrada_Dados_Ano_2012!$BD$7:$BD$253)</f>
        <v>0</v>
      </c>
      <c r="BB83" s="40">
        <f>SUMIF(Entrada_Dados_Ano_2012!$C$7:$C$253,D83,Entrada_Dados_Ano_2012!$BE$7:$BE$253)</f>
        <v>0</v>
      </c>
      <c r="BC83" s="40">
        <f>SUMIF(Entrada_Dados_Ano_2012!$C$7:$C$253,D83,Entrada_Dados_Ano_2012!$BF$7:$BF$253)</f>
        <v>1180</v>
      </c>
      <c r="BD83" s="40">
        <f>SUMIF(Entrada_Dados_Ano_2012!$C$7:$C$253,D83,Entrada_Dados_Ano_2012!$BG$7:$BG$253)</f>
        <v>0</v>
      </c>
      <c r="BE83" s="40">
        <f>SUMIF(Entrada_Dados_Ano_2012!$C$7:$C$253,D83,Entrada_Dados_Ano_2012!$BH$7:$BH$253)</f>
        <v>2610</v>
      </c>
      <c r="BF83" s="40">
        <f>SUMIF(Entrada_Dados_Ano_2012!$C$7:$C$253,D83,Entrada_Dados_Ano_2012!$BI$7:$BI$253)</f>
        <v>1550</v>
      </c>
      <c r="BG83" s="40">
        <f>SUMIF(Entrada_Dados_Ano_2012!$C$7:$C$253,D83,Entrada_Dados_Ano_2012!$BJ$7:$BJ$253)</f>
        <v>0</v>
      </c>
      <c r="BH83" s="40">
        <f>SUMIF(Entrada_Dados_Ano_2012!$C$7:$C$253,D83,Entrada_Dados_Ano_2012!$BK$7:$BK$253)</f>
        <v>0</v>
      </c>
      <c r="BI83" s="40">
        <f>SUMIF(Entrada_Dados_Ano_2012!$C$7:$C$253,D83,Entrada_Dados_Ano_2012!$BL$7:$BL$253)</f>
        <v>0</v>
      </c>
      <c r="BK83" s="80">
        <v>76</v>
      </c>
      <c r="BL83" s="81">
        <f t="shared" si="143"/>
        <v>0</v>
      </c>
      <c r="BM83" s="80" t="str">
        <f>IF(BL83=1,SUM($BL$8:BL83),"")</f>
        <v/>
      </c>
      <c r="BN83" s="86" t="str">
        <f t="shared" si="144"/>
        <v>Cumari</v>
      </c>
      <c r="BO83" s="117">
        <f t="shared" si="227"/>
        <v>0</v>
      </c>
      <c r="BP83" s="116">
        <f>HLOOKUP($BP$6,$BZ$6:DI83,BX83)</f>
        <v>0</v>
      </c>
      <c r="BQ83" s="117">
        <f>HLOOKUP($BQ$6,$DJ$6:ES83,BX83)</f>
        <v>0</v>
      </c>
      <c r="BR83" s="116">
        <f>HLOOKUP($BR$6,$ET$6:GC83,BX83)</f>
        <v>0</v>
      </c>
      <c r="BS83" s="84" t="str">
        <f t="shared" si="145"/>
        <v/>
      </c>
      <c r="BT83" s="96" t="str">
        <f>IF((SUM($BL82:$BL$254)=0),"",IF($BK83=VLOOKUP($BK83,$BM$8:$BM$254,1),IF(VLOOKUP($BK83,$BM$8:$BO$254,2)=0,"",VLOOKUP($BK83,$BM$8:$BO$254,3))," "))</f>
        <v/>
      </c>
      <c r="BU83" s="93" t="str">
        <f t="shared" si="146"/>
        <v/>
      </c>
      <c r="BV83" s="90" t="str">
        <f t="shared" si="147"/>
        <v/>
      </c>
      <c r="BW83" s="93" t="str">
        <f t="shared" si="148"/>
        <v/>
      </c>
      <c r="BX83" s="97">
        <v>78</v>
      </c>
      <c r="BY83" s="29"/>
      <c r="BZ83" s="113"/>
      <c r="CA83" s="113">
        <f t="shared" si="149"/>
        <v>0</v>
      </c>
      <c r="CB83" s="113">
        <f t="shared" si="150"/>
        <v>0</v>
      </c>
      <c r="CC83" s="113">
        <f t="shared" si="151"/>
        <v>0</v>
      </c>
      <c r="CD83" s="113">
        <f t="shared" si="152"/>
        <v>0</v>
      </c>
      <c r="CE83" s="113">
        <f t="shared" ca="1" si="153"/>
        <v>0</v>
      </c>
      <c r="CF83" s="113">
        <f t="shared" si="154"/>
        <v>0</v>
      </c>
      <c r="CG83" s="113">
        <f t="shared" si="155"/>
        <v>0</v>
      </c>
      <c r="CH83" s="113">
        <f t="shared" si="156"/>
        <v>0</v>
      </c>
      <c r="CI83" s="113">
        <f t="shared" si="116"/>
        <v>48</v>
      </c>
      <c r="CJ83" s="113">
        <f t="shared" si="117"/>
        <v>0</v>
      </c>
      <c r="CK83" s="113">
        <f t="shared" si="157"/>
        <v>0</v>
      </c>
      <c r="CL83" s="113">
        <f t="shared" si="158"/>
        <v>0</v>
      </c>
      <c r="CM83" s="113">
        <f t="shared" si="159"/>
        <v>12</v>
      </c>
      <c r="CN83" s="113">
        <f t="shared" si="160"/>
        <v>0</v>
      </c>
      <c r="CO83" s="113">
        <f t="shared" si="161"/>
        <v>0</v>
      </c>
      <c r="CP83" s="113">
        <f t="shared" si="162"/>
        <v>0</v>
      </c>
      <c r="CQ83" s="113">
        <f t="shared" si="163"/>
        <v>0</v>
      </c>
      <c r="CR83" s="113">
        <f t="shared" si="164"/>
        <v>0</v>
      </c>
      <c r="CS83" s="113">
        <f t="shared" si="118"/>
        <v>0</v>
      </c>
      <c r="CT83" s="113">
        <f t="shared" si="119"/>
        <v>0</v>
      </c>
      <c r="CU83" s="113">
        <f t="shared" si="120"/>
        <v>0</v>
      </c>
      <c r="CV83" s="113">
        <f t="shared" si="121"/>
        <v>0</v>
      </c>
      <c r="CW83" s="113">
        <f t="shared" si="165"/>
        <v>65</v>
      </c>
      <c r="CX83" s="113">
        <f t="shared" si="122"/>
        <v>0</v>
      </c>
      <c r="CY83" s="113">
        <f t="shared" si="123"/>
        <v>0</v>
      </c>
      <c r="CZ83" s="113">
        <f t="shared" si="124"/>
        <v>0</v>
      </c>
      <c r="DA83" s="113">
        <f t="shared" si="166"/>
        <v>0</v>
      </c>
      <c r="DB83" s="113">
        <f t="shared" si="167"/>
        <v>290</v>
      </c>
      <c r="DC83" s="113">
        <f t="shared" si="168"/>
        <v>0</v>
      </c>
      <c r="DD83" s="113">
        <f t="shared" si="169"/>
        <v>500</v>
      </c>
      <c r="DE83" s="113">
        <f t="shared" si="170"/>
        <v>0</v>
      </c>
      <c r="DF83" s="113">
        <f t="shared" si="171"/>
        <v>0</v>
      </c>
      <c r="DG83" s="113">
        <f t="shared" si="172"/>
        <v>0</v>
      </c>
      <c r="DH83" s="113">
        <f t="shared" si="173"/>
        <v>0</v>
      </c>
      <c r="DI83" s="113">
        <f t="shared" si="174"/>
        <v>0</v>
      </c>
      <c r="DJ83" s="113"/>
      <c r="DK83" s="113">
        <f t="shared" si="175"/>
        <v>0</v>
      </c>
      <c r="DL83" s="113">
        <f t="shared" si="176"/>
        <v>0</v>
      </c>
      <c r="DM83" s="113">
        <f t="shared" si="177"/>
        <v>0</v>
      </c>
      <c r="DN83" s="113">
        <f t="shared" si="178"/>
        <v>0</v>
      </c>
      <c r="DO83" s="113">
        <f t="shared" si="179"/>
        <v>0</v>
      </c>
      <c r="DP83" s="113">
        <f t="shared" si="180"/>
        <v>0</v>
      </c>
      <c r="DQ83" s="113">
        <f t="shared" si="181"/>
        <v>0</v>
      </c>
      <c r="DR83" s="113">
        <f t="shared" si="182"/>
        <v>0</v>
      </c>
      <c r="DS83" s="113">
        <f t="shared" si="125"/>
        <v>48</v>
      </c>
      <c r="DT83" s="113">
        <f t="shared" si="126"/>
        <v>0</v>
      </c>
      <c r="DU83" s="113">
        <f t="shared" si="183"/>
        <v>0</v>
      </c>
      <c r="DV83" s="113">
        <f t="shared" si="184"/>
        <v>0</v>
      </c>
      <c r="DW83" s="113">
        <f t="shared" si="185"/>
        <v>12</v>
      </c>
      <c r="DX83" s="113">
        <f t="shared" si="186"/>
        <v>0</v>
      </c>
      <c r="DY83" s="113">
        <f t="shared" si="187"/>
        <v>0</v>
      </c>
      <c r="DZ83" s="113">
        <f t="shared" si="188"/>
        <v>0</v>
      </c>
      <c r="EA83" s="113">
        <f t="shared" si="189"/>
        <v>0</v>
      </c>
      <c r="EB83" s="113">
        <f t="shared" si="190"/>
        <v>0</v>
      </c>
      <c r="EC83" s="113">
        <f t="shared" si="127"/>
        <v>0</v>
      </c>
      <c r="ED83" s="113">
        <f t="shared" si="128"/>
        <v>0</v>
      </c>
      <c r="EE83" s="113">
        <f t="shared" si="129"/>
        <v>0</v>
      </c>
      <c r="EF83" s="113">
        <f t="shared" si="130"/>
        <v>0</v>
      </c>
      <c r="EG83" s="113">
        <f t="shared" si="191"/>
        <v>65</v>
      </c>
      <c r="EH83" s="113">
        <f t="shared" si="131"/>
        <v>0</v>
      </c>
      <c r="EI83" s="113">
        <f t="shared" si="132"/>
        <v>0</v>
      </c>
      <c r="EJ83" s="113">
        <f t="shared" si="133"/>
        <v>0</v>
      </c>
      <c r="EK83" s="113">
        <f t="shared" si="192"/>
        <v>0</v>
      </c>
      <c r="EL83" s="113">
        <f t="shared" si="193"/>
        <v>290</v>
      </c>
      <c r="EM83" s="113">
        <f t="shared" si="194"/>
        <v>0</v>
      </c>
      <c r="EN83" s="113">
        <f t="shared" si="195"/>
        <v>500</v>
      </c>
      <c r="EO83" s="113">
        <f t="shared" si="196"/>
        <v>0</v>
      </c>
      <c r="EP83" s="113">
        <f t="shared" si="197"/>
        <v>0</v>
      </c>
      <c r="EQ83" s="113">
        <f t="shared" si="198"/>
        <v>0</v>
      </c>
      <c r="ER83" s="113">
        <f t="shared" si="199"/>
        <v>0</v>
      </c>
      <c r="ES83" s="113">
        <f t="shared" si="200"/>
        <v>0</v>
      </c>
      <c r="ET83" s="113"/>
      <c r="EU83" s="113">
        <f t="shared" si="201"/>
        <v>0</v>
      </c>
      <c r="EV83" s="113">
        <f t="shared" si="202"/>
        <v>0</v>
      </c>
      <c r="EW83" s="113">
        <f t="shared" si="203"/>
        <v>0</v>
      </c>
      <c r="EX83" s="113">
        <f t="shared" si="204"/>
        <v>0</v>
      </c>
      <c r="EY83" s="113">
        <f t="shared" si="205"/>
        <v>0</v>
      </c>
      <c r="EZ83" s="113">
        <f t="shared" si="206"/>
        <v>0</v>
      </c>
      <c r="FA83" s="113">
        <f t="shared" si="207"/>
        <v>0</v>
      </c>
      <c r="FB83" s="113">
        <f t="shared" si="208"/>
        <v>0</v>
      </c>
      <c r="FC83" s="113">
        <f t="shared" si="134"/>
        <v>118</v>
      </c>
      <c r="FD83" s="113">
        <f t="shared" si="135"/>
        <v>0</v>
      </c>
      <c r="FE83" s="113">
        <f t="shared" si="209"/>
        <v>0</v>
      </c>
      <c r="FF83" s="113">
        <f t="shared" si="210"/>
        <v>0</v>
      </c>
      <c r="FG83" s="113">
        <f t="shared" si="211"/>
        <v>99</v>
      </c>
      <c r="FH83" s="113">
        <f t="shared" si="212"/>
        <v>0</v>
      </c>
      <c r="FI83" s="113">
        <f t="shared" si="213"/>
        <v>0</v>
      </c>
      <c r="FJ83" s="113">
        <f t="shared" si="214"/>
        <v>0</v>
      </c>
      <c r="FK83" s="113">
        <f t="shared" si="215"/>
        <v>0</v>
      </c>
      <c r="FL83" s="113">
        <f t="shared" si="216"/>
        <v>0</v>
      </c>
      <c r="FM83" s="113">
        <f t="shared" si="136"/>
        <v>0</v>
      </c>
      <c r="FN83" s="113">
        <f t="shared" si="137"/>
        <v>0</v>
      </c>
      <c r="FO83" s="113">
        <f t="shared" si="138"/>
        <v>0</v>
      </c>
      <c r="FP83" s="113">
        <f t="shared" si="139"/>
        <v>0</v>
      </c>
      <c r="FQ83" s="113">
        <f t="shared" si="217"/>
        <v>1180</v>
      </c>
      <c r="FR83" s="113">
        <f t="shared" si="140"/>
        <v>0</v>
      </c>
      <c r="FS83" s="113">
        <f t="shared" si="141"/>
        <v>0</v>
      </c>
      <c r="FT83" s="113">
        <f t="shared" si="142"/>
        <v>0</v>
      </c>
      <c r="FU83" s="113">
        <f t="shared" si="218"/>
        <v>0</v>
      </c>
      <c r="FV83" s="113">
        <f t="shared" si="219"/>
        <v>2610</v>
      </c>
      <c r="FW83" s="113">
        <f t="shared" si="220"/>
        <v>0</v>
      </c>
      <c r="FX83" s="113">
        <f t="shared" si="221"/>
        <v>1550</v>
      </c>
      <c r="FY83" s="113">
        <f t="shared" si="222"/>
        <v>0</v>
      </c>
      <c r="FZ83" s="113">
        <f t="shared" si="223"/>
        <v>0</v>
      </c>
      <c r="GA83" s="113">
        <f t="shared" si="224"/>
        <v>0</v>
      </c>
      <c r="GB83" s="113">
        <f t="shared" si="225"/>
        <v>0</v>
      </c>
      <c r="GC83" s="113">
        <f t="shared" si="226"/>
        <v>0</v>
      </c>
    </row>
    <row r="84" spans="2:185" ht="12.75" customHeight="1" x14ac:dyDescent="0.2">
      <c r="B84" s="124">
        <v>77</v>
      </c>
      <c r="C84" s="121" t="s">
        <v>356</v>
      </c>
      <c r="D84" s="126" t="s">
        <v>131</v>
      </c>
      <c r="E84" s="40">
        <f>SUMIF(Entrada_Dados_Ano_2012!$C$7:$C$253,D84,Entrada_Dados_Ano_2012!$D$7:$D$253)</f>
        <v>0</v>
      </c>
      <c r="F84" s="40">
        <f>SUMIF(Entrada_Dados_Ano_2012!$C$7:$C$253,D84,Entrada_Dados_Ano_2012!$E$7:$E$253)</f>
        <v>0</v>
      </c>
      <c r="G84" s="40">
        <f>SUMIF(Entrada_Dados_Ano_2012!$C$7:$C$253,D84,Entrada_Dados_Ano_2012!$F$7:$F$253)</f>
        <v>0</v>
      </c>
      <c r="H84" s="40">
        <f ca="1">SUMIF(Entrada_Dados_Ano_2012!$C$7:$C$253,D84,Entrada_Dados_Ano_2012!$G$7:$G$251)</f>
        <v>0</v>
      </c>
      <c r="I84" s="40">
        <f>SUMIF(Entrada_Dados_Ano_2012!$C$7:$C$251,D84,Entrada_Dados_Ano_2012!$H$7:$H$253)</f>
        <v>30</v>
      </c>
      <c r="J84" s="40">
        <f>SUMIF(Entrada_Dados_Ano_2012!$C$7:$C$253,D84,Entrada_Dados_Ano_2012!$I$7:$I$253)</f>
        <v>0</v>
      </c>
      <c r="K84" s="40">
        <f>SUMIF(Entrada_Dados_Ano_2012!$C$7:$C$253,D84,Entrada_Dados_Ano_2012!$J$7:$J$253)</f>
        <v>115</v>
      </c>
      <c r="L84" s="40">
        <f>SUMIF(Entrada_Dados_Ano_2012!$C$7:$C$253,D84,Entrada_Dados_Ano_2012!$K$7:$K$253)</f>
        <v>0</v>
      </c>
      <c r="M84" s="40">
        <f>SUMIF(Entrada_Dados_Ano_2012!$C$7:$C$253,D84,Entrada_Dados_Ano_2012!$L$7:$L$253)</f>
        <v>0</v>
      </c>
      <c r="N84" s="40">
        <f>SUMIF(Entrada_Dados_Ano_2012!$C$7:$C$253,D84,Entrada_Dados_Ano_2012!$M$7:$M$253)</f>
        <v>35</v>
      </c>
      <c r="O84" s="40">
        <f>SUMIF(Entrada_Dados_Ano_2012!$C$7:$C$253,D84,Entrada_Dados_Ano_2012!$N$7:$N$253)</f>
        <v>0</v>
      </c>
      <c r="P84" s="40">
        <f>SUMIF(Entrada_Dados_Ano_2012!$C$7:$C$253,D84,Entrada_Dados_Ano_2012!$O$7:$O$253)</f>
        <v>0</v>
      </c>
      <c r="Q84" s="40">
        <f>SUMIF(Entrada_Dados_Ano_2012!$C$7:$C$253,D84,Entrada_Dados_Ano_2012!$P$7:$P$253)</f>
        <v>6</v>
      </c>
      <c r="R84" s="40">
        <f>SUMIF(Entrada_Dados_Ano_2012!$C$7:$C$253,D84,Entrada_Dados_Ano_2012!$Q$7:$Q$253)</f>
        <v>0</v>
      </c>
      <c r="S84" s="40">
        <f>SUMIF(Entrada_Dados_Ano_2012!$C$7:$C$253,D84,Entrada_Dados_Ano_2012!$R$7:$R$253)</f>
        <v>600</v>
      </c>
      <c r="T84" s="40">
        <f>SUMIF(Entrada_Dados_Ano_2012!$C$7:$C$253,D84,Entrada_Dados_Ano_2012!$S$7:$S$253)</f>
        <v>0</v>
      </c>
      <c r="U84" s="40">
        <f>SUMIF(Entrada_Dados_Ano_2012!$C$7:$C$253,D84,Entrada_Dados_Ano_2012!$T$7:$T$253)</f>
        <v>0</v>
      </c>
      <c r="V84" s="40">
        <f>SUMIF(Entrada_Dados_Ano_2012!$C$7:$C$253,D84,Entrada_Dados_Ano_2012!$U$7:$U$253)</f>
        <v>0</v>
      </c>
      <c r="W84" s="145">
        <f>SUMIF(Entrada_Dados_Ano_2012!$C$7:$C$253,D84,Entrada_Dados_Ano_2012!$V$7:$V$253)</f>
        <v>0</v>
      </c>
      <c r="X84" s="142">
        <f>SUMIF(Entrada_Dados_Ano_2012!$C$7:$C$253,D84,Entrada_Dados_Ano_2012!$Y$7:$Y$253)</f>
        <v>0</v>
      </c>
      <c r="Y84" s="40">
        <f>SUMIF(Entrada_Dados_Ano_2012!$C$7:$C$253,D84,Entrada_Dados_Ano_2012!$Z$7:$Z$253)</f>
        <v>0</v>
      </c>
      <c r="Z84" s="40">
        <f>SUMIF(Entrada_Dados_Ano_2012!$C$7:$C$253,D84,Entrada_Dados_Ano_2012!$AA$7:$AA$253)</f>
        <v>0</v>
      </c>
      <c r="AA84" s="40">
        <f>SUMIF(Entrada_Dados_Ano_2012!$C$7:$C$253,D84,Entrada_Dados_Ano_2012!$AB$7:$AB$253)</f>
        <v>0</v>
      </c>
      <c r="AB84" s="40">
        <f>SUMIF(Entrada_Dados_Ano_2012!$C$7:$C$253,D84,Entrada_Dados_Ano_2012!$AC$7:$AC$253)</f>
        <v>30</v>
      </c>
      <c r="AC84" s="40">
        <f>SUMIF(Entrada_Dados_Ano_2012!$C$7:$C$253,D84,Entrada_Dados_Ano_2012!$AD$7:$AD$253)</f>
        <v>0</v>
      </c>
      <c r="AD84" s="40">
        <f>SUMIF(Entrada_Dados_Ano_2012!$C$7:$C$253,D84,Entrada_Dados_Ano_2012!$AE$7:$AE$253)</f>
        <v>115</v>
      </c>
      <c r="AE84" s="40">
        <f>SUMIF(Entrada_Dados_Ano_2012!$C$7:$C$253,D84,Entrada_Dados_Ano_2012!$AF$7:$AF$253)</f>
        <v>0</v>
      </c>
      <c r="AF84" s="40">
        <f>SUMIF(Entrada_Dados_Ano_2012!$C$7:$C$253,D84,Entrada_Dados_Ano_2012!$AG$7:$AG$253)</f>
        <v>0</v>
      </c>
      <c r="AG84" s="40">
        <f>SUMIF(Entrada_Dados_Ano_2012!$C$7:$C$253,D84,Entrada_Dados_Ano_2012!$AH$7:$AH$253)</f>
        <v>35</v>
      </c>
      <c r="AH84" s="40">
        <f>SUMIF(Entrada_Dados_Ano_2012!$C$7:$C$253,D84,Entrada_Dados_Ano_2012!$AI$7:$AI$253)</f>
        <v>0</v>
      </c>
      <c r="AI84" s="40">
        <f>SUMIF(Entrada_Dados_Ano_2012!$C$7:$C$253,D84,Entrada_Dados_Ano_2012!$AJ$7:$AJ$253)</f>
        <v>0</v>
      </c>
      <c r="AJ84" s="40">
        <f>SUMIF(Entrada_Dados_Ano_2012!$C$7:$C$253,D84,Entrada_Dados_Ano_2012!$AK$7:$AK$253)</f>
        <v>6</v>
      </c>
      <c r="AK84" s="40">
        <f>SUMIF(Entrada_Dados_Ano_2012!$C$7:$C$253,D84,Entrada_Dados_Ano_2012!$AL$7:$AL$253)</f>
        <v>0</v>
      </c>
      <c r="AL84" s="40">
        <f>SUMIF(Entrada_Dados_Ano_2012!$C$7:$C$253,D84,Entrada_Dados_Ano_2012!$AM$7:$AM$253)</f>
        <v>600</v>
      </c>
      <c r="AM84" s="40">
        <f>SUMIF(Entrada_Dados_Ano_2012!$C$7:$C$253,D84,Entrada_Dados_Ano_2012!$AN$7:$AN$253)</f>
        <v>0</v>
      </c>
      <c r="AN84" s="40">
        <f>SUMIF(Entrada_Dados_Ano_2012!$C$7:$C$253,D84,Entrada_Dados_Ano_2012!$AO$7:$AO$253)</f>
        <v>0</v>
      </c>
      <c r="AO84" s="40">
        <f>SUMIF(Entrada_Dados_Ano_2012!$C$7:$C$253,D84,Entrada_Dados_Ano_2012!$AP$7:$AP$253)</f>
        <v>0</v>
      </c>
      <c r="AP84" s="145">
        <f>SUMIF(Entrada_Dados_Ano_2012!$C$7:$C$253,D84,Entrada_Dados_Ano_2012!$AQ$7:$AQ$253)</f>
        <v>0</v>
      </c>
      <c r="AQ84" s="142">
        <f>SUMIF(Entrada_Dados_Ano_2012!$C$7:$C$253,D84,Entrada_Dados_Ano_2012!$AT$7:$AT$253)</f>
        <v>0</v>
      </c>
      <c r="AR84" s="40">
        <f>SUMIF(Entrada_Dados_Ano_2012!$C$7:$C$253,D84,Entrada_Dados_Ano_2012!$AU$7:$AU$253)</f>
        <v>0</v>
      </c>
      <c r="AS84" s="40">
        <f>SUMIF(Entrada_Dados_Ano_2012!$C$7:$C$253,D84,Entrada_Dados_Ano_2012!$AV$7:$AV$253)</f>
        <v>0</v>
      </c>
      <c r="AT84" s="40">
        <f>SUMIF(Entrada_Dados_Ano_2012!$C$7:$C$253,D84,Entrada_Dados_Ano_2012!$AW$7:$AW$253)</f>
        <v>0</v>
      </c>
      <c r="AU84" s="40">
        <f>SUMIF(Entrada_Dados_Ano_2012!$C$7:$C$253,D84,Entrada_Dados_Ano_2012!$AX$7:$AX$253)</f>
        <v>36</v>
      </c>
      <c r="AV84" s="40">
        <f>SUMIF(Entrada_Dados_Ano_2012!$C$7:$C$253,D84,Entrada_Dados_Ano_2012!$AY$7:$AY$253)</f>
        <v>0</v>
      </c>
      <c r="AW84" s="40">
        <f>SUMIF(Entrada_Dados_Ano_2012!$C$7:$C$253,D84,Entrada_Dados_Ano_2012!$AZ$7:$AZ$253)</f>
        <v>3450</v>
      </c>
      <c r="AX84" s="40">
        <f>SUMIF(Entrada_Dados_Ano_2012!$C$7:$C$253,D84,Entrada_Dados_Ano_2012!$BA$7:$BA$253)</f>
        <v>0</v>
      </c>
      <c r="AY84" s="40">
        <f>SUMIF(Entrada_Dados_Ano_2012!$C$7:$C$253,D84,Entrada_Dados_Ano_2012!$BB$7:$BB$253)</f>
        <v>0</v>
      </c>
      <c r="AZ84" s="40">
        <f>SUMIF(Entrada_Dados_Ano_2012!$C$7:$C$253,D84,Entrada_Dados_Ano_2012!$BC$7:$BC$253)</f>
        <v>34</v>
      </c>
      <c r="BA84" s="40">
        <f>SUMIF(Entrada_Dados_Ano_2012!$C$7:$C$253,D84,Entrada_Dados_Ano_2012!$BD$7:$BD$253)</f>
        <v>0</v>
      </c>
      <c r="BB84" s="40">
        <f>SUMIF(Entrada_Dados_Ano_2012!$C$7:$C$253,D84,Entrada_Dados_Ano_2012!$BE$7:$BE$253)</f>
        <v>0</v>
      </c>
      <c r="BC84" s="40">
        <f>SUMIF(Entrada_Dados_Ano_2012!$C$7:$C$253,D84,Entrada_Dados_Ano_2012!$BF$7:$BF$253)</f>
        <v>36</v>
      </c>
      <c r="BD84" s="40">
        <f>SUMIF(Entrada_Dados_Ano_2012!$C$7:$C$253,D84,Entrada_Dados_Ano_2012!$BG$7:$BG$253)</f>
        <v>0</v>
      </c>
      <c r="BE84" s="40">
        <f>SUMIF(Entrada_Dados_Ano_2012!$C$7:$C$253,D84,Entrada_Dados_Ano_2012!$BH$7:$BH$253)</f>
        <v>1020</v>
      </c>
      <c r="BF84" s="40">
        <f>SUMIF(Entrada_Dados_Ano_2012!$C$7:$C$253,D84,Entrada_Dados_Ano_2012!$BI$7:$BI$253)</f>
        <v>0</v>
      </c>
      <c r="BG84" s="40">
        <f>SUMIF(Entrada_Dados_Ano_2012!$C$7:$C$253,D84,Entrada_Dados_Ano_2012!$BJ$7:$BJ$253)</f>
        <v>0</v>
      </c>
      <c r="BH84" s="40">
        <f>SUMIF(Entrada_Dados_Ano_2012!$C$7:$C$253,D84,Entrada_Dados_Ano_2012!$BK$7:$BK$253)</f>
        <v>0</v>
      </c>
      <c r="BI84" s="40">
        <f>SUMIF(Entrada_Dados_Ano_2012!$C$7:$C$253,D84,Entrada_Dados_Ano_2012!$BL$7:$BL$253)</f>
        <v>0</v>
      </c>
      <c r="BK84" s="80">
        <v>77</v>
      </c>
      <c r="BL84" s="81">
        <f t="shared" si="143"/>
        <v>0</v>
      </c>
      <c r="BM84" s="80" t="str">
        <f>IF(BL84=1,SUM($BL$8:BL84),"")</f>
        <v/>
      </c>
      <c r="BN84" s="86" t="str">
        <f t="shared" si="144"/>
        <v>Damianópolis</v>
      </c>
      <c r="BO84" s="117">
        <f t="shared" si="227"/>
        <v>0</v>
      </c>
      <c r="BP84" s="116">
        <f>HLOOKUP($BP$6,$BZ$6:DI84,BX84)</f>
        <v>0</v>
      </c>
      <c r="BQ84" s="117">
        <f>HLOOKUP($BQ$6,$DJ$6:ES84,BX84)</f>
        <v>0</v>
      </c>
      <c r="BR84" s="116">
        <f>HLOOKUP($BR$6,$ET$6:GC84,BX84)</f>
        <v>0</v>
      </c>
      <c r="BS84" s="84" t="str">
        <f t="shared" si="145"/>
        <v/>
      </c>
      <c r="BT84" s="96" t="str">
        <f>IF((SUM($BL83:$BL$254)=0),"",IF($BK84=VLOOKUP($BK84,$BM$8:$BM$254,1),IF(VLOOKUP($BK84,$BM$8:$BO$254,2)=0,"",VLOOKUP($BK84,$BM$8:$BO$254,3))," "))</f>
        <v/>
      </c>
      <c r="BU84" s="93" t="str">
        <f t="shared" si="146"/>
        <v/>
      </c>
      <c r="BV84" s="90" t="str">
        <f t="shared" si="147"/>
        <v/>
      </c>
      <c r="BW84" s="93" t="str">
        <f t="shared" si="148"/>
        <v/>
      </c>
      <c r="BX84" s="97">
        <v>79</v>
      </c>
      <c r="BY84" s="29"/>
      <c r="BZ84" s="113"/>
      <c r="CA84" s="113">
        <f t="shared" si="149"/>
        <v>0</v>
      </c>
      <c r="CB84" s="113">
        <f t="shared" si="150"/>
        <v>0</v>
      </c>
      <c r="CC84" s="113">
        <f t="shared" si="151"/>
        <v>0</v>
      </c>
      <c r="CD84" s="113">
        <f t="shared" si="152"/>
        <v>0</v>
      </c>
      <c r="CE84" s="113">
        <f t="shared" ca="1" si="153"/>
        <v>0</v>
      </c>
      <c r="CF84" s="113">
        <f t="shared" si="154"/>
        <v>30</v>
      </c>
      <c r="CG84" s="113">
        <f t="shared" si="155"/>
        <v>6</v>
      </c>
      <c r="CH84" s="113">
        <f t="shared" si="156"/>
        <v>0</v>
      </c>
      <c r="CI84" s="113">
        <f t="shared" si="116"/>
        <v>0</v>
      </c>
      <c r="CJ84" s="113">
        <f t="shared" si="117"/>
        <v>0</v>
      </c>
      <c r="CK84" s="113">
        <f t="shared" si="157"/>
        <v>115</v>
      </c>
      <c r="CL84" s="113">
        <f t="shared" si="158"/>
        <v>0</v>
      </c>
      <c r="CM84" s="113">
        <f t="shared" si="159"/>
        <v>0</v>
      </c>
      <c r="CN84" s="113">
        <f t="shared" si="160"/>
        <v>0</v>
      </c>
      <c r="CO84" s="113">
        <f t="shared" si="161"/>
        <v>35</v>
      </c>
      <c r="CP84" s="113">
        <f t="shared" si="162"/>
        <v>0</v>
      </c>
      <c r="CQ84" s="113">
        <f t="shared" si="163"/>
        <v>0</v>
      </c>
      <c r="CR84" s="113">
        <f t="shared" si="164"/>
        <v>0</v>
      </c>
      <c r="CS84" s="113">
        <f t="shared" si="118"/>
        <v>0</v>
      </c>
      <c r="CT84" s="113">
        <f t="shared" si="119"/>
        <v>0</v>
      </c>
      <c r="CU84" s="113">
        <f t="shared" si="120"/>
        <v>0</v>
      </c>
      <c r="CV84" s="113">
        <f t="shared" si="121"/>
        <v>0</v>
      </c>
      <c r="CW84" s="113">
        <f t="shared" si="165"/>
        <v>6</v>
      </c>
      <c r="CX84" s="113">
        <f t="shared" si="122"/>
        <v>0</v>
      </c>
      <c r="CY84" s="113">
        <f t="shared" si="123"/>
        <v>0</v>
      </c>
      <c r="CZ84" s="113">
        <f t="shared" si="124"/>
        <v>0</v>
      </c>
      <c r="DA84" s="113">
        <f t="shared" si="166"/>
        <v>0</v>
      </c>
      <c r="DB84" s="113">
        <f t="shared" si="167"/>
        <v>600</v>
      </c>
      <c r="DC84" s="113">
        <f t="shared" si="168"/>
        <v>0</v>
      </c>
      <c r="DD84" s="113">
        <f t="shared" si="169"/>
        <v>0</v>
      </c>
      <c r="DE84" s="113">
        <f t="shared" si="170"/>
        <v>0</v>
      </c>
      <c r="DF84" s="113">
        <f t="shared" si="171"/>
        <v>0</v>
      </c>
      <c r="DG84" s="113">
        <f t="shared" si="172"/>
        <v>0</v>
      </c>
      <c r="DH84" s="113">
        <f t="shared" si="173"/>
        <v>0</v>
      </c>
      <c r="DI84" s="113">
        <f t="shared" si="174"/>
        <v>0</v>
      </c>
      <c r="DJ84" s="113"/>
      <c r="DK84" s="113">
        <f t="shared" si="175"/>
        <v>0</v>
      </c>
      <c r="DL84" s="113">
        <f t="shared" si="176"/>
        <v>0</v>
      </c>
      <c r="DM84" s="113">
        <f t="shared" si="177"/>
        <v>0</v>
      </c>
      <c r="DN84" s="113">
        <f t="shared" si="178"/>
        <v>0</v>
      </c>
      <c r="DO84" s="113">
        <f t="shared" si="179"/>
        <v>0</v>
      </c>
      <c r="DP84" s="113">
        <f t="shared" si="180"/>
        <v>30</v>
      </c>
      <c r="DQ84" s="113">
        <f t="shared" si="181"/>
        <v>6</v>
      </c>
      <c r="DR84" s="113">
        <f t="shared" si="182"/>
        <v>0</v>
      </c>
      <c r="DS84" s="113">
        <f t="shared" si="125"/>
        <v>0</v>
      </c>
      <c r="DT84" s="113">
        <f t="shared" si="126"/>
        <v>0</v>
      </c>
      <c r="DU84" s="113">
        <f t="shared" si="183"/>
        <v>115</v>
      </c>
      <c r="DV84" s="113">
        <f t="shared" si="184"/>
        <v>0</v>
      </c>
      <c r="DW84" s="113">
        <f t="shared" si="185"/>
        <v>0</v>
      </c>
      <c r="DX84" s="113">
        <f t="shared" si="186"/>
        <v>0</v>
      </c>
      <c r="DY84" s="113">
        <f t="shared" si="187"/>
        <v>35</v>
      </c>
      <c r="DZ84" s="113">
        <f t="shared" si="188"/>
        <v>0</v>
      </c>
      <c r="EA84" s="113">
        <f t="shared" si="189"/>
        <v>0</v>
      </c>
      <c r="EB84" s="113">
        <f t="shared" si="190"/>
        <v>0</v>
      </c>
      <c r="EC84" s="113">
        <f t="shared" si="127"/>
        <v>0</v>
      </c>
      <c r="ED84" s="113">
        <f t="shared" si="128"/>
        <v>0</v>
      </c>
      <c r="EE84" s="113">
        <f t="shared" si="129"/>
        <v>0</v>
      </c>
      <c r="EF84" s="113">
        <f t="shared" si="130"/>
        <v>0</v>
      </c>
      <c r="EG84" s="113">
        <f t="shared" si="191"/>
        <v>6</v>
      </c>
      <c r="EH84" s="113">
        <f t="shared" si="131"/>
        <v>0</v>
      </c>
      <c r="EI84" s="113">
        <f t="shared" si="132"/>
        <v>0</v>
      </c>
      <c r="EJ84" s="113">
        <f t="shared" si="133"/>
        <v>0</v>
      </c>
      <c r="EK84" s="113">
        <f t="shared" si="192"/>
        <v>0</v>
      </c>
      <c r="EL84" s="113">
        <f t="shared" si="193"/>
        <v>600</v>
      </c>
      <c r="EM84" s="113">
        <f t="shared" si="194"/>
        <v>0</v>
      </c>
      <c r="EN84" s="113">
        <f t="shared" si="195"/>
        <v>0</v>
      </c>
      <c r="EO84" s="113">
        <f t="shared" si="196"/>
        <v>0</v>
      </c>
      <c r="EP84" s="113">
        <f t="shared" si="197"/>
        <v>0</v>
      </c>
      <c r="EQ84" s="113">
        <f t="shared" si="198"/>
        <v>0</v>
      </c>
      <c r="ER84" s="113">
        <f t="shared" si="199"/>
        <v>0</v>
      </c>
      <c r="ES84" s="113">
        <f t="shared" si="200"/>
        <v>0</v>
      </c>
      <c r="ET84" s="113"/>
      <c r="EU84" s="113">
        <f t="shared" si="201"/>
        <v>0</v>
      </c>
      <c r="EV84" s="113">
        <f t="shared" si="202"/>
        <v>0</v>
      </c>
      <c r="EW84" s="113">
        <f t="shared" si="203"/>
        <v>0</v>
      </c>
      <c r="EX84" s="113">
        <f t="shared" si="204"/>
        <v>0</v>
      </c>
      <c r="EY84" s="113">
        <f t="shared" si="205"/>
        <v>0</v>
      </c>
      <c r="EZ84" s="113">
        <f t="shared" si="206"/>
        <v>36</v>
      </c>
      <c r="FA84" s="113">
        <f t="shared" si="207"/>
        <v>36</v>
      </c>
      <c r="FB84" s="113">
        <f t="shared" si="208"/>
        <v>0</v>
      </c>
      <c r="FC84" s="113">
        <f t="shared" si="134"/>
        <v>0</v>
      </c>
      <c r="FD84" s="113">
        <f t="shared" si="135"/>
        <v>0</v>
      </c>
      <c r="FE84" s="113">
        <f t="shared" si="209"/>
        <v>3450</v>
      </c>
      <c r="FF84" s="113">
        <f t="shared" si="210"/>
        <v>0</v>
      </c>
      <c r="FG84" s="113">
        <f t="shared" si="211"/>
        <v>0</v>
      </c>
      <c r="FH84" s="113">
        <f t="shared" si="212"/>
        <v>0</v>
      </c>
      <c r="FI84" s="113">
        <f t="shared" si="213"/>
        <v>34</v>
      </c>
      <c r="FJ84" s="113">
        <f t="shared" si="214"/>
        <v>0</v>
      </c>
      <c r="FK84" s="113">
        <f t="shared" si="215"/>
        <v>0</v>
      </c>
      <c r="FL84" s="113">
        <f t="shared" si="216"/>
        <v>0</v>
      </c>
      <c r="FM84" s="113">
        <f t="shared" si="136"/>
        <v>0</v>
      </c>
      <c r="FN84" s="113">
        <f t="shared" si="137"/>
        <v>0</v>
      </c>
      <c r="FO84" s="113">
        <f t="shared" si="138"/>
        <v>0</v>
      </c>
      <c r="FP84" s="113">
        <f t="shared" si="139"/>
        <v>0</v>
      </c>
      <c r="FQ84" s="113">
        <f t="shared" si="217"/>
        <v>36</v>
      </c>
      <c r="FR84" s="113">
        <f t="shared" si="140"/>
        <v>0</v>
      </c>
      <c r="FS84" s="113">
        <f t="shared" si="141"/>
        <v>0</v>
      </c>
      <c r="FT84" s="113">
        <f t="shared" si="142"/>
        <v>0</v>
      </c>
      <c r="FU84" s="113">
        <f t="shared" si="218"/>
        <v>0</v>
      </c>
      <c r="FV84" s="113">
        <f t="shared" si="219"/>
        <v>1020</v>
      </c>
      <c r="FW84" s="113">
        <f t="shared" si="220"/>
        <v>0</v>
      </c>
      <c r="FX84" s="113">
        <f t="shared" si="221"/>
        <v>0</v>
      </c>
      <c r="FY84" s="113">
        <f t="shared" si="222"/>
        <v>0</v>
      </c>
      <c r="FZ84" s="113">
        <f t="shared" si="223"/>
        <v>0</v>
      </c>
      <c r="GA84" s="113">
        <f t="shared" si="224"/>
        <v>0</v>
      </c>
      <c r="GB84" s="113">
        <f t="shared" si="225"/>
        <v>0</v>
      </c>
      <c r="GC84" s="113">
        <f t="shared" si="226"/>
        <v>0</v>
      </c>
    </row>
    <row r="85" spans="2:185" ht="12.75" customHeight="1" x14ac:dyDescent="0.2">
      <c r="B85" s="124">
        <v>78</v>
      </c>
      <c r="C85" s="121" t="s">
        <v>357</v>
      </c>
      <c r="D85" s="126" t="s">
        <v>132</v>
      </c>
      <c r="E85" s="40">
        <f>SUMIF(Entrada_Dados_Ano_2012!$C$7:$C$253,D85,Entrada_Dados_Ano_2012!$D$7:$D$253)</f>
        <v>0</v>
      </c>
      <c r="F85" s="40">
        <f>SUMIF(Entrada_Dados_Ano_2012!$C$7:$C$253,D85,Entrada_Dados_Ano_2012!$E$7:$E$253)</f>
        <v>0</v>
      </c>
      <c r="G85" s="40">
        <f>SUMIF(Entrada_Dados_Ano_2012!$C$7:$C$253,D85,Entrada_Dados_Ano_2012!$F$7:$F$253)</f>
        <v>0</v>
      </c>
      <c r="H85" s="40">
        <f ca="1">SUMIF(Entrada_Dados_Ano_2012!$C$7:$C$253,D85,Entrada_Dados_Ano_2012!$G$7:$G$251)</f>
        <v>0</v>
      </c>
      <c r="I85" s="40">
        <f>SUMIF(Entrada_Dados_Ano_2012!$C$7:$C$251,D85,Entrada_Dados_Ano_2012!$H$7:$H$253)</f>
        <v>25</v>
      </c>
      <c r="J85" s="40">
        <f>SUMIF(Entrada_Dados_Ano_2012!$C$7:$C$253,D85,Entrada_Dados_Ano_2012!$I$7:$I$253)</f>
        <v>0</v>
      </c>
      <c r="K85" s="40">
        <f>SUMIF(Entrada_Dados_Ano_2012!$C$7:$C$253,D85,Entrada_Dados_Ano_2012!$J$7:$J$253)</f>
        <v>0</v>
      </c>
      <c r="L85" s="40">
        <f>SUMIF(Entrada_Dados_Ano_2012!$C$7:$C$253,D85,Entrada_Dados_Ano_2012!$K$7:$K$253)</f>
        <v>0</v>
      </c>
      <c r="M85" s="40">
        <f>SUMIF(Entrada_Dados_Ano_2012!$C$7:$C$253,D85,Entrada_Dados_Ano_2012!$L$7:$L$253)</f>
        <v>0</v>
      </c>
      <c r="N85" s="40">
        <f>SUMIF(Entrada_Dados_Ano_2012!$C$7:$C$253,D85,Entrada_Dados_Ano_2012!$M$7:$M$253)</f>
        <v>0</v>
      </c>
      <c r="O85" s="40">
        <f>SUMIF(Entrada_Dados_Ano_2012!$C$7:$C$253,D85,Entrada_Dados_Ano_2012!$N$7:$N$253)</f>
        <v>0</v>
      </c>
      <c r="P85" s="40">
        <f>SUMIF(Entrada_Dados_Ano_2012!$C$7:$C$253,D85,Entrada_Dados_Ano_2012!$O$7:$O$253)</f>
        <v>0</v>
      </c>
      <c r="Q85" s="40">
        <f>SUMIF(Entrada_Dados_Ano_2012!$C$7:$C$253,D85,Entrada_Dados_Ano_2012!$P$7:$P$253)</f>
        <v>0</v>
      </c>
      <c r="R85" s="40">
        <f>SUMIF(Entrada_Dados_Ano_2012!$C$7:$C$253,D85,Entrada_Dados_Ano_2012!$Q$7:$Q$253)</f>
        <v>0</v>
      </c>
      <c r="S85" s="40">
        <f>SUMIF(Entrada_Dados_Ano_2012!$C$7:$C$253,D85,Entrada_Dados_Ano_2012!$R$7:$R$253)</f>
        <v>850</v>
      </c>
      <c r="T85" s="40">
        <f>SUMIF(Entrada_Dados_Ano_2012!$C$7:$C$253,D85,Entrada_Dados_Ano_2012!$S$7:$S$253)</f>
        <v>0</v>
      </c>
      <c r="U85" s="40">
        <f>SUMIF(Entrada_Dados_Ano_2012!$C$7:$C$253,D85,Entrada_Dados_Ano_2012!$T$7:$T$253)</f>
        <v>0</v>
      </c>
      <c r="V85" s="40">
        <f>SUMIF(Entrada_Dados_Ano_2012!$C$7:$C$253,D85,Entrada_Dados_Ano_2012!$U$7:$U$253)</f>
        <v>0</v>
      </c>
      <c r="W85" s="145">
        <f>SUMIF(Entrada_Dados_Ano_2012!$C$7:$C$253,D85,Entrada_Dados_Ano_2012!$V$7:$V$253)</f>
        <v>0</v>
      </c>
      <c r="X85" s="142">
        <f>SUMIF(Entrada_Dados_Ano_2012!$C$7:$C$253,D85,Entrada_Dados_Ano_2012!$Y$7:$Y$253)</f>
        <v>0</v>
      </c>
      <c r="Y85" s="40">
        <f>SUMIF(Entrada_Dados_Ano_2012!$C$7:$C$253,D85,Entrada_Dados_Ano_2012!$Z$7:$Z$253)</f>
        <v>0</v>
      </c>
      <c r="Z85" s="40">
        <f>SUMIF(Entrada_Dados_Ano_2012!$C$7:$C$253,D85,Entrada_Dados_Ano_2012!$AA$7:$AA$253)</f>
        <v>0</v>
      </c>
      <c r="AA85" s="40">
        <f>SUMIF(Entrada_Dados_Ano_2012!$C$7:$C$253,D85,Entrada_Dados_Ano_2012!$AB$7:$AB$253)</f>
        <v>0</v>
      </c>
      <c r="AB85" s="40">
        <f>SUMIF(Entrada_Dados_Ano_2012!$C$7:$C$253,D85,Entrada_Dados_Ano_2012!$AC$7:$AC$253)</f>
        <v>25</v>
      </c>
      <c r="AC85" s="40">
        <f>SUMIF(Entrada_Dados_Ano_2012!$C$7:$C$253,D85,Entrada_Dados_Ano_2012!$AD$7:$AD$253)</f>
        <v>0</v>
      </c>
      <c r="AD85" s="40">
        <f>SUMIF(Entrada_Dados_Ano_2012!$C$7:$C$253,D85,Entrada_Dados_Ano_2012!$AE$7:$AE$253)</f>
        <v>0</v>
      </c>
      <c r="AE85" s="40">
        <f>SUMIF(Entrada_Dados_Ano_2012!$C$7:$C$253,D85,Entrada_Dados_Ano_2012!$AF$7:$AF$253)</f>
        <v>0</v>
      </c>
      <c r="AF85" s="40">
        <f>SUMIF(Entrada_Dados_Ano_2012!$C$7:$C$253,D85,Entrada_Dados_Ano_2012!$AG$7:$AG$253)</f>
        <v>0</v>
      </c>
      <c r="AG85" s="40">
        <f>SUMIF(Entrada_Dados_Ano_2012!$C$7:$C$253,D85,Entrada_Dados_Ano_2012!$AH$7:$AH$253)</f>
        <v>0</v>
      </c>
      <c r="AH85" s="40">
        <f>SUMIF(Entrada_Dados_Ano_2012!$C$7:$C$253,D85,Entrada_Dados_Ano_2012!$AI$7:$AI$253)</f>
        <v>0</v>
      </c>
      <c r="AI85" s="40">
        <f>SUMIF(Entrada_Dados_Ano_2012!$C$7:$C$253,D85,Entrada_Dados_Ano_2012!$AJ$7:$AJ$253)</f>
        <v>0</v>
      </c>
      <c r="AJ85" s="40">
        <f>SUMIF(Entrada_Dados_Ano_2012!$C$7:$C$253,D85,Entrada_Dados_Ano_2012!$AK$7:$AK$253)</f>
        <v>0</v>
      </c>
      <c r="AK85" s="40">
        <f>SUMIF(Entrada_Dados_Ano_2012!$C$7:$C$253,D85,Entrada_Dados_Ano_2012!$AL$7:$AL$253)</f>
        <v>0</v>
      </c>
      <c r="AL85" s="40">
        <f>SUMIF(Entrada_Dados_Ano_2012!$C$7:$C$253,D85,Entrada_Dados_Ano_2012!$AM$7:$AM$253)</f>
        <v>850</v>
      </c>
      <c r="AM85" s="40">
        <f>SUMIF(Entrada_Dados_Ano_2012!$C$7:$C$253,D85,Entrada_Dados_Ano_2012!$AN$7:$AN$253)</f>
        <v>0</v>
      </c>
      <c r="AN85" s="40">
        <f>SUMIF(Entrada_Dados_Ano_2012!$C$7:$C$253,D85,Entrada_Dados_Ano_2012!$AO$7:$AO$253)</f>
        <v>0</v>
      </c>
      <c r="AO85" s="40">
        <f>SUMIF(Entrada_Dados_Ano_2012!$C$7:$C$253,D85,Entrada_Dados_Ano_2012!$AP$7:$AP$253)</f>
        <v>0</v>
      </c>
      <c r="AP85" s="145">
        <f>SUMIF(Entrada_Dados_Ano_2012!$C$7:$C$253,D85,Entrada_Dados_Ano_2012!$AQ$7:$AQ$253)</f>
        <v>0</v>
      </c>
      <c r="AQ85" s="142">
        <f>SUMIF(Entrada_Dados_Ano_2012!$C$7:$C$253,D85,Entrada_Dados_Ano_2012!$AT$7:$AT$253)</f>
        <v>0</v>
      </c>
      <c r="AR85" s="40">
        <f>SUMIF(Entrada_Dados_Ano_2012!$C$7:$C$253,D85,Entrada_Dados_Ano_2012!$AU$7:$AU$253)</f>
        <v>0</v>
      </c>
      <c r="AS85" s="40">
        <f>SUMIF(Entrada_Dados_Ano_2012!$C$7:$C$253,D85,Entrada_Dados_Ano_2012!$AV$7:$AV$253)</f>
        <v>0</v>
      </c>
      <c r="AT85" s="40">
        <f>SUMIF(Entrada_Dados_Ano_2012!$C$7:$C$253,D85,Entrada_Dados_Ano_2012!$AW$7:$AW$253)</f>
        <v>0</v>
      </c>
      <c r="AU85" s="40">
        <f>SUMIF(Entrada_Dados_Ano_2012!$C$7:$C$253,D85,Entrada_Dados_Ano_2012!$AX$7:$AX$253)</f>
        <v>70</v>
      </c>
      <c r="AV85" s="40">
        <f>SUMIF(Entrada_Dados_Ano_2012!$C$7:$C$253,D85,Entrada_Dados_Ano_2012!$AY$7:$AY$253)</f>
        <v>0</v>
      </c>
      <c r="AW85" s="40">
        <f>SUMIF(Entrada_Dados_Ano_2012!$C$7:$C$253,D85,Entrada_Dados_Ano_2012!$AZ$7:$AZ$253)</f>
        <v>0</v>
      </c>
      <c r="AX85" s="40">
        <f>SUMIF(Entrada_Dados_Ano_2012!$C$7:$C$253,D85,Entrada_Dados_Ano_2012!$BA$7:$BA$253)</f>
        <v>0</v>
      </c>
      <c r="AY85" s="40">
        <f>SUMIF(Entrada_Dados_Ano_2012!$C$7:$C$253,D85,Entrada_Dados_Ano_2012!$BB$7:$BB$253)</f>
        <v>0</v>
      </c>
      <c r="AZ85" s="40">
        <f>SUMIF(Entrada_Dados_Ano_2012!$C$7:$C$253,D85,Entrada_Dados_Ano_2012!$BC$7:$BC$253)</f>
        <v>0</v>
      </c>
      <c r="BA85" s="40">
        <f>SUMIF(Entrada_Dados_Ano_2012!$C$7:$C$253,D85,Entrada_Dados_Ano_2012!$BD$7:$BD$253)</f>
        <v>0</v>
      </c>
      <c r="BB85" s="40">
        <f>SUMIF(Entrada_Dados_Ano_2012!$C$7:$C$253,D85,Entrada_Dados_Ano_2012!$BE$7:$BE$253)</f>
        <v>0</v>
      </c>
      <c r="BC85" s="40">
        <f>SUMIF(Entrada_Dados_Ano_2012!$C$7:$C$253,D85,Entrada_Dados_Ano_2012!$BF$7:$BF$253)</f>
        <v>0</v>
      </c>
      <c r="BD85" s="40">
        <f>SUMIF(Entrada_Dados_Ano_2012!$C$7:$C$253,D85,Entrada_Dados_Ano_2012!$BG$7:$BG$253)</f>
        <v>0</v>
      </c>
      <c r="BE85" s="40">
        <f>SUMIF(Entrada_Dados_Ano_2012!$C$7:$C$253,D85,Entrada_Dados_Ano_2012!$BH$7:$BH$253)</f>
        <v>4400</v>
      </c>
      <c r="BF85" s="40">
        <f>SUMIF(Entrada_Dados_Ano_2012!$C$7:$C$253,D85,Entrada_Dados_Ano_2012!$BI$7:$BI$253)</f>
        <v>0</v>
      </c>
      <c r="BG85" s="40">
        <f>SUMIF(Entrada_Dados_Ano_2012!$C$7:$C$253,D85,Entrada_Dados_Ano_2012!$BJ$7:$BJ$253)</f>
        <v>0</v>
      </c>
      <c r="BH85" s="40">
        <f>SUMIF(Entrada_Dados_Ano_2012!$C$7:$C$253,D85,Entrada_Dados_Ano_2012!$BK$7:$BK$253)</f>
        <v>0</v>
      </c>
      <c r="BI85" s="40">
        <f>SUMIF(Entrada_Dados_Ano_2012!$C$7:$C$253,D85,Entrada_Dados_Ano_2012!$BL$7:$BL$253)</f>
        <v>0</v>
      </c>
      <c r="BK85" s="80">
        <v>78</v>
      </c>
      <c r="BL85" s="81">
        <f t="shared" si="143"/>
        <v>0</v>
      </c>
      <c r="BM85" s="80" t="str">
        <f>IF(BL85=1,SUM($BL$8:BL85),"")</f>
        <v/>
      </c>
      <c r="BN85" s="86" t="str">
        <f t="shared" si="144"/>
        <v>Damolândia</v>
      </c>
      <c r="BO85" s="117">
        <f t="shared" si="227"/>
        <v>0</v>
      </c>
      <c r="BP85" s="116">
        <f>HLOOKUP($BP$6,$BZ$6:DI85,BX85)</f>
        <v>0</v>
      </c>
      <c r="BQ85" s="117">
        <f>HLOOKUP($BQ$6,$DJ$6:ES85,BX85)</f>
        <v>0</v>
      </c>
      <c r="BR85" s="116">
        <f>HLOOKUP($BR$6,$ET$6:GC85,BX85)</f>
        <v>0</v>
      </c>
      <c r="BS85" s="84" t="str">
        <f t="shared" si="145"/>
        <v/>
      </c>
      <c r="BT85" s="96" t="str">
        <f>IF((SUM($BL84:$BL$254)=0),"",IF($BK85=VLOOKUP($BK85,$BM$8:$BM$254,1),IF(VLOOKUP($BK85,$BM$8:$BO$254,2)=0,"",VLOOKUP($BK85,$BM$8:$BO$254,3))," "))</f>
        <v/>
      </c>
      <c r="BU85" s="93" t="str">
        <f t="shared" si="146"/>
        <v/>
      </c>
      <c r="BV85" s="90" t="str">
        <f t="shared" si="147"/>
        <v/>
      </c>
      <c r="BW85" s="93" t="str">
        <f t="shared" si="148"/>
        <v/>
      </c>
      <c r="BX85" s="97">
        <v>80</v>
      </c>
      <c r="BY85" s="29"/>
      <c r="BZ85" s="113"/>
      <c r="CA85" s="113">
        <f t="shared" si="149"/>
        <v>0</v>
      </c>
      <c r="CB85" s="113">
        <f t="shared" si="150"/>
        <v>0</v>
      </c>
      <c r="CC85" s="113">
        <f t="shared" si="151"/>
        <v>0</v>
      </c>
      <c r="CD85" s="113">
        <f t="shared" si="152"/>
        <v>0</v>
      </c>
      <c r="CE85" s="113">
        <f t="shared" ca="1" si="153"/>
        <v>0</v>
      </c>
      <c r="CF85" s="113">
        <f t="shared" si="154"/>
        <v>25</v>
      </c>
      <c r="CG85" s="113">
        <f t="shared" si="155"/>
        <v>60</v>
      </c>
      <c r="CH85" s="113">
        <f t="shared" si="156"/>
        <v>0</v>
      </c>
      <c r="CI85" s="113">
        <f t="shared" si="116"/>
        <v>0</v>
      </c>
      <c r="CJ85" s="113">
        <f t="shared" si="117"/>
        <v>40</v>
      </c>
      <c r="CK85" s="113">
        <f t="shared" si="157"/>
        <v>0</v>
      </c>
      <c r="CL85" s="113">
        <f t="shared" si="158"/>
        <v>0</v>
      </c>
      <c r="CM85" s="113">
        <f t="shared" si="159"/>
        <v>0</v>
      </c>
      <c r="CN85" s="113">
        <f t="shared" si="160"/>
        <v>0</v>
      </c>
      <c r="CO85" s="113">
        <f t="shared" si="161"/>
        <v>0</v>
      </c>
      <c r="CP85" s="113">
        <f t="shared" si="162"/>
        <v>0</v>
      </c>
      <c r="CQ85" s="113">
        <f t="shared" si="163"/>
        <v>0</v>
      </c>
      <c r="CR85" s="113">
        <f t="shared" si="164"/>
        <v>0</v>
      </c>
      <c r="CS85" s="113">
        <f t="shared" si="118"/>
        <v>0</v>
      </c>
      <c r="CT85" s="113">
        <f t="shared" si="119"/>
        <v>20</v>
      </c>
      <c r="CU85" s="113">
        <f t="shared" si="120"/>
        <v>0</v>
      </c>
      <c r="CV85" s="113">
        <f t="shared" si="121"/>
        <v>0</v>
      </c>
      <c r="CW85" s="113">
        <f t="shared" si="165"/>
        <v>0</v>
      </c>
      <c r="CX85" s="113">
        <f t="shared" si="122"/>
        <v>0</v>
      </c>
      <c r="CY85" s="113">
        <f t="shared" si="123"/>
        <v>0</v>
      </c>
      <c r="CZ85" s="113">
        <f t="shared" si="124"/>
        <v>0</v>
      </c>
      <c r="DA85" s="113">
        <f t="shared" si="166"/>
        <v>0</v>
      </c>
      <c r="DB85" s="113">
        <f t="shared" si="167"/>
        <v>850</v>
      </c>
      <c r="DC85" s="113">
        <f t="shared" si="168"/>
        <v>0</v>
      </c>
      <c r="DD85" s="113">
        <f t="shared" si="169"/>
        <v>0</v>
      </c>
      <c r="DE85" s="113">
        <f t="shared" si="170"/>
        <v>0</v>
      </c>
      <c r="DF85" s="113">
        <f t="shared" si="171"/>
        <v>20</v>
      </c>
      <c r="DG85" s="113">
        <f t="shared" si="172"/>
        <v>0</v>
      </c>
      <c r="DH85" s="113">
        <f t="shared" si="173"/>
        <v>0</v>
      </c>
      <c r="DI85" s="113">
        <f t="shared" si="174"/>
        <v>5</v>
      </c>
      <c r="DJ85" s="113"/>
      <c r="DK85" s="113">
        <f t="shared" si="175"/>
        <v>0</v>
      </c>
      <c r="DL85" s="113">
        <f t="shared" si="176"/>
        <v>0</v>
      </c>
      <c r="DM85" s="113">
        <f t="shared" si="177"/>
        <v>0</v>
      </c>
      <c r="DN85" s="113">
        <f t="shared" si="178"/>
        <v>0</v>
      </c>
      <c r="DO85" s="113">
        <f t="shared" si="179"/>
        <v>0</v>
      </c>
      <c r="DP85" s="113">
        <f t="shared" si="180"/>
        <v>25</v>
      </c>
      <c r="DQ85" s="113">
        <f t="shared" si="181"/>
        <v>60</v>
      </c>
      <c r="DR85" s="113">
        <f t="shared" si="182"/>
        <v>0</v>
      </c>
      <c r="DS85" s="113">
        <f t="shared" si="125"/>
        <v>0</v>
      </c>
      <c r="DT85" s="113">
        <f t="shared" si="126"/>
        <v>40</v>
      </c>
      <c r="DU85" s="113">
        <f t="shared" si="183"/>
        <v>0</v>
      </c>
      <c r="DV85" s="113">
        <f t="shared" si="184"/>
        <v>0</v>
      </c>
      <c r="DW85" s="113">
        <f t="shared" si="185"/>
        <v>0</v>
      </c>
      <c r="DX85" s="113">
        <f t="shared" si="186"/>
        <v>0</v>
      </c>
      <c r="DY85" s="113">
        <f t="shared" si="187"/>
        <v>0</v>
      </c>
      <c r="DZ85" s="113">
        <f t="shared" si="188"/>
        <v>0</v>
      </c>
      <c r="EA85" s="113">
        <f t="shared" si="189"/>
        <v>0</v>
      </c>
      <c r="EB85" s="113">
        <f t="shared" si="190"/>
        <v>0</v>
      </c>
      <c r="EC85" s="113">
        <f t="shared" si="127"/>
        <v>0</v>
      </c>
      <c r="ED85" s="113">
        <f t="shared" si="128"/>
        <v>20</v>
      </c>
      <c r="EE85" s="113">
        <f t="shared" si="129"/>
        <v>0</v>
      </c>
      <c r="EF85" s="113">
        <f t="shared" si="130"/>
        <v>0</v>
      </c>
      <c r="EG85" s="113">
        <f t="shared" si="191"/>
        <v>0</v>
      </c>
      <c r="EH85" s="113">
        <f t="shared" si="131"/>
        <v>0</v>
      </c>
      <c r="EI85" s="113">
        <f t="shared" si="132"/>
        <v>0</v>
      </c>
      <c r="EJ85" s="113">
        <f t="shared" si="133"/>
        <v>0</v>
      </c>
      <c r="EK85" s="113">
        <f t="shared" si="192"/>
        <v>0</v>
      </c>
      <c r="EL85" s="113">
        <f t="shared" si="193"/>
        <v>850</v>
      </c>
      <c r="EM85" s="113">
        <f t="shared" si="194"/>
        <v>0</v>
      </c>
      <c r="EN85" s="113">
        <f t="shared" si="195"/>
        <v>0</v>
      </c>
      <c r="EO85" s="113">
        <f t="shared" si="196"/>
        <v>0</v>
      </c>
      <c r="EP85" s="113">
        <f t="shared" si="197"/>
        <v>20</v>
      </c>
      <c r="EQ85" s="113">
        <f t="shared" si="198"/>
        <v>0</v>
      </c>
      <c r="ER85" s="113">
        <f t="shared" si="199"/>
        <v>0</v>
      </c>
      <c r="ES85" s="113">
        <f t="shared" si="200"/>
        <v>5</v>
      </c>
      <c r="ET85" s="113"/>
      <c r="EU85" s="113">
        <f t="shared" si="201"/>
        <v>0</v>
      </c>
      <c r="EV85" s="113">
        <f t="shared" si="202"/>
        <v>0</v>
      </c>
      <c r="EW85" s="113">
        <f t="shared" si="203"/>
        <v>0</v>
      </c>
      <c r="EX85" s="113">
        <f t="shared" si="204"/>
        <v>0</v>
      </c>
      <c r="EY85" s="113">
        <f t="shared" si="205"/>
        <v>0</v>
      </c>
      <c r="EZ85" s="113">
        <f t="shared" si="206"/>
        <v>70</v>
      </c>
      <c r="FA85" s="113">
        <f t="shared" si="207"/>
        <v>840</v>
      </c>
      <c r="FB85" s="113">
        <f t="shared" si="208"/>
        <v>0</v>
      </c>
      <c r="FC85" s="113">
        <f t="shared" si="134"/>
        <v>0</v>
      </c>
      <c r="FD85" s="113">
        <f t="shared" si="135"/>
        <v>65</v>
      </c>
      <c r="FE85" s="113">
        <f t="shared" si="209"/>
        <v>0</v>
      </c>
      <c r="FF85" s="113">
        <f t="shared" si="210"/>
        <v>0</v>
      </c>
      <c r="FG85" s="113">
        <f t="shared" si="211"/>
        <v>0</v>
      </c>
      <c r="FH85" s="113">
        <f t="shared" si="212"/>
        <v>0</v>
      </c>
      <c r="FI85" s="113">
        <f t="shared" si="213"/>
        <v>0</v>
      </c>
      <c r="FJ85" s="113">
        <f t="shared" si="214"/>
        <v>0</v>
      </c>
      <c r="FK85" s="113">
        <f t="shared" si="215"/>
        <v>0</v>
      </c>
      <c r="FL85" s="113">
        <f t="shared" si="216"/>
        <v>0</v>
      </c>
      <c r="FM85" s="113">
        <f t="shared" si="136"/>
        <v>0</v>
      </c>
      <c r="FN85" s="113">
        <f t="shared" si="137"/>
        <v>370</v>
      </c>
      <c r="FO85" s="113">
        <f t="shared" si="138"/>
        <v>0</v>
      </c>
      <c r="FP85" s="113">
        <f t="shared" si="139"/>
        <v>0</v>
      </c>
      <c r="FQ85" s="113">
        <f t="shared" si="217"/>
        <v>0</v>
      </c>
      <c r="FR85" s="113">
        <f t="shared" si="140"/>
        <v>0</v>
      </c>
      <c r="FS85" s="113">
        <f t="shared" si="141"/>
        <v>0</v>
      </c>
      <c r="FT85" s="113">
        <f t="shared" si="142"/>
        <v>0</v>
      </c>
      <c r="FU85" s="113">
        <f t="shared" si="218"/>
        <v>0</v>
      </c>
      <c r="FV85" s="113">
        <f t="shared" si="219"/>
        <v>4400</v>
      </c>
      <c r="FW85" s="113">
        <f t="shared" si="220"/>
        <v>0</v>
      </c>
      <c r="FX85" s="113">
        <f t="shared" si="221"/>
        <v>0</v>
      </c>
      <c r="FY85" s="113">
        <f t="shared" si="222"/>
        <v>0</v>
      </c>
      <c r="FZ85" s="113">
        <f t="shared" si="223"/>
        <v>260</v>
      </c>
      <c r="GA85" s="113">
        <f t="shared" si="224"/>
        <v>0</v>
      </c>
      <c r="GB85" s="113">
        <f t="shared" si="225"/>
        <v>0</v>
      </c>
      <c r="GC85" s="113">
        <f t="shared" si="226"/>
        <v>117</v>
      </c>
    </row>
    <row r="86" spans="2:185" ht="12.75" customHeight="1" x14ac:dyDescent="0.2">
      <c r="B86" s="124">
        <v>79</v>
      </c>
      <c r="C86" s="121" t="s">
        <v>358</v>
      </c>
      <c r="D86" s="126" t="s">
        <v>133</v>
      </c>
      <c r="E86" s="40">
        <f>SUMIF(Entrada_Dados_Ano_2012!$C$7:$C$253,D86,Entrada_Dados_Ano_2012!$D$7:$D$253)</f>
        <v>0</v>
      </c>
      <c r="F86" s="40">
        <f>SUMIF(Entrada_Dados_Ano_2012!$C$7:$C$253,D86,Entrada_Dados_Ano_2012!$E$7:$E$253)</f>
        <v>0</v>
      </c>
      <c r="G86" s="40">
        <f>SUMIF(Entrada_Dados_Ano_2012!$C$7:$C$253,D86,Entrada_Dados_Ano_2012!$F$7:$F$253)</f>
        <v>0</v>
      </c>
      <c r="H86" s="40">
        <f ca="1">SUMIF(Entrada_Dados_Ano_2012!$C$7:$C$253,D86,Entrada_Dados_Ano_2012!$G$7:$G$251)</f>
        <v>0</v>
      </c>
      <c r="I86" s="40">
        <f>SUMIF(Entrada_Dados_Ano_2012!$C$7:$C$251,D86,Entrada_Dados_Ano_2012!$H$7:$H$253)</f>
        <v>0</v>
      </c>
      <c r="J86" s="40">
        <f>SUMIF(Entrada_Dados_Ano_2012!$C$7:$C$253,D86,Entrada_Dados_Ano_2012!$I$7:$I$253)</f>
        <v>0</v>
      </c>
      <c r="K86" s="40">
        <f>SUMIF(Entrada_Dados_Ano_2012!$C$7:$C$253,D86,Entrada_Dados_Ano_2012!$J$7:$J$253)</f>
        <v>15</v>
      </c>
      <c r="L86" s="40">
        <f>SUMIF(Entrada_Dados_Ano_2012!$C$7:$C$253,D86,Entrada_Dados_Ano_2012!$K$7:$K$253)</f>
        <v>0</v>
      </c>
      <c r="M86" s="40">
        <f>SUMIF(Entrada_Dados_Ano_2012!$C$7:$C$253,D86,Entrada_Dados_Ano_2012!$L$7:$L$253)</f>
        <v>0</v>
      </c>
      <c r="N86" s="40">
        <f>SUMIF(Entrada_Dados_Ano_2012!$C$7:$C$253,D86,Entrada_Dados_Ano_2012!$M$7:$M$253)</f>
        <v>0</v>
      </c>
      <c r="O86" s="40">
        <f>SUMIF(Entrada_Dados_Ano_2012!$C$7:$C$253,D86,Entrada_Dados_Ano_2012!$N$7:$N$253)</f>
        <v>0</v>
      </c>
      <c r="P86" s="40">
        <f>SUMIF(Entrada_Dados_Ano_2012!$C$7:$C$253,D86,Entrada_Dados_Ano_2012!$O$7:$O$253)</f>
        <v>0</v>
      </c>
      <c r="Q86" s="40">
        <f>SUMIF(Entrada_Dados_Ano_2012!$C$7:$C$253,D86,Entrada_Dados_Ano_2012!$P$7:$P$253)</f>
        <v>0</v>
      </c>
      <c r="R86" s="40">
        <f>SUMIF(Entrada_Dados_Ano_2012!$C$7:$C$253,D86,Entrada_Dados_Ano_2012!$Q$7:$Q$253)</f>
        <v>0</v>
      </c>
      <c r="S86" s="40">
        <f>SUMIF(Entrada_Dados_Ano_2012!$C$7:$C$253,D86,Entrada_Dados_Ano_2012!$R$7:$R$253)</f>
        <v>450</v>
      </c>
      <c r="T86" s="40">
        <f>SUMIF(Entrada_Dados_Ano_2012!$C$7:$C$253,D86,Entrada_Dados_Ano_2012!$S$7:$S$253)</f>
        <v>1100</v>
      </c>
      <c r="U86" s="40">
        <f>SUMIF(Entrada_Dados_Ano_2012!$C$7:$C$253,D86,Entrada_Dados_Ano_2012!$T$7:$T$253)</f>
        <v>0</v>
      </c>
      <c r="V86" s="40">
        <f>SUMIF(Entrada_Dados_Ano_2012!$C$7:$C$253,D86,Entrada_Dados_Ano_2012!$U$7:$U$253)</f>
        <v>0</v>
      </c>
      <c r="W86" s="145">
        <f>SUMIF(Entrada_Dados_Ano_2012!$C$7:$C$253,D86,Entrada_Dados_Ano_2012!$V$7:$V$253)</f>
        <v>0</v>
      </c>
      <c r="X86" s="142">
        <f>SUMIF(Entrada_Dados_Ano_2012!$C$7:$C$253,D86,Entrada_Dados_Ano_2012!$Y$7:$Y$253)</f>
        <v>0</v>
      </c>
      <c r="Y86" s="40">
        <f>SUMIF(Entrada_Dados_Ano_2012!$C$7:$C$253,D86,Entrada_Dados_Ano_2012!$Z$7:$Z$253)</f>
        <v>0</v>
      </c>
      <c r="Z86" s="40">
        <f>SUMIF(Entrada_Dados_Ano_2012!$C$7:$C$253,D86,Entrada_Dados_Ano_2012!$AA$7:$AA$253)</f>
        <v>0</v>
      </c>
      <c r="AA86" s="40">
        <f>SUMIF(Entrada_Dados_Ano_2012!$C$7:$C$253,D86,Entrada_Dados_Ano_2012!$AB$7:$AB$253)</f>
        <v>0</v>
      </c>
      <c r="AB86" s="40">
        <f>SUMIF(Entrada_Dados_Ano_2012!$C$7:$C$253,D86,Entrada_Dados_Ano_2012!$AC$7:$AC$253)</f>
        <v>0</v>
      </c>
      <c r="AC86" s="40">
        <f>SUMIF(Entrada_Dados_Ano_2012!$C$7:$C$253,D86,Entrada_Dados_Ano_2012!$AD$7:$AD$253)</f>
        <v>0</v>
      </c>
      <c r="AD86" s="40">
        <f>SUMIF(Entrada_Dados_Ano_2012!$C$7:$C$253,D86,Entrada_Dados_Ano_2012!$AE$7:$AE$253)</f>
        <v>15</v>
      </c>
      <c r="AE86" s="40">
        <f>SUMIF(Entrada_Dados_Ano_2012!$C$7:$C$253,D86,Entrada_Dados_Ano_2012!$AF$7:$AF$253)</f>
        <v>0</v>
      </c>
      <c r="AF86" s="40">
        <f>SUMIF(Entrada_Dados_Ano_2012!$C$7:$C$253,D86,Entrada_Dados_Ano_2012!$AG$7:$AG$253)</f>
        <v>0</v>
      </c>
      <c r="AG86" s="40">
        <f>SUMIF(Entrada_Dados_Ano_2012!$C$7:$C$253,D86,Entrada_Dados_Ano_2012!$AH$7:$AH$253)</f>
        <v>0</v>
      </c>
      <c r="AH86" s="40">
        <f>SUMIF(Entrada_Dados_Ano_2012!$C$7:$C$253,D86,Entrada_Dados_Ano_2012!$AI$7:$AI$253)</f>
        <v>0</v>
      </c>
      <c r="AI86" s="40">
        <f>SUMIF(Entrada_Dados_Ano_2012!$C$7:$C$253,D86,Entrada_Dados_Ano_2012!$AJ$7:$AJ$253)</f>
        <v>0</v>
      </c>
      <c r="AJ86" s="40">
        <f>SUMIF(Entrada_Dados_Ano_2012!$C$7:$C$253,D86,Entrada_Dados_Ano_2012!$AK$7:$AK$253)</f>
        <v>0</v>
      </c>
      <c r="AK86" s="40">
        <f>SUMIF(Entrada_Dados_Ano_2012!$C$7:$C$253,D86,Entrada_Dados_Ano_2012!$AL$7:$AL$253)</f>
        <v>0</v>
      </c>
      <c r="AL86" s="40">
        <f>SUMIF(Entrada_Dados_Ano_2012!$C$7:$C$253,D86,Entrada_Dados_Ano_2012!$AM$7:$AM$253)</f>
        <v>450</v>
      </c>
      <c r="AM86" s="40">
        <f>SUMIF(Entrada_Dados_Ano_2012!$C$7:$C$253,D86,Entrada_Dados_Ano_2012!$AN$7:$AN$253)</f>
        <v>1100</v>
      </c>
      <c r="AN86" s="40">
        <f>SUMIF(Entrada_Dados_Ano_2012!$C$7:$C$253,D86,Entrada_Dados_Ano_2012!$AO$7:$AO$253)</f>
        <v>0</v>
      </c>
      <c r="AO86" s="40">
        <f>SUMIF(Entrada_Dados_Ano_2012!$C$7:$C$253,D86,Entrada_Dados_Ano_2012!$AP$7:$AP$253)</f>
        <v>0</v>
      </c>
      <c r="AP86" s="145">
        <f>SUMIF(Entrada_Dados_Ano_2012!$C$7:$C$253,D86,Entrada_Dados_Ano_2012!$AQ$7:$AQ$253)</f>
        <v>0</v>
      </c>
      <c r="AQ86" s="142">
        <f>SUMIF(Entrada_Dados_Ano_2012!$C$7:$C$253,D86,Entrada_Dados_Ano_2012!$AT$7:$AT$253)</f>
        <v>0</v>
      </c>
      <c r="AR86" s="40">
        <f>SUMIF(Entrada_Dados_Ano_2012!$C$7:$C$253,D86,Entrada_Dados_Ano_2012!$AU$7:$AU$253)</f>
        <v>0</v>
      </c>
      <c r="AS86" s="40">
        <f>SUMIF(Entrada_Dados_Ano_2012!$C$7:$C$253,D86,Entrada_Dados_Ano_2012!$AV$7:$AV$253)</f>
        <v>0</v>
      </c>
      <c r="AT86" s="40">
        <f>SUMIF(Entrada_Dados_Ano_2012!$C$7:$C$253,D86,Entrada_Dados_Ano_2012!$AW$7:$AW$253)</f>
        <v>0</v>
      </c>
      <c r="AU86" s="40">
        <f>SUMIF(Entrada_Dados_Ano_2012!$C$7:$C$253,D86,Entrada_Dados_Ano_2012!$AX$7:$AX$253)</f>
        <v>0</v>
      </c>
      <c r="AV86" s="40">
        <f>SUMIF(Entrada_Dados_Ano_2012!$C$7:$C$253,D86,Entrada_Dados_Ano_2012!$AY$7:$AY$253)</f>
        <v>0</v>
      </c>
      <c r="AW86" s="40">
        <f>SUMIF(Entrada_Dados_Ano_2012!$C$7:$C$253,D86,Entrada_Dados_Ano_2012!$AZ$7:$AZ$253)</f>
        <v>900</v>
      </c>
      <c r="AX86" s="40">
        <f>SUMIF(Entrada_Dados_Ano_2012!$C$7:$C$253,D86,Entrada_Dados_Ano_2012!$BA$7:$BA$253)</f>
        <v>0</v>
      </c>
      <c r="AY86" s="40">
        <f>SUMIF(Entrada_Dados_Ano_2012!$C$7:$C$253,D86,Entrada_Dados_Ano_2012!$BB$7:$BB$253)</f>
        <v>0</v>
      </c>
      <c r="AZ86" s="40">
        <f>SUMIF(Entrada_Dados_Ano_2012!$C$7:$C$253,D86,Entrada_Dados_Ano_2012!$BC$7:$BC$253)</f>
        <v>0</v>
      </c>
      <c r="BA86" s="40">
        <f>SUMIF(Entrada_Dados_Ano_2012!$C$7:$C$253,D86,Entrada_Dados_Ano_2012!$BD$7:$BD$253)</f>
        <v>0</v>
      </c>
      <c r="BB86" s="40">
        <f>SUMIF(Entrada_Dados_Ano_2012!$C$7:$C$253,D86,Entrada_Dados_Ano_2012!$BE$7:$BE$253)</f>
        <v>0</v>
      </c>
      <c r="BC86" s="40">
        <f>SUMIF(Entrada_Dados_Ano_2012!$C$7:$C$253,D86,Entrada_Dados_Ano_2012!$BF$7:$BF$253)</f>
        <v>0</v>
      </c>
      <c r="BD86" s="40">
        <f>SUMIF(Entrada_Dados_Ano_2012!$C$7:$C$253,D86,Entrada_Dados_Ano_2012!$BG$7:$BG$253)</f>
        <v>0</v>
      </c>
      <c r="BE86" s="40">
        <f>SUMIF(Entrada_Dados_Ano_2012!$C$7:$C$253,D86,Entrada_Dados_Ano_2012!$BH$7:$BH$253)</f>
        <v>3825</v>
      </c>
      <c r="BF86" s="40">
        <f>SUMIF(Entrada_Dados_Ano_2012!$C$7:$C$253,D86,Entrada_Dados_Ano_2012!$BI$7:$BI$253)</f>
        <v>3597</v>
      </c>
      <c r="BG86" s="40">
        <f>SUMIF(Entrada_Dados_Ano_2012!$C$7:$C$253,D86,Entrada_Dados_Ano_2012!$BJ$7:$BJ$253)</f>
        <v>0</v>
      </c>
      <c r="BH86" s="40">
        <f>SUMIF(Entrada_Dados_Ano_2012!$C$7:$C$253,D86,Entrada_Dados_Ano_2012!$BK$7:$BK$253)</f>
        <v>0</v>
      </c>
      <c r="BI86" s="40">
        <f>SUMIF(Entrada_Dados_Ano_2012!$C$7:$C$253,D86,Entrada_Dados_Ano_2012!$BL$7:$BL$253)</f>
        <v>0</v>
      </c>
      <c r="BK86" s="80">
        <v>79</v>
      </c>
      <c r="BL86" s="81">
        <f t="shared" si="143"/>
        <v>0</v>
      </c>
      <c r="BM86" s="80" t="str">
        <f>IF(BL86=1,SUM($BL$8:BL86),"")</f>
        <v/>
      </c>
      <c r="BN86" s="86" t="str">
        <f t="shared" si="144"/>
        <v>Davinópolis</v>
      </c>
      <c r="BO86" s="117">
        <f t="shared" si="227"/>
        <v>0</v>
      </c>
      <c r="BP86" s="116">
        <f>HLOOKUP($BP$6,$BZ$6:DI86,BX86)</f>
        <v>0</v>
      </c>
      <c r="BQ86" s="117">
        <f>HLOOKUP($BQ$6,$DJ$6:ES86,BX86)</f>
        <v>0</v>
      </c>
      <c r="BR86" s="116">
        <f>HLOOKUP($BR$6,$ET$6:GC86,BX86)</f>
        <v>0</v>
      </c>
      <c r="BS86" s="84" t="str">
        <f t="shared" si="145"/>
        <v/>
      </c>
      <c r="BT86" s="96" t="str">
        <f>IF((SUM($BL85:$BL$254)=0),"",IF($BK86=VLOOKUP($BK86,$BM$8:$BM$254,1),IF(VLOOKUP($BK86,$BM$8:$BO$254,2)=0,"",VLOOKUP($BK86,$BM$8:$BO$254,3))," "))</f>
        <v/>
      </c>
      <c r="BU86" s="93" t="str">
        <f t="shared" si="146"/>
        <v/>
      </c>
      <c r="BV86" s="90" t="str">
        <f t="shared" si="147"/>
        <v/>
      </c>
      <c r="BW86" s="93" t="str">
        <f t="shared" si="148"/>
        <v/>
      </c>
      <c r="BX86" s="97">
        <v>81</v>
      </c>
      <c r="BY86" s="29"/>
      <c r="BZ86" s="113"/>
      <c r="CA86" s="113">
        <f t="shared" si="149"/>
        <v>0</v>
      </c>
      <c r="CB86" s="113">
        <f t="shared" si="150"/>
        <v>0</v>
      </c>
      <c r="CC86" s="113">
        <f t="shared" si="151"/>
        <v>0</v>
      </c>
      <c r="CD86" s="113">
        <f t="shared" si="152"/>
        <v>0</v>
      </c>
      <c r="CE86" s="113">
        <f t="shared" ca="1" si="153"/>
        <v>0</v>
      </c>
      <c r="CF86" s="113">
        <f t="shared" si="154"/>
        <v>0</v>
      </c>
      <c r="CG86" s="113">
        <f t="shared" si="155"/>
        <v>0</v>
      </c>
      <c r="CH86" s="113">
        <f t="shared" si="156"/>
        <v>0</v>
      </c>
      <c r="CI86" s="113">
        <f t="shared" si="116"/>
        <v>0</v>
      </c>
      <c r="CJ86" s="113">
        <f t="shared" si="117"/>
        <v>0</v>
      </c>
      <c r="CK86" s="113">
        <f t="shared" si="157"/>
        <v>15</v>
      </c>
      <c r="CL86" s="113">
        <f t="shared" si="158"/>
        <v>0</v>
      </c>
      <c r="CM86" s="113">
        <f t="shared" si="159"/>
        <v>0</v>
      </c>
      <c r="CN86" s="113">
        <f t="shared" si="160"/>
        <v>0</v>
      </c>
      <c r="CO86" s="113">
        <f t="shared" si="161"/>
        <v>0</v>
      </c>
      <c r="CP86" s="113">
        <f t="shared" si="162"/>
        <v>0</v>
      </c>
      <c r="CQ86" s="113">
        <f t="shared" si="163"/>
        <v>0</v>
      </c>
      <c r="CR86" s="113">
        <f t="shared" si="164"/>
        <v>0</v>
      </c>
      <c r="CS86" s="113">
        <f t="shared" si="118"/>
        <v>0</v>
      </c>
      <c r="CT86" s="113">
        <f t="shared" si="119"/>
        <v>0</v>
      </c>
      <c r="CU86" s="113">
        <f t="shared" si="120"/>
        <v>0</v>
      </c>
      <c r="CV86" s="113">
        <f t="shared" si="121"/>
        <v>0</v>
      </c>
      <c r="CW86" s="113">
        <f t="shared" si="165"/>
        <v>0</v>
      </c>
      <c r="CX86" s="113">
        <f t="shared" si="122"/>
        <v>0</v>
      </c>
      <c r="CY86" s="113">
        <f t="shared" si="123"/>
        <v>0</v>
      </c>
      <c r="CZ86" s="113">
        <f t="shared" si="124"/>
        <v>0</v>
      </c>
      <c r="DA86" s="113">
        <f t="shared" si="166"/>
        <v>0</v>
      </c>
      <c r="DB86" s="113">
        <f t="shared" si="167"/>
        <v>450</v>
      </c>
      <c r="DC86" s="113">
        <f t="shared" si="168"/>
        <v>0</v>
      </c>
      <c r="DD86" s="113">
        <f t="shared" si="169"/>
        <v>1100</v>
      </c>
      <c r="DE86" s="113">
        <f t="shared" si="170"/>
        <v>0</v>
      </c>
      <c r="DF86" s="113">
        <f t="shared" si="171"/>
        <v>0</v>
      </c>
      <c r="DG86" s="113">
        <f t="shared" si="172"/>
        <v>0</v>
      </c>
      <c r="DH86" s="113">
        <f t="shared" si="173"/>
        <v>0</v>
      </c>
      <c r="DI86" s="113">
        <f t="shared" si="174"/>
        <v>0</v>
      </c>
      <c r="DJ86" s="113"/>
      <c r="DK86" s="113">
        <f t="shared" si="175"/>
        <v>0</v>
      </c>
      <c r="DL86" s="113">
        <f t="shared" si="176"/>
        <v>0</v>
      </c>
      <c r="DM86" s="113">
        <f t="shared" si="177"/>
        <v>0</v>
      </c>
      <c r="DN86" s="113">
        <f t="shared" si="178"/>
        <v>0</v>
      </c>
      <c r="DO86" s="113">
        <f t="shared" si="179"/>
        <v>0</v>
      </c>
      <c r="DP86" s="113">
        <f t="shared" si="180"/>
        <v>0</v>
      </c>
      <c r="DQ86" s="113">
        <f t="shared" si="181"/>
        <v>0</v>
      </c>
      <c r="DR86" s="113">
        <f t="shared" si="182"/>
        <v>0</v>
      </c>
      <c r="DS86" s="113">
        <f t="shared" si="125"/>
        <v>0</v>
      </c>
      <c r="DT86" s="113">
        <f t="shared" si="126"/>
        <v>0</v>
      </c>
      <c r="DU86" s="113">
        <f t="shared" si="183"/>
        <v>15</v>
      </c>
      <c r="DV86" s="113">
        <f t="shared" si="184"/>
        <v>0</v>
      </c>
      <c r="DW86" s="113">
        <f t="shared" si="185"/>
        <v>0</v>
      </c>
      <c r="DX86" s="113">
        <f t="shared" si="186"/>
        <v>0</v>
      </c>
      <c r="DY86" s="113">
        <f t="shared" si="187"/>
        <v>0</v>
      </c>
      <c r="DZ86" s="113">
        <f t="shared" si="188"/>
        <v>0</v>
      </c>
      <c r="EA86" s="113">
        <f t="shared" si="189"/>
        <v>0</v>
      </c>
      <c r="EB86" s="113">
        <f t="shared" si="190"/>
        <v>0</v>
      </c>
      <c r="EC86" s="113">
        <f t="shared" si="127"/>
        <v>0</v>
      </c>
      <c r="ED86" s="113">
        <f t="shared" si="128"/>
        <v>0</v>
      </c>
      <c r="EE86" s="113">
        <f t="shared" si="129"/>
        <v>0</v>
      </c>
      <c r="EF86" s="113">
        <f t="shared" si="130"/>
        <v>0</v>
      </c>
      <c r="EG86" s="113">
        <f t="shared" si="191"/>
        <v>0</v>
      </c>
      <c r="EH86" s="113">
        <f t="shared" si="131"/>
        <v>0</v>
      </c>
      <c r="EI86" s="113">
        <f t="shared" si="132"/>
        <v>0</v>
      </c>
      <c r="EJ86" s="113">
        <f t="shared" si="133"/>
        <v>0</v>
      </c>
      <c r="EK86" s="113">
        <f t="shared" si="192"/>
        <v>0</v>
      </c>
      <c r="EL86" s="113">
        <f t="shared" si="193"/>
        <v>450</v>
      </c>
      <c r="EM86" s="113">
        <f t="shared" si="194"/>
        <v>0</v>
      </c>
      <c r="EN86" s="113">
        <f t="shared" si="195"/>
        <v>1100</v>
      </c>
      <c r="EO86" s="113">
        <f t="shared" si="196"/>
        <v>0</v>
      </c>
      <c r="EP86" s="113">
        <f t="shared" si="197"/>
        <v>0</v>
      </c>
      <c r="EQ86" s="113">
        <f t="shared" si="198"/>
        <v>0</v>
      </c>
      <c r="ER86" s="113">
        <f t="shared" si="199"/>
        <v>0</v>
      </c>
      <c r="ES86" s="113">
        <f t="shared" si="200"/>
        <v>0</v>
      </c>
      <c r="ET86" s="113"/>
      <c r="EU86" s="113">
        <f t="shared" si="201"/>
        <v>0</v>
      </c>
      <c r="EV86" s="113">
        <f t="shared" si="202"/>
        <v>0</v>
      </c>
      <c r="EW86" s="113">
        <f t="shared" si="203"/>
        <v>0</v>
      </c>
      <c r="EX86" s="113">
        <f t="shared" si="204"/>
        <v>0</v>
      </c>
      <c r="EY86" s="113">
        <f t="shared" si="205"/>
        <v>0</v>
      </c>
      <c r="EZ86" s="113">
        <f t="shared" si="206"/>
        <v>0</v>
      </c>
      <c r="FA86" s="113">
        <f t="shared" si="207"/>
        <v>0</v>
      </c>
      <c r="FB86" s="113">
        <f t="shared" si="208"/>
        <v>0</v>
      </c>
      <c r="FC86" s="113">
        <f t="shared" si="134"/>
        <v>0</v>
      </c>
      <c r="FD86" s="113">
        <f t="shared" si="135"/>
        <v>0</v>
      </c>
      <c r="FE86" s="113">
        <f t="shared" si="209"/>
        <v>900</v>
      </c>
      <c r="FF86" s="113">
        <f t="shared" si="210"/>
        <v>0</v>
      </c>
      <c r="FG86" s="113">
        <f t="shared" si="211"/>
        <v>0</v>
      </c>
      <c r="FH86" s="113">
        <f t="shared" si="212"/>
        <v>0</v>
      </c>
      <c r="FI86" s="113">
        <f t="shared" si="213"/>
        <v>0</v>
      </c>
      <c r="FJ86" s="113">
        <f t="shared" si="214"/>
        <v>0</v>
      </c>
      <c r="FK86" s="113">
        <f t="shared" si="215"/>
        <v>0</v>
      </c>
      <c r="FL86" s="113">
        <f t="shared" si="216"/>
        <v>0</v>
      </c>
      <c r="FM86" s="113">
        <f t="shared" si="136"/>
        <v>0</v>
      </c>
      <c r="FN86" s="113">
        <f t="shared" si="137"/>
        <v>0</v>
      </c>
      <c r="FO86" s="113">
        <f t="shared" si="138"/>
        <v>0</v>
      </c>
      <c r="FP86" s="113">
        <f t="shared" si="139"/>
        <v>0</v>
      </c>
      <c r="FQ86" s="113">
        <f t="shared" si="217"/>
        <v>0</v>
      </c>
      <c r="FR86" s="113">
        <f t="shared" si="140"/>
        <v>0</v>
      </c>
      <c r="FS86" s="113">
        <f t="shared" si="141"/>
        <v>0</v>
      </c>
      <c r="FT86" s="113">
        <f t="shared" si="142"/>
        <v>0</v>
      </c>
      <c r="FU86" s="113">
        <f t="shared" si="218"/>
        <v>0</v>
      </c>
      <c r="FV86" s="113">
        <f t="shared" si="219"/>
        <v>3825</v>
      </c>
      <c r="FW86" s="113">
        <f t="shared" si="220"/>
        <v>0</v>
      </c>
      <c r="FX86" s="113">
        <f t="shared" si="221"/>
        <v>3597</v>
      </c>
      <c r="FY86" s="113">
        <f t="shared" si="222"/>
        <v>0</v>
      </c>
      <c r="FZ86" s="113">
        <f t="shared" si="223"/>
        <v>0</v>
      </c>
      <c r="GA86" s="113">
        <f t="shared" si="224"/>
        <v>0</v>
      </c>
      <c r="GB86" s="113">
        <f t="shared" si="225"/>
        <v>0</v>
      </c>
      <c r="GC86" s="113">
        <f t="shared" si="226"/>
        <v>0</v>
      </c>
    </row>
    <row r="87" spans="2:185" ht="12.75" customHeight="1" x14ac:dyDescent="0.2">
      <c r="B87" s="124">
        <v>80</v>
      </c>
      <c r="C87" s="121" t="s">
        <v>359</v>
      </c>
      <c r="D87" s="126" t="s">
        <v>134</v>
      </c>
      <c r="E87" s="40">
        <f>SUMIF(Entrada_Dados_Ano_2012!$C$7:$C$253,D87,Entrada_Dados_Ano_2012!$D$7:$D$253)</f>
        <v>0</v>
      </c>
      <c r="F87" s="40">
        <f>SUMIF(Entrada_Dados_Ano_2012!$C$7:$C$253,D87,Entrada_Dados_Ano_2012!$E$7:$E$253)</f>
        <v>0</v>
      </c>
      <c r="G87" s="40">
        <f>SUMIF(Entrada_Dados_Ano_2012!$C$7:$C$253,D87,Entrada_Dados_Ano_2012!$F$7:$F$253)</f>
        <v>0</v>
      </c>
      <c r="H87" s="40">
        <f ca="1">SUMIF(Entrada_Dados_Ano_2012!$C$7:$C$253,D87,Entrada_Dados_Ano_2012!$G$7:$G$251)</f>
        <v>0</v>
      </c>
      <c r="I87" s="40">
        <f>SUMIF(Entrada_Dados_Ano_2012!$C$7:$C$251,D87,Entrada_Dados_Ano_2012!$H$7:$H$253)</f>
        <v>50</v>
      </c>
      <c r="J87" s="40">
        <f>SUMIF(Entrada_Dados_Ano_2012!$C$7:$C$253,D87,Entrada_Dados_Ano_2012!$I$7:$I$253)</f>
        <v>0</v>
      </c>
      <c r="K87" s="40">
        <f>SUMIF(Entrada_Dados_Ano_2012!$C$7:$C$253,D87,Entrada_Dados_Ano_2012!$J$7:$J$253)</f>
        <v>5</v>
      </c>
      <c r="L87" s="40">
        <f>SUMIF(Entrada_Dados_Ano_2012!$C$7:$C$253,D87,Entrada_Dados_Ano_2012!$K$7:$K$253)</f>
        <v>0</v>
      </c>
      <c r="M87" s="40">
        <f>SUMIF(Entrada_Dados_Ano_2012!$C$7:$C$253,D87,Entrada_Dados_Ano_2012!$L$7:$L$253)</f>
        <v>0</v>
      </c>
      <c r="N87" s="40">
        <f>SUMIF(Entrada_Dados_Ano_2012!$C$7:$C$253,D87,Entrada_Dados_Ano_2012!$M$7:$M$253)</f>
        <v>0</v>
      </c>
      <c r="O87" s="40">
        <f>SUMIF(Entrada_Dados_Ano_2012!$C$7:$C$253,D87,Entrada_Dados_Ano_2012!$N$7:$N$253)</f>
        <v>0</v>
      </c>
      <c r="P87" s="40">
        <f>SUMIF(Entrada_Dados_Ano_2012!$C$7:$C$253,D87,Entrada_Dados_Ano_2012!$O$7:$O$253)</f>
        <v>0</v>
      </c>
      <c r="Q87" s="40">
        <f>SUMIF(Entrada_Dados_Ano_2012!$C$7:$C$253,D87,Entrada_Dados_Ano_2012!$P$7:$P$253)</f>
        <v>40</v>
      </c>
      <c r="R87" s="40">
        <f>SUMIF(Entrada_Dados_Ano_2012!$C$7:$C$253,D87,Entrada_Dados_Ano_2012!$Q$7:$Q$253)</f>
        <v>0</v>
      </c>
      <c r="S87" s="40">
        <f>SUMIF(Entrada_Dados_Ano_2012!$C$7:$C$253,D87,Entrada_Dados_Ano_2012!$R$7:$R$253)</f>
        <v>190</v>
      </c>
      <c r="T87" s="40">
        <f>SUMIF(Entrada_Dados_Ano_2012!$C$7:$C$253,D87,Entrada_Dados_Ano_2012!$S$7:$S$253)</f>
        <v>1800</v>
      </c>
      <c r="U87" s="40">
        <f>SUMIF(Entrada_Dados_Ano_2012!$C$7:$C$253,D87,Entrada_Dados_Ano_2012!$T$7:$T$253)</f>
        <v>0</v>
      </c>
      <c r="V87" s="40">
        <f>SUMIF(Entrada_Dados_Ano_2012!$C$7:$C$253,D87,Entrada_Dados_Ano_2012!$U$7:$U$253)</f>
        <v>0</v>
      </c>
      <c r="W87" s="145">
        <f>SUMIF(Entrada_Dados_Ano_2012!$C$7:$C$253,D87,Entrada_Dados_Ano_2012!$V$7:$V$253)</f>
        <v>0</v>
      </c>
      <c r="X87" s="142">
        <f>SUMIF(Entrada_Dados_Ano_2012!$C$7:$C$253,D87,Entrada_Dados_Ano_2012!$Y$7:$Y$253)</f>
        <v>0</v>
      </c>
      <c r="Y87" s="40">
        <f>SUMIF(Entrada_Dados_Ano_2012!$C$7:$C$253,D87,Entrada_Dados_Ano_2012!$Z$7:$Z$253)</f>
        <v>0</v>
      </c>
      <c r="Z87" s="40">
        <f>SUMIF(Entrada_Dados_Ano_2012!$C$7:$C$253,D87,Entrada_Dados_Ano_2012!$AA$7:$AA$253)</f>
        <v>0</v>
      </c>
      <c r="AA87" s="40">
        <f>SUMIF(Entrada_Dados_Ano_2012!$C$7:$C$253,D87,Entrada_Dados_Ano_2012!$AB$7:$AB$253)</f>
        <v>0</v>
      </c>
      <c r="AB87" s="40">
        <f>SUMIF(Entrada_Dados_Ano_2012!$C$7:$C$253,D87,Entrada_Dados_Ano_2012!$AC$7:$AC$253)</f>
        <v>50</v>
      </c>
      <c r="AC87" s="40">
        <f>SUMIF(Entrada_Dados_Ano_2012!$C$7:$C$253,D87,Entrada_Dados_Ano_2012!$AD$7:$AD$253)</f>
        <v>0</v>
      </c>
      <c r="AD87" s="40">
        <f>SUMIF(Entrada_Dados_Ano_2012!$C$7:$C$253,D87,Entrada_Dados_Ano_2012!$AE$7:$AE$253)</f>
        <v>5</v>
      </c>
      <c r="AE87" s="40">
        <f>SUMIF(Entrada_Dados_Ano_2012!$C$7:$C$253,D87,Entrada_Dados_Ano_2012!$AF$7:$AF$253)</f>
        <v>0</v>
      </c>
      <c r="AF87" s="40">
        <f>SUMIF(Entrada_Dados_Ano_2012!$C$7:$C$253,D87,Entrada_Dados_Ano_2012!$AG$7:$AG$253)</f>
        <v>0</v>
      </c>
      <c r="AG87" s="40">
        <f>SUMIF(Entrada_Dados_Ano_2012!$C$7:$C$253,D87,Entrada_Dados_Ano_2012!$AH$7:$AH$253)</f>
        <v>0</v>
      </c>
      <c r="AH87" s="40">
        <f>SUMIF(Entrada_Dados_Ano_2012!$C$7:$C$253,D87,Entrada_Dados_Ano_2012!$AI$7:$AI$253)</f>
        <v>0</v>
      </c>
      <c r="AI87" s="40">
        <f>SUMIF(Entrada_Dados_Ano_2012!$C$7:$C$253,D87,Entrada_Dados_Ano_2012!$AJ$7:$AJ$253)</f>
        <v>0</v>
      </c>
      <c r="AJ87" s="40">
        <f>SUMIF(Entrada_Dados_Ano_2012!$C$7:$C$253,D87,Entrada_Dados_Ano_2012!$AK$7:$AK$253)</f>
        <v>40</v>
      </c>
      <c r="AK87" s="40">
        <f>SUMIF(Entrada_Dados_Ano_2012!$C$7:$C$253,D87,Entrada_Dados_Ano_2012!$AL$7:$AL$253)</f>
        <v>0</v>
      </c>
      <c r="AL87" s="40">
        <f>SUMIF(Entrada_Dados_Ano_2012!$C$7:$C$253,D87,Entrada_Dados_Ano_2012!$AM$7:$AM$253)</f>
        <v>190</v>
      </c>
      <c r="AM87" s="40">
        <f>SUMIF(Entrada_Dados_Ano_2012!$C$7:$C$253,D87,Entrada_Dados_Ano_2012!$AN$7:$AN$253)</f>
        <v>1800</v>
      </c>
      <c r="AN87" s="40">
        <f>SUMIF(Entrada_Dados_Ano_2012!$C$7:$C$253,D87,Entrada_Dados_Ano_2012!$AO$7:$AO$253)</f>
        <v>0</v>
      </c>
      <c r="AO87" s="40">
        <f>SUMIF(Entrada_Dados_Ano_2012!$C$7:$C$253,D87,Entrada_Dados_Ano_2012!$AP$7:$AP$253)</f>
        <v>0</v>
      </c>
      <c r="AP87" s="145">
        <f>SUMIF(Entrada_Dados_Ano_2012!$C$7:$C$253,D87,Entrada_Dados_Ano_2012!$AQ$7:$AQ$253)</f>
        <v>0</v>
      </c>
      <c r="AQ87" s="142">
        <f>SUMIF(Entrada_Dados_Ano_2012!$C$7:$C$253,D87,Entrada_Dados_Ano_2012!$AT$7:$AT$253)</f>
        <v>0</v>
      </c>
      <c r="AR87" s="40">
        <f>SUMIF(Entrada_Dados_Ano_2012!$C$7:$C$253,D87,Entrada_Dados_Ano_2012!$AU$7:$AU$253)</f>
        <v>0</v>
      </c>
      <c r="AS87" s="40">
        <f>SUMIF(Entrada_Dados_Ano_2012!$C$7:$C$253,D87,Entrada_Dados_Ano_2012!$AV$7:$AV$253)</f>
        <v>0</v>
      </c>
      <c r="AT87" s="40">
        <f>SUMIF(Entrada_Dados_Ano_2012!$C$7:$C$253,D87,Entrada_Dados_Ano_2012!$AW$7:$AW$253)</f>
        <v>0</v>
      </c>
      <c r="AU87" s="40">
        <f>SUMIF(Entrada_Dados_Ano_2012!$C$7:$C$253,D87,Entrada_Dados_Ano_2012!$AX$7:$AX$253)</f>
        <v>90</v>
      </c>
      <c r="AV87" s="40">
        <f>SUMIF(Entrada_Dados_Ano_2012!$C$7:$C$253,D87,Entrada_Dados_Ano_2012!$AY$7:$AY$253)</f>
        <v>0</v>
      </c>
      <c r="AW87" s="40">
        <f>SUMIF(Entrada_Dados_Ano_2012!$C$7:$C$253,D87,Entrada_Dados_Ano_2012!$AZ$7:$AZ$253)</f>
        <v>300</v>
      </c>
      <c r="AX87" s="40">
        <f>SUMIF(Entrada_Dados_Ano_2012!$C$7:$C$253,D87,Entrada_Dados_Ano_2012!$BA$7:$BA$253)</f>
        <v>0</v>
      </c>
      <c r="AY87" s="40">
        <f>SUMIF(Entrada_Dados_Ano_2012!$C$7:$C$253,D87,Entrada_Dados_Ano_2012!$BB$7:$BB$253)</f>
        <v>0</v>
      </c>
      <c r="AZ87" s="40">
        <f>SUMIF(Entrada_Dados_Ano_2012!$C$7:$C$253,D87,Entrada_Dados_Ano_2012!$BC$7:$BC$253)</f>
        <v>0</v>
      </c>
      <c r="BA87" s="40">
        <f>SUMIF(Entrada_Dados_Ano_2012!$C$7:$C$253,D87,Entrada_Dados_Ano_2012!$BD$7:$BD$253)</f>
        <v>0</v>
      </c>
      <c r="BB87" s="40">
        <f>SUMIF(Entrada_Dados_Ano_2012!$C$7:$C$253,D87,Entrada_Dados_Ano_2012!$BE$7:$BE$253)</f>
        <v>0</v>
      </c>
      <c r="BC87" s="40">
        <f>SUMIF(Entrada_Dados_Ano_2012!$C$7:$C$253,D87,Entrada_Dados_Ano_2012!$BF$7:$BF$253)</f>
        <v>700</v>
      </c>
      <c r="BD87" s="40">
        <f>SUMIF(Entrada_Dados_Ano_2012!$C$7:$C$253,D87,Entrada_Dados_Ano_2012!$BG$7:$BG$253)</f>
        <v>0</v>
      </c>
      <c r="BE87" s="40">
        <f>SUMIF(Entrada_Dados_Ano_2012!$C$7:$C$253,D87,Entrada_Dados_Ano_2012!$BH$7:$BH$253)</f>
        <v>665</v>
      </c>
      <c r="BF87" s="40">
        <f>SUMIF(Entrada_Dados_Ano_2012!$C$7:$C$253,D87,Entrada_Dados_Ano_2012!$BI$7:$BI$253)</f>
        <v>5508</v>
      </c>
      <c r="BG87" s="40">
        <f>SUMIF(Entrada_Dados_Ano_2012!$C$7:$C$253,D87,Entrada_Dados_Ano_2012!$BJ$7:$BJ$253)</f>
        <v>0</v>
      </c>
      <c r="BH87" s="40">
        <f>SUMIF(Entrada_Dados_Ano_2012!$C$7:$C$253,D87,Entrada_Dados_Ano_2012!$BK$7:$BK$253)</f>
        <v>0</v>
      </c>
      <c r="BI87" s="40">
        <f>SUMIF(Entrada_Dados_Ano_2012!$C$7:$C$253,D87,Entrada_Dados_Ano_2012!$BL$7:$BL$253)</f>
        <v>0</v>
      </c>
      <c r="BK87" s="80">
        <v>80</v>
      </c>
      <c r="BL87" s="81">
        <f t="shared" si="143"/>
        <v>0</v>
      </c>
      <c r="BM87" s="80" t="str">
        <f>IF(BL87=1,SUM($BL$8:BL87),"")</f>
        <v/>
      </c>
      <c r="BN87" s="86" t="str">
        <f t="shared" si="144"/>
        <v>Diorama</v>
      </c>
      <c r="BO87" s="117">
        <f t="shared" si="227"/>
        <v>0</v>
      </c>
      <c r="BP87" s="116">
        <f>HLOOKUP($BP$6,$BZ$6:DI87,BX87)</f>
        <v>0</v>
      </c>
      <c r="BQ87" s="117">
        <f>HLOOKUP($BQ$6,$DJ$6:ES87,BX87)</f>
        <v>0</v>
      </c>
      <c r="BR87" s="116">
        <f>HLOOKUP($BR$6,$ET$6:GC87,BX87)</f>
        <v>0</v>
      </c>
      <c r="BS87" s="84" t="str">
        <f t="shared" si="145"/>
        <v/>
      </c>
      <c r="BT87" s="96" t="str">
        <f>IF((SUM($BL86:$BL$254)=0),"",IF($BK87=VLOOKUP($BK87,$BM$8:$BM$254,1),IF(VLOOKUP($BK87,$BM$8:$BO$254,2)=0,"",VLOOKUP($BK87,$BM$8:$BO$254,3))," "))</f>
        <v/>
      </c>
      <c r="BU87" s="93" t="str">
        <f t="shared" si="146"/>
        <v/>
      </c>
      <c r="BV87" s="90" t="str">
        <f t="shared" si="147"/>
        <v/>
      </c>
      <c r="BW87" s="93" t="str">
        <f t="shared" si="148"/>
        <v/>
      </c>
      <c r="BX87" s="97">
        <v>82</v>
      </c>
      <c r="BY87" s="29"/>
      <c r="BZ87" s="113"/>
      <c r="CA87" s="113">
        <f t="shared" si="149"/>
        <v>0</v>
      </c>
      <c r="CB87" s="113">
        <f t="shared" si="150"/>
        <v>0</v>
      </c>
      <c r="CC87" s="113">
        <f t="shared" si="151"/>
        <v>0</v>
      </c>
      <c r="CD87" s="113">
        <f t="shared" si="152"/>
        <v>0</v>
      </c>
      <c r="CE87" s="113">
        <f t="shared" ca="1" si="153"/>
        <v>0</v>
      </c>
      <c r="CF87" s="113">
        <f t="shared" si="154"/>
        <v>50</v>
      </c>
      <c r="CG87" s="113">
        <f t="shared" si="155"/>
        <v>20</v>
      </c>
      <c r="CH87" s="113">
        <f t="shared" si="156"/>
        <v>0</v>
      </c>
      <c r="CI87" s="113">
        <f t="shared" si="116"/>
        <v>0</v>
      </c>
      <c r="CJ87" s="113">
        <f t="shared" si="117"/>
        <v>0</v>
      </c>
      <c r="CK87" s="113">
        <f t="shared" si="157"/>
        <v>5</v>
      </c>
      <c r="CL87" s="113">
        <f t="shared" si="158"/>
        <v>0</v>
      </c>
      <c r="CM87" s="113">
        <f t="shared" si="159"/>
        <v>2</v>
      </c>
      <c r="CN87" s="113">
        <f t="shared" si="160"/>
        <v>0</v>
      </c>
      <c r="CO87" s="113">
        <f t="shared" si="161"/>
        <v>0</v>
      </c>
      <c r="CP87" s="113">
        <f t="shared" si="162"/>
        <v>0</v>
      </c>
      <c r="CQ87" s="113">
        <f t="shared" si="163"/>
        <v>0</v>
      </c>
      <c r="CR87" s="113">
        <f t="shared" si="164"/>
        <v>0</v>
      </c>
      <c r="CS87" s="113">
        <f t="shared" si="118"/>
        <v>0</v>
      </c>
      <c r="CT87" s="113">
        <f t="shared" si="119"/>
        <v>0</v>
      </c>
      <c r="CU87" s="113">
        <f t="shared" si="120"/>
        <v>0</v>
      </c>
      <c r="CV87" s="113">
        <f t="shared" si="121"/>
        <v>0</v>
      </c>
      <c r="CW87" s="113">
        <f t="shared" si="165"/>
        <v>40</v>
      </c>
      <c r="CX87" s="113">
        <f t="shared" si="122"/>
        <v>0</v>
      </c>
      <c r="CY87" s="113">
        <f t="shared" si="123"/>
        <v>0</v>
      </c>
      <c r="CZ87" s="113">
        <f t="shared" si="124"/>
        <v>0</v>
      </c>
      <c r="DA87" s="113">
        <f t="shared" si="166"/>
        <v>0</v>
      </c>
      <c r="DB87" s="113">
        <f t="shared" si="167"/>
        <v>190</v>
      </c>
      <c r="DC87" s="113">
        <f t="shared" si="168"/>
        <v>0</v>
      </c>
      <c r="DD87" s="113">
        <f t="shared" si="169"/>
        <v>1800</v>
      </c>
      <c r="DE87" s="113">
        <f t="shared" si="170"/>
        <v>0</v>
      </c>
      <c r="DF87" s="113">
        <f t="shared" si="171"/>
        <v>0</v>
      </c>
      <c r="DG87" s="113">
        <f t="shared" si="172"/>
        <v>0</v>
      </c>
      <c r="DH87" s="113">
        <f t="shared" si="173"/>
        <v>0</v>
      </c>
      <c r="DI87" s="113">
        <f t="shared" si="174"/>
        <v>0</v>
      </c>
      <c r="DJ87" s="113"/>
      <c r="DK87" s="113">
        <f t="shared" si="175"/>
        <v>0</v>
      </c>
      <c r="DL87" s="113">
        <f t="shared" si="176"/>
        <v>0</v>
      </c>
      <c r="DM87" s="113">
        <f t="shared" si="177"/>
        <v>0</v>
      </c>
      <c r="DN87" s="113">
        <f t="shared" si="178"/>
        <v>0</v>
      </c>
      <c r="DO87" s="113">
        <f t="shared" si="179"/>
        <v>0</v>
      </c>
      <c r="DP87" s="113">
        <f t="shared" si="180"/>
        <v>50</v>
      </c>
      <c r="DQ87" s="113">
        <f t="shared" si="181"/>
        <v>20</v>
      </c>
      <c r="DR87" s="113">
        <f t="shared" si="182"/>
        <v>0</v>
      </c>
      <c r="DS87" s="113">
        <f t="shared" si="125"/>
        <v>0</v>
      </c>
      <c r="DT87" s="113">
        <f t="shared" si="126"/>
        <v>0</v>
      </c>
      <c r="DU87" s="113">
        <f t="shared" si="183"/>
        <v>5</v>
      </c>
      <c r="DV87" s="113">
        <f t="shared" si="184"/>
        <v>0</v>
      </c>
      <c r="DW87" s="113">
        <f t="shared" si="185"/>
        <v>2</v>
      </c>
      <c r="DX87" s="113">
        <f t="shared" si="186"/>
        <v>0</v>
      </c>
      <c r="DY87" s="113">
        <f t="shared" si="187"/>
        <v>0</v>
      </c>
      <c r="DZ87" s="113">
        <f t="shared" si="188"/>
        <v>0</v>
      </c>
      <c r="EA87" s="113">
        <f t="shared" si="189"/>
        <v>0</v>
      </c>
      <c r="EB87" s="113">
        <f t="shared" si="190"/>
        <v>0</v>
      </c>
      <c r="EC87" s="113">
        <f t="shared" si="127"/>
        <v>0</v>
      </c>
      <c r="ED87" s="113">
        <f t="shared" si="128"/>
        <v>0</v>
      </c>
      <c r="EE87" s="113">
        <f t="shared" si="129"/>
        <v>0</v>
      </c>
      <c r="EF87" s="113">
        <f t="shared" si="130"/>
        <v>0</v>
      </c>
      <c r="EG87" s="113">
        <f t="shared" si="191"/>
        <v>40</v>
      </c>
      <c r="EH87" s="113">
        <f t="shared" si="131"/>
        <v>0</v>
      </c>
      <c r="EI87" s="113">
        <f t="shared" si="132"/>
        <v>0</v>
      </c>
      <c r="EJ87" s="113">
        <f t="shared" si="133"/>
        <v>0</v>
      </c>
      <c r="EK87" s="113">
        <f t="shared" si="192"/>
        <v>0</v>
      </c>
      <c r="EL87" s="113">
        <f t="shared" si="193"/>
        <v>190</v>
      </c>
      <c r="EM87" s="113">
        <f t="shared" si="194"/>
        <v>0</v>
      </c>
      <c r="EN87" s="113">
        <f t="shared" si="195"/>
        <v>1800</v>
      </c>
      <c r="EO87" s="113">
        <f t="shared" si="196"/>
        <v>0</v>
      </c>
      <c r="EP87" s="113">
        <f t="shared" si="197"/>
        <v>0</v>
      </c>
      <c r="EQ87" s="113">
        <f t="shared" si="198"/>
        <v>0</v>
      </c>
      <c r="ER87" s="113">
        <f t="shared" si="199"/>
        <v>0</v>
      </c>
      <c r="ES87" s="113">
        <f t="shared" si="200"/>
        <v>0</v>
      </c>
      <c r="ET87" s="113"/>
      <c r="EU87" s="113">
        <f t="shared" si="201"/>
        <v>0</v>
      </c>
      <c r="EV87" s="113">
        <f t="shared" si="202"/>
        <v>0</v>
      </c>
      <c r="EW87" s="113">
        <f t="shared" si="203"/>
        <v>0</v>
      </c>
      <c r="EX87" s="113">
        <f t="shared" si="204"/>
        <v>0</v>
      </c>
      <c r="EY87" s="113">
        <f t="shared" si="205"/>
        <v>0</v>
      </c>
      <c r="EZ87" s="113">
        <f t="shared" si="206"/>
        <v>90</v>
      </c>
      <c r="FA87" s="113">
        <f t="shared" si="207"/>
        <v>200</v>
      </c>
      <c r="FB87" s="113">
        <f t="shared" si="208"/>
        <v>0</v>
      </c>
      <c r="FC87" s="113">
        <f t="shared" si="134"/>
        <v>0</v>
      </c>
      <c r="FD87" s="113">
        <f t="shared" si="135"/>
        <v>0</v>
      </c>
      <c r="FE87" s="113">
        <f t="shared" si="209"/>
        <v>300</v>
      </c>
      <c r="FF87" s="113">
        <f t="shared" si="210"/>
        <v>0</v>
      </c>
      <c r="FG87" s="113">
        <f t="shared" si="211"/>
        <v>27</v>
      </c>
      <c r="FH87" s="113">
        <f t="shared" si="212"/>
        <v>0</v>
      </c>
      <c r="FI87" s="113">
        <f t="shared" si="213"/>
        <v>0</v>
      </c>
      <c r="FJ87" s="113">
        <f t="shared" si="214"/>
        <v>0</v>
      </c>
      <c r="FK87" s="113">
        <f t="shared" si="215"/>
        <v>0</v>
      </c>
      <c r="FL87" s="113">
        <f t="shared" si="216"/>
        <v>0</v>
      </c>
      <c r="FM87" s="113">
        <f t="shared" si="136"/>
        <v>0</v>
      </c>
      <c r="FN87" s="113">
        <f t="shared" si="137"/>
        <v>0</v>
      </c>
      <c r="FO87" s="113">
        <f t="shared" si="138"/>
        <v>0</v>
      </c>
      <c r="FP87" s="113">
        <f t="shared" si="139"/>
        <v>0</v>
      </c>
      <c r="FQ87" s="113">
        <f t="shared" si="217"/>
        <v>700</v>
      </c>
      <c r="FR87" s="113">
        <f t="shared" si="140"/>
        <v>0</v>
      </c>
      <c r="FS87" s="113">
        <f t="shared" si="141"/>
        <v>0</v>
      </c>
      <c r="FT87" s="113">
        <f t="shared" si="142"/>
        <v>0</v>
      </c>
      <c r="FU87" s="113">
        <f t="shared" si="218"/>
        <v>0</v>
      </c>
      <c r="FV87" s="113">
        <f t="shared" si="219"/>
        <v>665</v>
      </c>
      <c r="FW87" s="113">
        <f t="shared" si="220"/>
        <v>0</v>
      </c>
      <c r="FX87" s="113">
        <f t="shared" si="221"/>
        <v>5508</v>
      </c>
      <c r="FY87" s="113">
        <f t="shared" si="222"/>
        <v>0</v>
      </c>
      <c r="FZ87" s="113">
        <f t="shared" si="223"/>
        <v>0</v>
      </c>
      <c r="GA87" s="113">
        <f t="shared" si="224"/>
        <v>0</v>
      </c>
      <c r="GB87" s="113">
        <f t="shared" si="225"/>
        <v>0</v>
      </c>
      <c r="GC87" s="113">
        <f t="shared" si="226"/>
        <v>0</v>
      </c>
    </row>
    <row r="88" spans="2:185" ht="12.75" customHeight="1" x14ac:dyDescent="0.2">
      <c r="B88" s="124">
        <v>81</v>
      </c>
      <c r="C88" s="121" t="s">
        <v>370</v>
      </c>
      <c r="D88" s="126" t="s">
        <v>145</v>
      </c>
      <c r="E88" s="40">
        <f>SUMIF(Entrada_Dados_Ano_2012!$C$7:$C$253,D88,Entrada_Dados_Ano_2012!$D$7:$D$253)</f>
        <v>0</v>
      </c>
      <c r="F88" s="40">
        <f>SUMIF(Entrada_Dados_Ano_2012!$C$7:$C$253,D88,Entrada_Dados_Ano_2012!$E$7:$E$253)</f>
        <v>0</v>
      </c>
      <c r="G88" s="40">
        <f>SUMIF(Entrada_Dados_Ano_2012!$C$7:$C$253,D88,Entrada_Dados_Ano_2012!$F$7:$F$253)</f>
        <v>0</v>
      </c>
      <c r="H88" s="40">
        <f ca="1">SUMIF(Entrada_Dados_Ano_2012!$C$7:$C$253,D88,Entrada_Dados_Ano_2012!$G$7:$G$251)</f>
        <v>0</v>
      </c>
      <c r="I88" s="40">
        <f>SUMIF(Entrada_Dados_Ano_2012!$C$7:$C$251,D88,Entrada_Dados_Ano_2012!$H$7:$H$253)</f>
        <v>80</v>
      </c>
      <c r="J88" s="40">
        <f>SUMIF(Entrada_Dados_Ano_2012!$C$7:$C$253,D88,Entrada_Dados_Ano_2012!$I$7:$I$253)</f>
        <v>0</v>
      </c>
      <c r="K88" s="40">
        <f>SUMIF(Entrada_Dados_Ano_2012!$C$7:$C$253,D88,Entrada_Dados_Ano_2012!$J$7:$J$253)</f>
        <v>180</v>
      </c>
      <c r="L88" s="40">
        <f>SUMIF(Entrada_Dados_Ano_2012!$C$7:$C$253,D88,Entrada_Dados_Ano_2012!$K$7:$K$253)</f>
        <v>0</v>
      </c>
      <c r="M88" s="40">
        <f>SUMIF(Entrada_Dados_Ano_2012!$C$7:$C$253,D88,Entrada_Dados_Ano_2012!$L$7:$L$253)</f>
        <v>0</v>
      </c>
      <c r="N88" s="40">
        <f>SUMIF(Entrada_Dados_Ano_2012!$C$7:$C$253,D88,Entrada_Dados_Ano_2012!$M$7:$M$253)</f>
        <v>50</v>
      </c>
      <c r="O88" s="40">
        <f>SUMIF(Entrada_Dados_Ano_2012!$C$7:$C$253,D88,Entrada_Dados_Ano_2012!$N$7:$N$253)</f>
        <v>0</v>
      </c>
      <c r="P88" s="40">
        <f>SUMIF(Entrada_Dados_Ano_2012!$C$7:$C$253,D88,Entrada_Dados_Ano_2012!$O$7:$O$253)</f>
        <v>0</v>
      </c>
      <c r="Q88" s="40">
        <f>SUMIF(Entrada_Dados_Ano_2012!$C$7:$C$253,D88,Entrada_Dados_Ano_2012!$P$7:$P$253)</f>
        <v>45</v>
      </c>
      <c r="R88" s="40">
        <f>SUMIF(Entrada_Dados_Ano_2012!$C$7:$C$253,D88,Entrada_Dados_Ano_2012!$Q$7:$Q$253)</f>
        <v>0</v>
      </c>
      <c r="S88" s="40">
        <f>SUMIF(Entrada_Dados_Ano_2012!$C$7:$C$253,D88,Entrada_Dados_Ano_2012!$R$7:$R$253)</f>
        <v>150</v>
      </c>
      <c r="T88" s="40">
        <f>SUMIF(Entrada_Dados_Ano_2012!$C$7:$C$253,D88,Entrada_Dados_Ano_2012!$S$7:$S$253)</f>
        <v>0</v>
      </c>
      <c r="U88" s="40">
        <f>SUMIF(Entrada_Dados_Ano_2012!$C$7:$C$253,D88,Entrada_Dados_Ano_2012!$T$7:$T$253)</f>
        <v>0</v>
      </c>
      <c r="V88" s="40">
        <f>SUMIF(Entrada_Dados_Ano_2012!$C$7:$C$253,D88,Entrada_Dados_Ano_2012!$U$7:$U$253)</f>
        <v>0</v>
      </c>
      <c r="W88" s="145">
        <f>SUMIF(Entrada_Dados_Ano_2012!$C$7:$C$253,D88,Entrada_Dados_Ano_2012!$V$7:$V$253)</f>
        <v>0</v>
      </c>
      <c r="X88" s="142">
        <f>SUMIF(Entrada_Dados_Ano_2012!$C$7:$C$253,D88,Entrada_Dados_Ano_2012!$Y$7:$Y$253)</f>
        <v>0</v>
      </c>
      <c r="Y88" s="40">
        <f>SUMIF(Entrada_Dados_Ano_2012!$C$7:$C$253,D88,Entrada_Dados_Ano_2012!$Z$7:$Z$253)</f>
        <v>0</v>
      </c>
      <c r="Z88" s="40">
        <f>SUMIF(Entrada_Dados_Ano_2012!$C$7:$C$253,D88,Entrada_Dados_Ano_2012!$AA$7:$AA$253)</f>
        <v>0</v>
      </c>
      <c r="AA88" s="40">
        <f>SUMIF(Entrada_Dados_Ano_2012!$C$7:$C$253,D88,Entrada_Dados_Ano_2012!$AB$7:$AB$253)</f>
        <v>0</v>
      </c>
      <c r="AB88" s="40">
        <f>SUMIF(Entrada_Dados_Ano_2012!$C$7:$C$253,D88,Entrada_Dados_Ano_2012!$AC$7:$AC$253)</f>
        <v>80</v>
      </c>
      <c r="AC88" s="40">
        <f>SUMIF(Entrada_Dados_Ano_2012!$C$7:$C$253,D88,Entrada_Dados_Ano_2012!$AD$7:$AD$253)</f>
        <v>0</v>
      </c>
      <c r="AD88" s="40">
        <f>SUMIF(Entrada_Dados_Ano_2012!$C$7:$C$253,D88,Entrada_Dados_Ano_2012!$AE$7:$AE$253)</f>
        <v>180</v>
      </c>
      <c r="AE88" s="40">
        <f>SUMIF(Entrada_Dados_Ano_2012!$C$7:$C$253,D88,Entrada_Dados_Ano_2012!$AF$7:$AF$253)</f>
        <v>0</v>
      </c>
      <c r="AF88" s="40">
        <f>SUMIF(Entrada_Dados_Ano_2012!$C$7:$C$253,D88,Entrada_Dados_Ano_2012!$AG$7:$AG$253)</f>
        <v>0</v>
      </c>
      <c r="AG88" s="40">
        <f>SUMIF(Entrada_Dados_Ano_2012!$C$7:$C$253,D88,Entrada_Dados_Ano_2012!$AH$7:$AH$253)</f>
        <v>50</v>
      </c>
      <c r="AH88" s="40">
        <f>SUMIF(Entrada_Dados_Ano_2012!$C$7:$C$253,D88,Entrada_Dados_Ano_2012!$AI$7:$AI$253)</f>
        <v>0</v>
      </c>
      <c r="AI88" s="40">
        <f>SUMIF(Entrada_Dados_Ano_2012!$C$7:$C$253,D88,Entrada_Dados_Ano_2012!$AJ$7:$AJ$253)</f>
        <v>0</v>
      </c>
      <c r="AJ88" s="40">
        <f>SUMIF(Entrada_Dados_Ano_2012!$C$7:$C$253,D88,Entrada_Dados_Ano_2012!$AK$7:$AK$253)</f>
        <v>45</v>
      </c>
      <c r="AK88" s="40">
        <f>SUMIF(Entrada_Dados_Ano_2012!$C$7:$C$253,D88,Entrada_Dados_Ano_2012!$AL$7:$AL$253)</f>
        <v>0</v>
      </c>
      <c r="AL88" s="40">
        <f>SUMIF(Entrada_Dados_Ano_2012!$C$7:$C$253,D88,Entrada_Dados_Ano_2012!$AM$7:$AM$253)</f>
        <v>150</v>
      </c>
      <c r="AM88" s="40">
        <f>SUMIF(Entrada_Dados_Ano_2012!$C$7:$C$253,D88,Entrada_Dados_Ano_2012!$AN$7:$AN$253)</f>
        <v>0</v>
      </c>
      <c r="AN88" s="40">
        <f>SUMIF(Entrada_Dados_Ano_2012!$C$7:$C$253,D88,Entrada_Dados_Ano_2012!$AO$7:$AO$253)</f>
        <v>0</v>
      </c>
      <c r="AO88" s="40">
        <f>SUMIF(Entrada_Dados_Ano_2012!$C$7:$C$253,D88,Entrada_Dados_Ano_2012!$AP$7:$AP$253)</f>
        <v>0</v>
      </c>
      <c r="AP88" s="145">
        <f>SUMIF(Entrada_Dados_Ano_2012!$C$7:$C$253,D88,Entrada_Dados_Ano_2012!$AQ$7:$AQ$253)</f>
        <v>0</v>
      </c>
      <c r="AQ88" s="142">
        <f>SUMIF(Entrada_Dados_Ano_2012!$C$7:$C$253,D88,Entrada_Dados_Ano_2012!$AT$7:$AT$253)</f>
        <v>0</v>
      </c>
      <c r="AR88" s="40">
        <f>SUMIF(Entrada_Dados_Ano_2012!$C$7:$C$253,D88,Entrada_Dados_Ano_2012!$AU$7:$AU$253)</f>
        <v>0</v>
      </c>
      <c r="AS88" s="40">
        <f>SUMIF(Entrada_Dados_Ano_2012!$C$7:$C$253,D88,Entrada_Dados_Ano_2012!$AV$7:$AV$253)</f>
        <v>0</v>
      </c>
      <c r="AT88" s="40">
        <f>SUMIF(Entrada_Dados_Ano_2012!$C$7:$C$253,D88,Entrada_Dados_Ano_2012!$AW$7:$AW$253)</f>
        <v>0</v>
      </c>
      <c r="AU88" s="40">
        <f>SUMIF(Entrada_Dados_Ano_2012!$C$7:$C$253,D88,Entrada_Dados_Ano_2012!$AX$7:$AX$253)</f>
        <v>128</v>
      </c>
      <c r="AV88" s="40">
        <f>SUMIF(Entrada_Dados_Ano_2012!$C$7:$C$253,D88,Entrada_Dados_Ano_2012!$AY$7:$AY$253)</f>
        <v>0</v>
      </c>
      <c r="AW88" s="40">
        <f>SUMIF(Entrada_Dados_Ano_2012!$C$7:$C$253,D88,Entrada_Dados_Ano_2012!$AZ$7:$AZ$253)</f>
        <v>7200</v>
      </c>
      <c r="AX88" s="40">
        <f>SUMIF(Entrada_Dados_Ano_2012!$C$7:$C$253,D88,Entrada_Dados_Ano_2012!$BA$7:$BA$253)</f>
        <v>0</v>
      </c>
      <c r="AY88" s="40">
        <f>SUMIF(Entrada_Dados_Ano_2012!$C$7:$C$253,D88,Entrada_Dados_Ano_2012!$BB$7:$BB$253)</f>
        <v>0</v>
      </c>
      <c r="AZ88" s="40">
        <f>SUMIF(Entrada_Dados_Ano_2012!$C$7:$C$253,D88,Entrada_Dados_Ano_2012!$BC$7:$BC$253)</f>
        <v>60</v>
      </c>
      <c r="BA88" s="40">
        <f>SUMIF(Entrada_Dados_Ano_2012!$C$7:$C$253,D88,Entrada_Dados_Ano_2012!$BD$7:$BD$253)</f>
        <v>0</v>
      </c>
      <c r="BB88" s="40">
        <f>SUMIF(Entrada_Dados_Ano_2012!$C$7:$C$253,D88,Entrada_Dados_Ano_2012!$BE$7:$BE$253)</f>
        <v>0</v>
      </c>
      <c r="BC88" s="40">
        <f>SUMIF(Entrada_Dados_Ano_2012!$C$7:$C$253,D88,Entrada_Dados_Ano_2012!$BF$7:$BF$253)</f>
        <v>630</v>
      </c>
      <c r="BD88" s="40">
        <f>SUMIF(Entrada_Dados_Ano_2012!$C$7:$C$253,D88,Entrada_Dados_Ano_2012!$BG$7:$BG$253)</f>
        <v>0</v>
      </c>
      <c r="BE88" s="40">
        <f>SUMIF(Entrada_Dados_Ano_2012!$C$7:$C$253,D88,Entrada_Dados_Ano_2012!$BH$7:$BH$253)</f>
        <v>375</v>
      </c>
      <c r="BF88" s="40">
        <f>SUMIF(Entrada_Dados_Ano_2012!$C$7:$C$253,D88,Entrada_Dados_Ano_2012!$BI$7:$BI$253)</f>
        <v>0</v>
      </c>
      <c r="BG88" s="40">
        <f>SUMIF(Entrada_Dados_Ano_2012!$C$7:$C$253,D88,Entrada_Dados_Ano_2012!$BJ$7:$BJ$253)</f>
        <v>0</v>
      </c>
      <c r="BH88" s="40">
        <f>SUMIF(Entrada_Dados_Ano_2012!$C$7:$C$253,D88,Entrada_Dados_Ano_2012!$BK$7:$BK$253)</f>
        <v>0</v>
      </c>
      <c r="BI88" s="40">
        <f>SUMIF(Entrada_Dados_Ano_2012!$C$7:$C$253,D88,Entrada_Dados_Ano_2012!$BL$7:$BL$253)</f>
        <v>0</v>
      </c>
      <c r="BK88" s="80">
        <v>81</v>
      </c>
      <c r="BL88" s="81">
        <f t="shared" si="143"/>
        <v>0</v>
      </c>
      <c r="BM88" s="80" t="str">
        <f>IF(BL88=1,SUM($BL$8:BL88),"")</f>
        <v/>
      </c>
      <c r="BN88" s="86" t="str">
        <f t="shared" si="144"/>
        <v>Divinópolis de Goiás</v>
      </c>
      <c r="BO88" s="117">
        <f t="shared" si="227"/>
        <v>0</v>
      </c>
      <c r="BP88" s="116">
        <f>HLOOKUP($BP$6,$BZ$6:DI88,BX88)</f>
        <v>0</v>
      </c>
      <c r="BQ88" s="117">
        <f>HLOOKUP($BQ$6,$DJ$6:ES88,BX88)</f>
        <v>0</v>
      </c>
      <c r="BR88" s="116">
        <f>HLOOKUP($BR$6,$ET$6:GC88,BX88)</f>
        <v>0</v>
      </c>
      <c r="BS88" s="84" t="str">
        <f t="shared" si="145"/>
        <v/>
      </c>
      <c r="BT88" s="96" t="str">
        <f>IF((SUM($BL87:$BL$254)=0),"",IF($BK88=VLOOKUP($BK88,$BM$8:$BM$254,1),IF(VLOOKUP($BK88,$BM$8:$BO$254,2)=0,"",VLOOKUP($BK88,$BM$8:$BO$254,3))," "))</f>
        <v/>
      </c>
      <c r="BU88" s="93" t="str">
        <f t="shared" si="146"/>
        <v/>
      </c>
      <c r="BV88" s="90" t="str">
        <f t="shared" si="147"/>
        <v/>
      </c>
      <c r="BW88" s="93" t="str">
        <f t="shared" si="148"/>
        <v/>
      </c>
      <c r="BX88" s="97">
        <v>83</v>
      </c>
      <c r="BY88" s="29"/>
      <c r="BZ88" s="113"/>
      <c r="CA88" s="113">
        <f t="shared" si="149"/>
        <v>0</v>
      </c>
      <c r="CB88" s="113">
        <f t="shared" si="150"/>
        <v>0</v>
      </c>
      <c r="CC88" s="113">
        <f t="shared" si="151"/>
        <v>0</v>
      </c>
      <c r="CD88" s="113">
        <f t="shared" si="152"/>
        <v>0</v>
      </c>
      <c r="CE88" s="113">
        <f t="shared" ca="1" si="153"/>
        <v>0</v>
      </c>
      <c r="CF88" s="113">
        <f t="shared" si="154"/>
        <v>80</v>
      </c>
      <c r="CG88" s="113">
        <f t="shared" si="155"/>
        <v>9</v>
      </c>
      <c r="CH88" s="113">
        <f t="shared" si="156"/>
        <v>0</v>
      </c>
      <c r="CI88" s="113">
        <f t="shared" si="116"/>
        <v>0</v>
      </c>
      <c r="CJ88" s="113">
        <f t="shared" si="117"/>
        <v>0</v>
      </c>
      <c r="CK88" s="113">
        <f t="shared" si="157"/>
        <v>180</v>
      </c>
      <c r="CL88" s="113">
        <f t="shared" si="158"/>
        <v>0</v>
      </c>
      <c r="CM88" s="113">
        <f t="shared" si="159"/>
        <v>0</v>
      </c>
      <c r="CN88" s="113">
        <f t="shared" si="160"/>
        <v>0</v>
      </c>
      <c r="CO88" s="113">
        <f t="shared" si="161"/>
        <v>50</v>
      </c>
      <c r="CP88" s="113">
        <f t="shared" si="162"/>
        <v>0</v>
      </c>
      <c r="CQ88" s="113">
        <f t="shared" si="163"/>
        <v>0</v>
      </c>
      <c r="CR88" s="113">
        <f t="shared" si="164"/>
        <v>0</v>
      </c>
      <c r="CS88" s="113">
        <f t="shared" si="118"/>
        <v>0</v>
      </c>
      <c r="CT88" s="113">
        <f t="shared" si="119"/>
        <v>0</v>
      </c>
      <c r="CU88" s="113">
        <f t="shared" si="120"/>
        <v>0</v>
      </c>
      <c r="CV88" s="113">
        <f t="shared" si="121"/>
        <v>0</v>
      </c>
      <c r="CW88" s="113">
        <f t="shared" si="165"/>
        <v>45</v>
      </c>
      <c r="CX88" s="113">
        <f t="shared" si="122"/>
        <v>0</v>
      </c>
      <c r="CY88" s="113">
        <f t="shared" si="123"/>
        <v>0</v>
      </c>
      <c r="CZ88" s="113">
        <f t="shared" si="124"/>
        <v>0</v>
      </c>
      <c r="DA88" s="113">
        <f t="shared" si="166"/>
        <v>0</v>
      </c>
      <c r="DB88" s="113">
        <f t="shared" si="167"/>
        <v>150</v>
      </c>
      <c r="DC88" s="113">
        <f t="shared" si="168"/>
        <v>0</v>
      </c>
      <c r="DD88" s="113">
        <f t="shared" si="169"/>
        <v>0</v>
      </c>
      <c r="DE88" s="113">
        <f t="shared" si="170"/>
        <v>0</v>
      </c>
      <c r="DF88" s="113">
        <f t="shared" si="171"/>
        <v>0</v>
      </c>
      <c r="DG88" s="113">
        <f t="shared" si="172"/>
        <v>0</v>
      </c>
      <c r="DH88" s="113">
        <f t="shared" si="173"/>
        <v>0</v>
      </c>
      <c r="DI88" s="113">
        <f t="shared" si="174"/>
        <v>0</v>
      </c>
      <c r="DJ88" s="113"/>
      <c r="DK88" s="113">
        <f t="shared" si="175"/>
        <v>0</v>
      </c>
      <c r="DL88" s="113">
        <f t="shared" si="176"/>
        <v>0</v>
      </c>
      <c r="DM88" s="113">
        <f t="shared" si="177"/>
        <v>0</v>
      </c>
      <c r="DN88" s="113">
        <f t="shared" si="178"/>
        <v>0</v>
      </c>
      <c r="DO88" s="113">
        <f t="shared" si="179"/>
        <v>0</v>
      </c>
      <c r="DP88" s="113">
        <f t="shared" si="180"/>
        <v>80</v>
      </c>
      <c r="DQ88" s="113">
        <f t="shared" si="181"/>
        <v>9</v>
      </c>
      <c r="DR88" s="113">
        <f t="shared" si="182"/>
        <v>0</v>
      </c>
      <c r="DS88" s="113">
        <f t="shared" si="125"/>
        <v>0</v>
      </c>
      <c r="DT88" s="113">
        <f t="shared" si="126"/>
        <v>0</v>
      </c>
      <c r="DU88" s="113">
        <f t="shared" si="183"/>
        <v>180</v>
      </c>
      <c r="DV88" s="113">
        <f t="shared" si="184"/>
        <v>0</v>
      </c>
      <c r="DW88" s="113">
        <f t="shared" si="185"/>
        <v>0</v>
      </c>
      <c r="DX88" s="113">
        <f t="shared" si="186"/>
        <v>0</v>
      </c>
      <c r="DY88" s="113">
        <f t="shared" si="187"/>
        <v>50</v>
      </c>
      <c r="DZ88" s="113">
        <f t="shared" si="188"/>
        <v>0</v>
      </c>
      <c r="EA88" s="113">
        <f t="shared" si="189"/>
        <v>0</v>
      </c>
      <c r="EB88" s="113">
        <f t="shared" si="190"/>
        <v>0</v>
      </c>
      <c r="EC88" s="113">
        <f t="shared" si="127"/>
        <v>0</v>
      </c>
      <c r="ED88" s="113">
        <f t="shared" si="128"/>
        <v>0</v>
      </c>
      <c r="EE88" s="113">
        <f t="shared" si="129"/>
        <v>0</v>
      </c>
      <c r="EF88" s="113">
        <f t="shared" si="130"/>
        <v>0</v>
      </c>
      <c r="EG88" s="113">
        <f t="shared" si="191"/>
        <v>45</v>
      </c>
      <c r="EH88" s="113">
        <f t="shared" si="131"/>
        <v>0</v>
      </c>
      <c r="EI88" s="113">
        <f t="shared" si="132"/>
        <v>0</v>
      </c>
      <c r="EJ88" s="113">
        <f t="shared" si="133"/>
        <v>0</v>
      </c>
      <c r="EK88" s="113">
        <f t="shared" si="192"/>
        <v>0</v>
      </c>
      <c r="EL88" s="113">
        <f t="shared" si="193"/>
        <v>150</v>
      </c>
      <c r="EM88" s="113">
        <f t="shared" si="194"/>
        <v>0</v>
      </c>
      <c r="EN88" s="113">
        <f t="shared" si="195"/>
        <v>0</v>
      </c>
      <c r="EO88" s="113">
        <f t="shared" si="196"/>
        <v>0</v>
      </c>
      <c r="EP88" s="113">
        <f t="shared" si="197"/>
        <v>0</v>
      </c>
      <c r="EQ88" s="113">
        <f t="shared" si="198"/>
        <v>0</v>
      </c>
      <c r="ER88" s="113">
        <f t="shared" si="199"/>
        <v>0</v>
      </c>
      <c r="ES88" s="113">
        <f t="shared" si="200"/>
        <v>0</v>
      </c>
      <c r="ET88" s="113"/>
      <c r="EU88" s="113">
        <f t="shared" si="201"/>
        <v>0</v>
      </c>
      <c r="EV88" s="113">
        <f t="shared" si="202"/>
        <v>0</v>
      </c>
      <c r="EW88" s="113">
        <f t="shared" si="203"/>
        <v>0</v>
      </c>
      <c r="EX88" s="113">
        <f t="shared" si="204"/>
        <v>0</v>
      </c>
      <c r="EY88" s="113">
        <f t="shared" si="205"/>
        <v>0</v>
      </c>
      <c r="EZ88" s="113">
        <f t="shared" si="206"/>
        <v>128</v>
      </c>
      <c r="FA88" s="113">
        <f t="shared" si="207"/>
        <v>54</v>
      </c>
      <c r="FB88" s="113">
        <f t="shared" si="208"/>
        <v>0</v>
      </c>
      <c r="FC88" s="113">
        <f t="shared" si="134"/>
        <v>0</v>
      </c>
      <c r="FD88" s="113">
        <f t="shared" si="135"/>
        <v>0</v>
      </c>
      <c r="FE88" s="113">
        <f t="shared" si="209"/>
        <v>7200</v>
      </c>
      <c r="FF88" s="113">
        <f t="shared" si="210"/>
        <v>0</v>
      </c>
      <c r="FG88" s="113">
        <f t="shared" si="211"/>
        <v>0</v>
      </c>
      <c r="FH88" s="113">
        <f t="shared" si="212"/>
        <v>0</v>
      </c>
      <c r="FI88" s="113">
        <f t="shared" si="213"/>
        <v>60</v>
      </c>
      <c r="FJ88" s="113">
        <f t="shared" si="214"/>
        <v>0</v>
      </c>
      <c r="FK88" s="113">
        <f t="shared" si="215"/>
        <v>0</v>
      </c>
      <c r="FL88" s="113">
        <f t="shared" si="216"/>
        <v>0</v>
      </c>
      <c r="FM88" s="113">
        <f t="shared" si="136"/>
        <v>0</v>
      </c>
      <c r="FN88" s="113">
        <f t="shared" si="137"/>
        <v>0</v>
      </c>
      <c r="FO88" s="113">
        <f t="shared" si="138"/>
        <v>0</v>
      </c>
      <c r="FP88" s="113">
        <f t="shared" si="139"/>
        <v>0</v>
      </c>
      <c r="FQ88" s="113">
        <f t="shared" si="217"/>
        <v>630</v>
      </c>
      <c r="FR88" s="113">
        <f t="shared" si="140"/>
        <v>0</v>
      </c>
      <c r="FS88" s="113">
        <f t="shared" si="141"/>
        <v>0</v>
      </c>
      <c r="FT88" s="113">
        <f t="shared" si="142"/>
        <v>0</v>
      </c>
      <c r="FU88" s="113">
        <f t="shared" si="218"/>
        <v>0</v>
      </c>
      <c r="FV88" s="113">
        <f t="shared" si="219"/>
        <v>375</v>
      </c>
      <c r="FW88" s="113">
        <f t="shared" si="220"/>
        <v>0</v>
      </c>
      <c r="FX88" s="113">
        <f t="shared" si="221"/>
        <v>0</v>
      </c>
      <c r="FY88" s="113">
        <f t="shared" si="222"/>
        <v>0</v>
      </c>
      <c r="FZ88" s="113">
        <f t="shared" si="223"/>
        <v>0</v>
      </c>
      <c r="GA88" s="113">
        <f t="shared" si="224"/>
        <v>0</v>
      </c>
      <c r="GB88" s="113">
        <f t="shared" si="225"/>
        <v>0</v>
      </c>
      <c r="GC88" s="113">
        <f t="shared" si="226"/>
        <v>0</v>
      </c>
    </row>
    <row r="89" spans="2:185" ht="12.75" customHeight="1" x14ac:dyDescent="0.2">
      <c r="B89" s="124">
        <v>82</v>
      </c>
      <c r="C89" s="121" t="s">
        <v>360</v>
      </c>
      <c r="D89" s="126" t="s">
        <v>135</v>
      </c>
      <c r="E89" s="40">
        <f>SUMIF(Entrada_Dados_Ano_2012!$C$7:$C$253,D89,Entrada_Dados_Ano_2012!$D$7:$D$253)</f>
        <v>0</v>
      </c>
      <c r="F89" s="40">
        <f>SUMIF(Entrada_Dados_Ano_2012!$C$7:$C$253,D89,Entrada_Dados_Ano_2012!$E$7:$E$253)</f>
        <v>0</v>
      </c>
      <c r="G89" s="40">
        <f>SUMIF(Entrada_Dados_Ano_2012!$C$7:$C$253,D89,Entrada_Dados_Ano_2012!$F$7:$F$253)</f>
        <v>0</v>
      </c>
      <c r="H89" s="40">
        <f ca="1">SUMIF(Entrada_Dados_Ano_2012!$C$7:$C$253,D89,Entrada_Dados_Ano_2012!$G$7:$G$251)</f>
        <v>0</v>
      </c>
      <c r="I89" s="40">
        <f>SUMIF(Entrada_Dados_Ano_2012!$C$7:$C$251,D89,Entrada_Dados_Ano_2012!$H$7:$H$253)</f>
        <v>0</v>
      </c>
      <c r="J89" s="40">
        <f>SUMIF(Entrada_Dados_Ano_2012!$C$7:$C$253,D89,Entrada_Dados_Ano_2012!$I$7:$I$253)</f>
        <v>0</v>
      </c>
      <c r="K89" s="40">
        <f>SUMIF(Entrada_Dados_Ano_2012!$C$7:$C$253,D89,Entrada_Dados_Ano_2012!$J$7:$J$253)</f>
        <v>0</v>
      </c>
      <c r="L89" s="40">
        <f>SUMIF(Entrada_Dados_Ano_2012!$C$7:$C$253,D89,Entrada_Dados_Ano_2012!$K$7:$K$253)</f>
        <v>0</v>
      </c>
      <c r="M89" s="40">
        <f>SUMIF(Entrada_Dados_Ano_2012!$C$7:$C$253,D89,Entrada_Dados_Ano_2012!$L$7:$L$253)</f>
        <v>0</v>
      </c>
      <c r="N89" s="40">
        <f>SUMIF(Entrada_Dados_Ano_2012!$C$7:$C$253,D89,Entrada_Dados_Ano_2012!$M$7:$M$253)</f>
        <v>0</v>
      </c>
      <c r="O89" s="40">
        <f>SUMIF(Entrada_Dados_Ano_2012!$C$7:$C$253,D89,Entrada_Dados_Ano_2012!$N$7:$N$253)</f>
        <v>0</v>
      </c>
      <c r="P89" s="40">
        <f>SUMIF(Entrada_Dados_Ano_2012!$C$7:$C$253,D89,Entrada_Dados_Ano_2012!$O$7:$O$253)</f>
        <v>0</v>
      </c>
      <c r="Q89" s="40">
        <f>SUMIF(Entrada_Dados_Ano_2012!$C$7:$C$253,D89,Entrada_Dados_Ano_2012!$P$7:$P$253)</f>
        <v>0</v>
      </c>
      <c r="R89" s="40">
        <f>SUMIF(Entrada_Dados_Ano_2012!$C$7:$C$253,D89,Entrada_Dados_Ano_2012!$Q$7:$Q$253)</f>
        <v>0</v>
      </c>
      <c r="S89" s="40">
        <f>SUMIF(Entrada_Dados_Ano_2012!$C$7:$C$253,D89,Entrada_Dados_Ano_2012!$R$7:$R$253)</f>
        <v>4200</v>
      </c>
      <c r="T89" s="40">
        <f>SUMIF(Entrada_Dados_Ano_2012!$C$7:$C$253,D89,Entrada_Dados_Ano_2012!$S$7:$S$253)</f>
        <v>15000</v>
      </c>
      <c r="U89" s="40">
        <f>SUMIF(Entrada_Dados_Ano_2012!$C$7:$C$253,D89,Entrada_Dados_Ano_2012!$T$7:$T$253)</f>
        <v>0</v>
      </c>
      <c r="V89" s="40">
        <f>SUMIF(Entrada_Dados_Ano_2012!$C$7:$C$253,D89,Entrada_Dados_Ano_2012!$U$7:$U$253)</f>
        <v>0</v>
      </c>
      <c r="W89" s="145">
        <f>SUMIF(Entrada_Dados_Ano_2012!$C$7:$C$253,D89,Entrada_Dados_Ano_2012!$V$7:$V$253)</f>
        <v>0</v>
      </c>
      <c r="X89" s="142">
        <f>SUMIF(Entrada_Dados_Ano_2012!$C$7:$C$253,D89,Entrada_Dados_Ano_2012!$Y$7:$Y$253)</f>
        <v>0</v>
      </c>
      <c r="Y89" s="40">
        <f>SUMIF(Entrada_Dados_Ano_2012!$C$7:$C$253,D89,Entrada_Dados_Ano_2012!$Z$7:$Z$253)</f>
        <v>0</v>
      </c>
      <c r="Z89" s="40">
        <f>SUMIF(Entrada_Dados_Ano_2012!$C$7:$C$253,D89,Entrada_Dados_Ano_2012!$AA$7:$AA$253)</f>
        <v>0</v>
      </c>
      <c r="AA89" s="40">
        <f>SUMIF(Entrada_Dados_Ano_2012!$C$7:$C$253,D89,Entrada_Dados_Ano_2012!$AB$7:$AB$253)</f>
        <v>0</v>
      </c>
      <c r="AB89" s="40">
        <f>SUMIF(Entrada_Dados_Ano_2012!$C$7:$C$253,D89,Entrada_Dados_Ano_2012!$AC$7:$AC$253)</f>
        <v>0</v>
      </c>
      <c r="AC89" s="40">
        <f>SUMIF(Entrada_Dados_Ano_2012!$C$7:$C$253,D89,Entrada_Dados_Ano_2012!$AD$7:$AD$253)</f>
        <v>0</v>
      </c>
      <c r="AD89" s="40">
        <f>SUMIF(Entrada_Dados_Ano_2012!$C$7:$C$253,D89,Entrada_Dados_Ano_2012!$AE$7:$AE$253)</f>
        <v>0</v>
      </c>
      <c r="AE89" s="40">
        <f>SUMIF(Entrada_Dados_Ano_2012!$C$7:$C$253,D89,Entrada_Dados_Ano_2012!$AF$7:$AF$253)</f>
        <v>0</v>
      </c>
      <c r="AF89" s="40">
        <f>SUMIF(Entrada_Dados_Ano_2012!$C$7:$C$253,D89,Entrada_Dados_Ano_2012!$AG$7:$AG$253)</f>
        <v>0</v>
      </c>
      <c r="AG89" s="40">
        <f>SUMIF(Entrada_Dados_Ano_2012!$C$7:$C$253,D89,Entrada_Dados_Ano_2012!$AH$7:$AH$253)</f>
        <v>0</v>
      </c>
      <c r="AH89" s="40">
        <f>SUMIF(Entrada_Dados_Ano_2012!$C$7:$C$253,D89,Entrada_Dados_Ano_2012!$AI$7:$AI$253)</f>
        <v>0</v>
      </c>
      <c r="AI89" s="40">
        <f>SUMIF(Entrada_Dados_Ano_2012!$C$7:$C$253,D89,Entrada_Dados_Ano_2012!$AJ$7:$AJ$253)</f>
        <v>0</v>
      </c>
      <c r="AJ89" s="40">
        <f>SUMIF(Entrada_Dados_Ano_2012!$C$7:$C$253,D89,Entrada_Dados_Ano_2012!$AK$7:$AK$253)</f>
        <v>0</v>
      </c>
      <c r="AK89" s="40">
        <f>SUMIF(Entrada_Dados_Ano_2012!$C$7:$C$253,D89,Entrada_Dados_Ano_2012!$AL$7:$AL$253)</f>
        <v>0</v>
      </c>
      <c r="AL89" s="40">
        <f>SUMIF(Entrada_Dados_Ano_2012!$C$7:$C$253,D89,Entrada_Dados_Ano_2012!$AM$7:$AM$253)</f>
        <v>4200</v>
      </c>
      <c r="AM89" s="40">
        <f>SUMIF(Entrada_Dados_Ano_2012!$C$7:$C$253,D89,Entrada_Dados_Ano_2012!$AN$7:$AN$253)</f>
        <v>15000</v>
      </c>
      <c r="AN89" s="40">
        <f>SUMIF(Entrada_Dados_Ano_2012!$C$7:$C$253,D89,Entrada_Dados_Ano_2012!$AO$7:$AO$253)</f>
        <v>0</v>
      </c>
      <c r="AO89" s="40">
        <f>SUMIF(Entrada_Dados_Ano_2012!$C$7:$C$253,D89,Entrada_Dados_Ano_2012!$AP$7:$AP$253)</f>
        <v>0</v>
      </c>
      <c r="AP89" s="145">
        <f>SUMIF(Entrada_Dados_Ano_2012!$C$7:$C$253,D89,Entrada_Dados_Ano_2012!$AQ$7:$AQ$253)</f>
        <v>0</v>
      </c>
      <c r="AQ89" s="142">
        <f>SUMIF(Entrada_Dados_Ano_2012!$C$7:$C$253,D89,Entrada_Dados_Ano_2012!$AT$7:$AT$253)</f>
        <v>0</v>
      </c>
      <c r="AR89" s="40">
        <f>SUMIF(Entrada_Dados_Ano_2012!$C$7:$C$253,D89,Entrada_Dados_Ano_2012!$AU$7:$AU$253)</f>
        <v>0</v>
      </c>
      <c r="AS89" s="40">
        <f>SUMIF(Entrada_Dados_Ano_2012!$C$7:$C$253,D89,Entrada_Dados_Ano_2012!$AV$7:$AV$253)</f>
        <v>0</v>
      </c>
      <c r="AT89" s="40">
        <f>SUMIF(Entrada_Dados_Ano_2012!$C$7:$C$253,D89,Entrada_Dados_Ano_2012!$AW$7:$AW$253)</f>
        <v>0</v>
      </c>
      <c r="AU89" s="40">
        <f>SUMIF(Entrada_Dados_Ano_2012!$C$7:$C$253,D89,Entrada_Dados_Ano_2012!$AX$7:$AX$253)</f>
        <v>0</v>
      </c>
      <c r="AV89" s="40">
        <f>SUMIF(Entrada_Dados_Ano_2012!$C$7:$C$253,D89,Entrada_Dados_Ano_2012!$AY$7:$AY$253)</f>
        <v>0</v>
      </c>
      <c r="AW89" s="40">
        <f>SUMIF(Entrada_Dados_Ano_2012!$C$7:$C$253,D89,Entrada_Dados_Ano_2012!$AZ$7:$AZ$253)</f>
        <v>0</v>
      </c>
      <c r="AX89" s="40">
        <f>SUMIF(Entrada_Dados_Ano_2012!$C$7:$C$253,D89,Entrada_Dados_Ano_2012!$BA$7:$BA$253)</f>
        <v>0</v>
      </c>
      <c r="AY89" s="40">
        <f>SUMIF(Entrada_Dados_Ano_2012!$C$7:$C$253,D89,Entrada_Dados_Ano_2012!$BB$7:$BB$253)</f>
        <v>0</v>
      </c>
      <c r="AZ89" s="40">
        <f>SUMIF(Entrada_Dados_Ano_2012!$C$7:$C$253,D89,Entrada_Dados_Ano_2012!$BC$7:$BC$253)</f>
        <v>0</v>
      </c>
      <c r="BA89" s="40">
        <f>SUMIF(Entrada_Dados_Ano_2012!$C$7:$C$253,D89,Entrada_Dados_Ano_2012!$BD$7:$BD$253)</f>
        <v>0</v>
      </c>
      <c r="BB89" s="40">
        <f>SUMIF(Entrada_Dados_Ano_2012!$C$7:$C$253,D89,Entrada_Dados_Ano_2012!$BE$7:$BE$253)</f>
        <v>0</v>
      </c>
      <c r="BC89" s="40">
        <f>SUMIF(Entrada_Dados_Ano_2012!$C$7:$C$253,D89,Entrada_Dados_Ano_2012!$BF$7:$BF$253)</f>
        <v>0</v>
      </c>
      <c r="BD89" s="40">
        <f>SUMIF(Entrada_Dados_Ano_2012!$C$7:$C$253,D89,Entrada_Dados_Ano_2012!$BG$7:$BG$253)</f>
        <v>0</v>
      </c>
      <c r="BE89" s="40">
        <f>SUMIF(Entrada_Dados_Ano_2012!$C$7:$C$253,D89,Entrada_Dados_Ano_2012!$BH$7:$BH$253)</f>
        <v>28900</v>
      </c>
      <c r="BF89" s="40">
        <f>SUMIF(Entrada_Dados_Ano_2012!$C$7:$C$253,D89,Entrada_Dados_Ano_2012!$BI$7:$BI$253)</f>
        <v>40500</v>
      </c>
      <c r="BG89" s="40">
        <f>SUMIF(Entrada_Dados_Ano_2012!$C$7:$C$253,D89,Entrada_Dados_Ano_2012!$BJ$7:$BJ$253)</f>
        <v>0</v>
      </c>
      <c r="BH89" s="40">
        <f>SUMIF(Entrada_Dados_Ano_2012!$C$7:$C$253,D89,Entrada_Dados_Ano_2012!$BK$7:$BK$253)</f>
        <v>0</v>
      </c>
      <c r="BI89" s="40">
        <f>SUMIF(Entrada_Dados_Ano_2012!$C$7:$C$253,D89,Entrada_Dados_Ano_2012!$BL$7:$BL$253)</f>
        <v>0</v>
      </c>
      <c r="BK89" s="80">
        <v>82</v>
      </c>
      <c r="BL89" s="81">
        <f t="shared" si="143"/>
        <v>0</v>
      </c>
      <c r="BM89" s="80" t="str">
        <f>IF(BL89=1,SUM($BL$8:BL89),"")</f>
        <v/>
      </c>
      <c r="BN89" s="86" t="str">
        <f t="shared" si="144"/>
        <v>Doverlândia</v>
      </c>
      <c r="BO89" s="117">
        <f t="shared" si="227"/>
        <v>0</v>
      </c>
      <c r="BP89" s="116">
        <f>HLOOKUP($BP$6,$BZ$6:DI89,BX89)</f>
        <v>0</v>
      </c>
      <c r="BQ89" s="117">
        <f>HLOOKUP($BQ$6,$DJ$6:ES89,BX89)</f>
        <v>0</v>
      </c>
      <c r="BR89" s="116">
        <f>HLOOKUP($BR$6,$ET$6:GC89,BX89)</f>
        <v>0</v>
      </c>
      <c r="BS89" s="84" t="str">
        <f t="shared" si="145"/>
        <v/>
      </c>
      <c r="BT89" s="96" t="str">
        <f>IF((SUM($BL88:$BL$254)=0),"",IF($BK89=VLOOKUP($BK89,$BM$8:$BM$254,1),IF(VLOOKUP($BK89,$BM$8:$BO$254,2)=0,"",VLOOKUP($BK89,$BM$8:$BO$254,3))," "))</f>
        <v/>
      </c>
      <c r="BU89" s="93" t="str">
        <f t="shared" si="146"/>
        <v/>
      </c>
      <c r="BV89" s="90" t="str">
        <f t="shared" si="147"/>
        <v/>
      </c>
      <c r="BW89" s="93" t="str">
        <f t="shared" si="148"/>
        <v/>
      </c>
      <c r="BX89" s="97">
        <v>84</v>
      </c>
      <c r="BY89" s="29"/>
      <c r="BZ89" s="113"/>
      <c r="CA89" s="113">
        <f t="shared" si="149"/>
        <v>0</v>
      </c>
      <c r="CB89" s="113">
        <f t="shared" si="150"/>
        <v>0</v>
      </c>
      <c r="CC89" s="113">
        <f t="shared" si="151"/>
        <v>0</v>
      </c>
      <c r="CD89" s="113">
        <f t="shared" si="152"/>
        <v>0</v>
      </c>
      <c r="CE89" s="113">
        <f t="shared" ca="1" si="153"/>
        <v>0</v>
      </c>
      <c r="CF89" s="113">
        <f t="shared" si="154"/>
        <v>0</v>
      </c>
      <c r="CG89" s="113">
        <f t="shared" si="155"/>
        <v>0</v>
      </c>
      <c r="CH89" s="113">
        <f t="shared" si="156"/>
        <v>0</v>
      </c>
      <c r="CI89" s="113">
        <f t="shared" si="116"/>
        <v>0</v>
      </c>
      <c r="CJ89" s="113">
        <f t="shared" si="117"/>
        <v>0</v>
      </c>
      <c r="CK89" s="113">
        <f t="shared" si="157"/>
        <v>0</v>
      </c>
      <c r="CL89" s="113">
        <f t="shared" si="158"/>
        <v>0</v>
      </c>
      <c r="CM89" s="113">
        <f t="shared" si="159"/>
        <v>0</v>
      </c>
      <c r="CN89" s="113">
        <f t="shared" si="160"/>
        <v>0</v>
      </c>
      <c r="CO89" s="113">
        <f t="shared" si="161"/>
        <v>0</v>
      </c>
      <c r="CP89" s="113">
        <f t="shared" si="162"/>
        <v>0</v>
      </c>
      <c r="CQ89" s="113">
        <f t="shared" si="163"/>
        <v>0</v>
      </c>
      <c r="CR89" s="113">
        <f t="shared" si="164"/>
        <v>0</v>
      </c>
      <c r="CS89" s="113">
        <f t="shared" si="118"/>
        <v>0</v>
      </c>
      <c r="CT89" s="113">
        <f t="shared" si="119"/>
        <v>0</v>
      </c>
      <c r="CU89" s="113">
        <f t="shared" si="120"/>
        <v>0</v>
      </c>
      <c r="CV89" s="113">
        <f t="shared" si="121"/>
        <v>0</v>
      </c>
      <c r="CW89" s="113">
        <f t="shared" si="165"/>
        <v>0</v>
      </c>
      <c r="CX89" s="113">
        <f t="shared" si="122"/>
        <v>0</v>
      </c>
      <c r="CY89" s="113">
        <f t="shared" si="123"/>
        <v>0</v>
      </c>
      <c r="CZ89" s="113">
        <f t="shared" si="124"/>
        <v>0</v>
      </c>
      <c r="DA89" s="113">
        <f t="shared" si="166"/>
        <v>0</v>
      </c>
      <c r="DB89" s="113">
        <f t="shared" si="167"/>
        <v>4200</v>
      </c>
      <c r="DC89" s="113">
        <f t="shared" si="168"/>
        <v>0</v>
      </c>
      <c r="DD89" s="113">
        <f t="shared" si="169"/>
        <v>15000</v>
      </c>
      <c r="DE89" s="113">
        <f t="shared" si="170"/>
        <v>0</v>
      </c>
      <c r="DF89" s="113">
        <f t="shared" si="171"/>
        <v>0</v>
      </c>
      <c r="DG89" s="113">
        <f t="shared" si="172"/>
        <v>0</v>
      </c>
      <c r="DH89" s="113">
        <f t="shared" si="173"/>
        <v>0</v>
      </c>
      <c r="DI89" s="113">
        <f t="shared" si="174"/>
        <v>0</v>
      </c>
      <c r="DJ89" s="113"/>
      <c r="DK89" s="113">
        <f t="shared" si="175"/>
        <v>0</v>
      </c>
      <c r="DL89" s="113">
        <f t="shared" si="176"/>
        <v>0</v>
      </c>
      <c r="DM89" s="113">
        <f t="shared" si="177"/>
        <v>0</v>
      </c>
      <c r="DN89" s="113">
        <f t="shared" si="178"/>
        <v>0</v>
      </c>
      <c r="DO89" s="113">
        <f t="shared" si="179"/>
        <v>0</v>
      </c>
      <c r="DP89" s="113">
        <f t="shared" si="180"/>
        <v>0</v>
      </c>
      <c r="DQ89" s="113">
        <f t="shared" si="181"/>
        <v>0</v>
      </c>
      <c r="DR89" s="113">
        <f t="shared" si="182"/>
        <v>0</v>
      </c>
      <c r="DS89" s="113">
        <f t="shared" si="125"/>
        <v>0</v>
      </c>
      <c r="DT89" s="113">
        <f t="shared" si="126"/>
        <v>0</v>
      </c>
      <c r="DU89" s="113">
        <f t="shared" si="183"/>
        <v>0</v>
      </c>
      <c r="DV89" s="113">
        <f t="shared" si="184"/>
        <v>0</v>
      </c>
      <c r="DW89" s="113">
        <f t="shared" si="185"/>
        <v>0</v>
      </c>
      <c r="DX89" s="113">
        <f t="shared" si="186"/>
        <v>0</v>
      </c>
      <c r="DY89" s="113">
        <f t="shared" si="187"/>
        <v>0</v>
      </c>
      <c r="DZ89" s="113">
        <f t="shared" si="188"/>
        <v>0</v>
      </c>
      <c r="EA89" s="113">
        <f t="shared" si="189"/>
        <v>0</v>
      </c>
      <c r="EB89" s="113">
        <f t="shared" si="190"/>
        <v>0</v>
      </c>
      <c r="EC89" s="113">
        <f t="shared" si="127"/>
        <v>0</v>
      </c>
      <c r="ED89" s="113">
        <f t="shared" si="128"/>
        <v>0</v>
      </c>
      <c r="EE89" s="113">
        <f t="shared" si="129"/>
        <v>0</v>
      </c>
      <c r="EF89" s="113">
        <f t="shared" si="130"/>
        <v>0</v>
      </c>
      <c r="EG89" s="113">
        <f t="shared" si="191"/>
        <v>0</v>
      </c>
      <c r="EH89" s="113">
        <f t="shared" si="131"/>
        <v>0</v>
      </c>
      <c r="EI89" s="113">
        <f t="shared" si="132"/>
        <v>0</v>
      </c>
      <c r="EJ89" s="113">
        <f t="shared" si="133"/>
        <v>0</v>
      </c>
      <c r="EK89" s="113">
        <f t="shared" si="192"/>
        <v>0</v>
      </c>
      <c r="EL89" s="113">
        <f t="shared" si="193"/>
        <v>4200</v>
      </c>
      <c r="EM89" s="113">
        <f t="shared" si="194"/>
        <v>0</v>
      </c>
      <c r="EN89" s="113">
        <f t="shared" si="195"/>
        <v>15000</v>
      </c>
      <c r="EO89" s="113">
        <f t="shared" si="196"/>
        <v>0</v>
      </c>
      <c r="EP89" s="113">
        <f t="shared" si="197"/>
        <v>0</v>
      </c>
      <c r="EQ89" s="113">
        <f t="shared" si="198"/>
        <v>0</v>
      </c>
      <c r="ER89" s="113">
        <f t="shared" si="199"/>
        <v>0</v>
      </c>
      <c r="ES89" s="113">
        <f t="shared" si="200"/>
        <v>0</v>
      </c>
      <c r="ET89" s="113"/>
      <c r="EU89" s="113">
        <f t="shared" si="201"/>
        <v>0</v>
      </c>
      <c r="EV89" s="113">
        <f t="shared" si="202"/>
        <v>0</v>
      </c>
      <c r="EW89" s="113">
        <f t="shared" si="203"/>
        <v>0</v>
      </c>
      <c r="EX89" s="113">
        <f t="shared" si="204"/>
        <v>0</v>
      </c>
      <c r="EY89" s="113">
        <f t="shared" si="205"/>
        <v>0</v>
      </c>
      <c r="EZ89" s="113">
        <f t="shared" si="206"/>
        <v>0</v>
      </c>
      <c r="FA89" s="113">
        <f t="shared" si="207"/>
        <v>0</v>
      </c>
      <c r="FB89" s="113">
        <f t="shared" si="208"/>
        <v>0</v>
      </c>
      <c r="FC89" s="113">
        <f t="shared" si="134"/>
        <v>0</v>
      </c>
      <c r="FD89" s="113">
        <f t="shared" si="135"/>
        <v>0</v>
      </c>
      <c r="FE89" s="113">
        <f t="shared" si="209"/>
        <v>0</v>
      </c>
      <c r="FF89" s="113">
        <f t="shared" si="210"/>
        <v>0</v>
      </c>
      <c r="FG89" s="113">
        <f t="shared" si="211"/>
        <v>0</v>
      </c>
      <c r="FH89" s="113">
        <f t="shared" si="212"/>
        <v>0</v>
      </c>
      <c r="FI89" s="113">
        <f t="shared" si="213"/>
        <v>0</v>
      </c>
      <c r="FJ89" s="113">
        <f t="shared" si="214"/>
        <v>0</v>
      </c>
      <c r="FK89" s="113">
        <f t="shared" si="215"/>
        <v>0</v>
      </c>
      <c r="FL89" s="113">
        <f t="shared" si="216"/>
        <v>0</v>
      </c>
      <c r="FM89" s="113">
        <f t="shared" si="136"/>
        <v>0</v>
      </c>
      <c r="FN89" s="113">
        <f t="shared" si="137"/>
        <v>0</v>
      </c>
      <c r="FO89" s="113">
        <f t="shared" si="138"/>
        <v>0</v>
      </c>
      <c r="FP89" s="113">
        <f t="shared" si="139"/>
        <v>0</v>
      </c>
      <c r="FQ89" s="113">
        <f t="shared" si="217"/>
        <v>0</v>
      </c>
      <c r="FR89" s="113">
        <f t="shared" si="140"/>
        <v>0</v>
      </c>
      <c r="FS89" s="113">
        <f t="shared" si="141"/>
        <v>0</v>
      </c>
      <c r="FT89" s="113">
        <f t="shared" si="142"/>
        <v>0</v>
      </c>
      <c r="FU89" s="113">
        <f t="shared" si="218"/>
        <v>0</v>
      </c>
      <c r="FV89" s="113">
        <f t="shared" si="219"/>
        <v>28900</v>
      </c>
      <c r="FW89" s="113">
        <f t="shared" si="220"/>
        <v>0</v>
      </c>
      <c r="FX89" s="113">
        <f t="shared" si="221"/>
        <v>40500</v>
      </c>
      <c r="FY89" s="113">
        <f t="shared" si="222"/>
        <v>0</v>
      </c>
      <c r="FZ89" s="113">
        <f t="shared" si="223"/>
        <v>0</v>
      </c>
      <c r="GA89" s="113">
        <f t="shared" si="224"/>
        <v>0</v>
      </c>
      <c r="GB89" s="113">
        <f t="shared" si="225"/>
        <v>0</v>
      </c>
      <c r="GC89" s="113">
        <f t="shared" si="226"/>
        <v>0</v>
      </c>
    </row>
    <row r="90" spans="2:185" ht="12.75" customHeight="1" x14ac:dyDescent="0.2">
      <c r="B90" s="124">
        <v>83</v>
      </c>
      <c r="C90" s="121" t="s">
        <v>361</v>
      </c>
      <c r="D90" s="126" t="s">
        <v>136</v>
      </c>
      <c r="E90" s="40">
        <f>SUMIF(Entrada_Dados_Ano_2012!$C$7:$C$253,D90,Entrada_Dados_Ano_2012!$D$7:$D$253)</f>
        <v>0</v>
      </c>
      <c r="F90" s="40">
        <f>SUMIF(Entrada_Dados_Ano_2012!$C$7:$C$253,D90,Entrada_Dados_Ano_2012!$E$7:$E$253)</f>
        <v>0</v>
      </c>
      <c r="G90" s="40">
        <f>SUMIF(Entrada_Dados_Ano_2012!$C$7:$C$253,D90,Entrada_Dados_Ano_2012!$F$7:$F$253)</f>
        <v>0</v>
      </c>
      <c r="H90" s="40">
        <f ca="1">SUMIF(Entrada_Dados_Ano_2012!$C$7:$C$253,D90,Entrada_Dados_Ano_2012!$G$7:$G$251)</f>
        <v>0</v>
      </c>
      <c r="I90" s="40">
        <f>SUMIF(Entrada_Dados_Ano_2012!$C$7:$C$251,D90,Entrada_Dados_Ano_2012!$H$7:$H$253)</f>
        <v>65</v>
      </c>
      <c r="J90" s="40">
        <f>SUMIF(Entrada_Dados_Ano_2012!$C$7:$C$253,D90,Entrada_Dados_Ano_2012!$I$7:$I$253)</f>
        <v>0</v>
      </c>
      <c r="K90" s="40">
        <f>SUMIF(Entrada_Dados_Ano_2012!$C$7:$C$253,D90,Entrada_Dados_Ano_2012!$J$7:$J$253)</f>
        <v>0</v>
      </c>
      <c r="L90" s="40">
        <f>SUMIF(Entrada_Dados_Ano_2012!$C$7:$C$253,D90,Entrada_Dados_Ano_2012!$K$7:$K$253)</f>
        <v>0</v>
      </c>
      <c r="M90" s="40">
        <f>SUMIF(Entrada_Dados_Ano_2012!$C$7:$C$253,D90,Entrada_Dados_Ano_2012!$L$7:$L$253)</f>
        <v>0</v>
      </c>
      <c r="N90" s="40">
        <f>SUMIF(Entrada_Dados_Ano_2012!$C$7:$C$253,D90,Entrada_Dados_Ano_2012!$M$7:$M$253)</f>
        <v>0</v>
      </c>
      <c r="O90" s="40">
        <f>SUMIF(Entrada_Dados_Ano_2012!$C$7:$C$253,D90,Entrada_Dados_Ano_2012!$N$7:$N$253)</f>
        <v>0</v>
      </c>
      <c r="P90" s="40">
        <f>SUMIF(Entrada_Dados_Ano_2012!$C$7:$C$253,D90,Entrada_Dados_Ano_2012!$O$7:$O$253)</f>
        <v>0</v>
      </c>
      <c r="Q90" s="40">
        <f>SUMIF(Entrada_Dados_Ano_2012!$C$7:$C$253,D90,Entrada_Dados_Ano_2012!$P$7:$P$253)</f>
        <v>0</v>
      </c>
      <c r="R90" s="40">
        <f>SUMIF(Entrada_Dados_Ano_2012!$C$7:$C$253,D90,Entrada_Dados_Ano_2012!$Q$7:$Q$253)</f>
        <v>0</v>
      </c>
      <c r="S90" s="40">
        <f>SUMIF(Entrada_Dados_Ano_2012!$C$7:$C$253,D90,Entrada_Dados_Ano_2012!$R$7:$R$253)</f>
        <v>2100</v>
      </c>
      <c r="T90" s="40">
        <f>SUMIF(Entrada_Dados_Ano_2012!$C$7:$C$253,D90,Entrada_Dados_Ano_2012!$S$7:$S$253)</f>
        <v>38000</v>
      </c>
      <c r="U90" s="40">
        <f>SUMIF(Entrada_Dados_Ano_2012!$C$7:$C$253,D90,Entrada_Dados_Ano_2012!$T$7:$T$253)</f>
        <v>2178</v>
      </c>
      <c r="V90" s="40">
        <f>SUMIF(Entrada_Dados_Ano_2012!$C$7:$C$253,D90,Entrada_Dados_Ano_2012!$U$7:$U$253)</f>
        <v>50</v>
      </c>
      <c r="W90" s="145">
        <f>SUMIF(Entrada_Dados_Ano_2012!$C$7:$C$253,D90,Entrada_Dados_Ano_2012!$V$7:$V$253)</f>
        <v>0</v>
      </c>
      <c r="X90" s="142">
        <f>SUMIF(Entrada_Dados_Ano_2012!$C$7:$C$253,D90,Entrada_Dados_Ano_2012!$Y$7:$Y$253)</f>
        <v>0</v>
      </c>
      <c r="Y90" s="40">
        <f>SUMIF(Entrada_Dados_Ano_2012!$C$7:$C$253,D90,Entrada_Dados_Ano_2012!$Z$7:$Z$253)</f>
        <v>0</v>
      </c>
      <c r="Z90" s="40">
        <f>SUMIF(Entrada_Dados_Ano_2012!$C$7:$C$253,D90,Entrada_Dados_Ano_2012!$AA$7:$AA$253)</f>
        <v>0</v>
      </c>
      <c r="AA90" s="40">
        <f>SUMIF(Entrada_Dados_Ano_2012!$C$7:$C$253,D90,Entrada_Dados_Ano_2012!$AB$7:$AB$253)</f>
        <v>0</v>
      </c>
      <c r="AB90" s="40">
        <f>SUMIF(Entrada_Dados_Ano_2012!$C$7:$C$253,D90,Entrada_Dados_Ano_2012!$AC$7:$AC$253)</f>
        <v>65</v>
      </c>
      <c r="AC90" s="40">
        <f>SUMIF(Entrada_Dados_Ano_2012!$C$7:$C$253,D90,Entrada_Dados_Ano_2012!$AD$7:$AD$253)</f>
        <v>0</v>
      </c>
      <c r="AD90" s="40">
        <f>SUMIF(Entrada_Dados_Ano_2012!$C$7:$C$253,D90,Entrada_Dados_Ano_2012!$AE$7:$AE$253)</f>
        <v>0</v>
      </c>
      <c r="AE90" s="40">
        <f>SUMIF(Entrada_Dados_Ano_2012!$C$7:$C$253,D90,Entrada_Dados_Ano_2012!$AF$7:$AF$253)</f>
        <v>0</v>
      </c>
      <c r="AF90" s="40">
        <f>SUMIF(Entrada_Dados_Ano_2012!$C$7:$C$253,D90,Entrada_Dados_Ano_2012!$AG$7:$AG$253)</f>
        <v>0</v>
      </c>
      <c r="AG90" s="40">
        <f>SUMIF(Entrada_Dados_Ano_2012!$C$7:$C$253,D90,Entrada_Dados_Ano_2012!$AH$7:$AH$253)</f>
        <v>0</v>
      </c>
      <c r="AH90" s="40">
        <f>SUMIF(Entrada_Dados_Ano_2012!$C$7:$C$253,D90,Entrada_Dados_Ano_2012!$AI$7:$AI$253)</f>
        <v>0</v>
      </c>
      <c r="AI90" s="40">
        <f>SUMIF(Entrada_Dados_Ano_2012!$C$7:$C$253,D90,Entrada_Dados_Ano_2012!$AJ$7:$AJ$253)</f>
        <v>0</v>
      </c>
      <c r="AJ90" s="40">
        <f>SUMIF(Entrada_Dados_Ano_2012!$C$7:$C$253,D90,Entrada_Dados_Ano_2012!$AK$7:$AK$253)</f>
        <v>0</v>
      </c>
      <c r="AK90" s="40">
        <f>SUMIF(Entrada_Dados_Ano_2012!$C$7:$C$253,D90,Entrada_Dados_Ano_2012!$AL$7:$AL$253)</f>
        <v>0</v>
      </c>
      <c r="AL90" s="40">
        <f>SUMIF(Entrada_Dados_Ano_2012!$C$7:$C$253,D90,Entrada_Dados_Ano_2012!$AM$7:$AM$253)</f>
        <v>2100</v>
      </c>
      <c r="AM90" s="40">
        <f>SUMIF(Entrada_Dados_Ano_2012!$C$7:$C$253,D90,Entrada_Dados_Ano_2012!$AN$7:$AN$253)</f>
        <v>38000</v>
      </c>
      <c r="AN90" s="40">
        <f>SUMIF(Entrada_Dados_Ano_2012!$C$7:$C$253,D90,Entrada_Dados_Ano_2012!$AO$7:$AO$253)</f>
        <v>2178</v>
      </c>
      <c r="AO90" s="40">
        <f>SUMIF(Entrada_Dados_Ano_2012!$C$7:$C$253,D90,Entrada_Dados_Ano_2012!$AP$7:$AP$253)</f>
        <v>50</v>
      </c>
      <c r="AP90" s="145">
        <f>SUMIF(Entrada_Dados_Ano_2012!$C$7:$C$253,D90,Entrada_Dados_Ano_2012!$AQ$7:$AQ$253)</f>
        <v>0</v>
      </c>
      <c r="AQ90" s="142">
        <f>SUMIF(Entrada_Dados_Ano_2012!$C$7:$C$253,D90,Entrada_Dados_Ano_2012!$AT$7:$AT$253)</f>
        <v>0</v>
      </c>
      <c r="AR90" s="40">
        <f>SUMIF(Entrada_Dados_Ano_2012!$C$7:$C$253,D90,Entrada_Dados_Ano_2012!$AU$7:$AU$253)</f>
        <v>0</v>
      </c>
      <c r="AS90" s="40">
        <f>SUMIF(Entrada_Dados_Ano_2012!$C$7:$C$253,D90,Entrada_Dados_Ano_2012!$AV$7:$AV$253)</f>
        <v>0</v>
      </c>
      <c r="AT90" s="40">
        <f>SUMIF(Entrada_Dados_Ano_2012!$C$7:$C$253,D90,Entrada_Dados_Ano_2012!$AW$7:$AW$253)</f>
        <v>0</v>
      </c>
      <c r="AU90" s="40">
        <f>SUMIF(Entrada_Dados_Ano_2012!$C$7:$C$253,D90,Entrada_Dados_Ano_2012!$AX$7:$AX$253)</f>
        <v>143</v>
      </c>
      <c r="AV90" s="40">
        <f>SUMIF(Entrada_Dados_Ano_2012!$C$7:$C$253,D90,Entrada_Dados_Ano_2012!$AY$7:$AY$253)</f>
        <v>0</v>
      </c>
      <c r="AW90" s="40">
        <f>SUMIF(Entrada_Dados_Ano_2012!$C$7:$C$253,D90,Entrada_Dados_Ano_2012!$AZ$7:$AZ$253)</f>
        <v>0</v>
      </c>
      <c r="AX90" s="40">
        <f>SUMIF(Entrada_Dados_Ano_2012!$C$7:$C$253,D90,Entrada_Dados_Ano_2012!$BA$7:$BA$253)</f>
        <v>0</v>
      </c>
      <c r="AY90" s="40">
        <f>SUMIF(Entrada_Dados_Ano_2012!$C$7:$C$253,D90,Entrada_Dados_Ano_2012!$BB$7:$BB$253)</f>
        <v>0</v>
      </c>
      <c r="AZ90" s="40">
        <f>SUMIF(Entrada_Dados_Ano_2012!$C$7:$C$253,D90,Entrada_Dados_Ano_2012!$BC$7:$BC$253)</f>
        <v>0</v>
      </c>
      <c r="BA90" s="40">
        <f>SUMIF(Entrada_Dados_Ano_2012!$C$7:$C$253,D90,Entrada_Dados_Ano_2012!$BD$7:$BD$253)</f>
        <v>0</v>
      </c>
      <c r="BB90" s="40">
        <f>SUMIF(Entrada_Dados_Ano_2012!$C$7:$C$253,D90,Entrada_Dados_Ano_2012!$BE$7:$BE$253)</f>
        <v>0</v>
      </c>
      <c r="BC90" s="40">
        <f>SUMIF(Entrada_Dados_Ano_2012!$C$7:$C$253,D90,Entrada_Dados_Ano_2012!$BF$7:$BF$253)</f>
        <v>0</v>
      </c>
      <c r="BD90" s="40">
        <f>SUMIF(Entrada_Dados_Ano_2012!$C$7:$C$253,D90,Entrada_Dados_Ano_2012!$BG$7:$BG$253)</f>
        <v>0</v>
      </c>
      <c r="BE90" s="40">
        <f>SUMIF(Entrada_Dados_Ano_2012!$C$7:$C$253,D90,Entrada_Dados_Ano_2012!$BH$7:$BH$253)</f>
        <v>10060</v>
      </c>
      <c r="BF90" s="40">
        <f>SUMIF(Entrada_Dados_Ano_2012!$C$7:$C$253,D90,Entrada_Dados_Ano_2012!$BI$7:$BI$253)</f>
        <v>114000</v>
      </c>
      <c r="BG90" s="40">
        <f>SUMIF(Entrada_Dados_Ano_2012!$C$7:$C$253,D90,Entrada_Dados_Ano_2012!$BJ$7:$BJ$253)</f>
        <v>5445</v>
      </c>
      <c r="BH90" s="40">
        <f>SUMIF(Entrada_Dados_Ano_2012!$C$7:$C$253,D90,Entrada_Dados_Ano_2012!$BK$7:$BK$253)</f>
        <v>4500</v>
      </c>
      <c r="BI90" s="40">
        <f>SUMIF(Entrada_Dados_Ano_2012!$C$7:$C$253,D90,Entrada_Dados_Ano_2012!$BL$7:$BL$253)</f>
        <v>0</v>
      </c>
      <c r="BK90" s="80">
        <v>83</v>
      </c>
      <c r="BL90" s="81">
        <f t="shared" si="143"/>
        <v>0</v>
      </c>
      <c r="BM90" s="80" t="str">
        <f>IF(BL90=1,SUM($BL$8:BL90),"")</f>
        <v/>
      </c>
      <c r="BN90" s="86" t="str">
        <f t="shared" si="144"/>
        <v>Edealina</v>
      </c>
      <c r="BO90" s="117">
        <f t="shared" si="227"/>
        <v>0</v>
      </c>
      <c r="BP90" s="116">
        <f>HLOOKUP($BP$6,$BZ$6:DI90,BX90)</f>
        <v>0</v>
      </c>
      <c r="BQ90" s="117">
        <f>HLOOKUP($BQ$6,$DJ$6:ES90,BX90)</f>
        <v>0</v>
      </c>
      <c r="BR90" s="116">
        <f>HLOOKUP($BR$6,$ET$6:GC90,BX90)</f>
        <v>0</v>
      </c>
      <c r="BS90" s="84" t="str">
        <f t="shared" si="145"/>
        <v/>
      </c>
      <c r="BT90" s="96" t="str">
        <f>IF((SUM($BL89:$BL$254)=0),"",IF($BK90=VLOOKUP($BK90,$BM$8:$BM$254,1),IF(VLOOKUP($BK90,$BM$8:$BO$254,2)=0,"",VLOOKUP($BK90,$BM$8:$BO$254,3))," "))</f>
        <v/>
      </c>
      <c r="BU90" s="93" t="str">
        <f t="shared" si="146"/>
        <v/>
      </c>
      <c r="BV90" s="90" t="str">
        <f t="shared" si="147"/>
        <v/>
      </c>
      <c r="BW90" s="93" t="str">
        <f t="shared" si="148"/>
        <v/>
      </c>
      <c r="BX90" s="97">
        <v>85</v>
      </c>
      <c r="BY90" s="29"/>
      <c r="BZ90" s="113"/>
      <c r="CA90" s="113">
        <f t="shared" si="149"/>
        <v>0</v>
      </c>
      <c r="CB90" s="113">
        <f t="shared" si="150"/>
        <v>0</v>
      </c>
      <c r="CC90" s="113">
        <f t="shared" si="151"/>
        <v>0</v>
      </c>
      <c r="CD90" s="113">
        <f t="shared" si="152"/>
        <v>0</v>
      </c>
      <c r="CE90" s="113">
        <f t="shared" ca="1" si="153"/>
        <v>0</v>
      </c>
      <c r="CF90" s="113">
        <f t="shared" si="154"/>
        <v>65</v>
      </c>
      <c r="CG90" s="113">
        <f t="shared" si="155"/>
        <v>0</v>
      </c>
      <c r="CH90" s="113">
        <f t="shared" si="156"/>
        <v>0</v>
      </c>
      <c r="CI90" s="113">
        <f t="shared" si="116"/>
        <v>0</v>
      </c>
      <c r="CJ90" s="113">
        <f t="shared" si="117"/>
        <v>0</v>
      </c>
      <c r="CK90" s="113">
        <f t="shared" si="157"/>
        <v>0</v>
      </c>
      <c r="CL90" s="113">
        <f t="shared" si="158"/>
        <v>0</v>
      </c>
      <c r="CM90" s="113">
        <f t="shared" si="159"/>
        <v>0</v>
      </c>
      <c r="CN90" s="113">
        <f t="shared" si="160"/>
        <v>0</v>
      </c>
      <c r="CO90" s="113">
        <f t="shared" si="161"/>
        <v>0</v>
      </c>
      <c r="CP90" s="113">
        <f t="shared" si="162"/>
        <v>0</v>
      </c>
      <c r="CQ90" s="113">
        <f t="shared" si="163"/>
        <v>0</v>
      </c>
      <c r="CR90" s="113">
        <f t="shared" si="164"/>
        <v>0</v>
      </c>
      <c r="CS90" s="113">
        <f t="shared" si="118"/>
        <v>35</v>
      </c>
      <c r="CT90" s="113">
        <f t="shared" si="119"/>
        <v>0</v>
      </c>
      <c r="CU90" s="113">
        <f t="shared" si="120"/>
        <v>0</v>
      </c>
      <c r="CV90" s="113">
        <f t="shared" si="121"/>
        <v>0</v>
      </c>
      <c r="CW90" s="113">
        <f t="shared" si="165"/>
        <v>0</v>
      </c>
      <c r="CX90" s="113">
        <f t="shared" si="122"/>
        <v>0</v>
      </c>
      <c r="CY90" s="113">
        <f t="shared" si="123"/>
        <v>0</v>
      </c>
      <c r="CZ90" s="113">
        <f t="shared" si="124"/>
        <v>0</v>
      </c>
      <c r="DA90" s="113">
        <f t="shared" si="166"/>
        <v>0</v>
      </c>
      <c r="DB90" s="113">
        <f t="shared" si="167"/>
        <v>2100</v>
      </c>
      <c r="DC90" s="113">
        <f t="shared" si="168"/>
        <v>40</v>
      </c>
      <c r="DD90" s="113">
        <f t="shared" si="169"/>
        <v>38000</v>
      </c>
      <c r="DE90" s="113">
        <f t="shared" si="170"/>
        <v>2178</v>
      </c>
      <c r="DF90" s="113">
        <f t="shared" si="171"/>
        <v>0</v>
      </c>
      <c r="DG90" s="113">
        <f t="shared" si="172"/>
        <v>50</v>
      </c>
      <c r="DH90" s="113">
        <f t="shared" si="173"/>
        <v>0</v>
      </c>
      <c r="DI90" s="113">
        <f t="shared" si="174"/>
        <v>0</v>
      </c>
      <c r="DJ90" s="113"/>
      <c r="DK90" s="113">
        <f t="shared" si="175"/>
        <v>0</v>
      </c>
      <c r="DL90" s="113">
        <f t="shared" si="176"/>
        <v>0</v>
      </c>
      <c r="DM90" s="113">
        <f t="shared" si="177"/>
        <v>0</v>
      </c>
      <c r="DN90" s="113">
        <f t="shared" si="178"/>
        <v>0</v>
      </c>
      <c r="DO90" s="113">
        <f t="shared" si="179"/>
        <v>0</v>
      </c>
      <c r="DP90" s="113">
        <f t="shared" si="180"/>
        <v>65</v>
      </c>
      <c r="DQ90" s="113">
        <f t="shared" si="181"/>
        <v>0</v>
      </c>
      <c r="DR90" s="113">
        <f t="shared" si="182"/>
        <v>0</v>
      </c>
      <c r="DS90" s="113">
        <f t="shared" si="125"/>
        <v>0</v>
      </c>
      <c r="DT90" s="113">
        <f t="shared" si="126"/>
        <v>0</v>
      </c>
      <c r="DU90" s="113">
        <f t="shared" si="183"/>
        <v>0</v>
      </c>
      <c r="DV90" s="113">
        <f t="shared" si="184"/>
        <v>0</v>
      </c>
      <c r="DW90" s="113">
        <f t="shared" si="185"/>
        <v>0</v>
      </c>
      <c r="DX90" s="113">
        <f t="shared" si="186"/>
        <v>0</v>
      </c>
      <c r="DY90" s="113">
        <f t="shared" si="187"/>
        <v>0</v>
      </c>
      <c r="DZ90" s="113">
        <f t="shared" si="188"/>
        <v>0</v>
      </c>
      <c r="EA90" s="113">
        <f t="shared" si="189"/>
        <v>0</v>
      </c>
      <c r="EB90" s="113">
        <f t="shared" si="190"/>
        <v>0</v>
      </c>
      <c r="EC90" s="113">
        <f t="shared" si="127"/>
        <v>35</v>
      </c>
      <c r="ED90" s="113">
        <f t="shared" si="128"/>
        <v>0</v>
      </c>
      <c r="EE90" s="113">
        <f t="shared" si="129"/>
        <v>0</v>
      </c>
      <c r="EF90" s="113">
        <f t="shared" si="130"/>
        <v>0</v>
      </c>
      <c r="EG90" s="113">
        <f t="shared" si="191"/>
        <v>0</v>
      </c>
      <c r="EH90" s="113">
        <f t="shared" si="131"/>
        <v>0</v>
      </c>
      <c r="EI90" s="113">
        <f t="shared" si="132"/>
        <v>0</v>
      </c>
      <c r="EJ90" s="113">
        <f t="shared" si="133"/>
        <v>0</v>
      </c>
      <c r="EK90" s="113">
        <f t="shared" si="192"/>
        <v>0</v>
      </c>
      <c r="EL90" s="113">
        <f t="shared" si="193"/>
        <v>2100</v>
      </c>
      <c r="EM90" s="113">
        <f t="shared" si="194"/>
        <v>40</v>
      </c>
      <c r="EN90" s="113">
        <f t="shared" si="195"/>
        <v>38000</v>
      </c>
      <c r="EO90" s="113">
        <f t="shared" si="196"/>
        <v>2178</v>
      </c>
      <c r="EP90" s="113">
        <f t="shared" si="197"/>
        <v>0</v>
      </c>
      <c r="EQ90" s="113">
        <f t="shared" si="198"/>
        <v>50</v>
      </c>
      <c r="ER90" s="113">
        <f t="shared" si="199"/>
        <v>0</v>
      </c>
      <c r="ES90" s="113">
        <f t="shared" si="200"/>
        <v>0</v>
      </c>
      <c r="ET90" s="113"/>
      <c r="EU90" s="113">
        <f t="shared" si="201"/>
        <v>0</v>
      </c>
      <c r="EV90" s="113">
        <f t="shared" si="202"/>
        <v>0</v>
      </c>
      <c r="EW90" s="113">
        <f t="shared" si="203"/>
        <v>0</v>
      </c>
      <c r="EX90" s="113">
        <f t="shared" si="204"/>
        <v>0</v>
      </c>
      <c r="EY90" s="113">
        <f t="shared" si="205"/>
        <v>0</v>
      </c>
      <c r="EZ90" s="113">
        <f t="shared" si="206"/>
        <v>143</v>
      </c>
      <c r="FA90" s="113">
        <f t="shared" si="207"/>
        <v>0</v>
      </c>
      <c r="FB90" s="113">
        <f t="shared" si="208"/>
        <v>0</v>
      </c>
      <c r="FC90" s="113">
        <f t="shared" si="134"/>
        <v>0</v>
      </c>
      <c r="FD90" s="113">
        <f t="shared" si="135"/>
        <v>0</v>
      </c>
      <c r="FE90" s="113">
        <f t="shared" si="209"/>
        <v>0</v>
      </c>
      <c r="FF90" s="113">
        <f t="shared" si="210"/>
        <v>0</v>
      </c>
      <c r="FG90" s="113">
        <f t="shared" si="211"/>
        <v>0</v>
      </c>
      <c r="FH90" s="113">
        <f t="shared" si="212"/>
        <v>0</v>
      </c>
      <c r="FI90" s="113">
        <f t="shared" si="213"/>
        <v>0</v>
      </c>
      <c r="FJ90" s="113">
        <f t="shared" si="214"/>
        <v>0</v>
      </c>
      <c r="FK90" s="113">
        <f t="shared" si="215"/>
        <v>0</v>
      </c>
      <c r="FL90" s="113">
        <f t="shared" si="216"/>
        <v>0</v>
      </c>
      <c r="FM90" s="113">
        <f t="shared" si="136"/>
        <v>946</v>
      </c>
      <c r="FN90" s="113">
        <f t="shared" si="137"/>
        <v>0</v>
      </c>
      <c r="FO90" s="113">
        <f t="shared" si="138"/>
        <v>0</v>
      </c>
      <c r="FP90" s="113">
        <f t="shared" si="139"/>
        <v>0</v>
      </c>
      <c r="FQ90" s="113">
        <f t="shared" si="217"/>
        <v>0</v>
      </c>
      <c r="FR90" s="113">
        <f t="shared" si="140"/>
        <v>0</v>
      </c>
      <c r="FS90" s="113">
        <f t="shared" si="141"/>
        <v>0</v>
      </c>
      <c r="FT90" s="113">
        <f t="shared" si="142"/>
        <v>0</v>
      </c>
      <c r="FU90" s="113">
        <f t="shared" si="218"/>
        <v>0</v>
      </c>
      <c r="FV90" s="113">
        <f t="shared" si="219"/>
        <v>10060</v>
      </c>
      <c r="FW90" s="113">
        <f t="shared" si="220"/>
        <v>720</v>
      </c>
      <c r="FX90" s="113">
        <f t="shared" si="221"/>
        <v>114000</v>
      </c>
      <c r="FY90" s="113">
        <f t="shared" si="222"/>
        <v>5445</v>
      </c>
      <c r="FZ90" s="113">
        <f t="shared" si="223"/>
        <v>0</v>
      </c>
      <c r="GA90" s="113">
        <f t="shared" si="224"/>
        <v>4500</v>
      </c>
      <c r="GB90" s="113">
        <f t="shared" si="225"/>
        <v>0</v>
      </c>
      <c r="GC90" s="113">
        <f t="shared" si="226"/>
        <v>0</v>
      </c>
    </row>
    <row r="91" spans="2:185" ht="12.75" customHeight="1" x14ac:dyDescent="0.2">
      <c r="B91" s="124">
        <v>84</v>
      </c>
      <c r="C91" s="121" t="s">
        <v>362</v>
      </c>
      <c r="D91" s="126" t="s">
        <v>137</v>
      </c>
      <c r="E91" s="40">
        <f>SUMIF(Entrada_Dados_Ano_2012!$C$7:$C$253,D91,Entrada_Dados_Ano_2012!$D$7:$D$253)</f>
        <v>0</v>
      </c>
      <c r="F91" s="40">
        <f>SUMIF(Entrada_Dados_Ano_2012!$C$7:$C$253,D91,Entrada_Dados_Ano_2012!$E$7:$E$253)</f>
        <v>0</v>
      </c>
      <c r="G91" s="40">
        <f>SUMIF(Entrada_Dados_Ano_2012!$C$7:$C$253,D91,Entrada_Dados_Ano_2012!$F$7:$F$253)</f>
        <v>0</v>
      </c>
      <c r="H91" s="40">
        <f ca="1">SUMIF(Entrada_Dados_Ano_2012!$C$7:$C$253,D91,Entrada_Dados_Ano_2012!$G$7:$G$251)</f>
        <v>0</v>
      </c>
      <c r="I91" s="40">
        <f>SUMIF(Entrada_Dados_Ano_2012!$C$7:$C$251,D91,Entrada_Dados_Ano_2012!$H$7:$H$253)</f>
        <v>0</v>
      </c>
      <c r="J91" s="40">
        <f>SUMIF(Entrada_Dados_Ano_2012!$C$7:$C$253,D91,Entrada_Dados_Ano_2012!$I$7:$I$253)</f>
        <v>0</v>
      </c>
      <c r="K91" s="40">
        <f>SUMIF(Entrada_Dados_Ano_2012!$C$7:$C$253,D91,Entrada_Dados_Ano_2012!$J$7:$J$253)</f>
        <v>17000</v>
      </c>
      <c r="L91" s="40">
        <f>SUMIF(Entrada_Dados_Ano_2012!$C$7:$C$253,D91,Entrada_Dados_Ano_2012!$K$7:$K$253)</f>
        <v>0</v>
      </c>
      <c r="M91" s="40">
        <f>SUMIF(Entrada_Dados_Ano_2012!$C$7:$C$253,D91,Entrada_Dados_Ano_2012!$L$7:$L$253)</f>
        <v>0</v>
      </c>
      <c r="N91" s="40">
        <f>SUMIF(Entrada_Dados_Ano_2012!$C$7:$C$253,D91,Entrada_Dados_Ano_2012!$M$7:$M$253)</f>
        <v>0</v>
      </c>
      <c r="O91" s="40">
        <f>SUMIF(Entrada_Dados_Ano_2012!$C$7:$C$253,D91,Entrada_Dados_Ano_2012!$N$7:$N$253)</f>
        <v>0</v>
      </c>
      <c r="P91" s="40">
        <f>SUMIF(Entrada_Dados_Ano_2012!$C$7:$C$253,D91,Entrada_Dados_Ano_2012!$O$7:$O$253)</f>
        <v>0</v>
      </c>
      <c r="Q91" s="40">
        <f>SUMIF(Entrada_Dados_Ano_2012!$C$7:$C$253,D91,Entrada_Dados_Ano_2012!$P$7:$P$253)</f>
        <v>0</v>
      </c>
      <c r="R91" s="40">
        <f>SUMIF(Entrada_Dados_Ano_2012!$C$7:$C$253,D91,Entrada_Dados_Ano_2012!$Q$7:$Q$253)</f>
        <v>0</v>
      </c>
      <c r="S91" s="40">
        <f>SUMIF(Entrada_Dados_Ano_2012!$C$7:$C$253,D91,Entrada_Dados_Ano_2012!$R$7:$R$253)</f>
        <v>1500</v>
      </c>
      <c r="T91" s="40">
        <f>SUMIF(Entrada_Dados_Ano_2012!$C$7:$C$253,D91,Entrada_Dados_Ano_2012!$S$7:$S$253)</f>
        <v>38500</v>
      </c>
      <c r="U91" s="40">
        <f>SUMIF(Entrada_Dados_Ano_2012!$C$7:$C$253,D91,Entrada_Dados_Ano_2012!$T$7:$T$253)</f>
        <v>200</v>
      </c>
      <c r="V91" s="40">
        <f>SUMIF(Entrada_Dados_Ano_2012!$C$7:$C$253,D91,Entrada_Dados_Ano_2012!$U$7:$U$253)</f>
        <v>160</v>
      </c>
      <c r="W91" s="145">
        <f>SUMIF(Entrada_Dados_Ano_2012!$C$7:$C$253,D91,Entrada_Dados_Ano_2012!$V$7:$V$253)</f>
        <v>0</v>
      </c>
      <c r="X91" s="142">
        <f>SUMIF(Entrada_Dados_Ano_2012!$C$7:$C$253,D91,Entrada_Dados_Ano_2012!$Y$7:$Y$253)</f>
        <v>0</v>
      </c>
      <c r="Y91" s="40">
        <f>SUMIF(Entrada_Dados_Ano_2012!$C$7:$C$253,D91,Entrada_Dados_Ano_2012!$Z$7:$Z$253)</f>
        <v>0</v>
      </c>
      <c r="Z91" s="40">
        <f>SUMIF(Entrada_Dados_Ano_2012!$C$7:$C$253,D91,Entrada_Dados_Ano_2012!$AA$7:$AA$253)</f>
        <v>0</v>
      </c>
      <c r="AA91" s="40">
        <f>SUMIF(Entrada_Dados_Ano_2012!$C$7:$C$253,D91,Entrada_Dados_Ano_2012!$AB$7:$AB$253)</f>
        <v>0</v>
      </c>
      <c r="AB91" s="40">
        <f>SUMIF(Entrada_Dados_Ano_2012!$C$7:$C$253,D91,Entrada_Dados_Ano_2012!$AC$7:$AC$253)</f>
        <v>0</v>
      </c>
      <c r="AC91" s="40">
        <f>SUMIF(Entrada_Dados_Ano_2012!$C$7:$C$253,D91,Entrada_Dados_Ano_2012!$AD$7:$AD$253)</f>
        <v>0</v>
      </c>
      <c r="AD91" s="40">
        <f>SUMIF(Entrada_Dados_Ano_2012!$C$7:$C$253,D91,Entrada_Dados_Ano_2012!$AE$7:$AE$253)</f>
        <v>17000</v>
      </c>
      <c r="AE91" s="40">
        <f>SUMIF(Entrada_Dados_Ano_2012!$C$7:$C$253,D91,Entrada_Dados_Ano_2012!$AF$7:$AF$253)</f>
        <v>0</v>
      </c>
      <c r="AF91" s="40">
        <f>SUMIF(Entrada_Dados_Ano_2012!$C$7:$C$253,D91,Entrada_Dados_Ano_2012!$AG$7:$AG$253)</f>
        <v>0</v>
      </c>
      <c r="AG91" s="40">
        <f>SUMIF(Entrada_Dados_Ano_2012!$C$7:$C$253,D91,Entrada_Dados_Ano_2012!$AH$7:$AH$253)</f>
        <v>0</v>
      </c>
      <c r="AH91" s="40">
        <f>SUMIF(Entrada_Dados_Ano_2012!$C$7:$C$253,D91,Entrada_Dados_Ano_2012!$AI$7:$AI$253)</f>
        <v>0</v>
      </c>
      <c r="AI91" s="40">
        <f>SUMIF(Entrada_Dados_Ano_2012!$C$7:$C$253,D91,Entrada_Dados_Ano_2012!$AJ$7:$AJ$253)</f>
        <v>0</v>
      </c>
      <c r="AJ91" s="40">
        <f>SUMIF(Entrada_Dados_Ano_2012!$C$7:$C$253,D91,Entrada_Dados_Ano_2012!$AK$7:$AK$253)</f>
        <v>0</v>
      </c>
      <c r="AK91" s="40">
        <f>SUMIF(Entrada_Dados_Ano_2012!$C$7:$C$253,D91,Entrada_Dados_Ano_2012!$AL$7:$AL$253)</f>
        <v>0</v>
      </c>
      <c r="AL91" s="40">
        <f>SUMIF(Entrada_Dados_Ano_2012!$C$7:$C$253,D91,Entrada_Dados_Ano_2012!$AM$7:$AM$253)</f>
        <v>1500</v>
      </c>
      <c r="AM91" s="40">
        <f>SUMIF(Entrada_Dados_Ano_2012!$C$7:$C$253,D91,Entrada_Dados_Ano_2012!$AN$7:$AN$253)</f>
        <v>38500</v>
      </c>
      <c r="AN91" s="40">
        <f>SUMIF(Entrada_Dados_Ano_2012!$C$7:$C$253,D91,Entrada_Dados_Ano_2012!$AO$7:$AO$253)</f>
        <v>200</v>
      </c>
      <c r="AO91" s="40">
        <f>SUMIF(Entrada_Dados_Ano_2012!$C$7:$C$253,D91,Entrada_Dados_Ano_2012!$AP$7:$AP$253)</f>
        <v>160</v>
      </c>
      <c r="AP91" s="145">
        <f>SUMIF(Entrada_Dados_Ano_2012!$C$7:$C$253,D91,Entrada_Dados_Ano_2012!$AQ$7:$AQ$253)</f>
        <v>0</v>
      </c>
      <c r="AQ91" s="142">
        <f>SUMIF(Entrada_Dados_Ano_2012!$C$7:$C$253,D91,Entrada_Dados_Ano_2012!$AT$7:$AT$253)</f>
        <v>0</v>
      </c>
      <c r="AR91" s="40">
        <f>SUMIF(Entrada_Dados_Ano_2012!$C$7:$C$253,D91,Entrada_Dados_Ano_2012!$AU$7:$AU$253)</f>
        <v>0</v>
      </c>
      <c r="AS91" s="40">
        <f>SUMIF(Entrada_Dados_Ano_2012!$C$7:$C$253,D91,Entrada_Dados_Ano_2012!$AV$7:$AV$253)</f>
        <v>0</v>
      </c>
      <c r="AT91" s="40">
        <f>SUMIF(Entrada_Dados_Ano_2012!$C$7:$C$253,D91,Entrada_Dados_Ano_2012!$AW$7:$AW$253)</f>
        <v>0</v>
      </c>
      <c r="AU91" s="40">
        <f>SUMIF(Entrada_Dados_Ano_2012!$C$7:$C$253,D91,Entrada_Dados_Ano_2012!$AX$7:$AX$253)</f>
        <v>0</v>
      </c>
      <c r="AV91" s="40">
        <f>SUMIF(Entrada_Dados_Ano_2012!$C$7:$C$253,D91,Entrada_Dados_Ano_2012!$AY$7:$AY$253)</f>
        <v>0</v>
      </c>
      <c r="AW91" s="40">
        <f>SUMIF(Entrada_Dados_Ano_2012!$C$7:$C$253,D91,Entrada_Dados_Ano_2012!$AZ$7:$AZ$253)</f>
        <v>1632000</v>
      </c>
      <c r="AX91" s="40">
        <f>SUMIF(Entrada_Dados_Ano_2012!$C$7:$C$253,D91,Entrada_Dados_Ano_2012!$BA$7:$BA$253)</f>
        <v>0</v>
      </c>
      <c r="AY91" s="40">
        <f>SUMIF(Entrada_Dados_Ano_2012!$C$7:$C$253,D91,Entrada_Dados_Ano_2012!$BB$7:$BB$253)</f>
        <v>0</v>
      </c>
      <c r="AZ91" s="40">
        <f>SUMIF(Entrada_Dados_Ano_2012!$C$7:$C$253,D91,Entrada_Dados_Ano_2012!$BC$7:$BC$253)</f>
        <v>0</v>
      </c>
      <c r="BA91" s="40">
        <f>SUMIF(Entrada_Dados_Ano_2012!$C$7:$C$253,D91,Entrada_Dados_Ano_2012!$BD$7:$BD$253)</f>
        <v>0</v>
      </c>
      <c r="BB91" s="40">
        <f>SUMIF(Entrada_Dados_Ano_2012!$C$7:$C$253,D91,Entrada_Dados_Ano_2012!$BE$7:$BE$253)</f>
        <v>0</v>
      </c>
      <c r="BC91" s="40">
        <f>SUMIF(Entrada_Dados_Ano_2012!$C$7:$C$253,D91,Entrada_Dados_Ano_2012!$BF$7:$BF$253)</f>
        <v>0</v>
      </c>
      <c r="BD91" s="40">
        <f>SUMIF(Entrada_Dados_Ano_2012!$C$7:$C$253,D91,Entrada_Dados_Ano_2012!$BG$7:$BG$253)</f>
        <v>0</v>
      </c>
      <c r="BE91" s="40">
        <f>SUMIF(Entrada_Dados_Ano_2012!$C$7:$C$253,D91,Entrada_Dados_Ano_2012!$BH$7:$BH$253)</f>
        <v>10200</v>
      </c>
      <c r="BF91" s="40">
        <f>SUMIF(Entrada_Dados_Ano_2012!$C$7:$C$253,D91,Entrada_Dados_Ano_2012!$BI$7:$BI$253)</f>
        <v>107800</v>
      </c>
      <c r="BG91" s="40">
        <f>SUMIF(Entrada_Dados_Ano_2012!$C$7:$C$253,D91,Entrada_Dados_Ano_2012!$BJ$7:$BJ$253)</f>
        <v>440</v>
      </c>
      <c r="BH91" s="40">
        <f>SUMIF(Entrada_Dados_Ano_2012!$C$7:$C$253,D91,Entrada_Dados_Ano_2012!$BK$7:$BK$253)</f>
        <v>12800</v>
      </c>
      <c r="BI91" s="40">
        <f>SUMIF(Entrada_Dados_Ano_2012!$C$7:$C$253,D91,Entrada_Dados_Ano_2012!$BL$7:$BL$253)</f>
        <v>0</v>
      </c>
      <c r="BK91" s="80">
        <v>84</v>
      </c>
      <c r="BL91" s="81">
        <f t="shared" si="143"/>
        <v>0</v>
      </c>
      <c r="BM91" s="80" t="str">
        <f>IF(BL91=1,SUM($BL$8:BL91),"")</f>
        <v/>
      </c>
      <c r="BN91" s="86" t="str">
        <f t="shared" si="144"/>
        <v>Edéia</v>
      </c>
      <c r="BO91" s="117">
        <f t="shared" si="227"/>
        <v>0</v>
      </c>
      <c r="BP91" s="116">
        <f>HLOOKUP($BP$6,$BZ$6:DI91,BX91)</f>
        <v>0</v>
      </c>
      <c r="BQ91" s="117">
        <f>HLOOKUP($BQ$6,$DJ$6:ES91,BX91)</f>
        <v>0</v>
      </c>
      <c r="BR91" s="116">
        <f>HLOOKUP($BR$6,$ET$6:GC91,BX91)</f>
        <v>0</v>
      </c>
      <c r="BS91" s="84" t="str">
        <f t="shared" si="145"/>
        <v/>
      </c>
      <c r="BT91" s="96" t="str">
        <f>IF((SUM($BL90:$BL$254)=0),"",IF($BK91=VLOOKUP($BK91,$BM$8:$BM$254,1),IF(VLOOKUP($BK91,$BM$8:$BO$254,2)=0,"",VLOOKUP($BK91,$BM$8:$BO$254,3))," "))</f>
        <v/>
      </c>
      <c r="BU91" s="93" t="str">
        <f t="shared" si="146"/>
        <v/>
      </c>
      <c r="BV91" s="90" t="str">
        <f t="shared" si="147"/>
        <v/>
      </c>
      <c r="BW91" s="93" t="str">
        <f t="shared" si="148"/>
        <v/>
      </c>
      <c r="BX91" s="97">
        <v>86</v>
      </c>
      <c r="BY91" s="29"/>
      <c r="BZ91" s="113"/>
      <c r="CA91" s="113">
        <f t="shared" si="149"/>
        <v>0</v>
      </c>
      <c r="CB91" s="113">
        <f t="shared" si="150"/>
        <v>0</v>
      </c>
      <c r="CC91" s="113">
        <f t="shared" si="151"/>
        <v>0</v>
      </c>
      <c r="CD91" s="113">
        <f t="shared" si="152"/>
        <v>0</v>
      </c>
      <c r="CE91" s="113">
        <f t="shared" ca="1" si="153"/>
        <v>0</v>
      </c>
      <c r="CF91" s="113">
        <f t="shared" si="154"/>
        <v>0</v>
      </c>
      <c r="CG91" s="113">
        <f t="shared" si="155"/>
        <v>0</v>
      </c>
      <c r="CH91" s="113">
        <f t="shared" si="156"/>
        <v>0</v>
      </c>
      <c r="CI91" s="113">
        <f t="shared" si="116"/>
        <v>85</v>
      </c>
      <c r="CJ91" s="113">
        <f t="shared" si="117"/>
        <v>0</v>
      </c>
      <c r="CK91" s="113">
        <f t="shared" si="157"/>
        <v>17000</v>
      </c>
      <c r="CL91" s="113">
        <f t="shared" si="158"/>
        <v>0</v>
      </c>
      <c r="CM91" s="113">
        <f t="shared" si="159"/>
        <v>0</v>
      </c>
      <c r="CN91" s="113">
        <f t="shared" si="160"/>
        <v>0</v>
      </c>
      <c r="CO91" s="113">
        <f t="shared" si="161"/>
        <v>0</v>
      </c>
      <c r="CP91" s="113">
        <f t="shared" si="162"/>
        <v>0</v>
      </c>
      <c r="CQ91" s="113">
        <f t="shared" si="163"/>
        <v>0</v>
      </c>
      <c r="CR91" s="113">
        <f t="shared" si="164"/>
        <v>0</v>
      </c>
      <c r="CS91" s="113">
        <f t="shared" si="118"/>
        <v>0</v>
      </c>
      <c r="CT91" s="113">
        <f t="shared" si="119"/>
        <v>0</v>
      </c>
      <c r="CU91" s="113">
        <f t="shared" si="120"/>
        <v>0</v>
      </c>
      <c r="CV91" s="113">
        <f t="shared" si="121"/>
        <v>0</v>
      </c>
      <c r="CW91" s="113">
        <f t="shared" si="165"/>
        <v>0</v>
      </c>
      <c r="CX91" s="113">
        <f t="shared" si="122"/>
        <v>0</v>
      </c>
      <c r="CY91" s="113">
        <f t="shared" si="123"/>
        <v>0</v>
      </c>
      <c r="CZ91" s="113">
        <f t="shared" si="124"/>
        <v>0</v>
      </c>
      <c r="DA91" s="113">
        <f t="shared" si="166"/>
        <v>0</v>
      </c>
      <c r="DB91" s="113">
        <f t="shared" si="167"/>
        <v>1500</v>
      </c>
      <c r="DC91" s="113">
        <f t="shared" si="168"/>
        <v>0</v>
      </c>
      <c r="DD91" s="113">
        <f t="shared" si="169"/>
        <v>38500</v>
      </c>
      <c r="DE91" s="113">
        <f t="shared" si="170"/>
        <v>200</v>
      </c>
      <c r="DF91" s="113">
        <f t="shared" si="171"/>
        <v>0</v>
      </c>
      <c r="DG91" s="113">
        <f t="shared" si="172"/>
        <v>160</v>
      </c>
      <c r="DH91" s="113">
        <f t="shared" si="173"/>
        <v>0</v>
      </c>
      <c r="DI91" s="113">
        <f t="shared" si="174"/>
        <v>0</v>
      </c>
      <c r="DJ91" s="113"/>
      <c r="DK91" s="113">
        <f t="shared" si="175"/>
        <v>0</v>
      </c>
      <c r="DL91" s="113">
        <f t="shared" si="176"/>
        <v>0</v>
      </c>
      <c r="DM91" s="113">
        <f t="shared" si="177"/>
        <v>0</v>
      </c>
      <c r="DN91" s="113">
        <f t="shared" si="178"/>
        <v>0</v>
      </c>
      <c r="DO91" s="113">
        <f t="shared" si="179"/>
        <v>0</v>
      </c>
      <c r="DP91" s="113">
        <f t="shared" si="180"/>
        <v>0</v>
      </c>
      <c r="DQ91" s="113">
        <f t="shared" si="181"/>
        <v>0</v>
      </c>
      <c r="DR91" s="113">
        <f t="shared" si="182"/>
        <v>0</v>
      </c>
      <c r="DS91" s="113">
        <f t="shared" si="125"/>
        <v>85</v>
      </c>
      <c r="DT91" s="113">
        <f t="shared" si="126"/>
        <v>0</v>
      </c>
      <c r="DU91" s="113">
        <f t="shared" si="183"/>
        <v>17000</v>
      </c>
      <c r="DV91" s="113">
        <f t="shared" si="184"/>
        <v>0</v>
      </c>
      <c r="DW91" s="113">
        <f t="shared" si="185"/>
        <v>0</v>
      </c>
      <c r="DX91" s="113">
        <f t="shared" si="186"/>
        <v>0</v>
      </c>
      <c r="DY91" s="113">
        <f t="shared" si="187"/>
        <v>0</v>
      </c>
      <c r="DZ91" s="113">
        <f t="shared" si="188"/>
        <v>0</v>
      </c>
      <c r="EA91" s="113">
        <f t="shared" si="189"/>
        <v>0</v>
      </c>
      <c r="EB91" s="113">
        <f t="shared" si="190"/>
        <v>0</v>
      </c>
      <c r="EC91" s="113">
        <f t="shared" si="127"/>
        <v>0</v>
      </c>
      <c r="ED91" s="113">
        <f t="shared" si="128"/>
        <v>0</v>
      </c>
      <c r="EE91" s="113">
        <f t="shared" si="129"/>
        <v>0</v>
      </c>
      <c r="EF91" s="113">
        <f t="shared" si="130"/>
        <v>0</v>
      </c>
      <c r="EG91" s="113">
        <f t="shared" si="191"/>
        <v>0</v>
      </c>
      <c r="EH91" s="113">
        <f t="shared" si="131"/>
        <v>0</v>
      </c>
      <c r="EI91" s="113">
        <f t="shared" si="132"/>
        <v>0</v>
      </c>
      <c r="EJ91" s="113">
        <f t="shared" si="133"/>
        <v>0</v>
      </c>
      <c r="EK91" s="113">
        <f t="shared" si="192"/>
        <v>0</v>
      </c>
      <c r="EL91" s="113">
        <f t="shared" si="193"/>
        <v>1500</v>
      </c>
      <c r="EM91" s="113">
        <f t="shared" si="194"/>
        <v>0</v>
      </c>
      <c r="EN91" s="113">
        <f t="shared" si="195"/>
        <v>38500</v>
      </c>
      <c r="EO91" s="113">
        <f t="shared" si="196"/>
        <v>200</v>
      </c>
      <c r="EP91" s="113">
        <f t="shared" si="197"/>
        <v>0</v>
      </c>
      <c r="EQ91" s="113">
        <f t="shared" si="198"/>
        <v>160</v>
      </c>
      <c r="ER91" s="113">
        <f t="shared" si="199"/>
        <v>0</v>
      </c>
      <c r="ES91" s="113">
        <f t="shared" si="200"/>
        <v>0</v>
      </c>
      <c r="ET91" s="113"/>
      <c r="EU91" s="113">
        <f t="shared" si="201"/>
        <v>0</v>
      </c>
      <c r="EV91" s="113">
        <f t="shared" si="202"/>
        <v>0</v>
      </c>
      <c r="EW91" s="113">
        <f t="shared" si="203"/>
        <v>0</v>
      </c>
      <c r="EX91" s="113">
        <f t="shared" si="204"/>
        <v>0</v>
      </c>
      <c r="EY91" s="113">
        <f t="shared" si="205"/>
        <v>0</v>
      </c>
      <c r="EZ91" s="113">
        <f t="shared" si="206"/>
        <v>0</v>
      </c>
      <c r="FA91" s="113">
        <f t="shared" si="207"/>
        <v>0</v>
      </c>
      <c r="FB91" s="113">
        <f t="shared" si="208"/>
        <v>0</v>
      </c>
      <c r="FC91" s="113">
        <f t="shared" si="134"/>
        <v>300</v>
      </c>
      <c r="FD91" s="113">
        <f t="shared" si="135"/>
        <v>0</v>
      </c>
      <c r="FE91" s="113">
        <f t="shared" si="209"/>
        <v>1632000</v>
      </c>
      <c r="FF91" s="113">
        <f t="shared" si="210"/>
        <v>0</v>
      </c>
      <c r="FG91" s="113">
        <f t="shared" si="211"/>
        <v>0</v>
      </c>
      <c r="FH91" s="113">
        <f t="shared" si="212"/>
        <v>0</v>
      </c>
      <c r="FI91" s="113">
        <f t="shared" si="213"/>
        <v>0</v>
      </c>
      <c r="FJ91" s="113">
        <f t="shared" si="214"/>
        <v>0</v>
      </c>
      <c r="FK91" s="113">
        <f t="shared" si="215"/>
        <v>0</v>
      </c>
      <c r="FL91" s="113">
        <f t="shared" si="216"/>
        <v>0</v>
      </c>
      <c r="FM91" s="113">
        <f t="shared" si="136"/>
        <v>0</v>
      </c>
      <c r="FN91" s="113">
        <f t="shared" si="137"/>
        <v>0</v>
      </c>
      <c r="FO91" s="113">
        <f t="shared" si="138"/>
        <v>0</v>
      </c>
      <c r="FP91" s="113">
        <f t="shared" si="139"/>
        <v>0</v>
      </c>
      <c r="FQ91" s="113">
        <f t="shared" si="217"/>
        <v>0</v>
      </c>
      <c r="FR91" s="113">
        <f t="shared" si="140"/>
        <v>0</v>
      </c>
      <c r="FS91" s="113">
        <f t="shared" si="141"/>
        <v>0</v>
      </c>
      <c r="FT91" s="113">
        <f t="shared" si="142"/>
        <v>0</v>
      </c>
      <c r="FU91" s="113">
        <f t="shared" si="218"/>
        <v>0</v>
      </c>
      <c r="FV91" s="113">
        <f t="shared" si="219"/>
        <v>10200</v>
      </c>
      <c r="FW91" s="113">
        <f t="shared" si="220"/>
        <v>0</v>
      </c>
      <c r="FX91" s="113">
        <f t="shared" si="221"/>
        <v>107800</v>
      </c>
      <c r="FY91" s="113">
        <f t="shared" si="222"/>
        <v>440</v>
      </c>
      <c r="FZ91" s="113">
        <f t="shared" si="223"/>
        <v>0</v>
      </c>
      <c r="GA91" s="113">
        <f t="shared" si="224"/>
        <v>12800</v>
      </c>
      <c r="GB91" s="113">
        <f t="shared" si="225"/>
        <v>0</v>
      </c>
      <c r="GC91" s="113">
        <f t="shared" si="226"/>
        <v>0</v>
      </c>
    </row>
    <row r="92" spans="2:185" ht="12.75" customHeight="1" x14ac:dyDescent="0.2">
      <c r="B92" s="124">
        <v>85</v>
      </c>
      <c r="C92" s="121" t="s">
        <v>363</v>
      </c>
      <c r="D92" s="126" t="s">
        <v>138</v>
      </c>
      <c r="E92" s="40">
        <f>SUMIF(Entrada_Dados_Ano_2012!$C$7:$C$253,D92,Entrada_Dados_Ano_2012!$D$7:$D$253)</f>
        <v>0</v>
      </c>
      <c r="F92" s="40">
        <f>SUMIF(Entrada_Dados_Ano_2012!$C$7:$C$253,D92,Entrada_Dados_Ano_2012!$E$7:$E$253)</f>
        <v>0</v>
      </c>
      <c r="G92" s="40">
        <f>SUMIF(Entrada_Dados_Ano_2012!$C$7:$C$253,D92,Entrada_Dados_Ano_2012!$F$7:$F$253)</f>
        <v>0</v>
      </c>
      <c r="H92" s="40">
        <f ca="1">SUMIF(Entrada_Dados_Ano_2012!$C$7:$C$253,D92,Entrada_Dados_Ano_2012!$G$7:$G$251)</f>
        <v>0</v>
      </c>
      <c r="I92" s="40">
        <f>SUMIF(Entrada_Dados_Ano_2012!$C$7:$C$251,D92,Entrada_Dados_Ano_2012!$H$7:$H$253)</f>
        <v>30</v>
      </c>
      <c r="J92" s="40">
        <f>SUMIF(Entrada_Dados_Ano_2012!$C$7:$C$253,D92,Entrada_Dados_Ano_2012!$I$7:$I$253)</f>
        <v>0</v>
      </c>
      <c r="K92" s="40">
        <f>SUMIF(Entrada_Dados_Ano_2012!$C$7:$C$253,D92,Entrada_Dados_Ano_2012!$J$7:$J$253)</f>
        <v>0</v>
      </c>
      <c r="L92" s="40">
        <f>SUMIF(Entrada_Dados_Ano_2012!$C$7:$C$253,D92,Entrada_Dados_Ano_2012!$K$7:$K$253)</f>
        <v>0</v>
      </c>
      <c r="M92" s="40">
        <f>SUMIF(Entrada_Dados_Ano_2012!$C$7:$C$253,D92,Entrada_Dados_Ano_2012!$L$7:$L$253)</f>
        <v>0</v>
      </c>
      <c r="N92" s="40">
        <f>SUMIF(Entrada_Dados_Ano_2012!$C$7:$C$253,D92,Entrada_Dados_Ano_2012!$M$7:$M$253)</f>
        <v>0</v>
      </c>
      <c r="O92" s="40">
        <f>SUMIF(Entrada_Dados_Ano_2012!$C$7:$C$253,D92,Entrada_Dados_Ano_2012!$N$7:$N$253)</f>
        <v>0</v>
      </c>
      <c r="P92" s="40">
        <f>SUMIF(Entrada_Dados_Ano_2012!$C$7:$C$253,D92,Entrada_Dados_Ano_2012!$O$7:$O$253)</f>
        <v>0</v>
      </c>
      <c r="Q92" s="40">
        <f>SUMIF(Entrada_Dados_Ano_2012!$C$7:$C$253,D92,Entrada_Dados_Ano_2012!$P$7:$P$253)</f>
        <v>60</v>
      </c>
      <c r="R92" s="40">
        <f>SUMIF(Entrada_Dados_Ano_2012!$C$7:$C$253,D92,Entrada_Dados_Ano_2012!$Q$7:$Q$253)</f>
        <v>0</v>
      </c>
      <c r="S92" s="40">
        <f>SUMIF(Entrada_Dados_Ano_2012!$C$7:$C$253,D92,Entrada_Dados_Ano_2012!$R$7:$R$253)</f>
        <v>460</v>
      </c>
      <c r="T92" s="40">
        <f>SUMIF(Entrada_Dados_Ano_2012!$C$7:$C$253,D92,Entrada_Dados_Ano_2012!$S$7:$S$253)</f>
        <v>1224</v>
      </c>
      <c r="U92" s="40">
        <f>SUMIF(Entrada_Dados_Ano_2012!$C$7:$C$253,D92,Entrada_Dados_Ano_2012!$T$7:$T$253)</f>
        <v>0</v>
      </c>
      <c r="V92" s="40">
        <f>SUMIF(Entrada_Dados_Ano_2012!$C$7:$C$253,D92,Entrada_Dados_Ano_2012!$U$7:$U$253)</f>
        <v>0</v>
      </c>
      <c r="W92" s="145">
        <f>SUMIF(Entrada_Dados_Ano_2012!$C$7:$C$253,D92,Entrada_Dados_Ano_2012!$V$7:$V$253)</f>
        <v>0</v>
      </c>
      <c r="X92" s="142">
        <f>SUMIF(Entrada_Dados_Ano_2012!$C$7:$C$253,D92,Entrada_Dados_Ano_2012!$Y$7:$Y$253)</f>
        <v>0</v>
      </c>
      <c r="Y92" s="40">
        <f>SUMIF(Entrada_Dados_Ano_2012!$C$7:$C$253,D92,Entrada_Dados_Ano_2012!$Z$7:$Z$253)</f>
        <v>0</v>
      </c>
      <c r="Z92" s="40">
        <f>SUMIF(Entrada_Dados_Ano_2012!$C$7:$C$253,D92,Entrada_Dados_Ano_2012!$AA$7:$AA$253)</f>
        <v>0</v>
      </c>
      <c r="AA92" s="40">
        <f>SUMIF(Entrada_Dados_Ano_2012!$C$7:$C$253,D92,Entrada_Dados_Ano_2012!$AB$7:$AB$253)</f>
        <v>0</v>
      </c>
      <c r="AB92" s="40">
        <f>SUMIF(Entrada_Dados_Ano_2012!$C$7:$C$253,D92,Entrada_Dados_Ano_2012!$AC$7:$AC$253)</f>
        <v>30</v>
      </c>
      <c r="AC92" s="40">
        <f>SUMIF(Entrada_Dados_Ano_2012!$C$7:$C$253,D92,Entrada_Dados_Ano_2012!$AD$7:$AD$253)</f>
        <v>0</v>
      </c>
      <c r="AD92" s="40">
        <f>SUMIF(Entrada_Dados_Ano_2012!$C$7:$C$253,D92,Entrada_Dados_Ano_2012!$AE$7:$AE$253)</f>
        <v>0</v>
      </c>
      <c r="AE92" s="40">
        <f>SUMIF(Entrada_Dados_Ano_2012!$C$7:$C$253,D92,Entrada_Dados_Ano_2012!$AF$7:$AF$253)</f>
        <v>0</v>
      </c>
      <c r="AF92" s="40">
        <f>SUMIF(Entrada_Dados_Ano_2012!$C$7:$C$253,D92,Entrada_Dados_Ano_2012!$AG$7:$AG$253)</f>
        <v>0</v>
      </c>
      <c r="AG92" s="40">
        <f>SUMIF(Entrada_Dados_Ano_2012!$C$7:$C$253,D92,Entrada_Dados_Ano_2012!$AH$7:$AH$253)</f>
        <v>0</v>
      </c>
      <c r="AH92" s="40">
        <f>SUMIF(Entrada_Dados_Ano_2012!$C$7:$C$253,D92,Entrada_Dados_Ano_2012!$AI$7:$AI$253)</f>
        <v>0</v>
      </c>
      <c r="AI92" s="40">
        <f>SUMIF(Entrada_Dados_Ano_2012!$C$7:$C$253,D92,Entrada_Dados_Ano_2012!$AJ$7:$AJ$253)</f>
        <v>0</v>
      </c>
      <c r="AJ92" s="40">
        <f>SUMIF(Entrada_Dados_Ano_2012!$C$7:$C$253,D92,Entrada_Dados_Ano_2012!$AK$7:$AK$253)</f>
        <v>60</v>
      </c>
      <c r="AK92" s="40">
        <f>SUMIF(Entrada_Dados_Ano_2012!$C$7:$C$253,D92,Entrada_Dados_Ano_2012!$AL$7:$AL$253)</f>
        <v>0</v>
      </c>
      <c r="AL92" s="40">
        <f>SUMIF(Entrada_Dados_Ano_2012!$C$7:$C$253,D92,Entrada_Dados_Ano_2012!$AM$7:$AM$253)</f>
        <v>460</v>
      </c>
      <c r="AM92" s="40">
        <f>SUMIF(Entrada_Dados_Ano_2012!$C$7:$C$253,D92,Entrada_Dados_Ano_2012!$AN$7:$AN$253)</f>
        <v>1224</v>
      </c>
      <c r="AN92" s="40">
        <f>SUMIF(Entrada_Dados_Ano_2012!$C$7:$C$253,D92,Entrada_Dados_Ano_2012!$AO$7:$AO$253)</f>
        <v>0</v>
      </c>
      <c r="AO92" s="40">
        <f>SUMIF(Entrada_Dados_Ano_2012!$C$7:$C$253,D92,Entrada_Dados_Ano_2012!$AP$7:$AP$253)</f>
        <v>0</v>
      </c>
      <c r="AP92" s="145">
        <f>SUMIF(Entrada_Dados_Ano_2012!$C$7:$C$253,D92,Entrada_Dados_Ano_2012!$AQ$7:$AQ$253)</f>
        <v>0</v>
      </c>
      <c r="AQ92" s="142">
        <f>SUMIF(Entrada_Dados_Ano_2012!$C$7:$C$253,D92,Entrada_Dados_Ano_2012!$AT$7:$AT$253)</f>
        <v>0</v>
      </c>
      <c r="AR92" s="40">
        <f>SUMIF(Entrada_Dados_Ano_2012!$C$7:$C$253,D92,Entrada_Dados_Ano_2012!$AU$7:$AU$253)</f>
        <v>0</v>
      </c>
      <c r="AS92" s="40">
        <f>SUMIF(Entrada_Dados_Ano_2012!$C$7:$C$253,D92,Entrada_Dados_Ano_2012!$AV$7:$AV$253)</f>
        <v>0</v>
      </c>
      <c r="AT92" s="40">
        <f>SUMIF(Entrada_Dados_Ano_2012!$C$7:$C$253,D92,Entrada_Dados_Ano_2012!$AW$7:$AW$253)</f>
        <v>0</v>
      </c>
      <c r="AU92" s="40">
        <f>SUMIF(Entrada_Dados_Ano_2012!$C$7:$C$253,D92,Entrada_Dados_Ano_2012!$AX$7:$AX$253)</f>
        <v>70</v>
      </c>
      <c r="AV92" s="40">
        <f>SUMIF(Entrada_Dados_Ano_2012!$C$7:$C$253,D92,Entrada_Dados_Ano_2012!$AY$7:$AY$253)</f>
        <v>0</v>
      </c>
      <c r="AW92" s="40">
        <f>SUMIF(Entrada_Dados_Ano_2012!$C$7:$C$253,D92,Entrada_Dados_Ano_2012!$AZ$7:$AZ$253)</f>
        <v>0</v>
      </c>
      <c r="AX92" s="40">
        <f>SUMIF(Entrada_Dados_Ano_2012!$C$7:$C$253,D92,Entrada_Dados_Ano_2012!$BA$7:$BA$253)</f>
        <v>0</v>
      </c>
      <c r="AY92" s="40">
        <f>SUMIF(Entrada_Dados_Ano_2012!$C$7:$C$253,D92,Entrada_Dados_Ano_2012!$BB$7:$BB$253)</f>
        <v>0</v>
      </c>
      <c r="AZ92" s="40">
        <f>SUMIF(Entrada_Dados_Ano_2012!$C$7:$C$253,D92,Entrada_Dados_Ano_2012!$BC$7:$BC$253)</f>
        <v>0</v>
      </c>
      <c r="BA92" s="40">
        <f>SUMIF(Entrada_Dados_Ano_2012!$C$7:$C$253,D92,Entrada_Dados_Ano_2012!$BD$7:$BD$253)</f>
        <v>0</v>
      </c>
      <c r="BB92" s="40">
        <f>SUMIF(Entrada_Dados_Ano_2012!$C$7:$C$253,D92,Entrada_Dados_Ano_2012!$BE$7:$BE$253)</f>
        <v>0</v>
      </c>
      <c r="BC92" s="40">
        <f>SUMIF(Entrada_Dados_Ano_2012!$C$7:$C$253,D92,Entrada_Dados_Ano_2012!$BF$7:$BF$253)</f>
        <v>850</v>
      </c>
      <c r="BD92" s="40">
        <f>SUMIF(Entrada_Dados_Ano_2012!$C$7:$C$253,D92,Entrada_Dados_Ano_2012!$BG$7:$BG$253)</f>
        <v>0</v>
      </c>
      <c r="BE92" s="40">
        <f>SUMIF(Entrada_Dados_Ano_2012!$C$7:$C$253,D92,Entrada_Dados_Ano_2012!$BH$7:$BH$253)</f>
        <v>2000</v>
      </c>
      <c r="BF92" s="40">
        <f>SUMIF(Entrada_Dados_Ano_2012!$C$7:$C$253,D92,Entrada_Dados_Ano_2012!$BI$7:$BI$253)</f>
        <v>3525</v>
      </c>
      <c r="BG92" s="40">
        <f>SUMIF(Entrada_Dados_Ano_2012!$C$7:$C$253,D92,Entrada_Dados_Ano_2012!$BJ$7:$BJ$253)</f>
        <v>0</v>
      </c>
      <c r="BH92" s="40">
        <f>SUMIF(Entrada_Dados_Ano_2012!$C$7:$C$253,D92,Entrada_Dados_Ano_2012!$BK$7:$BK$253)</f>
        <v>0</v>
      </c>
      <c r="BI92" s="40">
        <f>SUMIF(Entrada_Dados_Ano_2012!$C$7:$C$253,D92,Entrada_Dados_Ano_2012!$BL$7:$BL$253)</f>
        <v>0</v>
      </c>
      <c r="BK92" s="80">
        <v>85</v>
      </c>
      <c r="BL92" s="81">
        <f t="shared" si="143"/>
        <v>0</v>
      </c>
      <c r="BM92" s="80" t="str">
        <f>IF(BL92=1,SUM($BL$8:BL92),"")</f>
        <v/>
      </c>
      <c r="BN92" s="86" t="str">
        <f t="shared" si="144"/>
        <v>Estrela do Norte</v>
      </c>
      <c r="BO92" s="117">
        <f t="shared" si="227"/>
        <v>0</v>
      </c>
      <c r="BP92" s="116">
        <f>HLOOKUP($BP$6,$BZ$6:DI92,BX92)</f>
        <v>0</v>
      </c>
      <c r="BQ92" s="117">
        <f>HLOOKUP($BQ$6,$DJ$6:ES92,BX92)</f>
        <v>0</v>
      </c>
      <c r="BR92" s="116">
        <f>HLOOKUP($BR$6,$ET$6:GC92,BX92)</f>
        <v>0</v>
      </c>
      <c r="BS92" s="84" t="str">
        <f t="shared" si="145"/>
        <v/>
      </c>
      <c r="BT92" s="96" t="str">
        <f>IF((SUM($BL91:$BL$254)=0),"",IF($BK92=VLOOKUP($BK92,$BM$8:$BM$254,1),IF(VLOOKUP($BK92,$BM$8:$BO$254,2)=0,"",VLOOKUP($BK92,$BM$8:$BO$254,3))," "))</f>
        <v/>
      </c>
      <c r="BU92" s="93" t="str">
        <f t="shared" si="146"/>
        <v/>
      </c>
      <c r="BV92" s="90" t="str">
        <f t="shared" si="147"/>
        <v/>
      </c>
      <c r="BW92" s="93" t="str">
        <f t="shared" si="148"/>
        <v/>
      </c>
      <c r="BX92" s="97">
        <v>87</v>
      </c>
      <c r="BY92" s="29"/>
      <c r="BZ92" s="113"/>
      <c r="CA92" s="113">
        <f t="shared" si="149"/>
        <v>0</v>
      </c>
      <c r="CB92" s="113">
        <f t="shared" si="150"/>
        <v>0</v>
      </c>
      <c r="CC92" s="113">
        <f t="shared" si="151"/>
        <v>0</v>
      </c>
      <c r="CD92" s="113">
        <f t="shared" si="152"/>
        <v>0</v>
      </c>
      <c r="CE92" s="113">
        <f t="shared" ca="1" si="153"/>
        <v>0</v>
      </c>
      <c r="CF92" s="113">
        <f t="shared" si="154"/>
        <v>30</v>
      </c>
      <c r="CG92" s="113">
        <f t="shared" si="155"/>
        <v>0</v>
      </c>
      <c r="CH92" s="113">
        <f t="shared" si="156"/>
        <v>0</v>
      </c>
      <c r="CI92" s="113">
        <f t="shared" si="116"/>
        <v>0</v>
      </c>
      <c r="CJ92" s="113">
        <f t="shared" si="117"/>
        <v>0</v>
      </c>
      <c r="CK92" s="113">
        <f t="shared" si="157"/>
        <v>0</v>
      </c>
      <c r="CL92" s="113">
        <f t="shared" si="158"/>
        <v>0</v>
      </c>
      <c r="CM92" s="113">
        <f t="shared" si="159"/>
        <v>0</v>
      </c>
      <c r="CN92" s="113">
        <f t="shared" si="160"/>
        <v>0</v>
      </c>
      <c r="CO92" s="113">
        <f t="shared" si="161"/>
        <v>0</v>
      </c>
      <c r="CP92" s="113">
        <f t="shared" si="162"/>
        <v>0</v>
      </c>
      <c r="CQ92" s="113">
        <f t="shared" si="163"/>
        <v>0</v>
      </c>
      <c r="CR92" s="113">
        <f t="shared" si="164"/>
        <v>0</v>
      </c>
      <c r="CS92" s="113">
        <f t="shared" si="118"/>
        <v>0</v>
      </c>
      <c r="CT92" s="113">
        <f t="shared" si="119"/>
        <v>0</v>
      </c>
      <c r="CU92" s="113">
        <f t="shared" si="120"/>
        <v>0</v>
      </c>
      <c r="CV92" s="113">
        <f t="shared" si="121"/>
        <v>0</v>
      </c>
      <c r="CW92" s="113">
        <f t="shared" si="165"/>
        <v>60</v>
      </c>
      <c r="CX92" s="113">
        <f t="shared" si="122"/>
        <v>0</v>
      </c>
      <c r="CY92" s="113">
        <f t="shared" si="123"/>
        <v>0</v>
      </c>
      <c r="CZ92" s="113">
        <f t="shared" si="124"/>
        <v>0</v>
      </c>
      <c r="DA92" s="113">
        <f t="shared" si="166"/>
        <v>0</v>
      </c>
      <c r="DB92" s="113">
        <f t="shared" si="167"/>
        <v>460</v>
      </c>
      <c r="DC92" s="113">
        <f t="shared" si="168"/>
        <v>0</v>
      </c>
      <c r="DD92" s="113">
        <f t="shared" si="169"/>
        <v>1224</v>
      </c>
      <c r="DE92" s="113">
        <f t="shared" si="170"/>
        <v>0</v>
      </c>
      <c r="DF92" s="113">
        <f t="shared" si="171"/>
        <v>0</v>
      </c>
      <c r="DG92" s="113">
        <f t="shared" si="172"/>
        <v>0</v>
      </c>
      <c r="DH92" s="113">
        <f t="shared" si="173"/>
        <v>0</v>
      </c>
      <c r="DI92" s="113">
        <f t="shared" si="174"/>
        <v>0</v>
      </c>
      <c r="DJ92" s="113"/>
      <c r="DK92" s="113">
        <f t="shared" si="175"/>
        <v>0</v>
      </c>
      <c r="DL92" s="113">
        <f t="shared" si="176"/>
        <v>0</v>
      </c>
      <c r="DM92" s="113">
        <f t="shared" si="177"/>
        <v>0</v>
      </c>
      <c r="DN92" s="113">
        <f t="shared" si="178"/>
        <v>0</v>
      </c>
      <c r="DO92" s="113">
        <f t="shared" si="179"/>
        <v>0</v>
      </c>
      <c r="DP92" s="113">
        <f t="shared" si="180"/>
        <v>30</v>
      </c>
      <c r="DQ92" s="113">
        <f t="shared" si="181"/>
        <v>0</v>
      </c>
      <c r="DR92" s="113">
        <f t="shared" si="182"/>
        <v>0</v>
      </c>
      <c r="DS92" s="113">
        <f t="shared" si="125"/>
        <v>0</v>
      </c>
      <c r="DT92" s="113">
        <f t="shared" si="126"/>
        <v>0</v>
      </c>
      <c r="DU92" s="113">
        <f t="shared" si="183"/>
        <v>0</v>
      </c>
      <c r="DV92" s="113">
        <f t="shared" si="184"/>
        <v>0</v>
      </c>
      <c r="DW92" s="113">
        <f t="shared" si="185"/>
        <v>0</v>
      </c>
      <c r="DX92" s="113">
        <f t="shared" si="186"/>
        <v>0</v>
      </c>
      <c r="DY92" s="113">
        <f t="shared" si="187"/>
        <v>0</v>
      </c>
      <c r="DZ92" s="113">
        <f t="shared" si="188"/>
        <v>0</v>
      </c>
      <c r="EA92" s="113">
        <f t="shared" si="189"/>
        <v>0</v>
      </c>
      <c r="EB92" s="113">
        <f t="shared" si="190"/>
        <v>0</v>
      </c>
      <c r="EC92" s="113">
        <f t="shared" si="127"/>
        <v>0</v>
      </c>
      <c r="ED92" s="113">
        <f t="shared" si="128"/>
        <v>0</v>
      </c>
      <c r="EE92" s="113">
        <f t="shared" si="129"/>
        <v>0</v>
      </c>
      <c r="EF92" s="113">
        <f t="shared" si="130"/>
        <v>0</v>
      </c>
      <c r="EG92" s="113">
        <f t="shared" si="191"/>
        <v>60</v>
      </c>
      <c r="EH92" s="113">
        <f t="shared" si="131"/>
        <v>0</v>
      </c>
      <c r="EI92" s="113">
        <f t="shared" si="132"/>
        <v>0</v>
      </c>
      <c r="EJ92" s="113">
        <f t="shared" si="133"/>
        <v>0</v>
      </c>
      <c r="EK92" s="113">
        <f t="shared" si="192"/>
        <v>0</v>
      </c>
      <c r="EL92" s="113">
        <f t="shared" si="193"/>
        <v>460</v>
      </c>
      <c r="EM92" s="113">
        <f t="shared" si="194"/>
        <v>0</v>
      </c>
      <c r="EN92" s="113">
        <f t="shared" si="195"/>
        <v>1224</v>
      </c>
      <c r="EO92" s="113">
        <f t="shared" si="196"/>
        <v>0</v>
      </c>
      <c r="EP92" s="113">
        <f t="shared" si="197"/>
        <v>0</v>
      </c>
      <c r="EQ92" s="113">
        <f t="shared" si="198"/>
        <v>0</v>
      </c>
      <c r="ER92" s="113">
        <f t="shared" si="199"/>
        <v>0</v>
      </c>
      <c r="ES92" s="113">
        <f t="shared" si="200"/>
        <v>0</v>
      </c>
      <c r="ET92" s="113"/>
      <c r="EU92" s="113">
        <f t="shared" si="201"/>
        <v>0</v>
      </c>
      <c r="EV92" s="113">
        <f t="shared" si="202"/>
        <v>0</v>
      </c>
      <c r="EW92" s="113">
        <f t="shared" si="203"/>
        <v>0</v>
      </c>
      <c r="EX92" s="113">
        <f t="shared" si="204"/>
        <v>0</v>
      </c>
      <c r="EY92" s="113">
        <f t="shared" si="205"/>
        <v>0</v>
      </c>
      <c r="EZ92" s="113">
        <f t="shared" si="206"/>
        <v>70</v>
      </c>
      <c r="FA92" s="113">
        <f t="shared" si="207"/>
        <v>0</v>
      </c>
      <c r="FB92" s="113">
        <f t="shared" si="208"/>
        <v>0</v>
      </c>
      <c r="FC92" s="113">
        <f t="shared" si="134"/>
        <v>0</v>
      </c>
      <c r="FD92" s="113">
        <f t="shared" si="135"/>
        <v>0</v>
      </c>
      <c r="FE92" s="113">
        <f t="shared" si="209"/>
        <v>0</v>
      </c>
      <c r="FF92" s="113">
        <f t="shared" si="210"/>
        <v>0</v>
      </c>
      <c r="FG92" s="113">
        <f t="shared" si="211"/>
        <v>0</v>
      </c>
      <c r="FH92" s="113">
        <f t="shared" si="212"/>
        <v>0</v>
      </c>
      <c r="FI92" s="113">
        <f t="shared" si="213"/>
        <v>0</v>
      </c>
      <c r="FJ92" s="113">
        <f t="shared" si="214"/>
        <v>0</v>
      </c>
      <c r="FK92" s="113">
        <f t="shared" si="215"/>
        <v>0</v>
      </c>
      <c r="FL92" s="113">
        <f t="shared" si="216"/>
        <v>0</v>
      </c>
      <c r="FM92" s="113">
        <f t="shared" si="136"/>
        <v>0</v>
      </c>
      <c r="FN92" s="113">
        <f t="shared" si="137"/>
        <v>0</v>
      </c>
      <c r="FO92" s="113">
        <f t="shared" si="138"/>
        <v>0</v>
      </c>
      <c r="FP92" s="113">
        <f t="shared" si="139"/>
        <v>0</v>
      </c>
      <c r="FQ92" s="113">
        <f t="shared" si="217"/>
        <v>850</v>
      </c>
      <c r="FR92" s="113">
        <f t="shared" si="140"/>
        <v>0</v>
      </c>
      <c r="FS92" s="113">
        <f t="shared" si="141"/>
        <v>0</v>
      </c>
      <c r="FT92" s="113">
        <f t="shared" si="142"/>
        <v>0</v>
      </c>
      <c r="FU92" s="113">
        <f t="shared" si="218"/>
        <v>0</v>
      </c>
      <c r="FV92" s="113">
        <f t="shared" si="219"/>
        <v>2000</v>
      </c>
      <c r="FW92" s="113">
        <f t="shared" si="220"/>
        <v>0</v>
      </c>
      <c r="FX92" s="113">
        <f t="shared" si="221"/>
        <v>3525</v>
      </c>
      <c r="FY92" s="113">
        <f t="shared" si="222"/>
        <v>0</v>
      </c>
      <c r="FZ92" s="113">
        <f t="shared" si="223"/>
        <v>0</v>
      </c>
      <c r="GA92" s="113">
        <f t="shared" si="224"/>
        <v>0</v>
      </c>
      <c r="GB92" s="113">
        <f t="shared" si="225"/>
        <v>0</v>
      </c>
      <c r="GC92" s="113">
        <f t="shared" si="226"/>
        <v>0</v>
      </c>
    </row>
    <row r="93" spans="2:185" ht="12.75" customHeight="1" x14ac:dyDescent="0.2">
      <c r="B93" s="124">
        <v>86</v>
      </c>
      <c r="C93" s="121" t="s">
        <v>364</v>
      </c>
      <c r="D93" s="126" t="s">
        <v>139</v>
      </c>
      <c r="E93" s="40">
        <f>SUMIF(Entrada_Dados_Ano_2012!$C$7:$C$253,D93,Entrada_Dados_Ano_2012!$D$7:$D$253)</f>
        <v>0</v>
      </c>
      <c r="F93" s="40">
        <f>SUMIF(Entrada_Dados_Ano_2012!$C$7:$C$253,D93,Entrada_Dados_Ano_2012!$E$7:$E$253)</f>
        <v>0</v>
      </c>
      <c r="G93" s="40">
        <f>SUMIF(Entrada_Dados_Ano_2012!$C$7:$C$253,D93,Entrada_Dados_Ano_2012!$F$7:$F$253)</f>
        <v>0</v>
      </c>
      <c r="H93" s="40">
        <f ca="1">SUMIF(Entrada_Dados_Ano_2012!$C$7:$C$253,D93,Entrada_Dados_Ano_2012!$G$7:$G$251)</f>
        <v>0</v>
      </c>
      <c r="I93" s="40">
        <f>SUMIF(Entrada_Dados_Ano_2012!$C$7:$C$251,D93,Entrada_Dados_Ano_2012!$H$7:$H$253)</f>
        <v>40</v>
      </c>
      <c r="J93" s="40">
        <f>SUMIF(Entrada_Dados_Ano_2012!$C$7:$C$253,D93,Entrada_Dados_Ano_2012!$I$7:$I$253)</f>
        <v>0</v>
      </c>
      <c r="K93" s="40">
        <f>SUMIF(Entrada_Dados_Ano_2012!$C$7:$C$253,D93,Entrada_Dados_Ano_2012!$J$7:$J$253)</f>
        <v>5</v>
      </c>
      <c r="L93" s="40">
        <f>SUMIF(Entrada_Dados_Ano_2012!$C$7:$C$253,D93,Entrada_Dados_Ano_2012!$K$7:$K$253)</f>
        <v>0</v>
      </c>
      <c r="M93" s="40">
        <f>SUMIF(Entrada_Dados_Ano_2012!$C$7:$C$253,D93,Entrada_Dados_Ano_2012!$L$7:$L$253)</f>
        <v>0</v>
      </c>
      <c r="N93" s="40">
        <f>SUMIF(Entrada_Dados_Ano_2012!$C$7:$C$253,D93,Entrada_Dados_Ano_2012!$M$7:$M$253)</f>
        <v>0</v>
      </c>
      <c r="O93" s="40">
        <f>SUMIF(Entrada_Dados_Ano_2012!$C$7:$C$253,D93,Entrada_Dados_Ano_2012!$N$7:$N$253)</f>
        <v>0</v>
      </c>
      <c r="P93" s="40">
        <f>SUMIF(Entrada_Dados_Ano_2012!$C$7:$C$253,D93,Entrada_Dados_Ano_2012!$O$7:$O$253)</f>
        <v>0</v>
      </c>
      <c r="Q93" s="40">
        <f>SUMIF(Entrada_Dados_Ano_2012!$C$7:$C$253,D93,Entrada_Dados_Ano_2012!$P$7:$P$253)</f>
        <v>0</v>
      </c>
      <c r="R93" s="40">
        <f>SUMIF(Entrada_Dados_Ano_2012!$C$7:$C$253,D93,Entrada_Dados_Ano_2012!$Q$7:$Q$253)</f>
        <v>0</v>
      </c>
      <c r="S93" s="40">
        <f>SUMIF(Entrada_Dados_Ano_2012!$C$7:$C$253,D93,Entrada_Dados_Ano_2012!$R$7:$R$253)</f>
        <v>200</v>
      </c>
      <c r="T93" s="40">
        <f>SUMIF(Entrada_Dados_Ano_2012!$C$7:$C$253,D93,Entrada_Dados_Ano_2012!$S$7:$S$253)</f>
        <v>0</v>
      </c>
      <c r="U93" s="40">
        <f>SUMIF(Entrada_Dados_Ano_2012!$C$7:$C$253,D93,Entrada_Dados_Ano_2012!$T$7:$T$253)</f>
        <v>0</v>
      </c>
      <c r="V93" s="40">
        <f>SUMIF(Entrada_Dados_Ano_2012!$C$7:$C$253,D93,Entrada_Dados_Ano_2012!$U$7:$U$253)</f>
        <v>0</v>
      </c>
      <c r="W93" s="145">
        <f>SUMIF(Entrada_Dados_Ano_2012!$C$7:$C$253,D93,Entrada_Dados_Ano_2012!$V$7:$V$253)</f>
        <v>0</v>
      </c>
      <c r="X93" s="142">
        <f>SUMIF(Entrada_Dados_Ano_2012!$C$7:$C$253,D93,Entrada_Dados_Ano_2012!$Y$7:$Y$253)</f>
        <v>0</v>
      </c>
      <c r="Y93" s="40">
        <f>SUMIF(Entrada_Dados_Ano_2012!$C$7:$C$253,D93,Entrada_Dados_Ano_2012!$Z$7:$Z$253)</f>
        <v>0</v>
      </c>
      <c r="Z93" s="40">
        <f>SUMIF(Entrada_Dados_Ano_2012!$C$7:$C$253,D93,Entrada_Dados_Ano_2012!$AA$7:$AA$253)</f>
        <v>0</v>
      </c>
      <c r="AA93" s="40">
        <f>SUMIF(Entrada_Dados_Ano_2012!$C$7:$C$253,D93,Entrada_Dados_Ano_2012!$AB$7:$AB$253)</f>
        <v>0</v>
      </c>
      <c r="AB93" s="40">
        <f>SUMIF(Entrada_Dados_Ano_2012!$C$7:$C$253,D93,Entrada_Dados_Ano_2012!$AC$7:$AC$253)</f>
        <v>40</v>
      </c>
      <c r="AC93" s="40">
        <f>SUMIF(Entrada_Dados_Ano_2012!$C$7:$C$253,D93,Entrada_Dados_Ano_2012!$AD$7:$AD$253)</f>
        <v>0</v>
      </c>
      <c r="AD93" s="40">
        <f>SUMIF(Entrada_Dados_Ano_2012!$C$7:$C$253,D93,Entrada_Dados_Ano_2012!$AE$7:$AE$253)</f>
        <v>5</v>
      </c>
      <c r="AE93" s="40">
        <f>SUMIF(Entrada_Dados_Ano_2012!$C$7:$C$253,D93,Entrada_Dados_Ano_2012!$AF$7:$AF$253)</f>
        <v>0</v>
      </c>
      <c r="AF93" s="40">
        <f>SUMIF(Entrada_Dados_Ano_2012!$C$7:$C$253,D93,Entrada_Dados_Ano_2012!$AG$7:$AG$253)</f>
        <v>0</v>
      </c>
      <c r="AG93" s="40">
        <f>SUMIF(Entrada_Dados_Ano_2012!$C$7:$C$253,D93,Entrada_Dados_Ano_2012!$AH$7:$AH$253)</f>
        <v>0</v>
      </c>
      <c r="AH93" s="40">
        <f>SUMIF(Entrada_Dados_Ano_2012!$C$7:$C$253,D93,Entrada_Dados_Ano_2012!$AI$7:$AI$253)</f>
        <v>0</v>
      </c>
      <c r="AI93" s="40">
        <f>SUMIF(Entrada_Dados_Ano_2012!$C$7:$C$253,D93,Entrada_Dados_Ano_2012!$AJ$7:$AJ$253)</f>
        <v>0</v>
      </c>
      <c r="AJ93" s="40">
        <f>SUMIF(Entrada_Dados_Ano_2012!$C$7:$C$253,D93,Entrada_Dados_Ano_2012!$AK$7:$AK$253)</f>
        <v>0</v>
      </c>
      <c r="AK93" s="40">
        <f>SUMIF(Entrada_Dados_Ano_2012!$C$7:$C$253,D93,Entrada_Dados_Ano_2012!$AL$7:$AL$253)</f>
        <v>0</v>
      </c>
      <c r="AL93" s="40">
        <f>SUMIF(Entrada_Dados_Ano_2012!$C$7:$C$253,D93,Entrada_Dados_Ano_2012!$AM$7:$AM$253)</f>
        <v>200</v>
      </c>
      <c r="AM93" s="40">
        <f>SUMIF(Entrada_Dados_Ano_2012!$C$7:$C$253,D93,Entrada_Dados_Ano_2012!$AN$7:$AN$253)</f>
        <v>0</v>
      </c>
      <c r="AN93" s="40">
        <f>SUMIF(Entrada_Dados_Ano_2012!$C$7:$C$253,D93,Entrada_Dados_Ano_2012!$AO$7:$AO$253)</f>
        <v>0</v>
      </c>
      <c r="AO93" s="40">
        <f>SUMIF(Entrada_Dados_Ano_2012!$C$7:$C$253,D93,Entrada_Dados_Ano_2012!$AP$7:$AP$253)</f>
        <v>0</v>
      </c>
      <c r="AP93" s="145">
        <f>SUMIF(Entrada_Dados_Ano_2012!$C$7:$C$253,D93,Entrada_Dados_Ano_2012!$AQ$7:$AQ$253)</f>
        <v>0</v>
      </c>
      <c r="AQ93" s="142">
        <f>SUMIF(Entrada_Dados_Ano_2012!$C$7:$C$253,D93,Entrada_Dados_Ano_2012!$AT$7:$AT$253)</f>
        <v>0</v>
      </c>
      <c r="AR93" s="40">
        <f>SUMIF(Entrada_Dados_Ano_2012!$C$7:$C$253,D93,Entrada_Dados_Ano_2012!$AU$7:$AU$253)</f>
        <v>0</v>
      </c>
      <c r="AS93" s="40">
        <f>SUMIF(Entrada_Dados_Ano_2012!$C$7:$C$253,D93,Entrada_Dados_Ano_2012!$AV$7:$AV$253)</f>
        <v>0</v>
      </c>
      <c r="AT93" s="40">
        <f>SUMIF(Entrada_Dados_Ano_2012!$C$7:$C$253,D93,Entrada_Dados_Ano_2012!$AW$7:$AW$253)</f>
        <v>0</v>
      </c>
      <c r="AU93" s="40">
        <f>SUMIF(Entrada_Dados_Ano_2012!$C$7:$C$253,D93,Entrada_Dados_Ano_2012!$AX$7:$AX$253)</f>
        <v>60</v>
      </c>
      <c r="AV93" s="40">
        <f>SUMIF(Entrada_Dados_Ano_2012!$C$7:$C$253,D93,Entrada_Dados_Ano_2012!$AY$7:$AY$253)</f>
        <v>0</v>
      </c>
      <c r="AW93" s="40">
        <f>SUMIF(Entrada_Dados_Ano_2012!$C$7:$C$253,D93,Entrada_Dados_Ano_2012!$AZ$7:$AZ$253)</f>
        <v>350</v>
      </c>
      <c r="AX93" s="40">
        <f>SUMIF(Entrada_Dados_Ano_2012!$C$7:$C$253,D93,Entrada_Dados_Ano_2012!$BA$7:$BA$253)</f>
        <v>0</v>
      </c>
      <c r="AY93" s="40">
        <f>SUMIF(Entrada_Dados_Ano_2012!$C$7:$C$253,D93,Entrada_Dados_Ano_2012!$BB$7:$BB$253)</f>
        <v>0</v>
      </c>
      <c r="AZ93" s="40">
        <f>SUMIF(Entrada_Dados_Ano_2012!$C$7:$C$253,D93,Entrada_Dados_Ano_2012!$BC$7:$BC$253)</f>
        <v>0</v>
      </c>
      <c r="BA93" s="40">
        <f>SUMIF(Entrada_Dados_Ano_2012!$C$7:$C$253,D93,Entrada_Dados_Ano_2012!$BD$7:$BD$253)</f>
        <v>0</v>
      </c>
      <c r="BB93" s="40">
        <f>SUMIF(Entrada_Dados_Ano_2012!$C$7:$C$253,D93,Entrada_Dados_Ano_2012!$BE$7:$BE$253)</f>
        <v>0</v>
      </c>
      <c r="BC93" s="40">
        <f>SUMIF(Entrada_Dados_Ano_2012!$C$7:$C$253,D93,Entrada_Dados_Ano_2012!$BF$7:$BF$253)</f>
        <v>0</v>
      </c>
      <c r="BD93" s="40">
        <f>SUMIF(Entrada_Dados_Ano_2012!$C$7:$C$253,D93,Entrada_Dados_Ano_2012!$BG$7:$BG$253)</f>
        <v>0</v>
      </c>
      <c r="BE93" s="40">
        <f>SUMIF(Entrada_Dados_Ano_2012!$C$7:$C$253,D93,Entrada_Dados_Ano_2012!$BH$7:$BH$253)</f>
        <v>800</v>
      </c>
      <c r="BF93" s="40">
        <f>SUMIF(Entrada_Dados_Ano_2012!$C$7:$C$253,D93,Entrada_Dados_Ano_2012!$BI$7:$BI$253)</f>
        <v>0</v>
      </c>
      <c r="BG93" s="40">
        <f>SUMIF(Entrada_Dados_Ano_2012!$C$7:$C$253,D93,Entrada_Dados_Ano_2012!$BJ$7:$BJ$253)</f>
        <v>0</v>
      </c>
      <c r="BH93" s="40">
        <f>SUMIF(Entrada_Dados_Ano_2012!$C$7:$C$253,D93,Entrada_Dados_Ano_2012!$BK$7:$BK$253)</f>
        <v>0</v>
      </c>
      <c r="BI93" s="40">
        <f>SUMIF(Entrada_Dados_Ano_2012!$C$7:$C$253,D93,Entrada_Dados_Ano_2012!$BL$7:$BL$253)</f>
        <v>0</v>
      </c>
      <c r="BK93" s="80">
        <v>86</v>
      </c>
      <c r="BL93" s="81">
        <f t="shared" si="143"/>
        <v>0</v>
      </c>
      <c r="BM93" s="80" t="str">
        <f>IF(BL93=1,SUM($BL$8:BL93),"")</f>
        <v/>
      </c>
      <c r="BN93" s="86" t="str">
        <f t="shared" si="144"/>
        <v>Faina</v>
      </c>
      <c r="BO93" s="117">
        <f t="shared" si="227"/>
        <v>0</v>
      </c>
      <c r="BP93" s="116">
        <f>HLOOKUP($BP$6,$BZ$6:DI93,BX93)</f>
        <v>0</v>
      </c>
      <c r="BQ93" s="117">
        <f>HLOOKUP($BQ$6,$DJ$6:ES93,BX93)</f>
        <v>0</v>
      </c>
      <c r="BR93" s="116">
        <f>HLOOKUP($BR$6,$ET$6:GC93,BX93)</f>
        <v>0</v>
      </c>
      <c r="BS93" s="84" t="str">
        <f t="shared" si="145"/>
        <v/>
      </c>
      <c r="BT93" s="96" t="str">
        <f>IF((SUM($BL92:$BL$254)=0),"",IF($BK93=VLOOKUP($BK93,$BM$8:$BM$254,1),IF(VLOOKUP($BK93,$BM$8:$BO$254,2)=0,"",VLOOKUP($BK93,$BM$8:$BO$254,3))," "))</f>
        <v/>
      </c>
      <c r="BU93" s="93" t="str">
        <f t="shared" si="146"/>
        <v/>
      </c>
      <c r="BV93" s="90" t="str">
        <f t="shared" si="147"/>
        <v/>
      </c>
      <c r="BW93" s="93" t="str">
        <f t="shared" si="148"/>
        <v/>
      </c>
      <c r="BX93" s="97">
        <v>88</v>
      </c>
      <c r="BY93" s="29"/>
      <c r="BZ93" s="113"/>
      <c r="CA93" s="113">
        <f t="shared" si="149"/>
        <v>0</v>
      </c>
      <c r="CB93" s="113">
        <f t="shared" si="150"/>
        <v>0</v>
      </c>
      <c r="CC93" s="113">
        <f t="shared" si="151"/>
        <v>0</v>
      </c>
      <c r="CD93" s="113">
        <f t="shared" si="152"/>
        <v>0</v>
      </c>
      <c r="CE93" s="113">
        <f t="shared" ca="1" si="153"/>
        <v>0</v>
      </c>
      <c r="CF93" s="113">
        <f t="shared" si="154"/>
        <v>40</v>
      </c>
      <c r="CG93" s="113">
        <f t="shared" si="155"/>
        <v>10</v>
      </c>
      <c r="CH93" s="113">
        <f t="shared" si="156"/>
        <v>0</v>
      </c>
      <c r="CI93" s="113">
        <f t="shared" si="116"/>
        <v>0</v>
      </c>
      <c r="CJ93" s="113">
        <f t="shared" si="117"/>
        <v>0</v>
      </c>
      <c r="CK93" s="113">
        <f t="shared" si="157"/>
        <v>5</v>
      </c>
      <c r="CL93" s="113">
        <f t="shared" si="158"/>
        <v>0</v>
      </c>
      <c r="CM93" s="113">
        <f t="shared" si="159"/>
        <v>0</v>
      </c>
      <c r="CN93" s="113">
        <f t="shared" si="160"/>
        <v>0</v>
      </c>
      <c r="CO93" s="113">
        <f t="shared" si="161"/>
        <v>0</v>
      </c>
      <c r="CP93" s="113">
        <f t="shared" si="162"/>
        <v>0</v>
      </c>
      <c r="CQ93" s="113">
        <f t="shared" si="163"/>
        <v>0</v>
      </c>
      <c r="CR93" s="113">
        <f t="shared" si="164"/>
        <v>0</v>
      </c>
      <c r="CS93" s="113">
        <f t="shared" si="118"/>
        <v>0</v>
      </c>
      <c r="CT93" s="113">
        <f t="shared" si="119"/>
        <v>0</v>
      </c>
      <c r="CU93" s="113">
        <f t="shared" si="120"/>
        <v>0</v>
      </c>
      <c r="CV93" s="113">
        <f t="shared" si="121"/>
        <v>0</v>
      </c>
      <c r="CW93" s="113">
        <f t="shared" si="165"/>
        <v>0</v>
      </c>
      <c r="CX93" s="113">
        <f t="shared" si="122"/>
        <v>0</v>
      </c>
      <c r="CY93" s="113">
        <f t="shared" si="123"/>
        <v>20</v>
      </c>
      <c r="CZ93" s="113">
        <f t="shared" si="124"/>
        <v>0</v>
      </c>
      <c r="DA93" s="113">
        <f t="shared" si="166"/>
        <v>0</v>
      </c>
      <c r="DB93" s="113">
        <f t="shared" si="167"/>
        <v>200</v>
      </c>
      <c r="DC93" s="113">
        <f t="shared" si="168"/>
        <v>0</v>
      </c>
      <c r="DD93" s="113">
        <f t="shared" si="169"/>
        <v>0</v>
      </c>
      <c r="DE93" s="113">
        <f t="shared" si="170"/>
        <v>0</v>
      </c>
      <c r="DF93" s="113">
        <f t="shared" si="171"/>
        <v>0</v>
      </c>
      <c r="DG93" s="113">
        <f t="shared" si="172"/>
        <v>0</v>
      </c>
      <c r="DH93" s="113">
        <f t="shared" si="173"/>
        <v>0</v>
      </c>
      <c r="DI93" s="113">
        <f t="shared" si="174"/>
        <v>0</v>
      </c>
      <c r="DJ93" s="113"/>
      <c r="DK93" s="113">
        <f t="shared" si="175"/>
        <v>0</v>
      </c>
      <c r="DL93" s="113">
        <f t="shared" si="176"/>
        <v>0</v>
      </c>
      <c r="DM93" s="113">
        <f t="shared" si="177"/>
        <v>0</v>
      </c>
      <c r="DN93" s="113">
        <f t="shared" si="178"/>
        <v>0</v>
      </c>
      <c r="DO93" s="113">
        <f t="shared" si="179"/>
        <v>0</v>
      </c>
      <c r="DP93" s="113">
        <f t="shared" si="180"/>
        <v>40</v>
      </c>
      <c r="DQ93" s="113">
        <f t="shared" si="181"/>
        <v>10</v>
      </c>
      <c r="DR93" s="113">
        <f t="shared" si="182"/>
        <v>0</v>
      </c>
      <c r="DS93" s="113">
        <f t="shared" si="125"/>
        <v>0</v>
      </c>
      <c r="DT93" s="113">
        <f t="shared" si="126"/>
        <v>0</v>
      </c>
      <c r="DU93" s="113">
        <f t="shared" si="183"/>
        <v>5</v>
      </c>
      <c r="DV93" s="113">
        <f t="shared" si="184"/>
        <v>0</v>
      </c>
      <c r="DW93" s="113">
        <f t="shared" si="185"/>
        <v>0</v>
      </c>
      <c r="DX93" s="113">
        <f t="shared" si="186"/>
        <v>0</v>
      </c>
      <c r="DY93" s="113">
        <f t="shared" si="187"/>
        <v>0</v>
      </c>
      <c r="DZ93" s="113">
        <f t="shared" si="188"/>
        <v>0</v>
      </c>
      <c r="EA93" s="113">
        <f t="shared" si="189"/>
        <v>0</v>
      </c>
      <c r="EB93" s="113">
        <f t="shared" si="190"/>
        <v>0</v>
      </c>
      <c r="EC93" s="113">
        <f t="shared" si="127"/>
        <v>0</v>
      </c>
      <c r="ED93" s="113">
        <f t="shared" si="128"/>
        <v>0</v>
      </c>
      <c r="EE93" s="113">
        <f t="shared" si="129"/>
        <v>0</v>
      </c>
      <c r="EF93" s="113">
        <f t="shared" si="130"/>
        <v>0</v>
      </c>
      <c r="EG93" s="113">
        <f t="shared" si="191"/>
        <v>0</v>
      </c>
      <c r="EH93" s="113">
        <f t="shared" si="131"/>
        <v>0</v>
      </c>
      <c r="EI93" s="113">
        <f t="shared" si="132"/>
        <v>20</v>
      </c>
      <c r="EJ93" s="113">
        <f t="shared" si="133"/>
        <v>0</v>
      </c>
      <c r="EK93" s="113">
        <f t="shared" si="192"/>
        <v>0</v>
      </c>
      <c r="EL93" s="113">
        <f t="shared" si="193"/>
        <v>200</v>
      </c>
      <c r="EM93" s="113">
        <f t="shared" si="194"/>
        <v>0</v>
      </c>
      <c r="EN93" s="113">
        <f t="shared" si="195"/>
        <v>0</v>
      </c>
      <c r="EO93" s="113">
        <f t="shared" si="196"/>
        <v>0</v>
      </c>
      <c r="EP93" s="113">
        <f t="shared" si="197"/>
        <v>0</v>
      </c>
      <c r="EQ93" s="113">
        <f t="shared" si="198"/>
        <v>0</v>
      </c>
      <c r="ER93" s="113">
        <f t="shared" si="199"/>
        <v>0</v>
      </c>
      <c r="ES93" s="113">
        <f t="shared" si="200"/>
        <v>0</v>
      </c>
      <c r="ET93" s="113"/>
      <c r="EU93" s="113">
        <f t="shared" si="201"/>
        <v>0</v>
      </c>
      <c r="EV93" s="113">
        <f t="shared" si="202"/>
        <v>0</v>
      </c>
      <c r="EW93" s="113">
        <f t="shared" si="203"/>
        <v>0</v>
      </c>
      <c r="EX93" s="113">
        <f t="shared" si="204"/>
        <v>0</v>
      </c>
      <c r="EY93" s="113">
        <f t="shared" si="205"/>
        <v>0</v>
      </c>
      <c r="EZ93" s="113">
        <f t="shared" si="206"/>
        <v>60</v>
      </c>
      <c r="FA93" s="113">
        <f t="shared" si="207"/>
        <v>80</v>
      </c>
      <c r="FB93" s="113">
        <f t="shared" si="208"/>
        <v>0</v>
      </c>
      <c r="FC93" s="113">
        <f t="shared" si="134"/>
        <v>0</v>
      </c>
      <c r="FD93" s="113">
        <f t="shared" si="135"/>
        <v>0</v>
      </c>
      <c r="FE93" s="113">
        <f t="shared" si="209"/>
        <v>350</v>
      </c>
      <c r="FF93" s="113">
        <f t="shared" si="210"/>
        <v>0</v>
      </c>
      <c r="FG93" s="113">
        <f t="shared" si="211"/>
        <v>0</v>
      </c>
      <c r="FH93" s="113">
        <f t="shared" si="212"/>
        <v>0</v>
      </c>
      <c r="FI93" s="113">
        <f t="shared" si="213"/>
        <v>0</v>
      </c>
      <c r="FJ93" s="113">
        <f t="shared" si="214"/>
        <v>0</v>
      </c>
      <c r="FK93" s="113">
        <f t="shared" si="215"/>
        <v>0</v>
      </c>
      <c r="FL93" s="113">
        <f t="shared" si="216"/>
        <v>0</v>
      </c>
      <c r="FM93" s="113">
        <f t="shared" si="136"/>
        <v>0</v>
      </c>
      <c r="FN93" s="113">
        <f t="shared" si="137"/>
        <v>0</v>
      </c>
      <c r="FO93" s="113">
        <f t="shared" si="138"/>
        <v>0</v>
      </c>
      <c r="FP93" s="113">
        <f t="shared" si="139"/>
        <v>0</v>
      </c>
      <c r="FQ93" s="113">
        <f t="shared" si="217"/>
        <v>0</v>
      </c>
      <c r="FR93" s="113">
        <f t="shared" si="140"/>
        <v>0</v>
      </c>
      <c r="FS93" s="113">
        <f t="shared" si="141"/>
        <v>144</v>
      </c>
      <c r="FT93" s="113">
        <f t="shared" si="142"/>
        <v>0</v>
      </c>
      <c r="FU93" s="113">
        <f t="shared" si="218"/>
        <v>0</v>
      </c>
      <c r="FV93" s="113">
        <f t="shared" si="219"/>
        <v>800</v>
      </c>
      <c r="FW93" s="113">
        <f t="shared" si="220"/>
        <v>0</v>
      </c>
      <c r="FX93" s="113">
        <f t="shared" si="221"/>
        <v>0</v>
      </c>
      <c r="FY93" s="113">
        <f t="shared" si="222"/>
        <v>0</v>
      </c>
      <c r="FZ93" s="113">
        <f t="shared" si="223"/>
        <v>0</v>
      </c>
      <c r="GA93" s="113">
        <f t="shared" si="224"/>
        <v>0</v>
      </c>
      <c r="GB93" s="113">
        <f t="shared" si="225"/>
        <v>0</v>
      </c>
      <c r="GC93" s="113">
        <f t="shared" si="226"/>
        <v>0</v>
      </c>
    </row>
    <row r="94" spans="2:185" ht="12.75" customHeight="1" x14ac:dyDescent="0.2">
      <c r="B94" s="124">
        <v>87</v>
      </c>
      <c r="C94" s="121" t="s">
        <v>365</v>
      </c>
      <c r="D94" s="126" t="s">
        <v>140</v>
      </c>
      <c r="E94" s="40">
        <f>SUMIF(Entrada_Dados_Ano_2012!$C$7:$C$253,D94,Entrada_Dados_Ano_2012!$D$7:$D$253)</f>
        <v>0</v>
      </c>
      <c r="F94" s="40">
        <f>SUMIF(Entrada_Dados_Ano_2012!$C$7:$C$253,D94,Entrada_Dados_Ano_2012!$E$7:$E$253)</f>
        <v>0</v>
      </c>
      <c r="G94" s="40">
        <f>SUMIF(Entrada_Dados_Ano_2012!$C$7:$C$253,D94,Entrada_Dados_Ano_2012!$F$7:$F$253)</f>
        <v>0</v>
      </c>
      <c r="H94" s="40">
        <f ca="1">SUMIF(Entrada_Dados_Ano_2012!$C$7:$C$253,D94,Entrada_Dados_Ano_2012!$G$7:$G$251)</f>
        <v>0</v>
      </c>
      <c r="I94" s="40">
        <f>SUMIF(Entrada_Dados_Ano_2012!$C$7:$C$251,D94,Entrada_Dados_Ano_2012!$H$7:$H$253)</f>
        <v>30</v>
      </c>
      <c r="J94" s="40">
        <f>SUMIF(Entrada_Dados_Ano_2012!$C$7:$C$253,D94,Entrada_Dados_Ano_2012!$I$7:$I$253)</f>
        <v>0</v>
      </c>
      <c r="K94" s="40">
        <f>SUMIF(Entrada_Dados_Ano_2012!$C$7:$C$253,D94,Entrada_Dados_Ano_2012!$J$7:$J$253)</f>
        <v>0</v>
      </c>
      <c r="L94" s="40">
        <f>SUMIF(Entrada_Dados_Ano_2012!$C$7:$C$253,D94,Entrada_Dados_Ano_2012!$K$7:$K$253)</f>
        <v>0</v>
      </c>
      <c r="M94" s="40">
        <f>SUMIF(Entrada_Dados_Ano_2012!$C$7:$C$253,D94,Entrada_Dados_Ano_2012!$L$7:$L$253)</f>
        <v>0</v>
      </c>
      <c r="N94" s="40">
        <f>SUMIF(Entrada_Dados_Ano_2012!$C$7:$C$253,D94,Entrada_Dados_Ano_2012!$M$7:$M$253)</f>
        <v>0</v>
      </c>
      <c r="O94" s="40">
        <f>SUMIF(Entrada_Dados_Ano_2012!$C$7:$C$253,D94,Entrada_Dados_Ano_2012!$N$7:$N$253)</f>
        <v>0</v>
      </c>
      <c r="P94" s="40">
        <f>SUMIF(Entrada_Dados_Ano_2012!$C$7:$C$253,D94,Entrada_Dados_Ano_2012!$O$7:$O$253)</f>
        <v>0</v>
      </c>
      <c r="Q94" s="40">
        <f>SUMIF(Entrada_Dados_Ano_2012!$C$7:$C$253,D94,Entrada_Dados_Ano_2012!$P$7:$P$253)</f>
        <v>80</v>
      </c>
      <c r="R94" s="40">
        <f>SUMIF(Entrada_Dados_Ano_2012!$C$7:$C$253,D94,Entrada_Dados_Ano_2012!$Q$7:$Q$253)</f>
        <v>0</v>
      </c>
      <c r="S94" s="40">
        <f>SUMIF(Entrada_Dados_Ano_2012!$C$7:$C$253,D94,Entrada_Dados_Ano_2012!$R$7:$R$253)</f>
        <v>100</v>
      </c>
      <c r="T94" s="40">
        <f>SUMIF(Entrada_Dados_Ano_2012!$C$7:$C$253,D94,Entrada_Dados_Ano_2012!$S$7:$S$253)</f>
        <v>0</v>
      </c>
      <c r="U94" s="40">
        <f>SUMIF(Entrada_Dados_Ano_2012!$C$7:$C$253,D94,Entrada_Dados_Ano_2012!$T$7:$T$253)</f>
        <v>0</v>
      </c>
      <c r="V94" s="40">
        <f>SUMIF(Entrada_Dados_Ano_2012!$C$7:$C$253,D94,Entrada_Dados_Ano_2012!$U$7:$U$253)</f>
        <v>0</v>
      </c>
      <c r="W94" s="145">
        <f>SUMIF(Entrada_Dados_Ano_2012!$C$7:$C$253,D94,Entrada_Dados_Ano_2012!$V$7:$V$253)</f>
        <v>0</v>
      </c>
      <c r="X94" s="142">
        <f>SUMIF(Entrada_Dados_Ano_2012!$C$7:$C$253,D94,Entrada_Dados_Ano_2012!$Y$7:$Y$253)</f>
        <v>0</v>
      </c>
      <c r="Y94" s="40">
        <f>SUMIF(Entrada_Dados_Ano_2012!$C$7:$C$253,D94,Entrada_Dados_Ano_2012!$Z$7:$Z$253)</f>
        <v>0</v>
      </c>
      <c r="Z94" s="40">
        <f>SUMIF(Entrada_Dados_Ano_2012!$C$7:$C$253,D94,Entrada_Dados_Ano_2012!$AA$7:$AA$253)</f>
        <v>0</v>
      </c>
      <c r="AA94" s="40">
        <f>SUMIF(Entrada_Dados_Ano_2012!$C$7:$C$253,D94,Entrada_Dados_Ano_2012!$AB$7:$AB$253)</f>
        <v>0</v>
      </c>
      <c r="AB94" s="40">
        <f>SUMIF(Entrada_Dados_Ano_2012!$C$7:$C$253,D94,Entrada_Dados_Ano_2012!$AC$7:$AC$253)</f>
        <v>30</v>
      </c>
      <c r="AC94" s="40">
        <f>SUMIF(Entrada_Dados_Ano_2012!$C$7:$C$253,D94,Entrada_Dados_Ano_2012!$AD$7:$AD$253)</f>
        <v>0</v>
      </c>
      <c r="AD94" s="40">
        <f>SUMIF(Entrada_Dados_Ano_2012!$C$7:$C$253,D94,Entrada_Dados_Ano_2012!$AE$7:$AE$253)</f>
        <v>0</v>
      </c>
      <c r="AE94" s="40">
        <f>SUMIF(Entrada_Dados_Ano_2012!$C$7:$C$253,D94,Entrada_Dados_Ano_2012!$AF$7:$AF$253)</f>
        <v>0</v>
      </c>
      <c r="AF94" s="40">
        <f>SUMIF(Entrada_Dados_Ano_2012!$C$7:$C$253,D94,Entrada_Dados_Ano_2012!$AG$7:$AG$253)</f>
        <v>0</v>
      </c>
      <c r="AG94" s="40">
        <f>SUMIF(Entrada_Dados_Ano_2012!$C$7:$C$253,D94,Entrada_Dados_Ano_2012!$AH$7:$AH$253)</f>
        <v>0</v>
      </c>
      <c r="AH94" s="40">
        <f>SUMIF(Entrada_Dados_Ano_2012!$C$7:$C$253,D94,Entrada_Dados_Ano_2012!$AI$7:$AI$253)</f>
        <v>0</v>
      </c>
      <c r="AI94" s="40">
        <f>SUMIF(Entrada_Dados_Ano_2012!$C$7:$C$253,D94,Entrada_Dados_Ano_2012!$AJ$7:$AJ$253)</f>
        <v>0</v>
      </c>
      <c r="AJ94" s="40">
        <f>SUMIF(Entrada_Dados_Ano_2012!$C$7:$C$253,D94,Entrada_Dados_Ano_2012!$AK$7:$AK$253)</f>
        <v>80</v>
      </c>
      <c r="AK94" s="40">
        <f>SUMIF(Entrada_Dados_Ano_2012!$C$7:$C$253,D94,Entrada_Dados_Ano_2012!$AL$7:$AL$253)</f>
        <v>0</v>
      </c>
      <c r="AL94" s="40">
        <f>SUMIF(Entrada_Dados_Ano_2012!$C$7:$C$253,D94,Entrada_Dados_Ano_2012!$AM$7:$AM$253)</f>
        <v>100</v>
      </c>
      <c r="AM94" s="40">
        <f>SUMIF(Entrada_Dados_Ano_2012!$C$7:$C$253,D94,Entrada_Dados_Ano_2012!$AN$7:$AN$253)</f>
        <v>0</v>
      </c>
      <c r="AN94" s="40">
        <f>SUMIF(Entrada_Dados_Ano_2012!$C$7:$C$253,D94,Entrada_Dados_Ano_2012!$AO$7:$AO$253)</f>
        <v>0</v>
      </c>
      <c r="AO94" s="40">
        <f>SUMIF(Entrada_Dados_Ano_2012!$C$7:$C$253,D94,Entrada_Dados_Ano_2012!$AP$7:$AP$253)</f>
        <v>0</v>
      </c>
      <c r="AP94" s="145">
        <f>SUMIF(Entrada_Dados_Ano_2012!$C$7:$C$253,D94,Entrada_Dados_Ano_2012!$AQ$7:$AQ$253)</f>
        <v>0</v>
      </c>
      <c r="AQ94" s="142">
        <f>SUMIF(Entrada_Dados_Ano_2012!$C$7:$C$253,D94,Entrada_Dados_Ano_2012!$AT$7:$AT$253)</f>
        <v>0</v>
      </c>
      <c r="AR94" s="40">
        <f>SUMIF(Entrada_Dados_Ano_2012!$C$7:$C$253,D94,Entrada_Dados_Ano_2012!$AU$7:$AU$253)</f>
        <v>0</v>
      </c>
      <c r="AS94" s="40">
        <f>SUMIF(Entrada_Dados_Ano_2012!$C$7:$C$253,D94,Entrada_Dados_Ano_2012!$AV$7:$AV$253)</f>
        <v>0</v>
      </c>
      <c r="AT94" s="40">
        <f>SUMIF(Entrada_Dados_Ano_2012!$C$7:$C$253,D94,Entrada_Dados_Ano_2012!$AW$7:$AW$253)</f>
        <v>0</v>
      </c>
      <c r="AU94" s="40">
        <f>SUMIF(Entrada_Dados_Ano_2012!$C$7:$C$253,D94,Entrada_Dados_Ano_2012!$AX$7:$AX$253)</f>
        <v>51</v>
      </c>
      <c r="AV94" s="40">
        <f>SUMIF(Entrada_Dados_Ano_2012!$C$7:$C$253,D94,Entrada_Dados_Ano_2012!$AY$7:$AY$253)</f>
        <v>0</v>
      </c>
      <c r="AW94" s="40">
        <f>SUMIF(Entrada_Dados_Ano_2012!$C$7:$C$253,D94,Entrada_Dados_Ano_2012!$AZ$7:$AZ$253)</f>
        <v>0</v>
      </c>
      <c r="AX94" s="40">
        <f>SUMIF(Entrada_Dados_Ano_2012!$C$7:$C$253,D94,Entrada_Dados_Ano_2012!$BA$7:$BA$253)</f>
        <v>0</v>
      </c>
      <c r="AY94" s="40">
        <f>SUMIF(Entrada_Dados_Ano_2012!$C$7:$C$253,D94,Entrada_Dados_Ano_2012!$BB$7:$BB$253)</f>
        <v>0</v>
      </c>
      <c r="AZ94" s="40">
        <f>SUMIF(Entrada_Dados_Ano_2012!$C$7:$C$253,D94,Entrada_Dados_Ano_2012!$BC$7:$BC$253)</f>
        <v>0</v>
      </c>
      <c r="BA94" s="40">
        <f>SUMIF(Entrada_Dados_Ano_2012!$C$7:$C$253,D94,Entrada_Dados_Ano_2012!$BD$7:$BD$253)</f>
        <v>0</v>
      </c>
      <c r="BB94" s="40">
        <f>SUMIF(Entrada_Dados_Ano_2012!$C$7:$C$253,D94,Entrada_Dados_Ano_2012!$BE$7:$BE$253)</f>
        <v>0</v>
      </c>
      <c r="BC94" s="40">
        <f>SUMIF(Entrada_Dados_Ano_2012!$C$7:$C$253,D94,Entrada_Dados_Ano_2012!$BF$7:$BF$253)</f>
        <v>1400</v>
      </c>
      <c r="BD94" s="40">
        <f>SUMIF(Entrada_Dados_Ano_2012!$C$7:$C$253,D94,Entrada_Dados_Ano_2012!$BG$7:$BG$253)</f>
        <v>0</v>
      </c>
      <c r="BE94" s="40">
        <f>SUMIF(Entrada_Dados_Ano_2012!$C$7:$C$253,D94,Entrada_Dados_Ano_2012!$BH$7:$BH$253)</f>
        <v>350</v>
      </c>
      <c r="BF94" s="40">
        <f>SUMIF(Entrada_Dados_Ano_2012!$C$7:$C$253,D94,Entrada_Dados_Ano_2012!$BI$7:$BI$253)</f>
        <v>0</v>
      </c>
      <c r="BG94" s="40">
        <f>SUMIF(Entrada_Dados_Ano_2012!$C$7:$C$253,D94,Entrada_Dados_Ano_2012!$BJ$7:$BJ$253)</f>
        <v>0</v>
      </c>
      <c r="BH94" s="40">
        <f>SUMIF(Entrada_Dados_Ano_2012!$C$7:$C$253,D94,Entrada_Dados_Ano_2012!$BK$7:$BK$253)</f>
        <v>0</v>
      </c>
      <c r="BI94" s="40">
        <f>SUMIF(Entrada_Dados_Ano_2012!$C$7:$C$253,D94,Entrada_Dados_Ano_2012!$BL$7:$BL$253)</f>
        <v>0</v>
      </c>
      <c r="BK94" s="80">
        <v>87</v>
      </c>
      <c r="BL94" s="81">
        <f t="shared" si="143"/>
        <v>0</v>
      </c>
      <c r="BM94" s="80" t="str">
        <f>IF(BL94=1,SUM($BL$8:BL94),"")</f>
        <v/>
      </c>
      <c r="BN94" s="86" t="str">
        <f t="shared" si="144"/>
        <v>Fazenda Nova</v>
      </c>
      <c r="BO94" s="117">
        <f t="shared" si="227"/>
        <v>0</v>
      </c>
      <c r="BP94" s="116">
        <f>HLOOKUP($BP$6,$BZ$6:DI94,BX94)</f>
        <v>0</v>
      </c>
      <c r="BQ94" s="117">
        <f>HLOOKUP($BQ$6,$DJ$6:ES94,BX94)</f>
        <v>0</v>
      </c>
      <c r="BR94" s="116">
        <f>HLOOKUP($BR$6,$ET$6:GC94,BX94)</f>
        <v>0</v>
      </c>
      <c r="BS94" s="84" t="str">
        <f t="shared" si="145"/>
        <v/>
      </c>
      <c r="BT94" s="96" t="str">
        <f>IF((SUM($BL93:$BL$254)=0),"",IF($BK94=VLOOKUP($BK94,$BM$8:$BM$254,1),IF(VLOOKUP($BK94,$BM$8:$BO$254,2)=0,"",VLOOKUP($BK94,$BM$8:$BO$254,3))," "))</f>
        <v/>
      </c>
      <c r="BU94" s="93" t="str">
        <f t="shared" si="146"/>
        <v/>
      </c>
      <c r="BV94" s="90" t="str">
        <f t="shared" si="147"/>
        <v/>
      </c>
      <c r="BW94" s="93" t="str">
        <f t="shared" si="148"/>
        <v/>
      </c>
      <c r="BX94" s="97">
        <v>89</v>
      </c>
      <c r="BY94" s="29"/>
      <c r="BZ94" s="113"/>
      <c r="CA94" s="113">
        <f t="shared" si="149"/>
        <v>0</v>
      </c>
      <c r="CB94" s="113">
        <f t="shared" si="150"/>
        <v>0</v>
      </c>
      <c r="CC94" s="113">
        <f t="shared" si="151"/>
        <v>0</v>
      </c>
      <c r="CD94" s="113">
        <f t="shared" si="152"/>
        <v>0</v>
      </c>
      <c r="CE94" s="113">
        <f t="shared" ca="1" si="153"/>
        <v>0</v>
      </c>
      <c r="CF94" s="113">
        <f t="shared" si="154"/>
        <v>30</v>
      </c>
      <c r="CG94" s="113">
        <f t="shared" si="155"/>
        <v>20</v>
      </c>
      <c r="CH94" s="113">
        <f t="shared" si="156"/>
        <v>0</v>
      </c>
      <c r="CI94" s="113">
        <f t="shared" si="116"/>
        <v>0</v>
      </c>
      <c r="CJ94" s="113">
        <f t="shared" si="117"/>
        <v>0</v>
      </c>
      <c r="CK94" s="113">
        <f t="shared" si="157"/>
        <v>0</v>
      </c>
      <c r="CL94" s="113">
        <f t="shared" si="158"/>
        <v>0</v>
      </c>
      <c r="CM94" s="113">
        <f t="shared" si="159"/>
        <v>0</v>
      </c>
      <c r="CN94" s="113">
        <f t="shared" si="160"/>
        <v>0</v>
      </c>
      <c r="CO94" s="113">
        <f t="shared" si="161"/>
        <v>0</v>
      </c>
      <c r="CP94" s="113">
        <f t="shared" si="162"/>
        <v>0</v>
      </c>
      <c r="CQ94" s="113">
        <f t="shared" si="163"/>
        <v>0</v>
      </c>
      <c r="CR94" s="113">
        <f t="shared" si="164"/>
        <v>0</v>
      </c>
      <c r="CS94" s="113">
        <f t="shared" si="118"/>
        <v>0</v>
      </c>
      <c r="CT94" s="113">
        <f t="shared" si="119"/>
        <v>0</v>
      </c>
      <c r="CU94" s="113">
        <f t="shared" si="120"/>
        <v>0</v>
      </c>
      <c r="CV94" s="113">
        <f t="shared" si="121"/>
        <v>0</v>
      </c>
      <c r="CW94" s="113">
        <f t="shared" si="165"/>
        <v>80</v>
      </c>
      <c r="CX94" s="113">
        <f t="shared" si="122"/>
        <v>0</v>
      </c>
      <c r="CY94" s="113">
        <f t="shared" si="123"/>
        <v>0</v>
      </c>
      <c r="CZ94" s="113">
        <f t="shared" si="124"/>
        <v>0</v>
      </c>
      <c r="DA94" s="113">
        <f t="shared" si="166"/>
        <v>0</v>
      </c>
      <c r="DB94" s="113">
        <f t="shared" si="167"/>
        <v>100</v>
      </c>
      <c r="DC94" s="113">
        <f t="shared" si="168"/>
        <v>10</v>
      </c>
      <c r="DD94" s="113">
        <f t="shared" si="169"/>
        <v>0</v>
      </c>
      <c r="DE94" s="113">
        <f t="shared" si="170"/>
        <v>0</v>
      </c>
      <c r="DF94" s="113">
        <f t="shared" si="171"/>
        <v>0</v>
      </c>
      <c r="DG94" s="113">
        <f t="shared" si="172"/>
        <v>0</v>
      </c>
      <c r="DH94" s="113">
        <f t="shared" si="173"/>
        <v>0</v>
      </c>
      <c r="DI94" s="113">
        <f t="shared" si="174"/>
        <v>0</v>
      </c>
      <c r="DJ94" s="113"/>
      <c r="DK94" s="113">
        <f t="shared" si="175"/>
        <v>0</v>
      </c>
      <c r="DL94" s="113">
        <f t="shared" si="176"/>
        <v>0</v>
      </c>
      <c r="DM94" s="113">
        <f t="shared" si="177"/>
        <v>0</v>
      </c>
      <c r="DN94" s="113">
        <f t="shared" si="178"/>
        <v>0</v>
      </c>
      <c r="DO94" s="113">
        <f t="shared" si="179"/>
        <v>0</v>
      </c>
      <c r="DP94" s="113">
        <f t="shared" si="180"/>
        <v>30</v>
      </c>
      <c r="DQ94" s="113">
        <f t="shared" si="181"/>
        <v>20</v>
      </c>
      <c r="DR94" s="113">
        <f t="shared" si="182"/>
        <v>0</v>
      </c>
      <c r="DS94" s="113">
        <f t="shared" si="125"/>
        <v>0</v>
      </c>
      <c r="DT94" s="113">
        <f t="shared" si="126"/>
        <v>0</v>
      </c>
      <c r="DU94" s="113">
        <f t="shared" si="183"/>
        <v>0</v>
      </c>
      <c r="DV94" s="113">
        <f t="shared" si="184"/>
        <v>0</v>
      </c>
      <c r="DW94" s="113">
        <f t="shared" si="185"/>
        <v>0</v>
      </c>
      <c r="DX94" s="113">
        <f t="shared" si="186"/>
        <v>0</v>
      </c>
      <c r="DY94" s="113">
        <f t="shared" si="187"/>
        <v>0</v>
      </c>
      <c r="DZ94" s="113">
        <f t="shared" si="188"/>
        <v>0</v>
      </c>
      <c r="EA94" s="113">
        <f t="shared" si="189"/>
        <v>0</v>
      </c>
      <c r="EB94" s="113">
        <f t="shared" si="190"/>
        <v>0</v>
      </c>
      <c r="EC94" s="113">
        <f t="shared" si="127"/>
        <v>0</v>
      </c>
      <c r="ED94" s="113">
        <f t="shared" si="128"/>
        <v>0</v>
      </c>
      <c r="EE94" s="113">
        <f t="shared" si="129"/>
        <v>0</v>
      </c>
      <c r="EF94" s="113">
        <f t="shared" si="130"/>
        <v>0</v>
      </c>
      <c r="EG94" s="113">
        <f t="shared" si="191"/>
        <v>80</v>
      </c>
      <c r="EH94" s="113">
        <f t="shared" si="131"/>
        <v>0</v>
      </c>
      <c r="EI94" s="113">
        <f t="shared" si="132"/>
        <v>0</v>
      </c>
      <c r="EJ94" s="113">
        <f t="shared" si="133"/>
        <v>0</v>
      </c>
      <c r="EK94" s="113">
        <f t="shared" si="192"/>
        <v>0</v>
      </c>
      <c r="EL94" s="113">
        <f t="shared" si="193"/>
        <v>100</v>
      </c>
      <c r="EM94" s="113">
        <f t="shared" si="194"/>
        <v>10</v>
      </c>
      <c r="EN94" s="113">
        <f t="shared" si="195"/>
        <v>0</v>
      </c>
      <c r="EO94" s="113">
        <f t="shared" si="196"/>
        <v>0</v>
      </c>
      <c r="EP94" s="113">
        <f t="shared" si="197"/>
        <v>0</v>
      </c>
      <c r="EQ94" s="113">
        <f t="shared" si="198"/>
        <v>0</v>
      </c>
      <c r="ER94" s="113">
        <f t="shared" si="199"/>
        <v>0</v>
      </c>
      <c r="ES94" s="113">
        <f t="shared" si="200"/>
        <v>0</v>
      </c>
      <c r="ET94" s="113"/>
      <c r="EU94" s="113">
        <f t="shared" si="201"/>
        <v>0</v>
      </c>
      <c r="EV94" s="113">
        <f t="shared" si="202"/>
        <v>0</v>
      </c>
      <c r="EW94" s="113">
        <f t="shared" si="203"/>
        <v>0</v>
      </c>
      <c r="EX94" s="113">
        <f t="shared" si="204"/>
        <v>0</v>
      </c>
      <c r="EY94" s="113">
        <f t="shared" si="205"/>
        <v>0</v>
      </c>
      <c r="EZ94" s="113">
        <f t="shared" si="206"/>
        <v>51</v>
      </c>
      <c r="FA94" s="113">
        <f t="shared" si="207"/>
        <v>160</v>
      </c>
      <c r="FB94" s="113">
        <f t="shared" si="208"/>
        <v>0</v>
      </c>
      <c r="FC94" s="113">
        <f t="shared" si="134"/>
        <v>0</v>
      </c>
      <c r="FD94" s="113">
        <f t="shared" si="135"/>
        <v>0</v>
      </c>
      <c r="FE94" s="113">
        <f t="shared" si="209"/>
        <v>0</v>
      </c>
      <c r="FF94" s="113">
        <f t="shared" si="210"/>
        <v>0</v>
      </c>
      <c r="FG94" s="113">
        <f t="shared" si="211"/>
        <v>0</v>
      </c>
      <c r="FH94" s="113">
        <f t="shared" si="212"/>
        <v>0</v>
      </c>
      <c r="FI94" s="113">
        <f t="shared" si="213"/>
        <v>0</v>
      </c>
      <c r="FJ94" s="113">
        <f t="shared" si="214"/>
        <v>0</v>
      </c>
      <c r="FK94" s="113">
        <f t="shared" si="215"/>
        <v>0</v>
      </c>
      <c r="FL94" s="113">
        <f t="shared" si="216"/>
        <v>0</v>
      </c>
      <c r="FM94" s="113">
        <f t="shared" si="136"/>
        <v>0</v>
      </c>
      <c r="FN94" s="113">
        <f t="shared" si="137"/>
        <v>0</v>
      </c>
      <c r="FO94" s="113">
        <f t="shared" si="138"/>
        <v>0</v>
      </c>
      <c r="FP94" s="113">
        <f t="shared" si="139"/>
        <v>0</v>
      </c>
      <c r="FQ94" s="113">
        <f t="shared" si="217"/>
        <v>1400</v>
      </c>
      <c r="FR94" s="113">
        <f t="shared" si="140"/>
        <v>0</v>
      </c>
      <c r="FS94" s="113">
        <f t="shared" si="141"/>
        <v>0</v>
      </c>
      <c r="FT94" s="113">
        <f t="shared" si="142"/>
        <v>0</v>
      </c>
      <c r="FU94" s="113">
        <f t="shared" si="218"/>
        <v>0</v>
      </c>
      <c r="FV94" s="113">
        <f t="shared" si="219"/>
        <v>350</v>
      </c>
      <c r="FW94" s="113">
        <f t="shared" si="220"/>
        <v>125</v>
      </c>
      <c r="FX94" s="113">
        <f t="shared" si="221"/>
        <v>0</v>
      </c>
      <c r="FY94" s="113">
        <f t="shared" si="222"/>
        <v>0</v>
      </c>
      <c r="FZ94" s="113">
        <f t="shared" si="223"/>
        <v>0</v>
      </c>
      <c r="GA94" s="113">
        <f t="shared" si="224"/>
        <v>0</v>
      </c>
      <c r="GB94" s="113">
        <f t="shared" si="225"/>
        <v>0</v>
      </c>
      <c r="GC94" s="113">
        <f t="shared" si="226"/>
        <v>0</v>
      </c>
    </row>
    <row r="95" spans="2:185" ht="12.75" customHeight="1" x14ac:dyDescent="0.2">
      <c r="B95" s="124">
        <v>88</v>
      </c>
      <c r="C95" s="121" t="s">
        <v>366</v>
      </c>
      <c r="D95" s="126" t="s">
        <v>141</v>
      </c>
      <c r="E95" s="40">
        <f>SUMIF(Entrada_Dados_Ano_2012!$C$7:$C$253,D95,Entrada_Dados_Ano_2012!$D$7:$D$253)</f>
        <v>0</v>
      </c>
      <c r="F95" s="40">
        <f>SUMIF(Entrada_Dados_Ano_2012!$C$7:$C$253,D95,Entrada_Dados_Ano_2012!$E$7:$E$253)</f>
        <v>0</v>
      </c>
      <c r="G95" s="40">
        <f>SUMIF(Entrada_Dados_Ano_2012!$C$7:$C$253,D95,Entrada_Dados_Ano_2012!$F$7:$F$253)</f>
        <v>0</v>
      </c>
      <c r="H95" s="40">
        <f ca="1">SUMIF(Entrada_Dados_Ano_2012!$C$7:$C$253,D95,Entrada_Dados_Ano_2012!$G$7:$G$251)</f>
        <v>0</v>
      </c>
      <c r="I95" s="40">
        <f>SUMIF(Entrada_Dados_Ano_2012!$C$7:$C$251,D95,Entrada_Dados_Ano_2012!$H$7:$H$253)</f>
        <v>250</v>
      </c>
      <c r="J95" s="40">
        <f>SUMIF(Entrada_Dados_Ano_2012!$C$7:$C$253,D95,Entrada_Dados_Ano_2012!$I$7:$I$253)</f>
        <v>0</v>
      </c>
      <c r="K95" s="40">
        <f>SUMIF(Entrada_Dados_Ano_2012!$C$7:$C$253,D95,Entrada_Dados_Ano_2012!$J$7:$J$253)</f>
        <v>100</v>
      </c>
      <c r="L95" s="40">
        <f>SUMIF(Entrada_Dados_Ano_2012!$C$7:$C$253,D95,Entrada_Dados_Ano_2012!$K$7:$K$253)</f>
        <v>0</v>
      </c>
      <c r="M95" s="40">
        <f>SUMIF(Entrada_Dados_Ano_2012!$C$7:$C$253,D95,Entrada_Dados_Ano_2012!$L$7:$L$253)</f>
        <v>0</v>
      </c>
      <c r="N95" s="40">
        <f>SUMIF(Entrada_Dados_Ano_2012!$C$7:$C$253,D95,Entrada_Dados_Ano_2012!$M$7:$M$253)</f>
        <v>0</v>
      </c>
      <c r="O95" s="40">
        <f>SUMIF(Entrada_Dados_Ano_2012!$C$7:$C$253,D95,Entrada_Dados_Ano_2012!$N$7:$N$253)</f>
        <v>0</v>
      </c>
      <c r="P95" s="40">
        <f>SUMIF(Entrada_Dados_Ano_2012!$C$7:$C$253,D95,Entrada_Dados_Ano_2012!$O$7:$O$253)</f>
        <v>0</v>
      </c>
      <c r="Q95" s="40">
        <f>SUMIF(Entrada_Dados_Ano_2012!$C$7:$C$253,D95,Entrada_Dados_Ano_2012!$P$7:$P$253)</f>
        <v>70</v>
      </c>
      <c r="R95" s="40">
        <f>SUMIF(Entrada_Dados_Ano_2012!$C$7:$C$253,D95,Entrada_Dados_Ano_2012!$Q$7:$Q$253)</f>
        <v>0</v>
      </c>
      <c r="S95" s="40">
        <f>SUMIF(Entrada_Dados_Ano_2012!$C$7:$C$253,D95,Entrada_Dados_Ano_2012!$R$7:$R$253)</f>
        <v>450</v>
      </c>
      <c r="T95" s="40">
        <f>SUMIF(Entrada_Dados_Ano_2012!$C$7:$C$253,D95,Entrada_Dados_Ano_2012!$S$7:$S$253)</f>
        <v>5000</v>
      </c>
      <c r="U95" s="40">
        <f>SUMIF(Entrada_Dados_Ano_2012!$C$7:$C$253,D95,Entrada_Dados_Ano_2012!$T$7:$T$253)</f>
        <v>0</v>
      </c>
      <c r="V95" s="40">
        <f>SUMIF(Entrada_Dados_Ano_2012!$C$7:$C$253,D95,Entrada_Dados_Ano_2012!$U$7:$U$253)</f>
        <v>0</v>
      </c>
      <c r="W95" s="145">
        <f>SUMIF(Entrada_Dados_Ano_2012!$C$7:$C$253,D95,Entrada_Dados_Ano_2012!$V$7:$V$253)</f>
        <v>0</v>
      </c>
      <c r="X95" s="142">
        <f>SUMIF(Entrada_Dados_Ano_2012!$C$7:$C$253,D95,Entrada_Dados_Ano_2012!$Y$7:$Y$253)</f>
        <v>0</v>
      </c>
      <c r="Y95" s="40">
        <f>SUMIF(Entrada_Dados_Ano_2012!$C$7:$C$253,D95,Entrada_Dados_Ano_2012!$Z$7:$Z$253)</f>
        <v>0</v>
      </c>
      <c r="Z95" s="40">
        <f>SUMIF(Entrada_Dados_Ano_2012!$C$7:$C$253,D95,Entrada_Dados_Ano_2012!$AA$7:$AA$253)</f>
        <v>0</v>
      </c>
      <c r="AA95" s="40">
        <f>SUMIF(Entrada_Dados_Ano_2012!$C$7:$C$253,D95,Entrada_Dados_Ano_2012!$AB$7:$AB$253)</f>
        <v>0</v>
      </c>
      <c r="AB95" s="40">
        <f>SUMIF(Entrada_Dados_Ano_2012!$C$7:$C$253,D95,Entrada_Dados_Ano_2012!$AC$7:$AC$253)</f>
        <v>250</v>
      </c>
      <c r="AC95" s="40">
        <f>SUMIF(Entrada_Dados_Ano_2012!$C$7:$C$253,D95,Entrada_Dados_Ano_2012!$AD$7:$AD$253)</f>
        <v>0</v>
      </c>
      <c r="AD95" s="40">
        <f>SUMIF(Entrada_Dados_Ano_2012!$C$7:$C$253,D95,Entrada_Dados_Ano_2012!$AE$7:$AE$253)</f>
        <v>100</v>
      </c>
      <c r="AE95" s="40">
        <f>SUMIF(Entrada_Dados_Ano_2012!$C$7:$C$253,D95,Entrada_Dados_Ano_2012!$AF$7:$AF$253)</f>
        <v>0</v>
      </c>
      <c r="AF95" s="40">
        <f>SUMIF(Entrada_Dados_Ano_2012!$C$7:$C$253,D95,Entrada_Dados_Ano_2012!$AG$7:$AG$253)</f>
        <v>0</v>
      </c>
      <c r="AG95" s="40">
        <f>SUMIF(Entrada_Dados_Ano_2012!$C$7:$C$253,D95,Entrada_Dados_Ano_2012!$AH$7:$AH$253)</f>
        <v>0</v>
      </c>
      <c r="AH95" s="40">
        <f>SUMIF(Entrada_Dados_Ano_2012!$C$7:$C$253,D95,Entrada_Dados_Ano_2012!$AI$7:$AI$253)</f>
        <v>0</v>
      </c>
      <c r="AI95" s="40">
        <f>SUMIF(Entrada_Dados_Ano_2012!$C$7:$C$253,D95,Entrada_Dados_Ano_2012!$AJ$7:$AJ$253)</f>
        <v>0</v>
      </c>
      <c r="AJ95" s="40">
        <f>SUMIF(Entrada_Dados_Ano_2012!$C$7:$C$253,D95,Entrada_Dados_Ano_2012!$AK$7:$AK$253)</f>
        <v>70</v>
      </c>
      <c r="AK95" s="40">
        <f>SUMIF(Entrada_Dados_Ano_2012!$C$7:$C$253,D95,Entrada_Dados_Ano_2012!$AL$7:$AL$253)</f>
        <v>0</v>
      </c>
      <c r="AL95" s="40">
        <f>SUMIF(Entrada_Dados_Ano_2012!$C$7:$C$253,D95,Entrada_Dados_Ano_2012!$AM$7:$AM$253)</f>
        <v>450</v>
      </c>
      <c r="AM95" s="40">
        <f>SUMIF(Entrada_Dados_Ano_2012!$C$7:$C$253,D95,Entrada_Dados_Ano_2012!$AN$7:$AN$253)</f>
        <v>5000</v>
      </c>
      <c r="AN95" s="40">
        <f>SUMIF(Entrada_Dados_Ano_2012!$C$7:$C$253,D95,Entrada_Dados_Ano_2012!$AO$7:$AO$253)</f>
        <v>0</v>
      </c>
      <c r="AO95" s="40">
        <f>SUMIF(Entrada_Dados_Ano_2012!$C$7:$C$253,D95,Entrada_Dados_Ano_2012!$AP$7:$AP$253)</f>
        <v>0</v>
      </c>
      <c r="AP95" s="145">
        <f>SUMIF(Entrada_Dados_Ano_2012!$C$7:$C$253,D95,Entrada_Dados_Ano_2012!$AQ$7:$AQ$253)</f>
        <v>0</v>
      </c>
      <c r="AQ95" s="142">
        <f>SUMIF(Entrada_Dados_Ano_2012!$C$7:$C$253,D95,Entrada_Dados_Ano_2012!$AT$7:$AT$253)</f>
        <v>0</v>
      </c>
      <c r="AR95" s="40">
        <f>SUMIF(Entrada_Dados_Ano_2012!$C$7:$C$253,D95,Entrada_Dados_Ano_2012!$AU$7:$AU$253)</f>
        <v>0</v>
      </c>
      <c r="AS95" s="40">
        <f>SUMIF(Entrada_Dados_Ano_2012!$C$7:$C$253,D95,Entrada_Dados_Ano_2012!$AV$7:$AV$253)</f>
        <v>0</v>
      </c>
      <c r="AT95" s="40">
        <f>SUMIF(Entrada_Dados_Ano_2012!$C$7:$C$253,D95,Entrada_Dados_Ano_2012!$AW$7:$AW$253)</f>
        <v>0</v>
      </c>
      <c r="AU95" s="40">
        <f>SUMIF(Entrada_Dados_Ano_2012!$C$7:$C$253,D95,Entrada_Dados_Ano_2012!$AX$7:$AX$253)</f>
        <v>450</v>
      </c>
      <c r="AV95" s="40">
        <f>SUMIF(Entrada_Dados_Ano_2012!$C$7:$C$253,D95,Entrada_Dados_Ano_2012!$AY$7:$AY$253)</f>
        <v>0</v>
      </c>
      <c r="AW95" s="40">
        <f>SUMIF(Entrada_Dados_Ano_2012!$C$7:$C$253,D95,Entrada_Dados_Ano_2012!$AZ$7:$AZ$253)</f>
        <v>7000</v>
      </c>
      <c r="AX95" s="40">
        <f>SUMIF(Entrada_Dados_Ano_2012!$C$7:$C$253,D95,Entrada_Dados_Ano_2012!$BA$7:$BA$253)</f>
        <v>0</v>
      </c>
      <c r="AY95" s="40">
        <f>SUMIF(Entrada_Dados_Ano_2012!$C$7:$C$253,D95,Entrada_Dados_Ano_2012!$BB$7:$BB$253)</f>
        <v>0</v>
      </c>
      <c r="AZ95" s="40">
        <f>SUMIF(Entrada_Dados_Ano_2012!$C$7:$C$253,D95,Entrada_Dados_Ano_2012!$BC$7:$BC$253)</f>
        <v>0</v>
      </c>
      <c r="BA95" s="40">
        <f>SUMIF(Entrada_Dados_Ano_2012!$C$7:$C$253,D95,Entrada_Dados_Ano_2012!$BD$7:$BD$253)</f>
        <v>0</v>
      </c>
      <c r="BB95" s="40">
        <f>SUMIF(Entrada_Dados_Ano_2012!$C$7:$C$253,D95,Entrada_Dados_Ano_2012!$BE$7:$BE$253)</f>
        <v>0</v>
      </c>
      <c r="BC95" s="40">
        <f>SUMIF(Entrada_Dados_Ano_2012!$C$7:$C$253,D95,Entrada_Dados_Ano_2012!$BF$7:$BF$253)</f>
        <v>1260</v>
      </c>
      <c r="BD95" s="40">
        <f>SUMIF(Entrada_Dados_Ano_2012!$C$7:$C$253,D95,Entrada_Dados_Ano_2012!$BG$7:$BG$253)</f>
        <v>0</v>
      </c>
      <c r="BE95" s="40">
        <f>SUMIF(Entrada_Dados_Ano_2012!$C$7:$C$253,D95,Entrada_Dados_Ano_2012!$BH$7:$BH$253)</f>
        <v>1800</v>
      </c>
      <c r="BF95" s="40">
        <f>SUMIF(Entrada_Dados_Ano_2012!$C$7:$C$253,D95,Entrada_Dados_Ano_2012!$BI$7:$BI$253)</f>
        <v>15000</v>
      </c>
      <c r="BG95" s="40">
        <f>SUMIF(Entrada_Dados_Ano_2012!$C$7:$C$253,D95,Entrada_Dados_Ano_2012!$BJ$7:$BJ$253)</f>
        <v>0</v>
      </c>
      <c r="BH95" s="40">
        <f>SUMIF(Entrada_Dados_Ano_2012!$C$7:$C$253,D95,Entrada_Dados_Ano_2012!$BK$7:$BK$253)</f>
        <v>0</v>
      </c>
      <c r="BI95" s="40">
        <f>SUMIF(Entrada_Dados_Ano_2012!$C$7:$C$253,D95,Entrada_Dados_Ano_2012!$BL$7:$BL$253)</f>
        <v>0</v>
      </c>
      <c r="BK95" s="80">
        <v>88</v>
      </c>
      <c r="BL95" s="81">
        <f t="shared" si="143"/>
        <v>0</v>
      </c>
      <c r="BM95" s="80" t="str">
        <f>IF(BL95=1,SUM($BL$8:BL95),"")</f>
        <v/>
      </c>
      <c r="BN95" s="86" t="str">
        <f t="shared" si="144"/>
        <v>Firminópolis</v>
      </c>
      <c r="BO95" s="117">
        <f t="shared" si="227"/>
        <v>0</v>
      </c>
      <c r="BP95" s="116">
        <f>HLOOKUP($BP$6,$BZ$6:DI95,BX95)</f>
        <v>0</v>
      </c>
      <c r="BQ95" s="117">
        <f>HLOOKUP($BQ$6,$DJ$6:ES95,BX95)</f>
        <v>0</v>
      </c>
      <c r="BR95" s="116">
        <f>HLOOKUP($BR$6,$ET$6:GC95,BX95)</f>
        <v>0</v>
      </c>
      <c r="BS95" s="84" t="str">
        <f t="shared" si="145"/>
        <v/>
      </c>
      <c r="BT95" s="96" t="str">
        <f>IF((SUM($BL94:$BL$254)=0),"",IF($BK95=VLOOKUP($BK95,$BM$8:$BM$254,1),IF(VLOOKUP($BK95,$BM$8:$BO$254,2)=0,"",VLOOKUP($BK95,$BM$8:$BO$254,3))," "))</f>
        <v/>
      </c>
      <c r="BU95" s="93" t="str">
        <f t="shared" si="146"/>
        <v/>
      </c>
      <c r="BV95" s="90" t="str">
        <f t="shared" si="147"/>
        <v/>
      </c>
      <c r="BW95" s="93" t="str">
        <f t="shared" si="148"/>
        <v/>
      </c>
      <c r="BX95" s="97">
        <v>90</v>
      </c>
      <c r="BY95" s="29"/>
      <c r="BZ95" s="113"/>
      <c r="CA95" s="113">
        <f t="shared" si="149"/>
        <v>0</v>
      </c>
      <c r="CB95" s="113">
        <f t="shared" si="150"/>
        <v>0</v>
      </c>
      <c r="CC95" s="113">
        <f t="shared" si="151"/>
        <v>0</v>
      </c>
      <c r="CD95" s="113">
        <f t="shared" si="152"/>
        <v>0</v>
      </c>
      <c r="CE95" s="113">
        <f t="shared" ca="1" si="153"/>
        <v>0</v>
      </c>
      <c r="CF95" s="113">
        <f t="shared" si="154"/>
        <v>250</v>
      </c>
      <c r="CG95" s="113">
        <f t="shared" si="155"/>
        <v>33</v>
      </c>
      <c r="CH95" s="113">
        <f t="shared" si="156"/>
        <v>0</v>
      </c>
      <c r="CI95" s="113">
        <f t="shared" si="116"/>
        <v>0</v>
      </c>
      <c r="CJ95" s="113">
        <f t="shared" si="117"/>
        <v>0</v>
      </c>
      <c r="CK95" s="113">
        <f t="shared" si="157"/>
        <v>100</v>
      </c>
      <c r="CL95" s="113">
        <f t="shared" si="158"/>
        <v>0</v>
      </c>
      <c r="CM95" s="113">
        <f t="shared" si="159"/>
        <v>12</v>
      </c>
      <c r="CN95" s="113">
        <f t="shared" si="160"/>
        <v>0</v>
      </c>
      <c r="CO95" s="113">
        <f t="shared" si="161"/>
        <v>0</v>
      </c>
      <c r="CP95" s="113">
        <f t="shared" si="162"/>
        <v>0</v>
      </c>
      <c r="CQ95" s="113">
        <f t="shared" si="163"/>
        <v>0</v>
      </c>
      <c r="CR95" s="113">
        <f t="shared" si="164"/>
        <v>0</v>
      </c>
      <c r="CS95" s="113">
        <f t="shared" si="118"/>
        <v>0</v>
      </c>
      <c r="CT95" s="113">
        <f t="shared" si="119"/>
        <v>0</v>
      </c>
      <c r="CU95" s="113">
        <f t="shared" si="120"/>
        <v>0</v>
      </c>
      <c r="CV95" s="113">
        <f t="shared" si="121"/>
        <v>0</v>
      </c>
      <c r="CW95" s="113">
        <f t="shared" si="165"/>
        <v>70</v>
      </c>
      <c r="CX95" s="113">
        <f t="shared" si="122"/>
        <v>0</v>
      </c>
      <c r="CY95" s="113">
        <f t="shared" si="123"/>
        <v>0</v>
      </c>
      <c r="CZ95" s="113">
        <f t="shared" si="124"/>
        <v>0</v>
      </c>
      <c r="DA95" s="113">
        <f t="shared" si="166"/>
        <v>0</v>
      </c>
      <c r="DB95" s="113">
        <f t="shared" si="167"/>
        <v>450</v>
      </c>
      <c r="DC95" s="113">
        <f t="shared" si="168"/>
        <v>0</v>
      </c>
      <c r="DD95" s="113">
        <f t="shared" si="169"/>
        <v>5000</v>
      </c>
      <c r="DE95" s="113">
        <f t="shared" si="170"/>
        <v>0</v>
      </c>
      <c r="DF95" s="113">
        <f t="shared" si="171"/>
        <v>0</v>
      </c>
      <c r="DG95" s="113">
        <f t="shared" si="172"/>
        <v>0</v>
      </c>
      <c r="DH95" s="113">
        <f t="shared" si="173"/>
        <v>0</v>
      </c>
      <c r="DI95" s="113">
        <f t="shared" si="174"/>
        <v>0</v>
      </c>
      <c r="DJ95" s="113"/>
      <c r="DK95" s="113">
        <f t="shared" si="175"/>
        <v>0</v>
      </c>
      <c r="DL95" s="113">
        <f t="shared" si="176"/>
        <v>0</v>
      </c>
      <c r="DM95" s="113">
        <f t="shared" si="177"/>
        <v>0</v>
      </c>
      <c r="DN95" s="113">
        <f t="shared" si="178"/>
        <v>0</v>
      </c>
      <c r="DO95" s="113">
        <f t="shared" si="179"/>
        <v>0</v>
      </c>
      <c r="DP95" s="113">
        <f t="shared" si="180"/>
        <v>250</v>
      </c>
      <c r="DQ95" s="113">
        <f t="shared" si="181"/>
        <v>33</v>
      </c>
      <c r="DR95" s="113">
        <f t="shared" si="182"/>
        <v>0</v>
      </c>
      <c r="DS95" s="113">
        <f t="shared" si="125"/>
        <v>0</v>
      </c>
      <c r="DT95" s="113">
        <f t="shared" si="126"/>
        <v>0</v>
      </c>
      <c r="DU95" s="113">
        <f t="shared" si="183"/>
        <v>100</v>
      </c>
      <c r="DV95" s="113">
        <f t="shared" si="184"/>
        <v>0</v>
      </c>
      <c r="DW95" s="113">
        <f t="shared" si="185"/>
        <v>12</v>
      </c>
      <c r="DX95" s="113">
        <f t="shared" si="186"/>
        <v>0</v>
      </c>
      <c r="DY95" s="113">
        <f t="shared" si="187"/>
        <v>0</v>
      </c>
      <c r="DZ95" s="113">
        <f t="shared" si="188"/>
        <v>0</v>
      </c>
      <c r="EA95" s="113">
        <f t="shared" si="189"/>
        <v>0</v>
      </c>
      <c r="EB95" s="113">
        <f t="shared" si="190"/>
        <v>0</v>
      </c>
      <c r="EC95" s="113">
        <f t="shared" si="127"/>
        <v>0</v>
      </c>
      <c r="ED95" s="113">
        <f t="shared" si="128"/>
        <v>0</v>
      </c>
      <c r="EE95" s="113">
        <f t="shared" si="129"/>
        <v>0</v>
      </c>
      <c r="EF95" s="113">
        <f t="shared" si="130"/>
        <v>0</v>
      </c>
      <c r="EG95" s="113">
        <f t="shared" si="191"/>
        <v>70</v>
      </c>
      <c r="EH95" s="113">
        <f t="shared" si="131"/>
        <v>0</v>
      </c>
      <c r="EI95" s="113">
        <f t="shared" si="132"/>
        <v>0</v>
      </c>
      <c r="EJ95" s="113">
        <f t="shared" si="133"/>
        <v>0</v>
      </c>
      <c r="EK95" s="113">
        <f t="shared" si="192"/>
        <v>0</v>
      </c>
      <c r="EL95" s="113">
        <f t="shared" si="193"/>
        <v>450</v>
      </c>
      <c r="EM95" s="113">
        <f t="shared" si="194"/>
        <v>0</v>
      </c>
      <c r="EN95" s="113">
        <f t="shared" si="195"/>
        <v>5000</v>
      </c>
      <c r="EO95" s="113">
        <f t="shared" si="196"/>
        <v>0</v>
      </c>
      <c r="EP95" s="113">
        <f t="shared" si="197"/>
        <v>0</v>
      </c>
      <c r="EQ95" s="113">
        <f t="shared" si="198"/>
        <v>0</v>
      </c>
      <c r="ER95" s="113">
        <f t="shared" si="199"/>
        <v>0</v>
      </c>
      <c r="ES95" s="113">
        <f t="shared" si="200"/>
        <v>0</v>
      </c>
      <c r="ET95" s="113"/>
      <c r="EU95" s="113">
        <f t="shared" si="201"/>
        <v>0</v>
      </c>
      <c r="EV95" s="113">
        <f t="shared" si="202"/>
        <v>0</v>
      </c>
      <c r="EW95" s="113">
        <f t="shared" si="203"/>
        <v>0</v>
      </c>
      <c r="EX95" s="113">
        <f t="shared" si="204"/>
        <v>0</v>
      </c>
      <c r="EY95" s="113">
        <f t="shared" si="205"/>
        <v>0</v>
      </c>
      <c r="EZ95" s="113">
        <f t="shared" si="206"/>
        <v>450</v>
      </c>
      <c r="FA95" s="113">
        <f t="shared" si="207"/>
        <v>266</v>
      </c>
      <c r="FB95" s="113">
        <f t="shared" si="208"/>
        <v>0</v>
      </c>
      <c r="FC95" s="113">
        <f t="shared" si="134"/>
        <v>0</v>
      </c>
      <c r="FD95" s="113">
        <f t="shared" si="135"/>
        <v>0</v>
      </c>
      <c r="FE95" s="113">
        <f t="shared" si="209"/>
        <v>7000</v>
      </c>
      <c r="FF95" s="113">
        <f t="shared" si="210"/>
        <v>0</v>
      </c>
      <c r="FG95" s="113">
        <f t="shared" si="211"/>
        <v>120</v>
      </c>
      <c r="FH95" s="113">
        <f t="shared" si="212"/>
        <v>0</v>
      </c>
      <c r="FI95" s="113">
        <f t="shared" si="213"/>
        <v>0</v>
      </c>
      <c r="FJ95" s="113">
        <f t="shared" si="214"/>
        <v>0</v>
      </c>
      <c r="FK95" s="113">
        <f t="shared" si="215"/>
        <v>0</v>
      </c>
      <c r="FL95" s="113">
        <f t="shared" si="216"/>
        <v>0</v>
      </c>
      <c r="FM95" s="113">
        <f t="shared" si="136"/>
        <v>0</v>
      </c>
      <c r="FN95" s="113">
        <f t="shared" si="137"/>
        <v>0</v>
      </c>
      <c r="FO95" s="113">
        <f t="shared" si="138"/>
        <v>0</v>
      </c>
      <c r="FP95" s="113">
        <f t="shared" si="139"/>
        <v>0</v>
      </c>
      <c r="FQ95" s="113">
        <f t="shared" si="217"/>
        <v>1260</v>
      </c>
      <c r="FR95" s="113">
        <f t="shared" si="140"/>
        <v>0</v>
      </c>
      <c r="FS95" s="113">
        <f t="shared" si="141"/>
        <v>0</v>
      </c>
      <c r="FT95" s="113">
        <f t="shared" si="142"/>
        <v>0</v>
      </c>
      <c r="FU95" s="113">
        <f t="shared" si="218"/>
        <v>0</v>
      </c>
      <c r="FV95" s="113">
        <f t="shared" si="219"/>
        <v>1800</v>
      </c>
      <c r="FW95" s="113">
        <f t="shared" si="220"/>
        <v>0</v>
      </c>
      <c r="FX95" s="113">
        <f t="shared" si="221"/>
        <v>15000</v>
      </c>
      <c r="FY95" s="113">
        <f t="shared" si="222"/>
        <v>0</v>
      </c>
      <c r="FZ95" s="113">
        <f t="shared" si="223"/>
        <v>0</v>
      </c>
      <c r="GA95" s="113">
        <f t="shared" si="224"/>
        <v>0</v>
      </c>
      <c r="GB95" s="113">
        <f t="shared" si="225"/>
        <v>0</v>
      </c>
      <c r="GC95" s="113">
        <f t="shared" si="226"/>
        <v>0</v>
      </c>
    </row>
    <row r="96" spans="2:185" ht="12.75" customHeight="1" x14ac:dyDescent="0.2">
      <c r="B96" s="124">
        <v>89</v>
      </c>
      <c r="C96" s="121" t="s">
        <v>16</v>
      </c>
      <c r="D96" s="126" t="s">
        <v>32</v>
      </c>
      <c r="E96" s="40">
        <f>SUMIF(Entrada_Dados_Ano_2012!$C$7:$C$253,D96,Entrada_Dados_Ano_2012!$D$7:$D$253)</f>
        <v>0</v>
      </c>
      <c r="F96" s="40">
        <f>SUMIF(Entrada_Dados_Ano_2012!$C$7:$C$253,D96,Entrada_Dados_Ano_2012!$E$7:$E$253)</f>
        <v>0</v>
      </c>
      <c r="G96" s="40">
        <f>SUMIF(Entrada_Dados_Ano_2012!$C$7:$C$253,D96,Entrada_Dados_Ano_2012!$F$7:$F$253)</f>
        <v>0</v>
      </c>
      <c r="H96" s="40">
        <f ca="1">SUMIF(Entrada_Dados_Ano_2012!$C$7:$C$253,D96,Entrada_Dados_Ano_2012!$G$7:$G$251)</f>
        <v>0</v>
      </c>
      <c r="I96" s="40">
        <f>SUMIF(Entrada_Dados_Ano_2012!$C$7:$C$251,D96,Entrada_Dados_Ano_2012!$H$7:$H$253)</f>
        <v>8900</v>
      </c>
      <c r="J96" s="40">
        <f>SUMIF(Entrada_Dados_Ano_2012!$C$7:$C$253,D96,Entrada_Dados_Ano_2012!$I$7:$I$253)</f>
        <v>0</v>
      </c>
      <c r="K96" s="40">
        <f>SUMIF(Entrada_Dados_Ano_2012!$C$7:$C$253,D96,Entrada_Dados_Ano_2012!$J$7:$J$253)</f>
        <v>864</v>
      </c>
      <c r="L96" s="40">
        <f>SUMIF(Entrada_Dados_Ano_2012!$C$7:$C$253,D96,Entrada_Dados_Ano_2012!$K$7:$K$253)</f>
        <v>0</v>
      </c>
      <c r="M96" s="40">
        <f>SUMIF(Entrada_Dados_Ano_2012!$C$7:$C$253,D96,Entrada_Dados_Ano_2012!$L$7:$L$253)</f>
        <v>0</v>
      </c>
      <c r="N96" s="40">
        <f>SUMIF(Entrada_Dados_Ano_2012!$C$7:$C$253,D96,Entrada_Dados_Ano_2012!$M$7:$M$253)</f>
        <v>300</v>
      </c>
      <c r="O96" s="40">
        <f>SUMIF(Entrada_Dados_Ano_2012!$C$7:$C$253,D96,Entrada_Dados_Ano_2012!$N$7:$N$253)</f>
        <v>0</v>
      </c>
      <c r="P96" s="40">
        <f>SUMIF(Entrada_Dados_Ano_2012!$C$7:$C$253,D96,Entrada_Dados_Ano_2012!$O$7:$O$253)</f>
        <v>0</v>
      </c>
      <c r="Q96" s="40">
        <f>SUMIF(Entrada_Dados_Ano_2012!$C$7:$C$253,D96,Entrada_Dados_Ano_2012!$P$7:$P$253)</f>
        <v>100</v>
      </c>
      <c r="R96" s="40">
        <f>SUMIF(Entrada_Dados_Ano_2012!$C$7:$C$253,D96,Entrada_Dados_Ano_2012!$Q$7:$Q$253)</f>
        <v>0</v>
      </c>
      <c r="S96" s="40">
        <f>SUMIF(Entrada_Dados_Ano_2012!$C$7:$C$253,D96,Entrada_Dados_Ano_2012!$R$7:$R$253)</f>
        <v>2500</v>
      </c>
      <c r="T96" s="40">
        <f>SUMIF(Entrada_Dados_Ano_2012!$C$7:$C$253,D96,Entrada_Dados_Ano_2012!$S$7:$S$253)</f>
        <v>4500</v>
      </c>
      <c r="U96" s="40">
        <f>SUMIF(Entrada_Dados_Ano_2012!$C$7:$C$253,D96,Entrada_Dados_Ano_2012!$T$7:$T$253)</f>
        <v>250</v>
      </c>
      <c r="V96" s="40">
        <f>SUMIF(Entrada_Dados_Ano_2012!$C$7:$C$253,D96,Entrada_Dados_Ano_2012!$U$7:$U$253)</f>
        <v>0</v>
      </c>
      <c r="W96" s="145">
        <f>SUMIF(Entrada_Dados_Ano_2012!$C$7:$C$253,D96,Entrada_Dados_Ano_2012!$V$7:$V$253)</f>
        <v>0</v>
      </c>
      <c r="X96" s="142">
        <f>SUMIF(Entrada_Dados_Ano_2012!$C$7:$C$253,D96,Entrada_Dados_Ano_2012!$Y$7:$Y$253)</f>
        <v>0</v>
      </c>
      <c r="Y96" s="40">
        <f>SUMIF(Entrada_Dados_Ano_2012!$C$7:$C$253,D96,Entrada_Dados_Ano_2012!$Z$7:$Z$253)</f>
        <v>0</v>
      </c>
      <c r="Z96" s="40">
        <f>SUMIF(Entrada_Dados_Ano_2012!$C$7:$C$253,D96,Entrada_Dados_Ano_2012!$AA$7:$AA$253)</f>
        <v>0</v>
      </c>
      <c r="AA96" s="40">
        <f>SUMIF(Entrada_Dados_Ano_2012!$C$7:$C$253,D96,Entrada_Dados_Ano_2012!$AB$7:$AB$253)</f>
        <v>0</v>
      </c>
      <c r="AB96" s="40">
        <f>SUMIF(Entrada_Dados_Ano_2012!$C$7:$C$253,D96,Entrada_Dados_Ano_2012!$AC$7:$AC$253)</f>
        <v>8900</v>
      </c>
      <c r="AC96" s="40">
        <f>SUMIF(Entrada_Dados_Ano_2012!$C$7:$C$253,D96,Entrada_Dados_Ano_2012!$AD$7:$AD$253)</f>
        <v>0</v>
      </c>
      <c r="AD96" s="40">
        <f>SUMIF(Entrada_Dados_Ano_2012!$C$7:$C$253,D96,Entrada_Dados_Ano_2012!$AE$7:$AE$253)</f>
        <v>864</v>
      </c>
      <c r="AE96" s="40">
        <f>SUMIF(Entrada_Dados_Ano_2012!$C$7:$C$253,D96,Entrada_Dados_Ano_2012!$AF$7:$AF$253)</f>
        <v>0</v>
      </c>
      <c r="AF96" s="40">
        <f>SUMIF(Entrada_Dados_Ano_2012!$C$7:$C$253,D96,Entrada_Dados_Ano_2012!$AG$7:$AG$253)</f>
        <v>0</v>
      </c>
      <c r="AG96" s="40">
        <f>SUMIF(Entrada_Dados_Ano_2012!$C$7:$C$253,D96,Entrada_Dados_Ano_2012!$AH$7:$AH$253)</f>
        <v>300</v>
      </c>
      <c r="AH96" s="40">
        <f>SUMIF(Entrada_Dados_Ano_2012!$C$7:$C$253,D96,Entrada_Dados_Ano_2012!$AI$7:$AI$253)</f>
        <v>0</v>
      </c>
      <c r="AI96" s="40">
        <f>SUMIF(Entrada_Dados_Ano_2012!$C$7:$C$253,D96,Entrada_Dados_Ano_2012!$AJ$7:$AJ$253)</f>
        <v>0</v>
      </c>
      <c r="AJ96" s="40">
        <f>SUMIF(Entrada_Dados_Ano_2012!$C$7:$C$253,D96,Entrada_Dados_Ano_2012!$AK$7:$AK$253)</f>
        <v>100</v>
      </c>
      <c r="AK96" s="40">
        <f>SUMIF(Entrada_Dados_Ano_2012!$C$7:$C$253,D96,Entrada_Dados_Ano_2012!$AL$7:$AL$253)</f>
        <v>0</v>
      </c>
      <c r="AL96" s="40">
        <f>SUMIF(Entrada_Dados_Ano_2012!$C$7:$C$253,D96,Entrada_Dados_Ano_2012!$AM$7:$AM$253)</f>
        <v>2500</v>
      </c>
      <c r="AM96" s="40">
        <f>SUMIF(Entrada_Dados_Ano_2012!$C$7:$C$253,D96,Entrada_Dados_Ano_2012!$AN$7:$AN$253)</f>
        <v>4500</v>
      </c>
      <c r="AN96" s="40">
        <f>SUMIF(Entrada_Dados_Ano_2012!$C$7:$C$253,D96,Entrada_Dados_Ano_2012!$AO$7:$AO$253)</f>
        <v>250</v>
      </c>
      <c r="AO96" s="40">
        <f>SUMIF(Entrada_Dados_Ano_2012!$C$7:$C$253,D96,Entrada_Dados_Ano_2012!$AP$7:$AP$253)</f>
        <v>0</v>
      </c>
      <c r="AP96" s="145">
        <f>SUMIF(Entrada_Dados_Ano_2012!$C$7:$C$253,D96,Entrada_Dados_Ano_2012!$AQ$7:$AQ$253)</f>
        <v>0</v>
      </c>
      <c r="AQ96" s="142">
        <f>SUMIF(Entrada_Dados_Ano_2012!$C$7:$C$253,D96,Entrada_Dados_Ano_2012!$AT$7:$AT$253)</f>
        <v>0</v>
      </c>
      <c r="AR96" s="40">
        <f>SUMIF(Entrada_Dados_Ano_2012!$C$7:$C$253,D96,Entrada_Dados_Ano_2012!$AU$7:$AU$253)</f>
        <v>0</v>
      </c>
      <c r="AS96" s="40">
        <f>SUMIF(Entrada_Dados_Ano_2012!$C$7:$C$253,D96,Entrada_Dados_Ano_2012!$AV$7:$AV$253)</f>
        <v>0</v>
      </c>
      <c r="AT96" s="40">
        <f>SUMIF(Entrada_Dados_Ano_2012!$C$7:$C$253,D96,Entrada_Dados_Ano_2012!$AW$7:$AW$253)</f>
        <v>0</v>
      </c>
      <c r="AU96" s="40">
        <f>SUMIF(Entrada_Dados_Ano_2012!$C$7:$C$253,D96,Entrada_Dados_Ano_2012!$AX$7:$AX$253)</f>
        <v>54420</v>
      </c>
      <c r="AV96" s="40">
        <f>SUMIF(Entrada_Dados_Ano_2012!$C$7:$C$253,D96,Entrada_Dados_Ano_2012!$AY$7:$AY$253)</f>
        <v>0</v>
      </c>
      <c r="AW96" s="40">
        <f>SUMIF(Entrada_Dados_Ano_2012!$C$7:$C$253,D96,Entrada_Dados_Ano_2012!$AZ$7:$AZ$253)</f>
        <v>25920</v>
      </c>
      <c r="AX96" s="40">
        <f>SUMIF(Entrada_Dados_Ano_2012!$C$7:$C$253,D96,Entrada_Dados_Ano_2012!$BA$7:$BA$253)</f>
        <v>0</v>
      </c>
      <c r="AY96" s="40">
        <f>SUMIF(Entrada_Dados_Ano_2012!$C$7:$C$253,D96,Entrada_Dados_Ano_2012!$BB$7:$BB$253)</f>
        <v>0</v>
      </c>
      <c r="AZ96" s="40">
        <f>SUMIF(Entrada_Dados_Ano_2012!$C$7:$C$253,D96,Entrada_Dados_Ano_2012!$BC$7:$BC$253)</f>
        <v>540</v>
      </c>
      <c r="BA96" s="40">
        <f>SUMIF(Entrada_Dados_Ano_2012!$C$7:$C$253,D96,Entrada_Dados_Ano_2012!$BD$7:$BD$253)</f>
        <v>0</v>
      </c>
      <c r="BB96" s="40">
        <f>SUMIF(Entrada_Dados_Ano_2012!$C$7:$C$253,D96,Entrada_Dados_Ano_2012!$BE$7:$BE$253)</f>
        <v>0</v>
      </c>
      <c r="BC96" s="40">
        <f>SUMIF(Entrada_Dados_Ano_2012!$C$7:$C$253,D96,Entrada_Dados_Ano_2012!$BF$7:$BF$253)</f>
        <v>1320</v>
      </c>
      <c r="BD96" s="40">
        <f>SUMIF(Entrada_Dados_Ano_2012!$C$7:$C$253,D96,Entrada_Dados_Ano_2012!$BG$7:$BG$253)</f>
        <v>0</v>
      </c>
      <c r="BE96" s="40">
        <f>SUMIF(Entrada_Dados_Ano_2012!$C$7:$C$253,D96,Entrada_Dados_Ano_2012!$BH$7:$BH$253)</f>
        <v>18750</v>
      </c>
      <c r="BF96" s="40">
        <f>SUMIF(Entrada_Dados_Ano_2012!$C$7:$C$253,D96,Entrada_Dados_Ano_2012!$BI$7:$BI$253)</f>
        <v>12150</v>
      </c>
      <c r="BG96" s="40">
        <f>SUMIF(Entrada_Dados_Ano_2012!$C$7:$C$253,D96,Entrada_Dados_Ano_2012!$BJ$7:$BJ$253)</f>
        <v>800</v>
      </c>
      <c r="BH96" s="40">
        <f>SUMIF(Entrada_Dados_Ano_2012!$C$7:$C$253,D96,Entrada_Dados_Ano_2012!$BK$7:$BK$253)</f>
        <v>0</v>
      </c>
      <c r="BI96" s="40">
        <f>SUMIF(Entrada_Dados_Ano_2012!$C$7:$C$253,D96,Entrada_Dados_Ano_2012!$BL$7:$BL$253)</f>
        <v>0</v>
      </c>
      <c r="BK96" s="80">
        <v>89</v>
      </c>
      <c r="BL96" s="81">
        <f t="shared" si="143"/>
        <v>0</v>
      </c>
      <c r="BM96" s="80" t="str">
        <f>IF(BL96=1,SUM($BL$8:BL96),"")</f>
        <v/>
      </c>
      <c r="BN96" s="86" t="str">
        <f t="shared" si="144"/>
        <v>Flores de Goiás</v>
      </c>
      <c r="BO96" s="117">
        <f t="shared" si="227"/>
        <v>0</v>
      </c>
      <c r="BP96" s="116">
        <f>HLOOKUP($BP$6,$BZ$6:DI96,BX96)</f>
        <v>0</v>
      </c>
      <c r="BQ96" s="117">
        <f>HLOOKUP($BQ$6,$DJ$6:ES96,BX96)</f>
        <v>0</v>
      </c>
      <c r="BR96" s="116">
        <f>HLOOKUP($BR$6,$ET$6:GC96,BX96)</f>
        <v>0</v>
      </c>
      <c r="BS96" s="84" t="str">
        <f t="shared" si="145"/>
        <v/>
      </c>
      <c r="BT96" s="96" t="str">
        <f>IF((SUM($BL95:$BL$254)=0),"",IF($BK96=VLOOKUP($BK96,$BM$8:$BM$254,1),IF(VLOOKUP($BK96,$BM$8:$BO$254,2)=0,"",VLOOKUP($BK96,$BM$8:$BO$254,3))," "))</f>
        <v/>
      </c>
      <c r="BU96" s="93" t="str">
        <f t="shared" si="146"/>
        <v/>
      </c>
      <c r="BV96" s="90" t="str">
        <f t="shared" si="147"/>
        <v/>
      </c>
      <c r="BW96" s="93" t="str">
        <f t="shared" si="148"/>
        <v/>
      </c>
      <c r="BX96" s="97">
        <v>91</v>
      </c>
      <c r="BY96" s="29"/>
      <c r="BZ96" s="113"/>
      <c r="CA96" s="113">
        <f t="shared" si="149"/>
        <v>0</v>
      </c>
      <c r="CB96" s="113">
        <f t="shared" si="150"/>
        <v>0</v>
      </c>
      <c r="CC96" s="113">
        <f t="shared" si="151"/>
        <v>0</v>
      </c>
      <c r="CD96" s="113">
        <f t="shared" si="152"/>
        <v>0</v>
      </c>
      <c r="CE96" s="113">
        <f t="shared" ca="1" si="153"/>
        <v>0</v>
      </c>
      <c r="CF96" s="113">
        <f t="shared" si="154"/>
        <v>8900</v>
      </c>
      <c r="CG96" s="113">
        <f t="shared" si="155"/>
        <v>16</v>
      </c>
      <c r="CH96" s="113">
        <f t="shared" si="156"/>
        <v>0</v>
      </c>
      <c r="CI96" s="113">
        <f t="shared" si="116"/>
        <v>0</v>
      </c>
      <c r="CJ96" s="113">
        <f t="shared" si="117"/>
        <v>0</v>
      </c>
      <c r="CK96" s="113">
        <f t="shared" si="157"/>
        <v>864</v>
      </c>
      <c r="CL96" s="113">
        <f t="shared" si="158"/>
        <v>0</v>
      </c>
      <c r="CM96" s="113">
        <f t="shared" si="159"/>
        <v>0</v>
      </c>
      <c r="CN96" s="113">
        <f t="shared" si="160"/>
        <v>0</v>
      </c>
      <c r="CO96" s="113">
        <f t="shared" si="161"/>
        <v>300</v>
      </c>
      <c r="CP96" s="113">
        <f t="shared" si="162"/>
        <v>0</v>
      </c>
      <c r="CQ96" s="113">
        <f t="shared" si="163"/>
        <v>0</v>
      </c>
      <c r="CR96" s="113">
        <f t="shared" si="164"/>
        <v>0</v>
      </c>
      <c r="CS96" s="113">
        <f t="shared" si="118"/>
        <v>0</v>
      </c>
      <c r="CT96" s="113">
        <f t="shared" si="119"/>
        <v>0</v>
      </c>
      <c r="CU96" s="113">
        <f t="shared" si="120"/>
        <v>0</v>
      </c>
      <c r="CV96" s="113">
        <f t="shared" si="121"/>
        <v>0</v>
      </c>
      <c r="CW96" s="113">
        <f t="shared" si="165"/>
        <v>100</v>
      </c>
      <c r="CX96" s="113">
        <f t="shared" si="122"/>
        <v>0</v>
      </c>
      <c r="CY96" s="113">
        <f t="shared" si="123"/>
        <v>0</v>
      </c>
      <c r="CZ96" s="113">
        <f t="shared" si="124"/>
        <v>0</v>
      </c>
      <c r="DA96" s="113">
        <f t="shared" si="166"/>
        <v>0</v>
      </c>
      <c r="DB96" s="113">
        <f t="shared" si="167"/>
        <v>2500</v>
      </c>
      <c r="DC96" s="113">
        <f t="shared" si="168"/>
        <v>0</v>
      </c>
      <c r="DD96" s="113">
        <f t="shared" si="169"/>
        <v>4500</v>
      </c>
      <c r="DE96" s="113">
        <f t="shared" si="170"/>
        <v>250</v>
      </c>
      <c r="DF96" s="113">
        <f t="shared" si="171"/>
        <v>0</v>
      </c>
      <c r="DG96" s="113">
        <f t="shared" si="172"/>
        <v>0</v>
      </c>
      <c r="DH96" s="113">
        <f t="shared" si="173"/>
        <v>0</v>
      </c>
      <c r="DI96" s="113">
        <f t="shared" si="174"/>
        <v>0</v>
      </c>
      <c r="DJ96" s="113"/>
      <c r="DK96" s="113">
        <f t="shared" si="175"/>
        <v>0</v>
      </c>
      <c r="DL96" s="113">
        <f t="shared" si="176"/>
        <v>0</v>
      </c>
      <c r="DM96" s="113">
        <f t="shared" si="177"/>
        <v>0</v>
      </c>
      <c r="DN96" s="113">
        <f t="shared" si="178"/>
        <v>0</v>
      </c>
      <c r="DO96" s="113">
        <f t="shared" si="179"/>
        <v>0</v>
      </c>
      <c r="DP96" s="113">
        <f t="shared" si="180"/>
        <v>8900</v>
      </c>
      <c r="DQ96" s="113">
        <f t="shared" si="181"/>
        <v>16</v>
      </c>
      <c r="DR96" s="113">
        <f t="shared" si="182"/>
        <v>0</v>
      </c>
      <c r="DS96" s="113">
        <f t="shared" si="125"/>
        <v>0</v>
      </c>
      <c r="DT96" s="113">
        <f t="shared" si="126"/>
        <v>0</v>
      </c>
      <c r="DU96" s="113">
        <f t="shared" si="183"/>
        <v>864</v>
      </c>
      <c r="DV96" s="113">
        <f t="shared" si="184"/>
        <v>0</v>
      </c>
      <c r="DW96" s="113">
        <f t="shared" si="185"/>
        <v>0</v>
      </c>
      <c r="DX96" s="113">
        <f t="shared" si="186"/>
        <v>0</v>
      </c>
      <c r="DY96" s="113">
        <f t="shared" si="187"/>
        <v>300</v>
      </c>
      <c r="DZ96" s="113">
        <f t="shared" si="188"/>
        <v>0</v>
      </c>
      <c r="EA96" s="113">
        <f t="shared" si="189"/>
        <v>0</v>
      </c>
      <c r="EB96" s="113">
        <f t="shared" si="190"/>
        <v>0</v>
      </c>
      <c r="EC96" s="113">
        <f t="shared" si="127"/>
        <v>0</v>
      </c>
      <c r="ED96" s="113">
        <f t="shared" si="128"/>
        <v>0</v>
      </c>
      <c r="EE96" s="113">
        <f t="shared" si="129"/>
        <v>0</v>
      </c>
      <c r="EF96" s="113">
        <f t="shared" si="130"/>
        <v>0</v>
      </c>
      <c r="EG96" s="113">
        <f t="shared" si="191"/>
        <v>100</v>
      </c>
      <c r="EH96" s="113">
        <f t="shared" si="131"/>
        <v>0</v>
      </c>
      <c r="EI96" s="113">
        <f t="shared" si="132"/>
        <v>0</v>
      </c>
      <c r="EJ96" s="113">
        <f t="shared" si="133"/>
        <v>0</v>
      </c>
      <c r="EK96" s="113">
        <f t="shared" si="192"/>
        <v>0</v>
      </c>
      <c r="EL96" s="113">
        <f t="shared" si="193"/>
        <v>2500</v>
      </c>
      <c r="EM96" s="113">
        <f t="shared" si="194"/>
        <v>0</v>
      </c>
      <c r="EN96" s="113">
        <f t="shared" si="195"/>
        <v>4500</v>
      </c>
      <c r="EO96" s="113">
        <f t="shared" si="196"/>
        <v>250</v>
      </c>
      <c r="EP96" s="113">
        <f t="shared" si="197"/>
        <v>0</v>
      </c>
      <c r="EQ96" s="113">
        <f t="shared" si="198"/>
        <v>0</v>
      </c>
      <c r="ER96" s="113">
        <f t="shared" si="199"/>
        <v>0</v>
      </c>
      <c r="ES96" s="113">
        <f t="shared" si="200"/>
        <v>0</v>
      </c>
      <c r="ET96" s="113"/>
      <c r="EU96" s="113">
        <f t="shared" si="201"/>
        <v>0</v>
      </c>
      <c r="EV96" s="113">
        <f t="shared" si="202"/>
        <v>0</v>
      </c>
      <c r="EW96" s="113">
        <f t="shared" si="203"/>
        <v>0</v>
      </c>
      <c r="EX96" s="113">
        <f t="shared" si="204"/>
        <v>0</v>
      </c>
      <c r="EY96" s="113">
        <f t="shared" si="205"/>
        <v>0</v>
      </c>
      <c r="EZ96" s="113">
        <f t="shared" si="206"/>
        <v>54420</v>
      </c>
      <c r="FA96" s="113">
        <f t="shared" si="207"/>
        <v>144</v>
      </c>
      <c r="FB96" s="113">
        <f t="shared" si="208"/>
        <v>0</v>
      </c>
      <c r="FC96" s="113">
        <f t="shared" si="134"/>
        <v>0</v>
      </c>
      <c r="FD96" s="113">
        <f t="shared" si="135"/>
        <v>0</v>
      </c>
      <c r="FE96" s="113">
        <f t="shared" si="209"/>
        <v>25920</v>
      </c>
      <c r="FF96" s="113">
        <f t="shared" si="210"/>
        <v>0</v>
      </c>
      <c r="FG96" s="113">
        <f t="shared" si="211"/>
        <v>0</v>
      </c>
      <c r="FH96" s="113">
        <f t="shared" si="212"/>
        <v>0</v>
      </c>
      <c r="FI96" s="113">
        <f t="shared" si="213"/>
        <v>540</v>
      </c>
      <c r="FJ96" s="113">
        <f t="shared" si="214"/>
        <v>0</v>
      </c>
      <c r="FK96" s="113">
        <f t="shared" si="215"/>
        <v>0</v>
      </c>
      <c r="FL96" s="113">
        <f t="shared" si="216"/>
        <v>0</v>
      </c>
      <c r="FM96" s="113">
        <f t="shared" si="136"/>
        <v>0</v>
      </c>
      <c r="FN96" s="113">
        <f t="shared" si="137"/>
        <v>0</v>
      </c>
      <c r="FO96" s="113">
        <f t="shared" si="138"/>
        <v>0</v>
      </c>
      <c r="FP96" s="113">
        <f t="shared" si="139"/>
        <v>0</v>
      </c>
      <c r="FQ96" s="113">
        <f t="shared" si="217"/>
        <v>1320</v>
      </c>
      <c r="FR96" s="113">
        <f t="shared" si="140"/>
        <v>0</v>
      </c>
      <c r="FS96" s="113">
        <f t="shared" si="141"/>
        <v>0</v>
      </c>
      <c r="FT96" s="113">
        <f t="shared" si="142"/>
        <v>0</v>
      </c>
      <c r="FU96" s="113">
        <f t="shared" si="218"/>
        <v>0</v>
      </c>
      <c r="FV96" s="113">
        <f t="shared" si="219"/>
        <v>18750</v>
      </c>
      <c r="FW96" s="113">
        <f t="shared" si="220"/>
        <v>0</v>
      </c>
      <c r="FX96" s="113">
        <f t="shared" si="221"/>
        <v>12150</v>
      </c>
      <c r="FY96" s="113">
        <f t="shared" si="222"/>
        <v>800</v>
      </c>
      <c r="FZ96" s="113">
        <f t="shared" si="223"/>
        <v>0</v>
      </c>
      <c r="GA96" s="113">
        <f t="shared" si="224"/>
        <v>0</v>
      </c>
      <c r="GB96" s="113">
        <f t="shared" si="225"/>
        <v>0</v>
      </c>
      <c r="GC96" s="113">
        <f t="shared" si="226"/>
        <v>0</v>
      </c>
    </row>
    <row r="97" spans="2:185" ht="12.75" customHeight="1" x14ac:dyDescent="0.2">
      <c r="B97" s="124">
        <v>90</v>
      </c>
      <c r="C97" s="121" t="s">
        <v>367</v>
      </c>
      <c r="D97" s="126" t="s">
        <v>142</v>
      </c>
      <c r="E97" s="40">
        <f>SUMIF(Entrada_Dados_Ano_2012!$C$7:$C$253,D97,Entrada_Dados_Ano_2012!$D$7:$D$253)</f>
        <v>0</v>
      </c>
      <c r="F97" s="40">
        <f>SUMIF(Entrada_Dados_Ano_2012!$C$7:$C$253,D97,Entrada_Dados_Ano_2012!$E$7:$E$253)</f>
        <v>0</v>
      </c>
      <c r="G97" s="40">
        <f>SUMIF(Entrada_Dados_Ano_2012!$C$7:$C$253,D97,Entrada_Dados_Ano_2012!$F$7:$F$253)</f>
        <v>0</v>
      </c>
      <c r="H97" s="40">
        <f ca="1">SUMIF(Entrada_Dados_Ano_2012!$C$7:$C$253,D97,Entrada_Dados_Ano_2012!$G$7:$G$251)</f>
        <v>0</v>
      </c>
      <c r="I97" s="40">
        <f>SUMIF(Entrada_Dados_Ano_2012!$C$7:$C$251,D97,Entrada_Dados_Ano_2012!$H$7:$H$253)</f>
        <v>1185</v>
      </c>
      <c r="J97" s="40">
        <f>SUMIF(Entrada_Dados_Ano_2012!$C$7:$C$253,D97,Entrada_Dados_Ano_2012!$I$7:$I$253)</f>
        <v>0</v>
      </c>
      <c r="K97" s="40">
        <f>SUMIF(Entrada_Dados_Ano_2012!$C$7:$C$253,D97,Entrada_Dados_Ano_2012!$J$7:$J$253)</f>
        <v>6000</v>
      </c>
      <c r="L97" s="40">
        <f>SUMIF(Entrada_Dados_Ano_2012!$C$7:$C$253,D97,Entrada_Dados_Ano_2012!$K$7:$K$253)</f>
        <v>0</v>
      </c>
      <c r="M97" s="40">
        <f>SUMIF(Entrada_Dados_Ano_2012!$C$7:$C$253,D97,Entrada_Dados_Ano_2012!$L$7:$L$253)</f>
        <v>0</v>
      </c>
      <c r="N97" s="40">
        <f>SUMIF(Entrada_Dados_Ano_2012!$C$7:$C$253,D97,Entrada_Dados_Ano_2012!$M$7:$M$253)</f>
        <v>3500</v>
      </c>
      <c r="O97" s="40">
        <f>SUMIF(Entrada_Dados_Ano_2012!$C$7:$C$253,D97,Entrada_Dados_Ano_2012!$N$7:$N$253)</f>
        <v>0</v>
      </c>
      <c r="P97" s="40">
        <f>SUMIF(Entrada_Dados_Ano_2012!$C$7:$C$253,D97,Entrada_Dados_Ano_2012!$O$7:$O$253)</f>
        <v>0</v>
      </c>
      <c r="Q97" s="40">
        <f>SUMIF(Entrada_Dados_Ano_2012!$C$7:$C$253,D97,Entrada_Dados_Ano_2012!$P$7:$P$253)</f>
        <v>450</v>
      </c>
      <c r="R97" s="40">
        <f>SUMIF(Entrada_Dados_Ano_2012!$C$7:$C$253,D97,Entrada_Dados_Ano_2012!$Q$7:$Q$253)</f>
        <v>0</v>
      </c>
      <c r="S97" s="40">
        <f>SUMIF(Entrada_Dados_Ano_2012!$C$7:$C$253,D97,Entrada_Dados_Ano_2012!$R$7:$R$253)</f>
        <v>5000</v>
      </c>
      <c r="T97" s="40">
        <f>SUMIF(Entrada_Dados_Ano_2012!$C$7:$C$253,D97,Entrada_Dados_Ano_2012!$S$7:$S$253)</f>
        <v>11500</v>
      </c>
      <c r="U97" s="40">
        <f>SUMIF(Entrada_Dados_Ano_2012!$C$7:$C$253,D97,Entrada_Dados_Ano_2012!$T$7:$T$253)</f>
        <v>1000</v>
      </c>
      <c r="V97" s="40">
        <f>SUMIF(Entrada_Dados_Ano_2012!$C$7:$C$253,D97,Entrada_Dados_Ano_2012!$U$7:$U$253)</f>
        <v>34</v>
      </c>
      <c r="W97" s="145">
        <f>SUMIF(Entrada_Dados_Ano_2012!$C$7:$C$253,D97,Entrada_Dados_Ano_2012!$V$7:$V$253)</f>
        <v>0</v>
      </c>
      <c r="X97" s="142">
        <f>SUMIF(Entrada_Dados_Ano_2012!$C$7:$C$253,D97,Entrada_Dados_Ano_2012!$Y$7:$Y$253)</f>
        <v>0</v>
      </c>
      <c r="Y97" s="40">
        <f>SUMIF(Entrada_Dados_Ano_2012!$C$7:$C$253,D97,Entrada_Dados_Ano_2012!$Z$7:$Z$253)</f>
        <v>0</v>
      </c>
      <c r="Z97" s="40">
        <f>SUMIF(Entrada_Dados_Ano_2012!$C$7:$C$253,D97,Entrada_Dados_Ano_2012!$AA$7:$AA$253)</f>
        <v>0</v>
      </c>
      <c r="AA97" s="40">
        <f>SUMIF(Entrada_Dados_Ano_2012!$C$7:$C$253,D97,Entrada_Dados_Ano_2012!$AB$7:$AB$253)</f>
        <v>0</v>
      </c>
      <c r="AB97" s="40">
        <f>SUMIF(Entrada_Dados_Ano_2012!$C$7:$C$253,D97,Entrada_Dados_Ano_2012!$AC$7:$AC$253)</f>
        <v>1185</v>
      </c>
      <c r="AC97" s="40">
        <f>SUMIF(Entrada_Dados_Ano_2012!$C$7:$C$253,D97,Entrada_Dados_Ano_2012!$AD$7:$AD$253)</f>
        <v>0</v>
      </c>
      <c r="AD97" s="40">
        <f>SUMIF(Entrada_Dados_Ano_2012!$C$7:$C$253,D97,Entrada_Dados_Ano_2012!$AE$7:$AE$253)</f>
        <v>6000</v>
      </c>
      <c r="AE97" s="40">
        <f>SUMIF(Entrada_Dados_Ano_2012!$C$7:$C$253,D97,Entrada_Dados_Ano_2012!$AF$7:$AF$253)</f>
        <v>0</v>
      </c>
      <c r="AF97" s="40">
        <f>SUMIF(Entrada_Dados_Ano_2012!$C$7:$C$253,D97,Entrada_Dados_Ano_2012!$AG$7:$AG$253)</f>
        <v>0</v>
      </c>
      <c r="AG97" s="40">
        <f>SUMIF(Entrada_Dados_Ano_2012!$C$7:$C$253,D97,Entrada_Dados_Ano_2012!$AH$7:$AH$253)</f>
        <v>3500</v>
      </c>
      <c r="AH97" s="40">
        <f>SUMIF(Entrada_Dados_Ano_2012!$C$7:$C$253,D97,Entrada_Dados_Ano_2012!$AI$7:$AI$253)</f>
        <v>0</v>
      </c>
      <c r="AI97" s="40">
        <f>SUMIF(Entrada_Dados_Ano_2012!$C$7:$C$253,D97,Entrada_Dados_Ano_2012!$AJ$7:$AJ$253)</f>
        <v>0</v>
      </c>
      <c r="AJ97" s="40">
        <f>SUMIF(Entrada_Dados_Ano_2012!$C$7:$C$253,D97,Entrada_Dados_Ano_2012!$AK$7:$AK$253)</f>
        <v>450</v>
      </c>
      <c r="AK97" s="40">
        <f>SUMIF(Entrada_Dados_Ano_2012!$C$7:$C$253,D97,Entrada_Dados_Ano_2012!$AL$7:$AL$253)</f>
        <v>0</v>
      </c>
      <c r="AL97" s="40">
        <f>SUMIF(Entrada_Dados_Ano_2012!$C$7:$C$253,D97,Entrada_Dados_Ano_2012!$AM$7:$AM$253)</f>
        <v>5000</v>
      </c>
      <c r="AM97" s="40">
        <f>SUMIF(Entrada_Dados_Ano_2012!$C$7:$C$253,D97,Entrada_Dados_Ano_2012!$AN$7:$AN$253)</f>
        <v>11500</v>
      </c>
      <c r="AN97" s="40">
        <f>SUMIF(Entrada_Dados_Ano_2012!$C$7:$C$253,D97,Entrada_Dados_Ano_2012!$AO$7:$AO$253)</f>
        <v>1000</v>
      </c>
      <c r="AO97" s="40">
        <f>SUMIF(Entrada_Dados_Ano_2012!$C$7:$C$253,D97,Entrada_Dados_Ano_2012!$AP$7:$AP$253)</f>
        <v>34</v>
      </c>
      <c r="AP97" s="145">
        <f>SUMIF(Entrada_Dados_Ano_2012!$C$7:$C$253,D97,Entrada_Dados_Ano_2012!$AQ$7:$AQ$253)</f>
        <v>0</v>
      </c>
      <c r="AQ97" s="142">
        <f>SUMIF(Entrada_Dados_Ano_2012!$C$7:$C$253,D97,Entrada_Dados_Ano_2012!$AT$7:$AT$253)</f>
        <v>0</v>
      </c>
      <c r="AR97" s="40">
        <f>SUMIF(Entrada_Dados_Ano_2012!$C$7:$C$253,D97,Entrada_Dados_Ano_2012!$AU$7:$AU$253)</f>
        <v>0</v>
      </c>
      <c r="AS97" s="40">
        <f>SUMIF(Entrada_Dados_Ano_2012!$C$7:$C$253,D97,Entrada_Dados_Ano_2012!$AV$7:$AV$253)</f>
        <v>0</v>
      </c>
      <c r="AT97" s="40">
        <f>SUMIF(Entrada_Dados_Ano_2012!$C$7:$C$253,D97,Entrada_Dados_Ano_2012!$AW$7:$AW$253)</f>
        <v>0</v>
      </c>
      <c r="AU97" s="40">
        <f>SUMIF(Entrada_Dados_Ano_2012!$C$7:$C$253,D97,Entrada_Dados_Ano_2012!$AX$7:$AX$253)</f>
        <v>7083</v>
      </c>
      <c r="AV97" s="40">
        <f>SUMIF(Entrada_Dados_Ano_2012!$C$7:$C$253,D97,Entrada_Dados_Ano_2012!$AY$7:$AY$253)</f>
        <v>0</v>
      </c>
      <c r="AW97" s="40">
        <f>SUMIF(Entrada_Dados_Ano_2012!$C$7:$C$253,D97,Entrada_Dados_Ano_2012!$AZ$7:$AZ$253)</f>
        <v>510000</v>
      </c>
      <c r="AX97" s="40">
        <f>SUMIF(Entrada_Dados_Ano_2012!$C$7:$C$253,D97,Entrada_Dados_Ano_2012!$BA$7:$BA$253)</f>
        <v>0</v>
      </c>
      <c r="AY97" s="40">
        <f>SUMIF(Entrada_Dados_Ano_2012!$C$7:$C$253,D97,Entrada_Dados_Ano_2012!$BB$7:$BB$253)</f>
        <v>0</v>
      </c>
      <c r="AZ97" s="40">
        <f>SUMIF(Entrada_Dados_Ano_2012!$C$7:$C$253,D97,Entrada_Dados_Ano_2012!$BC$7:$BC$253)</f>
        <v>7750</v>
      </c>
      <c r="BA97" s="40">
        <f>SUMIF(Entrada_Dados_Ano_2012!$C$7:$C$253,D97,Entrada_Dados_Ano_2012!$BD$7:$BD$253)</f>
        <v>0</v>
      </c>
      <c r="BB97" s="40">
        <f>SUMIF(Entrada_Dados_Ano_2012!$C$7:$C$253,D97,Entrada_Dados_Ano_2012!$BE$7:$BE$253)</f>
        <v>0</v>
      </c>
      <c r="BC97" s="40">
        <f>SUMIF(Entrada_Dados_Ano_2012!$C$7:$C$253,D97,Entrada_Dados_Ano_2012!$BF$7:$BF$253)</f>
        <v>9550</v>
      </c>
      <c r="BD97" s="40">
        <f>SUMIF(Entrada_Dados_Ano_2012!$C$7:$C$253,D97,Entrada_Dados_Ano_2012!$BG$7:$BG$253)</f>
        <v>0</v>
      </c>
      <c r="BE97" s="40">
        <f>SUMIF(Entrada_Dados_Ano_2012!$C$7:$C$253,D97,Entrada_Dados_Ano_2012!$BH$7:$BH$253)</f>
        <v>42700</v>
      </c>
      <c r="BF97" s="40">
        <f>SUMIF(Entrada_Dados_Ano_2012!$C$7:$C$253,D97,Entrada_Dados_Ano_2012!$BI$7:$BI$253)</f>
        <v>33925</v>
      </c>
      <c r="BG97" s="40">
        <f>SUMIF(Entrada_Dados_Ano_2012!$C$7:$C$253,D97,Entrada_Dados_Ano_2012!$BJ$7:$BJ$253)</f>
        <v>2600</v>
      </c>
      <c r="BH97" s="40">
        <f>SUMIF(Entrada_Dados_Ano_2012!$C$7:$C$253,D97,Entrada_Dados_Ano_2012!$BK$7:$BK$253)</f>
        <v>2040</v>
      </c>
      <c r="BI97" s="40">
        <f>SUMIF(Entrada_Dados_Ano_2012!$C$7:$C$253,D97,Entrada_Dados_Ano_2012!$BL$7:$BL$253)</f>
        <v>0</v>
      </c>
      <c r="BK97" s="80">
        <v>90</v>
      </c>
      <c r="BL97" s="81">
        <f t="shared" si="143"/>
        <v>0</v>
      </c>
      <c r="BM97" s="80" t="str">
        <f>IF(BL97=1,SUM($BL$8:BL97),"")</f>
        <v/>
      </c>
      <c r="BN97" s="86" t="str">
        <f t="shared" si="144"/>
        <v>Formosa</v>
      </c>
      <c r="BO97" s="117">
        <f t="shared" si="227"/>
        <v>0</v>
      </c>
      <c r="BP97" s="116">
        <f>HLOOKUP($BP$6,$BZ$6:DI97,BX97)</f>
        <v>0</v>
      </c>
      <c r="BQ97" s="117">
        <f>HLOOKUP($BQ$6,$DJ$6:ES97,BX97)</f>
        <v>0</v>
      </c>
      <c r="BR97" s="116">
        <f>HLOOKUP($BR$6,$ET$6:GC97,BX97)</f>
        <v>0</v>
      </c>
      <c r="BS97" s="84" t="str">
        <f t="shared" si="145"/>
        <v/>
      </c>
      <c r="BT97" s="96" t="str">
        <f>IF((SUM($BL96:$BL$254)=0),"",IF($BK97=VLOOKUP($BK97,$BM$8:$BM$254,1),IF(VLOOKUP($BK97,$BM$8:$BO$254,2)=0,"",VLOOKUP($BK97,$BM$8:$BO$254,3))," "))</f>
        <v/>
      </c>
      <c r="BU97" s="93" t="str">
        <f t="shared" si="146"/>
        <v/>
      </c>
      <c r="BV97" s="90" t="str">
        <f t="shared" si="147"/>
        <v/>
      </c>
      <c r="BW97" s="93" t="str">
        <f t="shared" si="148"/>
        <v/>
      </c>
      <c r="BX97" s="97">
        <v>92</v>
      </c>
      <c r="BY97" s="29"/>
      <c r="BZ97" s="113"/>
      <c r="CA97" s="113">
        <f t="shared" si="149"/>
        <v>0</v>
      </c>
      <c r="CB97" s="113">
        <f t="shared" si="150"/>
        <v>0</v>
      </c>
      <c r="CC97" s="113">
        <f t="shared" si="151"/>
        <v>0</v>
      </c>
      <c r="CD97" s="113">
        <f t="shared" si="152"/>
        <v>0</v>
      </c>
      <c r="CE97" s="113">
        <f t="shared" ca="1" si="153"/>
        <v>0</v>
      </c>
      <c r="CF97" s="113">
        <f t="shared" si="154"/>
        <v>1185</v>
      </c>
      <c r="CG97" s="113">
        <f t="shared" si="155"/>
        <v>30</v>
      </c>
      <c r="CH97" s="113">
        <f t="shared" si="156"/>
        <v>0</v>
      </c>
      <c r="CI97" s="113">
        <f t="shared" si="116"/>
        <v>0</v>
      </c>
      <c r="CJ97" s="113">
        <f t="shared" si="117"/>
        <v>25</v>
      </c>
      <c r="CK97" s="113">
        <f t="shared" si="157"/>
        <v>6000</v>
      </c>
      <c r="CL97" s="113">
        <f t="shared" si="158"/>
        <v>0</v>
      </c>
      <c r="CM97" s="113">
        <f t="shared" si="159"/>
        <v>50</v>
      </c>
      <c r="CN97" s="113">
        <f t="shared" si="160"/>
        <v>0</v>
      </c>
      <c r="CO97" s="113">
        <f t="shared" si="161"/>
        <v>3500</v>
      </c>
      <c r="CP97" s="113">
        <f t="shared" si="162"/>
        <v>0</v>
      </c>
      <c r="CQ97" s="113">
        <f t="shared" si="163"/>
        <v>0</v>
      </c>
      <c r="CR97" s="113">
        <f t="shared" si="164"/>
        <v>0</v>
      </c>
      <c r="CS97" s="113">
        <f t="shared" si="118"/>
        <v>0</v>
      </c>
      <c r="CT97" s="113">
        <f t="shared" si="119"/>
        <v>13</v>
      </c>
      <c r="CU97" s="113">
        <f t="shared" si="120"/>
        <v>0</v>
      </c>
      <c r="CV97" s="113">
        <f t="shared" si="121"/>
        <v>0</v>
      </c>
      <c r="CW97" s="113">
        <f t="shared" si="165"/>
        <v>450</v>
      </c>
      <c r="CX97" s="113">
        <f t="shared" si="122"/>
        <v>2</v>
      </c>
      <c r="CY97" s="113">
        <f t="shared" si="123"/>
        <v>0</v>
      </c>
      <c r="CZ97" s="113">
        <f t="shared" si="124"/>
        <v>0</v>
      </c>
      <c r="DA97" s="113">
        <f t="shared" si="166"/>
        <v>0</v>
      </c>
      <c r="DB97" s="113">
        <f t="shared" si="167"/>
        <v>5000</v>
      </c>
      <c r="DC97" s="113">
        <f t="shared" si="168"/>
        <v>0</v>
      </c>
      <c r="DD97" s="113">
        <f t="shared" si="169"/>
        <v>11500</v>
      </c>
      <c r="DE97" s="113">
        <f t="shared" si="170"/>
        <v>1000</v>
      </c>
      <c r="DF97" s="113">
        <f t="shared" si="171"/>
        <v>2</v>
      </c>
      <c r="DG97" s="113">
        <f t="shared" si="172"/>
        <v>34</v>
      </c>
      <c r="DH97" s="113">
        <f t="shared" si="173"/>
        <v>0</v>
      </c>
      <c r="DI97" s="113">
        <f t="shared" si="174"/>
        <v>0</v>
      </c>
      <c r="DJ97" s="113"/>
      <c r="DK97" s="113">
        <f t="shared" si="175"/>
        <v>0</v>
      </c>
      <c r="DL97" s="113">
        <f t="shared" si="176"/>
        <v>0</v>
      </c>
      <c r="DM97" s="113">
        <f t="shared" si="177"/>
        <v>0</v>
      </c>
      <c r="DN97" s="113">
        <f t="shared" si="178"/>
        <v>0</v>
      </c>
      <c r="DO97" s="113">
        <f t="shared" si="179"/>
        <v>0</v>
      </c>
      <c r="DP97" s="113">
        <f t="shared" si="180"/>
        <v>1185</v>
      </c>
      <c r="DQ97" s="113">
        <f t="shared" si="181"/>
        <v>30</v>
      </c>
      <c r="DR97" s="113">
        <f t="shared" si="182"/>
        <v>0</v>
      </c>
      <c r="DS97" s="113">
        <f t="shared" si="125"/>
        <v>0</v>
      </c>
      <c r="DT97" s="113">
        <f t="shared" si="126"/>
        <v>25</v>
      </c>
      <c r="DU97" s="113">
        <f t="shared" si="183"/>
        <v>6000</v>
      </c>
      <c r="DV97" s="113">
        <f t="shared" si="184"/>
        <v>0</v>
      </c>
      <c r="DW97" s="113">
        <f t="shared" si="185"/>
        <v>50</v>
      </c>
      <c r="DX97" s="113">
        <f t="shared" si="186"/>
        <v>0</v>
      </c>
      <c r="DY97" s="113">
        <f t="shared" si="187"/>
        <v>3500</v>
      </c>
      <c r="DZ97" s="113">
        <f t="shared" si="188"/>
        <v>0</v>
      </c>
      <c r="EA97" s="113">
        <f t="shared" si="189"/>
        <v>0</v>
      </c>
      <c r="EB97" s="113">
        <f t="shared" si="190"/>
        <v>0</v>
      </c>
      <c r="EC97" s="113">
        <f t="shared" si="127"/>
        <v>0</v>
      </c>
      <c r="ED97" s="113">
        <f t="shared" si="128"/>
        <v>13</v>
      </c>
      <c r="EE97" s="113">
        <f t="shared" si="129"/>
        <v>0</v>
      </c>
      <c r="EF97" s="113">
        <f t="shared" si="130"/>
        <v>0</v>
      </c>
      <c r="EG97" s="113">
        <f t="shared" si="191"/>
        <v>450</v>
      </c>
      <c r="EH97" s="113">
        <f t="shared" si="131"/>
        <v>2</v>
      </c>
      <c r="EI97" s="113">
        <f t="shared" si="132"/>
        <v>0</v>
      </c>
      <c r="EJ97" s="113">
        <f t="shared" si="133"/>
        <v>0</v>
      </c>
      <c r="EK97" s="113">
        <f t="shared" si="192"/>
        <v>0</v>
      </c>
      <c r="EL97" s="113">
        <f t="shared" si="193"/>
        <v>5000</v>
      </c>
      <c r="EM97" s="113">
        <f t="shared" si="194"/>
        <v>0</v>
      </c>
      <c r="EN97" s="113">
        <f t="shared" si="195"/>
        <v>11500</v>
      </c>
      <c r="EO97" s="113">
        <f t="shared" si="196"/>
        <v>1000</v>
      </c>
      <c r="EP97" s="113">
        <f t="shared" si="197"/>
        <v>2</v>
      </c>
      <c r="EQ97" s="113">
        <f t="shared" si="198"/>
        <v>34</v>
      </c>
      <c r="ER97" s="113">
        <f t="shared" si="199"/>
        <v>0</v>
      </c>
      <c r="ES97" s="113">
        <f t="shared" si="200"/>
        <v>0</v>
      </c>
      <c r="ET97" s="113"/>
      <c r="EU97" s="113">
        <f t="shared" si="201"/>
        <v>0</v>
      </c>
      <c r="EV97" s="113">
        <f t="shared" si="202"/>
        <v>0</v>
      </c>
      <c r="EW97" s="113">
        <f t="shared" si="203"/>
        <v>0</v>
      </c>
      <c r="EX97" s="113">
        <f t="shared" si="204"/>
        <v>0</v>
      </c>
      <c r="EY97" s="113">
        <f t="shared" si="205"/>
        <v>0</v>
      </c>
      <c r="EZ97" s="113">
        <f t="shared" si="206"/>
        <v>7083</v>
      </c>
      <c r="FA97" s="113">
        <f t="shared" si="207"/>
        <v>405</v>
      </c>
      <c r="FB97" s="113">
        <f t="shared" si="208"/>
        <v>0</v>
      </c>
      <c r="FC97" s="113">
        <f t="shared" si="134"/>
        <v>0</v>
      </c>
      <c r="FD97" s="113">
        <f t="shared" si="135"/>
        <v>20</v>
      </c>
      <c r="FE97" s="113">
        <f t="shared" si="209"/>
        <v>510000</v>
      </c>
      <c r="FF97" s="113">
        <f t="shared" si="210"/>
        <v>0</v>
      </c>
      <c r="FG97" s="113">
        <f t="shared" si="211"/>
        <v>1000</v>
      </c>
      <c r="FH97" s="113">
        <f t="shared" si="212"/>
        <v>0</v>
      </c>
      <c r="FI97" s="113">
        <f t="shared" si="213"/>
        <v>7750</v>
      </c>
      <c r="FJ97" s="113">
        <f t="shared" si="214"/>
        <v>0</v>
      </c>
      <c r="FK97" s="113">
        <f t="shared" si="215"/>
        <v>0</v>
      </c>
      <c r="FL97" s="113">
        <f t="shared" si="216"/>
        <v>0</v>
      </c>
      <c r="FM97" s="113">
        <f t="shared" si="136"/>
        <v>0</v>
      </c>
      <c r="FN97" s="113">
        <f t="shared" si="137"/>
        <v>182</v>
      </c>
      <c r="FO97" s="113">
        <f t="shared" si="138"/>
        <v>0</v>
      </c>
      <c r="FP97" s="113">
        <f t="shared" si="139"/>
        <v>0</v>
      </c>
      <c r="FQ97" s="113">
        <f t="shared" si="217"/>
        <v>9550</v>
      </c>
      <c r="FR97" s="113">
        <f t="shared" si="140"/>
        <v>16</v>
      </c>
      <c r="FS97" s="113">
        <f t="shared" si="141"/>
        <v>0</v>
      </c>
      <c r="FT97" s="113">
        <f t="shared" si="142"/>
        <v>0</v>
      </c>
      <c r="FU97" s="113">
        <f t="shared" si="218"/>
        <v>0</v>
      </c>
      <c r="FV97" s="113">
        <f t="shared" si="219"/>
        <v>42700</v>
      </c>
      <c r="FW97" s="113">
        <f t="shared" si="220"/>
        <v>0</v>
      </c>
      <c r="FX97" s="113">
        <f t="shared" si="221"/>
        <v>33925</v>
      </c>
      <c r="FY97" s="113">
        <f t="shared" si="222"/>
        <v>2600</v>
      </c>
      <c r="FZ97" s="113">
        <f t="shared" si="223"/>
        <v>19</v>
      </c>
      <c r="GA97" s="113">
        <f t="shared" si="224"/>
        <v>2040</v>
      </c>
      <c r="GB97" s="113">
        <f t="shared" si="225"/>
        <v>0</v>
      </c>
      <c r="GC97" s="113">
        <f t="shared" si="226"/>
        <v>0</v>
      </c>
    </row>
    <row r="98" spans="2:185" ht="12.75" customHeight="1" x14ac:dyDescent="0.2">
      <c r="B98" s="124">
        <v>91</v>
      </c>
      <c r="C98" s="121" t="s">
        <v>368</v>
      </c>
      <c r="D98" s="126" t="s">
        <v>143</v>
      </c>
      <c r="E98" s="40">
        <f>SUMIF(Entrada_Dados_Ano_2012!$C$7:$C$253,D98,Entrada_Dados_Ano_2012!$D$7:$D$253)</f>
        <v>0</v>
      </c>
      <c r="F98" s="40">
        <f>SUMIF(Entrada_Dados_Ano_2012!$C$7:$C$253,D98,Entrada_Dados_Ano_2012!$E$7:$E$253)</f>
        <v>0</v>
      </c>
      <c r="G98" s="40">
        <f>SUMIF(Entrada_Dados_Ano_2012!$C$7:$C$253,D98,Entrada_Dados_Ano_2012!$F$7:$F$253)</f>
        <v>0</v>
      </c>
      <c r="H98" s="40">
        <f ca="1">SUMIF(Entrada_Dados_Ano_2012!$C$7:$C$253,D98,Entrada_Dados_Ano_2012!$G$7:$G$251)</f>
        <v>0</v>
      </c>
      <c r="I98" s="40">
        <f>SUMIF(Entrada_Dados_Ano_2012!$C$7:$C$251,D98,Entrada_Dados_Ano_2012!$H$7:$H$253)</f>
        <v>30</v>
      </c>
      <c r="J98" s="40">
        <f>SUMIF(Entrada_Dados_Ano_2012!$C$7:$C$253,D98,Entrada_Dados_Ano_2012!$I$7:$I$253)</f>
        <v>0</v>
      </c>
      <c r="K98" s="40">
        <f>SUMIF(Entrada_Dados_Ano_2012!$C$7:$C$253,D98,Entrada_Dados_Ano_2012!$J$7:$J$253)</f>
        <v>0</v>
      </c>
      <c r="L98" s="40">
        <f>SUMIF(Entrada_Dados_Ano_2012!$C$7:$C$253,D98,Entrada_Dados_Ano_2012!$K$7:$K$253)</f>
        <v>0</v>
      </c>
      <c r="M98" s="40">
        <f>SUMIF(Entrada_Dados_Ano_2012!$C$7:$C$253,D98,Entrada_Dados_Ano_2012!$L$7:$L$253)</f>
        <v>0</v>
      </c>
      <c r="N98" s="40">
        <f>SUMIF(Entrada_Dados_Ano_2012!$C$7:$C$253,D98,Entrada_Dados_Ano_2012!$M$7:$M$253)</f>
        <v>0</v>
      </c>
      <c r="O98" s="40">
        <f>SUMIF(Entrada_Dados_Ano_2012!$C$7:$C$253,D98,Entrada_Dados_Ano_2012!$N$7:$N$253)</f>
        <v>0</v>
      </c>
      <c r="P98" s="40">
        <f>SUMIF(Entrada_Dados_Ano_2012!$C$7:$C$253,D98,Entrada_Dados_Ano_2012!$O$7:$O$253)</f>
        <v>0</v>
      </c>
      <c r="Q98" s="40">
        <f>SUMIF(Entrada_Dados_Ano_2012!$C$7:$C$253,D98,Entrada_Dados_Ano_2012!$P$7:$P$253)</f>
        <v>40</v>
      </c>
      <c r="R98" s="40">
        <f>SUMIF(Entrada_Dados_Ano_2012!$C$7:$C$253,D98,Entrada_Dados_Ano_2012!$Q$7:$Q$253)</f>
        <v>0</v>
      </c>
      <c r="S98" s="40">
        <f>SUMIF(Entrada_Dados_Ano_2012!$C$7:$C$253,D98,Entrada_Dados_Ano_2012!$R$7:$R$253)</f>
        <v>120</v>
      </c>
      <c r="T98" s="40">
        <f>SUMIF(Entrada_Dados_Ano_2012!$C$7:$C$253,D98,Entrada_Dados_Ano_2012!$S$7:$S$253)</f>
        <v>0</v>
      </c>
      <c r="U98" s="40">
        <f>SUMIF(Entrada_Dados_Ano_2012!$C$7:$C$253,D98,Entrada_Dados_Ano_2012!$T$7:$T$253)</f>
        <v>0</v>
      </c>
      <c r="V98" s="40">
        <f>SUMIF(Entrada_Dados_Ano_2012!$C$7:$C$253,D98,Entrada_Dados_Ano_2012!$U$7:$U$253)</f>
        <v>0</v>
      </c>
      <c r="W98" s="145">
        <f>SUMIF(Entrada_Dados_Ano_2012!$C$7:$C$253,D98,Entrada_Dados_Ano_2012!$V$7:$V$253)</f>
        <v>0</v>
      </c>
      <c r="X98" s="142">
        <f>SUMIF(Entrada_Dados_Ano_2012!$C$7:$C$253,D98,Entrada_Dados_Ano_2012!$Y$7:$Y$253)</f>
        <v>0</v>
      </c>
      <c r="Y98" s="40">
        <f>SUMIF(Entrada_Dados_Ano_2012!$C$7:$C$253,D98,Entrada_Dados_Ano_2012!$Z$7:$Z$253)</f>
        <v>0</v>
      </c>
      <c r="Z98" s="40">
        <f>SUMIF(Entrada_Dados_Ano_2012!$C$7:$C$253,D98,Entrada_Dados_Ano_2012!$AA$7:$AA$253)</f>
        <v>0</v>
      </c>
      <c r="AA98" s="40">
        <f>SUMIF(Entrada_Dados_Ano_2012!$C$7:$C$253,D98,Entrada_Dados_Ano_2012!$AB$7:$AB$253)</f>
        <v>0</v>
      </c>
      <c r="AB98" s="40">
        <f>SUMIF(Entrada_Dados_Ano_2012!$C$7:$C$253,D98,Entrada_Dados_Ano_2012!$AC$7:$AC$253)</f>
        <v>30</v>
      </c>
      <c r="AC98" s="40">
        <f>SUMIF(Entrada_Dados_Ano_2012!$C$7:$C$253,D98,Entrada_Dados_Ano_2012!$AD$7:$AD$253)</f>
        <v>0</v>
      </c>
      <c r="AD98" s="40">
        <f>SUMIF(Entrada_Dados_Ano_2012!$C$7:$C$253,D98,Entrada_Dados_Ano_2012!$AE$7:$AE$253)</f>
        <v>0</v>
      </c>
      <c r="AE98" s="40">
        <f>SUMIF(Entrada_Dados_Ano_2012!$C$7:$C$253,D98,Entrada_Dados_Ano_2012!$AF$7:$AF$253)</f>
        <v>0</v>
      </c>
      <c r="AF98" s="40">
        <f>SUMIF(Entrada_Dados_Ano_2012!$C$7:$C$253,D98,Entrada_Dados_Ano_2012!$AG$7:$AG$253)</f>
        <v>0</v>
      </c>
      <c r="AG98" s="40">
        <f>SUMIF(Entrada_Dados_Ano_2012!$C$7:$C$253,D98,Entrada_Dados_Ano_2012!$AH$7:$AH$253)</f>
        <v>0</v>
      </c>
      <c r="AH98" s="40">
        <f>SUMIF(Entrada_Dados_Ano_2012!$C$7:$C$253,D98,Entrada_Dados_Ano_2012!$AI$7:$AI$253)</f>
        <v>0</v>
      </c>
      <c r="AI98" s="40">
        <f>SUMIF(Entrada_Dados_Ano_2012!$C$7:$C$253,D98,Entrada_Dados_Ano_2012!$AJ$7:$AJ$253)</f>
        <v>0</v>
      </c>
      <c r="AJ98" s="40">
        <f>SUMIF(Entrada_Dados_Ano_2012!$C$7:$C$253,D98,Entrada_Dados_Ano_2012!$AK$7:$AK$253)</f>
        <v>40</v>
      </c>
      <c r="AK98" s="40">
        <f>SUMIF(Entrada_Dados_Ano_2012!$C$7:$C$253,D98,Entrada_Dados_Ano_2012!$AL$7:$AL$253)</f>
        <v>0</v>
      </c>
      <c r="AL98" s="40">
        <f>SUMIF(Entrada_Dados_Ano_2012!$C$7:$C$253,D98,Entrada_Dados_Ano_2012!$AM$7:$AM$253)</f>
        <v>120</v>
      </c>
      <c r="AM98" s="40">
        <f>SUMIF(Entrada_Dados_Ano_2012!$C$7:$C$253,D98,Entrada_Dados_Ano_2012!$AN$7:$AN$253)</f>
        <v>0</v>
      </c>
      <c r="AN98" s="40">
        <f>SUMIF(Entrada_Dados_Ano_2012!$C$7:$C$253,D98,Entrada_Dados_Ano_2012!$AO$7:$AO$253)</f>
        <v>0</v>
      </c>
      <c r="AO98" s="40">
        <f>SUMIF(Entrada_Dados_Ano_2012!$C$7:$C$253,D98,Entrada_Dados_Ano_2012!$AP$7:$AP$253)</f>
        <v>0</v>
      </c>
      <c r="AP98" s="145">
        <f>SUMIF(Entrada_Dados_Ano_2012!$C$7:$C$253,D98,Entrada_Dados_Ano_2012!$AQ$7:$AQ$253)</f>
        <v>0</v>
      </c>
      <c r="AQ98" s="142">
        <f>SUMIF(Entrada_Dados_Ano_2012!$C$7:$C$253,D98,Entrada_Dados_Ano_2012!$AT$7:$AT$253)</f>
        <v>0</v>
      </c>
      <c r="AR98" s="40">
        <f>SUMIF(Entrada_Dados_Ano_2012!$C$7:$C$253,D98,Entrada_Dados_Ano_2012!$AU$7:$AU$253)</f>
        <v>0</v>
      </c>
      <c r="AS98" s="40">
        <f>SUMIF(Entrada_Dados_Ano_2012!$C$7:$C$253,D98,Entrada_Dados_Ano_2012!$AV$7:$AV$253)</f>
        <v>0</v>
      </c>
      <c r="AT98" s="40">
        <f>SUMIF(Entrada_Dados_Ano_2012!$C$7:$C$253,D98,Entrada_Dados_Ano_2012!$AW$7:$AW$253)</f>
        <v>0</v>
      </c>
      <c r="AU98" s="40">
        <f>SUMIF(Entrada_Dados_Ano_2012!$C$7:$C$253,D98,Entrada_Dados_Ano_2012!$AX$7:$AX$253)</f>
        <v>65</v>
      </c>
      <c r="AV98" s="40">
        <f>SUMIF(Entrada_Dados_Ano_2012!$C$7:$C$253,D98,Entrada_Dados_Ano_2012!$AY$7:$AY$253)</f>
        <v>0</v>
      </c>
      <c r="AW98" s="40">
        <f>SUMIF(Entrada_Dados_Ano_2012!$C$7:$C$253,D98,Entrada_Dados_Ano_2012!$AZ$7:$AZ$253)</f>
        <v>0</v>
      </c>
      <c r="AX98" s="40">
        <f>SUMIF(Entrada_Dados_Ano_2012!$C$7:$C$253,D98,Entrada_Dados_Ano_2012!$BA$7:$BA$253)</f>
        <v>0</v>
      </c>
      <c r="AY98" s="40">
        <f>SUMIF(Entrada_Dados_Ano_2012!$C$7:$C$253,D98,Entrada_Dados_Ano_2012!$BB$7:$BB$253)</f>
        <v>0</v>
      </c>
      <c r="AZ98" s="40">
        <f>SUMIF(Entrada_Dados_Ano_2012!$C$7:$C$253,D98,Entrada_Dados_Ano_2012!$BC$7:$BC$253)</f>
        <v>0</v>
      </c>
      <c r="BA98" s="40">
        <f>SUMIF(Entrada_Dados_Ano_2012!$C$7:$C$253,D98,Entrada_Dados_Ano_2012!$BD$7:$BD$253)</f>
        <v>0</v>
      </c>
      <c r="BB98" s="40">
        <f>SUMIF(Entrada_Dados_Ano_2012!$C$7:$C$253,D98,Entrada_Dados_Ano_2012!$BE$7:$BE$253)</f>
        <v>0</v>
      </c>
      <c r="BC98" s="40">
        <f>SUMIF(Entrada_Dados_Ano_2012!$C$7:$C$253,D98,Entrada_Dados_Ano_2012!$BF$7:$BF$253)</f>
        <v>600</v>
      </c>
      <c r="BD98" s="40">
        <f>SUMIF(Entrada_Dados_Ano_2012!$C$7:$C$253,D98,Entrada_Dados_Ano_2012!$BG$7:$BG$253)</f>
        <v>0</v>
      </c>
      <c r="BE98" s="40">
        <f>SUMIF(Entrada_Dados_Ano_2012!$C$7:$C$253,D98,Entrada_Dados_Ano_2012!$BH$7:$BH$253)</f>
        <v>460</v>
      </c>
      <c r="BF98" s="40">
        <f>SUMIF(Entrada_Dados_Ano_2012!$C$7:$C$253,D98,Entrada_Dados_Ano_2012!$BI$7:$BI$253)</f>
        <v>0</v>
      </c>
      <c r="BG98" s="40">
        <f>SUMIF(Entrada_Dados_Ano_2012!$C$7:$C$253,D98,Entrada_Dados_Ano_2012!$BJ$7:$BJ$253)</f>
        <v>0</v>
      </c>
      <c r="BH98" s="40">
        <f>SUMIF(Entrada_Dados_Ano_2012!$C$7:$C$253,D98,Entrada_Dados_Ano_2012!$BK$7:$BK$253)</f>
        <v>0</v>
      </c>
      <c r="BI98" s="40">
        <f>SUMIF(Entrada_Dados_Ano_2012!$C$7:$C$253,D98,Entrada_Dados_Ano_2012!$BL$7:$BL$253)</f>
        <v>0</v>
      </c>
      <c r="BK98" s="80">
        <v>91</v>
      </c>
      <c r="BL98" s="81">
        <f t="shared" si="143"/>
        <v>0</v>
      </c>
      <c r="BM98" s="80" t="str">
        <f>IF(BL98=1,SUM($BL$8:BL98),"")</f>
        <v/>
      </c>
      <c r="BN98" s="86" t="str">
        <f t="shared" si="144"/>
        <v>Formoso</v>
      </c>
      <c r="BO98" s="117">
        <f t="shared" si="227"/>
        <v>0</v>
      </c>
      <c r="BP98" s="116">
        <f>HLOOKUP($BP$6,$BZ$6:DI98,BX98)</f>
        <v>0</v>
      </c>
      <c r="BQ98" s="117">
        <f>HLOOKUP($BQ$6,$DJ$6:ES98,BX98)</f>
        <v>0</v>
      </c>
      <c r="BR98" s="116">
        <f>HLOOKUP($BR$6,$ET$6:GC98,BX98)</f>
        <v>0</v>
      </c>
      <c r="BS98" s="84" t="str">
        <f t="shared" si="145"/>
        <v/>
      </c>
      <c r="BT98" s="96" t="str">
        <f>IF((SUM($BL97:$BL$254)=0),"",IF($BK98=VLOOKUP($BK98,$BM$8:$BM$254,1),IF(VLOOKUP($BK98,$BM$8:$BO$254,2)=0,"",VLOOKUP($BK98,$BM$8:$BO$254,3))," "))</f>
        <v/>
      </c>
      <c r="BU98" s="93" t="str">
        <f t="shared" si="146"/>
        <v/>
      </c>
      <c r="BV98" s="90" t="str">
        <f t="shared" si="147"/>
        <v/>
      </c>
      <c r="BW98" s="93" t="str">
        <f t="shared" si="148"/>
        <v/>
      </c>
      <c r="BX98" s="97">
        <v>93</v>
      </c>
      <c r="BY98" s="29"/>
      <c r="BZ98" s="113"/>
      <c r="CA98" s="113">
        <f t="shared" si="149"/>
        <v>0</v>
      </c>
      <c r="CB98" s="113">
        <f t="shared" si="150"/>
        <v>0</v>
      </c>
      <c r="CC98" s="113">
        <f t="shared" si="151"/>
        <v>0</v>
      </c>
      <c r="CD98" s="113">
        <f t="shared" si="152"/>
        <v>0</v>
      </c>
      <c r="CE98" s="113">
        <f t="shared" ca="1" si="153"/>
        <v>0</v>
      </c>
      <c r="CF98" s="113">
        <f t="shared" si="154"/>
        <v>30</v>
      </c>
      <c r="CG98" s="113">
        <f t="shared" si="155"/>
        <v>0</v>
      </c>
      <c r="CH98" s="113">
        <f t="shared" si="156"/>
        <v>0</v>
      </c>
      <c r="CI98" s="113">
        <f t="shared" si="116"/>
        <v>0</v>
      </c>
      <c r="CJ98" s="113">
        <f t="shared" si="117"/>
        <v>0</v>
      </c>
      <c r="CK98" s="113">
        <f t="shared" si="157"/>
        <v>0</v>
      </c>
      <c r="CL98" s="113">
        <f t="shared" si="158"/>
        <v>0</v>
      </c>
      <c r="CM98" s="113">
        <f t="shared" si="159"/>
        <v>0</v>
      </c>
      <c r="CN98" s="113">
        <f t="shared" si="160"/>
        <v>0</v>
      </c>
      <c r="CO98" s="113">
        <f t="shared" si="161"/>
        <v>0</v>
      </c>
      <c r="CP98" s="113">
        <f t="shared" si="162"/>
        <v>0</v>
      </c>
      <c r="CQ98" s="113">
        <f t="shared" si="163"/>
        <v>0</v>
      </c>
      <c r="CR98" s="113">
        <f t="shared" si="164"/>
        <v>0</v>
      </c>
      <c r="CS98" s="113">
        <f t="shared" si="118"/>
        <v>0</v>
      </c>
      <c r="CT98" s="113">
        <f t="shared" si="119"/>
        <v>0</v>
      </c>
      <c r="CU98" s="113">
        <f t="shared" si="120"/>
        <v>0</v>
      </c>
      <c r="CV98" s="113">
        <f t="shared" si="121"/>
        <v>0</v>
      </c>
      <c r="CW98" s="113">
        <f t="shared" si="165"/>
        <v>40</v>
      </c>
      <c r="CX98" s="113">
        <f t="shared" si="122"/>
        <v>0</v>
      </c>
      <c r="CY98" s="113">
        <f t="shared" si="123"/>
        <v>0</v>
      </c>
      <c r="CZ98" s="113">
        <f t="shared" si="124"/>
        <v>0</v>
      </c>
      <c r="DA98" s="113">
        <f t="shared" si="166"/>
        <v>0</v>
      </c>
      <c r="DB98" s="113">
        <f t="shared" si="167"/>
        <v>120</v>
      </c>
      <c r="DC98" s="113">
        <f t="shared" si="168"/>
        <v>0</v>
      </c>
      <c r="DD98" s="113">
        <f t="shared" si="169"/>
        <v>0</v>
      </c>
      <c r="DE98" s="113">
        <f t="shared" si="170"/>
        <v>0</v>
      </c>
      <c r="DF98" s="113">
        <f t="shared" si="171"/>
        <v>0</v>
      </c>
      <c r="DG98" s="113">
        <f t="shared" si="172"/>
        <v>0</v>
      </c>
      <c r="DH98" s="113">
        <f t="shared" si="173"/>
        <v>0</v>
      </c>
      <c r="DI98" s="113">
        <f t="shared" si="174"/>
        <v>0</v>
      </c>
      <c r="DJ98" s="113"/>
      <c r="DK98" s="113">
        <f t="shared" si="175"/>
        <v>0</v>
      </c>
      <c r="DL98" s="113">
        <f t="shared" si="176"/>
        <v>0</v>
      </c>
      <c r="DM98" s="113">
        <f t="shared" si="177"/>
        <v>0</v>
      </c>
      <c r="DN98" s="113">
        <f t="shared" si="178"/>
        <v>0</v>
      </c>
      <c r="DO98" s="113">
        <f t="shared" si="179"/>
        <v>0</v>
      </c>
      <c r="DP98" s="113">
        <f t="shared" si="180"/>
        <v>30</v>
      </c>
      <c r="DQ98" s="113">
        <f t="shared" si="181"/>
        <v>0</v>
      </c>
      <c r="DR98" s="113">
        <f t="shared" si="182"/>
        <v>0</v>
      </c>
      <c r="DS98" s="113">
        <f t="shared" si="125"/>
        <v>0</v>
      </c>
      <c r="DT98" s="113">
        <f t="shared" si="126"/>
        <v>0</v>
      </c>
      <c r="DU98" s="113">
        <f t="shared" si="183"/>
        <v>0</v>
      </c>
      <c r="DV98" s="113">
        <f t="shared" si="184"/>
        <v>0</v>
      </c>
      <c r="DW98" s="113">
        <f t="shared" si="185"/>
        <v>0</v>
      </c>
      <c r="DX98" s="113">
        <f t="shared" si="186"/>
        <v>0</v>
      </c>
      <c r="DY98" s="113">
        <f t="shared" si="187"/>
        <v>0</v>
      </c>
      <c r="DZ98" s="113">
        <f t="shared" si="188"/>
        <v>0</v>
      </c>
      <c r="EA98" s="113">
        <f t="shared" si="189"/>
        <v>0</v>
      </c>
      <c r="EB98" s="113">
        <f t="shared" si="190"/>
        <v>0</v>
      </c>
      <c r="EC98" s="113">
        <f t="shared" si="127"/>
        <v>0</v>
      </c>
      <c r="ED98" s="113">
        <f t="shared" si="128"/>
        <v>0</v>
      </c>
      <c r="EE98" s="113">
        <f t="shared" si="129"/>
        <v>0</v>
      </c>
      <c r="EF98" s="113">
        <f t="shared" si="130"/>
        <v>0</v>
      </c>
      <c r="EG98" s="113">
        <f t="shared" si="191"/>
        <v>40</v>
      </c>
      <c r="EH98" s="113">
        <f t="shared" si="131"/>
        <v>0</v>
      </c>
      <c r="EI98" s="113">
        <f t="shared" si="132"/>
        <v>0</v>
      </c>
      <c r="EJ98" s="113">
        <f t="shared" si="133"/>
        <v>0</v>
      </c>
      <c r="EK98" s="113">
        <f t="shared" si="192"/>
        <v>0</v>
      </c>
      <c r="EL98" s="113">
        <f t="shared" si="193"/>
        <v>120</v>
      </c>
      <c r="EM98" s="113">
        <f t="shared" si="194"/>
        <v>0</v>
      </c>
      <c r="EN98" s="113">
        <f t="shared" si="195"/>
        <v>0</v>
      </c>
      <c r="EO98" s="113">
        <f t="shared" si="196"/>
        <v>0</v>
      </c>
      <c r="EP98" s="113">
        <f t="shared" si="197"/>
        <v>0</v>
      </c>
      <c r="EQ98" s="113">
        <f t="shared" si="198"/>
        <v>0</v>
      </c>
      <c r="ER98" s="113">
        <f t="shared" si="199"/>
        <v>0</v>
      </c>
      <c r="ES98" s="113">
        <f t="shared" si="200"/>
        <v>0</v>
      </c>
      <c r="ET98" s="113"/>
      <c r="EU98" s="113">
        <f t="shared" si="201"/>
        <v>0</v>
      </c>
      <c r="EV98" s="113">
        <f t="shared" si="202"/>
        <v>0</v>
      </c>
      <c r="EW98" s="113">
        <f t="shared" si="203"/>
        <v>0</v>
      </c>
      <c r="EX98" s="113">
        <f t="shared" si="204"/>
        <v>0</v>
      </c>
      <c r="EY98" s="113">
        <f t="shared" si="205"/>
        <v>0</v>
      </c>
      <c r="EZ98" s="113">
        <f t="shared" si="206"/>
        <v>65</v>
      </c>
      <c r="FA98" s="113">
        <f t="shared" si="207"/>
        <v>0</v>
      </c>
      <c r="FB98" s="113">
        <f t="shared" si="208"/>
        <v>0</v>
      </c>
      <c r="FC98" s="113">
        <f t="shared" si="134"/>
        <v>0</v>
      </c>
      <c r="FD98" s="113">
        <f t="shared" si="135"/>
        <v>0</v>
      </c>
      <c r="FE98" s="113">
        <f t="shared" si="209"/>
        <v>0</v>
      </c>
      <c r="FF98" s="113">
        <f t="shared" si="210"/>
        <v>0</v>
      </c>
      <c r="FG98" s="113">
        <f t="shared" si="211"/>
        <v>0</v>
      </c>
      <c r="FH98" s="113">
        <f t="shared" si="212"/>
        <v>0</v>
      </c>
      <c r="FI98" s="113">
        <f t="shared" si="213"/>
        <v>0</v>
      </c>
      <c r="FJ98" s="113">
        <f t="shared" si="214"/>
        <v>0</v>
      </c>
      <c r="FK98" s="113">
        <f t="shared" si="215"/>
        <v>0</v>
      </c>
      <c r="FL98" s="113">
        <f t="shared" si="216"/>
        <v>0</v>
      </c>
      <c r="FM98" s="113">
        <f t="shared" si="136"/>
        <v>0</v>
      </c>
      <c r="FN98" s="113">
        <f t="shared" si="137"/>
        <v>0</v>
      </c>
      <c r="FO98" s="113">
        <f t="shared" si="138"/>
        <v>0</v>
      </c>
      <c r="FP98" s="113">
        <f t="shared" si="139"/>
        <v>0</v>
      </c>
      <c r="FQ98" s="113">
        <f t="shared" si="217"/>
        <v>600</v>
      </c>
      <c r="FR98" s="113">
        <f t="shared" si="140"/>
        <v>0</v>
      </c>
      <c r="FS98" s="113">
        <f t="shared" si="141"/>
        <v>0</v>
      </c>
      <c r="FT98" s="113">
        <f t="shared" si="142"/>
        <v>0</v>
      </c>
      <c r="FU98" s="113">
        <f t="shared" si="218"/>
        <v>0</v>
      </c>
      <c r="FV98" s="113">
        <f t="shared" si="219"/>
        <v>460</v>
      </c>
      <c r="FW98" s="113">
        <f t="shared" si="220"/>
        <v>0</v>
      </c>
      <c r="FX98" s="113">
        <f t="shared" si="221"/>
        <v>0</v>
      </c>
      <c r="FY98" s="113">
        <f t="shared" si="222"/>
        <v>0</v>
      </c>
      <c r="FZ98" s="113">
        <f t="shared" si="223"/>
        <v>0</v>
      </c>
      <c r="GA98" s="113">
        <f t="shared" si="224"/>
        <v>0</v>
      </c>
      <c r="GB98" s="113">
        <f t="shared" si="225"/>
        <v>0</v>
      </c>
      <c r="GC98" s="113">
        <f t="shared" si="226"/>
        <v>0</v>
      </c>
    </row>
    <row r="99" spans="2:185" ht="12.75" customHeight="1" x14ac:dyDescent="0.2">
      <c r="B99" s="124">
        <v>92</v>
      </c>
      <c r="C99" s="121" t="s">
        <v>369</v>
      </c>
      <c r="D99" s="126" t="s">
        <v>144</v>
      </c>
      <c r="E99" s="40">
        <f>SUMIF(Entrada_Dados_Ano_2012!$C$7:$C$253,D99,Entrada_Dados_Ano_2012!$D$7:$D$253)</f>
        <v>0</v>
      </c>
      <c r="F99" s="40">
        <f>SUMIF(Entrada_Dados_Ano_2012!$C$7:$C$253,D99,Entrada_Dados_Ano_2012!$E$7:$E$253)</f>
        <v>0</v>
      </c>
      <c r="G99" s="40">
        <f>SUMIF(Entrada_Dados_Ano_2012!$C$7:$C$253,D99,Entrada_Dados_Ano_2012!$F$7:$F$253)</f>
        <v>0</v>
      </c>
      <c r="H99" s="40">
        <f ca="1">SUMIF(Entrada_Dados_Ano_2012!$C$7:$C$253,D99,Entrada_Dados_Ano_2012!$G$7:$G$251)</f>
        <v>0</v>
      </c>
      <c r="I99" s="40">
        <f>SUMIF(Entrada_Dados_Ano_2012!$C$7:$C$251,D99,Entrada_Dados_Ano_2012!$H$7:$H$253)</f>
        <v>30</v>
      </c>
      <c r="J99" s="40">
        <f>SUMIF(Entrada_Dados_Ano_2012!$C$7:$C$253,D99,Entrada_Dados_Ano_2012!$I$7:$I$253)</f>
        <v>0</v>
      </c>
      <c r="K99" s="40">
        <f>SUMIF(Entrada_Dados_Ano_2012!$C$7:$C$253,D99,Entrada_Dados_Ano_2012!$J$7:$J$253)</f>
        <v>0</v>
      </c>
      <c r="L99" s="40">
        <f>SUMIF(Entrada_Dados_Ano_2012!$C$7:$C$253,D99,Entrada_Dados_Ano_2012!$K$7:$K$253)</f>
        <v>0</v>
      </c>
      <c r="M99" s="40">
        <f>SUMIF(Entrada_Dados_Ano_2012!$C$7:$C$253,D99,Entrada_Dados_Ano_2012!$L$7:$L$253)</f>
        <v>0</v>
      </c>
      <c r="N99" s="40">
        <f>SUMIF(Entrada_Dados_Ano_2012!$C$7:$C$253,D99,Entrada_Dados_Ano_2012!$M$7:$M$253)</f>
        <v>200</v>
      </c>
      <c r="O99" s="40">
        <f>SUMIF(Entrada_Dados_Ano_2012!$C$7:$C$253,D99,Entrada_Dados_Ano_2012!$N$7:$N$253)</f>
        <v>0</v>
      </c>
      <c r="P99" s="40">
        <f>SUMIF(Entrada_Dados_Ano_2012!$C$7:$C$253,D99,Entrada_Dados_Ano_2012!$O$7:$O$253)</f>
        <v>0</v>
      </c>
      <c r="Q99" s="40">
        <f>SUMIF(Entrada_Dados_Ano_2012!$C$7:$C$253,D99,Entrada_Dados_Ano_2012!$P$7:$P$253)</f>
        <v>25</v>
      </c>
      <c r="R99" s="40">
        <f>SUMIF(Entrada_Dados_Ano_2012!$C$7:$C$253,D99,Entrada_Dados_Ano_2012!$Q$7:$Q$253)</f>
        <v>0</v>
      </c>
      <c r="S99" s="40">
        <f>SUMIF(Entrada_Dados_Ano_2012!$C$7:$C$253,D99,Entrada_Dados_Ano_2012!$R$7:$R$253)</f>
        <v>5300</v>
      </c>
      <c r="T99" s="40">
        <f>SUMIF(Entrada_Dados_Ano_2012!$C$7:$C$253,D99,Entrada_Dados_Ano_2012!$S$7:$S$253)</f>
        <v>23000</v>
      </c>
      <c r="U99" s="40">
        <f>SUMIF(Entrada_Dados_Ano_2012!$C$7:$C$253,D99,Entrada_Dados_Ano_2012!$T$7:$T$253)</f>
        <v>1000</v>
      </c>
      <c r="V99" s="40">
        <f>SUMIF(Entrada_Dados_Ano_2012!$C$7:$C$253,D99,Entrada_Dados_Ano_2012!$U$7:$U$253)</f>
        <v>0</v>
      </c>
      <c r="W99" s="145">
        <f>SUMIF(Entrada_Dados_Ano_2012!$C$7:$C$253,D99,Entrada_Dados_Ano_2012!$V$7:$V$253)</f>
        <v>0</v>
      </c>
      <c r="X99" s="142">
        <f>SUMIF(Entrada_Dados_Ano_2012!$C$7:$C$253,D99,Entrada_Dados_Ano_2012!$Y$7:$Y$253)</f>
        <v>0</v>
      </c>
      <c r="Y99" s="40">
        <f>SUMIF(Entrada_Dados_Ano_2012!$C$7:$C$253,D99,Entrada_Dados_Ano_2012!$Z$7:$Z$253)</f>
        <v>0</v>
      </c>
      <c r="Z99" s="40">
        <f>SUMIF(Entrada_Dados_Ano_2012!$C$7:$C$253,D99,Entrada_Dados_Ano_2012!$AA$7:$AA$253)</f>
        <v>0</v>
      </c>
      <c r="AA99" s="40">
        <f>SUMIF(Entrada_Dados_Ano_2012!$C$7:$C$253,D99,Entrada_Dados_Ano_2012!$AB$7:$AB$253)</f>
        <v>0</v>
      </c>
      <c r="AB99" s="40">
        <f>SUMIF(Entrada_Dados_Ano_2012!$C$7:$C$253,D99,Entrada_Dados_Ano_2012!$AC$7:$AC$253)</f>
        <v>30</v>
      </c>
      <c r="AC99" s="40">
        <f>SUMIF(Entrada_Dados_Ano_2012!$C$7:$C$253,D99,Entrada_Dados_Ano_2012!$AD$7:$AD$253)</f>
        <v>0</v>
      </c>
      <c r="AD99" s="40">
        <f>SUMIF(Entrada_Dados_Ano_2012!$C$7:$C$253,D99,Entrada_Dados_Ano_2012!$AE$7:$AE$253)</f>
        <v>0</v>
      </c>
      <c r="AE99" s="40">
        <f>SUMIF(Entrada_Dados_Ano_2012!$C$7:$C$253,D99,Entrada_Dados_Ano_2012!$AF$7:$AF$253)</f>
        <v>0</v>
      </c>
      <c r="AF99" s="40">
        <f>SUMIF(Entrada_Dados_Ano_2012!$C$7:$C$253,D99,Entrada_Dados_Ano_2012!$AG$7:$AG$253)</f>
        <v>0</v>
      </c>
      <c r="AG99" s="40">
        <f>SUMIF(Entrada_Dados_Ano_2012!$C$7:$C$253,D99,Entrada_Dados_Ano_2012!$AH$7:$AH$253)</f>
        <v>200</v>
      </c>
      <c r="AH99" s="40">
        <f>SUMIF(Entrada_Dados_Ano_2012!$C$7:$C$253,D99,Entrada_Dados_Ano_2012!$AI$7:$AI$253)</f>
        <v>0</v>
      </c>
      <c r="AI99" s="40">
        <f>SUMIF(Entrada_Dados_Ano_2012!$C$7:$C$253,D99,Entrada_Dados_Ano_2012!$AJ$7:$AJ$253)</f>
        <v>0</v>
      </c>
      <c r="AJ99" s="40">
        <f>SUMIF(Entrada_Dados_Ano_2012!$C$7:$C$253,D99,Entrada_Dados_Ano_2012!$AK$7:$AK$253)</f>
        <v>25</v>
      </c>
      <c r="AK99" s="40">
        <f>SUMIF(Entrada_Dados_Ano_2012!$C$7:$C$253,D99,Entrada_Dados_Ano_2012!$AL$7:$AL$253)</f>
        <v>0</v>
      </c>
      <c r="AL99" s="40">
        <f>SUMIF(Entrada_Dados_Ano_2012!$C$7:$C$253,D99,Entrada_Dados_Ano_2012!$AM$7:$AM$253)</f>
        <v>5300</v>
      </c>
      <c r="AM99" s="40">
        <f>SUMIF(Entrada_Dados_Ano_2012!$C$7:$C$253,D99,Entrada_Dados_Ano_2012!$AN$7:$AN$253)</f>
        <v>23000</v>
      </c>
      <c r="AN99" s="40">
        <f>SUMIF(Entrada_Dados_Ano_2012!$C$7:$C$253,D99,Entrada_Dados_Ano_2012!$AO$7:$AO$253)</f>
        <v>1000</v>
      </c>
      <c r="AO99" s="40">
        <f>SUMIF(Entrada_Dados_Ano_2012!$C$7:$C$253,D99,Entrada_Dados_Ano_2012!$AP$7:$AP$253)</f>
        <v>0</v>
      </c>
      <c r="AP99" s="145">
        <f>SUMIF(Entrada_Dados_Ano_2012!$C$7:$C$253,D99,Entrada_Dados_Ano_2012!$AQ$7:$AQ$253)</f>
        <v>0</v>
      </c>
      <c r="AQ99" s="142">
        <f>SUMIF(Entrada_Dados_Ano_2012!$C$7:$C$253,D99,Entrada_Dados_Ano_2012!$AT$7:$AT$253)</f>
        <v>0</v>
      </c>
      <c r="AR99" s="40">
        <f>SUMIF(Entrada_Dados_Ano_2012!$C$7:$C$253,D99,Entrada_Dados_Ano_2012!$AU$7:$AU$253)</f>
        <v>0</v>
      </c>
      <c r="AS99" s="40">
        <f>SUMIF(Entrada_Dados_Ano_2012!$C$7:$C$253,D99,Entrada_Dados_Ano_2012!$AV$7:$AV$253)</f>
        <v>0</v>
      </c>
      <c r="AT99" s="40">
        <f>SUMIF(Entrada_Dados_Ano_2012!$C$7:$C$253,D99,Entrada_Dados_Ano_2012!$AW$7:$AW$253)</f>
        <v>0</v>
      </c>
      <c r="AU99" s="40">
        <f>SUMIF(Entrada_Dados_Ano_2012!$C$7:$C$253,D99,Entrada_Dados_Ano_2012!$AX$7:$AX$253)</f>
        <v>50</v>
      </c>
      <c r="AV99" s="40">
        <f>SUMIF(Entrada_Dados_Ano_2012!$C$7:$C$253,D99,Entrada_Dados_Ano_2012!$AY$7:$AY$253)</f>
        <v>0</v>
      </c>
      <c r="AW99" s="40">
        <f>SUMIF(Entrada_Dados_Ano_2012!$C$7:$C$253,D99,Entrada_Dados_Ano_2012!$AZ$7:$AZ$253)</f>
        <v>0</v>
      </c>
      <c r="AX99" s="40">
        <f>SUMIF(Entrada_Dados_Ano_2012!$C$7:$C$253,D99,Entrada_Dados_Ano_2012!$BA$7:$BA$253)</f>
        <v>0</v>
      </c>
      <c r="AY99" s="40">
        <f>SUMIF(Entrada_Dados_Ano_2012!$C$7:$C$253,D99,Entrada_Dados_Ano_2012!$BB$7:$BB$253)</f>
        <v>0</v>
      </c>
      <c r="AZ99" s="40">
        <f>SUMIF(Entrada_Dados_Ano_2012!$C$7:$C$253,D99,Entrada_Dados_Ano_2012!$BC$7:$BC$253)</f>
        <v>360</v>
      </c>
      <c r="BA99" s="40">
        <f>SUMIF(Entrada_Dados_Ano_2012!$C$7:$C$253,D99,Entrada_Dados_Ano_2012!$BD$7:$BD$253)</f>
        <v>0</v>
      </c>
      <c r="BB99" s="40">
        <f>SUMIF(Entrada_Dados_Ano_2012!$C$7:$C$253,D99,Entrada_Dados_Ano_2012!$BE$7:$BE$253)</f>
        <v>0</v>
      </c>
      <c r="BC99" s="40">
        <f>SUMIF(Entrada_Dados_Ano_2012!$C$7:$C$253,D99,Entrada_Dados_Ano_2012!$BF$7:$BF$253)</f>
        <v>375</v>
      </c>
      <c r="BD99" s="40">
        <f>SUMIF(Entrada_Dados_Ano_2012!$C$7:$C$253,D99,Entrada_Dados_Ano_2012!$BG$7:$BG$253)</f>
        <v>0</v>
      </c>
      <c r="BE99" s="40">
        <f>SUMIF(Entrada_Dados_Ano_2012!$C$7:$C$253,D99,Entrada_Dados_Ano_2012!$BH$7:$BH$253)</f>
        <v>45000</v>
      </c>
      <c r="BF99" s="40">
        <f>SUMIF(Entrada_Dados_Ano_2012!$C$7:$C$253,D99,Entrada_Dados_Ano_2012!$BI$7:$BI$253)</f>
        <v>66700</v>
      </c>
      <c r="BG99" s="40">
        <f>SUMIF(Entrada_Dados_Ano_2012!$C$7:$C$253,D99,Entrada_Dados_Ano_2012!$BJ$7:$BJ$253)</f>
        <v>3800</v>
      </c>
      <c r="BH99" s="40">
        <f>SUMIF(Entrada_Dados_Ano_2012!$C$7:$C$253,D99,Entrada_Dados_Ano_2012!$BK$7:$BK$253)</f>
        <v>0</v>
      </c>
      <c r="BI99" s="40">
        <f>SUMIF(Entrada_Dados_Ano_2012!$C$7:$C$253,D99,Entrada_Dados_Ano_2012!$BL$7:$BL$253)</f>
        <v>0</v>
      </c>
      <c r="BK99" s="80">
        <v>92</v>
      </c>
      <c r="BL99" s="81">
        <f t="shared" si="143"/>
        <v>0</v>
      </c>
      <c r="BM99" s="80" t="str">
        <f>IF(BL99=1,SUM($BL$8:BL99),"")</f>
        <v/>
      </c>
      <c r="BN99" s="86" t="str">
        <f t="shared" si="144"/>
        <v>Gameleira de Goiás</v>
      </c>
      <c r="BO99" s="117">
        <f t="shared" si="227"/>
        <v>0</v>
      </c>
      <c r="BP99" s="116">
        <f>HLOOKUP($BP$6,$BZ$6:DI99,BX99)</f>
        <v>0</v>
      </c>
      <c r="BQ99" s="117">
        <f>HLOOKUP($BQ$6,$DJ$6:ES99,BX99)</f>
        <v>0</v>
      </c>
      <c r="BR99" s="116">
        <f>HLOOKUP($BR$6,$ET$6:GC99,BX99)</f>
        <v>0</v>
      </c>
      <c r="BS99" s="84" t="str">
        <f t="shared" si="145"/>
        <v/>
      </c>
      <c r="BT99" s="96" t="str">
        <f>IF((SUM($BL98:$BL$254)=0),"",IF($BK99=VLOOKUP($BK99,$BM$8:$BM$254,1),IF(VLOOKUP($BK99,$BM$8:$BO$254,2)=0,"",VLOOKUP($BK99,$BM$8:$BO$254,3))," "))</f>
        <v/>
      </c>
      <c r="BU99" s="93" t="str">
        <f t="shared" si="146"/>
        <v/>
      </c>
      <c r="BV99" s="90" t="str">
        <f t="shared" si="147"/>
        <v/>
      </c>
      <c r="BW99" s="93" t="str">
        <f t="shared" si="148"/>
        <v/>
      </c>
      <c r="BX99" s="97">
        <v>94</v>
      </c>
      <c r="BY99" s="29"/>
      <c r="BZ99" s="113"/>
      <c r="CA99" s="113">
        <f t="shared" si="149"/>
        <v>0</v>
      </c>
      <c r="CB99" s="113">
        <f t="shared" si="150"/>
        <v>0</v>
      </c>
      <c r="CC99" s="113">
        <f t="shared" si="151"/>
        <v>0</v>
      </c>
      <c r="CD99" s="113">
        <f t="shared" si="152"/>
        <v>0</v>
      </c>
      <c r="CE99" s="113">
        <f t="shared" ca="1" si="153"/>
        <v>0</v>
      </c>
      <c r="CF99" s="113">
        <f t="shared" si="154"/>
        <v>30</v>
      </c>
      <c r="CG99" s="113">
        <f t="shared" si="155"/>
        <v>0</v>
      </c>
      <c r="CH99" s="113">
        <f t="shared" si="156"/>
        <v>0</v>
      </c>
      <c r="CI99" s="113">
        <f t="shared" si="116"/>
        <v>0</v>
      </c>
      <c r="CJ99" s="113">
        <f t="shared" si="117"/>
        <v>0</v>
      </c>
      <c r="CK99" s="113">
        <f t="shared" si="157"/>
        <v>0</v>
      </c>
      <c r="CL99" s="113">
        <f t="shared" si="158"/>
        <v>0</v>
      </c>
      <c r="CM99" s="113">
        <f t="shared" si="159"/>
        <v>0</v>
      </c>
      <c r="CN99" s="113">
        <f t="shared" si="160"/>
        <v>0</v>
      </c>
      <c r="CO99" s="113">
        <f t="shared" si="161"/>
        <v>200</v>
      </c>
      <c r="CP99" s="113">
        <f t="shared" si="162"/>
        <v>0</v>
      </c>
      <c r="CQ99" s="113">
        <f t="shared" si="163"/>
        <v>0</v>
      </c>
      <c r="CR99" s="113">
        <f t="shared" si="164"/>
        <v>0</v>
      </c>
      <c r="CS99" s="113">
        <f t="shared" si="118"/>
        <v>0</v>
      </c>
      <c r="CT99" s="113">
        <f t="shared" si="119"/>
        <v>60</v>
      </c>
      <c r="CU99" s="113">
        <f t="shared" si="120"/>
        <v>0</v>
      </c>
      <c r="CV99" s="113">
        <f t="shared" si="121"/>
        <v>0</v>
      </c>
      <c r="CW99" s="113">
        <f t="shared" si="165"/>
        <v>25</v>
      </c>
      <c r="CX99" s="113">
        <f t="shared" si="122"/>
        <v>0</v>
      </c>
      <c r="CY99" s="113">
        <f t="shared" si="123"/>
        <v>0</v>
      </c>
      <c r="CZ99" s="113">
        <f t="shared" si="124"/>
        <v>0</v>
      </c>
      <c r="DA99" s="113">
        <f t="shared" si="166"/>
        <v>0</v>
      </c>
      <c r="DB99" s="113">
        <f t="shared" si="167"/>
        <v>5300</v>
      </c>
      <c r="DC99" s="113">
        <f t="shared" si="168"/>
        <v>0</v>
      </c>
      <c r="DD99" s="113">
        <f t="shared" si="169"/>
        <v>23000</v>
      </c>
      <c r="DE99" s="113">
        <f t="shared" si="170"/>
        <v>1000</v>
      </c>
      <c r="DF99" s="113">
        <f t="shared" si="171"/>
        <v>0</v>
      </c>
      <c r="DG99" s="113">
        <f t="shared" si="172"/>
        <v>0</v>
      </c>
      <c r="DH99" s="113">
        <f t="shared" si="173"/>
        <v>0</v>
      </c>
      <c r="DI99" s="113">
        <f t="shared" si="174"/>
        <v>0</v>
      </c>
      <c r="DJ99" s="113"/>
      <c r="DK99" s="113">
        <f t="shared" si="175"/>
        <v>0</v>
      </c>
      <c r="DL99" s="113">
        <f t="shared" si="176"/>
        <v>0</v>
      </c>
      <c r="DM99" s="113">
        <f t="shared" si="177"/>
        <v>0</v>
      </c>
      <c r="DN99" s="113">
        <f t="shared" si="178"/>
        <v>0</v>
      </c>
      <c r="DO99" s="113">
        <f t="shared" si="179"/>
        <v>0</v>
      </c>
      <c r="DP99" s="113">
        <f t="shared" si="180"/>
        <v>30</v>
      </c>
      <c r="DQ99" s="113">
        <f t="shared" si="181"/>
        <v>0</v>
      </c>
      <c r="DR99" s="113">
        <f t="shared" si="182"/>
        <v>0</v>
      </c>
      <c r="DS99" s="113">
        <f t="shared" si="125"/>
        <v>0</v>
      </c>
      <c r="DT99" s="113">
        <f t="shared" si="126"/>
        <v>0</v>
      </c>
      <c r="DU99" s="113">
        <f t="shared" si="183"/>
        <v>0</v>
      </c>
      <c r="DV99" s="113">
        <f t="shared" si="184"/>
        <v>0</v>
      </c>
      <c r="DW99" s="113">
        <f t="shared" si="185"/>
        <v>0</v>
      </c>
      <c r="DX99" s="113">
        <f t="shared" si="186"/>
        <v>0</v>
      </c>
      <c r="DY99" s="113">
        <f t="shared" si="187"/>
        <v>200</v>
      </c>
      <c r="DZ99" s="113">
        <f t="shared" si="188"/>
        <v>0</v>
      </c>
      <c r="EA99" s="113">
        <f t="shared" si="189"/>
        <v>0</v>
      </c>
      <c r="EB99" s="113">
        <f t="shared" si="190"/>
        <v>0</v>
      </c>
      <c r="EC99" s="113">
        <f t="shared" si="127"/>
        <v>0</v>
      </c>
      <c r="ED99" s="113">
        <f t="shared" si="128"/>
        <v>60</v>
      </c>
      <c r="EE99" s="113">
        <f t="shared" si="129"/>
        <v>0</v>
      </c>
      <c r="EF99" s="113">
        <f t="shared" si="130"/>
        <v>0</v>
      </c>
      <c r="EG99" s="113">
        <f t="shared" si="191"/>
        <v>25</v>
      </c>
      <c r="EH99" s="113">
        <f t="shared" si="131"/>
        <v>0</v>
      </c>
      <c r="EI99" s="113">
        <f t="shared" si="132"/>
        <v>0</v>
      </c>
      <c r="EJ99" s="113">
        <f t="shared" si="133"/>
        <v>0</v>
      </c>
      <c r="EK99" s="113">
        <f t="shared" si="192"/>
        <v>0</v>
      </c>
      <c r="EL99" s="113">
        <f t="shared" si="193"/>
        <v>5300</v>
      </c>
      <c r="EM99" s="113">
        <f t="shared" si="194"/>
        <v>0</v>
      </c>
      <c r="EN99" s="113">
        <f t="shared" si="195"/>
        <v>23000</v>
      </c>
      <c r="EO99" s="113">
        <f t="shared" si="196"/>
        <v>1000</v>
      </c>
      <c r="EP99" s="113">
        <f t="shared" si="197"/>
        <v>0</v>
      </c>
      <c r="EQ99" s="113">
        <f t="shared" si="198"/>
        <v>0</v>
      </c>
      <c r="ER99" s="113">
        <f t="shared" si="199"/>
        <v>0</v>
      </c>
      <c r="ES99" s="113">
        <f t="shared" si="200"/>
        <v>0</v>
      </c>
      <c r="ET99" s="113"/>
      <c r="EU99" s="113">
        <f t="shared" si="201"/>
        <v>0</v>
      </c>
      <c r="EV99" s="113">
        <f t="shared" si="202"/>
        <v>0</v>
      </c>
      <c r="EW99" s="113">
        <f t="shared" si="203"/>
        <v>0</v>
      </c>
      <c r="EX99" s="113">
        <f t="shared" si="204"/>
        <v>0</v>
      </c>
      <c r="EY99" s="113">
        <f t="shared" si="205"/>
        <v>0</v>
      </c>
      <c r="EZ99" s="113">
        <f t="shared" si="206"/>
        <v>50</v>
      </c>
      <c r="FA99" s="113">
        <f t="shared" si="207"/>
        <v>0</v>
      </c>
      <c r="FB99" s="113">
        <f t="shared" si="208"/>
        <v>0</v>
      </c>
      <c r="FC99" s="113">
        <f t="shared" si="134"/>
        <v>0</v>
      </c>
      <c r="FD99" s="113">
        <f t="shared" si="135"/>
        <v>0</v>
      </c>
      <c r="FE99" s="113">
        <f t="shared" si="209"/>
        <v>0</v>
      </c>
      <c r="FF99" s="113">
        <f t="shared" si="210"/>
        <v>0</v>
      </c>
      <c r="FG99" s="113">
        <f t="shared" si="211"/>
        <v>0</v>
      </c>
      <c r="FH99" s="113">
        <f t="shared" si="212"/>
        <v>0</v>
      </c>
      <c r="FI99" s="113">
        <f t="shared" si="213"/>
        <v>360</v>
      </c>
      <c r="FJ99" s="113">
        <f t="shared" si="214"/>
        <v>0</v>
      </c>
      <c r="FK99" s="113">
        <f t="shared" si="215"/>
        <v>0</v>
      </c>
      <c r="FL99" s="113">
        <f t="shared" si="216"/>
        <v>0</v>
      </c>
      <c r="FM99" s="113">
        <f t="shared" si="136"/>
        <v>0</v>
      </c>
      <c r="FN99" s="113">
        <f t="shared" si="137"/>
        <v>1080</v>
      </c>
      <c r="FO99" s="113">
        <f t="shared" si="138"/>
        <v>0</v>
      </c>
      <c r="FP99" s="113">
        <f t="shared" si="139"/>
        <v>0</v>
      </c>
      <c r="FQ99" s="113">
        <f t="shared" si="217"/>
        <v>375</v>
      </c>
      <c r="FR99" s="113">
        <f t="shared" si="140"/>
        <v>0</v>
      </c>
      <c r="FS99" s="113">
        <f t="shared" si="141"/>
        <v>0</v>
      </c>
      <c r="FT99" s="113">
        <f t="shared" si="142"/>
        <v>0</v>
      </c>
      <c r="FU99" s="113">
        <f t="shared" si="218"/>
        <v>0</v>
      </c>
      <c r="FV99" s="113">
        <f t="shared" si="219"/>
        <v>45000</v>
      </c>
      <c r="FW99" s="113">
        <f t="shared" si="220"/>
        <v>0</v>
      </c>
      <c r="FX99" s="113">
        <f t="shared" si="221"/>
        <v>66700</v>
      </c>
      <c r="FY99" s="113">
        <f t="shared" si="222"/>
        <v>3800</v>
      </c>
      <c r="FZ99" s="113">
        <f t="shared" si="223"/>
        <v>0</v>
      </c>
      <c r="GA99" s="113">
        <f t="shared" si="224"/>
        <v>0</v>
      </c>
      <c r="GB99" s="113">
        <f t="shared" si="225"/>
        <v>0</v>
      </c>
      <c r="GC99" s="113">
        <f t="shared" si="226"/>
        <v>0</v>
      </c>
    </row>
    <row r="100" spans="2:185" ht="12.75" customHeight="1" x14ac:dyDescent="0.2">
      <c r="B100" s="124">
        <v>93</v>
      </c>
      <c r="C100" s="121" t="s">
        <v>371</v>
      </c>
      <c r="D100" s="126" t="s">
        <v>146</v>
      </c>
      <c r="E100" s="40">
        <f>SUMIF(Entrada_Dados_Ano_2012!$C$7:$C$253,D100,Entrada_Dados_Ano_2012!$D$7:$D$253)</f>
        <v>0</v>
      </c>
      <c r="F100" s="40">
        <f>SUMIF(Entrada_Dados_Ano_2012!$C$7:$C$253,D100,Entrada_Dados_Ano_2012!$E$7:$E$253)</f>
        <v>0</v>
      </c>
      <c r="G100" s="40">
        <f>SUMIF(Entrada_Dados_Ano_2012!$C$7:$C$253,D100,Entrada_Dados_Ano_2012!$F$7:$F$253)</f>
        <v>0</v>
      </c>
      <c r="H100" s="40">
        <f ca="1">SUMIF(Entrada_Dados_Ano_2012!$C$7:$C$253,D100,Entrada_Dados_Ano_2012!$G$7:$G$251)</f>
        <v>0</v>
      </c>
      <c r="I100" s="40">
        <f>SUMIF(Entrada_Dados_Ano_2012!$C$7:$C$251,D100,Entrada_Dados_Ano_2012!$H$7:$H$253)</f>
        <v>20</v>
      </c>
      <c r="J100" s="40">
        <f>SUMIF(Entrada_Dados_Ano_2012!$C$7:$C$253,D100,Entrada_Dados_Ano_2012!$I$7:$I$253)</f>
        <v>0</v>
      </c>
      <c r="K100" s="40">
        <f>SUMIF(Entrada_Dados_Ano_2012!$C$7:$C$253,D100,Entrada_Dados_Ano_2012!$J$7:$J$253)</f>
        <v>0</v>
      </c>
      <c r="L100" s="40">
        <f>SUMIF(Entrada_Dados_Ano_2012!$C$7:$C$253,D100,Entrada_Dados_Ano_2012!$K$7:$K$253)</f>
        <v>0</v>
      </c>
      <c r="M100" s="40">
        <f>SUMIF(Entrada_Dados_Ano_2012!$C$7:$C$253,D100,Entrada_Dados_Ano_2012!$L$7:$L$253)</f>
        <v>0</v>
      </c>
      <c r="N100" s="40">
        <f>SUMIF(Entrada_Dados_Ano_2012!$C$7:$C$253,D100,Entrada_Dados_Ano_2012!$M$7:$M$253)</f>
        <v>0</v>
      </c>
      <c r="O100" s="40">
        <f>SUMIF(Entrada_Dados_Ano_2012!$C$7:$C$253,D100,Entrada_Dados_Ano_2012!$N$7:$N$253)</f>
        <v>0</v>
      </c>
      <c r="P100" s="40">
        <f>SUMIF(Entrada_Dados_Ano_2012!$C$7:$C$253,D100,Entrada_Dados_Ano_2012!$O$7:$O$253)</f>
        <v>0</v>
      </c>
      <c r="Q100" s="40">
        <f>SUMIF(Entrada_Dados_Ano_2012!$C$7:$C$253,D100,Entrada_Dados_Ano_2012!$P$7:$P$253)</f>
        <v>90</v>
      </c>
      <c r="R100" s="40">
        <f>SUMIF(Entrada_Dados_Ano_2012!$C$7:$C$253,D100,Entrada_Dados_Ano_2012!$Q$7:$Q$253)</f>
        <v>0</v>
      </c>
      <c r="S100" s="40">
        <f>SUMIF(Entrada_Dados_Ano_2012!$C$7:$C$253,D100,Entrada_Dados_Ano_2012!$R$7:$R$253)</f>
        <v>400</v>
      </c>
      <c r="T100" s="40">
        <f>SUMIF(Entrada_Dados_Ano_2012!$C$7:$C$253,D100,Entrada_Dados_Ano_2012!$S$7:$S$253)</f>
        <v>1200</v>
      </c>
      <c r="U100" s="40">
        <f>SUMIF(Entrada_Dados_Ano_2012!$C$7:$C$253,D100,Entrada_Dados_Ano_2012!$T$7:$T$253)</f>
        <v>0</v>
      </c>
      <c r="V100" s="40">
        <f>SUMIF(Entrada_Dados_Ano_2012!$C$7:$C$253,D100,Entrada_Dados_Ano_2012!$U$7:$U$253)</f>
        <v>110</v>
      </c>
      <c r="W100" s="145">
        <f>SUMIF(Entrada_Dados_Ano_2012!$C$7:$C$253,D100,Entrada_Dados_Ano_2012!$V$7:$V$253)</f>
        <v>0</v>
      </c>
      <c r="X100" s="142">
        <f>SUMIF(Entrada_Dados_Ano_2012!$C$7:$C$253,D100,Entrada_Dados_Ano_2012!$Y$7:$Y$253)</f>
        <v>0</v>
      </c>
      <c r="Y100" s="40">
        <f>SUMIF(Entrada_Dados_Ano_2012!$C$7:$C$253,D100,Entrada_Dados_Ano_2012!$Z$7:$Z$253)</f>
        <v>0</v>
      </c>
      <c r="Z100" s="40">
        <f>SUMIF(Entrada_Dados_Ano_2012!$C$7:$C$253,D100,Entrada_Dados_Ano_2012!$AA$7:$AA$253)</f>
        <v>0</v>
      </c>
      <c r="AA100" s="40">
        <f>SUMIF(Entrada_Dados_Ano_2012!$C$7:$C$253,D100,Entrada_Dados_Ano_2012!$AB$7:$AB$253)</f>
        <v>0</v>
      </c>
      <c r="AB100" s="40">
        <f>SUMIF(Entrada_Dados_Ano_2012!$C$7:$C$253,D100,Entrada_Dados_Ano_2012!$AC$7:$AC$253)</f>
        <v>20</v>
      </c>
      <c r="AC100" s="40">
        <f>SUMIF(Entrada_Dados_Ano_2012!$C$7:$C$253,D100,Entrada_Dados_Ano_2012!$AD$7:$AD$253)</f>
        <v>0</v>
      </c>
      <c r="AD100" s="40">
        <f>SUMIF(Entrada_Dados_Ano_2012!$C$7:$C$253,D100,Entrada_Dados_Ano_2012!$AE$7:$AE$253)</f>
        <v>0</v>
      </c>
      <c r="AE100" s="40">
        <f>SUMIF(Entrada_Dados_Ano_2012!$C$7:$C$253,D100,Entrada_Dados_Ano_2012!$AF$7:$AF$253)</f>
        <v>0</v>
      </c>
      <c r="AF100" s="40">
        <f>SUMIF(Entrada_Dados_Ano_2012!$C$7:$C$253,D100,Entrada_Dados_Ano_2012!$AG$7:$AG$253)</f>
        <v>0</v>
      </c>
      <c r="AG100" s="40">
        <f>SUMIF(Entrada_Dados_Ano_2012!$C$7:$C$253,D100,Entrada_Dados_Ano_2012!$AH$7:$AH$253)</f>
        <v>0</v>
      </c>
      <c r="AH100" s="40">
        <f>SUMIF(Entrada_Dados_Ano_2012!$C$7:$C$253,D100,Entrada_Dados_Ano_2012!$AI$7:$AI$253)</f>
        <v>0</v>
      </c>
      <c r="AI100" s="40">
        <f>SUMIF(Entrada_Dados_Ano_2012!$C$7:$C$253,D100,Entrada_Dados_Ano_2012!$AJ$7:$AJ$253)</f>
        <v>0</v>
      </c>
      <c r="AJ100" s="40">
        <f>SUMIF(Entrada_Dados_Ano_2012!$C$7:$C$253,D100,Entrada_Dados_Ano_2012!$AK$7:$AK$253)</f>
        <v>90</v>
      </c>
      <c r="AK100" s="40">
        <f>SUMIF(Entrada_Dados_Ano_2012!$C$7:$C$253,D100,Entrada_Dados_Ano_2012!$AL$7:$AL$253)</f>
        <v>0</v>
      </c>
      <c r="AL100" s="40">
        <f>SUMIF(Entrada_Dados_Ano_2012!$C$7:$C$253,D100,Entrada_Dados_Ano_2012!$AM$7:$AM$253)</f>
        <v>400</v>
      </c>
      <c r="AM100" s="40">
        <f>SUMIF(Entrada_Dados_Ano_2012!$C$7:$C$253,D100,Entrada_Dados_Ano_2012!$AN$7:$AN$253)</f>
        <v>1200</v>
      </c>
      <c r="AN100" s="40">
        <f>SUMIF(Entrada_Dados_Ano_2012!$C$7:$C$253,D100,Entrada_Dados_Ano_2012!$AO$7:$AO$253)</f>
        <v>0</v>
      </c>
      <c r="AO100" s="40">
        <f>SUMIF(Entrada_Dados_Ano_2012!$C$7:$C$253,D100,Entrada_Dados_Ano_2012!$AP$7:$AP$253)</f>
        <v>110</v>
      </c>
      <c r="AP100" s="145">
        <f>SUMIF(Entrada_Dados_Ano_2012!$C$7:$C$253,D100,Entrada_Dados_Ano_2012!$AQ$7:$AQ$253)</f>
        <v>0</v>
      </c>
      <c r="AQ100" s="142">
        <f>SUMIF(Entrada_Dados_Ano_2012!$C$7:$C$253,D100,Entrada_Dados_Ano_2012!$AT$7:$AT$253)</f>
        <v>0</v>
      </c>
      <c r="AR100" s="40">
        <f>SUMIF(Entrada_Dados_Ano_2012!$C$7:$C$253,D100,Entrada_Dados_Ano_2012!$AU$7:$AU$253)</f>
        <v>0</v>
      </c>
      <c r="AS100" s="40">
        <f>SUMIF(Entrada_Dados_Ano_2012!$C$7:$C$253,D100,Entrada_Dados_Ano_2012!$AV$7:$AV$253)</f>
        <v>0</v>
      </c>
      <c r="AT100" s="40">
        <f>SUMIF(Entrada_Dados_Ano_2012!$C$7:$C$253,D100,Entrada_Dados_Ano_2012!$AW$7:$AW$253)</f>
        <v>0</v>
      </c>
      <c r="AU100" s="40">
        <f>SUMIF(Entrada_Dados_Ano_2012!$C$7:$C$253,D100,Entrada_Dados_Ano_2012!$AX$7:$AX$253)</f>
        <v>30</v>
      </c>
      <c r="AV100" s="40">
        <f>SUMIF(Entrada_Dados_Ano_2012!$C$7:$C$253,D100,Entrada_Dados_Ano_2012!$AY$7:$AY$253)</f>
        <v>0</v>
      </c>
      <c r="AW100" s="40">
        <f>SUMIF(Entrada_Dados_Ano_2012!$C$7:$C$253,D100,Entrada_Dados_Ano_2012!$AZ$7:$AZ$253)</f>
        <v>0</v>
      </c>
      <c r="AX100" s="40">
        <f>SUMIF(Entrada_Dados_Ano_2012!$C$7:$C$253,D100,Entrada_Dados_Ano_2012!$BA$7:$BA$253)</f>
        <v>0</v>
      </c>
      <c r="AY100" s="40">
        <f>SUMIF(Entrada_Dados_Ano_2012!$C$7:$C$253,D100,Entrada_Dados_Ano_2012!$BB$7:$BB$253)</f>
        <v>0</v>
      </c>
      <c r="AZ100" s="40">
        <f>SUMIF(Entrada_Dados_Ano_2012!$C$7:$C$253,D100,Entrada_Dados_Ano_2012!$BC$7:$BC$253)</f>
        <v>0</v>
      </c>
      <c r="BA100" s="40">
        <f>SUMIF(Entrada_Dados_Ano_2012!$C$7:$C$253,D100,Entrada_Dados_Ano_2012!$BD$7:$BD$253)</f>
        <v>0</v>
      </c>
      <c r="BB100" s="40">
        <f>SUMIF(Entrada_Dados_Ano_2012!$C$7:$C$253,D100,Entrada_Dados_Ano_2012!$BE$7:$BE$253)</f>
        <v>0</v>
      </c>
      <c r="BC100" s="40">
        <f>SUMIF(Entrada_Dados_Ano_2012!$C$7:$C$253,D100,Entrada_Dados_Ano_2012!$BF$7:$BF$253)</f>
        <v>1500</v>
      </c>
      <c r="BD100" s="40">
        <f>SUMIF(Entrada_Dados_Ano_2012!$C$7:$C$253,D100,Entrada_Dados_Ano_2012!$BG$7:$BG$253)</f>
        <v>0</v>
      </c>
      <c r="BE100" s="40">
        <f>SUMIF(Entrada_Dados_Ano_2012!$C$7:$C$253,D100,Entrada_Dados_Ano_2012!$BH$7:$BH$253)</f>
        <v>3000</v>
      </c>
      <c r="BF100" s="40">
        <f>SUMIF(Entrada_Dados_Ano_2012!$C$7:$C$253,D100,Entrada_Dados_Ano_2012!$BI$7:$BI$253)</f>
        <v>3672</v>
      </c>
      <c r="BG100" s="40">
        <f>SUMIF(Entrada_Dados_Ano_2012!$C$7:$C$253,D100,Entrada_Dados_Ano_2012!$BJ$7:$BJ$253)</f>
        <v>0</v>
      </c>
      <c r="BH100" s="40">
        <f>SUMIF(Entrada_Dados_Ano_2012!$C$7:$C$253,D100,Entrada_Dados_Ano_2012!$BK$7:$BK$253)</f>
        <v>9000</v>
      </c>
      <c r="BI100" s="40">
        <f>SUMIF(Entrada_Dados_Ano_2012!$C$7:$C$253,D100,Entrada_Dados_Ano_2012!$BL$7:$BL$253)</f>
        <v>0</v>
      </c>
      <c r="BK100" s="80">
        <v>93</v>
      </c>
      <c r="BL100" s="81">
        <f t="shared" si="143"/>
        <v>0</v>
      </c>
      <c r="BM100" s="80" t="str">
        <f>IF(BL100=1,SUM($BL$8:BL100),"")</f>
        <v/>
      </c>
      <c r="BN100" s="86" t="str">
        <f t="shared" si="144"/>
        <v>Goianápolis</v>
      </c>
      <c r="BO100" s="117">
        <f t="shared" si="227"/>
        <v>0</v>
      </c>
      <c r="BP100" s="116">
        <f>HLOOKUP($BP$6,$BZ$6:DI100,BX100)</f>
        <v>0</v>
      </c>
      <c r="BQ100" s="117">
        <f>HLOOKUP($BQ$6,$DJ$6:ES100,BX100)</f>
        <v>0</v>
      </c>
      <c r="BR100" s="116">
        <f>HLOOKUP($BR$6,$ET$6:GC100,BX100)</f>
        <v>0</v>
      </c>
      <c r="BS100" s="84" t="str">
        <f t="shared" si="145"/>
        <v/>
      </c>
      <c r="BT100" s="96" t="str">
        <f>IF((SUM($BL99:$BL$254)=0),"",IF($BK100=VLOOKUP($BK100,$BM$8:$BM$254,1),IF(VLOOKUP($BK100,$BM$8:$BO$254,2)=0,"",VLOOKUP($BK100,$BM$8:$BO$254,3))," "))</f>
        <v/>
      </c>
      <c r="BU100" s="93" t="str">
        <f t="shared" si="146"/>
        <v/>
      </c>
      <c r="BV100" s="90" t="str">
        <f t="shared" si="147"/>
        <v/>
      </c>
      <c r="BW100" s="93" t="str">
        <f t="shared" si="148"/>
        <v/>
      </c>
      <c r="BX100" s="97">
        <v>95</v>
      </c>
      <c r="BY100" s="29"/>
      <c r="BZ100" s="113"/>
      <c r="CA100" s="113">
        <f t="shared" si="149"/>
        <v>0</v>
      </c>
      <c r="CB100" s="113">
        <f t="shared" si="150"/>
        <v>0</v>
      </c>
      <c r="CC100" s="113">
        <f t="shared" si="151"/>
        <v>0</v>
      </c>
      <c r="CD100" s="113">
        <f t="shared" si="152"/>
        <v>0</v>
      </c>
      <c r="CE100" s="113">
        <f t="shared" ca="1" si="153"/>
        <v>0</v>
      </c>
      <c r="CF100" s="113">
        <f t="shared" si="154"/>
        <v>20</v>
      </c>
      <c r="CG100" s="113">
        <f t="shared" si="155"/>
        <v>110</v>
      </c>
      <c r="CH100" s="113">
        <f t="shared" si="156"/>
        <v>0</v>
      </c>
      <c r="CI100" s="113">
        <f t="shared" si="116"/>
        <v>0</v>
      </c>
      <c r="CJ100" s="113">
        <f t="shared" si="117"/>
        <v>0</v>
      </c>
      <c r="CK100" s="113">
        <f t="shared" si="157"/>
        <v>0</v>
      </c>
      <c r="CL100" s="113">
        <f t="shared" si="158"/>
        <v>0</v>
      </c>
      <c r="CM100" s="113">
        <f t="shared" si="159"/>
        <v>0</v>
      </c>
      <c r="CN100" s="113">
        <f t="shared" si="160"/>
        <v>0</v>
      </c>
      <c r="CO100" s="113">
        <f t="shared" si="161"/>
        <v>0</v>
      </c>
      <c r="CP100" s="113">
        <f t="shared" si="162"/>
        <v>0</v>
      </c>
      <c r="CQ100" s="113">
        <f t="shared" si="163"/>
        <v>0</v>
      </c>
      <c r="CR100" s="113">
        <f t="shared" si="164"/>
        <v>0</v>
      </c>
      <c r="CS100" s="113">
        <f t="shared" si="118"/>
        <v>0</v>
      </c>
      <c r="CT100" s="113">
        <f t="shared" si="119"/>
        <v>270</v>
      </c>
      <c r="CU100" s="113">
        <f t="shared" si="120"/>
        <v>4</v>
      </c>
      <c r="CV100" s="113">
        <f t="shared" si="121"/>
        <v>0</v>
      </c>
      <c r="CW100" s="113">
        <f t="shared" si="165"/>
        <v>90</v>
      </c>
      <c r="CX100" s="113">
        <f t="shared" si="122"/>
        <v>0</v>
      </c>
      <c r="CY100" s="113">
        <f t="shared" si="123"/>
        <v>0</v>
      </c>
      <c r="CZ100" s="113">
        <f t="shared" si="124"/>
        <v>0</v>
      </c>
      <c r="DA100" s="113">
        <f t="shared" si="166"/>
        <v>0</v>
      </c>
      <c r="DB100" s="113">
        <f t="shared" si="167"/>
        <v>400</v>
      </c>
      <c r="DC100" s="113">
        <f t="shared" si="168"/>
        <v>0</v>
      </c>
      <c r="DD100" s="113">
        <f t="shared" si="169"/>
        <v>1200</v>
      </c>
      <c r="DE100" s="113">
        <f t="shared" si="170"/>
        <v>0</v>
      </c>
      <c r="DF100" s="113">
        <f t="shared" si="171"/>
        <v>35</v>
      </c>
      <c r="DG100" s="113">
        <f t="shared" si="172"/>
        <v>110</v>
      </c>
      <c r="DH100" s="113">
        <f t="shared" si="173"/>
        <v>0</v>
      </c>
      <c r="DI100" s="113">
        <f t="shared" si="174"/>
        <v>0</v>
      </c>
      <c r="DJ100" s="113"/>
      <c r="DK100" s="113">
        <f t="shared" si="175"/>
        <v>0</v>
      </c>
      <c r="DL100" s="113">
        <f t="shared" si="176"/>
        <v>0</v>
      </c>
      <c r="DM100" s="113">
        <f t="shared" si="177"/>
        <v>0</v>
      </c>
      <c r="DN100" s="113">
        <f t="shared" si="178"/>
        <v>0</v>
      </c>
      <c r="DO100" s="113">
        <f t="shared" si="179"/>
        <v>0</v>
      </c>
      <c r="DP100" s="113">
        <f t="shared" si="180"/>
        <v>20</v>
      </c>
      <c r="DQ100" s="113">
        <f t="shared" si="181"/>
        <v>110</v>
      </c>
      <c r="DR100" s="113">
        <f t="shared" si="182"/>
        <v>0</v>
      </c>
      <c r="DS100" s="113">
        <f t="shared" si="125"/>
        <v>0</v>
      </c>
      <c r="DT100" s="113">
        <f t="shared" si="126"/>
        <v>0</v>
      </c>
      <c r="DU100" s="113">
        <f t="shared" si="183"/>
        <v>0</v>
      </c>
      <c r="DV100" s="113">
        <f t="shared" si="184"/>
        <v>0</v>
      </c>
      <c r="DW100" s="113">
        <f t="shared" si="185"/>
        <v>0</v>
      </c>
      <c r="DX100" s="113">
        <f t="shared" si="186"/>
        <v>0</v>
      </c>
      <c r="DY100" s="113">
        <f t="shared" si="187"/>
        <v>0</v>
      </c>
      <c r="DZ100" s="113">
        <f t="shared" si="188"/>
        <v>0</v>
      </c>
      <c r="EA100" s="113">
        <f t="shared" si="189"/>
        <v>0</v>
      </c>
      <c r="EB100" s="113">
        <f t="shared" si="190"/>
        <v>0</v>
      </c>
      <c r="EC100" s="113">
        <f t="shared" si="127"/>
        <v>0</v>
      </c>
      <c r="ED100" s="113">
        <f t="shared" si="128"/>
        <v>270</v>
      </c>
      <c r="EE100" s="113">
        <f t="shared" si="129"/>
        <v>4</v>
      </c>
      <c r="EF100" s="113">
        <f t="shared" si="130"/>
        <v>0</v>
      </c>
      <c r="EG100" s="113">
        <f t="shared" si="191"/>
        <v>90</v>
      </c>
      <c r="EH100" s="113">
        <f t="shared" si="131"/>
        <v>0</v>
      </c>
      <c r="EI100" s="113">
        <f t="shared" si="132"/>
        <v>0</v>
      </c>
      <c r="EJ100" s="113">
        <f t="shared" si="133"/>
        <v>0</v>
      </c>
      <c r="EK100" s="113">
        <f t="shared" si="192"/>
        <v>0</v>
      </c>
      <c r="EL100" s="113">
        <f t="shared" si="193"/>
        <v>400</v>
      </c>
      <c r="EM100" s="113">
        <f t="shared" si="194"/>
        <v>0</v>
      </c>
      <c r="EN100" s="113">
        <f t="shared" si="195"/>
        <v>1200</v>
      </c>
      <c r="EO100" s="113">
        <f t="shared" si="196"/>
        <v>0</v>
      </c>
      <c r="EP100" s="113">
        <f t="shared" si="197"/>
        <v>35</v>
      </c>
      <c r="EQ100" s="113">
        <f t="shared" si="198"/>
        <v>110</v>
      </c>
      <c r="ER100" s="113">
        <f t="shared" si="199"/>
        <v>0</v>
      </c>
      <c r="ES100" s="113">
        <f t="shared" si="200"/>
        <v>0</v>
      </c>
      <c r="ET100" s="113"/>
      <c r="EU100" s="113">
        <f t="shared" si="201"/>
        <v>0</v>
      </c>
      <c r="EV100" s="113">
        <f t="shared" si="202"/>
        <v>0</v>
      </c>
      <c r="EW100" s="113">
        <f t="shared" si="203"/>
        <v>0</v>
      </c>
      <c r="EX100" s="113">
        <f t="shared" si="204"/>
        <v>0</v>
      </c>
      <c r="EY100" s="113">
        <f t="shared" si="205"/>
        <v>0</v>
      </c>
      <c r="EZ100" s="113">
        <f t="shared" si="206"/>
        <v>30</v>
      </c>
      <c r="FA100" s="113">
        <f t="shared" si="207"/>
        <v>2668</v>
      </c>
      <c r="FB100" s="113">
        <f t="shared" si="208"/>
        <v>0</v>
      </c>
      <c r="FC100" s="113">
        <f t="shared" si="134"/>
        <v>0</v>
      </c>
      <c r="FD100" s="113">
        <f t="shared" si="135"/>
        <v>0</v>
      </c>
      <c r="FE100" s="113">
        <f t="shared" si="209"/>
        <v>0</v>
      </c>
      <c r="FF100" s="113">
        <f t="shared" si="210"/>
        <v>0</v>
      </c>
      <c r="FG100" s="113">
        <f t="shared" si="211"/>
        <v>0</v>
      </c>
      <c r="FH100" s="113">
        <f t="shared" si="212"/>
        <v>0</v>
      </c>
      <c r="FI100" s="113">
        <f t="shared" si="213"/>
        <v>0</v>
      </c>
      <c r="FJ100" s="113">
        <f t="shared" si="214"/>
        <v>0</v>
      </c>
      <c r="FK100" s="113">
        <f t="shared" si="215"/>
        <v>0</v>
      </c>
      <c r="FL100" s="113">
        <f t="shared" si="216"/>
        <v>0</v>
      </c>
      <c r="FM100" s="113">
        <f t="shared" si="136"/>
        <v>0</v>
      </c>
      <c r="FN100" s="113">
        <f t="shared" si="137"/>
        <v>4300</v>
      </c>
      <c r="FO100" s="113">
        <f t="shared" si="138"/>
        <v>100</v>
      </c>
      <c r="FP100" s="113">
        <f t="shared" si="139"/>
        <v>0</v>
      </c>
      <c r="FQ100" s="113">
        <f t="shared" si="217"/>
        <v>1500</v>
      </c>
      <c r="FR100" s="113">
        <f t="shared" si="140"/>
        <v>0</v>
      </c>
      <c r="FS100" s="113">
        <f t="shared" si="141"/>
        <v>0</v>
      </c>
      <c r="FT100" s="113">
        <f t="shared" si="142"/>
        <v>0</v>
      </c>
      <c r="FU100" s="113">
        <f t="shared" si="218"/>
        <v>0</v>
      </c>
      <c r="FV100" s="113">
        <f t="shared" si="219"/>
        <v>3000</v>
      </c>
      <c r="FW100" s="113">
        <f t="shared" si="220"/>
        <v>0</v>
      </c>
      <c r="FX100" s="113">
        <f t="shared" si="221"/>
        <v>3672</v>
      </c>
      <c r="FY100" s="113">
        <f t="shared" si="222"/>
        <v>0</v>
      </c>
      <c r="FZ100" s="113">
        <f t="shared" si="223"/>
        <v>1100</v>
      </c>
      <c r="GA100" s="113">
        <f t="shared" si="224"/>
        <v>9000</v>
      </c>
      <c r="GB100" s="113">
        <f t="shared" si="225"/>
        <v>0</v>
      </c>
      <c r="GC100" s="113">
        <f t="shared" si="226"/>
        <v>0</v>
      </c>
    </row>
    <row r="101" spans="2:185" ht="12.75" customHeight="1" x14ac:dyDescent="0.2">
      <c r="B101" s="124">
        <v>94</v>
      </c>
      <c r="C101" s="121" t="s">
        <v>372</v>
      </c>
      <c r="D101" s="126" t="s">
        <v>147</v>
      </c>
      <c r="E101" s="40">
        <f>SUMIF(Entrada_Dados_Ano_2012!$C$7:$C$253,D101,Entrada_Dados_Ano_2012!$D$7:$D$253)</f>
        <v>0</v>
      </c>
      <c r="F101" s="40">
        <f>SUMIF(Entrada_Dados_Ano_2012!$C$7:$C$253,D101,Entrada_Dados_Ano_2012!$E$7:$E$253)</f>
        <v>0</v>
      </c>
      <c r="G101" s="40">
        <f>SUMIF(Entrada_Dados_Ano_2012!$C$7:$C$253,D101,Entrada_Dados_Ano_2012!$F$7:$F$253)</f>
        <v>0</v>
      </c>
      <c r="H101" s="40">
        <f ca="1">SUMIF(Entrada_Dados_Ano_2012!$C$7:$C$253,D101,Entrada_Dados_Ano_2012!$G$7:$G$251)</f>
        <v>0</v>
      </c>
      <c r="I101" s="40">
        <f>SUMIF(Entrada_Dados_Ano_2012!$C$7:$C$251,D101,Entrada_Dados_Ano_2012!$H$7:$H$253)</f>
        <v>0</v>
      </c>
      <c r="J101" s="40">
        <f>SUMIF(Entrada_Dados_Ano_2012!$C$7:$C$253,D101,Entrada_Dados_Ano_2012!$I$7:$I$253)</f>
        <v>0</v>
      </c>
      <c r="K101" s="40">
        <f>SUMIF(Entrada_Dados_Ano_2012!$C$7:$C$253,D101,Entrada_Dados_Ano_2012!$J$7:$J$253)</f>
        <v>15</v>
      </c>
      <c r="L101" s="40">
        <f>SUMIF(Entrada_Dados_Ano_2012!$C$7:$C$253,D101,Entrada_Dados_Ano_2012!$K$7:$K$253)</f>
        <v>0</v>
      </c>
      <c r="M101" s="40">
        <f>SUMIF(Entrada_Dados_Ano_2012!$C$7:$C$253,D101,Entrada_Dados_Ano_2012!$L$7:$L$253)</f>
        <v>0</v>
      </c>
      <c r="N101" s="40">
        <f>SUMIF(Entrada_Dados_Ano_2012!$C$7:$C$253,D101,Entrada_Dados_Ano_2012!$M$7:$M$253)</f>
        <v>0</v>
      </c>
      <c r="O101" s="40">
        <f>SUMIF(Entrada_Dados_Ano_2012!$C$7:$C$253,D101,Entrada_Dados_Ano_2012!$N$7:$N$253)</f>
        <v>0</v>
      </c>
      <c r="P101" s="40">
        <f>SUMIF(Entrada_Dados_Ano_2012!$C$7:$C$253,D101,Entrada_Dados_Ano_2012!$O$7:$O$253)</f>
        <v>0</v>
      </c>
      <c r="Q101" s="40">
        <f>SUMIF(Entrada_Dados_Ano_2012!$C$7:$C$253,D101,Entrada_Dados_Ano_2012!$P$7:$P$253)</f>
        <v>10</v>
      </c>
      <c r="R101" s="40">
        <f>SUMIF(Entrada_Dados_Ano_2012!$C$7:$C$253,D101,Entrada_Dados_Ano_2012!$Q$7:$Q$253)</f>
        <v>0</v>
      </c>
      <c r="S101" s="40">
        <f>SUMIF(Entrada_Dados_Ano_2012!$C$7:$C$253,D101,Entrada_Dados_Ano_2012!$R$7:$R$253)</f>
        <v>500</v>
      </c>
      <c r="T101" s="40">
        <f>SUMIF(Entrada_Dados_Ano_2012!$C$7:$C$253,D101,Entrada_Dados_Ano_2012!$S$7:$S$253)</f>
        <v>500</v>
      </c>
      <c r="U101" s="40">
        <f>SUMIF(Entrada_Dados_Ano_2012!$C$7:$C$253,D101,Entrada_Dados_Ano_2012!$T$7:$T$253)</f>
        <v>0</v>
      </c>
      <c r="V101" s="40">
        <f>SUMIF(Entrada_Dados_Ano_2012!$C$7:$C$253,D101,Entrada_Dados_Ano_2012!$U$7:$U$253)</f>
        <v>0</v>
      </c>
      <c r="W101" s="145">
        <f>SUMIF(Entrada_Dados_Ano_2012!$C$7:$C$253,D101,Entrada_Dados_Ano_2012!$V$7:$V$253)</f>
        <v>0</v>
      </c>
      <c r="X101" s="142">
        <f>SUMIF(Entrada_Dados_Ano_2012!$C$7:$C$253,D101,Entrada_Dados_Ano_2012!$Y$7:$Y$253)</f>
        <v>0</v>
      </c>
      <c r="Y101" s="40">
        <f>SUMIF(Entrada_Dados_Ano_2012!$C$7:$C$253,D101,Entrada_Dados_Ano_2012!$Z$7:$Z$253)</f>
        <v>0</v>
      </c>
      <c r="Z101" s="40">
        <f>SUMIF(Entrada_Dados_Ano_2012!$C$7:$C$253,D101,Entrada_Dados_Ano_2012!$AA$7:$AA$253)</f>
        <v>0</v>
      </c>
      <c r="AA101" s="40">
        <f>SUMIF(Entrada_Dados_Ano_2012!$C$7:$C$253,D101,Entrada_Dados_Ano_2012!$AB$7:$AB$253)</f>
        <v>0</v>
      </c>
      <c r="AB101" s="40">
        <f>SUMIF(Entrada_Dados_Ano_2012!$C$7:$C$253,D101,Entrada_Dados_Ano_2012!$AC$7:$AC$253)</f>
        <v>0</v>
      </c>
      <c r="AC101" s="40">
        <f>SUMIF(Entrada_Dados_Ano_2012!$C$7:$C$253,D101,Entrada_Dados_Ano_2012!$AD$7:$AD$253)</f>
        <v>0</v>
      </c>
      <c r="AD101" s="40">
        <f>SUMIF(Entrada_Dados_Ano_2012!$C$7:$C$253,D101,Entrada_Dados_Ano_2012!$AE$7:$AE$253)</f>
        <v>15</v>
      </c>
      <c r="AE101" s="40">
        <f>SUMIF(Entrada_Dados_Ano_2012!$C$7:$C$253,D101,Entrada_Dados_Ano_2012!$AF$7:$AF$253)</f>
        <v>0</v>
      </c>
      <c r="AF101" s="40">
        <f>SUMIF(Entrada_Dados_Ano_2012!$C$7:$C$253,D101,Entrada_Dados_Ano_2012!$AG$7:$AG$253)</f>
        <v>0</v>
      </c>
      <c r="AG101" s="40">
        <f>SUMIF(Entrada_Dados_Ano_2012!$C$7:$C$253,D101,Entrada_Dados_Ano_2012!$AH$7:$AH$253)</f>
        <v>0</v>
      </c>
      <c r="AH101" s="40">
        <f>SUMIF(Entrada_Dados_Ano_2012!$C$7:$C$253,D101,Entrada_Dados_Ano_2012!$AI$7:$AI$253)</f>
        <v>0</v>
      </c>
      <c r="AI101" s="40">
        <f>SUMIF(Entrada_Dados_Ano_2012!$C$7:$C$253,D101,Entrada_Dados_Ano_2012!$AJ$7:$AJ$253)</f>
        <v>0</v>
      </c>
      <c r="AJ101" s="40">
        <f>SUMIF(Entrada_Dados_Ano_2012!$C$7:$C$253,D101,Entrada_Dados_Ano_2012!$AK$7:$AK$253)</f>
        <v>10</v>
      </c>
      <c r="AK101" s="40">
        <f>SUMIF(Entrada_Dados_Ano_2012!$C$7:$C$253,D101,Entrada_Dados_Ano_2012!$AL$7:$AL$253)</f>
        <v>0</v>
      </c>
      <c r="AL101" s="40">
        <f>SUMIF(Entrada_Dados_Ano_2012!$C$7:$C$253,D101,Entrada_Dados_Ano_2012!$AM$7:$AM$253)</f>
        <v>500</v>
      </c>
      <c r="AM101" s="40">
        <f>SUMIF(Entrada_Dados_Ano_2012!$C$7:$C$253,D101,Entrada_Dados_Ano_2012!$AN$7:$AN$253)</f>
        <v>500</v>
      </c>
      <c r="AN101" s="40">
        <f>SUMIF(Entrada_Dados_Ano_2012!$C$7:$C$253,D101,Entrada_Dados_Ano_2012!$AO$7:$AO$253)</f>
        <v>0</v>
      </c>
      <c r="AO101" s="40">
        <f>SUMIF(Entrada_Dados_Ano_2012!$C$7:$C$253,D101,Entrada_Dados_Ano_2012!$AP$7:$AP$253)</f>
        <v>0</v>
      </c>
      <c r="AP101" s="145">
        <f>SUMIF(Entrada_Dados_Ano_2012!$C$7:$C$253,D101,Entrada_Dados_Ano_2012!$AQ$7:$AQ$253)</f>
        <v>0</v>
      </c>
      <c r="AQ101" s="142">
        <f>SUMIF(Entrada_Dados_Ano_2012!$C$7:$C$253,D101,Entrada_Dados_Ano_2012!$AT$7:$AT$253)</f>
        <v>0</v>
      </c>
      <c r="AR101" s="40">
        <f>SUMIF(Entrada_Dados_Ano_2012!$C$7:$C$253,D101,Entrada_Dados_Ano_2012!$AU$7:$AU$253)</f>
        <v>0</v>
      </c>
      <c r="AS101" s="40">
        <f>SUMIF(Entrada_Dados_Ano_2012!$C$7:$C$253,D101,Entrada_Dados_Ano_2012!$AV$7:$AV$253)</f>
        <v>0</v>
      </c>
      <c r="AT101" s="40">
        <f>SUMIF(Entrada_Dados_Ano_2012!$C$7:$C$253,D101,Entrada_Dados_Ano_2012!$AW$7:$AW$253)</f>
        <v>0</v>
      </c>
      <c r="AU101" s="40">
        <f>SUMIF(Entrada_Dados_Ano_2012!$C$7:$C$253,D101,Entrada_Dados_Ano_2012!$AX$7:$AX$253)</f>
        <v>0</v>
      </c>
      <c r="AV101" s="40">
        <f>SUMIF(Entrada_Dados_Ano_2012!$C$7:$C$253,D101,Entrada_Dados_Ano_2012!$AY$7:$AY$253)</f>
        <v>0</v>
      </c>
      <c r="AW101" s="40">
        <f>SUMIF(Entrada_Dados_Ano_2012!$C$7:$C$253,D101,Entrada_Dados_Ano_2012!$AZ$7:$AZ$253)</f>
        <v>1142</v>
      </c>
      <c r="AX101" s="40">
        <f>SUMIF(Entrada_Dados_Ano_2012!$C$7:$C$253,D101,Entrada_Dados_Ano_2012!$BA$7:$BA$253)</f>
        <v>0</v>
      </c>
      <c r="AY101" s="40">
        <f>SUMIF(Entrada_Dados_Ano_2012!$C$7:$C$253,D101,Entrada_Dados_Ano_2012!$BB$7:$BB$253)</f>
        <v>0</v>
      </c>
      <c r="AZ101" s="40">
        <f>SUMIF(Entrada_Dados_Ano_2012!$C$7:$C$253,D101,Entrada_Dados_Ano_2012!$BC$7:$BC$253)</f>
        <v>0</v>
      </c>
      <c r="BA101" s="40">
        <f>SUMIF(Entrada_Dados_Ano_2012!$C$7:$C$253,D101,Entrada_Dados_Ano_2012!$BD$7:$BD$253)</f>
        <v>0</v>
      </c>
      <c r="BB101" s="40">
        <f>SUMIF(Entrada_Dados_Ano_2012!$C$7:$C$253,D101,Entrada_Dados_Ano_2012!$BE$7:$BE$253)</f>
        <v>0</v>
      </c>
      <c r="BC101" s="40">
        <f>SUMIF(Entrada_Dados_Ano_2012!$C$7:$C$253,D101,Entrada_Dados_Ano_2012!$BF$7:$BF$253)</f>
        <v>150</v>
      </c>
      <c r="BD101" s="40">
        <f>SUMIF(Entrada_Dados_Ano_2012!$C$7:$C$253,D101,Entrada_Dados_Ano_2012!$BG$7:$BG$253)</f>
        <v>0</v>
      </c>
      <c r="BE101" s="40">
        <f>SUMIF(Entrada_Dados_Ano_2012!$C$7:$C$253,D101,Entrada_Dados_Ano_2012!$BH$7:$BH$253)</f>
        <v>4500</v>
      </c>
      <c r="BF101" s="40">
        <f>SUMIF(Entrada_Dados_Ano_2012!$C$7:$C$253,D101,Entrada_Dados_Ano_2012!$BI$7:$BI$253)</f>
        <v>1550</v>
      </c>
      <c r="BG101" s="40">
        <f>SUMIF(Entrada_Dados_Ano_2012!$C$7:$C$253,D101,Entrada_Dados_Ano_2012!$BJ$7:$BJ$253)</f>
        <v>0</v>
      </c>
      <c r="BH101" s="40">
        <f>SUMIF(Entrada_Dados_Ano_2012!$C$7:$C$253,D101,Entrada_Dados_Ano_2012!$BK$7:$BK$253)</f>
        <v>0</v>
      </c>
      <c r="BI101" s="40">
        <f>SUMIF(Entrada_Dados_Ano_2012!$C$7:$C$253,D101,Entrada_Dados_Ano_2012!$BL$7:$BL$253)</f>
        <v>0</v>
      </c>
      <c r="BK101" s="80">
        <v>94</v>
      </c>
      <c r="BL101" s="81">
        <f t="shared" si="143"/>
        <v>0</v>
      </c>
      <c r="BM101" s="80" t="str">
        <f>IF(BL101=1,SUM($BL$8:BL101),"")</f>
        <v/>
      </c>
      <c r="BN101" s="86" t="str">
        <f t="shared" si="144"/>
        <v>Goiandira</v>
      </c>
      <c r="BO101" s="117">
        <f t="shared" si="227"/>
        <v>0</v>
      </c>
      <c r="BP101" s="116">
        <f>HLOOKUP($BP$6,$BZ$6:DI101,BX101)</f>
        <v>0</v>
      </c>
      <c r="BQ101" s="117">
        <f>HLOOKUP($BQ$6,$DJ$6:ES101,BX101)</f>
        <v>0</v>
      </c>
      <c r="BR101" s="116">
        <f>HLOOKUP($BR$6,$ET$6:GC101,BX101)</f>
        <v>0</v>
      </c>
      <c r="BS101" s="84" t="str">
        <f t="shared" si="145"/>
        <v/>
      </c>
      <c r="BT101" s="96" t="str">
        <f>IF((SUM($BL100:$BL$254)=0),"",IF($BK101=VLOOKUP($BK101,$BM$8:$BM$254,1),IF(VLOOKUP($BK101,$BM$8:$BO$254,2)=0,"",VLOOKUP($BK101,$BM$8:$BO$254,3))," "))</f>
        <v/>
      </c>
      <c r="BU101" s="93" t="str">
        <f t="shared" si="146"/>
        <v/>
      </c>
      <c r="BV101" s="90" t="str">
        <f t="shared" si="147"/>
        <v/>
      </c>
      <c r="BW101" s="93" t="str">
        <f t="shared" si="148"/>
        <v/>
      </c>
      <c r="BX101" s="97">
        <v>96</v>
      </c>
      <c r="BY101" s="29"/>
      <c r="BZ101" s="113"/>
      <c r="CA101" s="113">
        <f t="shared" si="149"/>
        <v>0</v>
      </c>
      <c r="CB101" s="113">
        <f t="shared" si="150"/>
        <v>0</v>
      </c>
      <c r="CC101" s="113">
        <f t="shared" si="151"/>
        <v>0</v>
      </c>
      <c r="CD101" s="113">
        <f t="shared" si="152"/>
        <v>0</v>
      </c>
      <c r="CE101" s="113">
        <f t="shared" ca="1" si="153"/>
        <v>0</v>
      </c>
      <c r="CF101" s="113">
        <f t="shared" si="154"/>
        <v>0</v>
      </c>
      <c r="CG101" s="113">
        <f t="shared" si="155"/>
        <v>0</v>
      </c>
      <c r="CH101" s="113">
        <f t="shared" si="156"/>
        <v>0</v>
      </c>
      <c r="CI101" s="113">
        <f t="shared" si="116"/>
        <v>0</v>
      </c>
      <c r="CJ101" s="113">
        <f t="shared" si="117"/>
        <v>0</v>
      </c>
      <c r="CK101" s="113">
        <f t="shared" si="157"/>
        <v>15</v>
      </c>
      <c r="CL101" s="113">
        <f t="shared" si="158"/>
        <v>0</v>
      </c>
      <c r="CM101" s="113">
        <f t="shared" si="159"/>
        <v>0</v>
      </c>
      <c r="CN101" s="113">
        <f t="shared" si="160"/>
        <v>0</v>
      </c>
      <c r="CO101" s="113">
        <f t="shared" si="161"/>
        <v>0</v>
      </c>
      <c r="CP101" s="113">
        <f t="shared" si="162"/>
        <v>0</v>
      </c>
      <c r="CQ101" s="113">
        <f t="shared" si="163"/>
        <v>0</v>
      </c>
      <c r="CR101" s="113">
        <f t="shared" si="164"/>
        <v>0</v>
      </c>
      <c r="CS101" s="113">
        <f t="shared" si="118"/>
        <v>0</v>
      </c>
      <c r="CT101" s="113">
        <f t="shared" si="119"/>
        <v>0</v>
      </c>
      <c r="CU101" s="113">
        <f t="shared" si="120"/>
        <v>0</v>
      </c>
      <c r="CV101" s="113">
        <f t="shared" si="121"/>
        <v>0</v>
      </c>
      <c r="CW101" s="113">
        <f t="shared" si="165"/>
        <v>10</v>
      </c>
      <c r="CX101" s="113">
        <f t="shared" si="122"/>
        <v>0</v>
      </c>
      <c r="CY101" s="113">
        <f t="shared" si="123"/>
        <v>0</v>
      </c>
      <c r="CZ101" s="113">
        <f t="shared" si="124"/>
        <v>0</v>
      </c>
      <c r="DA101" s="113">
        <f t="shared" si="166"/>
        <v>0</v>
      </c>
      <c r="DB101" s="113">
        <f t="shared" si="167"/>
        <v>500</v>
      </c>
      <c r="DC101" s="113">
        <f t="shared" si="168"/>
        <v>0</v>
      </c>
      <c r="DD101" s="113">
        <f t="shared" si="169"/>
        <v>500</v>
      </c>
      <c r="DE101" s="113">
        <f t="shared" si="170"/>
        <v>0</v>
      </c>
      <c r="DF101" s="113">
        <f t="shared" si="171"/>
        <v>0</v>
      </c>
      <c r="DG101" s="113">
        <f t="shared" si="172"/>
        <v>0</v>
      </c>
      <c r="DH101" s="113">
        <f t="shared" si="173"/>
        <v>0</v>
      </c>
      <c r="DI101" s="113">
        <f t="shared" si="174"/>
        <v>0</v>
      </c>
      <c r="DJ101" s="113"/>
      <c r="DK101" s="113">
        <f t="shared" si="175"/>
        <v>0</v>
      </c>
      <c r="DL101" s="113">
        <f t="shared" si="176"/>
        <v>0</v>
      </c>
      <c r="DM101" s="113">
        <f t="shared" si="177"/>
        <v>0</v>
      </c>
      <c r="DN101" s="113">
        <f t="shared" si="178"/>
        <v>0</v>
      </c>
      <c r="DO101" s="113">
        <f t="shared" si="179"/>
        <v>0</v>
      </c>
      <c r="DP101" s="113">
        <f t="shared" si="180"/>
        <v>0</v>
      </c>
      <c r="DQ101" s="113">
        <f t="shared" si="181"/>
        <v>0</v>
      </c>
      <c r="DR101" s="113">
        <f t="shared" si="182"/>
        <v>0</v>
      </c>
      <c r="DS101" s="113">
        <f t="shared" si="125"/>
        <v>0</v>
      </c>
      <c r="DT101" s="113">
        <f t="shared" si="126"/>
        <v>0</v>
      </c>
      <c r="DU101" s="113">
        <f t="shared" si="183"/>
        <v>15</v>
      </c>
      <c r="DV101" s="113">
        <f t="shared" si="184"/>
        <v>0</v>
      </c>
      <c r="DW101" s="113">
        <f t="shared" si="185"/>
        <v>0</v>
      </c>
      <c r="DX101" s="113">
        <f t="shared" si="186"/>
        <v>0</v>
      </c>
      <c r="DY101" s="113">
        <f t="shared" si="187"/>
        <v>0</v>
      </c>
      <c r="DZ101" s="113">
        <f t="shared" si="188"/>
        <v>0</v>
      </c>
      <c r="EA101" s="113">
        <f t="shared" si="189"/>
        <v>0</v>
      </c>
      <c r="EB101" s="113">
        <f t="shared" si="190"/>
        <v>0</v>
      </c>
      <c r="EC101" s="113">
        <f t="shared" si="127"/>
        <v>0</v>
      </c>
      <c r="ED101" s="113">
        <f t="shared" si="128"/>
        <v>0</v>
      </c>
      <c r="EE101" s="113">
        <f t="shared" si="129"/>
        <v>0</v>
      </c>
      <c r="EF101" s="113">
        <f t="shared" si="130"/>
        <v>0</v>
      </c>
      <c r="EG101" s="113">
        <f t="shared" si="191"/>
        <v>10</v>
      </c>
      <c r="EH101" s="113">
        <f t="shared" si="131"/>
        <v>0</v>
      </c>
      <c r="EI101" s="113">
        <f t="shared" si="132"/>
        <v>0</v>
      </c>
      <c r="EJ101" s="113">
        <f t="shared" si="133"/>
        <v>0</v>
      </c>
      <c r="EK101" s="113">
        <f t="shared" si="192"/>
        <v>0</v>
      </c>
      <c r="EL101" s="113">
        <f t="shared" si="193"/>
        <v>500</v>
      </c>
      <c r="EM101" s="113">
        <f t="shared" si="194"/>
        <v>0</v>
      </c>
      <c r="EN101" s="113">
        <f t="shared" si="195"/>
        <v>500</v>
      </c>
      <c r="EO101" s="113">
        <f t="shared" si="196"/>
        <v>0</v>
      </c>
      <c r="EP101" s="113">
        <f t="shared" si="197"/>
        <v>0</v>
      </c>
      <c r="EQ101" s="113">
        <f t="shared" si="198"/>
        <v>0</v>
      </c>
      <c r="ER101" s="113">
        <f t="shared" si="199"/>
        <v>0</v>
      </c>
      <c r="ES101" s="113">
        <f t="shared" si="200"/>
        <v>0</v>
      </c>
      <c r="ET101" s="113"/>
      <c r="EU101" s="113">
        <f t="shared" si="201"/>
        <v>0</v>
      </c>
      <c r="EV101" s="113">
        <f t="shared" si="202"/>
        <v>0</v>
      </c>
      <c r="EW101" s="113">
        <f t="shared" si="203"/>
        <v>0</v>
      </c>
      <c r="EX101" s="113">
        <f t="shared" si="204"/>
        <v>0</v>
      </c>
      <c r="EY101" s="113">
        <f t="shared" si="205"/>
        <v>0</v>
      </c>
      <c r="EZ101" s="113">
        <f t="shared" si="206"/>
        <v>0</v>
      </c>
      <c r="FA101" s="113">
        <f t="shared" si="207"/>
        <v>0</v>
      </c>
      <c r="FB101" s="113">
        <f t="shared" si="208"/>
        <v>0</v>
      </c>
      <c r="FC101" s="113">
        <f t="shared" si="134"/>
        <v>0</v>
      </c>
      <c r="FD101" s="113">
        <f t="shared" si="135"/>
        <v>0</v>
      </c>
      <c r="FE101" s="113">
        <f t="shared" si="209"/>
        <v>1142</v>
      </c>
      <c r="FF101" s="113">
        <f t="shared" si="210"/>
        <v>0</v>
      </c>
      <c r="FG101" s="113">
        <f t="shared" si="211"/>
        <v>0</v>
      </c>
      <c r="FH101" s="113">
        <f t="shared" si="212"/>
        <v>0</v>
      </c>
      <c r="FI101" s="113">
        <f t="shared" si="213"/>
        <v>0</v>
      </c>
      <c r="FJ101" s="113">
        <f t="shared" si="214"/>
        <v>0</v>
      </c>
      <c r="FK101" s="113">
        <f t="shared" si="215"/>
        <v>0</v>
      </c>
      <c r="FL101" s="113">
        <f t="shared" si="216"/>
        <v>0</v>
      </c>
      <c r="FM101" s="113">
        <f t="shared" si="136"/>
        <v>0</v>
      </c>
      <c r="FN101" s="113">
        <f t="shared" si="137"/>
        <v>0</v>
      </c>
      <c r="FO101" s="113">
        <f t="shared" si="138"/>
        <v>0</v>
      </c>
      <c r="FP101" s="113">
        <f t="shared" si="139"/>
        <v>0</v>
      </c>
      <c r="FQ101" s="113">
        <f t="shared" si="217"/>
        <v>150</v>
      </c>
      <c r="FR101" s="113">
        <f t="shared" si="140"/>
        <v>0</v>
      </c>
      <c r="FS101" s="113">
        <f t="shared" si="141"/>
        <v>0</v>
      </c>
      <c r="FT101" s="113">
        <f t="shared" si="142"/>
        <v>0</v>
      </c>
      <c r="FU101" s="113">
        <f t="shared" si="218"/>
        <v>0</v>
      </c>
      <c r="FV101" s="113">
        <f t="shared" si="219"/>
        <v>4500</v>
      </c>
      <c r="FW101" s="113">
        <f t="shared" si="220"/>
        <v>0</v>
      </c>
      <c r="FX101" s="113">
        <f t="shared" si="221"/>
        <v>1550</v>
      </c>
      <c r="FY101" s="113">
        <f t="shared" si="222"/>
        <v>0</v>
      </c>
      <c r="FZ101" s="113">
        <f t="shared" si="223"/>
        <v>0</v>
      </c>
      <c r="GA101" s="113">
        <f t="shared" si="224"/>
        <v>0</v>
      </c>
      <c r="GB101" s="113">
        <f t="shared" si="225"/>
        <v>0</v>
      </c>
      <c r="GC101" s="113">
        <f t="shared" si="226"/>
        <v>0</v>
      </c>
    </row>
    <row r="102" spans="2:185" ht="12.75" customHeight="1" x14ac:dyDescent="0.2">
      <c r="B102" s="124">
        <v>95</v>
      </c>
      <c r="C102" s="121" t="s">
        <v>373</v>
      </c>
      <c r="D102" s="126" t="s">
        <v>148</v>
      </c>
      <c r="E102" s="40">
        <f>SUMIF(Entrada_Dados_Ano_2012!$C$7:$C$253,D102,Entrada_Dados_Ano_2012!$D$7:$D$253)</f>
        <v>0</v>
      </c>
      <c r="F102" s="40">
        <f>SUMIF(Entrada_Dados_Ano_2012!$C$7:$C$253,D102,Entrada_Dados_Ano_2012!$E$7:$E$253)</f>
        <v>0</v>
      </c>
      <c r="G102" s="40">
        <f>SUMIF(Entrada_Dados_Ano_2012!$C$7:$C$253,D102,Entrada_Dados_Ano_2012!$F$7:$F$253)</f>
        <v>0</v>
      </c>
      <c r="H102" s="40">
        <f ca="1">SUMIF(Entrada_Dados_Ano_2012!$C$7:$C$253,D102,Entrada_Dados_Ano_2012!$G$7:$G$251)</f>
        <v>0</v>
      </c>
      <c r="I102" s="40">
        <f>SUMIF(Entrada_Dados_Ano_2012!$C$7:$C$251,D102,Entrada_Dados_Ano_2012!$H$7:$H$253)</f>
        <v>180</v>
      </c>
      <c r="J102" s="40">
        <f>SUMIF(Entrada_Dados_Ano_2012!$C$7:$C$253,D102,Entrada_Dados_Ano_2012!$I$7:$I$253)</f>
        <v>0</v>
      </c>
      <c r="K102" s="40">
        <f>SUMIF(Entrada_Dados_Ano_2012!$C$7:$C$253,D102,Entrada_Dados_Ano_2012!$J$7:$J$253)</f>
        <v>16500</v>
      </c>
      <c r="L102" s="40">
        <f>SUMIF(Entrada_Dados_Ano_2012!$C$7:$C$253,D102,Entrada_Dados_Ano_2012!$K$7:$K$253)</f>
        <v>0</v>
      </c>
      <c r="M102" s="40">
        <f>SUMIF(Entrada_Dados_Ano_2012!$C$7:$C$253,D102,Entrada_Dados_Ano_2012!$L$7:$L$253)</f>
        <v>0</v>
      </c>
      <c r="N102" s="40">
        <f>SUMIF(Entrada_Dados_Ano_2012!$C$7:$C$253,D102,Entrada_Dados_Ano_2012!$M$7:$M$253)</f>
        <v>0</v>
      </c>
      <c r="O102" s="40">
        <f>SUMIF(Entrada_Dados_Ano_2012!$C$7:$C$253,D102,Entrada_Dados_Ano_2012!$N$7:$N$253)</f>
        <v>0</v>
      </c>
      <c r="P102" s="40">
        <f>SUMIF(Entrada_Dados_Ano_2012!$C$7:$C$253,D102,Entrada_Dados_Ano_2012!$O$7:$O$253)</f>
        <v>0</v>
      </c>
      <c r="Q102" s="40">
        <f>SUMIF(Entrada_Dados_Ano_2012!$C$7:$C$253,D102,Entrada_Dados_Ano_2012!$P$7:$P$253)</f>
        <v>60</v>
      </c>
      <c r="R102" s="40">
        <f>SUMIF(Entrada_Dados_Ano_2012!$C$7:$C$253,D102,Entrada_Dados_Ano_2012!$Q$7:$Q$253)</f>
        <v>0</v>
      </c>
      <c r="S102" s="40">
        <f>SUMIF(Entrada_Dados_Ano_2012!$C$7:$C$253,D102,Entrada_Dados_Ano_2012!$R$7:$R$253)</f>
        <v>2000</v>
      </c>
      <c r="T102" s="40">
        <f>SUMIF(Entrada_Dados_Ano_2012!$C$7:$C$253,D102,Entrada_Dados_Ano_2012!$S$7:$S$253)</f>
        <v>2500</v>
      </c>
      <c r="U102" s="40">
        <f>SUMIF(Entrada_Dados_Ano_2012!$C$7:$C$253,D102,Entrada_Dados_Ano_2012!$T$7:$T$253)</f>
        <v>0</v>
      </c>
      <c r="V102" s="40">
        <f>SUMIF(Entrada_Dados_Ano_2012!$C$7:$C$253,D102,Entrada_Dados_Ano_2012!$U$7:$U$253)</f>
        <v>200</v>
      </c>
      <c r="W102" s="145">
        <f>SUMIF(Entrada_Dados_Ano_2012!$C$7:$C$253,D102,Entrada_Dados_Ano_2012!$V$7:$V$253)</f>
        <v>0</v>
      </c>
      <c r="X102" s="142">
        <f>SUMIF(Entrada_Dados_Ano_2012!$C$7:$C$253,D102,Entrada_Dados_Ano_2012!$Y$7:$Y$253)</f>
        <v>0</v>
      </c>
      <c r="Y102" s="40">
        <f>SUMIF(Entrada_Dados_Ano_2012!$C$7:$C$253,D102,Entrada_Dados_Ano_2012!$Z$7:$Z$253)</f>
        <v>0</v>
      </c>
      <c r="Z102" s="40">
        <f>SUMIF(Entrada_Dados_Ano_2012!$C$7:$C$253,D102,Entrada_Dados_Ano_2012!$AA$7:$AA$253)</f>
        <v>0</v>
      </c>
      <c r="AA102" s="40">
        <f>SUMIF(Entrada_Dados_Ano_2012!$C$7:$C$253,D102,Entrada_Dados_Ano_2012!$AB$7:$AB$253)</f>
        <v>0</v>
      </c>
      <c r="AB102" s="40">
        <f>SUMIF(Entrada_Dados_Ano_2012!$C$7:$C$253,D102,Entrada_Dados_Ano_2012!$AC$7:$AC$253)</f>
        <v>180</v>
      </c>
      <c r="AC102" s="40">
        <f>SUMIF(Entrada_Dados_Ano_2012!$C$7:$C$253,D102,Entrada_Dados_Ano_2012!$AD$7:$AD$253)</f>
        <v>0</v>
      </c>
      <c r="AD102" s="40">
        <f>SUMIF(Entrada_Dados_Ano_2012!$C$7:$C$253,D102,Entrada_Dados_Ano_2012!$AE$7:$AE$253)</f>
        <v>16500</v>
      </c>
      <c r="AE102" s="40">
        <f>SUMIF(Entrada_Dados_Ano_2012!$C$7:$C$253,D102,Entrada_Dados_Ano_2012!$AF$7:$AF$253)</f>
        <v>0</v>
      </c>
      <c r="AF102" s="40">
        <f>SUMIF(Entrada_Dados_Ano_2012!$C$7:$C$253,D102,Entrada_Dados_Ano_2012!$AG$7:$AG$253)</f>
        <v>0</v>
      </c>
      <c r="AG102" s="40">
        <f>SUMIF(Entrada_Dados_Ano_2012!$C$7:$C$253,D102,Entrada_Dados_Ano_2012!$AH$7:$AH$253)</f>
        <v>0</v>
      </c>
      <c r="AH102" s="40">
        <f>SUMIF(Entrada_Dados_Ano_2012!$C$7:$C$253,D102,Entrada_Dados_Ano_2012!$AI$7:$AI$253)</f>
        <v>0</v>
      </c>
      <c r="AI102" s="40">
        <f>SUMIF(Entrada_Dados_Ano_2012!$C$7:$C$253,D102,Entrada_Dados_Ano_2012!$AJ$7:$AJ$253)</f>
        <v>0</v>
      </c>
      <c r="AJ102" s="40">
        <f>SUMIF(Entrada_Dados_Ano_2012!$C$7:$C$253,D102,Entrada_Dados_Ano_2012!$AK$7:$AK$253)</f>
        <v>60</v>
      </c>
      <c r="AK102" s="40">
        <f>SUMIF(Entrada_Dados_Ano_2012!$C$7:$C$253,D102,Entrada_Dados_Ano_2012!$AL$7:$AL$253)</f>
        <v>0</v>
      </c>
      <c r="AL102" s="40">
        <f>SUMIF(Entrada_Dados_Ano_2012!$C$7:$C$253,D102,Entrada_Dados_Ano_2012!$AM$7:$AM$253)</f>
        <v>2000</v>
      </c>
      <c r="AM102" s="40">
        <f>SUMIF(Entrada_Dados_Ano_2012!$C$7:$C$253,D102,Entrada_Dados_Ano_2012!$AN$7:$AN$253)</f>
        <v>2500</v>
      </c>
      <c r="AN102" s="40">
        <f>SUMIF(Entrada_Dados_Ano_2012!$C$7:$C$253,D102,Entrada_Dados_Ano_2012!$AO$7:$AO$253)</f>
        <v>0</v>
      </c>
      <c r="AO102" s="40">
        <f>SUMIF(Entrada_Dados_Ano_2012!$C$7:$C$253,D102,Entrada_Dados_Ano_2012!$AP$7:$AP$253)</f>
        <v>200</v>
      </c>
      <c r="AP102" s="145">
        <f>SUMIF(Entrada_Dados_Ano_2012!$C$7:$C$253,D102,Entrada_Dados_Ano_2012!$AQ$7:$AQ$253)</f>
        <v>0</v>
      </c>
      <c r="AQ102" s="142">
        <f>SUMIF(Entrada_Dados_Ano_2012!$C$7:$C$253,D102,Entrada_Dados_Ano_2012!$AT$7:$AT$253)</f>
        <v>0</v>
      </c>
      <c r="AR102" s="40">
        <f>SUMIF(Entrada_Dados_Ano_2012!$C$7:$C$253,D102,Entrada_Dados_Ano_2012!$AU$7:$AU$253)</f>
        <v>0</v>
      </c>
      <c r="AS102" s="40">
        <f>SUMIF(Entrada_Dados_Ano_2012!$C$7:$C$253,D102,Entrada_Dados_Ano_2012!$AV$7:$AV$253)</f>
        <v>0</v>
      </c>
      <c r="AT102" s="40">
        <f>SUMIF(Entrada_Dados_Ano_2012!$C$7:$C$253,D102,Entrada_Dados_Ano_2012!$AW$7:$AW$253)</f>
        <v>0</v>
      </c>
      <c r="AU102" s="40">
        <f>SUMIF(Entrada_Dados_Ano_2012!$C$7:$C$253,D102,Entrada_Dados_Ano_2012!$AX$7:$AX$253)</f>
        <v>324</v>
      </c>
      <c r="AV102" s="40">
        <f>SUMIF(Entrada_Dados_Ano_2012!$C$7:$C$253,D102,Entrada_Dados_Ano_2012!$AY$7:$AY$253)</f>
        <v>0</v>
      </c>
      <c r="AW102" s="40">
        <f>SUMIF(Entrada_Dados_Ano_2012!$C$7:$C$253,D102,Entrada_Dados_Ano_2012!$AZ$7:$AZ$253)</f>
        <v>1353000</v>
      </c>
      <c r="AX102" s="40">
        <f>SUMIF(Entrada_Dados_Ano_2012!$C$7:$C$253,D102,Entrada_Dados_Ano_2012!$BA$7:$BA$253)</f>
        <v>0</v>
      </c>
      <c r="AY102" s="40">
        <f>SUMIF(Entrada_Dados_Ano_2012!$C$7:$C$253,D102,Entrada_Dados_Ano_2012!$BB$7:$BB$253)</f>
        <v>0</v>
      </c>
      <c r="AZ102" s="40">
        <f>SUMIF(Entrada_Dados_Ano_2012!$C$7:$C$253,D102,Entrada_Dados_Ano_2012!$BC$7:$BC$253)</f>
        <v>0</v>
      </c>
      <c r="BA102" s="40">
        <f>SUMIF(Entrada_Dados_Ano_2012!$C$7:$C$253,D102,Entrada_Dados_Ano_2012!$BD$7:$BD$253)</f>
        <v>0</v>
      </c>
      <c r="BB102" s="40">
        <f>SUMIF(Entrada_Dados_Ano_2012!$C$7:$C$253,D102,Entrada_Dados_Ano_2012!$BE$7:$BE$253)</f>
        <v>0</v>
      </c>
      <c r="BC102" s="40">
        <f>SUMIF(Entrada_Dados_Ano_2012!$C$7:$C$253,D102,Entrada_Dados_Ano_2012!$BF$7:$BF$253)</f>
        <v>900</v>
      </c>
      <c r="BD102" s="40">
        <f>SUMIF(Entrada_Dados_Ano_2012!$C$7:$C$253,D102,Entrada_Dados_Ano_2012!$BG$7:$BG$253)</f>
        <v>0</v>
      </c>
      <c r="BE102" s="40">
        <f>SUMIF(Entrada_Dados_Ano_2012!$C$7:$C$253,D102,Entrada_Dados_Ano_2012!$BH$7:$BH$253)</f>
        <v>8400</v>
      </c>
      <c r="BF102" s="40">
        <f>SUMIF(Entrada_Dados_Ano_2012!$C$7:$C$253,D102,Entrada_Dados_Ano_2012!$BI$7:$BI$253)</f>
        <v>7000</v>
      </c>
      <c r="BG102" s="40">
        <f>SUMIF(Entrada_Dados_Ano_2012!$C$7:$C$253,D102,Entrada_Dados_Ano_2012!$BJ$7:$BJ$253)</f>
        <v>0</v>
      </c>
      <c r="BH102" s="40">
        <f>SUMIF(Entrada_Dados_Ano_2012!$C$7:$C$253,D102,Entrada_Dados_Ano_2012!$BK$7:$BK$253)</f>
        <v>18100</v>
      </c>
      <c r="BI102" s="40">
        <f>SUMIF(Entrada_Dados_Ano_2012!$C$7:$C$253,D102,Entrada_Dados_Ano_2012!$BL$7:$BL$253)</f>
        <v>0</v>
      </c>
      <c r="BK102" s="80">
        <v>95</v>
      </c>
      <c r="BL102" s="81">
        <f t="shared" si="143"/>
        <v>0</v>
      </c>
      <c r="BM102" s="80" t="str">
        <f>IF(BL102=1,SUM($BL$8:BL102),"")</f>
        <v/>
      </c>
      <c r="BN102" s="86" t="str">
        <f t="shared" si="144"/>
        <v>Goianésia</v>
      </c>
      <c r="BO102" s="117">
        <f t="shared" si="227"/>
        <v>0</v>
      </c>
      <c r="BP102" s="116">
        <f>HLOOKUP($BP$6,$BZ$6:DI102,BX102)</f>
        <v>0</v>
      </c>
      <c r="BQ102" s="117">
        <f>HLOOKUP($BQ$6,$DJ$6:ES102,BX102)</f>
        <v>0</v>
      </c>
      <c r="BR102" s="116">
        <f>HLOOKUP($BR$6,$ET$6:GC102,BX102)</f>
        <v>0</v>
      </c>
      <c r="BS102" s="84" t="str">
        <f t="shared" si="145"/>
        <v/>
      </c>
      <c r="BT102" s="96" t="str">
        <f>IF((SUM($BL101:$BL$254)=0),"",IF($BK102=VLOOKUP($BK102,$BM$8:$BM$254,1),IF(VLOOKUP($BK102,$BM$8:$BO$254,2)=0,"",VLOOKUP($BK102,$BM$8:$BO$254,3))," "))</f>
        <v/>
      </c>
      <c r="BU102" s="93" t="str">
        <f t="shared" si="146"/>
        <v/>
      </c>
      <c r="BV102" s="90" t="str">
        <f t="shared" si="147"/>
        <v/>
      </c>
      <c r="BW102" s="93" t="str">
        <f t="shared" si="148"/>
        <v/>
      </c>
      <c r="BX102" s="97">
        <v>97</v>
      </c>
      <c r="BY102" s="29"/>
      <c r="BZ102" s="113"/>
      <c r="CA102" s="113">
        <f t="shared" si="149"/>
        <v>0</v>
      </c>
      <c r="CB102" s="113">
        <f t="shared" si="150"/>
        <v>0</v>
      </c>
      <c r="CC102" s="113">
        <f t="shared" si="151"/>
        <v>0</v>
      </c>
      <c r="CD102" s="113">
        <f t="shared" si="152"/>
        <v>0</v>
      </c>
      <c r="CE102" s="113">
        <f t="shared" ca="1" si="153"/>
        <v>0</v>
      </c>
      <c r="CF102" s="113">
        <f t="shared" si="154"/>
        <v>180</v>
      </c>
      <c r="CG102" s="113">
        <f t="shared" si="155"/>
        <v>150</v>
      </c>
      <c r="CH102" s="113">
        <f t="shared" si="156"/>
        <v>0</v>
      </c>
      <c r="CI102" s="113">
        <f t="shared" si="116"/>
        <v>560</v>
      </c>
      <c r="CJ102" s="113">
        <f t="shared" si="117"/>
        <v>0</v>
      </c>
      <c r="CK102" s="113">
        <f t="shared" si="157"/>
        <v>16500</v>
      </c>
      <c r="CL102" s="113">
        <f t="shared" si="158"/>
        <v>0</v>
      </c>
      <c r="CM102" s="113">
        <f t="shared" si="159"/>
        <v>0</v>
      </c>
      <c r="CN102" s="113">
        <f t="shared" si="160"/>
        <v>0</v>
      </c>
      <c r="CO102" s="113">
        <f t="shared" si="161"/>
        <v>0</v>
      </c>
      <c r="CP102" s="113">
        <f t="shared" si="162"/>
        <v>0</v>
      </c>
      <c r="CQ102" s="113">
        <f t="shared" si="163"/>
        <v>0</v>
      </c>
      <c r="CR102" s="113">
        <f t="shared" si="164"/>
        <v>0</v>
      </c>
      <c r="CS102" s="113">
        <f t="shared" si="118"/>
        <v>0</v>
      </c>
      <c r="CT102" s="113">
        <f t="shared" si="119"/>
        <v>0</v>
      </c>
      <c r="CU102" s="113">
        <f t="shared" si="120"/>
        <v>0</v>
      </c>
      <c r="CV102" s="113">
        <f t="shared" si="121"/>
        <v>0</v>
      </c>
      <c r="CW102" s="113">
        <f t="shared" si="165"/>
        <v>60</v>
      </c>
      <c r="CX102" s="113">
        <f t="shared" si="122"/>
        <v>0</v>
      </c>
      <c r="CY102" s="113">
        <f t="shared" si="123"/>
        <v>0</v>
      </c>
      <c r="CZ102" s="113">
        <f t="shared" si="124"/>
        <v>0</v>
      </c>
      <c r="DA102" s="113">
        <f t="shared" si="166"/>
        <v>0</v>
      </c>
      <c r="DB102" s="113">
        <f t="shared" si="167"/>
        <v>2000</v>
      </c>
      <c r="DC102" s="113">
        <f t="shared" si="168"/>
        <v>0</v>
      </c>
      <c r="DD102" s="113">
        <f t="shared" si="169"/>
        <v>2500</v>
      </c>
      <c r="DE102" s="113">
        <f t="shared" si="170"/>
        <v>0</v>
      </c>
      <c r="DF102" s="113">
        <f t="shared" si="171"/>
        <v>0</v>
      </c>
      <c r="DG102" s="113">
        <f t="shared" si="172"/>
        <v>200</v>
      </c>
      <c r="DH102" s="113">
        <f t="shared" si="173"/>
        <v>0</v>
      </c>
      <c r="DI102" s="113">
        <f t="shared" si="174"/>
        <v>0</v>
      </c>
      <c r="DJ102" s="113"/>
      <c r="DK102" s="113">
        <f t="shared" si="175"/>
        <v>0</v>
      </c>
      <c r="DL102" s="113">
        <f t="shared" si="176"/>
        <v>0</v>
      </c>
      <c r="DM102" s="113">
        <f t="shared" si="177"/>
        <v>0</v>
      </c>
      <c r="DN102" s="113">
        <f t="shared" si="178"/>
        <v>0</v>
      </c>
      <c r="DO102" s="113">
        <f t="shared" si="179"/>
        <v>0</v>
      </c>
      <c r="DP102" s="113">
        <f t="shared" si="180"/>
        <v>180</v>
      </c>
      <c r="DQ102" s="113">
        <f t="shared" si="181"/>
        <v>150</v>
      </c>
      <c r="DR102" s="113">
        <f t="shared" si="182"/>
        <v>0</v>
      </c>
      <c r="DS102" s="113">
        <f t="shared" si="125"/>
        <v>560</v>
      </c>
      <c r="DT102" s="113">
        <f t="shared" si="126"/>
        <v>0</v>
      </c>
      <c r="DU102" s="113">
        <f t="shared" si="183"/>
        <v>16500</v>
      </c>
      <c r="DV102" s="113">
        <f t="shared" si="184"/>
        <v>0</v>
      </c>
      <c r="DW102" s="113">
        <f t="shared" si="185"/>
        <v>0</v>
      </c>
      <c r="DX102" s="113">
        <f t="shared" si="186"/>
        <v>0</v>
      </c>
      <c r="DY102" s="113">
        <f t="shared" si="187"/>
        <v>0</v>
      </c>
      <c r="DZ102" s="113">
        <f t="shared" si="188"/>
        <v>0</v>
      </c>
      <c r="EA102" s="113">
        <f t="shared" si="189"/>
        <v>0</v>
      </c>
      <c r="EB102" s="113">
        <f t="shared" si="190"/>
        <v>0</v>
      </c>
      <c r="EC102" s="113">
        <f t="shared" si="127"/>
        <v>0</v>
      </c>
      <c r="ED102" s="113">
        <f t="shared" si="128"/>
        <v>0</v>
      </c>
      <c r="EE102" s="113">
        <f t="shared" si="129"/>
        <v>0</v>
      </c>
      <c r="EF102" s="113">
        <f t="shared" si="130"/>
        <v>0</v>
      </c>
      <c r="EG102" s="113">
        <f t="shared" si="191"/>
        <v>60</v>
      </c>
      <c r="EH102" s="113">
        <f t="shared" si="131"/>
        <v>0</v>
      </c>
      <c r="EI102" s="113">
        <f t="shared" si="132"/>
        <v>0</v>
      </c>
      <c r="EJ102" s="113">
        <f t="shared" si="133"/>
        <v>0</v>
      </c>
      <c r="EK102" s="113">
        <f t="shared" si="192"/>
        <v>0</v>
      </c>
      <c r="EL102" s="113">
        <f t="shared" si="193"/>
        <v>2000</v>
      </c>
      <c r="EM102" s="113">
        <f t="shared" si="194"/>
        <v>0</v>
      </c>
      <c r="EN102" s="113">
        <f t="shared" si="195"/>
        <v>2500</v>
      </c>
      <c r="EO102" s="113">
        <f t="shared" si="196"/>
        <v>0</v>
      </c>
      <c r="EP102" s="113">
        <f t="shared" si="197"/>
        <v>0</v>
      </c>
      <c r="EQ102" s="113">
        <f t="shared" si="198"/>
        <v>200</v>
      </c>
      <c r="ER102" s="113">
        <f t="shared" si="199"/>
        <v>0</v>
      </c>
      <c r="ES102" s="113">
        <f t="shared" si="200"/>
        <v>0</v>
      </c>
      <c r="ET102" s="113"/>
      <c r="EU102" s="113">
        <f t="shared" si="201"/>
        <v>0</v>
      </c>
      <c r="EV102" s="113">
        <f t="shared" si="202"/>
        <v>0</v>
      </c>
      <c r="EW102" s="113">
        <f t="shared" si="203"/>
        <v>0</v>
      </c>
      <c r="EX102" s="113">
        <f t="shared" si="204"/>
        <v>0</v>
      </c>
      <c r="EY102" s="113">
        <f t="shared" si="205"/>
        <v>0</v>
      </c>
      <c r="EZ102" s="113">
        <f t="shared" si="206"/>
        <v>324</v>
      </c>
      <c r="FA102" s="113">
        <f t="shared" si="207"/>
        <v>1200</v>
      </c>
      <c r="FB102" s="113">
        <f t="shared" si="208"/>
        <v>0</v>
      </c>
      <c r="FC102" s="113">
        <f t="shared" si="134"/>
        <v>1512</v>
      </c>
      <c r="FD102" s="113">
        <f t="shared" si="135"/>
        <v>0</v>
      </c>
      <c r="FE102" s="113">
        <f t="shared" si="209"/>
        <v>1353000</v>
      </c>
      <c r="FF102" s="113">
        <f t="shared" si="210"/>
        <v>0</v>
      </c>
      <c r="FG102" s="113">
        <f t="shared" si="211"/>
        <v>0</v>
      </c>
      <c r="FH102" s="113">
        <f t="shared" si="212"/>
        <v>0</v>
      </c>
      <c r="FI102" s="113">
        <f t="shared" si="213"/>
        <v>0</v>
      </c>
      <c r="FJ102" s="113">
        <f t="shared" si="214"/>
        <v>0</v>
      </c>
      <c r="FK102" s="113">
        <f t="shared" si="215"/>
        <v>0</v>
      </c>
      <c r="FL102" s="113">
        <f t="shared" si="216"/>
        <v>0</v>
      </c>
      <c r="FM102" s="113">
        <f t="shared" si="136"/>
        <v>0</v>
      </c>
      <c r="FN102" s="113">
        <f t="shared" si="137"/>
        <v>0</v>
      </c>
      <c r="FO102" s="113">
        <f t="shared" si="138"/>
        <v>0</v>
      </c>
      <c r="FP102" s="113">
        <f t="shared" si="139"/>
        <v>0</v>
      </c>
      <c r="FQ102" s="113">
        <f t="shared" si="217"/>
        <v>900</v>
      </c>
      <c r="FR102" s="113">
        <f t="shared" si="140"/>
        <v>0</v>
      </c>
      <c r="FS102" s="113">
        <f t="shared" si="141"/>
        <v>0</v>
      </c>
      <c r="FT102" s="113">
        <f t="shared" si="142"/>
        <v>0</v>
      </c>
      <c r="FU102" s="113">
        <f t="shared" si="218"/>
        <v>0</v>
      </c>
      <c r="FV102" s="113">
        <f t="shared" si="219"/>
        <v>8400</v>
      </c>
      <c r="FW102" s="113">
        <f t="shared" si="220"/>
        <v>0</v>
      </c>
      <c r="FX102" s="113">
        <f t="shared" si="221"/>
        <v>7000</v>
      </c>
      <c r="FY102" s="113">
        <f t="shared" si="222"/>
        <v>0</v>
      </c>
      <c r="FZ102" s="113">
        <f t="shared" si="223"/>
        <v>0</v>
      </c>
      <c r="GA102" s="113">
        <f t="shared" si="224"/>
        <v>18100</v>
      </c>
      <c r="GB102" s="113">
        <f t="shared" si="225"/>
        <v>0</v>
      </c>
      <c r="GC102" s="113">
        <f t="shared" si="226"/>
        <v>0</v>
      </c>
    </row>
    <row r="103" spans="2:185" ht="12.75" customHeight="1" x14ac:dyDescent="0.2">
      <c r="B103" s="124">
        <v>96</v>
      </c>
      <c r="C103" s="121" t="s">
        <v>374</v>
      </c>
      <c r="D103" s="126" t="s">
        <v>149</v>
      </c>
      <c r="E103" s="40">
        <f>SUMIF(Entrada_Dados_Ano_2012!$C$7:$C$253,D103,Entrada_Dados_Ano_2012!$D$7:$D$253)</f>
        <v>0</v>
      </c>
      <c r="F103" s="40">
        <f>SUMIF(Entrada_Dados_Ano_2012!$C$7:$C$253,D103,Entrada_Dados_Ano_2012!$E$7:$E$253)</f>
        <v>0</v>
      </c>
      <c r="G103" s="40">
        <f>SUMIF(Entrada_Dados_Ano_2012!$C$7:$C$253,D103,Entrada_Dados_Ano_2012!$F$7:$F$253)</f>
        <v>0</v>
      </c>
      <c r="H103" s="40">
        <f ca="1">SUMIF(Entrada_Dados_Ano_2012!$C$7:$C$253,D103,Entrada_Dados_Ano_2012!$G$7:$G$251)</f>
        <v>0</v>
      </c>
      <c r="I103" s="40">
        <f>SUMIF(Entrada_Dados_Ano_2012!$C$7:$C$251,D103,Entrada_Dados_Ano_2012!$H$7:$H$253)</f>
        <v>0</v>
      </c>
      <c r="J103" s="40">
        <f>SUMIF(Entrada_Dados_Ano_2012!$C$7:$C$253,D103,Entrada_Dados_Ano_2012!$I$7:$I$253)</f>
        <v>0</v>
      </c>
      <c r="K103" s="40">
        <f>SUMIF(Entrada_Dados_Ano_2012!$C$7:$C$253,D103,Entrada_Dados_Ano_2012!$J$7:$J$253)</f>
        <v>0</v>
      </c>
      <c r="L103" s="40">
        <f>SUMIF(Entrada_Dados_Ano_2012!$C$7:$C$253,D103,Entrada_Dados_Ano_2012!$K$7:$K$253)</f>
        <v>0</v>
      </c>
      <c r="M103" s="40">
        <f>SUMIF(Entrada_Dados_Ano_2012!$C$7:$C$253,D103,Entrada_Dados_Ano_2012!$L$7:$L$253)</f>
        <v>0</v>
      </c>
      <c r="N103" s="40">
        <f>SUMIF(Entrada_Dados_Ano_2012!$C$7:$C$253,D103,Entrada_Dados_Ano_2012!$M$7:$M$253)</f>
        <v>0</v>
      </c>
      <c r="O103" s="40">
        <f>SUMIF(Entrada_Dados_Ano_2012!$C$7:$C$253,D103,Entrada_Dados_Ano_2012!$N$7:$N$253)</f>
        <v>0</v>
      </c>
      <c r="P103" s="40">
        <f>SUMIF(Entrada_Dados_Ano_2012!$C$7:$C$253,D103,Entrada_Dados_Ano_2012!$O$7:$O$253)</f>
        <v>0</v>
      </c>
      <c r="Q103" s="40">
        <f>SUMIF(Entrada_Dados_Ano_2012!$C$7:$C$253,D103,Entrada_Dados_Ano_2012!$P$7:$P$253)</f>
        <v>0</v>
      </c>
      <c r="R103" s="40">
        <f>SUMIF(Entrada_Dados_Ano_2012!$C$7:$C$253,D103,Entrada_Dados_Ano_2012!$Q$7:$Q$253)</f>
        <v>0</v>
      </c>
      <c r="S103" s="40">
        <f>SUMIF(Entrada_Dados_Ano_2012!$C$7:$C$253,D103,Entrada_Dados_Ano_2012!$R$7:$R$253)</f>
        <v>0</v>
      </c>
      <c r="T103" s="40">
        <f>SUMIF(Entrada_Dados_Ano_2012!$C$7:$C$253,D103,Entrada_Dados_Ano_2012!$S$7:$S$253)</f>
        <v>0</v>
      </c>
      <c r="U103" s="40">
        <f>SUMIF(Entrada_Dados_Ano_2012!$C$7:$C$253,D103,Entrada_Dados_Ano_2012!$T$7:$T$253)</f>
        <v>0</v>
      </c>
      <c r="V103" s="40">
        <f>SUMIF(Entrada_Dados_Ano_2012!$C$7:$C$253,D103,Entrada_Dados_Ano_2012!$U$7:$U$253)</f>
        <v>10</v>
      </c>
      <c r="W103" s="145">
        <f>SUMIF(Entrada_Dados_Ano_2012!$C$7:$C$253,D103,Entrada_Dados_Ano_2012!$V$7:$V$253)</f>
        <v>0</v>
      </c>
      <c r="X103" s="142">
        <f>SUMIF(Entrada_Dados_Ano_2012!$C$7:$C$253,D103,Entrada_Dados_Ano_2012!$Y$7:$Y$253)</f>
        <v>0</v>
      </c>
      <c r="Y103" s="40">
        <f>SUMIF(Entrada_Dados_Ano_2012!$C$7:$C$253,D103,Entrada_Dados_Ano_2012!$Z$7:$Z$253)</f>
        <v>0</v>
      </c>
      <c r="Z103" s="40">
        <f>SUMIF(Entrada_Dados_Ano_2012!$C$7:$C$253,D103,Entrada_Dados_Ano_2012!$AA$7:$AA$253)</f>
        <v>0</v>
      </c>
      <c r="AA103" s="40">
        <f>SUMIF(Entrada_Dados_Ano_2012!$C$7:$C$253,D103,Entrada_Dados_Ano_2012!$AB$7:$AB$253)</f>
        <v>0</v>
      </c>
      <c r="AB103" s="40">
        <f>SUMIF(Entrada_Dados_Ano_2012!$C$7:$C$253,D103,Entrada_Dados_Ano_2012!$AC$7:$AC$253)</f>
        <v>0</v>
      </c>
      <c r="AC103" s="40">
        <f>SUMIF(Entrada_Dados_Ano_2012!$C$7:$C$253,D103,Entrada_Dados_Ano_2012!$AD$7:$AD$253)</f>
        <v>0</v>
      </c>
      <c r="AD103" s="40">
        <f>SUMIF(Entrada_Dados_Ano_2012!$C$7:$C$253,D103,Entrada_Dados_Ano_2012!$AE$7:$AE$253)</f>
        <v>0</v>
      </c>
      <c r="AE103" s="40">
        <f>SUMIF(Entrada_Dados_Ano_2012!$C$7:$C$253,D103,Entrada_Dados_Ano_2012!$AF$7:$AF$253)</f>
        <v>0</v>
      </c>
      <c r="AF103" s="40">
        <f>SUMIF(Entrada_Dados_Ano_2012!$C$7:$C$253,D103,Entrada_Dados_Ano_2012!$AG$7:$AG$253)</f>
        <v>0</v>
      </c>
      <c r="AG103" s="40">
        <f>SUMIF(Entrada_Dados_Ano_2012!$C$7:$C$253,D103,Entrada_Dados_Ano_2012!$AH$7:$AH$253)</f>
        <v>0</v>
      </c>
      <c r="AH103" s="40">
        <f>SUMIF(Entrada_Dados_Ano_2012!$C$7:$C$253,D103,Entrada_Dados_Ano_2012!$AI$7:$AI$253)</f>
        <v>0</v>
      </c>
      <c r="AI103" s="40">
        <f>SUMIF(Entrada_Dados_Ano_2012!$C$7:$C$253,D103,Entrada_Dados_Ano_2012!$AJ$7:$AJ$253)</f>
        <v>0</v>
      </c>
      <c r="AJ103" s="40">
        <f>SUMIF(Entrada_Dados_Ano_2012!$C$7:$C$253,D103,Entrada_Dados_Ano_2012!$AK$7:$AK$253)</f>
        <v>0</v>
      </c>
      <c r="AK103" s="40">
        <f>SUMIF(Entrada_Dados_Ano_2012!$C$7:$C$253,D103,Entrada_Dados_Ano_2012!$AL$7:$AL$253)</f>
        <v>0</v>
      </c>
      <c r="AL103" s="40">
        <f>SUMIF(Entrada_Dados_Ano_2012!$C$7:$C$253,D103,Entrada_Dados_Ano_2012!$AM$7:$AM$253)</f>
        <v>0</v>
      </c>
      <c r="AM103" s="40">
        <f>SUMIF(Entrada_Dados_Ano_2012!$C$7:$C$253,D103,Entrada_Dados_Ano_2012!$AN$7:$AN$253)</f>
        <v>0</v>
      </c>
      <c r="AN103" s="40">
        <f>SUMIF(Entrada_Dados_Ano_2012!$C$7:$C$253,D103,Entrada_Dados_Ano_2012!$AO$7:$AO$253)</f>
        <v>0</v>
      </c>
      <c r="AO103" s="40">
        <f>SUMIF(Entrada_Dados_Ano_2012!$C$7:$C$253,D103,Entrada_Dados_Ano_2012!$AP$7:$AP$253)</f>
        <v>10</v>
      </c>
      <c r="AP103" s="145">
        <f>SUMIF(Entrada_Dados_Ano_2012!$C$7:$C$253,D103,Entrada_Dados_Ano_2012!$AQ$7:$AQ$253)</f>
        <v>0</v>
      </c>
      <c r="AQ103" s="142">
        <f>SUMIF(Entrada_Dados_Ano_2012!$C$7:$C$253,D103,Entrada_Dados_Ano_2012!$AT$7:$AT$253)</f>
        <v>0</v>
      </c>
      <c r="AR103" s="40">
        <f>SUMIF(Entrada_Dados_Ano_2012!$C$7:$C$253,D103,Entrada_Dados_Ano_2012!$AU$7:$AU$253)</f>
        <v>0</v>
      </c>
      <c r="AS103" s="40">
        <f>SUMIF(Entrada_Dados_Ano_2012!$C$7:$C$253,D103,Entrada_Dados_Ano_2012!$AV$7:$AV$253)</f>
        <v>0</v>
      </c>
      <c r="AT103" s="40">
        <f>SUMIF(Entrada_Dados_Ano_2012!$C$7:$C$253,D103,Entrada_Dados_Ano_2012!$AW$7:$AW$253)</f>
        <v>0</v>
      </c>
      <c r="AU103" s="40">
        <f>SUMIF(Entrada_Dados_Ano_2012!$C$7:$C$253,D103,Entrada_Dados_Ano_2012!$AX$7:$AX$253)</f>
        <v>0</v>
      </c>
      <c r="AV103" s="40">
        <f>SUMIF(Entrada_Dados_Ano_2012!$C$7:$C$253,D103,Entrada_Dados_Ano_2012!$AY$7:$AY$253)</f>
        <v>0</v>
      </c>
      <c r="AW103" s="40">
        <f>SUMIF(Entrada_Dados_Ano_2012!$C$7:$C$253,D103,Entrada_Dados_Ano_2012!$AZ$7:$AZ$253)</f>
        <v>0</v>
      </c>
      <c r="AX103" s="40">
        <f>SUMIF(Entrada_Dados_Ano_2012!$C$7:$C$253,D103,Entrada_Dados_Ano_2012!$BA$7:$BA$253)</f>
        <v>0</v>
      </c>
      <c r="AY103" s="40">
        <f>SUMIF(Entrada_Dados_Ano_2012!$C$7:$C$253,D103,Entrada_Dados_Ano_2012!$BB$7:$BB$253)</f>
        <v>0</v>
      </c>
      <c r="AZ103" s="40">
        <f>SUMIF(Entrada_Dados_Ano_2012!$C$7:$C$253,D103,Entrada_Dados_Ano_2012!$BC$7:$BC$253)</f>
        <v>0</v>
      </c>
      <c r="BA103" s="40">
        <f>SUMIF(Entrada_Dados_Ano_2012!$C$7:$C$253,D103,Entrada_Dados_Ano_2012!$BD$7:$BD$253)</f>
        <v>0</v>
      </c>
      <c r="BB103" s="40">
        <f>SUMIF(Entrada_Dados_Ano_2012!$C$7:$C$253,D103,Entrada_Dados_Ano_2012!$BE$7:$BE$253)</f>
        <v>0</v>
      </c>
      <c r="BC103" s="40">
        <f>SUMIF(Entrada_Dados_Ano_2012!$C$7:$C$253,D103,Entrada_Dados_Ano_2012!$BF$7:$BF$253)</f>
        <v>0</v>
      </c>
      <c r="BD103" s="40">
        <f>SUMIF(Entrada_Dados_Ano_2012!$C$7:$C$253,D103,Entrada_Dados_Ano_2012!$BG$7:$BG$253)</f>
        <v>0</v>
      </c>
      <c r="BE103" s="40">
        <f>SUMIF(Entrada_Dados_Ano_2012!$C$7:$C$253,D103,Entrada_Dados_Ano_2012!$BH$7:$BH$253)</f>
        <v>0</v>
      </c>
      <c r="BF103" s="40">
        <f>SUMIF(Entrada_Dados_Ano_2012!$C$7:$C$253,D103,Entrada_Dados_Ano_2012!$BI$7:$BI$253)</f>
        <v>0</v>
      </c>
      <c r="BG103" s="40">
        <f>SUMIF(Entrada_Dados_Ano_2012!$C$7:$C$253,D103,Entrada_Dados_Ano_2012!$BJ$7:$BJ$253)</f>
        <v>0</v>
      </c>
      <c r="BH103" s="40">
        <f>SUMIF(Entrada_Dados_Ano_2012!$C$7:$C$253,D103,Entrada_Dados_Ano_2012!$BK$7:$BK$253)</f>
        <v>1000</v>
      </c>
      <c r="BI103" s="40">
        <f>SUMIF(Entrada_Dados_Ano_2012!$C$7:$C$253,D103,Entrada_Dados_Ano_2012!$BL$7:$BL$253)</f>
        <v>0</v>
      </c>
      <c r="BK103" s="80">
        <v>96</v>
      </c>
      <c r="BL103" s="81">
        <f t="shared" si="143"/>
        <v>0</v>
      </c>
      <c r="BM103" s="80" t="str">
        <f>IF(BL103=1,SUM($BL$8:BL103),"")</f>
        <v/>
      </c>
      <c r="BN103" s="86" t="str">
        <f t="shared" si="144"/>
        <v>Goiânia</v>
      </c>
      <c r="BO103" s="117">
        <f t="shared" si="227"/>
        <v>0</v>
      </c>
      <c r="BP103" s="116">
        <f>HLOOKUP($BP$6,$BZ$6:DI103,BX103)</f>
        <v>0</v>
      </c>
      <c r="BQ103" s="117">
        <f>HLOOKUP($BQ$6,$DJ$6:ES103,BX103)</f>
        <v>0</v>
      </c>
      <c r="BR103" s="116">
        <f>HLOOKUP($BR$6,$ET$6:GC103,BX103)</f>
        <v>0</v>
      </c>
      <c r="BS103" s="84" t="str">
        <f t="shared" si="145"/>
        <v/>
      </c>
      <c r="BT103" s="96" t="str">
        <f>IF((SUM($BL102:$BL$254)=0),"",IF($BK103=VLOOKUP($BK103,$BM$8:$BM$254,1),IF(VLOOKUP($BK103,$BM$8:$BO$254,2)=0,"",VLOOKUP($BK103,$BM$8:$BO$254,3))," "))</f>
        <v/>
      </c>
      <c r="BU103" s="93" t="str">
        <f t="shared" si="146"/>
        <v/>
      </c>
      <c r="BV103" s="90" t="str">
        <f t="shared" si="147"/>
        <v/>
      </c>
      <c r="BW103" s="93" t="str">
        <f t="shared" si="148"/>
        <v/>
      </c>
      <c r="BX103" s="97">
        <v>98</v>
      </c>
      <c r="BY103" s="29"/>
      <c r="BZ103" s="113"/>
      <c r="CA103" s="113">
        <f t="shared" si="149"/>
        <v>0</v>
      </c>
      <c r="CB103" s="113">
        <f t="shared" si="150"/>
        <v>0</v>
      </c>
      <c r="CC103" s="113">
        <f t="shared" si="151"/>
        <v>0</v>
      </c>
      <c r="CD103" s="113">
        <f t="shared" si="152"/>
        <v>0</v>
      </c>
      <c r="CE103" s="113">
        <f t="shared" ca="1" si="153"/>
        <v>0</v>
      </c>
      <c r="CF103" s="113">
        <f t="shared" si="154"/>
        <v>0</v>
      </c>
      <c r="CG103" s="113">
        <f t="shared" si="155"/>
        <v>0</v>
      </c>
      <c r="CH103" s="113">
        <f t="shared" si="156"/>
        <v>0</v>
      </c>
      <c r="CI103" s="113">
        <f t="shared" si="116"/>
        <v>0</v>
      </c>
      <c r="CJ103" s="113">
        <f t="shared" si="117"/>
        <v>21</v>
      </c>
      <c r="CK103" s="113">
        <f t="shared" si="157"/>
        <v>0</v>
      </c>
      <c r="CL103" s="113">
        <f t="shared" si="158"/>
        <v>0</v>
      </c>
      <c r="CM103" s="113">
        <f t="shared" si="159"/>
        <v>41</v>
      </c>
      <c r="CN103" s="113">
        <f t="shared" si="160"/>
        <v>0</v>
      </c>
      <c r="CO103" s="113">
        <f t="shared" si="161"/>
        <v>0</v>
      </c>
      <c r="CP103" s="113">
        <f t="shared" si="162"/>
        <v>0</v>
      </c>
      <c r="CQ103" s="113">
        <f t="shared" si="163"/>
        <v>0</v>
      </c>
      <c r="CR103" s="113">
        <f t="shared" si="164"/>
        <v>0</v>
      </c>
      <c r="CS103" s="113">
        <f t="shared" si="118"/>
        <v>0</v>
      </c>
      <c r="CT103" s="113">
        <f t="shared" si="119"/>
        <v>8</v>
      </c>
      <c r="CU103" s="113">
        <f t="shared" si="120"/>
        <v>0</v>
      </c>
      <c r="CV103" s="113">
        <f t="shared" si="121"/>
        <v>0</v>
      </c>
      <c r="CW103" s="113">
        <f t="shared" si="165"/>
        <v>0</v>
      </c>
      <c r="CX103" s="113">
        <f t="shared" si="122"/>
        <v>0</v>
      </c>
      <c r="CY103" s="113">
        <f t="shared" si="123"/>
        <v>0</v>
      </c>
      <c r="CZ103" s="113">
        <f t="shared" si="124"/>
        <v>0</v>
      </c>
      <c r="DA103" s="113">
        <f t="shared" si="166"/>
        <v>0</v>
      </c>
      <c r="DB103" s="113">
        <f t="shared" si="167"/>
        <v>0</v>
      </c>
      <c r="DC103" s="113">
        <f t="shared" si="168"/>
        <v>0</v>
      </c>
      <c r="DD103" s="113">
        <f t="shared" si="169"/>
        <v>0</v>
      </c>
      <c r="DE103" s="113">
        <f t="shared" si="170"/>
        <v>0</v>
      </c>
      <c r="DF103" s="113">
        <f t="shared" si="171"/>
        <v>30</v>
      </c>
      <c r="DG103" s="113">
        <f t="shared" si="172"/>
        <v>10</v>
      </c>
      <c r="DH103" s="113">
        <f t="shared" si="173"/>
        <v>0</v>
      </c>
      <c r="DI103" s="113">
        <f t="shared" si="174"/>
        <v>0</v>
      </c>
      <c r="DJ103" s="113"/>
      <c r="DK103" s="113">
        <f t="shared" si="175"/>
        <v>0</v>
      </c>
      <c r="DL103" s="113">
        <f t="shared" si="176"/>
        <v>0</v>
      </c>
      <c r="DM103" s="113">
        <f t="shared" si="177"/>
        <v>0</v>
      </c>
      <c r="DN103" s="113">
        <f t="shared" si="178"/>
        <v>0</v>
      </c>
      <c r="DO103" s="113">
        <f t="shared" si="179"/>
        <v>0</v>
      </c>
      <c r="DP103" s="113">
        <f t="shared" si="180"/>
        <v>0</v>
      </c>
      <c r="DQ103" s="113">
        <f t="shared" si="181"/>
        <v>0</v>
      </c>
      <c r="DR103" s="113">
        <f t="shared" si="182"/>
        <v>0</v>
      </c>
      <c r="DS103" s="113">
        <f t="shared" si="125"/>
        <v>0</v>
      </c>
      <c r="DT103" s="113">
        <f t="shared" si="126"/>
        <v>21</v>
      </c>
      <c r="DU103" s="113">
        <f t="shared" si="183"/>
        <v>0</v>
      </c>
      <c r="DV103" s="113">
        <f t="shared" si="184"/>
        <v>0</v>
      </c>
      <c r="DW103" s="113">
        <f t="shared" si="185"/>
        <v>41</v>
      </c>
      <c r="DX103" s="113">
        <f t="shared" si="186"/>
        <v>0</v>
      </c>
      <c r="DY103" s="113">
        <f t="shared" si="187"/>
        <v>0</v>
      </c>
      <c r="DZ103" s="113">
        <f t="shared" si="188"/>
        <v>0</v>
      </c>
      <c r="EA103" s="113">
        <f t="shared" si="189"/>
        <v>0</v>
      </c>
      <c r="EB103" s="113">
        <f t="shared" si="190"/>
        <v>0</v>
      </c>
      <c r="EC103" s="113">
        <f t="shared" si="127"/>
        <v>0</v>
      </c>
      <c r="ED103" s="113">
        <f t="shared" si="128"/>
        <v>8</v>
      </c>
      <c r="EE103" s="113">
        <f t="shared" si="129"/>
        <v>0</v>
      </c>
      <c r="EF103" s="113">
        <f t="shared" si="130"/>
        <v>0</v>
      </c>
      <c r="EG103" s="113">
        <f t="shared" si="191"/>
        <v>0</v>
      </c>
      <c r="EH103" s="113">
        <f t="shared" si="131"/>
        <v>0</v>
      </c>
      <c r="EI103" s="113">
        <f t="shared" si="132"/>
        <v>0</v>
      </c>
      <c r="EJ103" s="113">
        <f t="shared" si="133"/>
        <v>0</v>
      </c>
      <c r="EK103" s="113">
        <f t="shared" si="192"/>
        <v>0</v>
      </c>
      <c r="EL103" s="113">
        <f t="shared" si="193"/>
        <v>0</v>
      </c>
      <c r="EM103" s="113">
        <f t="shared" si="194"/>
        <v>0</v>
      </c>
      <c r="EN103" s="113">
        <f t="shared" si="195"/>
        <v>0</v>
      </c>
      <c r="EO103" s="113">
        <f t="shared" si="196"/>
        <v>0</v>
      </c>
      <c r="EP103" s="113">
        <f t="shared" si="197"/>
        <v>30</v>
      </c>
      <c r="EQ103" s="113">
        <f t="shared" si="198"/>
        <v>10</v>
      </c>
      <c r="ER103" s="113">
        <f t="shared" si="199"/>
        <v>0</v>
      </c>
      <c r="ES103" s="113">
        <f t="shared" si="200"/>
        <v>0</v>
      </c>
      <c r="ET103" s="113"/>
      <c r="EU103" s="113">
        <f t="shared" si="201"/>
        <v>0</v>
      </c>
      <c r="EV103" s="113">
        <f t="shared" si="202"/>
        <v>0</v>
      </c>
      <c r="EW103" s="113">
        <f t="shared" si="203"/>
        <v>0</v>
      </c>
      <c r="EX103" s="113">
        <f t="shared" si="204"/>
        <v>0</v>
      </c>
      <c r="EY103" s="113">
        <f t="shared" si="205"/>
        <v>0</v>
      </c>
      <c r="EZ103" s="113">
        <f t="shared" si="206"/>
        <v>0</v>
      </c>
      <c r="FA103" s="113">
        <f t="shared" si="207"/>
        <v>0</v>
      </c>
      <c r="FB103" s="113">
        <f t="shared" si="208"/>
        <v>0</v>
      </c>
      <c r="FC103" s="113">
        <f t="shared" si="134"/>
        <v>0</v>
      </c>
      <c r="FD103" s="113">
        <f t="shared" si="135"/>
        <v>83</v>
      </c>
      <c r="FE103" s="113">
        <f t="shared" si="209"/>
        <v>0</v>
      </c>
      <c r="FF103" s="113">
        <f t="shared" si="210"/>
        <v>0</v>
      </c>
      <c r="FG103" s="113">
        <f t="shared" si="211"/>
        <v>695</v>
      </c>
      <c r="FH103" s="113">
        <f t="shared" si="212"/>
        <v>0</v>
      </c>
      <c r="FI103" s="113">
        <f t="shared" si="213"/>
        <v>0</v>
      </c>
      <c r="FJ103" s="113">
        <f t="shared" si="214"/>
        <v>0</v>
      </c>
      <c r="FK103" s="113">
        <f t="shared" si="215"/>
        <v>0</v>
      </c>
      <c r="FL103" s="113">
        <f t="shared" si="216"/>
        <v>0</v>
      </c>
      <c r="FM103" s="113">
        <f t="shared" si="136"/>
        <v>0</v>
      </c>
      <c r="FN103" s="113">
        <f t="shared" si="137"/>
        <v>230</v>
      </c>
      <c r="FO103" s="113">
        <f t="shared" si="138"/>
        <v>0</v>
      </c>
      <c r="FP103" s="113">
        <f t="shared" si="139"/>
        <v>0</v>
      </c>
      <c r="FQ103" s="113">
        <f t="shared" si="217"/>
        <v>0</v>
      </c>
      <c r="FR103" s="113">
        <f t="shared" si="140"/>
        <v>0</v>
      </c>
      <c r="FS103" s="113">
        <f t="shared" si="141"/>
        <v>0</v>
      </c>
      <c r="FT103" s="113">
        <f t="shared" si="142"/>
        <v>0</v>
      </c>
      <c r="FU103" s="113">
        <f t="shared" si="218"/>
        <v>0</v>
      </c>
      <c r="FV103" s="113">
        <f t="shared" si="219"/>
        <v>0</v>
      </c>
      <c r="FW103" s="113">
        <f t="shared" si="220"/>
        <v>0</v>
      </c>
      <c r="FX103" s="113">
        <f t="shared" si="221"/>
        <v>0</v>
      </c>
      <c r="FY103" s="113">
        <f t="shared" si="222"/>
        <v>0</v>
      </c>
      <c r="FZ103" s="113">
        <f t="shared" si="223"/>
        <v>341</v>
      </c>
      <c r="GA103" s="113">
        <f t="shared" si="224"/>
        <v>1000</v>
      </c>
      <c r="GB103" s="113">
        <f t="shared" si="225"/>
        <v>0</v>
      </c>
      <c r="GC103" s="113">
        <f t="shared" si="226"/>
        <v>0</v>
      </c>
    </row>
    <row r="104" spans="2:185" ht="12.75" customHeight="1" x14ac:dyDescent="0.2">
      <c r="B104" s="124">
        <v>97</v>
      </c>
      <c r="C104" s="121" t="s">
        <v>375</v>
      </c>
      <c r="D104" s="126" t="s">
        <v>150</v>
      </c>
      <c r="E104" s="40">
        <f>SUMIF(Entrada_Dados_Ano_2012!$C$7:$C$253,D104,Entrada_Dados_Ano_2012!$D$7:$D$253)</f>
        <v>0</v>
      </c>
      <c r="F104" s="40">
        <f>SUMIF(Entrada_Dados_Ano_2012!$C$7:$C$253,D104,Entrada_Dados_Ano_2012!$E$7:$E$253)</f>
        <v>0</v>
      </c>
      <c r="G104" s="40">
        <f>SUMIF(Entrada_Dados_Ano_2012!$C$7:$C$253,D104,Entrada_Dados_Ano_2012!$F$7:$F$253)</f>
        <v>0</v>
      </c>
      <c r="H104" s="40">
        <f ca="1">SUMIF(Entrada_Dados_Ano_2012!$C$7:$C$253,D104,Entrada_Dados_Ano_2012!$G$7:$G$251)</f>
        <v>0</v>
      </c>
      <c r="I104" s="40">
        <f>SUMIF(Entrada_Dados_Ano_2012!$C$7:$C$251,D104,Entrada_Dados_Ano_2012!$H$7:$H$253)</f>
        <v>30</v>
      </c>
      <c r="J104" s="40">
        <f>SUMIF(Entrada_Dados_Ano_2012!$C$7:$C$253,D104,Entrada_Dados_Ano_2012!$I$7:$I$253)</f>
        <v>0</v>
      </c>
      <c r="K104" s="40">
        <f>SUMIF(Entrada_Dados_Ano_2012!$C$7:$C$253,D104,Entrada_Dados_Ano_2012!$J$7:$J$253)</f>
        <v>0</v>
      </c>
      <c r="L104" s="40">
        <f>SUMIF(Entrada_Dados_Ano_2012!$C$7:$C$253,D104,Entrada_Dados_Ano_2012!$K$7:$K$253)</f>
        <v>0</v>
      </c>
      <c r="M104" s="40">
        <f>SUMIF(Entrada_Dados_Ano_2012!$C$7:$C$253,D104,Entrada_Dados_Ano_2012!$L$7:$L$253)</f>
        <v>0</v>
      </c>
      <c r="N104" s="40">
        <f>SUMIF(Entrada_Dados_Ano_2012!$C$7:$C$253,D104,Entrada_Dados_Ano_2012!$M$7:$M$253)</f>
        <v>0</v>
      </c>
      <c r="O104" s="40">
        <f>SUMIF(Entrada_Dados_Ano_2012!$C$7:$C$253,D104,Entrada_Dados_Ano_2012!$N$7:$N$253)</f>
        <v>0</v>
      </c>
      <c r="P104" s="40">
        <f>SUMIF(Entrada_Dados_Ano_2012!$C$7:$C$253,D104,Entrada_Dados_Ano_2012!$O$7:$O$253)</f>
        <v>0</v>
      </c>
      <c r="Q104" s="40">
        <f>SUMIF(Entrada_Dados_Ano_2012!$C$7:$C$253,D104,Entrada_Dados_Ano_2012!$P$7:$P$253)</f>
        <v>0</v>
      </c>
      <c r="R104" s="40">
        <f>SUMIF(Entrada_Dados_Ano_2012!$C$7:$C$253,D104,Entrada_Dados_Ano_2012!$Q$7:$Q$253)</f>
        <v>0</v>
      </c>
      <c r="S104" s="40">
        <f>SUMIF(Entrada_Dados_Ano_2012!$C$7:$C$253,D104,Entrada_Dados_Ano_2012!$R$7:$R$253)</f>
        <v>700</v>
      </c>
      <c r="T104" s="40">
        <f>SUMIF(Entrada_Dados_Ano_2012!$C$7:$C$253,D104,Entrada_Dados_Ano_2012!$S$7:$S$253)</f>
        <v>0</v>
      </c>
      <c r="U104" s="40">
        <f>SUMIF(Entrada_Dados_Ano_2012!$C$7:$C$253,D104,Entrada_Dados_Ano_2012!$T$7:$T$253)</f>
        <v>0</v>
      </c>
      <c r="V104" s="40">
        <f>SUMIF(Entrada_Dados_Ano_2012!$C$7:$C$253,D104,Entrada_Dados_Ano_2012!$U$7:$U$253)</f>
        <v>0</v>
      </c>
      <c r="W104" s="145">
        <f>SUMIF(Entrada_Dados_Ano_2012!$C$7:$C$253,D104,Entrada_Dados_Ano_2012!$V$7:$V$253)</f>
        <v>0</v>
      </c>
      <c r="X104" s="142">
        <f>SUMIF(Entrada_Dados_Ano_2012!$C$7:$C$253,D104,Entrada_Dados_Ano_2012!$Y$7:$Y$253)</f>
        <v>0</v>
      </c>
      <c r="Y104" s="40">
        <f>SUMIF(Entrada_Dados_Ano_2012!$C$7:$C$253,D104,Entrada_Dados_Ano_2012!$Z$7:$Z$253)</f>
        <v>0</v>
      </c>
      <c r="Z104" s="40">
        <f>SUMIF(Entrada_Dados_Ano_2012!$C$7:$C$253,D104,Entrada_Dados_Ano_2012!$AA$7:$AA$253)</f>
        <v>0</v>
      </c>
      <c r="AA104" s="40">
        <f>SUMIF(Entrada_Dados_Ano_2012!$C$7:$C$253,D104,Entrada_Dados_Ano_2012!$AB$7:$AB$253)</f>
        <v>0</v>
      </c>
      <c r="AB104" s="40">
        <f>SUMIF(Entrada_Dados_Ano_2012!$C$7:$C$253,D104,Entrada_Dados_Ano_2012!$AC$7:$AC$253)</f>
        <v>30</v>
      </c>
      <c r="AC104" s="40">
        <f>SUMIF(Entrada_Dados_Ano_2012!$C$7:$C$253,D104,Entrada_Dados_Ano_2012!$AD$7:$AD$253)</f>
        <v>0</v>
      </c>
      <c r="AD104" s="40">
        <f>SUMIF(Entrada_Dados_Ano_2012!$C$7:$C$253,D104,Entrada_Dados_Ano_2012!$AE$7:$AE$253)</f>
        <v>0</v>
      </c>
      <c r="AE104" s="40">
        <f>SUMIF(Entrada_Dados_Ano_2012!$C$7:$C$253,D104,Entrada_Dados_Ano_2012!$AF$7:$AF$253)</f>
        <v>0</v>
      </c>
      <c r="AF104" s="40">
        <f>SUMIF(Entrada_Dados_Ano_2012!$C$7:$C$253,D104,Entrada_Dados_Ano_2012!$AG$7:$AG$253)</f>
        <v>0</v>
      </c>
      <c r="AG104" s="40">
        <f>SUMIF(Entrada_Dados_Ano_2012!$C$7:$C$253,D104,Entrada_Dados_Ano_2012!$AH$7:$AH$253)</f>
        <v>0</v>
      </c>
      <c r="AH104" s="40">
        <f>SUMIF(Entrada_Dados_Ano_2012!$C$7:$C$253,D104,Entrada_Dados_Ano_2012!$AI$7:$AI$253)</f>
        <v>0</v>
      </c>
      <c r="AI104" s="40">
        <f>SUMIF(Entrada_Dados_Ano_2012!$C$7:$C$253,D104,Entrada_Dados_Ano_2012!$AJ$7:$AJ$253)</f>
        <v>0</v>
      </c>
      <c r="AJ104" s="40">
        <f>SUMIF(Entrada_Dados_Ano_2012!$C$7:$C$253,D104,Entrada_Dados_Ano_2012!$AK$7:$AK$253)</f>
        <v>0</v>
      </c>
      <c r="AK104" s="40">
        <f>SUMIF(Entrada_Dados_Ano_2012!$C$7:$C$253,D104,Entrada_Dados_Ano_2012!$AL$7:$AL$253)</f>
        <v>0</v>
      </c>
      <c r="AL104" s="40">
        <f>SUMIF(Entrada_Dados_Ano_2012!$C$7:$C$253,D104,Entrada_Dados_Ano_2012!$AM$7:$AM$253)</f>
        <v>700</v>
      </c>
      <c r="AM104" s="40">
        <f>SUMIF(Entrada_Dados_Ano_2012!$C$7:$C$253,D104,Entrada_Dados_Ano_2012!$AN$7:$AN$253)</f>
        <v>0</v>
      </c>
      <c r="AN104" s="40">
        <f>SUMIF(Entrada_Dados_Ano_2012!$C$7:$C$253,D104,Entrada_Dados_Ano_2012!$AO$7:$AO$253)</f>
        <v>0</v>
      </c>
      <c r="AO104" s="40">
        <f>SUMIF(Entrada_Dados_Ano_2012!$C$7:$C$253,D104,Entrada_Dados_Ano_2012!$AP$7:$AP$253)</f>
        <v>0</v>
      </c>
      <c r="AP104" s="145">
        <f>SUMIF(Entrada_Dados_Ano_2012!$C$7:$C$253,D104,Entrada_Dados_Ano_2012!$AQ$7:$AQ$253)</f>
        <v>0</v>
      </c>
      <c r="AQ104" s="142">
        <f>SUMIF(Entrada_Dados_Ano_2012!$C$7:$C$253,D104,Entrada_Dados_Ano_2012!$AT$7:$AT$253)</f>
        <v>0</v>
      </c>
      <c r="AR104" s="40">
        <f>SUMIF(Entrada_Dados_Ano_2012!$C$7:$C$253,D104,Entrada_Dados_Ano_2012!$AU$7:$AU$253)</f>
        <v>0</v>
      </c>
      <c r="AS104" s="40">
        <f>SUMIF(Entrada_Dados_Ano_2012!$C$7:$C$253,D104,Entrada_Dados_Ano_2012!$AV$7:$AV$253)</f>
        <v>0</v>
      </c>
      <c r="AT104" s="40">
        <f>SUMIF(Entrada_Dados_Ano_2012!$C$7:$C$253,D104,Entrada_Dados_Ano_2012!$AW$7:$AW$253)</f>
        <v>0</v>
      </c>
      <c r="AU104" s="40">
        <f>SUMIF(Entrada_Dados_Ano_2012!$C$7:$C$253,D104,Entrada_Dados_Ano_2012!$AX$7:$AX$253)</f>
        <v>80</v>
      </c>
      <c r="AV104" s="40">
        <f>SUMIF(Entrada_Dados_Ano_2012!$C$7:$C$253,D104,Entrada_Dados_Ano_2012!$AY$7:$AY$253)</f>
        <v>0</v>
      </c>
      <c r="AW104" s="40">
        <f>SUMIF(Entrada_Dados_Ano_2012!$C$7:$C$253,D104,Entrada_Dados_Ano_2012!$AZ$7:$AZ$253)</f>
        <v>0</v>
      </c>
      <c r="AX104" s="40">
        <f>SUMIF(Entrada_Dados_Ano_2012!$C$7:$C$253,D104,Entrada_Dados_Ano_2012!$BA$7:$BA$253)</f>
        <v>0</v>
      </c>
      <c r="AY104" s="40">
        <f>SUMIF(Entrada_Dados_Ano_2012!$C$7:$C$253,D104,Entrada_Dados_Ano_2012!$BB$7:$BB$253)</f>
        <v>0</v>
      </c>
      <c r="AZ104" s="40">
        <f>SUMIF(Entrada_Dados_Ano_2012!$C$7:$C$253,D104,Entrada_Dados_Ano_2012!$BC$7:$BC$253)</f>
        <v>0</v>
      </c>
      <c r="BA104" s="40">
        <f>SUMIF(Entrada_Dados_Ano_2012!$C$7:$C$253,D104,Entrada_Dados_Ano_2012!$BD$7:$BD$253)</f>
        <v>0</v>
      </c>
      <c r="BB104" s="40">
        <f>SUMIF(Entrada_Dados_Ano_2012!$C$7:$C$253,D104,Entrada_Dados_Ano_2012!$BE$7:$BE$253)</f>
        <v>0</v>
      </c>
      <c r="BC104" s="40">
        <f>SUMIF(Entrada_Dados_Ano_2012!$C$7:$C$253,D104,Entrada_Dados_Ano_2012!$BF$7:$BF$253)</f>
        <v>0</v>
      </c>
      <c r="BD104" s="40">
        <f>SUMIF(Entrada_Dados_Ano_2012!$C$7:$C$253,D104,Entrada_Dados_Ano_2012!$BG$7:$BG$253)</f>
        <v>0</v>
      </c>
      <c r="BE104" s="40">
        <f>SUMIF(Entrada_Dados_Ano_2012!$C$7:$C$253,D104,Entrada_Dados_Ano_2012!$BH$7:$BH$253)</f>
        <v>3800</v>
      </c>
      <c r="BF104" s="40">
        <f>SUMIF(Entrada_Dados_Ano_2012!$C$7:$C$253,D104,Entrada_Dados_Ano_2012!$BI$7:$BI$253)</f>
        <v>0</v>
      </c>
      <c r="BG104" s="40">
        <f>SUMIF(Entrada_Dados_Ano_2012!$C$7:$C$253,D104,Entrada_Dados_Ano_2012!$BJ$7:$BJ$253)</f>
        <v>0</v>
      </c>
      <c r="BH104" s="40">
        <f>SUMIF(Entrada_Dados_Ano_2012!$C$7:$C$253,D104,Entrada_Dados_Ano_2012!$BK$7:$BK$253)</f>
        <v>0</v>
      </c>
      <c r="BI104" s="40">
        <f>SUMIF(Entrada_Dados_Ano_2012!$C$7:$C$253,D104,Entrada_Dados_Ano_2012!$BL$7:$BL$253)</f>
        <v>0</v>
      </c>
      <c r="BK104" s="80">
        <v>97</v>
      </c>
      <c r="BL104" s="81">
        <f t="shared" si="143"/>
        <v>0</v>
      </c>
      <c r="BM104" s="80" t="str">
        <f>IF(BL104=1,SUM($BL$8:BL104),"")</f>
        <v/>
      </c>
      <c r="BN104" s="86" t="str">
        <f t="shared" si="144"/>
        <v>Goianira</v>
      </c>
      <c r="BO104" s="117">
        <f t="shared" si="227"/>
        <v>0</v>
      </c>
      <c r="BP104" s="116">
        <f>HLOOKUP($BP$6,$BZ$6:DI104,BX104)</f>
        <v>0</v>
      </c>
      <c r="BQ104" s="117">
        <f>HLOOKUP($BQ$6,$DJ$6:ES104,BX104)</f>
        <v>0</v>
      </c>
      <c r="BR104" s="116">
        <f>HLOOKUP($BR$6,$ET$6:GC104,BX104)</f>
        <v>0</v>
      </c>
      <c r="BS104" s="84" t="str">
        <f t="shared" si="145"/>
        <v/>
      </c>
      <c r="BT104" s="96" t="str">
        <f>IF((SUM($BL103:$BL$254)=0),"",IF($BK104=VLOOKUP($BK104,$BM$8:$BM$254,1),IF(VLOOKUP($BK104,$BM$8:$BO$254,2)=0,"",VLOOKUP($BK104,$BM$8:$BO$254,3))," "))</f>
        <v/>
      </c>
      <c r="BU104" s="93" t="str">
        <f t="shared" si="146"/>
        <v/>
      </c>
      <c r="BV104" s="90" t="str">
        <f t="shared" si="147"/>
        <v/>
      </c>
      <c r="BW104" s="93" t="str">
        <f t="shared" si="148"/>
        <v/>
      </c>
      <c r="BX104" s="97">
        <v>99</v>
      </c>
      <c r="BY104" s="29"/>
      <c r="BZ104" s="113"/>
      <c r="CA104" s="113">
        <f t="shared" si="149"/>
        <v>0</v>
      </c>
      <c r="CB104" s="113">
        <f t="shared" si="150"/>
        <v>0</v>
      </c>
      <c r="CC104" s="113">
        <f t="shared" si="151"/>
        <v>0</v>
      </c>
      <c r="CD104" s="113">
        <f t="shared" si="152"/>
        <v>0</v>
      </c>
      <c r="CE104" s="113">
        <f t="shared" ca="1" si="153"/>
        <v>0</v>
      </c>
      <c r="CF104" s="113">
        <f t="shared" si="154"/>
        <v>30</v>
      </c>
      <c r="CG104" s="113">
        <f t="shared" si="155"/>
        <v>12</v>
      </c>
      <c r="CH104" s="113">
        <f t="shared" si="156"/>
        <v>0</v>
      </c>
      <c r="CI104" s="113">
        <f t="shared" si="116"/>
        <v>0</v>
      </c>
      <c r="CJ104" s="113">
        <f t="shared" si="117"/>
        <v>200</v>
      </c>
      <c r="CK104" s="113">
        <f t="shared" si="157"/>
        <v>0</v>
      </c>
      <c r="CL104" s="113">
        <f t="shared" si="158"/>
        <v>0</v>
      </c>
      <c r="CM104" s="113">
        <f t="shared" si="159"/>
        <v>40</v>
      </c>
      <c r="CN104" s="113">
        <f t="shared" si="160"/>
        <v>0</v>
      </c>
      <c r="CO104" s="113">
        <f t="shared" si="161"/>
        <v>0</v>
      </c>
      <c r="CP104" s="113">
        <f t="shared" si="162"/>
        <v>0</v>
      </c>
      <c r="CQ104" s="113">
        <f t="shared" si="163"/>
        <v>0</v>
      </c>
      <c r="CR104" s="113">
        <f t="shared" si="164"/>
        <v>0</v>
      </c>
      <c r="CS104" s="113">
        <f t="shared" si="118"/>
        <v>0</v>
      </c>
      <c r="CT104" s="113">
        <f t="shared" si="119"/>
        <v>85</v>
      </c>
      <c r="CU104" s="113">
        <f t="shared" si="120"/>
        <v>20</v>
      </c>
      <c r="CV104" s="113">
        <f t="shared" si="121"/>
        <v>0</v>
      </c>
      <c r="CW104" s="113">
        <f t="shared" si="165"/>
        <v>0</v>
      </c>
      <c r="CX104" s="113">
        <f t="shared" si="122"/>
        <v>0</v>
      </c>
      <c r="CY104" s="113">
        <f t="shared" si="123"/>
        <v>0</v>
      </c>
      <c r="CZ104" s="113">
        <f t="shared" si="124"/>
        <v>0</v>
      </c>
      <c r="DA104" s="113">
        <f t="shared" si="166"/>
        <v>0</v>
      </c>
      <c r="DB104" s="113">
        <f t="shared" si="167"/>
        <v>700</v>
      </c>
      <c r="DC104" s="113">
        <f t="shared" si="168"/>
        <v>0</v>
      </c>
      <c r="DD104" s="113">
        <f t="shared" si="169"/>
        <v>0</v>
      </c>
      <c r="DE104" s="113">
        <f t="shared" si="170"/>
        <v>0</v>
      </c>
      <c r="DF104" s="113">
        <f t="shared" si="171"/>
        <v>59</v>
      </c>
      <c r="DG104" s="113">
        <f t="shared" si="172"/>
        <v>0</v>
      </c>
      <c r="DH104" s="113">
        <f t="shared" si="173"/>
        <v>0</v>
      </c>
      <c r="DI104" s="113">
        <f t="shared" si="174"/>
        <v>2</v>
      </c>
      <c r="DJ104" s="113"/>
      <c r="DK104" s="113">
        <f t="shared" si="175"/>
        <v>0</v>
      </c>
      <c r="DL104" s="113">
        <f t="shared" si="176"/>
        <v>0</v>
      </c>
      <c r="DM104" s="113">
        <f t="shared" si="177"/>
        <v>0</v>
      </c>
      <c r="DN104" s="113">
        <f t="shared" si="178"/>
        <v>0</v>
      </c>
      <c r="DO104" s="113">
        <f t="shared" si="179"/>
        <v>0</v>
      </c>
      <c r="DP104" s="113">
        <f t="shared" si="180"/>
        <v>30</v>
      </c>
      <c r="DQ104" s="113">
        <f t="shared" si="181"/>
        <v>12</v>
      </c>
      <c r="DR104" s="113">
        <f t="shared" si="182"/>
        <v>0</v>
      </c>
      <c r="DS104" s="113">
        <f t="shared" si="125"/>
        <v>0</v>
      </c>
      <c r="DT104" s="113">
        <f t="shared" si="126"/>
        <v>200</v>
      </c>
      <c r="DU104" s="113">
        <f t="shared" si="183"/>
        <v>0</v>
      </c>
      <c r="DV104" s="113">
        <f t="shared" si="184"/>
        <v>0</v>
      </c>
      <c r="DW104" s="113">
        <f t="shared" si="185"/>
        <v>40</v>
      </c>
      <c r="DX104" s="113">
        <f t="shared" si="186"/>
        <v>0</v>
      </c>
      <c r="DY104" s="113">
        <f t="shared" si="187"/>
        <v>0</v>
      </c>
      <c r="DZ104" s="113">
        <f t="shared" si="188"/>
        <v>0</v>
      </c>
      <c r="EA104" s="113">
        <f t="shared" si="189"/>
        <v>0</v>
      </c>
      <c r="EB104" s="113">
        <f t="shared" si="190"/>
        <v>0</v>
      </c>
      <c r="EC104" s="113">
        <f t="shared" si="127"/>
        <v>0</v>
      </c>
      <c r="ED104" s="113">
        <f t="shared" si="128"/>
        <v>85</v>
      </c>
      <c r="EE104" s="113">
        <f t="shared" si="129"/>
        <v>20</v>
      </c>
      <c r="EF104" s="113">
        <f t="shared" si="130"/>
        <v>0</v>
      </c>
      <c r="EG104" s="113">
        <f t="shared" si="191"/>
        <v>0</v>
      </c>
      <c r="EH104" s="113">
        <f t="shared" si="131"/>
        <v>0</v>
      </c>
      <c r="EI104" s="113">
        <f t="shared" si="132"/>
        <v>0</v>
      </c>
      <c r="EJ104" s="113">
        <f t="shared" si="133"/>
        <v>0</v>
      </c>
      <c r="EK104" s="113">
        <f t="shared" si="192"/>
        <v>0</v>
      </c>
      <c r="EL104" s="113">
        <f t="shared" si="193"/>
        <v>700</v>
      </c>
      <c r="EM104" s="113">
        <f t="shared" si="194"/>
        <v>0</v>
      </c>
      <c r="EN104" s="113">
        <f t="shared" si="195"/>
        <v>0</v>
      </c>
      <c r="EO104" s="113">
        <f t="shared" si="196"/>
        <v>0</v>
      </c>
      <c r="EP104" s="113">
        <f t="shared" si="197"/>
        <v>59</v>
      </c>
      <c r="EQ104" s="113">
        <f t="shared" si="198"/>
        <v>0</v>
      </c>
      <c r="ER104" s="113">
        <f t="shared" si="199"/>
        <v>0</v>
      </c>
      <c r="ES104" s="113">
        <f t="shared" si="200"/>
        <v>2</v>
      </c>
      <c r="ET104" s="113"/>
      <c r="EU104" s="113">
        <f t="shared" si="201"/>
        <v>0</v>
      </c>
      <c r="EV104" s="113">
        <f t="shared" si="202"/>
        <v>0</v>
      </c>
      <c r="EW104" s="113">
        <f t="shared" si="203"/>
        <v>0</v>
      </c>
      <c r="EX104" s="113">
        <f t="shared" si="204"/>
        <v>0</v>
      </c>
      <c r="EY104" s="113">
        <f t="shared" si="205"/>
        <v>0</v>
      </c>
      <c r="EZ104" s="113">
        <f t="shared" si="206"/>
        <v>80</v>
      </c>
      <c r="FA104" s="113">
        <f t="shared" si="207"/>
        <v>230</v>
      </c>
      <c r="FB104" s="113">
        <f t="shared" si="208"/>
        <v>0</v>
      </c>
      <c r="FC104" s="113">
        <f t="shared" si="134"/>
        <v>0</v>
      </c>
      <c r="FD104" s="113">
        <f t="shared" si="135"/>
        <v>300</v>
      </c>
      <c r="FE104" s="113">
        <f t="shared" si="209"/>
        <v>0</v>
      </c>
      <c r="FF104" s="113">
        <f t="shared" si="210"/>
        <v>0</v>
      </c>
      <c r="FG104" s="113">
        <f t="shared" si="211"/>
        <v>800</v>
      </c>
      <c r="FH104" s="113">
        <f t="shared" si="212"/>
        <v>0</v>
      </c>
      <c r="FI104" s="113">
        <f t="shared" si="213"/>
        <v>0</v>
      </c>
      <c r="FJ104" s="113">
        <f t="shared" si="214"/>
        <v>0</v>
      </c>
      <c r="FK104" s="113">
        <f t="shared" si="215"/>
        <v>0</v>
      </c>
      <c r="FL104" s="113">
        <f t="shared" si="216"/>
        <v>0</v>
      </c>
      <c r="FM104" s="113">
        <f t="shared" si="136"/>
        <v>0</v>
      </c>
      <c r="FN104" s="113">
        <f t="shared" si="137"/>
        <v>1350</v>
      </c>
      <c r="FO104" s="113">
        <f t="shared" si="138"/>
        <v>360</v>
      </c>
      <c r="FP104" s="113">
        <f t="shared" si="139"/>
        <v>0</v>
      </c>
      <c r="FQ104" s="113">
        <f t="shared" si="217"/>
        <v>0</v>
      </c>
      <c r="FR104" s="113">
        <f t="shared" si="140"/>
        <v>0</v>
      </c>
      <c r="FS104" s="113">
        <f t="shared" si="141"/>
        <v>0</v>
      </c>
      <c r="FT104" s="113">
        <f t="shared" si="142"/>
        <v>0</v>
      </c>
      <c r="FU104" s="113">
        <f t="shared" si="218"/>
        <v>0</v>
      </c>
      <c r="FV104" s="113">
        <f t="shared" si="219"/>
        <v>3800</v>
      </c>
      <c r="FW104" s="113">
        <f t="shared" si="220"/>
        <v>0</v>
      </c>
      <c r="FX104" s="113">
        <f t="shared" si="221"/>
        <v>0</v>
      </c>
      <c r="FY104" s="113">
        <f t="shared" si="222"/>
        <v>0</v>
      </c>
      <c r="FZ104" s="113">
        <f t="shared" si="223"/>
        <v>540</v>
      </c>
      <c r="GA104" s="113">
        <f t="shared" si="224"/>
        <v>0</v>
      </c>
      <c r="GB104" s="113">
        <f t="shared" si="225"/>
        <v>0</v>
      </c>
      <c r="GC104" s="113">
        <f t="shared" si="226"/>
        <v>47</v>
      </c>
    </row>
    <row r="105" spans="2:185" ht="12.75" customHeight="1" x14ac:dyDescent="0.2">
      <c r="B105" s="124">
        <v>98</v>
      </c>
      <c r="C105" s="121" t="s">
        <v>45</v>
      </c>
      <c r="D105" s="126" t="s">
        <v>151</v>
      </c>
      <c r="E105" s="40">
        <f>SUMIF(Entrada_Dados_Ano_2012!$C$7:$C$253,D105,Entrada_Dados_Ano_2012!$D$7:$D$253)</f>
        <v>0</v>
      </c>
      <c r="F105" s="40">
        <f>SUMIF(Entrada_Dados_Ano_2012!$C$7:$C$253,D105,Entrada_Dados_Ano_2012!$E$7:$E$253)</f>
        <v>0</v>
      </c>
      <c r="G105" s="40">
        <f>SUMIF(Entrada_Dados_Ano_2012!$C$7:$C$253,D105,Entrada_Dados_Ano_2012!$F$7:$F$253)</f>
        <v>0</v>
      </c>
      <c r="H105" s="40">
        <f ca="1">SUMIF(Entrada_Dados_Ano_2012!$C$7:$C$253,D105,Entrada_Dados_Ano_2012!$G$7:$G$251)</f>
        <v>0</v>
      </c>
      <c r="I105" s="40">
        <f>SUMIF(Entrada_Dados_Ano_2012!$C$7:$C$251,D105,Entrada_Dados_Ano_2012!$H$7:$H$253)</f>
        <v>0</v>
      </c>
      <c r="J105" s="40">
        <f>SUMIF(Entrada_Dados_Ano_2012!$C$7:$C$253,D105,Entrada_Dados_Ano_2012!$I$7:$I$253)</f>
        <v>0</v>
      </c>
      <c r="K105" s="40">
        <f>SUMIF(Entrada_Dados_Ano_2012!$C$7:$C$253,D105,Entrada_Dados_Ano_2012!$J$7:$J$253)</f>
        <v>0</v>
      </c>
      <c r="L105" s="40">
        <f>SUMIF(Entrada_Dados_Ano_2012!$C$7:$C$253,D105,Entrada_Dados_Ano_2012!$K$7:$K$253)</f>
        <v>0</v>
      </c>
      <c r="M105" s="40">
        <f>SUMIF(Entrada_Dados_Ano_2012!$C$7:$C$253,D105,Entrada_Dados_Ano_2012!$L$7:$L$253)</f>
        <v>0</v>
      </c>
      <c r="N105" s="40">
        <f>SUMIF(Entrada_Dados_Ano_2012!$C$7:$C$253,D105,Entrada_Dados_Ano_2012!$M$7:$M$253)</f>
        <v>0</v>
      </c>
      <c r="O105" s="40">
        <f>SUMIF(Entrada_Dados_Ano_2012!$C$7:$C$253,D105,Entrada_Dados_Ano_2012!$N$7:$N$253)</f>
        <v>0</v>
      </c>
      <c r="P105" s="40">
        <f>SUMIF(Entrada_Dados_Ano_2012!$C$7:$C$253,D105,Entrada_Dados_Ano_2012!$O$7:$O$253)</f>
        <v>0</v>
      </c>
      <c r="Q105" s="40">
        <f>SUMIF(Entrada_Dados_Ano_2012!$C$7:$C$253,D105,Entrada_Dados_Ano_2012!$P$7:$P$253)</f>
        <v>75</v>
      </c>
      <c r="R105" s="40">
        <f>SUMIF(Entrada_Dados_Ano_2012!$C$7:$C$253,D105,Entrada_Dados_Ano_2012!$Q$7:$Q$253)</f>
        <v>0</v>
      </c>
      <c r="S105" s="40">
        <f>SUMIF(Entrada_Dados_Ano_2012!$C$7:$C$253,D105,Entrada_Dados_Ano_2012!$R$7:$R$253)</f>
        <v>1000</v>
      </c>
      <c r="T105" s="40">
        <f>SUMIF(Entrada_Dados_Ano_2012!$C$7:$C$253,D105,Entrada_Dados_Ano_2012!$S$7:$S$253)</f>
        <v>3000</v>
      </c>
      <c r="U105" s="40">
        <f>SUMIF(Entrada_Dados_Ano_2012!$C$7:$C$253,D105,Entrada_Dados_Ano_2012!$T$7:$T$253)</f>
        <v>1200</v>
      </c>
      <c r="V105" s="40">
        <f>SUMIF(Entrada_Dados_Ano_2012!$C$7:$C$253,D105,Entrada_Dados_Ano_2012!$U$7:$U$253)</f>
        <v>416</v>
      </c>
      <c r="W105" s="145">
        <f>SUMIF(Entrada_Dados_Ano_2012!$C$7:$C$253,D105,Entrada_Dados_Ano_2012!$V$7:$V$253)</f>
        <v>0</v>
      </c>
      <c r="X105" s="142">
        <f>SUMIF(Entrada_Dados_Ano_2012!$C$7:$C$253,D105,Entrada_Dados_Ano_2012!$Y$7:$Y$253)</f>
        <v>0</v>
      </c>
      <c r="Y105" s="40">
        <f>SUMIF(Entrada_Dados_Ano_2012!$C$7:$C$253,D105,Entrada_Dados_Ano_2012!$Z$7:$Z$253)</f>
        <v>0</v>
      </c>
      <c r="Z105" s="40">
        <f>SUMIF(Entrada_Dados_Ano_2012!$C$7:$C$253,D105,Entrada_Dados_Ano_2012!$AA$7:$AA$253)</f>
        <v>0</v>
      </c>
      <c r="AA105" s="40">
        <f>SUMIF(Entrada_Dados_Ano_2012!$C$7:$C$253,D105,Entrada_Dados_Ano_2012!$AB$7:$AB$253)</f>
        <v>0</v>
      </c>
      <c r="AB105" s="40">
        <f>SUMIF(Entrada_Dados_Ano_2012!$C$7:$C$253,D105,Entrada_Dados_Ano_2012!$AC$7:$AC$253)</f>
        <v>0</v>
      </c>
      <c r="AC105" s="40">
        <f>SUMIF(Entrada_Dados_Ano_2012!$C$7:$C$253,D105,Entrada_Dados_Ano_2012!$AD$7:$AD$253)</f>
        <v>0</v>
      </c>
      <c r="AD105" s="40">
        <f>SUMIF(Entrada_Dados_Ano_2012!$C$7:$C$253,D105,Entrada_Dados_Ano_2012!$AE$7:$AE$253)</f>
        <v>0</v>
      </c>
      <c r="AE105" s="40">
        <f>SUMIF(Entrada_Dados_Ano_2012!$C$7:$C$253,D105,Entrada_Dados_Ano_2012!$AF$7:$AF$253)</f>
        <v>0</v>
      </c>
      <c r="AF105" s="40">
        <f>SUMIF(Entrada_Dados_Ano_2012!$C$7:$C$253,D105,Entrada_Dados_Ano_2012!$AG$7:$AG$253)</f>
        <v>0</v>
      </c>
      <c r="AG105" s="40">
        <f>SUMIF(Entrada_Dados_Ano_2012!$C$7:$C$253,D105,Entrada_Dados_Ano_2012!$AH$7:$AH$253)</f>
        <v>0</v>
      </c>
      <c r="AH105" s="40">
        <f>SUMIF(Entrada_Dados_Ano_2012!$C$7:$C$253,D105,Entrada_Dados_Ano_2012!$AI$7:$AI$253)</f>
        <v>0</v>
      </c>
      <c r="AI105" s="40">
        <f>SUMIF(Entrada_Dados_Ano_2012!$C$7:$C$253,D105,Entrada_Dados_Ano_2012!$AJ$7:$AJ$253)</f>
        <v>0</v>
      </c>
      <c r="AJ105" s="40">
        <f>SUMIF(Entrada_Dados_Ano_2012!$C$7:$C$253,D105,Entrada_Dados_Ano_2012!$AK$7:$AK$253)</f>
        <v>75</v>
      </c>
      <c r="AK105" s="40">
        <f>SUMIF(Entrada_Dados_Ano_2012!$C$7:$C$253,D105,Entrada_Dados_Ano_2012!$AL$7:$AL$253)</f>
        <v>0</v>
      </c>
      <c r="AL105" s="40">
        <f>SUMIF(Entrada_Dados_Ano_2012!$C$7:$C$253,D105,Entrada_Dados_Ano_2012!$AM$7:$AM$253)</f>
        <v>1000</v>
      </c>
      <c r="AM105" s="40">
        <f>SUMIF(Entrada_Dados_Ano_2012!$C$7:$C$253,D105,Entrada_Dados_Ano_2012!$AN$7:$AN$253)</f>
        <v>3000</v>
      </c>
      <c r="AN105" s="40">
        <f>SUMIF(Entrada_Dados_Ano_2012!$C$7:$C$253,D105,Entrada_Dados_Ano_2012!$AO$7:$AO$253)</f>
        <v>1200</v>
      </c>
      <c r="AO105" s="40">
        <f>SUMIF(Entrada_Dados_Ano_2012!$C$7:$C$253,D105,Entrada_Dados_Ano_2012!$AP$7:$AP$253)</f>
        <v>416</v>
      </c>
      <c r="AP105" s="145">
        <f>SUMIF(Entrada_Dados_Ano_2012!$C$7:$C$253,D105,Entrada_Dados_Ano_2012!$AQ$7:$AQ$253)</f>
        <v>0</v>
      </c>
      <c r="AQ105" s="142">
        <f>SUMIF(Entrada_Dados_Ano_2012!$C$7:$C$253,D105,Entrada_Dados_Ano_2012!$AT$7:$AT$253)</f>
        <v>0</v>
      </c>
      <c r="AR105" s="40">
        <f>SUMIF(Entrada_Dados_Ano_2012!$C$7:$C$253,D105,Entrada_Dados_Ano_2012!$AU$7:$AU$253)</f>
        <v>0</v>
      </c>
      <c r="AS105" s="40">
        <f>SUMIF(Entrada_Dados_Ano_2012!$C$7:$C$253,D105,Entrada_Dados_Ano_2012!$AV$7:$AV$253)</f>
        <v>0</v>
      </c>
      <c r="AT105" s="40">
        <f>SUMIF(Entrada_Dados_Ano_2012!$C$7:$C$253,D105,Entrada_Dados_Ano_2012!$AW$7:$AW$253)</f>
        <v>0</v>
      </c>
      <c r="AU105" s="40">
        <f>SUMIF(Entrada_Dados_Ano_2012!$C$7:$C$253,D105,Entrada_Dados_Ano_2012!$AX$7:$AX$253)</f>
        <v>0</v>
      </c>
      <c r="AV105" s="40">
        <f>SUMIF(Entrada_Dados_Ano_2012!$C$7:$C$253,D105,Entrada_Dados_Ano_2012!$AY$7:$AY$253)</f>
        <v>0</v>
      </c>
      <c r="AW105" s="40">
        <f>SUMIF(Entrada_Dados_Ano_2012!$C$7:$C$253,D105,Entrada_Dados_Ano_2012!$AZ$7:$AZ$253)</f>
        <v>0</v>
      </c>
      <c r="AX105" s="40">
        <f>SUMIF(Entrada_Dados_Ano_2012!$C$7:$C$253,D105,Entrada_Dados_Ano_2012!$BA$7:$BA$253)</f>
        <v>0</v>
      </c>
      <c r="AY105" s="40">
        <f>SUMIF(Entrada_Dados_Ano_2012!$C$7:$C$253,D105,Entrada_Dados_Ano_2012!$BB$7:$BB$253)</f>
        <v>0</v>
      </c>
      <c r="AZ105" s="40">
        <f>SUMIF(Entrada_Dados_Ano_2012!$C$7:$C$253,D105,Entrada_Dados_Ano_2012!$BC$7:$BC$253)</f>
        <v>0</v>
      </c>
      <c r="BA105" s="40">
        <f>SUMIF(Entrada_Dados_Ano_2012!$C$7:$C$253,D105,Entrada_Dados_Ano_2012!$BD$7:$BD$253)</f>
        <v>0</v>
      </c>
      <c r="BB105" s="40">
        <f>SUMIF(Entrada_Dados_Ano_2012!$C$7:$C$253,D105,Entrada_Dados_Ano_2012!$BE$7:$BE$253)</f>
        <v>0</v>
      </c>
      <c r="BC105" s="40">
        <f>SUMIF(Entrada_Dados_Ano_2012!$C$7:$C$253,D105,Entrada_Dados_Ano_2012!$BF$7:$BF$253)</f>
        <v>1275</v>
      </c>
      <c r="BD105" s="40">
        <f>SUMIF(Entrada_Dados_Ano_2012!$C$7:$C$253,D105,Entrada_Dados_Ano_2012!$BG$7:$BG$253)</f>
        <v>0</v>
      </c>
      <c r="BE105" s="40">
        <f>SUMIF(Entrada_Dados_Ano_2012!$C$7:$C$253,D105,Entrada_Dados_Ano_2012!$BH$7:$BH$253)</f>
        <v>6000</v>
      </c>
      <c r="BF105" s="40">
        <f>SUMIF(Entrada_Dados_Ano_2012!$C$7:$C$253,D105,Entrada_Dados_Ano_2012!$BI$7:$BI$253)</f>
        <v>9360</v>
      </c>
      <c r="BG105" s="40">
        <f>SUMIF(Entrada_Dados_Ano_2012!$C$7:$C$253,D105,Entrada_Dados_Ano_2012!$BJ$7:$BJ$253)</f>
        <v>3000</v>
      </c>
      <c r="BH105" s="40">
        <f>SUMIF(Entrada_Dados_Ano_2012!$C$7:$C$253,D105,Entrada_Dados_Ano_2012!$BK$7:$BK$253)</f>
        <v>33280</v>
      </c>
      <c r="BI105" s="40">
        <f>SUMIF(Entrada_Dados_Ano_2012!$C$7:$C$253,D105,Entrada_Dados_Ano_2012!$BL$7:$BL$253)</f>
        <v>0</v>
      </c>
      <c r="BK105" s="80">
        <v>98</v>
      </c>
      <c r="BL105" s="81">
        <f t="shared" si="143"/>
        <v>0</v>
      </c>
      <c r="BM105" s="80" t="str">
        <f>IF(BL105=1,SUM($BL$8:BL105),"")</f>
        <v/>
      </c>
      <c r="BN105" s="86" t="str">
        <f t="shared" si="144"/>
        <v>Goiás</v>
      </c>
      <c r="BO105" s="117">
        <f t="shared" si="227"/>
        <v>0</v>
      </c>
      <c r="BP105" s="116">
        <f>HLOOKUP($BP$6,$BZ$6:DI105,BX105)</f>
        <v>0</v>
      </c>
      <c r="BQ105" s="117">
        <f>HLOOKUP($BQ$6,$DJ$6:ES105,BX105)</f>
        <v>0</v>
      </c>
      <c r="BR105" s="116">
        <f>HLOOKUP($BR$6,$ET$6:GC105,BX105)</f>
        <v>0</v>
      </c>
      <c r="BS105" s="84" t="str">
        <f t="shared" si="145"/>
        <v/>
      </c>
      <c r="BT105" s="96" t="str">
        <f>IF((SUM($BL104:$BL$254)=0),"",IF($BK105=VLOOKUP($BK105,$BM$8:$BM$254,1),IF(VLOOKUP($BK105,$BM$8:$BO$254,2)=0,"",VLOOKUP($BK105,$BM$8:$BO$254,3))," "))</f>
        <v/>
      </c>
      <c r="BU105" s="93" t="str">
        <f t="shared" si="146"/>
        <v/>
      </c>
      <c r="BV105" s="90" t="str">
        <f t="shared" si="147"/>
        <v/>
      </c>
      <c r="BW105" s="93" t="str">
        <f t="shared" si="148"/>
        <v/>
      </c>
      <c r="BX105" s="97">
        <v>100</v>
      </c>
      <c r="BY105" s="29"/>
      <c r="BZ105" s="113"/>
      <c r="CA105" s="113">
        <f t="shared" si="149"/>
        <v>0</v>
      </c>
      <c r="CB105" s="113">
        <f t="shared" si="150"/>
        <v>0</v>
      </c>
      <c r="CC105" s="113">
        <f t="shared" si="151"/>
        <v>0</v>
      </c>
      <c r="CD105" s="113">
        <f t="shared" si="152"/>
        <v>0</v>
      </c>
      <c r="CE105" s="113">
        <f t="shared" ca="1" si="153"/>
        <v>0</v>
      </c>
      <c r="CF105" s="113">
        <f t="shared" si="154"/>
        <v>0</v>
      </c>
      <c r="CG105" s="113">
        <f t="shared" si="155"/>
        <v>35</v>
      </c>
      <c r="CH105" s="113">
        <f t="shared" si="156"/>
        <v>0</v>
      </c>
      <c r="CI105" s="113">
        <f t="shared" si="116"/>
        <v>0</v>
      </c>
      <c r="CJ105" s="113">
        <f t="shared" si="117"/>
        <v>0</v>
      </c>
      <c r="CK105" s="113">
        <f t="shared" si="157"/>
        <v>0</v>
      </c>
      <c r="CL105" s="113">
        <f t="shared" si="158"/>
        <v>0</v>
      </c>
      <c r="CM105" s="113">
        <f t="shared" si="159"/>
        <v>0</v>
      </c>
      <c r="CN105" s="113">
        <f t="shared" si="160"/>
        <v>0</v>
      </c>
      <c r="CO105" s="113">
        <f t="shared" si="161"/>
        <v>0</v>
      </c>
      <c r="CP105" s="113">
        <f t="shared" si="162"/>
        <v>0</v>
      </c>
      <c r="CQ105" s="113">
        <f t="shared" si="163"/>
        <v>0</v>
      </c>
      <c r="CR105" s="113">
        <f t="shared" si="164"/>
        <v>0</v>
      </c>
      <c r="CS105" s="113">
        <f t="shared" si="118"/>
        <v>0</v>
      </c>
      <c r="CT105" s="113">
        <f t="shared" si="119"/>
        <v>68</v>
      </c>
      <c r="CU105" s="113">
        <f t="shared" si="120"/>
        <v>0</v>
      </c>
      <c r="CV105" s="113">
        <f t="shared" si="121"/>
        <v>0</v>
      </c>
      <c r="CW105" s="113">
        <f t="shared" si="165"/>
        <v>75</v>
      </c>
      <c r="CX105" s="113">
        <f t="shared" si="122"/>
        <v>0</v>
      </c>
      <c r="CY105" s="113">
        <f t="shared" si="123"/>
        <v>0</v>
      </c>
      <c r="CZ105" s="113">
        <f t="shared" si="124"/>
        <v>0</v>
      </c>
      <c r="DA105" s="113">
        <f t="shared" si="166"/>
        <v>0</v>
      </c>
      <c r="DB105" s="113">
        <f t="shared" si="167"/>
        <v>1000</v>
      </c>
      <c r="DC105" s="113">
        <f t="shared" si="168"/>
        <v>0</v>
      </c>
      <c r="DD105" s="113">
        <f t="shared" si="169"/>
        <v>3000</v>
      </c>
      <c r="DE105" s="113">
        <f t="shared" si="170"/>
        <v>1200</v>
      </c>
      <c r="DF105" s="113">
        <f t="shared" si="171"/>
        <v>0</v>
      </c>
      <c r="DG105" s="113">
        <f t="shared" si="172"/>
        <v>416</v>
      </c>
      <c r="DH105" s="113">
        <f t="shared" si="173"/>
        <v>0</v>
      </c>
      <c r="DI105" s="113">
        <f t="shared" si="174"/>
        <v>0</v>
      </c>
      <c r="DJ105" s="113"/>
      <c r="DK105" s="113">
        <f t="shared" si="175"/>
        <v>0</v>
      </c>
      <c r="DL105" s="113">
        <f t="shared" si="176"/>
        <v>0</v>
      </c>
      <c r="DM105" s="113">
        <f t="shared" si="177"/>
        <v>0</v>
      </c>
      <c r="DN105" s="113">
        <f t="shared" si="178"/>
        <v>0</v>
      </c>
      <c r="DO105" s="113">
        <f t="shared" si="179"/>
        <v>0</v>
      </c>
      <c r="DP105" s="113">
        <f t="shared" si="180"/>
        <v>0</v>
      </c>
      <c r="DQ105" s="113">
        <f t="shared" si="181"/>
        <v>35</v>
      </c>
      <c r="DR105" s="113">
        <f t="shared" si="182"/>
        <v>0</v>
      </c>
      <c r="DS105" s="113">
        <f t="shared" si="125"/>
        <v>0</v>
      </c>
      <c r="DT105" s="113">
        <f t="shared" si="126"/>
        <v>0</v>
      </c>
      <c r="DU105" s="113">
        <f t="shared" si="183"/>
        <v>0</v>
      </c>
      <c r="DV105" s="113">
        <f t="shared" si="184"/>
        <v>0</v>
      </c>
      <c r="DW105" s="113">
        <f t="shared" si="185"/>
        <v>0</v>
      </c>
      <c r="DX105" s="113">
        <f t="shared" si="186"/>
        <v>0</v>
      </c>
      <c r="DY105" s="113">
        <f t="shared" si="187"/>
        <v>0</v>
      </c>
      <c r="DZ105" s="113">
        <f t="shared" si="188"/>
        <v>0</v>
      </c>
      <c r="EA105" s="113">
        <f t="shared" si="189"/>
        <v>0</v>
      </c>
      <c r="EB105" s="113">
        <f t="shared" si="190"/>
        <v>0</v>
      </c>
      <c r="EC105" s="113">
        <f t="shared" si="127"/>
        <v>0</v>
      </c>
      <c r="ED105" s="113">
        <f t="shared" si="128"/>
        <v>68</v>
      </c>
      <c r="EE105" s="113">
        <f t="shared" si="129"/>
        <v>0</v>
      </c>
      <c r="EF105" s="113">
        <f t="shared" si="130"/>
        <v>0</v>
      </c>
      <c r="EG105" s="113">
        <f t="shared" si="191"/>
        <v>75</v>
      </c>
      <c r="EH105" s="113">
        <f t="shared" si="131"/>
        <v>0</v>
      </c>
      <c r="EI105" s="113">
        <f t="shared" si="132"/>
        <v>0</v>
      </c>
      <c r="EJ105" s="113">
        <f t="shared" si="133"/>
        <v>0</v>
      </c>
      <c r="EK105" s="113">
        <f t="shared" si="192"/>
        <v>0</v>
      </c>
      <c r="EL105" s="113">
        <f t="shared" si="193"/>
        <v>1000</v>
      </c>
      <c r="EM105" s="113">
        <f t="shared" si="194"/>
        <v>0</v>
      </c>
      <c r="EN105" s="113">
        <f t="shared" si="195"/>
        <v>3000</v>
      </c>
      <c r="EO105" s="113">
        <f t="shared" si="196"/>
        <v>1200</v>
      </c>
      <c r="EP105" s="113">
        <f t="shared" si="197"/>
        <v>0</v>
      </c>
      <c r="EQ105" s="113">
        <f t="shared" si="198"/>
        <v>416</v>
      </c>
      <c r="ER105" s="113">
        <f t="shared" si="199"/>
        <v>0</v>
      </c>
      <c r="ES105" s="113">
        <f t="shared" si="200"/>
        <v>0</v>
      </c>
      <c r="ET105" s="113"/>
      <c r="EU105" s="113">
        <f t="shared" si="201"/>
        <v>0</v>
      </c>
      <c r="EV105" s="113">
        <f t="shared" si="202"/>
        <v>0</v>
      </c>
      <c r="EW105" s="113">
        <f t="shared" si="203"/>
        <v>0</v>
      </c>
      <c r="EX105" s="113">
        <f t="shared" si="204"/>
        <v>0</v>
      </c>
      <c r="EY105" s="113">
        <f t="shared" si="205"/>
        <v>0</v>
      </c>
      <c r="EZ105" s="113">
        <f t="shared" si="206"/>
        <v>0</v>
      </c>
      <c r="FA105" s="113">
        <f t="shared" si="207"/>
        <v>280</v>
      </c>
      <c r="FB105" s="113">
        <f t="shared" si="208"/>
        <v>0</v>
      </c>
      <c r="FC105" s="113">
        <f t="shared" si="134"/>
        <v>0</v>
      </c>
      <c r="FD105" s="113">
        <f t="shared" si="135"/>
        <v>0</v>
      </c>
      <c r="FE105" s="113">
        <f t="shared" si="209"/>
        <v>0</v>
      </c>
      <c r="FF105" s="113">
        <f t="shared" si="210"/>
        <v>0</v>
      </c>
      <c r="FG105" s="113">
        <f t="shared" si="211"/>
        <v>0</v>
      </c>
      <c r="FH105" s="113">
        <f t="shared" si="212"/>
        <v>0</v>
      </c>
      <c r="FI105" s="113">
        <f t="shared" si="213"/>
        <v>0</v>
      </c>
      <c r="FJ105" s="113">
        <f t="shared" si="214"/>
        <v>0</v>
      </c>
      <c r="FK105" s="113">
        <f t="shared" si="215"/>
        <v>0</v>
      </c>
      <c r="FL105" s="113">
        <f t="shared" si="216"/>
        <v>0</v>
      </c>
      <c r="FM105" s="113">
        <f t="shared" si="136"/>
        <v>0</v>
      </c>
      <c r="FN105" s="113">
        <f t="shared" si="137"/>
        <v>2040</v>
      </c>
      <c r="FO105" s="113">
        <f t="shared" si="138"/>
        <v>0</v>
      </c>
      <c r="FP105" s="113">
        <f t="shared" si="139"/>
        <v>0</v>
      </c>
      <c r="FQ105" s="113">
        <f t="shared" si="217"/>
        <v>1275</v>
      </c>
      <c r="FR105" s="113">
        <f t="shared" si="140"/>
        <v>0</v>
      </c>
      <c r="FS105" s="113">
        <f t="shared" si="141"/>
        <v>0</v>
      </c>
      <c r="FT105" s="113">
        <f t="shared" si="142"/>
        <v>0</v>
      </c>
      <c r="FU105" s="113">
        <f t="shared" si="218"/>
        <v>0</v>
      </c>
      <c r="FV105" s="113">
        <f t="shared" si="219"/>
        <v>6000</v>
      </c>
      <c r="FW105" s="113">
        <f t="shared" si="220"/>
        <v>0</v>
      </c>
      <c r="FX105" s="113">
        <f t="shared" si="221"/>
        <v>9360</v>
      </c>
      <c r="FY105" s="113">
        <f t="shared" si="222"/>
        <v>3000</v>
      </c>
      <c r="FZ105" s="113">
        <f t="shared" si="223"/>
        <v>0</v>
      </c>
      <c r="GA105" s="113">
        <f t="shared" si="224"/>
        <v>33280</v>
      </c>
      <c r="GB105" s="113">
        <f t="shared" si="225"/>
        <v>0</v>
      </c>
      <c r="GC105" s="113">
        <f t="shared" si="226"/>
        <v>0</v>
      </c>
    </row>
    <row r="106" spans="2:185" ht="12.75" customHeight="1" x14ac:dyDescent="0.2">
      <c r="B106" s="124">
        <v>99</v>
      </c>
      <c r="C106" s="121" t="s">
        <v>376</v>
      </c>
      <c r="D106" s="126" t="s">
        <v>152</v>
      </c>
      <c r="E106" s="40">
        <f>SUMIF(Entrada_Dados_Ano_2012!$C$7:$C$253,D106,Entrada_Dados_Ano_2012!$D$7:$D$253)</f>
        <v>0</v>
      </c>
      <c r="F106" s="40">
        <f>SUMIF(Entrada_Dados_Ano_2012!$C$7:$C$253,D106,Entrada_Dados_Ano_2012!$E$7:$E$253)</f>
        <v>900</v>
      </c>
      <c r="G106" s="40">
        <f>SUMIF(Entrada_Dados_Ano_2012!$C$7:$C$253,D106,Entrada_Dados_Ano_2012!$F$7:$F$253)</f>
        <v>0</v>
      </c>
      <c r="H106" s="40">
        <f ca="1">SUMIF(Entrada_Dados_Ano_2012!$C$7:$C$253,D106,Entrada_Dados_Ano_2012!$G$7:$G$251)</f>
        <v>0</v>
      </c>
      <c r="I106" s="40">
        <f>SUMIF(Entrada_Dados_Ano_2012!$C$7:$C$251,D106,Entrada_Dados_Ano_2012!$H$7:$H$253)</f>
        <v>100</v>
      </c>
      <c r="J106" s="40">
        <f>SUMIF(Entrada_Dados_Ano_2012!$C$7:$C$253,D106,Entrada_Dados_Ano_2012!$I$7:$I$253)</f>
        <v>0</v>
      </c>
      <c r="K106" s="40">
        <f>SUMIF(Entrada_Dados_Ano_2012!$C$7:$C$253,D106,Entrada_Dados_Ano_2012!$J$7:$J$253)</f>
        <v>41800</v>
      </c>
      <c r="L106" s="40">
        <f>SUMIF(Entrada_Dados_Ano_2012!$C$7:$C$253,D106,Entrada_Dados_Ano_2012!$K$7:$K$253)</f>
        <v>0</v>
      </c>
      <c r="M106" s="40">
        <f>SUMIF(Entrada_Dados_Ano_2012!$C$7:$C$253,D106,Entrada_Dados_Ano_2012!$L$7:$L$253)</f>
        <v>0</v>
      </c>
      <c r="N106" s="40">
        <f>SUMIF(Entrada_Dados_Ano_2012!$C$7:$C$253,D106,Entrada_Dados_Ano_2012!$M$7:$M$253)</f>
        <v>240</v>
      </c>
      <c r="O106" s="40">
        <f>SUMIF(Entrada_Dados_Ano_2012!$C$7:$C$253,D106,Entrada_Dados_Ano_2012!$N$7:$N$253)</f>
        <v>0</v>
      </c>
      <c r="P106" s="40">
        <f>SUMIF(Entrada_Dados_Ano_2012!$C$7:$C$253,D106,Entrada_Dados_Ano_2012!$O$7:$O$253)</f>
        <v>0</v>
      </c>
      <c r="Q106" s="40">
        <f>SUMIF(Entrada_Dados_Ano_2012!$C$7:$C$253,D106,Entrada_Dados_Ano_2012!$P$7:$P$253)</f>
        <v>60</v>
      </c>
      <c r="R106" s="40">
        <f>SUMIF(Entrada_Dados_Ano_2012!$C$7:$C$253,D106,Entrada_Dados_Ano_2012!$Q$7:$Q$253)</f>
        <v>0</v>
      </c>
      <c r="S106" s="40">
        <f>SUMIF(Entrada_Dados_Ano_2012!$C$7:$C$253,D106,Entrada_Dados_Ano_2012!$R$7:$R$253)</f>
        <v>8500</v>
      </c>
      <c r="T106" s="40">
        <f>SUMIF(Entrada_Dados_Ano_2012!$C$7:$C$253,D106,Entrada_Dados_Ano_2012!$S$7:$S$253)</f>
        <v>70500</v>
      </c>
      <c r="U106" s="40">
        <f>SUMIF(Entrada_Dados_Ano_2012!$C$7:$C$253,D106,Entrada_Dados_Ano_2012!$T$7:$T$253)</f>
        <v>10300</v>
      </c>
      <c r="V106" s="40">
        <f>SUMIF(Entrada_Dados_Ano_2012!$C$7:$C$253,D106,Entrada_Dados_Ano_2012!$U$7:$U$253)</f>
        <v>0</v>
      </c>
      <c r="W106" s="145">
        <f>SUMIF(Entrada_Dados_Ano_2012!$C$7:$C$253,D106,Entrada_Dados_Ano_2012!$V$7:$V$253)</f>
        <v>0</v>
      </c>
      <c r="X106" s="142">
        <f>SUMIF(Entrada_Dados_Ano_2012!$C$7:$C$253,D106,Entrada_Dados_Ano_2012!$Y$7:$Y$253)</f>
        <v>0</v>
      </c>
      <c r="Y106" s="40">
        <f>SUMIF(Entrada_Dados_Ano_2012!$C$7:$C$253,D106,Entrada_Dados_Ano_2012!$Z$7:$Z$253)</f>
        <v>900</v>
      </c>
      <c r="Z106" s="40">
        <f>SUMIF(Entrada_Dados_Ano_2012!$C$7:$C$253,D106,Entrada_Dados_Ano_2012!$AA$7:$AA$253)</f>
        <v>0</v>
      </c>
      <c r="AA106" s="40">
        <f>SUMIF(Entrada_Dados_Ano_2012!$C$7:$C$253,D106,Entrada_Dados_Ano_2012!$AB$7:$AB$253)</f>
        <v>0</v>
      </c>
      <c r="AB106" s="40">
        <f>SUMIF(Entrada_Dados_Ano_2012!$C$7:$C$253,D106,Entrada_Dados_Ano_2012!$AC$7:$AC$253)</f>
        <v>100</v>
      </c>
      <c r="AC106" s="40">
        <f>SUMIF(Entrada_Dados_Ano_2012!$C$7:$C$253,D106,Entrada_Dados_Ano_2012!$AD$7:$AD$253)</f>
        <v>0</v>
      </c>
      <c r="AD106" s="40">
        <f>SUMIF(Entrada_Dados_Ano_2012!$C$7:$C$253,D106,Entrada_Dados_Ano_2012!$AE$7:$AE$253)</f>
        <v>41800</v>
      </c>
      <c r="AE106" s="40">
        <f>SUMIF(Entrada_Dados_Ano_2012!$C$7:$C$253,D106,Entrada_Dados_Ano_2012!$AF$7:$AF$253)</f>
        <v>0</v>
      </c>
      <c r="AF106" s="40">
        <f>SUMIF(Entrada_Dados_Ano_2012!$C$7:$C$253,D106,Entrada_Dados_Ano_2012!$AG$7:$AG$253)</f>
        <v>0</v>
      </c>
      <c r="AG106" s="40">
        <f>SUMIF(Entrada_Dados_Ano_2012!$C$7:$C$253,D106,Entrada_Dados_Ano_2012!$AH$7:$AH$253)</f>
        <v>240</v>
      </c>
      <c r="AH106" s="40">
        <f>SUMIF(Entrada_Dados_Ano_2012!$C$7:$C$253,D106,Entrada_Dados_Ano_2012!$AI$7:$AI$253)</f>
        <v>0</v>
      </c>
      <c r="AI106" s="40">
        <f>SUMIF(Entrada_Dados_Ano_2012!$C$7:$C$253,D106,Entrada_Dados_Ano_2012!$AJ$7:$AJ$253)</f>
        <v>0</v>
      </c>
      <c r="AJ106" s="40">
        <f>SUMIF(Entrada_Dados_Ano_2012!$C$7:$C$253,D106,Entrada_Dados_Ano_2012!$AK$7:$AK$253)</f>
        <v>60</v>
      </c>
      <c r="AK106" s="40">
        <f>SUMIF(Entrada_Dados_Ano_2012!$C$7:$C$253,D106,Entrada_Dados_Ano_2012!$AL$7:$AL$253)</f>
        <v>0</v>
      </c>
      <c r="AL106" s="40">
        <f>SUMIF(Entrada_Dados_Ano_2012!$C$7:$C$253,D106,Entrada_Dados_Ano_2012!$AM$7:$AM$253)</f>
        <v>8500</v>
      </c>
      <c r="AM106" s="40">
        <f>SUMIF(Entrada_Dados_Ano_2012!$C$7:$C$253,D106,Entrada_Dados_Ano_2012!$AN$7:$AN$253)</f>
        <v>70500</v>
      </c>
      <c r="AN106" s="40">
        <f>SUMIF(Entrada_Dados_Ano_2012!$C$7:$C$253,D106,Entrada_Dados_Ano_2012!$AO$7:$AO$253)</f>
        <v>10300</v>
      </c>
      <c r="AO106" s="40">
        <f>SUMIF(Entrada_Dados_Ano_2012!$C$7:$C$253,D106,Entrada_Dados_Ano_2012!$AP$7:$AP$253)</f>
        <v>0</v>
      </c>
      <c r="AP106" s="145">
        <f>SUMIF(Entrada_Dados_Ano_2012!$C$7:$C$253,D106,Entrada_Dados_Ano_2012!$AQ$7:$AQ$253)</f>
        <v>0</v>
      </c>
      <c r="AQ106" s="142">
        <f>SUMIF(Entrada_Dados_Ano_2012!$C$7:$C$253,D106,Entrada_Dados_Ano_2012!$AT$7:$AT$253)</f>
        <v>0</v>
      </c>
      <c r="AR106" s="40">
        <f>SUMIF(Entrada_Dados_Ano_2012!$C$7:$C$253,D106,Entrada_Dados_Ano_2012!$AU$7:$AU$253)</f>
        <v>2970</v>
      </c>
      <c r="AS106" s="40">
        <f>SUMIF(Entrada_Dados_Ano_2012!$C$7:$C$253,D106,Entrada_Dados_Ano_2012!$AV$7:$AV$253)</f>
        <v>0</v>
      </c>
      <c r="AT106" s="40">
        <f>SUMIF(Entrada_Dados_Ano_2012!$C$7:$C$253,D106,Entrada_Dados_Ano_2012!$AW$7:$AW$253)</f>
        <v>0</v>
      </c>
      <c r="AU106" s="40">
        <f>SUMIF(Entrada_Dados_Ano_2012!$C$7:$C$253,D106,Entrada_Dados_Ano_2012!$AX$7:$AX$253)</f>
        <v>186</v>
      </c>
      <c r="AV106" s="40">
        <f>SUMIF(Entrada_Dados_Ano_2012!$C$7:$C$253,D106,Entrada_Dados_Ano_2012!$AY$7:$AY$253)</f>
        <v>0</v>
      </c>
      <c r="AW106" s="40">
        <f>SUMIF(Entrada_Dados_Ano_2012!$C$7:$C$253,D106,Entrada_Dados_Ano_2012!$AZ$7:$AZ$253)</f>
        <v>3440140</v>
      </c>
      <c r="AX106" s="40">
        <f>SUMIF(Entrada_Dados_Ano_2012!$C$7:$C$253,D106,Entrada_Dados_Ano_2012!$BA$7:$BA$253)</f>
        <v>0</v>
      </c>
      <c r="AY106" s="40">
        <f>SUMIF(Entrada_Dados_Ano_2012!$C$7:$C$253,D106,Entrada_Dados_Ano_2012!$BB$7:$BB$253)</f>
        <v>0</v>
      </c>
      <c r="AZ106" s="40">
        <f>SUMIF(Entrada_Dados_Ano_2012!$C$7:$C$253,D106,Entrada_Dados_Ano_2012!$BC$7:$BC$253)</f>
        <v>672</v>
      </c>
      <c r="BA106" s="40">
        <f>SUMIF(Entrada_Dados_Ano_2012!$C$7:$C$253,D106,Entrada_Dados_Ano_2012!$BD$7:$BD$253)</f>
        <v>0</v>
      </c>
      <c r="BB106" s="40">
        <f>SUMIF(Entrada_Dados_Ano_2012!$C$7:$C$253,D106,Entrada_Dados_Ano_2012!$BE$7:$BE$253)</f>
        <v>0</v>
      </c>
      <c r="BC106" s="40">
        <f>SUMIF(Entrada_Dados_Ano_2012!$C$7:$C$253,D106,Entrada_Dados_Ano_2012!$BF$7:$BF$253)</f>
        <v>840</v>
      </c>
      <c r="BD106" s="40">
        <f>SUMIF(Entrada_Dados_Ano_2012!$C$7:$C$253,D106,Entrada_Dados_Ano_2012!$BG$7:$BG$253)</f>
        <v>0</v>
      </c>
      <c r="BE106" s="40">
        <f>SUMIF(Entrada_Dados_Ano_2012!$C$7:$C$253,D106,Entrada_Dados_Ano_2012!$BH$7:$BH$253)</f>
        <v>39370</v>
      </c>
      <c r="BF106" s="40">
        <f>SUMIF(Entrada_Dados_Ano_2012!$C$7:$C$253,D106,Entrada_Dados_Ano_2012!$BI$7:$BI$253)</f>
        <v>148755</v>
      </c>
      <c r="BG106" s="40">
        <f>SUMIF(Entrada_Dados_Ano_2012!$C$7:$C$253,D106,Entrada_Dados_Ano_2012!$BJ$7:$BJ$253)</f>
        <v>30900</v>
      </c>
      <c r="BH106" s="40">
        <f>SUMIF(Entrada_Dados_Ano_2012!$C$7:$C$253,D106,Entrada_Dados_Ano_2012!$BK$7:$BK$253)</f>
        <v>0</v>
      </c>
      <c r="BI106" s="40">
        <f>SUMIF(Entrada_Dados_Ano_2012!$C$7:$C$253,D106,Entrada_Dados_Ano_2012!$BL$7:$BL$253)</f>
        <v>0</v>
      </c>
      <c r="BK106" s="80">
        <v>99</v>
      </c>
      <c r="BL106" s="81">
        <f t="shared" si="143"/>
        <v>0</v>
      </c>
      <c r="BM106" s="80" t="str">
        <f>IF(BL106=1,SUM($BL$8:BL106),"")</f>
        <v/>
      </c>
      <c r="BN106" s="86" t="str">
        <f t="shared" si="144"/>
        <v>Goiatuba</v>
      </c>
      <c r="BO106" s="117">
        <f t="shared" si="227"/>
        <v>0</v>
      </c>
      <c r="BP106" s="116">
        <f>HLOOKUP($BP$6,$BZ$6:DI106,BX106)</f>
        <v>0</v>
      </c>
      <c r="BQ106" s="117">
        <f>HLOOKUP($BQ$6,$DJ$6:ES106,BX106)</f>
        <v>0</v>
      </c>
      <c r="BR106" s="116">
        <f>HLOOKUP($BR$6,$ET$6:GC106,BX106)</f>
        <v>0</v>
      </c>
      <c r="BS106" s="84" t="str">
        <f t="shared" si="145"/>
        <v/>
      </c>
      <c r="BT106" s="96" t="str">
        <f>IF((SUM($BL105:$BL$254)=0),"",IF($BK106=VLOOKUP($BK106,$BM$8:$BM$254,1),IF(VLOOKUP($BK106,$BM$8:$BO$254,2)=0,"",VLOOKUP($BK106,$BM$8:$BO$254,3))," "))</f>
        <v/>
      </c>
      <c r="BU106" s="93" t="str">
        <f t="shared" si="146"/>
        <v/>
      </c>
      <c r="BV106" s="90" t="str">
        <f t="shared" si="147"/>
        <v/>
      </c>
      <c r="BW106" s="93" t="str">
        <f t="shared" si="148"/>
        <v/>
      </c>
      <c r="BX106" s="97">
        <v>101</v>
      </c>
      <c r="BY106" s="29"/>
      <c r="BZ106" s="113"/>
      <c r="CA106" s="113">
        <f t="shared" si="149"/>
        <v>0</v>
      </c>
      <c r="CB106" s="113">
        <f t="shared" si="150"/>
        <v>0</v>
      </c>
      <c r="CC106" s="113">
        <f t="shared" si="151"/>
        <v>900</v>
      </c>
      <c r="CD106" s="113">
        <f t="shared" si="152"/>
        <v>0</v>
      </c>
      <c r="CE106" s="113">
        <f t="shared" ca="1" si="153"/>
        <v>0</v>
      </c>
      <c r="CF106" s="113">
        <f t="shared" si="154"/>
        <v>100</v>
      </c>
      <c r="CG106" s="113">
        <f t="shared" si="155"/>
        <v>60</v>
      </c>
      <c r="CH106" s="113">
        <f t="shared" si="156"/>
        <v>0</v>
      </c>
      <c r="CI106" s="113">
        <f t="shared" si="116"/>
        <v>72</v>
      </c>
      <c r="CJ106" s="113">
        <f t="shared" si="117"/>
        <v>0</v>
      </c>
      <c r="CK106" s="113">
        <f t="shared" si="157"/>
        <v>41800</v>
      </c>
      <c r="CL106" s="113">
        <f t="shared" si="158"/>
        <v>0</v>
      </c>
      <c r="CM106" s="113">
        <f t="shared" si="159"/>
        <v>0</v>
      </c>
      <c r="CN106" s="113">
        <f t="shared" si="160"/>
        <v>0</v>
      </c>
      <c r="CO106" s="113">
        <f t="shared" si="161"/>
        <v>240</v>
      </c>
      <c r="CP106" s="113">
        <f t="shared" si="162"/>
        <v>0</v>
      </c>
      <c r="CQ106" s="113">
        <f t="shared" si="163"/>
        <v>0</v>
      </c>
      <c r="CR106" s="113">
        <f t="shared" si="164"/>
        <v>0</v>
      </c>
      <c r="CS106" s="113">
        <f t="shared" si="118"/>
        <v>0</v>
      </c>
      <c r="CT106" s="113">
        <f t="shared" si="119"/>
        <v>13</v>
      </c>
      <c r="CU106" s="113">
        <f t="shared" si="120"/>
        <v>0</v>
      </c>
      <c r="CV106" s="113">
        <f t="shared" si="121"/>
        <v>0</v>
      </c>
      <c r="CW106" s="113">
        <f t="shared" si="165"/>
        <v>60</v>
      </c>
      <c r="CX106" s="113">
        <f t="shared" si="122"/>
        <v>0</v>
      </c>
      <c r="CY106" s="113">
        <f t="shared" si="123"/>
        <v>0</v>
      </c>
      <c r="CZ106" s="113">
        <f t="shared" si="124"/>
        <v>0</v>
      </c>
      <c r="DA106" s="113">
        <f t="shared" si="166"/>
        <v>0</v>
      </c>
      <c r="DB106" s="113">
        <f t="shared" si="167"/>
        <v>8500</v>
      </c>
      <c r="DC106" s="113">
        <f t="shared" si="168"/>
        <v>0</v>
      </c>
      <c r="DD106" s="113">
        <f t="shared" si="169"/>
        <v>70500</v>
      </c>
      <c r="DE106" s="113">
        <f t="shared" si="170"/>
        <v>10300</v>
      </c>
      <c r="DF106" s="113">
        <f t="shared" si="171"/>
        <v>0</v>
      </c>
      <c r="DG106" s="113">
        <f t="shared" si="172"/>
        <v>0</v>
      </c>
      <c r="DH106" s="113">
        <f t="shared" si="173"/>
        <v>0</v>
      </c>
      <c r="DI106" s="113">
        <f t="shared" si="174"/>
        <v>0</v>
      </c>
      <c r="DJ106" s="113"/>
      <c r="DK106" s="113">
        <f t="shared" si="175"/>
        <v>0</v>
      </c>
      <c r="DL106" s="113">
        <f t="shared" si="176"/>
        <v>0</v>
      </c>
      <c r="DM106" s="113">
        <f t="shared" si="177"/>
        <v>900</v>
      </c>
      <c r="DN106" s="113">
        <f t="shared" si="178"/>
        <v>0</v>
      </c>
      <c r="DO106" s="113">
        <f t="shared" si="179"/>
        <v>0</v>
      </c>
      <c r="DP106" s="113">
        <f t="shared" si="180"/>
        <v>100</v>
      </c>
      <c r="DQ106" s="113">
        <f t="shared" si="181"/>
        <v>60</v>
      </c>
      <c r="DR106" s="113">
        <f t="shared" si="182"/>
        <v>0</v>
      </c>
      <c r="DS106" s="113">
        <f t="shared" si="125"/>
        <v>72</v>
      </c>
      <c r="DT106" s="113">
        <f t="shared" si="126"/>
        <v>0</v>
      </c>
      <c r="DU106" s="113">
        <f t="shared" si="183"/>
        <v>41800</v>
      </c>
      <c r="DV106" s="113">
        <f t="shared" si="184"/>
        <v>0</v>
      </c>
      <c r="DW106" s="113">
        <f t="shared" si="185"/>
        <v>0</v>
      </c>
      <c r="DX106" s="113">
        <f t="shared" si="186"/>
        <v>0</v>
      </c>
      <c r="DY106" s="113">
        <f t="shared" si="187"/>
        <v>240</v>
      </c>
      <c r="DZ106" s="113">
        <f t="shared" si="188"/>
        <v>0</v>
      </c>
      <c r="EA106" s="113">
        <f t="shared" si="189"/>
        <v>0</v>
      </c>
      <c r="EB106" s="113">
        <f t="shared" si="190"/>
        <v>0</v>
      </c>
      <c r="EC106" s="113">
        <f t="shared" si="127"/>
        <v>0</v>
      </c>
      <c r="ED106" s="113">
        <f t="shared" si="128"/>
        <v>13</v>
      </c>
      <c r="EE106" s="113">
        <f t="shared" si="129"/>
        <v>0</v>
      </c>
      <c r="EF106" s="113">
        <f t="shared" si="130"/>
        <v>0</v>
      </c>
      <c r="EG106" s="113">
        <f t="shared" si="191"/>
        <v>60</v>
      </c>
      <c r="EH106" s="113">
        <f t="shared" si="131"/>
        <v>0</v>
      </c>
      <c r="EI106" s="113">
        <f t="shared" si="132"/>
        <v>0</v>
      </c>
      <c r="EJ106" s="113">
        <f t="shared" si="133"/>
        <v>0</v>
      </c>
      <c r="EK106" s="113">
        <f t="shared" si="192"/>
        <v>0</v>
      </c>
      <c r="EL106" s="113">
        <f t="shared" si="193"/>
        <v>8500</v>
      </c>
      <c r="EM106" s="113">
        <f t="shared" si="194"/>
        <v>0</v>
      </c>
      <c r="EN106" s="113">
        <f t="shared" si="195"/>
        <v>70500</v>
      </c>
      <c r="EO106" s="113">
        <f t="shared" si="196"/>
        <v>10300</v>
      </c>
      <c r="EP106" s="113">
        <f t="shared" si="197"/>
        <v>0</v>
      </c>
      <c r="EQ106" s="113">
        <f t="shared" si="198"/>
        <v>0</v>
      </c>
      <c r="ER106" s="113">
        <f t="shared" si="199"/>
        <v>0</v>
      </c>
      <c r="ES106" s="113">
        <f t="shared" si="200"/>
        <v>0</v>
      </c>
      <c r="ET106" s="113"/>
      <c r="EU106" s="113">
        <f t="shared" si="201"/>
        <v>0</v>
      </c>
      <c r="EV106" s="113">
        <f t="shared" si="202"/>
        <v>0</v>
      </c>
      <c r="EW106" s="113">
        <f t="shared" si="203"/>
        <v>2970</v>
      </c>
      <c r="EX106" s="113">
        <f t="shared" si="204"/>
        <v>0</v>
      </c>
      <c r="EY106" s="113">
        <f t="shared" si="205"/>
        <v>0</v>
      </c>
      <c r="EZ106" s="113">
        <f t="shared" si="206"/>
        <v>186</v>
      </c>
      <c r="FA106" s="113">
        <f t="shared" si="207"/>
        <v>840</v>
      </c>
      <c r="FB106" s="113">
        <f t="shared" si="208"/>
        <v>0</v>
      </c>
      <c r="FC106" s="113">
        <f t="shared" si="134"/>
        <v>129</v>
      </c>
      <c r="FD106" s="113">
        <f t="shared" si="135"/>
        <v>0</v>
      </c>
      <c r="FE106" s="113">
        <f t="shared" si="209"/>
        <v>3440140</v>
      </c>
      <c r="FF106" s="113">
        <f t="shared" si="210"/>
        <v>0</v>
      </c>
      <c r="FG106" s="113">
        <f t="shared" si="211"/>
        <v>0</v>
      </c>
      <c r="FH106" s="113">
        <f t="shared" si="212"/>
        <v>0</v>
      </c>
      <c r="FI106" s="113">
        <f t="shared" si="213"/>
        <v>672</v>
      </c>
      <c r="FJ106" s="113">
        <f t="shared" si="214"/>
        <v>0</v>
      </c>
      <c r="FK106" s="113">
        <f t="shared" si="215"/>
        <v>0</v>
      </c>
      <c r="FL106" s="113">
        <f t="shared" si="216"/>
        <v>0</v>
      </c>
      <c r="FM106" s="113">
        <f t="shared" si="136"/>
        <v>0</v>
      </c>
      <c r="FN106" s="113">
        <f t="shared" si="137"/>
        <v>163</v>
      </c>
      <c r="FO106" s="113">
        <f t="shared" si="138"/>
        <v>0</v>
      </c>
      <c r="FP106" s="113">
        <f t="shared" si="139"/>
        <v>0</v>
      </c>
      <c r="FQ106" s="113">
        <f t="shared" si="217"/>
        <v>840</v>
      </c>
      <c r="FR106" s="113">
        <f t="shared" si="140"/>
        <v>0</v>
      </c>
      <c r="FS106" s="113">
        <f t="shared" si="141"/>
        <v>0</v>
      </c>
      <c r="FT106" s="113">
        <f t="shared" si="142"/>
        <v>0</v>
      </c>
      <c r="FU106" s="113">
        <f t="shared" si="218"/>
        <v>0</v>
      </c>
      <c r="FV106" s="113">
        <f t="shared" si="219"/>
        <v>39370</v>
      </c>
      <c r="FW106" s="113">
        <f t="shared" si="220"/>
        <v>0</v>
      </c>
      <c r="FX106" s="113">
        <f t="shared" si="221"/>
        <v>148755</v>
      </c>
      <c r="FY106" s="113">
        <f t="shared" si="222"/>
        <v>30900</v>
      </c>
      <c r="FZ106" s="113">
        <f t="shared" si="223"/>
        <v>0</v>
      </c>
      <c r="GA106" s="113">
        <f t="shared" si="224"/>
        <v>0</v>
      </c>
      <c r="GB106" s="113">
        <f t="shared" si="225"/>
        <v>0</v>
      </c>
      <c r="GC106" s="113">
        <f t="shared" si="226"/>
        <v>0</v>
      </c>
    </row>
    <row r="107" spans="2:185" ht="12.75" customHeight="1" x14ac:dyDescent="0.2">
      <c r="B107" s="124">
        <v>100</v>
      </c>
      <c r="C107" s="121" t="s">
        <v>52</v>
      </c>
      <c r="D107" s="126" t="s">
        <v>47</v>
      </c>
      <c r="E107" s="40">
        <f>SUMIF(Entrada_Dados_Ano_2012!$C$7:$C$253,D107,Entrada_Dados_Ano_2012!$D$7:$D$253)</f>
        <v>0</v>
      </c>
      <c r="F107" s="40">
        <f>SUMIF(Entrada_Dados_Ano_2012!$C$7:$C$253,D107,Entrada_Dados_Ano_2012!$E$7:$E$253)</f>
        <v>0</v>
      </c>
      <c r="G107" s="40">
        <f>SUMIF(Entrada_Dados_Ano_2012!$C$7:$C$253,D107,Entrada_Dados_Ano_2012!$F$7:$F$253)</f>
        <v>0</v>
      </c>
      <c r="H107" s="40">
        <f ca="1">SUMIF(Entrada_Dados_Ano_2012!$C$7:$C$253,D107,Entrada_Dados_Ano_2012!$G$7:$G$251)</f>
        <v>0</v>
      </c>
      <c r="I107" s="40">
        <f>SUMIF(Entrada_Dados_Ano_2012!$C$7:$C$251,D107,Entrada_Dados_Ano_2012!$H$7:$H$253)</f>
        <v>0</v>
      </c>
      <c r="J107" s="40">
        <f>SUMIF(Entrada_Dados_Ano_2012!$C$7:$C$253,D107,Entrada_Dados_Ano_2012!$I$7:$I$253)</f>
        <v>0</v>
      </c>
      <c r="K107" s="40">
        <f>SUMIF(Entrada_Dados_Ano_2012!$C$7:$C$253,D107,Entrada_Dados_Ano_2012!$J$7:$J$253)</f>
        <v>27648</v>
      </c>
      <c r="L107" s="40">
        <f>SUMIF(Entrada_Dados_Ano_2012!$C$7:$C$253,D107,Entrada_Dados_Ano_2012!$K$7:$K$253)</f>
        <v>0</v>
      </c>
      <c r="M107" s="40">
        <f>SUMIF(Entrada_Dados_Ano_2012!$C$7:$C$253,D107,Entrada_Dados_Ano_2012!$L$7:$L$253)</f>
        <v>0</v>
      </c>
      <c r="N107" s="40">
        <f>SUMIF(Entrada_Dados_Ano_2012!$C$7:$C$253,D107,Entrada_Dados_Ano_2012!$M$7:$M$253)</f>
        <v>0</v>
      </c>
      <c r="O107" s="40">
        <f>SUMIF(Entrada_Dados_Ano_2012!$C$7:$C$253,D107,Entrada_Dados_Ano_2012!$N$7:$N$253)</f>
        <v>0</v>
      </c>
      <c r="P107" s="40">
        <f>SUMIF(Entrada_Dados_Ano_2012!$C$7:$C$253,D107,Entrada_Dados_Ano_2012!$O$7:$O$253)</f>
        <v>0</v>
      </c>
      <c r="Q107" s="40">
        <f>SUMIF(Entrada_Dados_Ano_2012!$C$7:$C$253,D107,Entrada_Dados_Ano_2012!$P$7:$P$253)</f>
        <v>0</v>
      </c>
      <c r="R107" s="40">
        <f>SUMIF(Entrada_Dados_Ano_2012!$C$7:$C$253,D107,Entrada_Dados_Ano_2012!$Q$7:$Q$253)</f>
        <v>0</v>
      </c>
      <c r="S107" s="40">
        <f>SUMIF(Entrada_Dados_Ano_2012!$C$7:$C$253,D107,Entrada_Dados_Ano_2012!$R$7:$R$253)</f>
        <v>1000</v>
      </c>
      <c r="T107" s="40">
        <f>SUMIF(Entrada_Dados_Ano_2012!$C$7:$C$253,D107,Entrada_Dados_Ano_2012!$S$7:$S$253)</f>
        <v>5000</v>
      </c>
      <c r="U107" s="40">
        <f>SUMIF(Entrada_Dados_Ano_2012!$C$7:$C$253,D107,Entrada_Dados_Ano_2012!$T$7:$T$253)</f>
        <v>0</v>
      </c>
      <c r="V107" s="40">
        <f>SUMIF(Entrada_Dados_Ano_2012!$C$7:$C$253,D107,Entrada_Dados_Ano_2012!$U$7:$U$253)</f>
        <v>0</v>
      </c>
      <c r="W107" s="145">
        <f>SUMIF(Entrada_Dados_Ano_2012!$C$7:$C$253,D107,Entrada_Dados_Ano_2012!$V$7:$V$253)</f>
        <v>0</v>
      </c>
      <c r="X107" s="142">
        <f>SUMIF(Entrada_Dados_Ano_2012!$C$7:$C$253,D107,Entrada_Dados_Ano_2012!$Y$7:$Y$253)</f>
        <v>0</v>
      </c>
      <c r="Y107" s="40">
        <f>SUMIF(Entrada_Dados_Ano_2012!$C$7:$C$253,D107,Entrada_Dados_Ano_2012!$Z$7:$Z$253)</f>
        <v>0</v>
      </c>
      <c r="Z107" s="40">
        <f>SUMIF(Entrada_Dados_Ano_2012!$C$7:$C$253,D107,Entrada_Dados_Ano_2012!$AA$7:$AA$253)</f>
        <v>0</v>
      </c>
      <c r="AA107" s="40">
        <f>SUMIF(Entrada_Dados_Ano_2012!$C$7:$C$253,D107,Entrada_Dados_Ano_2012!$AB$7:$AB$253)</f>
        <v>0</v>
      </c>
      <c r="AB107" s="40">
        <f>SUMIF(Entrada_Dados_Ano_2012!$C$7:$C$253,D107,Entrada_Dados_Ano_2012!$AC$7:$AC$253)</f>
        <v>0</v>
      </c>
      <c r="AC107" s="40">
        <f>SUMIF(Entrada_Dados_Ano_2012!$C$7:$C$253,D107,Entrada_Dados_Ano_2012!$AD$7:$AD$253)</f>
        <v>0</v>
      </c>
      <c r="AD107" s="40">
        <f>SUMIF(Entrada_Dados_Ano_2012!$C$7:$C$253,D107,Entrada_Dados_Ano_2012!$AE$7:$AE$253)</f>
        <v>27648</v>
      </c>
      <c r="AE107" s="40">
        <f>SUMIF(Entrada_Dados_Ano_2012!$C$7:$C$253,D107,Entrada_Dados_Ano_2012!$AF$7:$AF$253)</f>
        <v>0</v>
      </c>
      <c r="AF107" s="40">
        <f>SUMIF(Entrada_Dados_Ano_2012!$C$7:$C$253,D107,Entrada_Dados_Ano_2012!$AG$7:$AG$253)</f>
        <v>0</v>
      </c>
      <c r="AG107" s="40">
        <f>SUMIF(Entrada_Dados_Ano_2012!$C$7:$C$253,D107,Entrada_Dados_Ano_2012!$AH$7:$AH$253)</f>
        <v>0</v>
      </c>
      <c r="AH107" s="40">
        <f>SUMIF(Entrada_Dados_Ano_2012!$C$7:$C$253,D107,Entrada_Dados_Ano_2012!$AI$7:$AI$253)</f>
        <v>0</v>
      </c>
      <c r="AI107" s="40">
        <f>SUMIF(Entrada_Dados_Ano_2012!$C$7:$C$253,D107,Entrada_Dados_Ano_2012!$AJ$7:$AJ$253)</f>
        <v>0</v>
      </c>
      <c r="AJ107" s="40">
        <f>SUMIF(Entrada_Dados_Ano_2012!$C$7:$C$253,D107,Entrada_Dados_Ano_2012!$AK$7:$AK$253)</f>
        <v>0</v>
      </c>
      <c r="AK107" s="40">
        <f>SUMIF(Entrada_Dados_Ano_2012!$C$7:$C$253,D107,Entrada_Dados_Ano_2012!$AL$7:$AL$253)</f>
        <v>0</v>
      </c>
      <c r="AL107" s="40">
        <f>SUMIF(Entrada_Dados_Ano_2012!$C$7:$C$253,D107,Entrada_Dados_Ano_2012!$AM$7:$AM$253)</f>
        <v>1000</v>
      </c>
      <c r="AM107" s="40">
        <f>SUMIF(Entrada_Dados_Ano_2012!$C$7:$C$253,D107,Entrada_Dados_Ano_2012!$AN$7:$AN$253)</f>
        <v>5000</v>
      </c>
      <c r="AN107" s="40">
        <f>SUMIF(Entrada_Dados_Ano_2012!$C$7:$C$253,D107,Entrada_Dados_Ano_2012!$AO$7:$AO$253)</f>
        <v>0</v>
      </c>
      <c r="AO107" s="40">
        <f>SUMIF(Entrada_Dados_Ano_2012!$C$7:$C$253,D107,Entrada_Dados_Ano_2012!$AP$7:$AP$253)</f>
        <v>0</v>
      </c>
      <c r="AP107" s="145">
        <f>SUMIF(Entrada_Dados_Ano_2012!$C$7:$C$253,D107,Entrada_Dados_Ano_2012!$AQ$7:$AQ$253)</f>
        <v>0</v>
      </c>
      <c r="AQ107" s="142">
        <f>SUMIF(Entrada_Dados_Ano_2012!$C$7:$C$253,D107,Entrada_Dados_Ano_2012!$AT$7:$AT$253)</f>
        <v>0</v>
      </c>
      <c r="AR107" s="40">
        <f>SUMIF(Entrada_Dados_Ano_2012!$C$7:$C$253,D107,Entrada_Dados_Ano_2012!$AU$7:$AU$253)</f>
        <v>0</v>
      </c>
      <c r="AS107" s="40">
        <f>SUMIF(Entrada_Dados_Ano_2012!$C$7:$C$253,D107,Entrada_Dados_Ano_2012!$AV$7:$AV$253)</f>
        <v>0</v>
      </c>
      <c r="AT107" s="40">
        <f>SUMIF(Entrada_Dados_Ano_2012!$C$7:$C$253,D107,Entrada_Dados_Ano_2012!$AW$7:$AW$253)</f>
        <v>0</v>
      </c>
      <c r="AU107" s="40">
        <f>SUMIF(Entrada_Dados_Ano_2012!$C$7:$C$253,D107,Entrada_Dados_Ano_2012!$AX$7:$AX$253)</f>
        <v>0</v>
      </c>
      <c r="AV107" s="40">
        <f>SUMIF(Entrada_Dados_Ano_2012!$C$7:$C$253,D107,Entrada_Dados_Ano_2012!$AY$7:$AY$253)</f>
        <v>0</v>
      </c>
      <c r="AW107" s="40">
        <f>SUMIF(Entrada_Dados_Ano_2012!$C$7:$C$253,D107,Entrada_Dados_Ano_2012!$AZ$7:$AZ$253)</f>
        <v>2110372</v>
      </c>
      <c r="AX107" s="40">
        <f>SUMIF(Entrada_Dados_Ano_2012!$C$7:$C$253,D107,Entrada_Dados_Ano_2012!$BA$7:$BA$253)</f>
        <v>0</v>
      </c>
      <c r="AY107" s="40">
        <f>SUMIF(Entrada_Dados_Ano_2012!$C$7:$C$253,D107,Entrada_Dados_Ano_2012!$BB$7:$BB$253)</f>
        <v>0</v>
      </c>
      <c r="AZ107" s="40">
        <f>SUMIF(Entrada_Dados_Ano_2012!$C$7:$C$253,D107,Entrada_Dados_Ano_2012!$BC$7:$BC$253)</f>
        <v>0</v>
      </c>
      <c r="BA107" s="40">
        <f>SUMIF(Entrada_Dados_Ano_2012!$C$7:$C$253,D107,Entrada_Dados_Ano_2012!$BD$7:$BD$253)</f>
        <v>0</v>
      </c>
      <c r="BB107" s="40">
        <f>SUMIF(Entrada_Dados_Ano_2012!$C$7:$C$253,D107,Entrada_Dados_Ano_2012!$BE$7:$BE$253)</f>
        <v>0</v>
      </c>
      <c r="BC107" s="40">
        <f>SUMIF(Entrada_Dados_Ano_2012!$C$7:$C$253,D107,Entrada_Dados_Ano_2012!$BF$7:$BF$253)</f>
        <v>0</v>
      </c>
      <c r="BD107" s="40">
        <f>SUMIF(Entrada_Dados_Ano_2012!$C$7:$C$253,D107,Entrada_Dados_Ano_2012!$BG$7:$BG$253)</f>
        <v>0</v>
      </c>
      <c r="BE107" s="40">
        <f>SUMIF(Entrada_Dados_Ano_2012!$C$7:$C$253,D107,Entrada_Dados_Ano_2012!$BH$7:$BH$253)</f>
        <v>2000</v>
      </c>
      <c r="BF107" s="40">
        <f>SUMIF(Entrada_Dados_Ano_2012!$C$7:$C$253,D107,Entrada_Dados_Ano_2012!$BI$7:$BI$253)</f>
        <v>7500</v>
      </c>
      <c r="BG107" s="40">
        <f>SUMIF(Entrada_Dados_Ano_2012!$C$7:$C$253,D107,Entrada_Dados_Ano_2012!$BJ$7:$BJ$253)</f>
        <v>0</v>
      </c>
      <c r="BH107" s="40">
        <f>SUMIF(Entrada_Dados_Ano_2012!$C$7:$C$253,D107,Entrada_Dados_Ano_2012!$BK$7:$BK$253)</f>
        <v>0</v>
      </c>
      <c r="BI107" s="40">
        <f>SUMIF(Entrada_Dados_Ano_2012!$C$7:$C$253,D107,Entrada_Dados_Ano_2012!$BL$7:$BL$253)</f>
        <v>0</v>
      </c>
      <c r="BK107" s="80">
        <v>100</v>
      </c>
      <c r="BL107" s="81">
        <f t="shared" si="143"/>
        <v>0</v>
      </c>
      <c r="BM107" s="80" t="str">
        <f>IF(BL107=1,SUM($BL$8:BL107),"")</f>
        <v/>
      </c>
      <c r="BN107" s="86" t="str">
        <f t="shared" si="144"/>
        <v>Gouvelândia</v>
      </c>
      <c r="BO107" s="117">
        <f t="shared" si="227"/>
        <v>0</v>
      </c>
      <c r="BP107" s="116">
        <f>HLOOKUP($BP$6,$BZ$6:DI107,BX107)</f>
        <v>0</v>
      </c>
      <c r="BQ107" s="117">
        <f>HLOOKUP($BQ$6,$DJ$6:ES107,BX107)</f>
        <v>0</v>
      </c>
      <c r="BR107" s="116">
        <f>HLOOKUP($BR$6,$ET$6:GC107,BX107)</f>
        <v>0</v>
      </c>
      <c r="BS107" s="84" t="str">
        <f t="shared" si="145"/>
        <v/>
      </c>
      <c r="BT107" s="96" t="str">
        <f>IF((SUM($BL106:$BL$254)=0),"",IF($BK107=VLOOKUP($BK107,$BM$8:$BM$254,1),IF(VLOOKUP($BK107,$BM$8:$BO$254,2)=0,"",VLOOKUP($BK107,$BM$8:$BO$254,3))," "))</f>
        <v/>
      </c>
      <c r="BU107" s="93" t="str">
        <f t="shared" si="146"/>
        <v/>
      </c>
      <c r="BV107" s="90" t="str">
        <f t="shared" si="147"/>
        <v/>
      </c>
      <c r="BW107" s="93" t="str">
        <f t="shared" si="148"/>
        <v/>
      </c>
      <c r="BX107" s="97">
        <v>102</v>
      </c>
      <c r="BY107" s="29"/>
      <c r="BZ107" s="113"/>
      <c r="CA107" s="113">
        <f t="shared" si="149"/>
        <v>0</v>
      </c>
      <c r="CB107" s="113">
        <f t="shared" si="150"/>
        <v>0</v>
      </c>
      <c r="CC107" s="113">
        <f t="shared" si="151"/>
        <v>0</v>
      </c>
      <c r="CD107" s="113">
        <f t="shared" si="152"/>
        <v>0</v>
      </c>
      <c r="CE107" s="113">
        <f t="shared" ca="1" si="153"/>
        <v>0</v>
      </c>
      <c r="CF107" s="113">
        <f t="shared" si="154"/>
        <v>0</v>
      </c>
      <c r="CG107" s="113">
        <f t="shared" si="155"/>
        <v>0</v>
      </c>
      <c r="CH107" s="113">
        <f t="shared" si="156"/>
        <v>0</v>
      </c>
      <c r="CI107" s="113">
        <f t="shared" si="116"/>
        <v>0</v>
      </c>
      <c r="CJ107" s="113">
        <f t="shared" si="117"/>
        <v>0</v>
      </c>
      <c r="CK107" s="113">
        <f t="shared" si="157"/>
        <v>27648</v>
      </c>
      <c r="CL107" s="113">
        <f t="shared" si="158"/>
        <v>0</v>
      </c>
      <c r="CM107" s="113">
        <f t="shared" si="159"/>
        <v>0</v>
      </c>
      <c r="CN107" s="113">
        <f t="shared" si="160"/>
        <v>0</v>
      </c>
      <c r="CO107" s="113">
        <f t="shared" si="161"/>
        <v>0</v>
      </c>
      <c r="CP107" s="113">
        <f t="shared" si="162"/>
        <v>0</v>
      </c>
      <c r="CQ107" s="113">
        <f t="shared" si="163"/>
        <v>0</v>
      </c>
      <c r="CR107" s="113">
        <f t="shared" si="164"/>
        <v>0</v>
      </c>
      <c r="CS107" s="113">
        <f t="shared" si="118"/>
        <v>0</v>
      </c>
      <c r="CT107" s="113">
        <f t="shared" si="119"/>
        <v>0</v>
      </c>
      <c r="CU107" s="113">
        <f t="shared" si="120"/>
        <v>0</v>
      </c>
      <c r="CV107" s="113">
        <f t="shared" si="121"/>
        <v>0</v>
      </c>
      <c r="CW107" s="113">
        <f t="shared" si="165"/>
        <v>0</v>
      </c>
      <c r="CX107" s="113">
        <f t="shared" si="122"/>
        <v>0</v>
      </c>
      <c r="CY107" s="113">
        <f t="shared" si="123"/>
        <v>0</v>
      </c>
      <c r="CZ107" s="113">
        <f t="shared" si="124"/>
        <v>0</v>
      </c>
      <c r="DA107" s="113">
        <f t="shared" si="166"/>
        <v>0</v>
      </c>
      <c r="DB107" s="113">
        <f t="shared" si="167"/>
        <v>1000</v>
      </c>
      <c r="DC107" s="113">
        <f t="shared" si="168"/>
        <v>0</v>
      </c>
      <c r="DD107" s="113">
        <f t="shared" si="169"/>
        <v>5000</v>
      </c>
      <c r="DE107" s="113">
        <f t="shared" si="170"/>
        <v>0</v>
      </c>
      <c r="DF107" s="113">
        <f t="shared" si="171"/>
        <v>0</v>
      </c>
      <c r="DG107" s="113">
        <f t="shared" si="172"/>
        <v>0</v>
      </c>
      <c r="DH107" s="113">
        <f t="shared" si="173"/>
        <v>0</v>
      </c>
      <c r="DI107" s="113">
        <f t="shared" si="174"/>
        <v>0</v>
      </c>
      <c r="DJ107" s="113"/>
      <c r="DK107" s="113">
        <f t="shared" si="175"/>
        <v>0</v>
      </c>
      <c r="DL107" s="113">
        <f t="shared" si="176"/>
        <v>0</v>
      </c>
      <c r="DM107" s="113">
        <f t="shared" si="177"/>
        <v>0</v>
      </c>
      <c r="DN107" s="113">
        <f t="shared" si="178"/>
        <v>0</v>
      </c>
      <c r="DO107" s="113">
        <f t="shared" si="179"/>
        <v>0</v>
      </c>
      <c r="DP107" s="113">
        <f t="shared" si="180"/>
        <v>0</v>
      </c>
      <c r="DQ107" s="113">
        <f t="shared" si="181"/>
        <v>0</v>
      </c>
      <c r="DR107" s="113">
        <f t="shared" si="182"/>
        <v>0</v>
      </c>
      <c r="DS107" s="113">
        <f t="shared" si="125"/>
        <v>0</v>
      </c>
      <c r="DT107" s="113">
        <f t="shared" si="126"/>
        <v>0</v>
      </c>
      <c r="DU107" s="113">
        <f t="shared" si="183"/>
        <v>27648</v>
      </c>
      <c r="DV107" s="113">
        <f t="shared" si="184"/>
        <v>0</v>
      </c>
      <c r="DW107" s="113">
        <f t="shared" si="185"/>
        <v>0</v>
      </c>
      <c r="DX107" s="113">
        <f t="shared" si="186"/>
        <v>0</v>
      </c>
      <c r="DY107" s="113">
        <f t="shared" si="187"/>
        <v>0</v>
      </c>
      <c r="DZ107" s="113">
        <f t="shared" si="188"/>
        <v>0</v>
      </c>
      <c r="EA107" s="113">
        <f t="shared" si="189"/>
        <v>0</v>
      </c>
      <c r="EB107" s="113">
        <f t="shared" si="190"/>
        <v>0</v>
      </c>
      <c r="EC107" s="113">
        <f t="shared" si="127"/>
        <v>0</v>
      </c>
      <c r="ED107" s="113">
        <f t="shared" si="128"/>
        <v>0</v>
      </c>
      <c r="EE107" s="113">
        <f t="shared" si="129"/>
        <v>0</v>
      </c>
      <c r="EF107" s="113">
        <f t="shared" si="130"/>
        <v>0</v>
      </c>
      <c r="EG107" s="113">
        <f t="shared" si="191"/>
        <v>0</v>
      </c>
      <c r="EH107" s="113">
        <f t="shared" si="131"/>
        <v>0</v>
      </c>
      <c r="EI107" s="113">
        <f t="shared" si="132"/>
        <v>0</v>
      </c>
      <c r="EJ107" s="113">
        <f t="shared" si="133"/>
        <v>0</v>
      </c>
      <c r="EK107" s="113">
        <f t="shared" si="192"/>
        <v>0</v>
      </c>
      <c r="EL107" s="113">
        <f t="shared" si="193"/>
        <v>1000</v>
      </c>
      <c r="EM107" s="113">
        <f t="shared" si="194"/>
        <v>0</v>
      </c>
      <c r="EN107" s="113">
        <f t="shared" si="195"/>
        <v>5000</v>
      </c>
      <c r="EO107" s="113">
        <f t="shared" si="196"/>
        <v>0</v>
      </c>
      <c r="EP107" s="113">
        <f t="shared" si="197"/>
        <v>0</v>
      </c>
      <c r="EQ107" s="113">
        <f t="shared" si="198"/>
        <v>0</v>
      </c>
      <c r="ER107" s="113">
        <f t="shared" si="199"/>
        <v>0</v>
      </c>
      <c r="ES107" s="113">
        <f t="shared" si="200"/>
        <v>0</v>
      </c>
      <c r="ET107" s="113"/>
      <c r="EU107" s="113">
        <f t="shared" si="201"/>
        <v>0</v>
      </c>
      <c r="EV107" s="113">
        <f t="shared" si="202"/>
        <v>0</v>
      </c>
      <c r="EW107" s="113">
        <f t="shared" si="203"/>
        <v>0</v>
      </c>
      <c r="EX107" s="113">
        <f t="shared" si="204"/>
        <v>0</v>
      </c>
      <c r="EY107" s="113">
        <f t="shared" si="205"/>
        <v>0</v>
      </c>
      <c r="EZ107" s="113">
        <f t="shared" si="206"/>
        <v>0</v>
      </c>
      <c r="FA107" s="113">
        <f t="shared" si="207"/>
        <v>0</v>
      </c>
      <c r="FB107" s="113">
        <f t="shared" si="208"/>
        <v>0</v>
      </c>
      <c r="FC107" s="113">
        <f t="shared" si="134"/>
        <v>0</v>
      </c>
      <c r="FD107" s="113">
        <f t="shared" si="135"/>
        <v>0</v>
      </c>
      <c r="FE107" s="113">
        <f t="shared" si="209"/>
        <v>2110372</v>
      </c>
      <c r="FF107" s="113">
        <f t="shared" si="210"/>
        <v>0</v>
      </c>
      <c r="FG107" s="113">
        <f t="shared" si="211"/>
        <v>0</v>
      </c>
      <c r="FH107" s="113">
        <f t="shared" si="212"/>
        <v>0</v>
      </c>
      <c r="FI107" s="113">
        <f t="shared" si="213"/>
        <v>0</v>
      </c>
      <c r="FJ107" s="113">
        <f t="shared" si="214"/>
        <v>0</v>
      </c>
      <c r="FK107" s="113">
        <f t="shared" si="215"/>
        <v>0</v>
      </c>
      <c r="FL107" s="113">
        <f t="shared" si="216"/>
        <v>0</v>
      </c>
      <c r="FM107" s="113">
        <f t="shared" si="136"/>
        <v>0</v>
      </c>
      <c r="FN107" s="113">
        <f t="shared" si="137"/>
        <v>0</v>
      </c>
      <c r="FO107" s="113">
        <f t="shared" si="138"/>
        <v>0</v>
      </c>
      <c r="FP107" s="113">
        <f t="shared" si="139"/>
        <v>0</v>
      </c>
      <c r="FQ107" s="113">
        <f t="shared" si="217"/>
        <v>0</v>
      </c>
      <c r="FR107" s="113">
        <f t="shared" si="140"/>
        <v>0</v>
      </c>
      <c r="FS107" s="113">
        <f t="shared" si="141"/>
        <v>0</v>
      </c>
      <c r="FT107" s="113">
        <f t="shared" si="142"/>
        <v>0</v>
      </c>
      <c r="FU107" s="113">
        <f t="shared" si="218"/>
        <v>0</v>
      </c>
      <c r="FV107" s="113">
        <f t="shared" si="219"/>
        <v>2000</v>
      </c>
      <c r="FW107" s="113">
        <f t="shared" si="220"/>
        <v>0</v>
      </c>
      <c r="FX107" s="113">
        <f t="shared" si="221"/>
        <v>7500</v>
      </c>
      <c r="FY107" s="113">
        <f t="shared" si="222"/>
        <v>0</v>
      </c>
      <c r="FZ107" s="113">
        <f t="shared" si="223"/>
        <v>0</v>
      </c>
      <c r="GA107" s="113">
        <f t="shared" si="224"/>
        <v>0</v>
      </c>
      <c r="GB107" s="113">
        <f t="shared" si="225"/>
        <v>0</v>
      </c>
      <c r="GC107" s="113">
        <f t="shared" si="226"/>
        <v>0</v>
      </c>
    </row>
    <row r="108" spans="2:185" ht="12.75" customHeight="1" x14ac:dyDescent="0.2">
      <c r="B108" s="124">
        <v>101</v>
      </c>
      <c r="C108" s="121" t="s">
        <v>377</v>
      </c>
      <c r="D108" s="126" t="s">
        <v>153</v>
      </c>
      <c r="E108" s="40">
        <f>SUMIF(Entrada_Dados_Ano_2012!$C$7:$C$253,D108,Entrada_Dados_Ano_2012!$D$7:$D$253)</f>
        <v>0</v>
      </c>
      <c r="F108" s="40">
        <f>SUMIF(Entrada_Dados_Ano_2012!$C$7:$C$253,D108,Entrada_Dados_Ano_2012!$E$7:$E$253)</f>
        <v>0</v>
      </c>
      <c r="G108" s="40">
        <f>SUMIF(Entrada_Dados_Ano_2012!$C$7:$C$253,D108,Entrada_Dados_Ano_2012!$F$7:$F$253)</f>
        <v>0</v>
      </c>
      <c r="H108" s="40">
        <f ca="1">SUMIF(Entrada_Dados_Ano_2012!$C$7:$C$253,D108,Entrada_Dados_Ano_2012!$G$7:$G$251)</f>
        <v>0</v>
      </c>
      <c r="I108" s="40">
        <f>SUMIF(Entrada_Dados_Ano_2012!$C$7:$C$251,D108,Entrada_Dados_Ano_2012!$H$7:$H$253)</f>
        <v>70</v>
      </c>
      <c r="J108" s="40">
        <f>SUMIF(Entrada_Dados_Ano_2012!$C$7:$C$253,D108,Entrada_Dados_Ano_2012!$I$7:$I$253)</f>
        <v>0</v>
      </c>
      <c r="K108" s="40">
        <f>SUMIF(Entrada_Dados_Ano_2012!$C$7:$C$253,D108,Entrada_Dados_Ano_2012!$J$7:$J$253)</f>
        <v>15</v>
      </c>
      <c r="L108" s="40">
        <f>SUMIF(Entrada_Dados_Ano_2012!$C$7:$C$253,D108,Entrada_Dados_Ano_2012!$K$7:$K$253)</f>
        <v>0</v>
      </c>
      <c r="M108" s="40">
        <f>SUMIF(Entrada_Dados_Ano_2012!$C$7:$C$253,D108,Entrada_Dados_Ano_2012!$L$7:$L$253)</f>
        <v>0</v>
      </c>
      <c r="N108" s="40">
        <f>SUMIF(Entrada_Dados_Ano_2012!$C$7:$C$253,D108,Entrada_Dados_Ano_2012!$M$7:$M$253)</f>
        <v>0</v>
      </c>
      <c r="O108" s="40">
        <f>SUMIF(Entrada_Dados_Ano_2012!$C$7:$C$253,D108,Entrada_Dados_Ano_2012!$N$7:$N$253)</f>
        <v>0</v>
      </c>
      <c r="P108" s="40">
        <f>SUMIF(Entrada_Dados_Ano_2012!$C$7:$C$253,D108,Entrada_Dados_Ano_2012!$O$7:$O$253)</f>
        <v>0</v>
      </c>
      <c r="Q108" s="40">
        <f>SUMIF(Entrada_Dados_Ano_2012!$C$7:$C$253,D108,Entrada_Dados_Ano_2012!$P$7:$P$253)</f>
        <v>100</v>
      </c>
      <c r="R108" s="40">
        <f>SUMIF(Entrada_Dados_Ano_2012!$C$7:$C$253,D108,Entrada_Dados_Ano_2012!$Q$7:$Q$253)</f>
        <v>0</v>
      </c>
      <c r="S108" s="40">
        <f>SUMIF(Entrada_Dados_Ano_2012!$C$7:$C$253,D108,Entrada_Dados_Ano_2012!$R$7:$R$253)</f>
        <v>300</v>
      </c>
      <c r="T108" s="40">
        <f>SUMIF(Entrada_Dados_Ano_2012!$C$7:$C$253,D108,Entrada_Dados_Ano_2012!$S$7:$S$253)</f>
        <v>600</v>
      </c>
      <c r="U108" s="40">
        <f>SUMIF(Entrada_Dados_Ano_2012!$C$7:$C$253,D108,Entrada_Dados_Ano_2012!$T$7:$T$253)</f>
        <v>50</v>
      </c>
      <c r="V108" s="40">
        <f>SUMIF(Entrada_Dados_Ano_2012!$C$7:$C$253,D108,Entrada_Dados_Ano_2012!$U$7:$U$253)</f>
        <v>60</v>
      </c>
      <c r="W108" s="145">
        <f>SUMIF(Entrada_Dados_Ano_2012!$C$7:$C$253,D108,Entrada_Dados_Ano_2012!$V$7:$V$253)</f>
        <v>0</v>
      </c>
      <c r="X108" s="142">
        <f>SUMIF(Entrada_Dados_Ano_2012!$C$7:$C$253,D108,Entrada_Dados_Ano_2012!$Y$7:$Y$253)</f>
        <v>0</v>
      </c>
      <c r="Y108" s="40">
        <f>SUMIF(Entrada_Dados_Ano_2012!$C$7:$C$253,D108,Entrada_Dados_Ano_2012!$Z$7:$Z$253)</f>
        <v>0</v>
      </c>
      <c r="Z108" s="40">
        <f>SUMIF(Entrada_Dados_Ano_2012!$C$7:$C$253,D108,Entrada_Dados_Ano_2012!$AA$7:$AA$253)</f>
        <v>0</v>
      </c>
      <c r="AA108" s="40">
        <f>SUMIF(Entrada_Dados_Ano_2012!$C$7:$C$253,D108,Entrada_Dados_Ano_2012!$AB$7:$AB$253)</f>
        <v>0</v>
      </c>
      <c r="AB108" s="40">
        <f>SUMIF(Entrada_Dados_Ano_2012!$C$7:$C$253,D108,Entrada_Dados_Ano_2012!$AC$7:$AC$253)</f>
        <v>70</v>
      </c>
      <c r="AC108" s="40">
        <f>SUMIF(Entrada_Dados_Ano_2012!$C$7:$C$253,D108,Entrada_Dados_Ano_2012!$AD$7:$AD$253)</f>
        <v>0</v>
      </c>
      <c r="AD108" s="40">
        <f>SUMIF(Entrada_Dados_Ano_2012!$C$7:$C$253,D108,Entrada_Dados_Ano_2012!$AE$7:$AE$253)</f>
        <v>15</v>
      </c>
      <c r="AE108" s="40">
        <f>SUMIF(Entrada_Dados_Ano_2012!$C$7:$C$253,D108,Entrada_Dados_Ano_2012!$AF$7:$AF$253)</f>
        <v>0</v>
      </c>
      <c r="AF108" s="40">
        <f>SUMIF(Entrada_Dados_Ano_2012!$C$7:$C$253,D108,Entrada_Dados_Ano_2012!$AG$7:$AG$253)</f>
        <v>0</v>
      </c>
      <c r="AG108" s="40">
        <f>SUMIF(Entrada_Dados_Ano_2012!$C$7:$C$253,D108,Entrada_Dados_Ano_2012!$AH$7:$AH$253)</f>
        <v>0</v>
      </c>
      <c r="AH108" s="40">
        <f>SUMIF(Entrada_Dados_Ano_2012!$C$7:$C$253,D108,Entrada_Dados_Ano_2012!$AI$7:$AI$253)</f>
        <v>0</v>
      </c>
      <c r="AI108" s="40">
        <f>SUMIF(Entrada_Dados_Ano_2012!$C$7:$C$253,D108,Entrada_Dados_Ano_2012!$AJ$7:$AJ$253)</f>
        <v>0</v>
      </c>
      <c r="AJ108" s="40">
        <f>SUMIF(Entrada_Dados_Ano_2012!$C$7:$C$253,D108,Entrada_Dados_Ano_2012!$AK$7:$AK$253)</f>
        <v>100</v>
      </c>
      <c r="AK108" s="40">
        <f>SUMIF(Entrada_Dados_Ano_2012!$C$7:$C$253,D108,Entrada_Dados_Ano_2012!$AL$7:$AL$253)</f>
        <v>0</v>
      </c>
      <c r="AL108" s="40">
        <f>SUMIF(Entrada_Dados_Ano_2012!$C$7:$C$253,D108,Entrada_Dados_Ano_2012!$AM$7:$AM$253)</f>
        <v>300</v>
      </c>
      <c r="AM108" s="40">
        <f>SUMIF(Entrada_Dados_Ano_2012!$C$7:$C$253,D108,Entrada_Dados_Ano_2012!$AN$7:$AN$253)</f>
        <v>600</v>
      </c>
      <c r="AN108" s="40">
        <f>SUMIF(Entrada_Dados_Ano_2012!$C$7:$C$253,D108,Entrada_Dados_Ano_2012!$AO$7:$AO$253)</f>
        <v>50</v>
      </c>
      <c r="AO108" s="40">
        <f>SUMIF(Entrada_Dados_Ano_2012!$C$7:$C$253,D108,Entrada_Dados_Ano_2012!$AP$7:$AP$253)</f>
        <v>60</v>
      </c>
      <c r="AP108" s="145">
        <f>SUMIF(Entrada_Dados_Ano_2012!$C$7:$C$253,D108,Entrada_Dados_Ano_2012!$AQ$7:$AQ$253)</f>
        <v>0</v>
      </c>
      <c r="AQ108" s="142">
        <f>SUMIF(Entrada_Dados_Ano_2012!$C$7:$C$253,D108,Entrada_Dados_Ano_2012!$AT$7:$AT$253)</f>
        <v>0</v>
      </c>
      <c r="AR108" s="40">
        <f>SUMIF(Entrada_Dados_Ano_2012!$C$7:$C$253,D108,Entrada_Dados_Ano_2012!$AU$7:$AU$253)</f>
        <v>0</v>
      </c>
      <c r="AS108" s="40">
        <f>SUMIF(Entrada_Dados_Ano_2012!$C$7:$C$253,D108,Entrada_Dados_Ano_2012!$AV$7:$AV$253)</f>
        <v>0</v>
      </c>
      <c r="AT108" s="40">
        <f>SUMIF(Entrada_Dados_Ano_2012!$C$7:$C$253,D108,Entrada_Dados_Ano_2012!$AW$7:$AW$253)</f>
        <v>0</v>
      </c>
      <c r="AU108" s="40">
        <f>SUMIF(Entrada_Dados_Ano_2012!$C$7:$C$253,D108,Entrada_Dados_Ano_2012!$AX$7:$AX$253)</f>
        <v>154</v>
      </c>
      <c r="AV108" s="40">
        <f>SUMIF(Entrada_Dados_Ano_2012!$C$7:$C$253,D108,Entrada_Dados_Ano_2012!$AY$7:$AY$253)</f>
        <v>0</v>
      </c>
      <c r="AW108" s="40">
        <f>SUMIF(Entrada_Dados_Ano_2012!$C$7:$C$253,D108,Entrada_Dados_Ano_2012!$AZ$7:$AZ$253)</f>
        <v>825</v>
      </c>
      <c r="AX108" s="40">
        <f>SUMIF(Entrada_Dados_Ano_2012!$C$7:$C$253,D108,Entrada_Dados_Ano_2012!$BA$7:$BA$253)</f>
        <v>0</v>
      </c>
      <c r="AY108" s="40">
        <f>SUMIF(Entrada_Dados_Ano_2012!$C$7:$C$253,D108,Entrada_Dados_Ano_2012!$BB$7:$BB$253)</f>
        <v>0</v>
      </c>
      <c r="AZ108" s="40">
        <f>SUMIF(Entrada_Dados_Ano_2012!$C$7:$C$253,D108,Entrada_Dados_Ano_2012!$BC$7:$BC$253)</f>
        <v>0</v>
      </c>
      <c r="BA108" s="40">
        <f>SUMIF(Entrada_Dados_Ano_2012!$C$7:$C$253,D108,Entrada_Dados_Ano_2012!$BD$7:$BD$253)</f>
        <v>0</v>
      </c>
      <c r="BB108" s="40">
        <f>SUMIF(Entrada_Dados_Ano_2012!$C$7:$C$253,D108,Entrada_Dados_Ano_2012!$BE$7:$BE$253)</f>
        <v>0</v>
      </c>
      <c r="BC108" s="40">
        <f>SUMIF(Entrada_Dados_Ano_2012!$C$7:$C$253,D108,Entrada_Dados_Ano_2012!$BF$7:$BF$253)</f>
        <v>1400</v>
      </c>
      <c r="BD108" s="40">
        <f>SUMIF(Entrada_Dados_Ano_2012!$C$7:$C$253,D108,Entrada_Dados_Ano_2012!$BG$7:$BG$253)</f>
        <v>0</v>
      </c>
      <c r="BE108" s="40">
        <f>SUMIF(Entrada_Dados_Ano_2012!$C$7:$C$253,D108,Entrada_Dados_Ano_2012!$BH$7:$BH$253)</f>
        <v>2040</v>
      </c>
      <c r="BF108" s="40">
        <f>SUMIF(Entrada_Dados_Ano_2012!$C$7:$C$253,D108,Entrada_Dados_Ano_2012!$BI$7:$BI$253)</f>
        <v>1680</v>
      </c>
      <c r="BG108" s="40">
        <f>SUMIF(Entrada_Dados_Ano_2012!$C$7:$C$253,D108,Entrada_Dados_Ano_2012!$BJ$7:$BJ$253)</f>
        <v>110</v>
      </c>
      <c r="BH108" s="40">
        <f>SUMIF(Entrada_Dados_Ano_2012!$C$7:$C$253,D108,Entrada_Dados_Ano_2012!$BK$7:$BK$253)</f>
        <v>4680</v>
      </c>
      <c r="BI108" s="40">
        <f>SUMIF(Entrada_Dados_Ano_2012!$C$7:$C$253,D108,Entrada_Dados_Ano_2012!$BL$7:$BL$253)</f>
        <v>0</v>
      </c>
      <c r="BK108" s="80">
        <v>101</v>
      </c>
      <c r="BL108" s="81">
        <f t="shared" si="143"/>
        <v>0</v>
      </c>
      <c r="BM108" s="80" t="str">
        <f>IF(BL108=1,SUM($BL$8:BL108),"")</f>
        <v/>
      </c>
      <c r="BN108" s="86" t="str">
        <f t="shared" si="144"/>
        <v>Guapó</v>
      </c>
      <c r="BO108" s="117">
        <f t="shared" si="227"/>
        <v>0</v>
      </c>
      <c r="BP108" s="116">
        <f>HLOOKUP($BP$6,$BZ$6:DI108,BX108)</f>
        <v>0</v>
      </c>
      <c r="BQ108" s="117">
        <f>HLOOKUP($BQ$6,$DJ$6:ES108,BX108)</f>
        <v>0</v>
      </c>
      <c r="BR108" s="116">
        <f>HLOOKUP($BR$6,$ET$6:GC108,BX108)</f>
        <v>0</v>
      </c>
      <c r="BS108" s="84" t="str">
        <f t="shared" si="145"/>
        <v/>
      </c>
      <c r="BT108" s="96" t="str">
        <f>IF((SUM($BL107:$BL$254)=0),"",IF($BK108=VLOOKUP($BK108,$BM$8:$BM$254,1),IF(VLOOKUP($BK108,$BM$8:$BO$254,2)=0,"",VLOOKUP($BK108,$BM$8:$BO$254,3))," "))</f>
        <v/>
      </c>
      <c r="BU108" s="93" t="str">
        <f t="shared" si="146"/>
        <v/>
      </c>
      <c r="BV108" s="90" t="str">
        <f t="shared" si="147"/>
        <v/>
      </c>
      <c r="BW108" s="93" t="str">
        <f t="shared" si="148"/>
        <v/>
      </c>
      <c r="BX108" s="97">
        <v>103</v>
      </c>
      <c r="BY108" s="29"/>
      <c r="BZ108" s="113"/>
      <c r="CA108" s="113">
        <f t="shared" si="149"/>
        <v>0</v>
      </c>
      <c r="CB108" s="113">
        <f t="shared" si="150"/>
        <v>0</v>
      </c>
      <c r="CC108" s="113">
        <f t="shared" si="151"/>
        <v>0</v>
      </c>
      <c r="CD108" s="113">
        <f t="shared" si="152"/>
        <v>0</v>
      </c>
      <c r="CE108" s="113">
        <f t="shared" ca="1" si="153"/>
        <v>0</v>
      </c>
      <c r="CF108" s="113">
        <f t="shared" si="154"/>
        <v>70</v>
      </c>
      <c r="CG108" s="113">
        <f t="shared" si="155"/>
        <v>30</v>
      </c>
      <c r="CH108" s="113">
        <f t="shared" si="156"/>
        <v>0</v>
      </c>
      <c r="CI108" s="113">
        <f t="shared" si="116"/>
        <v>0</v>
      </c>
      <c r="CJ108" s="113">
        <f t="shared" si="117"/>
        <v>0</v>
      </c>
      <c r="CK108" s="113">
        <f t="shared" si="157"/>
        <v>15</v>
      </c>
      <c r="CL108" s="113">
        <f t="shared" si="158"/>
        <v>0</v>
      </c>
      <c r="CM108" s="113">
        <f t="shared" si="159"/>
        <v>7</v>
      </c>
      <c r="CN108" s="113">
        <f t="shared" si="160"/>
        <v>0</v>
      </c>
      <c r="CO108" s="113">
        <f t="shared" si="161"/>
        <v>0</v>
      </c>
      <c r="CP108" s="113">
        <f t="shared" si="162"/>
        <v>0</v>
      </c>
      <c r="CQ108" s="113">
        <f t="shared" si="163"/>
        <v>0</v>
      </c>
      <c r="CR108" s="113">
        <f t="shared" si="164"/>
        <v>0</v>
      </c>
      <c r="CS108" s="113">
        <f t="shared" si="118"/>
        <v>0</v>
      </c>
      <c r="CT108" s="113">
        <f t="shared" si="119"/>
        <v>0</v>
      </c>
      <c r="CU108" s="113">
        <f t="shared" si="120"/>
        <v>0</v>
      </c>
      <c r="CV108" s="113">
        <f t="shared" si="121"/>
        <v>0</v>
      </c>
      <c r="CW108" s="113">
        <f t="shared" si="165"/>
        <v>100</v>
      </c>
      <c r="CX108" s="113">
        <f t="shared" si="122"/>
        <v>0</v>
      </c>
      <c r="CY108" s="113">
        <f t="shared" si="123"/>
        <v>0</v>
      </c>
      <c r="CZ108" s="113">
        <f t="shared" si="124"/>
        <v>0</v>
      </c>
      <c r="DA108" s="113">
        <f t="shared" si="166"/>
        <v>0</v>
      </c>
      <c r="DB108" s="113">
        <f t="shared" si="167"/>
        <v>300</v>
      </c>
      <c r="DC108" s="113">
        <f t="shared" si="168"/>
        <v>0</v>
      </c>
      <c r="DD108" s="113">
        <f t="shared" si="169"/>
        <v>600</v>
      </c>
      <c r="DE108" s="113">
        <f t="shared" si="170"/>
        <v>50</v>
      </c>
      <c r="DF108" s="113">
        <f t="shared" si="171"/>
        <v>0</v>
      </c>
      <c r="DG108" s="113">
        <f t="shared" si="172"/>
        <v>60</v>
      </c>
      <c r="DH108" s="113">
        <f t="shared" si="173"/>
        <v>0</v>
      </c>
      <c r="DI108" s="113">
        <f t="shared" si="174"/>
        <v>0</v>
      </c>
      <c r="DJ108" s="113"/>
      <c r="DK108" s="113">
        <f t="shared" si="175"/>
        <v>0</v>
      </c>
      <c r="DL108" s="113">
        <f t="shared" si="176"/>
        <v>0</v>
      </c>
      <c r="DM108" s="113">
        <f t="shared" si="177"/>
        <v>0</v>
      </c>
      <c r="DN108" s="113">
        <f t="shared" si="178"/>
        <v>0</v>
      </c>
      <c r="DO108" s="113">
        <f t="shared" si="179"/>
        <v>0</v>
      </c>
      <c r="DP108" s="113">
        <f t="shared" si="180"/>
        <v>70</v>
      </c>
      <c r="DQ108" s="113">
        <f t="shared" si="181"/>
        <v>30</v>
      </c>
      <c r="DR108" s="113">
        <f t="shared" si="182"/>
        <v>0</v>
      </c>
      <c r="DS108" s="113">
        <f t="shared" si="125"/>
        <v>0</v>
      </c>
      <c r="DT108" s="113">
        <f t="shared" si="126"/>
        <v>0</v>
      </c>
      <c r="DU108" s="113">
        <f t="shared" si="183"/>
        <v>15</v>
      </c>
      <c r="DV108" s="113">
        <f t="shared" si="184"/>
        <v>0</v>
      </c>
      <c r="DW108" s="113">
        <f t="shared" si="185"/>
        <v>7</v>
      </c>
      <c r="DX108" s="113">
        <f t="shared" si="186"/>
        <v>0</v>
      </c>
      <c r="DY108" s="113">
        <f t="shared" si="187"/>
        <v>0</v>
      </c>
      <c r="DZ108" s="113">
        <f t="shared" si="188"/>
        <v>0</v>
      </c>
      <c r="EA108" s="113">
        <f t="shared" si="189"/>
        <v>0</v>
      </c>
      <c r="EB108" s="113">
        <f t="shared" si="190"/>
        <v>0</v>
      </c>
      <c r="EC108" s="113">
        <f t="shared" si="127"/>
        <v>0</v>
      </c>
      <c r="ED108" s="113">
        <f t="shared" si="128"/>
        <v>0</v>
      </c>
      <c r="EE108" s="113">
        <f t="shared" si="129"/>
        <v>0</v>
      </c>
      <c r="EF108" s="113">
        <f t="shared" si="130"/>
        <v>0</v>
      </c>
      <c r="EG108" s="113">
        <f t="shared" si="191"/>
        <v>100</v>
      </c>
      <c r="EH108" s="113">
        <f t="shared" si="131"/>
        <v>0</v>
      </c>
      <c r="EI108" s="113">
        <f t="shared" si="132"/>
        <v>0</v>
      </c>
      <c r="EJ108" s="113">
        <f t="shared" si="133"/>
        <v>0</v>
      </c>
      <c r="EK108" s="113">
        <f t="shared" si="192"/>
        <v>0</v>
      </c>
      <c r="EL108" s="113">
        <f t="shared" si="193"/>
        <v>300</v>
      </c>
      <c r="EM108" s="113">
        <f t="shared" si="194"/>
        <v>0</v>
      </c>
      <c r="EN108" s="113">
        <f t="shared" si="195"/>
        <v>600</v>
      </c>
      <c r="EO108" s="113">
        <f t="shared" si="196"/>
        <v>50</v>
      </c>
      <c r="EP108" s="113">
        <f t="shared" si="197"/>
        <v>0</v>
      </c>
      <c r="EQ108" s="113">
        <f t="shared" si="198"/>
        <v>60</v>
      </c>
      <c r="ER108" s="113">
        <f t="shared" si="199"/>
        <v>0</v>
      </c>
      <c r="ES108" s="113">
        <f t="shared" si="200"/>
        <v>0</v>
      </c>
      <c r="ET108" s="113"/>
      <c r="EU108" s="113">
        <f t="shared" si="201"/>
        <v>0</v>
      </c>
      <c r="EV108" s="113">
        <f t="shared" si="202"/>
        <v>0</v>
      </c>
      <c r="EW108" s="113">
        <f t="shared" si="203"/>
        <v>0</v>
      </c>
      <c r="EX108" s="113">
        <f t="shared" si="204"/>
        <v>0</v>
      </c>
      <c r="EY108" s="113">
        <f t="shared" si="205"/>
        <v>0</v>
      </c>
      <c r="EZ108" s="113">
        <f t="shared" si="206"/>
        <v>154</v>
      </c>
      <c r="FA108" s="113">
        <f t="shared" si="207"/>
        <v>240</v>
      </c>
      <c r="FB108" s="113">
        <f t="shared" si="208"/>
        <v>0</v>
      </c>
      <c r="FC108" s="113">
        <f t="shared" si="134"/>
        <v>0</v>
      </c>
      <c r="FD108" s="113">
        <f t="shared" si="135"/>
        <v>0</v>
      </c>
      <c r="FE108" s="113">
        <f t="shared" si="209"/>
        <v>825</v>
      </c>
      <c r="FF108" s="113">
        <f t="shared" si="210"/>
        <v>0</v>
      </c>
      <c r="FG108" s="113">
        <f t="shared" si="211"/>
        <v>60</v>
      </c>
      <c r="FH108" s="113">
        <f t="shared" si="212"/>
        <v>0</v>
      </c>
      <c r="FI108" s="113">
        <f t="shared" si="213"/>
        <v>0</v>
      </c>
      <c r="FJ108" s="113">
        <f t="shared" si="214"/>
        <v>0</v>
      </c>
      <c r="FK108" s="113">
        <f t="shared" si="215"/>
        <v>0</v>
      </c>
      <c r="FL108" s="113">
        <f t="shared" si="216"/>
        <v>0</v>
      </c>
      <c r="FM108" s="113">
        <f t="shared" si="136"/>
        <v>0</v>
      </c>
      <c r="FN108" s="113">
        <f t="shared" si="137"/>
        <v>0</v>
      </c>
      <c r="FO108" s="113">
        <f t="shared" si="138"/>
        <v>0</v>
      </c>
      <c r="FP108" s="113">
        <f t="shared" si="139"/>
        <v>0</v>
      </c>
      <c r="FQ108" s="113">
        <f t="shared" si="217"/>
        <v>1400</v>
      </c>
      <c r="FR108" s="113">
        <f t="shared" si="140"/>
        <v>0</v>
      </c>
      <c r="FS108" s="113">
        <f t="shared" si="141"/>
        <v>0</v>
      </c>
      <c r="FT108" s="113">
        <f t="shared" si="142"/>
        <v>0</v>
      </c>
      <c r="FU108" s="113">
        <f t="shared" si="218"/>
        <v>0</v>
      </c>
      <c r="FV108" s="113">
        <f t="shared" si="219"/>
        <v>2040</v>
      </c>
      <c r="FW108" s="113">
        <f t="shared" si="220"/>
        <v>0</v>
      </c>
      <c r="FX108" s="113">
        <f t="shared" si="221"/>
        <v>1680</v>
      </c>
      <c r="FY108" s="113">
        <f t="shared" si="222"/>
        <v>110</v>
      </c>
      <c r="FZ108" s="113">
        <f t="shared" si="223"/>
        <v>0</v>
      </c>
      <c r="GA108" s="113">
        <f t="shared" si="224"/>
        <v>4680</v>
      </c>
      <c r="GB108" s="113">
        <f t="shared" si="225"/>
        <v>0</v>
      </c>
      <c r="GC108" s="113">
        <f t="shared" si="226"/>
        <v>0</v>
      </c>
    </row>
    <row r="109" spans="2:185" ht="12.75" customHeight="1" x14ac:dyDescent="0.2">
      <c r="B109" s="124">
        <v>102</v>
      </c>
      <c r="C109" s="121" t="s">
        <v>378</v>
      </c>
      <c r="D109" s="126" t="s">
        <v>154</v>
      </c>
      <c r="E109" s="40">
        <f>SUMIF(Entrada_Dados_Ano_2012!$C$7:$C$253,D109,Entrada_Dados_Ano_2012!$D$7:$D$253)</f>
        <v>0</v>
      </c>
      <c r="F109" s="40">
        <f>SUMIF(Entrada_Dados_Ano_2012!$C$7:$C$253,D109,Entrada_Dados_Ano_2012!$E$7:$E$253)</f>
        <v>0</v>
      </c>
      <c r="G109" s="40">
        <f>SUMIF(Entrada_Dados_Ano_2012!$C$7:$C$253,D109,Entrada_Dados_Ano_2012!$F$7:$F$253)</f>
        <v>0</v>
      </c>
      <c r="H109" s="40">
        <f ca="1">SUMIF(Entrada_Dados_Ano_2012!$C$7:$C$253,D109,Entrada_Dados_Ano_2012!$G$7:$G$251)</f>
        <v>0</v>
      </c>
      <c r="I109" s="40">
        <f>SUMIF(Entrada_Dados_Ano_2012!$C$7:$C$251,D109,Entrada_Dados_Ano_2012!$H$7:$H$253)</f>
        <v>275</v>
      </c>
      <c r="J109" s="40">
        <f>SUMIF(Entrada_Dados_Ano_2012!$C$7:$C$253,D109,Entrada_Dados_Ano_2012!$I$7:$I$253)</f>
        <v>0</v>
      </c>
      <c r="K109" s="40">
        <f>SUMIF(Entrada_Dados_Ano_2012!$C$7:$C$253,D109,Entrada_Dados_Ano_2012!$J$7:$J$253)</f>
        <v>0</v>
      </c>
      <c r="L109" s="40">
        <f>SUMIF(Entrada_Dados_Ano_2012!$C$7:$C$253,D109,Entrada_Dados_Ano_2012!$K$7:$K$253)</f>
        <v>0</v>
      </c>
      <c r="M109" s="40">
        <f>SUMIF(Entrada_Dados_Ano_2012!$C$7:$C$253,D109,Entrada_Dados_Ano_2012!$L$7:$L$253)</f>
        <v>0</v>
      </c>
      <c r="N109" s="40">
        <f>SUMIF(Entrada_Dados_Ano_2012!$C$7:$C$253,D109,Entrada_Dados_Ano_2012!$M$7:$M$253)</f>
        <v>0</v>
      </c>
      <c r="O109" s="40">
        <f>SUMIF(Entrada_Dados_Ano_2012!$C$7:$C$253,D109,Entrada_Dados_Ano_2012!$N$7:$N$253)</f>
        <v>0</v>
      </c>
      <c r="P109" s="40">
        <f>SUMIF(Entrada_Dados_Ano_2012!$C$7:$C$253,D109,Entrada_Dados_Ano_2012!$O$7:$O$253)</f>
        <v>0</v>
      </c>
      <c r="Q109" s="40">
        <f>SUMIF(Entrada_Dados_Ano_2012!$C$7:$C$253,D109,Entrada_Dados_Ano_2012!$P$7:$P$253)</f>
        <v>0</v>
      </c>
      <c r="R109" s="40">
        <f>SUMIF(Entrada_Dados_Ano_2012!$C$7:$C$253,D109,Entrada_Dados_Ano_2012!$Q$7:$Q$253)</f>
        <v>0</v>
      </c>
      <c r="S109" s="40">
        <f>SUMIF(Entrada_Dados_Ano_2012!$C$7:$C$253,D109,Entrada_Dados_Ano_2012!$R$7:$R$253)</f>
        <v>200</v>
      </c>
      <c r="T109" s="40">
        <f>SUMIF(Entrada_Dados_Ano_2012!$C$7:$C$253,D109,Entrada_Dados_Ano_2012!$S$7:$S$253)</f>
        <v>0</v>
      </c>
      <c r="U109" s="40">
        <f>SUMIF(Entrada_Dados_Ano_2012!$C$7:$C$253,D109,Entrada_Dados_Ano_2012!$T$7:$T$253)</f>
        <v>0</v>
      </c>
      <c r="V109" s="40">
        <f>SUMIF(Entrada_Dados_Ano_2012!$C$7:$C$253,D109,Entrada_Dados_Ano_2012!$U$7:$U$253)</f>
        <v>0</v>
      </c>
      <c r="W109" s="145">
        <f>SUMIF(Entrada_Dados_Ano_2012!$C$7:$C$253,D109,Entrada_Dados_Ano_2012!$V$7:$V$253)</f>
        <v>0</v>
      </c>
      <c r="X109" s="142">
        <f>SUMIF(Entrada_Dados_Ano_2012!$C$7:$C$253,D109,Entrada_Dados_Ano_2012!$Y$7:$Y$253)</f>
        <v>0</v>
      </c>
      <c r="Y109" s="40">
        <f>SUMIF(Entrada_Dados_Ano_2012!$C$7:$C$253,D109,Entrada_Dados_Ano_2012!$Z$7:$Z$253)</f>
        <v>0</v>
      </c>
      <c r="Z109" s="40">
        <f>SUMIF(Entrada_Dados_Ano_2012!$C$7:$C$253,D109,Entrada_Dados_Ano_2012!$AA$7:$AA$253)</f>
        <v>0</v>
      </c>
      <c r="AA109" s="40">
        <f>SUMIF(Entrada_Dados_Ano_2012!$C$7:$C$253,D109,Entrada_Dados_Ano_2012!$AB$7:$AB$253)</f>
        <v>0</v>
      </c>
      <c r="AB109" s="40">
        <f>SUMIF(Entrada_Dados_Ano_2012!$C$7:$C$253,D109,Entrada_Dados_Ano_2012!$AC$7:$AC$253)</f>
        <v>275</v>
      </c>
      <c r="AC109" s="40">
        <f>SUMIF(Entrada_Dados_Ano_2012!$C$7:$C$253,D109,Entrada_Dados_Ano_2012!$AD$7:$AD$253)</f>
        <v>0</v>
      </c>
      <c r="AD109" s="40">
        <f>SUMIF(Entrada_Dados_Ano_2012!$C$7:$C$253,D109,Entrada_Dados_Ano_2012!$AE$7:$AE$253)</f>
        <v>0</v>
      </c>
      <c r="AE109" s="40">
        <f>SUMIF(Entrada_Dados_Ano_2012!$C$7:$C$253,D109,Entrada_Dados_Ano_2012!$AF$7:$AF$253)</f>
        <v>0</v>
      </c>
      <c r="AF109" s="40">
        <f>SUMIF(Entrada_Dados_Ano_2012!$C$7:$C$253,D109,Entrada_Dados_Ano_2012!$AG$7:$AG$253)</f>
        <v>0</v>
      </c>
      <c r="AG109" s="40">
        <f>SUMIF(Entrada_Dados_Ano_2012!$C$7:$C$253,D109,Entrada_Dados_Ano_2012!$AH$7:$AH$253)</f>
        <v>0</v>
      </c>
      <c r="AH109" s="40">
        <f>SUMIF(Entrada_Dados_Ano_2012!$C$7:$C$253,D109,Entrada_Dados_Ano_2012!$AI$7:$AI$253)</f>
        <v>0</v>
      </c>
      <c r="AI109" s="40">
        <f>SUMIF(Entrada_Dados_Ano_2012!$C$7:$C$253,D109,Entrada_Dados_Ano_2012!$AJ$7:$AJ$253)</f>
        <v>0</v>
      </c>
      <c r="AJ109" s="40">
        <f>SUMIF(Entrada_Dados_Ano_2012!$C$7:$C$253,D109,Entrada_Dados_Ano_2012!$AK$7:$AK$253)</f>
        <v>0</v>
      </c>
      <c r="AK109" s="40">
        <f>SUMIF(Entrada_Dados_Ano_2012!$C$7:$C$253,D109,Entrada_Dados_Ano_2012!$AL$7:$AL$253)</f>
        <v>0</v>
      </c>
      <c r="AL109" s="40">
        <f>SUMIF(Entrada_Dados_Ano_2012!$C$7:$C$253,D109,Entrada_Dados_Ano_2012!$AM$7:$AM$253)</f>
        <v>200</v>
      </c>
      <c r="AM109" s="40">
        <f>SUMIF(Entrada_Dados_Ano_2012!$C$7:$C$253,D109,Entrada_Dados_Ano_2012!$AN$7:$AN$253)</f>
        <v>0</v>
      </c>
      <c r="AN109" s="40">
        <f>SUMIF(Entrada_Dados_Ano_2012!$C$7:$C$253,D109,Entrada_Dados_Ano_2012!$AO$7:$AO$253)</f>
        <v>0</v>
      </c>
      <c r="AO109" s="40">
        <f>SUMIF(Entrada_Dados_Ano_2012!$C$7:$C$253,D109,Entrada_Dados_Ano_2012!$AP$7:$AP$253)</f>
        <v>0</v>
      </c>
      <c r="AP109" s="145">
        <f>SUMIF(Entrada_Dados_Ano_2012!$C$7:$C$253,D109,Entrada_Dados_Ano_2012!$AQ$7:$AQ$253)</f>
        <v>0</v>
      </c>
      <c r="AQ109" s="142">
        <f>SUMIF(Entrada_Dados_Ano_2012!$C$7:$C$253,D109,Entrada_Dados_Ano_2012!$AT$7:$AT$253)</f>
        <v>0</v>
      </c>
      <c r="AR109" s="40">
        <f>SUMIF(Entrada_Dados_Ano_2012!$C$7:$C$253,D109,Entrada_Dados_Ano_2012!$AU$7:$AU$253)</f>
        <v>0</v>
      </c>
      <c r="AS109" s="40">
        <f>SUMIF(Entrada_Dados_Ano_2012!$C$7:$C$253,D109,Entrada_Dados_Ano_2012!$AV$7:$AV$253)</f>
        <v>0</v>
      </c>
      <c r="AT109" s="40">
        <f>SUMIF(Entrada_Dados_Ano_2012!$C$7:$C$253,D109,Entrada_Dados_Ano_2012!$AW$7:$AW$253)</f>
        <v>0</v>
      </c>
      <c r="AU109" s="40">
        <f>SUMIF(Entrada_Dados_Ano_2012!$C$7:$C$253,D109,Entrada_Dados_Ano_2012!$AX$7:$AX$253)</f>
        <v>660</v>
      </c>
      <c r="AV109" s="40">
        <f>SUMIF(Entrada_Dados_Ano_2012!$C$7:$C$253,D109,Entrada_Dados_Ano_2012!$AY$7:$AY$253)</f>
        <v>0</v>
      </c>
      <c r="AW109" s="40">
        <f>SUMIF(Entrada_Dados_Ano_2012!$C$7:$C$253,D109,Entrada_Dados_Ano_2012!$AZ$7:$AZ$253)</f>
        <v>0</v>
      </c>
      <c r="AX109" s="40">
        <f>SUMIF(Entrada_Dados_Ano_2012!$C$7:$C$253,D109,Entrada_Dados_Ano_2012!$BA$7:$BA$253)</f>
        <v>0</v>
      </c>
      <c r="AY109" s="40">
        <f>SUMIF(Entrada_Dados_Ano_2012!$C$7:$C$253,D109,Entrada_Dados_Ano_2012!$BB$7:$BB$253)</f>
        <v>0</v>
      </c>
      <c r="AZ109" s="40">
        <f>SUMIF(Entrada_Dados_Ano_2012!$C$7:$C$253,D109,Entrada_Dados_Ano_2012!$BC$7:$BC$253)</f>
        <v>0</v>
      </c>
      <c r="BA109" s="40">
        <f>SUMIF(Entrada_Dados_Ano_2012!$C$7:$C$253,D109,Entrada_Dados_Ano_2012!$BD$7:$BD$253)</f>
        <v>0</v>
      </c>
      <c r="BB109" s="40">
        <f>SUMIF(Entrada_Dados_Ano_2012!$C$7:$C$253,D109,Entrada_Dados_Ano_2012!$BE$7:$BE$253)</f>
        <v>0</v>
      </c>
      <c r="BC109" s="40">
        <f>SUMIF(Entrada_Dados_Ano_2012!$C$7:$C$253,D109,Entrada_Dados_Ano_2012!$BF$7:$BF$253)</f>
        <v>0</v>
      </c>
      <c r="BD109" s="40">
        <f>SUMIF(Entrada_Dados_Ano_2012!$C$7:$C$253,D109,Entrada_Dados_Ano_2012!$BG$7:$BG$253)</f>
        <v>0</v>
      </c>
      <c r="BE109" s="40">
        <f>SUMIF(Entrada_Dados_Ano_2012!$C$7:$C$253,D109,Entrada_Dados_Ano_2012!$BH$7:$BH$253)</f>
        <v>600</v>
      </c>
      <c r="BF109" s="40">
        <f>SUMIF(Entrada_Dados_Ano_2012!$C$7:$C$253,D109,Entrada_Dados_Ano_2012!$BI$7:$BI$253)</f>
        <v>0</v>
      </c>
      <c r="BG109" s="40">
        <f>SUMIF(Entrada_Dados_Ano_2012!$C$7:$C$253,D109,Entrada_Dados_Ano_2012!$BJ$7:$BJ$253)</f>
        <v>0</v>
      </c>
      <c r="BH109" s="40">
        <f>SUMIF(Entrada_Dados_Ano_2012!$C$7:$C$253,D109,Entrada_Dados_Ano_2012!$BK$7:$BK$253)</f>
        <v>0</v>
      </c>
      <c r="BI109" s="40">
        <f>SUMIF(Entrada_Dados_Ano_2012!$C$7:$C$253,D109,Entrada_Dados_Ano_2012!$BL$7:$BL$253)</f>
        <v>0</v>
      </c>
      <c r="BK109" s="80">
        <v>102</v>
      </c>
      <c r="BL109" s="81">
        <f t="shared" si="143"/>
        <v>0</v>
      </c>
      <c r="BM109" s="80" t="str">
        <f>IF(BL109=1,SUM($BL$8:BL109),"")</f>
        <v/>
      </c>
      <c r="BN109" s="86" t="str">
        <f t="shared" si="144"/>
        <v>Guaraíta</v>
      </c>
      <c r="BO109" s="117">
        <f t="shared" si="227"/>
        <v>0</v>
      </c>
      <c r="BP109" s="116">
        <f>HLOOKUP($BP$6,$BZ$6:DI109,BX109)</f>
        <v>0</v>
      </c>
      <c r="BQ109" s="117">
        <f>HLOOKUP($BQ$6,$DJ$6:ES109,BX109)</f>
        <v>0</v>
      </c>
      <c r="BR109" s="116">
        <f>HLOOKUP($BR$6,$ET$6:GC109,BX109)</f>
        <v>0</v>
      </c>
      <c r="BS109" s="84" t="str">
        <f t="shared" si="145"/>
        <v/>
      </c>
      <c r="BT109" s="96" t="str">
        <f>IF((SUM($BL108:$BL$254)=0),"",IF($BK109=VLOOKUP($BK109,$BM$8:$BM$254,1),IF(VLOOKUP($BK109,$BM$8:$BO$254,2)=0,"",VLOOKUP($BK109,$BM$8:$BO$254,3))," "))</f>
        <v/>
      </c>
      <c r="BU109" s="93" t="str">
        <f t="shared" si="146"/>
        <v/>
      </c>
      <c r="BV109" s="90" t="str">
        <f t="shared" si="147"/>
        <v/>
      </c>
      <c r="BW109" s="93" t="str">
        <f t="shared" si="148"/>
        <v/>
      </c>
      <c r="BX109" s="97">
        <v>104</v>
      </c>
      <c r="BY109" s="29"/>
      <c r="BZ109" s="113"/>
      <c r="CA109" s="113">
        <f t="shared" si="149"/>
        <v>0</v>
      </c>
      <c r="CB109" s="113">
        <f t="shared" si="150"/>
        <v>0</v>
      </c>
      <c r="CC109" s="113">
        <f t="shared" si="151"/>
        <v>0</v>
      </c>
      <c r="CD109" s="113">
        <f t="shared" si="152"/>
        <v>0</v>
      </c>
      <c r="CE109" s="113">
        <f t="shared" ca="1" si="153"/>
        <v>0</v>
      </c>
      <c r="CF109" s="113">
        <f t="shared" si="154"/>
        <v>275</v>
      </c>
      <c r="CG109" s="113">
        <f t="shared" si="155"/>
        <v>1</v>
      </c>
      <c r="CH109" s="113">
        <f t="shared" si="156"/>
        <v>0</v>
      </c>
      <c r="CI109" s="113">
        <f t="shared" si="116"/>
        <v>0</v>
      </c>
      <c r="CJ109" s="113">
        <f t="shared" si="117"/>
        <v>0</v>
      </c>
      <c r="CK109" s="113">
        <f t="shared" si="157"/>
        <v>0</v>
      </c>
      <c r="CL109" s="113">
        <f t="shared" si="158"/>
        <v>0</v>
      </c>
      <c r="CM109" s="113">
        <f t="shared" si="159"/>
        <v>0</v>
      </c>
      <c r="CN109" s="113">
        <f t="shared" si="160"/>
        <v>0</v>
      </c>
      <c r="CO109" s="113">
        <f t="shared" si="161"/>
        <v>0</v>
      </c>
      <c r="CP109" s="113">
        <f t="shared" si="162"/>
        <v>0</v>
      </c>
      <c r="CQ109" s="113">
        <f t="shared" si="163"/>
        <v>0</v>
      </c>
      <c r="CR109" s="113">
        <f t="shared" si="164"/>
        <v>0</v>
      </c>
      <c r="CS109" s="113">
        <f t="shared" si="118"/>
        <v>0</v>
      </c>
      <c r="CT109" s="113">
        <f t="shared" si="119"/>
        <v>0</v>
      </c>
      <c r="CU109" s="113">
        <f t="shared" si="120"/>
        <v>0</v>
      </c>
      <c r="CV109" s="113">
        <f t="shared" si="121"/>
        <v>0</v>
      </c>
      <c r="CW109" s="113">
        <f t="shared" si="165"/>
        <v>0</v>
      </c>
      <c r="CX109" s="113">
        <f t="shared" si="122"/>
        <v>0</v>
      </c>
      <c r="CY109" s="113">
        <f t="shared" si="123"/>
        <v>3</v>
      </c>
      <c r="CZ109" s="113">
        <f t="shared" si="124"/>
        <v>0</v>
      </c>
      <c r="DA109" s="113">
        <f t="shared" si="166"/>
        <v>0</v>
      </c>
      <c r="DB109" s="113">
        <f t="shared" si="167"/>
        <v>200</v>
      </c>
      <c r="DC109" s="113">
        <f t="shared" si="168"/>
        <v>0</v>
      </c>
      <c r="DD109" s="113">
        <f t="shared" si="169"/>
        <v>0</v>
      </c>
      <c r="DE109" s="113">
        <f t="shared" si="170"/>
        <v>0</v>
      </c>
      <c r="DF109" s="113">
        <f t="shared" si="171"/>
        <v>0</v>
      </c>
      <c r="DG109" s="113">
        <f t="shared" si="172"/>
        <v>0</v>
      </c>
      <c r="DH109" s="113">
        <f t="shared" si="173"/>
        <v>0</v>
      </c>
      <c r="DI109" s="113">
        <f t="shared" si="174"/>
        <v>0</v>
      </c>
      <c r="DJ109" s="113"/>
      <c r="DK109" s="113">
        <f t="shared" si="175"/>
        <v>0</v>
      </c>
      <c r="DL109" s="113">
        <f t="shared" si="176"/>
        <v>0</v>
      </c>
      <c r="DM109" s="113">
        <f t="shared" si="177"/>
        <v>0</v>
      </c>
      <c r="DN109" s="113">
        <f t="shared" si="178"/>
        <v>0</v>
      </c>
      <c r="DO109" s="113">
        <f t="shared" si="179"/>
        <v>0</v>
      </c>
      <c r="DP109" s="113">
        <f t="shared" si="180"/>
        <v>275</v>
      </c>
      <c r="DQ109" s="113">
        <f t="shared" si="181"/>
        <v>1</v>
      </c>
      <c r="DR109" s="113">
        <f t="shared" si="182"/>
        <v>0</v>
      </c>
      <c r="DS109" s="113">
        <f t="shared" si="125"/>
        <v>0</v>
      </c>
      <c r="DT109" s="113">
        <f t="shared" si="126"/>
        <v>0</v>
      </c>
      <c r="DU109" s="113">
        <f t="shared" si="183"/>
        <v>0</v>
      </c>
      <c r="DV109" s="113">
        <f t="shared" si="184"/>
        <v>0</v>
      </c>
      <c r="DW109" s="113">
        <f t="shared" si="185"/>
        <v>0</v>
      </c>
      <c r="DX109" s="113">
        <f t="shared" si="186"/>
        <v>0</v>
      </c>
      <c r="DY109" s="113">
        <f t="shared" si="187"/>
        <v>0</v>
      </c>
      <c r="DZ109" s="113">
        <f t="shared" si="188"/>
        <v>0</v>
      </c>
      <c r="EA109" s="113">
        <f t="shared" si="189"/>
        <v>0</v>
      </c>
      <c r="EB109" s="113">
        <f t="shared" si="190"/>
        <v>0</v>
      </c>
      <c r="EC109" s="113">
        <f t="shared" si="127"/>
        <v>0</v>
      </c>
      <c r="ED109" s="113">
        <f t="shared" si="128"/>
        <v>0</v>
      </c>
      <c r="EE109" s="113">
        <f t="shared" si="129"/>
        <v>0</v>
      </c>
      <c r="EF109" s="113">
        <f t="shared" si="130"/>
        <v>0</v>
      </c>
      <c r="EG109" s="113">
        <f t="shared" si="191"/>
        <v>0</v>
      </c>
      <c r="EH109" s="113">
        <f t="shared" si="131"/>
        <v>0</v>
      </c>
      <c r="EI109" s="113">
        <f t="shared" si="132"/>
        <v>3</v>
      </c>
      <c r="EJ109" s="113">
        <f t="shared" si="133"/>
        <v>0</v>
      </c>
      <c r="EK109" s="113">
        <f t="shared" si="192"/>
        <v>0</v>
      </c>
      <c r="EL109" s="113">
        <f t="shared" si="193"/>
        <v>200</v>
      </c>
      <c r="EM109" s="113">
        <f t="shared" si="194"/>
        <v>0</v>
      </c>
      <c r="EN109" s="113">
        <f t="shared" si="195"/>
        <v>0</v>
      </c>
      <c r="EO109" s="113">
        <f t="shared" si="196"/>
        <v>0</v>
      </c>
      <c r="EP109" s="113">
        <f t="shared" si="197"/>
        <v>0</v>
      </c>
      <c r="EQ109" s="113">
        <f t="shared" si="198"/>
        <v>0</v>
      </c>
      <c r="ER109" s="113">
        <f t="shared" si="199"/>
        <v>0</v>
      </c>
      <c r="ES109" s="113">
        <f t="shared" si="200"/>
        <v>0</v>
      </c>
      <c r="ET109" s="113"/>
      <c r="EU109" s="113">
        <f t="shared" si="201"/>
        <v>0</v>
      </c>
      <c r="EV109" s="113">
        <f t="shared" si="202"/>
        <v>0</v>
      </c>
      <c r="EW109" s="113">
        <f t="shared" si="203"/>
        <v>0</v>
      </c>
      <c r="EX109" s="113">
        <f t="shared" si="204"/>
        <v>0</v>
      </c>
      <c r="EY109" s="113">
        <f t="shared" si="205"/>
        <v>0</v>
      </c>
      <c r="EZ109" s="113">
        <f t="shared" si="206"/>
        <v>660</v>
      </c>
      <c r="FA109" s="113">
        <f t="shared" si="207"/>
        <v>12</v>
      </c>
      <c r="FB109" s="113">
        <f t="shared" si="208"/>
        <v>0</v>
      </c>
      <c r="FC109" s="113">
        <f t="shared" si="134"/>
        <v>0</v>
      </c>
      <c r="FD109" s="113">
        <f t="shared" si="135"/>
        <v>0</v>
      </c>
      <c r="FE109" s="113">
        <f t="shared" si="209"/>
        <v>0</v>
      </c>
      <c r="FF109" s="113">
        <f t="shared" si="210"/>
        <v>0</v>
      </c>
      <c r="FG109" s="113">
        <f t="shared" si="211"/>
        <v>0</v>
      </c>
      <c r="FH109" s="113">
        <f t="shared" si="212"/>
        <v>0</v>
      </c>
      <c r="FI109" s="113">
        <f t="shared" si="213"/>
        <v>0</v>
      </c>
      <c r="FJ109" s="113">
        <f t="shared" si="214"/>
        <v>0</v>
      </c>
      <c r="FK109" s="113">
        <f t="shared" si="215"/>
        <v>0</v>
      </c>
      <c r="FL109" s="113">
        <f t="shared" si="216"/>
        <v>0</v>
      </c>
      <c r="FM109" s="113">
        <f t="shared" si="136"/>
        <v>0</v>
      </c>
      <c r="FN109" s="113">
        <f t="shared" si="137"/>
        <v>0</v>
      </c>
      <c r="FO109" s="113">
        <f t="shared" si="138"/>
        <v>0</v>
      </c>
      <c r="FP109" s="113">
        <f t="shared" si="139"/>
        <v>0</v>
      </c>
      <c r="FQ109" s="113">
        <f t="shared" si="217"/>
        <v>0</v>
      </c>
      <c r="FR109" s="113">
        <f t="shared" si="140"/>
        <v>0</v>
      </c>
      <c r="FS109" s="113">
        <f t="shared" si="141"/>
        <v>54</v>
      </c>
      <c r="FT109" s="113">
        <f t="shared" si="142"/>
        <v>0</v>
      </c>
      <c r="FU109" s="113">
        <f t="shared" si="218"/>
        <v>0</v>
      </c>
      <c r="FV109" s="113">
        <f t="shared" si="219"/>
        <v>600</v>
      </c>
      <c r="FW109" s="113">
        <f t="shared" si="220"/>
        <v>0</v>
      </c>
      <c r="FX109" s="113">
        <f t="shared" si="221"/>
        <v>0</v>
      </c>
      <c r="FY109" s="113">
        <f t="shared" si="222"/>
        <v>0</v>
      </c>
      <c r="FZ109" s="113">
        <f t="shared" si="223"/>
        <v>0</v>
      </c>
      <c r="GA109" s="113">
        <f t="shared" si="224"/>
        <v>0</v>
      </c>
      <c r="GB109" s="113">
        <f t="shared" si="225"/>
        <v>0</v>
      </c>
      <c r="GC109" s="113">
        <f t="shared" si="226"/>
        <v>0</v>
      </c>
    </row>
    <row r="110" spans="2:185" ht="12.75" customHeight="1" x14ac:dyDescent="0.2">
      <c r="B110" s="124">
        <v>103</v>
      </c>
      <c r="C110" s="121" t="s">
        <v>379</v>
      </c>
      <c r="D110" s="126" t="s">
        <v>155</v>
      </c>
      <c r="E110" s="40">
        <f>SUMIF(Entrada_Dados_Ano_2012!$C$7:$C$253,D110,Entrada_Dados_Ano_2012!$D$7:$D$253)</f>
        <v>0</v>
      </c>
      <c r="F110" s="40">
        <f>SUMIF(Entrada_Dados_Ano_2012!$C$7:$C$253,D110,Entrada_Dados_Ano_2012!$E$7:$E$253)</f>
        <v>0</v>
      </c>
      <c r="G110" s="40">
        <f>SUMIF(Entrada_Dados_Ano_2012!$C$7:$C$253,D110,Entrada_Dados_Ano_2012!$F$7:$F$253)</f>
        <v>0</v>
      </c>
      <c r="H110" s="40">
        <f ca="1">SUMIF(Entrada_Dados_Ano_2012!$C$7:$C$253,D110,Entrada_Dados_Ano_2012!$G$7:$G$251)</f>
        <v>0</v>
      </c>
      <c r="I110" s="40">
        <f>SUMIF(Entrada_Dados_Ano_2012!$C$7:$C$251,D110,Entrada_Dados_Ano_2012!$H$7:$H$253)</f>
        <v>20</v>
      </c>
      <c r="J110" s="40">
        <f>SUMIF(Entrada_Dados_Ano_2012!$C$7:$C$253,D110,Entrada_Dados_Ano_2012!$I$7:$I$253)</f>
        <v>0</v>
      </c>
      <c r="K110" s="40">
        <f>SUMIF(Entrada_Dados_Ano_2012!$C$7:$C$253,D110,Entrada_Dados_Ano_2012!$J$7:$J$253)</f>
        <v>0</v>
      </c>
      <c r="L110" s="40">
        <f>SUMIF(Entrada_Dados_Ano_2012!$C$7:$C$253,D110,Entrada_Dados_Ano_2012!$K$7:$K$253)</f>
        <v>0</v>
      </c>
      <c r="M110" s="40">
        <f>SUMIF(Entrada_Dados_Ano_2012!$C$7:$C$253,D110,Entrada_Dados_Ano_2012!$L$7:$L$253)</f>
        <v>0</v>
      </c>
      <c r="N110" s="40">
        <f>SUMIF(Entrada_Dados_Ano_2012!$C$7:$C$253,D110,Entrada_Dados_Ano_2012!$M$7:$M$253)</f>
        <v>40</v>
      </c>
      <c r="O110" s="40">
        <f>SUMIF(Entrada_Dados_Ano_2012!$C$7:$C$253,D110,Entrada_Dados_Ano_2012!$N$7:$N$253)</f>
        <v>0</v>
      </c>
      <c r="P110" s="40">
        <f>SUMIF(Entrada_Dados_Ano_2012!$C$7:$C$253,D110,Entrada_Dados_Ano_2012!$O$7:$O$253)</f>
        <v>0</v>
      </c>
      <c r="Q110" s="40">
        <f>SUMIF(Entrada_Dados_Ano_2012!$C$7:$C$253,D110,Entrada_Dados_Ano_2012!$P$7:$P$253)</f>
        <v>0</v>
      </c>
      <c r="R110" s="40">
        <f>SUMIF(Entrada_Dados_Ano_2012!$C$7:$C$253,D110,Entrada_Dados_Ano_2012!$Q$7:$Q$253)</f>
        <v>0</v>
      </c>
      <c r="S110" s="40">
        <f>SUMIF(Entrada_Dados_Ano_2012!$C$7:$C$253,D110,Entrada_Dados_Ano_2012!$R$7:$R$253)</f>
        <v>450</v>
      </c>
      <c r="T110" s="40">
        <f>SUMIF(Entrada_Dados_Ano_2012!$C$7:$C$253,D110,Entrada_Dados_Ano_2012!$S$7:$S$253)</f>
        <v>100</v>
      </c>
      <c r="U110" s="40">
        <f>SUMIF(Entrada_Dados_Ano_2012!$C$7:$C$253,D110,Entrada_Dados_Ano_2012!$T$7:$T$253)</f>
        <v>0</v>
      </c>
      <c r="V110" s="40">
        <f>SUMIF(Entrada_Dados_Ano_2012!$C$7:$C$253,D110,Entrada_Dados_Ano_2012!$U$7:$U$253)</f>
        <v>0</v>
      </c>
      <c r="W110" s="145">
        <f>SUMIF(Entrada_Dados_Ano_2012!$C$7:$C$253,D110,Entrada_Dados_Ano_2012!$V$7:$V$253)</f>
        <v>0</v>
      </c>
      <c r="X110" s="142">
        <f>SUMIF(Entrada_Dados_Ano_2012!$C$7:$C$253,D110,Entrada_Dados_Ano_2012!$Y$7:$Y$253)</f>
        <v>0</v>
      </c>
      <c r="Y110" s="40">
        <f>SUMIF(Entrada_Dados_Ano_2012!$C$7:$C$253,D110,Entrada_Dados_Ano_2012!$Z$7:$Z$253)</f>
        <v>0</v>
      </c>
      <c r="Z110" s="40">
        <f>SUMIF(Entrada_Dados_Ano_2012!$C$7:$C$253,D110,Entrada_Dados_Ano_2012!$AA$7:$AA$253)</f>
        <v>0</v>
      </c>
      <c r="AA110" s="40">
        <f>SUMIF(Entrada_Dados_Ano_2012!$C$7:$C$253,D110,Entrada_Dados_Ano_2012!$AB$7:$AB$253)</f>
        <v>0</v>
      </c>
      <c r="AB110" s="40">
        <f>SUMIF(Entrada_Dados_Ano_2012!$C$7:$C$253,D110,Entrada_Dados_Ano_2012!$AC$7:$AC$253)</f>
        <v>20</v>
      </c>
      <c r="AC110" s="40">
        <f>SUMIF(Entrada_Dados_Ano_2012!$C$7:$C$253,D110,Entrada_Dados_Ano_2012!$AD$7:$AD$253)</f>
        <v>0</v>
      </c>
      <c r="AD110" s="40">
        <f>SUMIF(Entrada_Dados_Ano_2012!$C$7:$C$253,D110,Entrada_Dados_Ano_2012!$AE$7:$AE$253)</f>
        <v>0</v>
      </c>
      <c r="AE110" s="40">
        <f>SUMIF(Entrada_Dados_Ano_2012!$C$7:$C$253,D110,Entrada_Dados_Ano_2012!$AF$7:$AF$253)</f>
        <v>0</v>
      </c>
      <c r="AF110" s="40">
        <f>SUMIF(Entrada_Dados_Ano_2012!$C$7:$C$253,D110,Entrada_Dados_Ano_2012!$AG$7:$AG$253)</f>
        <v>0</v>
      </c>
      <c r="AG110" s="40">
        <f>SUMIF(Entrada_Dados_Ano_2012!$C$7:$C$253,D110,Entrada_Dados_Ano_2012!$AH$7:$AH$253)</f>
        <v>40</v>
      </c>
      <c r="AH110" s="40">
        <f>SUMIF(Entrada_Dados_Ano_2012!$C$7:$C$253,D110,Entrada_Dados_Ano_2012!$AI$7:$AI$253)</f>
        <v>0</v>
      </c>
      <c r="AI110" s="40">
        <f>SUMIF(Entrada_Dados_Ano_2012!$C$7:$C$253,D110,Entrada_Dados_Ano_2012!$AJ$7:$AJ$253)</f>
        <v>0</v>
      </c>
      <c r="AJ110" s="40">
        <f>SUMIF(Entrada_Dados_Ano_2012!$C$7:$C$253,D110,Entrada_Dados_Ano_2012!$AK$7:$AK$253)</f>
        <v>0</v>
      </c>
      <c r="AK110" s="40">
        <f>SUMIF(Entrada_Dados_Ano_2012!$C$7:$C$253,D110,Entrada_Dados_Ano_2012!$AL$7:$AL$253)</f>
        <v>0</v>
      </c>
      <c r="AL110" s="40">
        <f>SUMIF(Entrada_Dados_Ano_2012!$C$7:$C$253,D110,Entrada_Dados_Ano_2012!$AM$7:$AM$253)</f>
        <v>450</v>
      </c>
      <c r="AM110" s="40">
        <f>SUMIF(Entrada_Dados_Ano_2012!$C$7:$C$253,D110,Entrada_Dados_Ano_2012!$AN$7:$AN$253)</f>
        <v>100</v>
      </c>
      <c r="AN110" s="40">
        <f>SUMIF(Entrada_Dados_Ano_2012!$C$7:$C$253,D110,Entrada_Dados_Ano_2012!$AO$7:$AO$253)</f>
        <v>0</v>
      </c>
      <c r="AO110" s="40">
        <f>SUMIF(Entrada_Dados_Ano_2012!$C$7:$C$253,D110,Entrada_Dados_Ano_2012!$AP$7:$AP$253)</f>
        <v>0</v>
      </c>
      <c r="AP110" s="145">
        <f>SUMIF(Entrada_Dados_Ano_2012!$C$7:$C$253,D110,Entrada_Dados_Ano_2012!$AQ$7:$AQ$253)</f>
        <v>0</v>
      </c>
      <c r="AQ110" s="142">
        <f>SUMIF(Entrada_Dados_Ano_2012!$C$7:$C$253,D110,Entrada_Dados_Ano_2012!$AT$7:$AT$253)</f>
        <v>0</v>
      </c>
      <c r="AR110" s="40">
        <f>SUMIF(Entrada_Dados_Ano_2012!$C$7:$C$253,D110,Entrada_Dados_Ano_2012!$AU$7:$AU$253)</f>
        <v>0</v>
      </c>
      <c r="AS110" s="40">
        <f>SUMIF(Entrada_Dados_Ano_2012!$C$7:$C$253,D110,Entrada_Dados_Ano_2012!$AV$7:$AV$253)</f>
        <v>0</v>
      </c>
      <c r="AT110" s="40">
        <f>SUMIF(Entrada_Dados_Ano_2012!$C$7:$C$253,D110,Entrada_Dados_Ano_2012!$AW$7:$AW$253)</f>
        <v>0</v>
      </c>
      <c r="AU110" s="40">
        <f>SUMIF(Entrada_Dados_Ano_2012!$C$7:$C$253,D110,Entrada_Dados_Ano_2012!$AX$7:$AX$253)</f>
        <v>32</v>
      </c>
      <c r="AV110" s="40">
        <f>SUMIF(Entrada_Dados_Ano_2012!$C$7:$C$253,D110,Entrada_Dados_Ano_2012!$AY$7:$AY$253)</f>
        <v>0</v>
      </c>
      <c r="AW110" s="40">
        <f>SUMIF(Entrada_Dados_Ano_2012!$C$7:$C$253,D110,Entrada_Dados_Ano_2012!$AZ$7:$AZ$253)</f>
        <v>0</v>
      </c>
      <c r="AX110" s="40">
        <f>SUMIF(Entrada_Dados_Ano_2012!$C$7:$C$253,D110,Entrada_Dados_Ano_2012!$BA$7:$BA$253)</f>
        <v>0</v>
      </c>
      <c r="AY110" s="40">
        <f>SUMIF(Entrada_Dados_Ano_2012!$C$7:$C$253,D110,Entrada_Dados_Ano_2012!$BB$7:$BB$253)</f>
        <v>0</v>
      </c>
      <c r="AZ110" s="40">
        <f>SUMIF(Entrada_Dados_Ano_2012!$C$7:$C$253,D110,Entrada_Dados_Ano_2012!$BC$7:$BC$253)</f>
        <v>38</v>
      </c>
      <c r="BA110" s="40">
        <f>SUMIF(Entrada_Dados_Ano_2012!$C$7:$C$253,D110,Entrada_Dados_Ano_2012!$BD$7:$BD$253)</f>
        <v>0</v>
      </c>
      <c r="BB110" s="40">
        <f>SUMIF(Entrada_Dados_Ano_2012!$C$7:$C$253,D110,Entrada_Dados_Ano_2012!$BE$7:$BE$253)</f>
        <v>0</v>
      </c>
      <c r="BC110" s="40">
        <f>SUMIF(Entrada_Dados_Ano_2012!$C$7:$C$253,D110,Entrada_Dados_Ano_2012!$BF$7:$BF$253)</f>
        <v>0</v>
      </c>
      <c r="BD110" s="40">
        <f>SUMIF(Entrada_Dados_Ano_2012!$C$7:$C$253,D110,Entrada_Dados_Ano_2012!$BG$7:$BG$253)</f>
        <v>0</v>
      </c>
      <c r="BE110" s="40">
        <f>SUMIF(Entrada_Dados_Ano_2012!$C$7:$C$253,D110,Entrada_Dados_Ano_2012!$BH$7:$BH$253)</f>
        <v>990</v>
      </c>
      <c r="BF110" s="40">
        <f>SUMIF(Entrada_Dados_Ano_2012!$C$7:$C$253,D110,Entrada_Dados_Ano_2012!$BI$7:$BI$253)</f>
        <v>240</v>
      </c>
      <c r="BG110" s="40">
        <f>SUMIF(Entrada_Dados_Ano_2012!$C$7:$C$253,D110,Entrada_Dados_Ano_2012!$BJ$7:$BJ$253)</f>
        <v>0</v>
      </c>
      <c r="BH110" s="40">
        <f>SUMIF(Entrada_Dados_Ano_2012!$C$7:$C$253,D110,Entrada_Dados_Ano_2012!$BK$7:$BK$253)</f>
        <v>0</v>
      </c>
      <c r="BI110" s="40">
        <f>SUMIF(Entrada_Dados_Ano_2012!$C$7:$C$253,D110,Entrada_Dados_Ano_2012!$BL$7:$BL$253)</f>
        <v>0</v>
      </c>
      <c r="BK110" s="80">
        <v>103</v>
      </c>
      <c r="BL110" s="81">
        <f t="shared" si="143"/>
        <v>0</v>
      </c>
      <c r="BM110" s="80" t="str">
        <f>IF(BL110=1,SUM($BL$8:BL110),"")</f>
        <v/>
      </c>
      <c r="BN110" s="86" t="str">
        <f t="shared" si="144"/>
        <v>Guarani de Goiás</v>
      </c>
      <c r="BO110" s="117">
        <f t="shared" si="227"/>
        <v>0</v>
      </c>
      <c r="BP110" s="116">
        <f>HLOOKUP($BP$6,$BZ$6:DI110,BX110)</f>
        <v>0</v>
      </c>
      <c r="BQ110" s="117">
        <f>HLOOKUP($BQ$6,$DJ$6:ES110,BX110)</f>
        <v>0</v>
      </c>
      <c r="BR110" s="116">
        <f>HLOOKUP($BR$6,$ET$6:GC110,BX110)</f>
        <v>0</v>
      </c>
      <c r="BS110" s="84" t="str">
        <f t="shared" si="145"/>
        <v/>
      </c>
      <c r="BT110" s="96" t="str">
        <f>IF((SUM($BL109:$BL$254)=0),"",IF($BK110=VLOOKUP($BK110,$BM$8:$BM$254,1),IF(VLOOKUP($BK110,$BM$8:$BO$254,2)=0,"",VLOOKUP($BK110,$BM$8:$BO$254,3))," "))</f>
        <v/>
      </c>
      <c r="BU110" s="93" t="str">
        <f t="shared" si="146"/>
        <v/>
      </c>
      <c r="BV110" s="90" t="str">
        <f t="shared" si="147"/>
        <v/>
      </c>
      <c r="BW110" s="93" t="str">
        <f t="shared" si="148"/>
        <v/>
      </c>
      <c r="BX110" s="97">
        <v>105</v>
      </c>
      <c r="BY110" s="29"/>
      <c r="BZ110" s="113"/>
      <c r="CA110" s="113">
        <f t="shared" si="149"/>
        <v>0</v>
      </c>
      <c r="CB110" s="113">
        <f t="shared" si="150"/>
        <v>0</v>
      </c>
      <c r="CC110" s="113">
        <f t="shared" si="151"/>
        <v>0</v>
      </c>
      <c r="CD110" s="113">
        <f t="shared" si="152"/>
        <v>0</v>
      </c>
      <c r="CE110" s="113">
        <f t="shared" ca="1" si="153"/>
        <v>0</v>
      </c>
      <c r="CF110" s="113">
        <f t="shared" si="154"/>
        <v>20</v>
      </c>
      <c r="CG110" s="113">
        <f t="shared" si="155"/>
        <v>0</v>
      </c>
      <c r="CH110" s="113">
        <f t="shared" si="156"/>
        <v>0</v>
      </c>
      <c r="CI110" s="113">
        <f t="shared" si="116"/>
        <v>0</v>
      </c>
      <c r="CJ110" s="113">
        <f t="shared" si="117"/>
        <v>0</v>
      </c>
      <c r="CK110" s="113">
        <f t="shared" si="157"/>
        <v>0</v>
      </c>
      <c r="CL110" s="113">
        <f t="shared" si="158"/>
        <v>0</v>
      </c>
      <c r="CM110" s="113">
        <f t="shared" si="159"/>
        <v>0</v>
      </c>
      <c r="CN110" s="113">
        <f t="shared" si="160"/>
        <v>0</v>
      </c>
      <c r="CO110" s="113">
        <f t="shared" si="161"/>
        <v>40</v>
      </c>
      <c r="CP110" s="113">
        <f t="shared" si="162"/>
        <v>0</v>
      </c>
      <c r="CQ110" s="113">
        <f t="shared" si="163"/>
        <v>0</v>
      </c>
      <c r="CR110" s="113">
        <f t="shared" si="164"/>
        <v>0</v>
      </c>
      <c r="CS110" s="113">
        <f t="shared" si="118"/>
        <v>0</v>
      </c>
      <c r="CT110" s="113">
        <f t="shared" si="119"/>
        <v>0</v>
      </c>
      <c r="CU110" s="113">
        <f t="shared" si="120"/>
        <v>0</v>
      </c>
      <c r="CV110" s="113">
        <f t="shared" si="121"/>
        <v>0</v>
      </c>
      <c r="CW110" s="113">
        <f t="shared" si="165"/>
        <v>0</v>
      </c>
      <c r="CX110" s="113">
        <f t="shared" si="122"/>
        <v>0</v>
      </c>
      <c r="CY110" s="113">
        <f t="shared" si="123"/>
        <v>0</v>
      </c>
      <c r="CZ110" s="113">
        <f t="shared" si="124"/>
        <v>0</v>
      </c>
      <c r="DA110" s="113">
        <f t="shared" si="166"/>
        <v>0</v>
      </c>
      <c r="DB110" s="113">
        <f t="shared" si="167"/>
        <v>450</v>
      </c>
      <c r="DC110" s="113">
        <f t="shared" si="168"/>
        <v>0</v>
      </c>
      <c r="DD110" s="113">
        <f t="shared" si="169"/>
        <v>100</v>
      </c>
      <c r="DE110" s="113">
        <f t="shared" si="170"/>
        <v>0</v>
      </c>
      <c r="DF110" s="113">
        <f t="shared" si="171"/>
        <v>0</v>
      </c>
      <c r="DG110" s="113">
        <f t="shared" si="172"/>
        <v>0</v>
      </c>
      <c r="DH110" s="113">
        <f t="shared" si="173"/>
        <v>0</v>
      </c>
      <c r="DI110" s="113">
        <f t="shared" si="174"/>
        <v>0</v>
      </c>
      <c r="DJ110" s="113"/>
      <c r="DK110" s="113">
        <f t="shared" si="175"/>
        <v>0</v>
      </c>
      <c r="DL110" s="113">
        <f t="shared" si="176"/>
        <v>0</v>
      </c>
      <c r="DM110" s="113">
        <f t="shared" si="177"/>
        <v>0</v>
      </c>
      <c r="DN110" s="113">
        <f t="shared" si="178"/>
        <v>0</v>
      </c>
      <c r="DO110" s="113">
        <f t="shared" si="179"/>
        <v>0</v>
      </c>
      <c r="DP110" s="113">
        <f t="shared" si="180"/>
        <v>20</v>
      </c>
      <c r="DQ110" s="113">
        <f t="shared" si="181"/>
        <v>0</v>
      </c>
      <c r="DR110" s="113">
        <f t="shared" si="182"/>
        <v>0</v>
      </c>
      <c r="DS110" s="113">
        <f t="shared" si="125"/>
        <v>0</v>
      </c>
      <c r="DT110" s="113">
        <f t="shared" si="126"/>
        <v>0</v>
      </c>
      <c r="DU110" s="113">
        <f t="shared" si="183"/>
        <v>0</v>
      </c>
      <c r="DV110" s="113">
        <f t="shared" si="184"/>
        <v>0</v>
      </c>
      <c r="DW110" s="113">
        <f t="shared" si="185"/>
        <v>0</v>
      </c>
      <c r="DX110" s="113">
        <f t="shared" si="186"/>
        <v>0</v>
      </c>
      <c r="DY110" s="113">
        <f t="shared" si="187"/>
        <v>40</v>
      </c>
      <c r="DZ110" s="113">
        <f t="shared" si="188"/>
        <v>0</v>
      </c>
      <c r="EA110" s="113">
        <f t="shared" si="189"/>
        <v>0</v>
      </c>
      <c r="EB110" s="113">
        <f t="shared" si="190"/>
        <v>0</v>
      </c>
      <c r="EC110" s="113">
        <f t="shared" si="127"/>
        <v>0</v>
      </c>
      <c r="ED110" s="113">
        <f t="shared" si="128"/>
        <v>0</v>
      </c>
      <c r="EE110" s="113">
        <f t="shared" si="129"/>
        <v>0</v>
      </c>
      <c r="EF110" s="113">
        <f t="shared" si="130"/>
        <v>0</v>
      </c>
      <c r="EG110" s="113">
        <f t="shared" si="191"/>
        <v>0</v>
      </c>
      <c r="EH110" s="113">
        <f t="shared" si="131"/>
        <v>0</v>
      </c>
      <c r="EI110" s="113">
        <f t="shared" si="132"/>
        <v>0</v>
      </c>
      <c r="EJ110" s="113">
        <f t="shared" si="133"/>
        <v>0</v>
      </c>
      <c r="EK110" s="113">
        <f t="shared" si="192"/>
        <v>0</v>
      </c>
      <c r="EL110" s="113">
        <f t="shared" si="193"/>
        <v>450</v>
      </c>
      <c r="EM110" s="113">
        <f t="shared" si="194"/>
        <v>0</v>
      </c>
      <c r="EN110" s="113">
        <f t="shared" si="195"/>
        <v>100</v>
      </c>
      <c r="EO110" s="113">
        <f t="shared" si="196"/>
        <v>0</v>
      </c>
      <c r="EP110" s="113">
        <f t="shared" si="197"/>
        <v>0</v>
      </c>
      <c r="EQ110" s="113">
        <f t="shared" si="198"/>
        <v>0</v>
      </c>
      <c r="ER110" s="113">
        <f t="shared" si="199"/>
        <v>0</v>
      </c>
      <c r="ES110" s="113">
        <f t="shared" si="200"/>
        <v>0</v>
      </c>
      <c r="ET110" s="113"/>
      <c r="EU110" s="113">
        <f t="shared" si="201"/>
        <v>0</v>
      </c>
      <c r="EV110" s="113">
        <f t="shared" si="202"/>
        <v>0</v>
      </c>
      <c r="EW110" s="113">
        <f t="shared" si="203"/>
        <v>0</v>
      </c>
      <c r="EX110" s="113">
        <f t="shared" si="204"/>
        <v>0</v>
      </c>
      <c r="EY110" s="113">
        <f t="shared" si="205"/>
        <v>0</v>
      </c>
      <c r="EZ110" s="113">
        <f t="shared" si="206"/>
        <v>32</v>
      </c>
      <c r="FA110" s="113">
        <f t="shared" si="207"/>
        <v>0</v>
      </c>
      <c r="FB110" s="113">
        <f t="shared" si="208"/>
        <v>0</v>
      </c>
      <c r="FC110" s="113">
        <f t="shared" si="134"/>
        <v>0</v>
      </c>
      <c r="FD110" s="113">
        <f t="shared" si="135"/>
        <v>0</v>
      </c>
      <c r="FE110" s="113">
        <f t="shared" si="209"/>
        <v>0</v>
      </c>
      <c r="FF110" s="113">
        <f t="shared" si="210"/>
        <v>0</v>
      </c>
      <c r="FG110" s="113">
        <f t="shared" si="211"/>
        <v>0</v>
      </c>
      <c r="FH110" s="113">
        <f t="shared" si="212"/>
        <v>0</v>
      </c>
      <c r="FI110" s="113">
        <f t="shared" si="213"/>
        <v>38</v>
      </c>
      <c r="FJ110" s="113">
        <f t="shared" si="214"/>
        <v>0</v>
      </c>
      <c r="FK110" s="113">
        <f t="shared" si="215"/>
        <v>0</v>
      </c>
      <c r="FL110" s="113">
        <f t="shared" si="216"/>
        <v>0</v>
      </c>
      <c r="FM110" s="113">
        <f t="shared" si="136"/>
        <v>0</v>
      </c>
      <c r="FN110" s="113">
        <f t="shared" si="137"/>
        <v>0</v>
      </c>
      <c r="FO110" s="113">
        <f t="shared" si="138"/>
        <v>0</v>
      </c>
      <c r="FP110" s="113">
        <f t="shared" si="139"/>
        <v>0</v>
      </c>
      <c r="FQ110" s="113">
        <f t="shared" si="217"/>
        <v>0</v>
      </c>
      <c r="FR110" s="113">
        <f t="shared" si="140"/>
        <v>0</v>
      </c>
      <c r="FS110" s="113">
        <f t="shared" si="141"/>
        <v>0</v>
      </c>
      <c r="FT110" s="113">
        <f t="shared" si="142"/>
        <v>0</v>
      </c>
      <c r="FU110" s="113">
        <f t="shared" si="218"/>
        <v>0</v>
      </c>
      <c r="FV110" s="113">
        <f t="shared" si="219"/>
        <v>990</v>
      </c>
      <c r="FW110" s="113">
        <f t="shared" si="220"/>
        <v>0</v>
      </c>
      <c r="FX110" s="113">
        <f t="shared" si="221"/>
        <v>240</v>
      </c>
      <c r="FY110" s="113">
        <f t="shared" si="222"/>
        <v>0</v>
      </c>
      <c r="FZ110" s="113">
        <f t="shared" si="223"/>
        <v>0</v>
      </c>
      <c r="GA110" s="113">
        <f t="shared" si="224"/>
        <v>0</v>
      </c>
      <c r="GB110" s="113">
        <f t="shared" si="225"/>
        <v>0</v>
      </c>
      <c r="GC110" s="113">
        <f t="shared" si="226"/>
        <v>0</v>
      </c>
    </row>
    <row r="111" spans="2:185" ht="12.75" customHeight="1" x14ac:dyDescent="0.2">
      <c r="B111" s="124">
        <v>104</v>
      </c>
      <c r="C111" s="121" t="s">
        <v>380</v>
      </c>
      <c r="D111" s="126" t="s">
        <v>156</v>
      </c>
      <c r="E111" s="40">
        <f>SUMIF(Entrada_Dados_Ano_2012!$C$7:$C$253,D111,Entrada_Dados_Ano_2012!$D$7:$D$253)</f>
        <v>0</v>
      </c>
      <c r="F111" s="40">
        <f>SUMIF(Entrada_Dados_Ano_2012!$C$7:$C$253,D111,Entrada_Dados_Ano_2012!$E$7:$E$253)</f>
        <v>0</v>
      </c>
      <c r="G111" s="40">
        <f>SUMIF(Entrada_Dados_Ano_2012!$C$7:$C$253,D111,Entrada_Dados_Ano_2012!$F$7:$F$253)</f>
        <v>0</v>
      </c>
      <c r="H111" s="40">
        <f ca="1">SUMIF(Entrada_Dados_Ano_2012!$C$7:$C$253,D111,Entrada_Dados_Ano_2012!$G$7:$G$251)</f>
        <v>0</v>
      </c>
      <c r="I111" s="40">
        <f>SUMIF(Entrada_Dados_Ano_2012!$C$7:$C$251,D111,Entrada_Dados_Ano_2012!$H$7:$H$253)</f>
        <v>38</v>
      </c>
      <c r="J111" s="40">
        <f>SUMIF(Entrada_Dados_Ano_2012!$C$7:$C$253,D111,Entrada_Dados_Ano_2012!$I$7:$I$253)</f>
        <v>0</v>
      </c>
      <c r="K111" s="40">
        <f>SUMIF(Entrada_Dados_Ano_2012!$C$7:$C$253,D111,Entrada_Dados_Ano_2012!$J$7:$J$253)</f>
        <v>0</v>
      </c>
      <c r="L111" s="40">
        <f>SUMIF(Entrada_Dados_Ano_2012!$C$7:$C$253,D111,Entrada_Dados_Ano_2012!$K$7:$K$253)</f>
        <v>0</v>
      </c>
      <c r="M111" s="40">
        <f>SUMIF(Entrada_Dados_Ano_2012!$C$7:$C$253,D111,Entrada_Dados_Ano_2012!$L$7:$L$253)</f>
        <v>0</v>
      </c>
      <c r="N111" s="40">
        <f>SUMIF(Entrada_Dados_Ano_2012!$C$7:$C$253,D111,Entrada_Dados_Ano_2012!$M$7:$M$253)</f>
        <v>0</v>
      </c>
      <c r="O111" s="40">
        <f>SUMIF(Entrada_Dados_Ano_2012!$C$7:$C$253,D111,Entrada_Dados_Ano_2012!$N$7:$N$253)</f>
        <v>0</v>
      </c>
      <c r="P111" s="40">
        <f>SUMIF(Entrada_Dados_Ano_2012!$C$7:$C$253,D111,Entrada_Dados_Ano_2012!$O$7:$O$253)</f>
        <v>0</v>
      </c>
      <c r="Q111" s="40">
        <f>SUMIF(Entrada_Dados_Ano_2012!$C$7:$C$253,D111,Entrada_Dados_Ano_2012!$P$7:$P$253)</f>
        <v>0</v>
      </c>
      <c r="R111" s="40">
        <f>SUMIF(Entrada_Dados_Ano_2012!$C$7:$C$253,D111,Entrada_Dados_Ano_2012!$Q$7:$Q$253)</f>
        <v>0</v>
      </c>
      <c r="S111" s="40">
        <f>SUMIF(Entrada_Dados_Ano_2012!$C$7:$C$253,D111,Entrada_Dados_Ano_2012!$R$7:$R$253)</f>
        <v>0</v>
      </c>
      <c r="T111" s="40">
        <f>SUMIF(Entrada_Dados_Ano_2012!$C$7:$C$253,D111,Entrada_Dados_Ano_2012!$S$7:$S$253)</f>
        <v>0</v>
      </c>
      <c r="U111" s="40">
        <f>SUMIF(Entrada_Dados_Ano_2012!$C$7:$C$253,D111,Entrada_Dados_Ano_2012!$T$7:$T$253)</f>
        <v>0</v>
      </c>
      <c r="V111" s="40">
        <f>SUMIF(Entrada_Dados_Ano_2012!$C$7:$C$253,D111,Entrada_Dados_Ano_2012!$U$7:$U$253)</f>
        <v>0</v>
      </c>
      <c r="W111" s="145">
        <f>SUMIF(Entrada_Dados_Ano_2012!$C$7:$C$253,D111,Entrada_Dados_Ano_2012!$V$7:$V$253)</f>
        <v>0</v>
      </c>
      <c r="X111" s="142">
        <f>SUMIF(Entrada_Dados_Ano_2012!$C$7:$C$253,D111,Entrada_Dados_Ano_2012!$Y$7:$Y$253)</f>
        <v>0</v>
      </c>
      <c r="Y111" s="40">
        <f>SUMIF(Entrada_Dados_Ano_2012!$C$7:$C$253,D111,Entrada_Dados_Ano_2012!$Z$7:$Z$253)</f>
        <v>0</v>
      </c>
      <c r="Z111" s="40">
        <f>SUMIF(Entrada_Dados_Ano_2012!$C$7:$C$253,D111,Entrada_Dados_Ano_2012!$AA$7:$AA$253)</f>
        <v>0</v>
      </c>
      <c r="AA111" s="40">
        <f>SUMIF(Entrada_Dados_Ano_2012!$C$7:$C$253,D111,Entrada_Dados_Ano_2012!$AB$7:$AB$253)</f>
        <v>0</v>
      </c>
      <c r="AB111" s="40">
        <f>SUMIF(Entrada_Dados_Ano_2012!$C$7:$C$253,D111,Entrada_Dados_Ano_2012!$AC$7:$AC$253)</f>
        <v>38</v>
      </c>
      <c r="AC111" s="40">
        <f>SUMIF(Entrada_Dados_Ano_2012!$C$7:$C$253,D111,Entrada_Dados_Ano_2012!$AD$7:$AD$253)</f>
        <v>0</v>
      </c>
      <c r="AD111" s="40">
        <f>SUMIF(Entrada_Dados_Ano_2012!$C$7:$C$253,D111,Entrada_Dados_Ano_2012!$AE$7:$AE$253)</f>
        <v>0</v>
      </c>
      <c r="AE111" s="40">
        <f>SUMIF(Entrada_Dados_Ano_2012!$C$7:$C$253,D111,Entrada_Dados_Ano_2012!$AF$7:$AF$253)</f>
        <v>0</v>
      </c>
      <c r="AF111" s="40">
        <f>SUMIF(Entrada_Dados_Ano_2012!$C$7:$C$253,D111,Entrada_Dados_Ano_2012!$AG$7:$AG$253)</f>
        <v>0</v>
      </c>
      <c r="AG111" s="40">
        <f>SUMIF(Entrada_Dados_Ano_2012!$C$7:$C$253,D111,Entrada_Dados_Ano_2012!$AH$7:$AH$253)</f>
        <v>0</v>
      </c>
      <c r="AH111" s="40">
        <f>SUMIF(Entrada_Dados_Ano_2012!$C$7:$C$253,D111,Entrada_Dados_Ano_2012!$AI$7:$AI$253)</f>
        <v>0</v>
      </c>
      <c r="AI111" s="40">
        <f>SUMIF(Entrada_Dados_Ano_2012!$C$7:$C$253,D111,Entrada_Dados_Ano_2012!$AJ$7:$AJ$253)</f>
        <v>0</v>
      </c>
      <c r="AJ111" s="40">
        <f>SUMIF(Entrada_Dados_Ano_2012!$C$7:$C$253,D111,Entrada_Dados_Ano_2012!$AK$7:$AK$253)</f>
        <v>0</v>
      </c>
      <c r="AK111" s="40">
        <f>SUMIF(Entrada_Dados_Ano_2012!$C$7:$C$253,D111,Entrada_Dados_Ano_2012!$AL$7:$AL$253)</f>
        <v>0</v>
      </c>
      <c r="AL111" s="40">
        <f>SUMIF(Entrada_Dados_Ano_2012!$C$7:$C$253,D111,Entrada_Dados_Ano_2012!$AM$7:$AM$253)</f>
        <v>0</v>
      </c>
      <c r="AM111" s="40">
        <f>SUMIF(Entrada_Dados_Ano_2012!$C$7:$C$253,D111,Entrada_Dados_Ano_2012!$AN$7:$AN$253)</f>
        <v>0</v>
      </c>
      <c r="AN111" s="40">
        <f>SUMIF(Entrada_Dados_Ano_2012!$C$7:$C$253,D111,Entrada_Dados_Ano_2012!$AO$7:$AO$253)</f>
        <v>0</v>
      </c>
      <c r="AO111" s="40">
        <f>SUMIF(Entrada_Dados_Ano_2012!$C$7:$C$253,D111,Entrada_Dados_Ano_2012!$AP$7:$AP$253)</f>
        <v>0</v>
      </c>
      <c r="AP111" s="145">
        <f>SUMIF(Entrada_Dados_Ano_2012!$C$7:$C$253,D111,Entrada_Dados_Ano_2012!$AQ$7:$AQ$253)</f>
        <v>0</v>
      </c>
      <c r="AQ111" s="142">
        <f>SUMIF(Entrada_Dados_Ano_2012!$C$7:$C$253,D111,Entrada_Dados_Ano_2012!$AT$7:$AT$253)</f>
        <v>0</v>
      </c>
      <c r="AR111" s="40">
        <f>SUMIF(Entrada_Dados_Ano_2012!$C$7:$C$253,D111,Entrada_Dados_Ano_2012!$AU$7:$AU$253)</f>
        <v>0</v>
      </c>
      <c r="AS111" s="40">
        <f>SUMIF(Entrada_Dados_Ano_2012!$C$7:$C$253,D111,Entrada_Dados_Ano_2012!$AV$7:$AV$253)</f>
        <v>0</v>
      </c>
      <c r="AT111" s="40">
        <f>SUMIF(Entrada_Dados_Ano_2012!$C$7:$C$253,D111,Entrada_Dados_Ano_2012!$AW$7:$AW$253)</f>
        <v>0</v>
      </c>
      <c r="AU111" s="40">
        <f>SUMIF(Entrada_Dados_Ano_2012!$C$7:$C$253,D111,Entrada_Dados_Ano_2012!$AX$7:$AX$253)</f>
        <v>45</v>
      </c>
      <c r="AV111" s="40">
        <f>SUMIF(Entrada_Dados_Ano_2012!$C$7:$C$253,D111,Entrada_Dados_Ano_2012!$AY$7:$AY$253)</f>
        <v>0</v>
      </c>
      <c r="AW111" s="40">
        <f>SUMIF(Entrada_Dados_Ano_2012!$C$7:$C$253,D111,Entrada_Dados_Ano_2012!$AZ$7:$AZ$253)</f>
        <v>0</v>
      </c>
      <c r="AX111" s="40">
        <f>SUMIF(Entrada_Dados_Ano_2012!$C$7:$C$253,D111,Entrada_Dados_Ano_2012!$BA$7:$BA$253)</f>
        <v>0</v>
      </c>
      <c r="AY111" s="40">
        <f>SUMIF(Entrada_Dados_Ano_2012!$C$7:$C$253,D111,Entrada_Dados_Ano_2012!$BB$7:$BB$253)</f>
        <v>0</v>
      </c>
      <c r="AZ111" s="40">
        <f>SUMIF(Entrada_Dados_Ano_2012!$C$7:$C$253,D111,Entrada_Dados_Ano_2012!$BC$7:$BC$253)</f>
        <v>0</v>
      </c>
      <c r="BA111" s="40">
        <f>SUMIF(Entrada_Dados_Ano_2012!$C$7:$C$253,D111,Entrada_Dados_Ano_2012!$BD$7:$BD$253)</f>
        <v>0</v>
      </c>
      <c r="BB111" s="40">
        <f>SUMIF(Entrada_Dados_Ano_2012!$C$7:$C$253,D111,Entrada_Dados_Ano_2012!$BE$7:$BE$253)</f>
        <v>0</v>
      </c>
      <c r="BC111" s="40">
        <f>SUMIF(Entrada_Dados_Ano_2012!$C$7:$C$253,D111,Entrada_Dados_Ano_2012!$BF$7:$BF$253)</f>
        <v>0</v>
      </c>
      <c r="BD111" s="40">
        <f>SUMIF(Entrada_Dados_Ano_2012!$C$7:$C$253,D111,Entrada_Dados_Ano_2012!$BG$7:$BG$253)</f>
        <v>0</v>
      </c>
      <c r="BE111" s="40">
        <f>SUMIF(Entrada_Dados_Ano_2012!$C$7:$C$253,D111,Entrada_Dados_Ano_2012!$BH$7:$BH$253)</f>
        <v>0</v>
      </c>
      <c r="BF111" s="40">
        <f>SUMIF(Entrada_Dados_Ano_2012!$C$7:$C$253,D111,Entrada_Dados_Ano_2012!$BI$7:$BI$253)</f>
        <v>0</v>
      </c>
      <c r="BG111" s="40">
        <f>SUMIF(Entrada_Dados_Ano_2012!$C$7:$C$253,D111,Entrada_Dados_Ano_2012!$BJ$7:$BJ$253)</f>
        <v>0</v>
      </c>
      <c r="BH111" s="40">
        <f>SUMIF(Entrada_Dados_Ano_2012!$C$7:$C$253,D111,Entrada_Dados_Ano_2012!$BK$7:$BK$253)</f>
        <v>0</v>
      </c>
      <c r="BI111" s="40">
        <f>SUMIF(Entrada_Dados_Ano_2012!$C$7:$C$253,D111,Entrada_Dados_Ano_2012!$BL$7:$BL$253)</f>
        <v>0</v>
      </c>
      <c r="BK111" s="80">
        <v>104</v>
      </c>
      <c r="BL111" s="81">
        <f t="shared" si="143"/>
        <v>0</v>
      </c>
      <c r="BM111" s="80" t="str">
        <f>IF(BL111=1,SUM($BL$8:BL111),"")</f>
        <v/>
      </c>
      <c r="BN111" s="86" t="str">
        <f t="shared" si="144"/>
        <v>Guarinos</v>
      </c>
      <c r="BO111" s="117">
        <f t="shared" si="227"/>
        <v>0</v>
      </c>
      <c r="BP111" s="116">
        <f>HLOOKUP($BP$6,$BZ$6:DI111,BX111)</f>
        <v>0</v>
      </c>
      <c r="BQ111" s="117">
        <f>HLOOKUP($BQ$6,$DJ$6:ES111,BX111)</f>
        <v>0</v>
      </c>
      <c r="BR111" s="116">
        <f>HLOOKUP($BR$6,$ET$6:GC111,BX111)</f>
        <v>0</v>
      </c>
      <c r="BS111" s="84" t="str">
        <f t="shared" si="145"/>
        <v/>
      </c>
      <c r="BT111" s="96" t="str">
        <f>IF((SUM($BL110:$BL$254)=0),"",IF($BK111=VLOOKUP($BK111,$BM$8:$BM$254,1),IF(VLOOKUP($BK111,$BM$8:$BO$254,2)=0,"",VLOOKUP($BK111,$BM$8:$BO$254,3))," "))</f>
        <v/>
      </c>
      <c r="BU111" s="93" t="str">
        <f t="shared" si="146"/>
        <v/>
      </c>
      <c r="BV111" s="90" t="str">
        <f t="shared" si="147"/>
        <v/>
      </c>
      <c r="BW111" s="93" t="str">
        <f t="shared" si="148"/>
        <v/>
      </c>
      <c r="BX111" s="97">
        <v>106</v>
      </c>
      <c r="BY111" s="29"/>
      <c r="BZ111" s="113"/>
      <c r="CA111" s="113">
        <f t="shared" si="149"/>
        <v>0</v>
      </c>
      <c r="CB111" s="113">
        <f t="shared" si="150"/>
        <v>0</v>
      </c>
      <c r="CC111" s="113">
        <f t="shared" si="151"/>
        <v>0</v>
      </c>
      <c r="CD111" s="113">
        <f t="shared" si="152"/>
        <v>0</v>
      </c>
      <c r="CE111" s="113">
        <f t="shared" ca="1" si="153"/>
        <v>0</v>
      </c>
      <c r="CF111" s="113">
        <f t="shared" si="154"/>
        <v>38</v>
      </c>
      <c r="CG111" s="113">
        <f t="shared" si="155"/>
        <v>0</v>
      </c>
      <c r="CH111" s="113">
        <f t="shared" si="156"/>
        <v>0</v>
      </c>
      <c r="CI111" s="113">
        <f t="shared" si="116"/>
        <v>0</v>
      </c>
      <c r="CJ111" s="113">
        <f t="shared" si="117"/>
        <v>0</v>
      </c>
      <c r="CK111" s="113">
        <f t="shared" si="157"/>
        <v>0</v>
      </c>
      <c r="CL111" s="113">
        <f t="shared" si="158"/>
        <v>0</v>
      </c>
      <c r="CM111" s="113">
        <f t="shared" si="159"/>
        <v>0</v>
      </c>
      <c r="CN111" s="113">
        <f t="shared" si="160"/>
        <v>0</v>
      </c>
      <c r="CO111" s="113">
        <f t="shared" si="161"/>
        <v>0</v>
      </c>
      <c r="CP111" s="113">
        <f t="shared" si="162"/>
        <v>0</v>
      </c>
      <c r="CQ111" s="113">
        <f t="shared" si="163"/>
        <v>0</v>
      </c>
      <c r="CR111" s="113">
        <f t="shared" si="164"/>
        <v>0</v>
      </c>
      <c r="CS111" s="113">
        <f t="shared" si="118"/>
        <v>0</v>
      </c>
      <c r="CT111" s="113">
        <f t="shared" si="119"/>
        <v>0</v>
      </c>
      <c r="CU111" s="113">
        <f t="shared" si="120"/>
        <v>0</v>
      </c>
      <c r="CV111" s="113">
        <f t="shared" si="121"/>
        <v>0</v>
      </c>
      <c r="CW111" s="113">
        <f t="shared" si="165"/>
        <v>0</v>
      </c>
      <c r="CX111" s="113">
        <f t="shared" si="122"/>
        <v>0</v>
      </c>
      <c r="CY111" s="113">
        <f t="shared" si="123"/>
        <v>0</v>
      </c>
      <c r="CZ111" s="113">
        <f t="shared" si="124"/>
        <v>0</v>
      </c>
      <c r="DA111" s="113">
        <f t="shared" si="166"/>
        <v>0</v>
      </c>
      <c r="DB111" s="113">
        <f t="shared" si="167"/>
        <v>0</v>
      </c>
      <c r="DC111" s="113">
        <f t="shared" si="168"/>
        <v>0</v>
      </c>
      <c r="DD111" s="113">
        <f t="shared" si="169"/>
        <v>0</v>
      </c>
      <c r="DE111" s="113">
        <f t="shared" si="170"/>
        <v>0</v>
      </c>
      <c r="DF111" s="113">
        <f t="shared" si="171"/>
        <v>0</v>
      </c>
      <c r="DG111" s="113">
        <f t="shared" si="172"/>
        <v>0</v>
      </c>
      <c r="DH111" s="113">
        <f t="shared" si="173"/>
        <v>0</v>
      </c>
      <c r="DI111" s="113">
        <f t="shared" si="174"/>
        <v>0</v>
      </c>
      <c r="DJ111" s="113"/>
      <c r="DK111" s="113">
        <f t="shared" si="175"/>
        <v>0</v>
      </c>
      <c r="DL111" s="113">
        <f t="shared" si="176"/>
        <v>0</v>
      </c>
      <c r="DM111" s="113">
        <f t="shared" si="177"/>
        <v>0</v>
      </c>
      <c r="DN111" s="113">
        <f t="shared" si="178"/>
        <v>0</v>
      </c>
      <c r="DO111" s="113">
        <f t="shared" si="179"/>
        <v>0</v>
      </c>
      <c r="DP111" s="113">
        <f t="shared" si="180"/>
        <v>38</v>
      </c>
      <c r="DQ111" s="113">
        <f t="shared" si="181"/>
        <v>0</v>
      </c>
      <c r="DR111" s="113">
        <f t="shared" si="182"/>
        <v>0</v>
      </c>
      <c r="DS111" s="113">
        <f t="shared" si="125"/>
        <v>0</v>
      </c>
      <c r="DT111" s="113">
        <f t="shared" si="126"/>
        <v>0</v>
      </c>
      <c r="DU111" s="113">
        <f t="shared" si="183"/>
        <v>0</v>
      </c>
      <c r="DV111" s="113">
        <f t="shared" si="184"/>
        <v>0</v>
      </c>
      <c r="DW111" s="113">
        <f t="shared" si="185"/>
        <v>0</v>
      </c>
      <c r="DX111" s="113">
        <f t="shared" si="186"/>
        <v>0</v>
      </c>
      <c r="DY111" s="113">
        <f t="shared" si="187"/>
        <v>0</v>
      </c>
      <c r="DZ111" s="113">
        <f t="shared" si="188"/>
        <v>0</v>
      </c>
      <c r="EA111" s="113">
        <f t="shared" si="189"/>
        <v>0</v>
      </c>
      <c r="EB111" s="113">
        <f t="shared" si="190"/>
        <v>0</v>
      </c>
      <c r="EC111" s="113">
        <f t="shared" si="127"/>
        <v>0</v>
      </c>
      <c r="ED111" s="113">
        <f t="shared" si="128"/>
        <v>0</v>
      </c>
      <c r="EE111" s="113">
        <f t="shared" si="129"/>
        <v>0</v>
      </c>
      <c r="EF111" s="113">
        <f t="shared" si="130"/>
        <v>0</v>
      </c>
      <c r="EG111" s="113">
        <f t="shared" si="191"/>
        <v>0</v>
      </c>
      <c r="EH111" s="113">
        <f t="shared" si="131"/>
        <v>0</v>
      </c>
      <c r="EI111" s="113">
        <f t="shared" si="132"/>
        <v>0</v>
      </c>
      <c r="EJ111" s="113">
        <f t="shared" si="133"/>
        <v>0</v>
      </c>
      <c r="EK111" s="113">
        <f t="shared" si="192"/>
        <v>0</v>
      </c>
      <c r="EL111" s="113">
        <f t="shared" si="193"/>
        <v>0</v>
      </c>
      <c r="EM111" s="113">
        <f t="shared" si="194"/>
        <v>0</v>
      </c>
      <c r="EN111" s="113">
        <f t="shared" si="195"/>
        <v>0</v>
      </c>
      <c r="EO111" s="113">
        <f t="shared" si="196"/>
        <v>0</v>
      </c>
      <c r="EP111" s="113">
        <f t="shared" si="197"/>
        <v>0</v>
      </c>
      <c r="EQ111" s="113">
        <f t="shared" si="198"/>
        <v>0</v>
      </c>
      <c r="ER111" s="113">
        <f t="shared" si="199"/>
        <v>0</v>
      </c>
      <c r="ES111" s="113">
        <f t="shared" si="200"/>
        <v>0</v>
      </c>
      <c r="ET111" s="113"/>
      <c r="EU111" s="113">
        <f t="shared" si="201"/>
        <v>0</v>
      </c>
      <c r="EV111" s="113">
        <f t="shared" si="202"/>
        <v>0</v>
      </c>
      <c r="EW111" s="113">
        <f t="shared" si="203"/>
        <v>0</v>
      </c>
      <c r="EX111" s="113">
        <f t="shared" si="204"/>
        <v>0</v>
      </c>
      <c r="EY111" s="113">
        <f t="shared" si="205"/>
        <v>0</v>
      </c>
      <c r="EZ111" s="113">
        <f t="shared" si="206"/>
        <v>45</v>
      </c>
      <c r="FA111" s="113">
        <f t="shared" si="207"/>
        <v>0</v>
      </c>
      <c r="FB111" s="113">
        <f t="shared" si="208"/>
        <v>0</v>
      </c>
      <c r="FC111" s="113">
        <f t="shared" si="134"/>
        <v>0</v>
      </c>
      <c r="FD111" s="113">
        <f t="shared" si="135"/>
        <v>0</v>
      </c>
      <c r="FE111" s="113">
        <f t="shared" si="209"/>
        <v>0</v>
      </c>
      <c r="FF111" s="113">
        <f t="shared" si="210"/>
        <v>0</v>
      </c>
      <c r="FG111" s="113">
        <f t="shared" si="211"/>
        <v>0</v>
      </c>
      <c r="FH111" s="113">
        <f t="shared" si="212"/>
        <v>0</v>
      </c>
      <c r="FI111" s="113">
        <f t="shared" si="213"/>
        <v>0</v>
      </c>
      <c r="FJ111" s="113">
        <f t="shared" si="214"/>
        <v>0</v>
      </c>
      <c r="FK111" s="113">
        <f t="shared" si="215"/>
        <v>0</v>
      </c>
      <c r="FL111" s="113">
        <f t="shared" si="216"/>
        <v>0</v>
      </c>
      <c r="FM111" s="113">
        <f t="shared" si="136"/>
        <v>0</v>
      </c>
      <c r="FN111" s="113">
        <f t="shared" si="137"/>
        <v>0</v>
      </c>
      <c r="FO111" s="113">
        <f t="shared" si="138"/>
        <v>0</v>
      </c>
      <c r="FP111" s="113">
        <f t="shared" si="139"/>
        <v>0</v>
      </c>
      <c r="FQ111" s="113">
        <f t="shared" si="217"/>
        <v>0</v>
      </c>
      <c r="FR111" s="113">
        <f t="shared" si="140"/>
        <v>0</v>
      </c>
      <c r="FS111" s="113">
        <f t="shared" si="141"/>
        <v>0</v>
      </c>
      <c r="FT111" s="113">
        <f t="shared" si="142"/>
        <v>0</v>
      </c>
      <c r="FU111" s="113">
        <f t="shared" si="218"/>
        <v>0</v>
      </c>
      <c r="FV111" s="113">
        <f t="shared" si="219"/>
        <v>0</v>
      </c>
      <c r="FW111" s="113">
        <f t="shared" si="220"/>
        <v>0</v>
      </c>
      <c r="FX111" s="113">
        <f t="shared" si="221"/>
        <v>0</v>
      </c>
      <c r="FY111" s="113">
        <f t="shared" si="222"/>
        <v>0</v>
      </c>
      <c r="FZ111" s="113">
        <f t="shared" si="223"/>
        <v>0</v>
      </c>
      <c r="GA111" s="113">
        <f t="shared" si="224"/>
        <v>0</v>
      </c>
      <c r="GB111" s="113">
        <f t="shared" si="225"/>
        <v>0</v>
      </c>
      <c r="GC111" s="113">
        <f t="shared" si="226"/>
        <v>0</v>
      </c>
    </row>
    <row r="112" spans="2:185" ht="12.75" customHeight="1" x14ac:dyDescent="0.2">
      <c r="B112" s="124">
        <v>105</v>
      </c>
      <c r="C112" s="121" t="s">
        <v>381</v>
      </c>
      <c r="D112" s="126" t="s">
        <v>157</v>
      </c>
      <c r="E112" s="40">
        <f>SUMIF(Entrada_Dados_Ano_2012!$C$7:$C$253,D112,Entrada_Dados_Ano_2012!$D$7:$D$253)</f>
        <v>0</v>
      </c>
      <c r="F112" s="40">
        <f>SUMIF(Entrada_Dados_Ano_2012!$C$7:$C$253,D112,Entrada_Dados_Ano_2012!$E$7:$E$253)</f>
        <v>0</v>
      </c>
      <c r="G112" s="40">
        <f>SUMIF(Entrada_Dados_Ano_2012!$C$7:$C$253,D112,Entrada_Dados_Ano_2012!$F$7:$F$253)</f>
        <v>0</v>
      </c>
      <c r="H112" s="40">
        <f ca="1">SUMIF(Entrada_Dados_Ano_2012!$C$7:$C$253,D112,Entrada_Dados_Ano_2012!$G$7:$G$251)</f>
        <v>0</v>
      </c>
      <c r="I112" s="40">
        <f>SUMIF(Entrada_Dados_Ano_2012!$C$7:$C$251,D112,Entrada_Dados_Ano_2012!$H$7:$H$253)</f>
        <v>75</v>
      </c>
      <c r="J112" s="40">
        <f>SUMIF(Entrada_Dados_Ano_2012!$C$7:$C$253,D112,Entrada_Dados_Ano_2012!$I$7:$I$253)</f>
        <v>0</v>
      </c>
      <c r="K112" s="40">
        <f>SUMIF(Entrada_Dados_Ano_2012!$C$7:$C$253,D112,Entrada_Dados_Ano_2012!$J$7:$J$253)</f>
        <v>0</v>
      </c>
      <c r="L112" s="40">
        <f>SUMIF(Entrada_Dados_Ano_2012!$C$7:$C$253,D112,Entrada_Dados_Ano_2012!$K$7:$K$253)</f>
        <v>0</v>
      </c>
      <c r="M112" s="40">
        <f>SUMIF(Entrada_Dados_Ano_2012!$C$7:$C$253,D112,Entrada_Dados_Ano_2012!$L$7:$L$253)</f>
        <v>0</v>
      </c>
      <c r="N112" s="40">
        <f>SUMIF(Entrada_Dados_Ano_2012!$C$7:$C$253,D112,Entrada_Dados_Ano_2012!$M$7:$M$253)</f>
        <v>0</v>
      </c>
      <c r="O112" s="40">
        <f>SUMIF(Entrada_Dados_Ano_2012!$C$7:$C$253,D112,Entrada_Dados_Ano_2012!$N$7:$N$253)</f>
        <v>0</v>
      </c>
      <c r="P112" s="40">
        <f>SUMIF(Entrada_Dados_Ano_2012!$C$7:$C$253,D112,Entrada_Dados_Ano_2012!$O$7:$O$253)</f>
        <v>0</v>
      </c>
      <c r="Q112" s="40">
        <f>SUMIF(Entrada_Dados_Ano_2012!$C$7:$C$253,D112,Entrada_Dados_Ano_2012!$P$7:$P$253)</f>
        <v>0</v>
      </c>
      <c r="R112" s="40">
        <f>SUMIF(Entrada_Dados_Ano_2012!$C$7:$C$253,D112,Entrada_Dados_Ano_2012!$Q$7:$Q$253)</f>
        <v>0</v>
      </c>
      <c r="S112" s="40">
        <f>SUMIF(Entrada_Dados_Ano_2012!$C$7:$C$253,D112,Entrada_Dados_Ano_2012!$R$7:$R$253)</f>
        <v>800</v>
      </c>
      <c r="T112" s="40">
        <f>SUMIF(Entrada_Dados_Ano_2012!$C$7:$C$253,D112,Entrada_Dados_Ano_2012!$S$7:$S$253)</f>
        <v>100</v>
      </c>
      <c r="U112" s="40">
        <f>SUMIF(Entrada_Dados_Ano_2012!$C$7:$C$253,D112,Entrada_Dados_Ano_2012!$T$7:$T$253)</f>
        <v>0</v>
      </c>
      <c r="V112" s="40">
        <f>SUMIF(Entrada_Dados_Ano_2012!$C$7:$C$253,D112,Entrada_Dados_Ano_2012!$U$7:$U$253)</f>
        <v>0</v>
      </c>
      <c r="W112" s="145">
        <f>SUMIF(Entrada_Dados_Ano_2012!$C$7:$C$253,D112,Entrada_Dados_Ano_2012!$V$7:$V$253)</f>
        <v>0</v>
      </c>
      <c r="X112" s="142">
        <f>SUMIF(Entrada_Dados_Ano_2012!$C$7:$C$253,D112,Entrada_Dados_Ano_2012!$Y$7:$Y$253)</f>
        <v>0</v>
      </c>
      <c r="Y112" s="40">
        <f>SUMIF(Entrada_Dados_Ano_2012!$C$7:$C$253,D112,Entrada_Dados_Ano_2012!$Z$7:$Z$253)</f>
        <v>0</v>
      </c>
      <c r="Z112" s="40">
        <f>SUMIF(Entrada_Dados_Ano_2012!$C$7:$C$253,D112,Entrada_Dados_Ano_2012!$AA$7:$AA$253)</f>
        <v>0</v>
      </c>
      <c r="AA112" s="40">
        <f>SUMIF(Entrada_Dados_Ano_2012!$C$7:$C$253,D112,Entrada_Dados_Ano_2012!$AB$7:$AB$253)</f>
        <v>0</v>
      </c>
      <c r="AB112" s="40">
        <f>SUMIF(Entrada_Dados_Ano_2012!$C$7:$C$253,D112,Entrada_Dados_Ano_2012!$AC$7:$AC$253)</f>
        <v>75</v>
      </c>
      <c r="AC112" s="40">
        <f>SUMIF(Entrada_Dados_Ano_2012!$C$7:$C$253,D112,Entrada_Dados_Ano_2012!$AD$7:$AD$253)</f>
        <v>0</v>
      </c>
      <c r="AD112" s="40">
        <f>SUMIF(Entrada_Dados_Ano_2012!$C$7:$C$253,D112,Entrada_Dados_Ano_2012!$AE$7:$AE$253)</f>
        <v>0</v>
      </c>
      <c r="AE112" s="40">
        <f>SUMIF(Entrada_Dados_Ano_2012!$C$7:$C$253,D112,Entrada_Dados_Ano_2012!$AF$7:$AF$253)</f>
        <v>0</v>
      </c>
      <c r="AF112" s="40">
        <f>SUMIF(Entrada_Dados_Ano_2012!$C$7:$C$253,D112,Entrada_Dados_Ano_2012!$AG$7:$AG$253)</f>
        <v>0</v>
      </c>
      <c r="AG112" s="40">
        <f>SUMIF(Entrada_Dados_Ano_2012!$C$7:$C$253,D112,Entrada_Dados_Ano_2012!$AH$7:$AH$253)</f>
        <v>0</v>
      </c>
      <c r="AH112" s="40">
        <f>SUMIF(Entrada_Dados_Ano_2012!$C$7:$C$253,D112,Entrada_Dados_Ano_2012!$AI$7:$AI$253)</f>
        <v>0</v>
      </c>
      <c r="AI112" s="40">
        <f>SUMIF(Entrada_Dados_Ano_2012!$C$7:$C$253,D112,Entrada_Dados_Ano_2012!$AJ$7:$AJ$253)</f>
        <v>0</v>
      </c>
      <c r="AJ112" s="40">
        <f>SUMIF(Entrada_Dados_Ano_2012!$C$7:$C$253,D112,Entrada_Dados_Ano_2012!$AK$7:$AK$253)</f>
        <v>0</v>
      </c>
      <c r="AK112" s="40">
        <f>SUMIF(Entrada_Dados_Ano_2012!$C$7:$C$253,D112,Entrada_Dados_Ano_2012!$AL$7:$AL$253)</f>
        <v>0</v>
      </c>
      <c r="AL112" s="40">
        <f>SUMIF(Entrada_Dados_Ano_2012!$C$7:$C$253,D112,Entrada_Dados_Ano_2012!$AM$7:$AM$253)</f>
        <v>800</v>
      </c>
      <c r="AM112" s="40">
        <f>SUMIF(Entrada_Dados_Ano_2012!$C$7:$C$253,D112,Entrada_Dados_Ano_2012!$AN$7:$AN$253)</f>
        <v>100</v>
      </c>
      <c r="AN112" s="40">
        <f>SUMIF(Entrada_Dados_Ano_2012!$C$7:$C$253,D112,Entrada_Dados_Ano_2012!$AO$7:$AO$253)</f>
        <v>0</v>
      </c>
      <c r="AO112" s="40">
        <f>SUMIF(Entrada_Dados_Ano_2012!$C$7:$C$253,D112,Entrada_Dados_Ano_2012!$AP$7:$AP$253)</f>
        <v>0</v>
      </c>
      <c r="AP112" s="145">
        <f>SUMIF(Entrada_Dados_Ano_2012!$C$7:$C$253,D112,Entrada_Dados_Ano_2012!$AQ$7:$AQ$253)</f>
        <v>0</v>
      </c>
      <c r="AQ112" s="142">
        <f>SUMIF(Entrada_Dados_Ano_2012!$C$7:$C$253,D112,Entrada_Dados_Ano_2012!$AT$7:$AT$253)</f>
        <v>0</v>
      </c>
      <c r="AR112" s="40">
        <f>SUMIF(Entrada_Dados_Ano_2012!$C$7:$C$253,D112,Entrada_Dados_Ano_2012!$AU$7:$AU$253)</f>
        <v>0</v>
      </c>
      <c r="AS112" s="40">
        <f>SUMIF(Entrada_Dados_Ano_2012!$C$7:$C$253,D112,Entrada_Dados_Ano_2012!$AV$7:$AV$253)</f>
        <v>0</v>
      </c>
      <c r="AT112" s="40">
        <f>SUMIF(Entrada_Dados_Ano_2012!$C$7:$C$253,D112,Entrada_Dados_Ano_2012!$AW$7:$AW$253)</f>
        <v>0</v>
      </c>
      <c r="AU112" s="40">
        <f>SUMIF(Entrada_Dados_Ano_2012!$C$7:$C$253,D112,Entrada_Dados_Ano_2012!$AX$7:$AX$253)</f>
        <v>200</v>
      </c>
      <c r="AV112" s="40">
        <f>SUMIF(Entrada_Dados_Ano_2012!$C$7:$C$253,D112,Entrada_Dados_Ano_2012!$AY$7:$AY$253)</f>
        <v>0</v>
      </c>
      <c r="AW112" s="40">
        <f>SUMIF(Entrada_Dados_Ano_2012!$C$7:$C$253,D112,Entrada_Dados_Ano_2012!$AZ$7:$AZ$253)</f>
        <v>0</v>
      </c>
      <c r="AX112" s="40">
        <f>SUMIF(Entrada_Dados_Ano_2012!$C$7:$C$253,D112,Entrada_Dados_Ano_2012!$BA$7:$BA$253)</f>
        <v>0</v>
      </c>
      <c r="AY112" s="40">
        <f>SUMIF(Entrada_Dados_Ano_2012!$C$7:$C$253,D112,Entrada_Dados_Ano_2012!$BB$7:$BB$253)</f>
        <v>0</v>
      </c>
      <c r="AZ112" s="40">
        <f>SUMIF(Entrada_Dados_Ano_2012!$C$7:$C$253,D112,Entrada_Dados_Ano_2012!$BC$7:$BC$253)</f>
        <v>0</v>
      </c>
      <c r="BA112" s="40">
        <f>SUMIF(Entrada_Dados_Ano_2012!$C$7:$C$253,D112,Entrada_Dados_Ano_2012!$BD$7:$BD$253)</f>
        <v>0</v>
      </c>
      <c r="BB112" s="40">
        <f>SUMIF(Entrada_Dados_Ano_2012!$C$7:$C$253,D112,Entrada_Dados_Ano_2012!$BE$7:$BE$253)</f>
        <v>0</v>
      </c>
      <c r="BC112" s="40">
        <f>SUMIF(Entrada_Dados_Ano_2012!$C$7:$C$253,D112,Entrada_Dados_Ano_2012!$BF$7:$BF$253)</f>
        <v>0</v>
      </c>
      <c r="BD112" s="40">
        <f>SUMIF(Entrada_Dados_Ano_2012!$C$7:$C$253,D112,Entrada_Dados_Ano_2012!$BG$7:$BG$253)</f>
        <v>0</v>
      </c>
      <c r="BE112" s="40">
        <f>SUMIF(Entrada_Dados_Ano_2012!$C$7:$C$253,D112,Entrada_Dados_Ano_2012!$BH$7:$BH$253)</f>
        <v>4400</v>
      </c>
      <c r="BF112" s="40">
        <f>SUMIF(Entrada_Dados_Ano_2012!$C$7:$C$253,D112,Entrada_Dados_Ano_2012!$BI$7:$BI$253)</f>
        <v>280</v>
      </c>
      <c r="BG112" s="40">
        <f>SUMIF(Entrada_Dados_Ano_2012!$C$7:$C$253,D112,Entrada_Dados_Ano_2012!$BJ$7:$BJ$253)</f>
        <v>0</v>
      </c>
      <c r="BH112" s="40">
        <f>SUMIF(Entrada_Dados_Ano_2012!$C$7:$C$253,D112,Entrada_Dados_Ano_2012!$BK$7:$BK$253)</f>
        <v>0</v>
      </c>
      <c r="BI112" s="40">
        <f>SUMIF(Entrada_Dados_Ano_2012!$C$7:$C$253,D112,Entrada_Dados_Ano_2012!$BL$7:$BL$253)</f>
        <v>0</v>
      </c>
      <c r="BK112" s="80">
        <v>105</v>
      </c>
      <c r="BL112" s="81">
        <f t="shared" si="143"/>
        <v>0</v>
      </c>
      <c r="BM112" s="80" t="str">
        <f>IF(BL112=1,SUM($BL$8:BL112),"")</f>
        <v/>
      </c>
      <c r="BN112" s="86" t="str">
        <f t="shared" si="144"/>
        <v>Heitoraí</v>
      </c>
      <c r="BO112" s="117">
        <f t="shared" si="227"/>
        <v>0</v>
      </c>
      <c r="BP112" s="116">
        <f>HLOOKUP($BP$6,$BZ$6:DI112,BX112)</f>
        <v>0</v>
      </c>
      <c r="BQ112" s="117">
        <f>HLOOKUP($BQ$6,$DJ$6:ES112,BX112)</f>
        <v>0</v>
      </c>
      <c r="BR112" s="116">
        <f>HLOOKUP($BR$6,$ET$6:GC112,BX112)</f>
        <v>0</v>
      </c>
      <c r="BS112" s="84" t="str">
        <f t="shared" si="145"/>
        <v/>
      </c>
      <c r="BT112" s="96" t="str">
        <f>IF((SUM($BL111:$BL$254)=0),"",IF($BK112=VLOOKUP($BK112,$BM$8:$BM$254,1),IF(VLOOKUP($BK112,$BM$8:$BO$254,2)=0,"",VLOOKUP($BK112,$BM$8:$BO$254,3))," "))</f>
        <v/>
      </c>
      <c r="BU112" s="93" t="str">
        <f t="shared" si="146"/>
        <v/>
      </c>
      <c r="BV112" s="90" t="str">
        <f t="shared" si="147"/>
        <v/>
      </c>
      <c r="BW112" s="93" t="str">
        <f t="shared" si="148"/>
        <v/>
      </c>
      <c r="BX112" s="97">
        <v>107</v>
      </c>
      <c r="BY112" s="29"/>
      <c r="BZ112" s="113"/>
      <c r="CA112" s="113">
        <f t="shared" si="149"/>
        <v>0</v>
      </c>
      <c r="CB112" s="113">
        <f t="shared" si="150"/>
        <v>0</v>
      </c>
      <c r="CC112" s="113">
        <f t="shared" si="151"/>
        <v>0</v>
      </c>
      <c r="CD112" s="113">
        <f t="shared" si="152"/>
        <v>0</v>
      </c>
      <c r="CE112" s="113">
        <f t="shared" ca="1" si="153"/>
        <v>0</v>
      </c>
      <c r="CF112" s="113">
        <f t="shared" si="154"/>
        <v>75</v>
      </c>
      <c r="CG112" s="113">
        <f t="shared" si="155"/>
        <v>120</v>
      </c>
      <c r="CH112" s="113">
        <f t="shared" si="156"/>
        <v>0</v>
      </c>
      <c r="CI112" s="113">
        <f t="shared" si="116"/>
        <v>0</v>
      </c>
      <c r="CJ112" s="113">
        <f t="shared" si="117"/>
        <v>0</v>
      </c>
      <c r="CK112" s="113">
        <f t="shared" si="157"/>
        <v>0</v>
      </c>
      <c r="CL112" s="113">
        <f t="shared" si="158"/>
        <v>0</v>
      </c>
      <c r="CM112" s="113">
        <f t="shared" si="159"/>
        <v>0</v>
      </c>
      <c r="CN112" s="113">
        <f t="shared" si="160"/>
        <v>0</v>
      </c>
      <c r="CO112" s="113">
        <f t="shared" si="161"/>
        <v>0</v>
      </c>
      <c r="CP112" s="113">
        <f t="shared" si="162"/>
        <v>0</v>
      </c>
      <c r="CQ112" s="113">
        <f t="shared" si="163"/>
        <v>0</v>
      </c>
      <c r="CR112" s="113">
        <f t="shared" si="164"/>
        <v>0</v>
      </c>
      <c r="CS112" s="113">
        <f t="shared" si="118"/>
        <v>0</v>
      </c>
      <c r="CT112" s="113">
        <f t="shared" si="119"/>
        <v>0</v>
      </c>
      <c r="CU112" s="113">
        <f t="shared" si="120"/>
        <v>0</v>
      </c>
      <c r="CV112" s="113">
        <f t="shared" si="121"/>
        <v>0</v>
      </c>
      <c r="CW112" s="113">
        <f t="shared" si="165"/>
        <v>0</v>
      </c>
      <c r="CX112" s="113">
        <f t="shared" si="122"/>
        <v>0</v>
      </c>
      <c r="CY112" s="113">
        <f t="shared" si="123"/>
        <v>0</v>
      </c>
      <c r="CZ112" s="113">
        <f t="shared" si="124"/>
        <v>0</v>
      </c>
      <c r="DA112" s="113">
        <f t="shared" si="166"/>
        <v>0</v>
      </c>
      <c r="DB112" s="113">
        <f t="shared" si="167"/>
        <v>800</v>
      </c>
      <c r="DC112" s="113">
        <f t="shared" si="168"/>
        <v>0</v>
      </c>
      <c r="DD112" s="113">
        <f t="shared" si="169"/>
        <v>100</v>
      </c>
      <c r="DE112" s="113">
        <f t="shared" si="170"/>
        <v>0</v>
      </c>
      <c r="DF112" s="113">
        <f t="shared" si="171"/>
        <v>0</v>
      </c>
      <c r="DG112" s="113">
        <f t="shared" si="172"/>
        <v>0</v>
      </c>
      <c r="DH112" s="113">
        <f t="shared" si="173"/>
        <v>0</v>
      </c>
      <c r="DI112" s="113">
        <f t="shared" si="174"/>
        <v>0</v>
      </c>
      <c r="DJ112" s="113"/>
      <c r="DK112" s="113">
        <f t="shared" si="175"/>
        <v>0</v>
      </c>
      <c r="DL112" s="113">
        <f t="shared" si="176"/>
        <v>0</v>
      </c>
      <c r="DM112" s="113">
        <f t="shared" si="177"/>
        <v>0</v>
      </c>
      <c r="DN112" s="113">
        <f t="shared" si="178"/>
        <v>0</v>
      </c>
      <c r="DO112" s="113">
        <f t="shared" si="179"/>
        <v>0</v>
      </c>
      <c r="DP112" s="113">
        <f t="shared" si="180"/>
        <v>75</v>
      </c>
      <c r="DQ112" s="113">
        <f t="shared" si="181"/>
        <v>120</v>
      </c>
      <c r="DR112" s="113">
        <f t="shared" si="182"/>
        <v>0</v>
      </c>
      <c r="DS112" s="113">
        <f t="shared" si="125"/>
        <v>0</v>
      </c>
      <c r="DT112" s="113">
        <f t="shared" si="126"/>
        <v>0</v>
      </c>
      <c r="DU112" s="113">
        <f t="shared" si="183"/>
        <v>0</v>
      </c>
      <c r="DV112" s="113">
        <f t="shared" si="184"/>
        <v>0</v>
      </c>
      <c r="DW112" s="113">
        <f t="shared" si="185"/>
        <v>0</v>
      </c>
      <c r="DX112" s="113">
        <f t="shared" si="186"/>
        <v>0</v>
      </c>
      <c r="DY112" s="113">
        <f t="shared" si="187"/>
        <v>0</v>
      </c>
      <c r="DZ112" s="113">
        <f t="shared" si="188"/>
        <v>0</v>
      </c>
      <c r="EA112" s="113">
        <f t="shared" si="189"/>
        <v>0</v>
      </c>
      <c r="EB112" s="113">
        <f t="shared" si="190"/>
        <v>0</v>
      </c>
      <c r="EC112" s="113">
        <f t="shared" si="127"/>
        <v>0</v>
      </c>
      <c r="ED112" s="113">
        <f t="shared" si="128"/>
        <v>0</v>
      </c>
      <c r="EE112" s="113">
        <f t="shared" si="129"/>
        <v>0</v>
      </c>
      <c r="EF112" s="113">
        <f t="shared" si="130"/>
        <v>0</v>
      </c>
      <c r="EG112" s="113">
        <f t="shared" si="191"/>
        <v>0</v>
      </c>
      <c r="EH112" s="113">
        <f t="shared" si="131"/>
        <v>0</v>
      </c>
      <c r="EI112" s="113">
        <f t="shared" si="132"/>
        <v>0</v>
      </c>
      <c r="EJ112" s="113">
        <f t="shared" si="133"/>
        <v>0</v>
      </c>
      <c r="EK112" s="113">
        <f t="shared" si="192"/>
        <v>0</v>
      </c>
      <c r="EL112" s="113">
        <f t="shared" si="193"/>
        <v>800</v>
      </c>
      <c r="EM112" s="113">
        <f t="shared" si="194"/>
        <v>0</v>
      </c>
      <c r="EN112" s="113">
        <f t="shared" si="195"/>
        <v>100</v>
      </c>
      <c r="EO112" s="113">
        <f t="shared" si="196"/>
        <v>0</v>
      </c>
      <c r="EP112" s="113">
        <f t="shared" si="197"/>
        <v>0</v>
      </c>
      <c r="EQ112" s="113">
        <f t="shared" si="198"/>
        <v>0</v>
      </c>
      <c r="ER112" s="113">
        <f t="shared" si="199"/>
        <v>0</v>
      </c>
      <c r="ES112" s="113">
        <f t="shared" si="200"/>
        <v>0</v>
      </c>
      <c r="ET112" s="113"/>
      <c r="EU112" s="113">
        <f t="shared" si="201"/>
        <v>0</v>
      </c>
      <c r="EV112" s="113">
        <f t="shared" si="202"/>
        <v>0</v>
      </c>
      <c r="EW112" s="113">
        <f t="shared" si="203"/>
        <v>0</v>
      </c>
      <c r="EX112" s="113">
        <f t="shared" si="204"/>
        <v>0</v>
      </c>
      <c r="EY112" s="113">
        <f t="shared" si="205"/>
        <v>0</v>
      </c>
      <c r="EZ112" s="113">
        <f t="shared" si="206"/>
        <v>200</v>
      </c>
      <c r="FA112" s="113">
        <f t="shared" si="207"/>
        <v>2300</v>
      </c>
      <c r="FB112" s="113">
        <f t="shared" si="208"/>
        <v>0</v>
      </c>
      <c r="FC112" s="113">
        <f t="shared" si="134"/>
        <v>0</v>
      </c>
      <c r="FD112" s="113">
        <f t="shared" si="135"/>
        <v>0</v>
      </c>
      <c r="FE112" s="113">
        <f t="shared" si="209"/>
        <v>0</v>
      </c>
      <c r="FF112" s="113">
        <f t="shared" si="210"/>
        <v>0</v>
      </c>
      <c r="FG112" s="113">
        <f t="shared" si="211"/>
        <v>0</v>
      </c>
      <c r="FH112" s="113">
        <f t="shared" si="212"/>
        <v>0</v>
      </c>
      <c r="FI112" s="113">
        <f t="shared" si="213"/>
        <v>0</v>
      </c>
      <c r="FJ112" s="113">
        <f t="shared" si="214"/>
        <v>0</v>
      </c>
      <c r="FK112" s="113">
        <f t="shared" si="215"/>
        <v>0</v>
      </c>
      <c r="FL112" s="113">
        <f t="shared" si="216"/>
        <v>0</v>
      </c>
      <c r="FM112" s="113">
        <f t="shared" si="136"/>
        <v>0</v>
      </c>
      <c r="FN112" s="113">
        <f t="shared" si="137"/>
        <v>0</v>
      </c>
      <c r="FO112" s="113">
        <f t="shared" si="138"/>
        <v>0</v>
      </c>
      <c r="FP112" s="113">
        <f t="shared" si="139"/>
        <v>0</v>
      </c>
      <c r="FQ112" s="113">
        <f t="shared" si="217"/>
        <v>0</v>
      </c>
      <c r="FR112" s="113">
        <f t="shared" si="140"/>
        <v>0</v>
      </c>
      <c r="FS112" s="113">
        <f t="shared" si="141"/>
        <v>0</v>
      </c>
      <c r="FT112" s="113">
        <f t="shared" si="142"/>
        <v>0</v>
      </c>
      <c r="FU112" s="113">
        <f t="shared" si="218"/>
        <v>0</v>
      </c>
      <c r="FV112" s="113">
        <f t="shared" si="219"/>
        <v>4400</v>
      </c>
      <c r="FW112" s="113">
        <f t="shared" si="220"/>
        <v>0</v>
      </c>
      <c r="FX112" s="113">
        <f t="shared" si="221"/>
        <v>280</v>
      </c>
      <c r="FY112" s="113">
        <f t="shared" si="222"/>
        <v>0</v>
      </c>
      <c r="FZ112" s="113">
        <f t="shared" si="223"/>
        <v>0</v>
      </c>
      <c r="GA112" s="113">
        <f t="shared" si="224"/>
        <v>0</v>
      </c>
      <c r="GB112" s="113">
        <f t="shared" si="225"/>
        <v>0</v>
      </c>
      <c r="GC112" s="113">
        <f t="shared" si="226"/>
        <v>0</v>
      </c>
    </row>
    <row r="113" spans="2:185" ht="12.75" customHeight="1" x14ac:dyDescent="0.2">
      <c r="B113" s="124">
        <v>106</v>
      </c>
      <c r="C113" s="121" t="s">
        <v>382</v>
      </c>
      <c r="D113" s="126" t="s">
        <v>158</v>
      </c>
      <c r="E113" s="40">
        <f>SUMIF(Entrada_Dados_Ano_2012!$C$7:$C$253,D113,Entrada_Dados_Ano_2012!$D$7:$D$253)</f>
        <v>0</v>
      </c>
      <c r="F113" s="40">
        <f>SUMIF(Entrada_Dados_Ano_2012!$C$7:$C$253,D113,Entrada_Dados_Ano_2012!$E$7:$E$253)</f>
        <v>0</v>
      </c>
      <c r="G113" s="40">
        <f>SUMIF(Entrada_Dados_Ano_2012!$C$7:$C$253,D113,Entrada_Dados_Ano_2012!$F$7:$F$253)</f>
        <v>0</v>
      </c>
      <c r="H113" s="40">
        <f ca="1">SUMIF(Entrada_Dados_Ano_2012!$C$7:$C$253,D113,Entrada_Dados_Ano_2012!$G$7:$G$251)</f>
        <v>0</v>
      </c>
      <c r="I113" s="40">
        <f>SUMIF(Entrada_Dados_Ano_2012!$C$7:$C$251,D113,Entrada_Dados_Ano_2012!$H$7:$H$253)</f>
        <v>40</v>
      </c>
      <c r="J113" s="40">
        <f>SUMIF(Entrada_Dados_Ano_2012!$C$7:$C$253,D113,Entrada_Dados_Ano_2012!$I$7:$I$253)</f>
        <v>0</v>
      </c>
      <c r="K113" s="40">
        <f>SUMIF(Entrada_Dados_Ano_2012!$C$7:$C$253,D113,Entrada_Dados_Ano_2012!$J$7:$J$253)</f>
        <v>20</v>
      </c>
      <c r="L113" s="40">
        <f>SUMIF(Entrada_Dados_Ano_2012!$C$7:$C$253,D113,Entrada_Dados_Ano_2012!$K$7:$K$253)</f>
        <v>0</v>
      </c>
      <c r="M113" s="40">
        <f>SUMIF(Entrada_Dados_Ano_2012!$C$7:$C$253,D113,Entrada_Dados_Ano_2012!$L$7:$L$253)</f>
        <v>0</v>
      </c>
      <c r="N113" s="40">
        <f>SUMIF(Entrada_Dados_Ano_2012!$C$7:$C$253,D113,Entrada_Dados_Ano_2012!$M$7:$M$253)</f>
        <v>0</v>
      </c>
      <c r="O113" s="40">
        <f>SUMIF(Entrada_Dados_Ano_2012!$C$7:$C$253,D113,Entrada_Dados_Ano_2012!$N$7:$N$253)</f>
        <v>0</v>
      </c>
      <c r="P113" s="40">
        <f>SUMIF(Entrada_Dados_Ano_2012!$C$7:$C$253,D113,Entrada_Dados_Ano_2012!$O$7:$O$253)</f>
        <v>0</v>
      </c>
      <c r="Q113" s="40">
        <f>SUMIF(Entrada_Dados_Ano_2012!$C$7:$C$253,D113,Entrada_Dados_Ano_2012!$P$7:$P$253)</f>
        <v>100</v>
      </c>
      <c r="R113" s="40">
        <f>SUMIF(Entrada_Dados_Ano_2012!$C$7:$C$253,D113,Entrada_Dados_Ano_2012!$Q$7:$Q$253)</f>
        <v>0</v>
      </c>
      <c r="S113" s="40">
        <f>SUMIF(Entrada_Dados_Ano_2012!$C$7:$C$253,D113,Entrada_Dados_Ano_2012!$R$7:$R$253)</f>
        <v>400</v>
      </c>
      <c r="T113" s="40">
        <f>SUMIF(Entrada_Dados_Ano_2012!$C$7:$C$253,D113,Entrada_Dados_Ano_2012!$S$7:$S$253)</f>
        <v>750</v>
      </c>
      <c r="U113" s="40">
        <f>SUMIF(Entrada_Dados_Ano_2012!$C$7:$C$253,D113,Entrada_Dados_Ano_2012!$T$7:$T$253)</f>
        <v>0</v>
      </c>
      <c r="V113" s="40">
        <f>SUMIF(Entrada_Dados_Ano_2012!$C$7:$C$253,D113,Entrada_Dados_Ano_2012!$U$7:$U$253)</f>
        <v>0</v>
      </c>
      <c r="W113" s="145">
        <f>SUMIF(Entrada_Dados_Ano_2012!$C$7:$C$253,D113,Entrada_Dados_Ano_2012!$V$7:$V$253)</f>
        <v>0</v>
      </c>
      <c r="X113" s="142">
        <f>SUMIF(Entrada_Dados_Ano_2012!$C$7:$C$253,D113,Entrada_Dados_Ano_2012!$Y$7:$Y$253)</f>
        <v>0</v>
      </c>
      <c r="Y113" s="40">
        <f>SUMIF(Entrada_Dados_Ano_2012!$C$7:$C$253,D113,Entrada_Dados_Ano_2012!$Z$7:$Z$253)</f>
        <v>0</v>
      </c>
      <c r="Z113" s="40">
        <f>SUMIF(Entrada_Dados_Ano_2012!$C$7:$C$253,D113,Entrada_Dados_Ano_2012!$AA$7:$AA$253)</f>
        <v>0</v>
      </c>
      <c r="AA113" s="40">
        <f>SUMIF(Entrada_Dados_Ano_2012!$C$7:$C$253,D113,Entrada_Dados_Ano_2012!$AB$7:$AB$253)</f>
        <v>0</v>
      </c>
      <c r="AB113" s="40">
        <f>SUMIF(Entrada_Dados_Ano_2012!$C$7:$C$253,D113,Entrada_Dados_Ano_2012!$AC$7:$AC$253)</f>
        <v>40</v>
      </c>
      <c r="AC113" s="40">
        <f>SUMIF(Entrada_Dados_Ano_2012!$C$7:$C$253,D113,Entrada_Dados_Ano_2012!$AD$7:$AD$253)</f>
        <v>0</v>
      </c>
      <c r="AD113" s="40">
        <f>SUMIF(Entrada_Dados_Ano_2012!$C$7:$C$253,D113,Entrada_Dados_Ano_2012!$AE$7:$AE$253)</f>
        <v>20</v>
      </c>
      <c r="AE113" s="40">
        <f>SUMIF(Entrada_Dados_Ano_2012!$C$7:$C$253,D113,Entrada_Dados_Ano_2012!$AF$7:$AF$253)</f>
        <v>0</v>
      </c>
      <c r="AF113" s="40">
        <f>SUMIF(Entrada_Dados_Ano_2012!$C$7:$C$253,D113,Entrada_Dados_Ano_2012!$AG$7:$AG$253)</f>
        <v>0</v>
      </c>
      <c r="AG113" s="40">
        <f>SUMIF(Entrada_Dados_Ano_2012!$C$7:$C$253,D113,Entrada_Dados_Ano_2012!$AH$7:$AH$253)</f>
        <v>0</v>
      </c>
      <c r="AH113" s="40">
        <f>SUMIF(Entrada_Dados_Ano_2012!$C$7:$C$253,D113,Entrada_Dados_Ano_2012!$AI$7:$AI$253)</f>
        <v>0</v>
      </c>
      <c r="AI113" s="40">
        <f>SUMIF(Entrada_Dados_Ano_2012!$C$7:$C$253,D113,Entrada_Dados_Ano_2012!$AJ$7:$AJ$253)</f>
        <v>0</v>
      </c>
      <c r="AJ113" s="40">
        <f>SUMIF(Entrada_Dados_Ano_2012!$C$7:$C$253,D113,Entrada_Dados_Ano_2012!$AK$7:$AK$253)</f>
        <v>100</v>
      </c>
      <c r="AK113" s="40">
        <f>SUMIF(Entrada_Dados_Ano_2012!$C$7:$C$253,D113,Entrada_Dados_Ano_2012!$AL$7:$AL$253)</f>
        <v>0</v>
      </c>
      <c r="AL113" s="40">
        <f>SUMIF(Entrada_Dados_Ano_2012!$C$7:$C$253,D113,Entrada_Dados_Ano_2012!$AM$7:$AM$253)</f>
        <v>400</v>
      </c>
      <c r="AM113" s="40">
        <f>SUMIF(Entrada_Dados_Ano_2012!$C$7:$C$253,D113,Entrada_Dados_Ano_2012!$AN$7:$AN$253)</f>
        <v>750</v>
      </c>
      <c r="AN113" s="40">
        <f>SUMIF(Entrada_Dados_Ano_2012!$C$7:$C$253,D113,Entrada_Dados_Ano_2012!$AO$7:$AO$253)</f>
        <v>0</v>
      </c>
      <c r="AO113" s="40">
        <f>SUMIF(Entrada_Dados_Ano_2012!$C$7:$C$253,D113,Entrada_Dados_Ano_2012!$AP$7:$AP$253)</f>
        <v>0</v>
      </c>
      <c r="AP113" s="145">
        <f>SUMIF(Entrada_Dados_Ano_2012!$C$7:$C$253,D113,Entrada_Dados_Ano_2012!$AQ$7:$AQ$253)</f>
        <v>0</v>
      </c>
      <c r="AQ113" s="142">
        <f>SUMIF(Entrada_Dados_Ano_2012!$C$7:$C$253,D113,Entrada_Dados_Ano_2012!$AT$7:$AT$253)</f>
        <v>0</v>
      </c>
      <c r="AR113" s="40">
        <f>SUMIF(Entrada_Dados_Ano_2012!$C$7:$C$253,D113,Entrada_Dados_Ano_2012!$AU$7:$AU$253)</f>
        <v>0</v>
      </c>
      <c r="AS113" s="40">
        <f>SUMIF(Entrada_Dados_Ano_2012!$C$7:$C$253,D113,Entrada_Dados_Ano_2012!$AV$7:$AV$253)</f>
        <v>0</v>
      </c>
      <c r="AT113" s="40">
        <f>SUMIF(Entrada_Dados_Ano_2012!$C$7:$C$253,D113,Entrada_Dados_Ano_2012!$AW$7:$AW$253)</f>
        <v>0</v>
      </c>
      <c r="AU113" s="40">
        <f>SUMIF(Entrada_Dados_Ano_2012!$C$7:$C$253,D113,Entrada_Dados_Ano_2012!$AX$7:$AX$253)</f>
        <v>88</v>
      </c>
      <c r="AV113" s="40">
        <f>SUMIF(Entrada_Dados_Ano_2012!$C$7:$C$253,D113,Entrada_Dados_Ano_2012!$AY$7:$AY$253)</f>
        <v>0</v>
      </c>
      <c r="AW113" s="40">
        <f>SUMIF(Entrada_Dados_Ano_2012!$C$7:$C$253,D113,Entrada_Dados_Ano_2012!$AZ$7:$AZ$253)</f>
        <v>1100</v>
      </c>
      <c r="AX113" s="40">
        <f>SUMIF(Entrada_Dados_Ano_2012!$C$7:$C$253,D113,Entrada_Dados_Ano_2012!$BA$7:$BA$253)</f>
        <v>0</v>
      </c>
      <c r="AY113" s="40">
        <f>SUMIF(Entrada_Dados_Ano_2012!$C$7:$C$253,D113,Entrada_Dados_Ano_2012!$BB$7:$BB$253)</f>
        <v>0</v>
      </c>
      <c r="AZ113" s="40">
        <f>SUMIF(Entrada_Dados_Ano_2012!$C$7:$C$253,D113,Entrada_Dados_Ano_2012!$BC$7:$BC$253)</f>
        <v>0</v>
      </c>
      <c r="BA113" s="40">
        <f>SUMIF(Entrada_Dados_Ano_2012!$C$7:$C$253,D113,Entrada_Dados_Ano_2012!$BD$7:$BD$253)</f>
        <v>0</v>
      </c>
      <c r="BB113" s="40">
        <f>SUMIF(Entrada_Dados_Ano_2012!$C$7:$C$253,D113,Entrada_Dados_Ano_2012!$BE$7:$BE$253)</f>
        <v>0</v>
      </c>
      <c r="BC113" s="40">
        <f>SUMIF(Entrada_Dados_Ano_2012!$C$7:$C$253,D113,Entrada_Dados_Ano_2012!$BF$7:$BF$253)</f>
        <v>1450</v>
      </c>
      <c r="BD113" s="40">
        <f>SUMIF(Entrada_Dados_Ano_2012!$C$7:$C$253,D113,Entrada_Dados_Ano_2012!$BG$7:$BG$253)</f>
        <v>0</v>
      </c>
      <c r="BE113" s="40">
        <f>SUMIF(Entrada_Dados_Ano_2012!$C$7:$C$253,D113,Entrada_Dados_Ano_2012!$BH$7:$BH$253)</f>
        <v>2800</v>
      </c>
      <c r="BF113" s="40">
        <f>SUMIF(Entrada_Dados_Ano_2012!$C$7:$C$253,D113,Entrada_Dados_Ano_2012!$BI$7:$BI$253)</f>
        <v>2100</v>
      </c>
      <c r="BG113" s="40">
        <f>SUMIF(Entrada_Dados_Ano_2012!$C$7:$C$253,D113,Entrada_Dados_Ano_2012!$BJ$7:$BJ$253)</f>
        <v>0</v>
      </c>
      <c r="BH113" s="40">
        <f>SUMIF(Entrada_Dados_Ano_2012!$C$7:$C$253,D113,Entrada_Dados_Ano_2012!$BK$7:$BK$253)</f>
        <v>0</v>
      </c>
      <c r="BI113" s="40">
        <f>SUMIF(Entrada_Dados_Ano_2012!$C$7:$C$253,D113,Entrada_Dados_Ano_2012!$BL$7:$BL$253)</f>
        <v>0</v>
      </c>
      <c r="BK113" s="80">
        <v>106</v>
      </c>
      <c r="BL113" s="81">
        <f t="shared" si="143"/>
        <v>0</v>
      </c>
      <c r="BM113" s="80" t="str">
        <f>IF(BL113=1,SUM($BL$8:BL113),"")</f>
        <v/>
      </c>
      <c r="BN113" s="86" t="str">
        <f t="shared" si="144"/>
        <v>Hidrolândia</v>
      </c>
      <c r="BO113" s="117">
        <f t="shared" si="227"/>
        <v>0</v>
      </c>
      <c r="BP113" s="116">
        <f>HLOOKUP($BP$6,$BZ$6:DI113,BX113)</f>
        <v>0</v>
      </c>
      <c r="BQ113" s="117">
        <f>HLOOKUP($BQ$6,$DJ$6:ES113,BX113)</f>
        <v>0</v>
      </c>
      <c r="BR113" s="116">
        <f>HLOOKUP($BR$6,$ET$6:GC113,BX113)</f>
        <v>0</v>
      </c>
      <c r="BS113" s="84" t="str">
        <f t="shared" si="145"/>
        <v/>
      </c>
      <c r="BT113" s="96" t="str">
        <f>IF((SUM($BL112:$BL$254)=0),"",IF($BK113=VLOOKUP($BK113,$BM$8:$BM$254,1),IF(VLOOKUP($BK113,$BM$8:$BO$254,2)=0,"",VLOOKUP($BK113,$BM$8:$BO$254,3))," "))</f>
        <v/>
      </c>
      <c r="BU113" s="93" t="str">
        <f t="shared" si="146"/>
        <v/>
      </c>
      <c r="BV113" s="90" t="str">
        <f t="shared" si="147"/>
        <v/>
      </c>
      <c r="BW113" s="93" t="str">
        <f t="shared" si="148"/>
        <v/>
      </c>
      <c r="BX113" s="97">
        <v>108</v>
      </c>
      <c r="BY113" s="29"/>
      <c r="BZ113" s="113"/>
      <c r="CA113" s="113">
        <f t="shared" si="149"/>
        <v>0</v>
      </c>
      <c r="CB113" s="113">
        <f t="shared" si="150"/>
        <v>0</v>
      </c>
      <c r="CC113" s="113">
        <f t="shared" si="151"/>
        <v>0</v>
      </c>
      <c r="CD113" s="113">
        <f t="shared" si="152"/>
        <v>0</v>
      </c>
      <c r="CE113" s="113">
        <f t="shared" ca="1" si="153"/>
        <v>0</v>
      </c>
      <c r="CF113" s="113">
        <f t="shared" si="154"/>
        <v>40</v>
      </c>
      <c r="CG113" s="113">
        <f t="shared" si="155"/>
        <v>49</v>
      </c>
      <c r="CH113" s="113">
        <f t="shared" si="156"/>
        <v>0</v>
      </c>
      <c r="CI113" s="113">
        <f t="shared" si="116"/>
        <v>0</v>
      </c>
      <c r="CJ113" s="113">
        <f t="shared" si="117"/>
        <v>45</v>
      </c>
      <c r="CK113" s="113">
        <f t="shared" si="157"/>
        <v>20</v>
      </c>
      <c r="CL113" s="113">
        <f t="shared" si="158"/>
        <v>0</v>
      </c>
      <c r="CM113" s="113">
        <f t="shared" si="159"/>
        <v>50</v>
      </c>
      <c r="CN113" s="113">
        <f t="shared" si="160"/>
        <v>0</v>
      </c>
      <c r="CO113" s="113">
        <f t="shared" si="161"/>
        <v>0</v>
      </c>
      <c r="CP113" s="113">
        <f t="shared" si="162"/>
        <v>0</v>
      </c>
      <c r="CQ113" s="113">
        <f t="shared" si="163"/>
        <v>0</v>
      </c>
      <c r="CR113" s="113">
        <f t="shared" si="164"/>
        <v>0</v>
      </c>
      <c r="CS113" s="113">
        <f t="shared" si="118"/>
        <v>0</v>
      </c>
      <c r="CT113" s="113">
        <f t="shared" si="119"/>
        <v>700</v>
      </c>
      <c r="CU113" s="113">
        <f t="shared" si="120"/>
        <v>0</v>
      </c>
      <c r="CV113" s="113">
        <f t="shared" si="121"/>
        <v>0</v>
      </c>
      <c r="CW113" s="113">
        <f t="shared" si="165"/>
        <v>100</v>
      </c>
      <c r="CX113" s="113">
        <f t="shared" si="122"/>
        <v>0</v>
      </c>
      <c r="CY113" s="113">
        <f t="shared" si="123"/>
        <v>0</v>
      </c>
      <c r="CZ113" s="113">
        <f t="shared" si="124"/>
        <v>0</v>
      </c>
      <c r="DA113" s="113">
        <f t="shared" si="166"/>
        <v>0</v>
      </c>
      <c r="DB113" s="113">
        <f t="shared" si="167"/>
        <v>400</v>
      </c>
      <c r="DC113" s="113">
        <f t="shared" si="168"/>
        <v>10</v>
      </c>
      <c r="DD113" s="113">
        <f t="shared" si="169"/>
        <v>750</v>
      </c>
      <c r="DE113" s="113">
        <f t="shared" si="170"/>
        <v>0</v>
      </c>
      <c r="DF113" s="113">
        <f t="shared" si="171"/>
        <v>73</v>
      </c>
      <c r="DG113" s="113">
        <f t="shared" si="172"/>
        <v>0</v>
      </c>
      <c r="DH113" s="113">
        <f t="shared" si="173"/>
        <v>0</v>
      </c>
      <c r="DI113" s="113">
        <f t="shared" si="174"/>
        <v>0</v>
      </c>
      <c r="DJ113" s="113"/>
      <c r="DK113" s="113">
        <f t="shared" si="175"/>
        <v>0</v>
      </c>
      <c r="DL113" s="113">
        <f t="shared" si="176"/>
        <v>0</v>
      </c>
      <c r="DM113" s="113">
        <f t="shared" si="177"/>
        <v>0</v>
      </c>
      <c r="DN113" s="113">
        <f t="shared" si="178"/>
        <v>0</v>
      </c>
      <c r="DO113" s="113">
        <f t="shared" si="179"/>
        <v>0</v>
      </c>
      <c r="DP113" s="113">
        <f t="shared" si="180"/>
        <v>40</v>
      </c>
      <c r="DQ113" s="113">
        <f t="shared" si="181"/>
        <v>49</v>
      </c>
      <c r="DR113" s="113">
        <f t="shared" si="182"/>
        <v>0</v>
      </c>
      <c r="DS113" s="113">
        <f t="shared" si="125"/>
        <v>0</v>
      </c>
      <c r="DT113" s="113">
        <f t="shared" si="126"/>
        <v>45</v>
      </c>
      <c r="DU113" s="113">
        <f t="shared" si="183"/>
        <v>20</v>
      </c>
      <c r="DV113" s="113">
        <f t="shared" si="184"/>
        <v>0</v>
      </c>
      <c r="DW113" s="113">
        <f t="shared" si="185"/>
        <v>50</v>
      </c>
      <c r="DX113" s="113">
        <f t="shared" si="186"/>
        <v>0</v>
      </c>
      <c r="DY113" s="113">
        <f t="shared" si="187"/>
        <v>0</v>
      </c>
      <c r="DZ113" s="113">
        <f t="shared" si="188"/>
        <v>0</v>
      </c>
      <c r="EA113" s="113">
        <f t="shared" si="189"/>
        <v>0</v>
      </c>
      <c r="EB113" s="113">
        <f t="shared" si="190"/>
        <v>0</v>
      </c>
      <c r="EC113" s="113">
        <f t="shared" si="127"/>
        <v>0</v>
      </c>
      <c r="ED113" s="113">
        <f t="shared" si="128"/>
        <v>700</v>
      </c>
      <c r="EE113" s="113">
        <f t="shared" si="129"/>
        <v>0</v>
      </c>
      <c r="EF113" s="113">
        <f t="shared" si="130"/>
        <v>0</v>
      </c>
      <c r="EG113" s="113">
        <f t="shared" si="191"/>
        <v>100</v>
      </c>
      <c r="EH113" s="113">
        <f t="shared" si="131"/>
        <v>0</v>
      </c>
      <c r="EI113" s="113">
        <f t="shared" si="132"/>
        <v>0</v>
      </c>
      <c r="EJ113" s="113">
        <f t="shared" si="133"/>
        <v>0</v>
      </c>
      <c r="EK113" s="113">
        <f t="shared" si="192"/>
        <v>0</v>
      </c>
      <c r="EL113" s="113">
        <f t="shared" si="193"/>
        <v>400</v>
      </c>
      <c r="EM113" s="113">
        <f t="shared" si="194"/>
        <v>10</v>
      </c>
      <c r="EN113" s="113">
        <f t="shared" si="195"/>
        <v>750</v>
      </c>
      <c r="EO113" s="113">
        <f t="shared" si="196"/>
        <v>0</v>
      </c>
      <c r="EP113" s="113">
        <f t="shared" si="197"/>
        <v>73</v>
      </c>
      <c r="EQ113" s="113">
        <f t="shared" si="198"/>
        <v>0</v>
      </c>
      <c r="ER113" s="113">
        <f t="shared" si="199"/>
        <v>0</v>
      </c>
      <c r="ES113" s="113">
        <f t="shared" si="200"/>
        <v>0</v>
      </c>
      <c r="ET113" s="113"/>
      <c r="EU113" s="113">
        <f t="shared" si="201"/>
        <v>0</v>
      </c>
      <c r="EV113" s="113">
        <f t="shared" si="202"/>
        <v>0</v>
      </c>
      <c r="EW113" s="113">
        <f t="shared" si="203"/>
        <v>0</v>
      </c>
      <c r="EX113" s="113">
        <f t="shared" si="204"/>
        <v>0</v>
      </c>
      <c r="EY113" s="113">
        <f t="shared" si="205"/>
        <v>0</v>
      </c>
      <c r="EZ113" s="113">
        <f t="shared" si="206"/>
        <v>88</v>
      </c>
      <c r="FA113" s="113">
        <f t="shared" si="207"/>
        <v>400</v>
      </c>
      <c r="FB113" s="113">
        <f t="shared" si="208"/>
        <v>0</v>
      </c>
      <c r="FC113" s="113">
        <f t="shared" si="134"/>
        <v>0</v>
      </c>
      <c r="FD113" s="113">
        <f t="shared" si="135"/>
        <v>80</v>
      </c>
      <c r="FE113" s="113">
        <f t="shared" si="209"/>
        <v>1100</v>
      </c>
      <c r="FF113" s="113">
        <f t="shared" si="210"/>
        <v>0</v>
      </c>
      <c r="FG113" s="113">
        <f t="shared" si="211"/>
        <v>415</v>
      </c>
      <c r="FH113" s="113">
        <f t="shared" si="212"/>
        <v>0</v>
      </c>
      <c r="FI113" s="113">
        <f t="shared" si="213"/>
        <v>0</v>
      </c>
      <c r="FJ113" s="113">
        <f t="shared" si="214"/>
        <v>0</v>
      </c>
      <c r="FK113" s="113">
        <f t="shared" si="215"/>
        <v>0</v>
      </c>
      <c r="FL113" s="113">
        <f t="shared" si="216"/>
        <v>0</v>
      </c>
      <c r="FM113" s="113">
        <f t="shared" si="136"/>
        <v>0</v>
      </c>
      <c r="FN113" s="113">
        <f t="shared" si="137"/>
        <v>10500</v>
      </c>
      <c r="FO113" s="113">
        <f t="shared" si="138"/>
        <v>0</v>
      </c>
      <c r="FP113" s="113">
        <f t="shared" si="139"/>
        <v>0</v>
      </c>
      <c r="FQ113" s="113">
        <f t="shared" si="217"/>
        <v>1450</v>
      </c>
      <c r="FR113" s="113">
        <f t="shared" si="140"/>
        <v>0</v>
      </c>
      <c r="FS113" s="113">
        <f t="shared" si="141"/>
        <v>0</v>
      </c>
      <c r="FT113" s="113">
        <f t="shared" si="142"/>
        <v>0</v>
      </c>
      <c r="FU113" s="113">
        <f t="shared" si="218"/>
        <v>0</v>
      </c>
      <c r="FV113" s="113">
        <f t="shared" si="219"/>
        <v>2800</v>
      </c>
      <c r="FW113" s="113">
        <f t="shared" si="220"/>
        <v>190</v>
      </c>
      <c r="FX113" s="113">
        <f t="shared" si="221"/>
        <v>2100</v>
      </c>
      <c r="FY113" s="113">
        <f t="shared" si="222"/>
        <v>0</v>
      </c>
      <c r="FZ113" s="113">
        <f t="shared" si="223"/>
        <v>1095</v>
      </c>
      <c r="GA113" s="113">
        <f t="shared" si="224"/>
        <v>0</v>
      </c>
      <c r="GB113" s="113">
        <f t="shared" si="225"/>
        <v>0</v>
      </c>
      <c r="GC113" s="113">
        <f t="shared" si="226"/>
        <v>0</v>
      </c>
    </row>
    <row r="114" spans="2:185" ht="12.75" customHeight="1" x14ac:dyDescent="0.2">
      <c r="B114" s="124">
        <v>107</v>
      </c>
      <c r="C114" s="121" t="s">
        <v>383</v>
      </c>
      <c r="D114" s="126" t="s">
        <v>33</v>
      </c>
      <c r="E114" s="40">
        <f>SUMIF(Entrada_Dados_Ano_2012!$C$7:$C$253,D114,Entrada_Dados_Ano_2012!$D$7:$D$253)</f>
        <v>250</v>
      </c>
      <c r="F114" s="40">
        <f>SUMIF(Entrada_Dados_Ano_2012!$C$7:$C$253,D114,Entrada_Dados_Ano_2012!$E$7:$E$253)</f>
        <v>0</v>
      </c>
      <c r="G114" s="40">
        <f>SUMIF(Entrada_Dados_Ano_2012!$C$7:$C$253,D114,Entrada_Dados_Ano_2012!$F$7:$F$253)</f>
        <v>0</v>
      </c>
      <c r="H114" s="40">
        <f ca="1">SUMIF(Entrada_Dados_Ano_2012!$C$7:$C$253,D114,Entrada_Dados_Ano_2012!$G$7:$G$251)</f>
        <v>0</v>
      </c>
      <c r="I114" s="40">
        <f>SUMIF(Entrada_Dados_Ano_2012!$C$7:$C$251,D114,Entrada_Dados_Ano_2012!$H$7:$H$253)</f>
        <v>30</v>
      </c>
      <c r="J114" s="40">
        <f>SUMIF(Entrada_Dados_Ano_2012!$C$7:$C$253,D114,Entrada_Dados_Ano_2012!$I$7:$I$253)</f>
        <v>0</v>
      </c>
      <c r="K114" s="40">
        <f>SUMIF(Entrada_Dados_Ano_2012!$C$7:$C$253,D114,Entrada_Dados_Ano_2012!$J$7:$J$253)</f>
        <v>1300</v>
      </c>
      <c r="L114" s="40">
        <f>SUMIF(Entrada_Dados_Ano_2012!$C$7:$C$253,D114,Entrada_Dados_Ano_2012!$K$7:$K$253)</f>
        <v>0</v>
      </c>
      <c r="M114" s="40">
        <f>SUMIF(Entrada_Dados_Ano_2012!$C$7:$C$253,D114,Entrada_Dados_Ano_2012!$L$7:$L$253)</f>
        <v>0</v>
      </c>
      <c r="N114" s="40">
        <f>SUMIF(Entrada_Dados_Ano_2012!$C$7:$C$253,D114,Entrada_Dados_Ano_2012!$M$7:$M$253)</f>
        <v>0</v>
      </c>
      <c r="O114" s="40">
        <f>SUMIF(Entrada_Dados_Ano_2012!$C$7:$C$253,D114,Entrada_Dados_Ano_2012!$N$7:$N$253)</f>
        <v>0</v>
      </c>
      <c r="P114" s="40">
        <f>SUMIF(Entrada_Dados_Ano_2012!$C$7:$C$253,D114,Entrada_Dados_Ano_2012!$O$7:$O$253)</f>
        <v>0</v>
      </c>
      <c r="Q114" s="40">
        <f>SUMIF(Entrada_Dados_Ano_2012!$C$7:$C$253,D114,Entrada_Dados_Ano_2012!$P$7:$P$253)</f>
        <v>60</v>
      </c>
      <c r="R114" s="40">
        <f>SUMIF(Entrada_Dados_Ano_2012!$C$7:$C$253,D114,Entrada_Dados_Ano_2012!$Q$7:$Q$253)</f>
        <v>0</v>
      </c>
      <c r="S114" s="40">
        <f>SUMIF(Entrada_Dados_Ano_2012!$C$7:$C$253,D114,Entrada_Dados_Ano_2012!$R$7:$R$253)</f>
        <v>400</v>
      </c>
      <c r="T114" s="40">
        <f>SUMIF(Entrada_Dados_Ano_2012!$C$7:$C$253,D114,Entrada_Dados_Ano_2012!$S$7:$S$253)</f>
        <v>3200</v>
      </c>
      <c r="U114" s="40">
        <f>SUMIF(Entrada_Dados_Ano_2012!$C$7:$C$253,D114,Entrada_Dados_Ano_2012!$T$7:$T$253)</f>
        <v>200</v>
      </c>
      <c r="V114" s="40">
        <f>SUMIF(Entrada_Dados_Ano_2012!$C$7:$C$253,D114,Entrada_Dados_Ano_2012!$U$7:$U$253)</f>
        <v>0</v>
      </c>
      <c r="W114" s="145">
        <f>SUMIF(Entrada_Dados_Ano_2012!$C$7:$C$253,D114,Entrada_Dados_Ano_2012!$V$7:$V$253)</f>
        <v>0</v>
      </c>
      <c r="X114" s="142">
        <f>SUMIF(Entrada_Dados_Ano_2012!$C$7:$C$253,D114,Entrada_Dados_Ano_2012!$Y$7:$Y$253)</f>
        <v>250</v>
      </c>
      <c r="Y114" s="40">
        <f>SUMIF(Entrada_Dados_Ano_2012!$C$7:$C$253,D114,Entrada_Dados_Ano_2012!$Z$7:$Z$253)</f>
        <v>0</v>
      </c>
      <c r="Z114" s="40">
        <f>SUMIF(Entrada_Dados_Ano_2012!$C$7:$C$253,D114,Entrada_Dados_Ano_2012!$AA$7:$AA$253)</f>
        <v>0</v>
      </c>
      <c r="AA114" s="40">
        <f>SUMIF(Entrada_Dados_Ano_2012!$C$7:$C$253,D114,Entrada_Dados_Ano_2012!$AB$7:$AB$253)</f>
        <v>0</v>
      </c>
      <c r="AB114" s="40">
        <f>SUMIF(Entrada_Dados_Ano_2012!$C$7:$C$253,D114,Entrada_Dados_Ano_2012!$AC$7:$AC$253)</f>
        <v>30</v>
      </c>
      <c r="AC114" s="40">
        <f>SUMIF(Entrada_Dados_Ano_2012!$C$7:$C$253,D114,Entrada_Dados_Ano_2012!$AD$7:$AD$253)</f>
        <v>0</v>
      </c>
      <c r="AD114" s="40">
        <f>SUMIF(Entrada_Dados_Ano_2012!$C$7:$C$253,D114,Entrada_Dados_Ano_2012!$AE$7:$AE$253)</f>
        <v>1300</v>
      </c>
      <c r="AE114" s="40">
        <f>SUMIF(Entrada_Dados_Ano_2012!$C$7:$C$253,D114,Entrada_Dados_Ano_2012!$AF$7:$AF$253)</f>
        <v>0</v>
      </c>
      <c r="AF114" s="40">
        <f>SUMIF(Entrada_Dados_Ano_2012!$C$7:$C$253,D114,Entrada_Dados_Ano_2012!$AG$7:$AG$253)</f>
        <v>0</v>
      </c>
      <c r="AG114" s="40">
        <f>SUMIF(Entrada_Dados_Ano_2012!$C$7:$C$253,D114,Entrada_Dados_Ano_2012!$AH$7:$AH$253)</f>
        <v>0</v>
      </c>
      <c r="AH114" s="40">
        <f>SUMIF(Entrada_Dados_Ano_2012!$C$7:$C$253,D114,Entrada_Dados_Ano_2012!$AI$7:$AI$253)</f>
        <v>0</v>
      </c>
      <c r="AI114" s="40">
        <f>SUMIF(Entrada_Dados_Ano_2012!$C$7:$C$253,D114,Entrada_Dados_Ano_2012!$AJ$7:$AJ$253)</f>
        <v>0</v>
      </c>
      <c r="AJ114" s="40">
        <f>SUMIF(Entrada_Dados_Ano_2012!$C$7:$C$253,D114,Entrada_Dados_Ano_2012!$AK$7:$AK$253)</f>
        <v>60</v>
      </c>
      <c r="AK114" s="40">
        <f>SUMIF(Entrada_Dados_Ano_2012!$C$7:$C$253,D114,Entrada_Dados_Ano_2012!$AL$7:$AL$253)</f>
        <v>0</v>
      </c>
      <c r="AL114" s="40">
        <f>SUMIF(Entrada_Dados_Ano_2012!$C$7:$C$253,D114,Entrada_Dados_Ano_2012!$AM$7:$AM$253)</f>
        <v>400</v>
      </c>
      <c r="AM114" s="40">
        <f>SUMIF(Entrada_Dados_Ano_2012!$C$7:$C$253,D114,Entrada_Dados_Ano_2012!$AN$7:$AN$253)</f>
        <v>3200</v>
      </c>
      <c r="AN114" s="40">
        <f>SUMIF(Entrada_Dados_Ano_2012!$C$7:$C$253,D114,Entrada_Dados_Ano_2012!$AO$7:$AO$253)</f>
        <v>200</v>
      </c>
      <c r="AO114" s="40">
        <f>SUMIF(Entrada_Dados_Ano_2012!$C$7:$C$253,D114,Entrada_Dados_Ano_2012!$AP$7:$AP$253)</f>
        <v>0</v>
      </c>
      <c r="AP114" s="145">
        <f>SUMIF(Entrada_Dados_Ano_2012!$C$7:$C$253,D114,Entrada_Dados_Ano_2012!$AQ$7:$AQ$253)</f>
        <v>0</v>
      </c>
      <c r="AQ114" s="142">
        <f>SUMIF(Entrada_Dados_Ano_2012!$C$7:$C$253,D114,Entrada_Dados_Ano_2012!$AT$7:$AT$253)</f>
        <v>5750</v>
      </c>
      <c r="AR114" s="40">
        <f>SUMIF(Entrada_Dados_Ano_2012!$C$7:$C$253,D114,Entrada_Dados_Ano_2012!$AU$7:$AU$253)</f>
        <v>0</v>
      </c>
      <c r="AS114" s="40">
        <f>SUMIF(Entrada_Dados_Ano_2012!$C$7:$C$253,D114,Entrada_Dados_Ano_2012!$AV$7:$AV$253)</f>
        <v>0</v>
      </c>
      <c r="AT114" s="40">
        <f>SUMIF(Entrada_Dados_Ano_2012!$C$7:$C$253,D114,Entrada_Dados_Ano_2012!$AW$7:$AW$253)</f>
        <v>0</v>
      </c>
      <c r="AU114" s="40">
        <f>SUMIF(Entrada_Dados_Ano_2012!$C$7:$C$253,D114,Entrada_Dados_Ano_2012!$AX$7:$AX$253)</f>
        <v>60</v>
      </c>
      <c r="AV114" s="40">
        <f>SUMIF(Entrada_Dados_Ano_2012!$C$7:$C$253,D114,Entrada_Dados_Ano_2012!$AY$7:$AY$253)</f>
        <v>0</v>
      </c>
      <c r="AW114" s="40">
        <f>SUMIF(Entrada_Dados_Ano_2012!$C$7:$C$253,D114,Entrada_Dados_Ano_2012!$AZ$7:$AZ$253)</f>
        <v>88400</v>
      </c>
      <c r="AX114" s="40">
        <f>SUMIF(Entrada_Dados_Ano_2012!$C$7:$C$253,D114,Entrada_Dados_Ano_2012!$BA$7:$BA$253)</f>
        <v>0</v>
      </c>
      <c r="AY114" s="40">
        <f>SUMIF(Entrada_Dados_Ano_2012!$C$7:$C$253,D114,Entrada_Dados_Ano_2012!$BB$7:$BB$253)</f>
        <v>0</v>
      </c>
      <c r="AZ114" s="40">
        <f>SUMIF(Entrada_Dados_Ano_2012!$C$7:$C$253,D114,Entrada_Dados_Ano_2012!$BC$7:$BC$253)</f>
        <v>0</v>
      </c>
      <c r="BA114" s="40">
        <f>SUMIF(Entrada_Dados_Ano_2012!$C$7:$C$253,D114,Entrada_Dados_Ano_2012!$BD$7:$BD$253)</f>
        <v>0</v>
      </c>
      <c r="BB114" s="40">
        <f>SUMIF(Entrada_Dados_Ano_2012!$C$7:$C$253,D114,Entrada_Dados_Ano_2012!$BE$7:$BE$253)</f>
        <v>0</v>
      </c>
      <c r="BC114" s="40">
        <f>SUMIF(Entrada_Dados_Ano_2012!$C$7:$C$253,D114,Entrada_Dados_Ano_2012!$BF$7:$BF$253)</f>
        <v>1200</v>
      </c>
      <c r="BD114" s="40">
        <f>SUMIF(Entrada_Dados_Ano_2012!$C$7:$C$253,D114,Entrada_Dados_Ano_2012!$BG$7:$BG$253)</f>
        <v>0</v>
      </c>
      <c r="BE114" s="40">
        <f>SUMIF(Entrada_Dados_Ano_2012!$C$7:$C$253,D114,Entrada_Dados_Ano_2012!$BH$7:$BH$253)</f>
        <v>1280</v>
      </c>
      <c r="BF114" s="40">
        <f>SUMIF(Entrada_Dados_Ano_2012!$C$7:$C$253,D114,Entrada_Dados_Ano_2012!$BI$7:$BI$253)</f>
        <v>9600</v>
      </c>
      <c r="BG114" s="40">
        <f>SUMIF(Entrada_Dados_Ano_2012!$C$7:$C$253,D114,Entrada_Dados_Ano_2012!$BJ$7:$BJ$253)</f>
        <v>440</v>
      </c>
      <c r="BH114" s="40">
        <f>SUMIF(Entrada_Dados_Ano_2012!$C$7:$C$253,D114,Entrada_Dados_Ano_2012!$BK$7:$BK$253)</f>
        <v>0</v>
      </c>
      <c r="BI114" s="40">
        <f>SUMIF(Entrada_Dados_Ano_2012!$C$7:$C$253,D114,Entrada_Dados_Ano_2012!$BL$7:$BL$253)</f>
        <v>0</v>
      </c>
      <c r="BK114" s="80">
        <v>107</v>
      </c>
      <c r="BL114" s="81">
        <f t="shared" si="143"/>
        <v>0</v>
      </c>
      <c r="BM114" s="80" t="str">
        <f>IF(BL114=1,SUM($BL$8:BL114),"")</f>
        <v/>
      </c>
      <c r="BN114" s="86" t="str">
        <f t="shared" si="144"/>
        <v>Hidrolina</v>
      </c>
      <c r="BO114" s="117">
        <f t="shared" si="227"/>
        <v>0</v>
      </c>
      <c r="BP114" s="116">
        <f>HLOOKUP($BP$6,$BZ$6:DI114,BX114)</f>
        <v>0</v>
      </c>
      <c r="BQ114" s="117">
        <f>HLOOKUP($BQ$6,$DJ$6:ES114,BX114)</f>
        <v>0</v>
      </c>
      <c r="BR114" s="116">
        <f>HLOOKUP($BR$6,$ET$6:GC114,BX114)</f>
        <v>0</v>
      </c>
      <c r="BS114" s="84" t="str">
        <f t="shared" si="145"/>
        <v/>
      </c>
      <c r="BT114" s="96" t="str">
        <f>IF((SUM($BL113:$BL$254)=0),"",IF($BK114=VLOOKUP($BK114,$BM$8:$BM$254,1),IF(VLOOKUP($BK114,$BM$8:$BO$254,2)=0,"",VLOOKUP($BK114,$BM$8:$BO$254,3))," "))</f>
        <v/>
      </c>
      <c r="BU114" s="93" t="str">
        <f t="shared" si="146"/>
        <v/>
      </c>
      <c r="BV114" s="90" t="str">
        <f t="shared" si="147"/>
        <v/>
      </c>
      <c r="BW114" s="93" t="str">
        <f t="shared" si="148"/>
        <v/>
      </c>
      <c r="BX114" s="97">
        <v>109</v>
      </c>
      <c r="BY114" s="29"/>
      <c r="BZ114" s="113"/>
      <c r="CA114" s="113">
        <f t="shared" si="149"/>
        <v>0</v>
      </c>
      <c r="CB114" s="113">
        <f t="shared" si="150"/>
        <v>250</v>
      </c>
      <c r="CC114" s="113">
        <f t="shared" si="151"/>
        <v>0</v>
      </c>
      <c r="CD114" s="113">
        <f t="shared" si="152"/>
        <v>0</v>
      </c>
      <c r="CE114" s="113">
        <f t="shared" ca="1" si="153"/>
        <v>0</v>
      </c>
      <c r="CF114" s="113">
        <f t="shared" si="154"/>
        <v>30</v>
      </c>
      <c r="CG114" s="113">
        <f t="shared" si="155"/>
        <v>5</v>
      </c>
      <c r="CH114" s="113">
        <f t="shared" si="156"/>
        <v>0</v>
      </c>
      <c r="CI114" s="113">
        <f t="shared" si="116"/>
        <v>9</v>
      </c>
      <c r="CJ114" s="113">
        <f t="shared" si="117"/>
        <v>0</v>
      </c>
      <c r="CK114" s="113">
        <f t="shared" si="157"/>
        <v>1300</v>
      </c>
      <c r="CL114" s="113">
        <f t="shared" si="158"/>
        <v>0</v>
      </c>
      <c r="CM114" s="113">
        <f t="shared" si="159"/>
        <v>0</v>
      </c>
      <c r="CN114" s="113">
        <f t="shared" si="160"/>
        <v>0</v>
      </c>
      <c r="CO114" s="113">
        <f t="shared" si="161"/>
        <v>0</v>
      </c>
      <c r="CP114" s="113">
        <f t="shared" si="162"/>
        <v>0</v>
      </c>
      <c r="CQ114" s="113">
        <f t="shared" si="163"/>
        <v>0</v>
      </c>
      <c r="CR114" s="113">
        <f t="shared" si="164"/>
        <v>0</v>
      </c>
      <c r="CS114" s="113">
        <f t="shared" si="118"/>
        <v>0</v>
      </c>
      <c r="CT114" s="113">
        <f t="shared" si="119"/>
        <v>0</v>
      </c>
      <c r="CU114" s="113">
        <f t="shared" si="120"/>
        <v>0</v>
      </c>
      <c r="CV114" s="113">
        <f t="shared" si="121"/>
        <v>0</v>
      </c>
      <c r="CW114" s="113">
        <f t="shared" si="165"/>
        <v>60</v>
      </c>
      <c r="CX114" s="113">
        <f t="shared" si="122"/>
        <v>0</v>
      </c>
      <c r="CY114" s="113">
        <f t="shared" si="123"/>
        <v>0</v>
      </c>
      <c r="CZ114" s="113">
        <f t="shared" si="124"/>
        <v>0</v>
      </c>
      <c r="DA114" s="113">
        <f t="shared" si="166"/>
        <v>0</v>
      </c>
      <c r="DB114" s="113">
        <f t="shared" si="167"/>
        <v>400</v>
      </c>
      <c r="DC114" s="113">
        <f t="shared" si="168"/>
        <v>0</v>
      </c>
      <c r="DD114" s="113">
        <f t="shared" si="169"/>
        <v>3200</v>
      </c>
      <c r="DE114" s="113">
        <f t="shared" si="170"/>
        <v>200</v>
      </c>
      <c r="DF114" s="113">
        <f t="shared" si="171"/>
        <v>0</v>
      </c>
      <c r="DG114" s="113">
        <f t="shared" si="172"/>
        <v>0</v>
      </c>
      <c r="DH114" s="113">
        <f t="shared" si="173"/>
        <v>0</v>
      </c>
      <c r="DI114" s="113">
        <f t="shared" si="174"/>
        <v>0</v>
      </c>
      <c r="DJ114" s="113"/>
      <c r="DK114" s="113">
        <f t="shared" si="175"/>
        <v>0</v>
      </c>
      <c r="DL114" s="113">
        <f t="shared" si="176"/>
        <v>250</v>
      </c>
      <c r="DM114" s="113">
        <f t="shared" si="177"/>
        <v>0</v>
      </c>
      <c r="DN114" s="113">
        <f t="shared" si="178"/>
        <v>0</v>
      </c>
      <c r="DO114" s="113">
        <f t="shared" si="179"/>
        <v>0</v>
      </c>
      <c r="DP114" s="113">
        <f t="shared" si="180"/>
        <v>30</v>
      </c>
      <c r="DQ114" s="113">
        <f t="shared" si="181"/>
        <v>5</v>
      </c>
      <c r="DR114" s="113">
        <f t="shared" si="182"/>
        <v>0</v>
      </c>
      <c r="DS114" s="113">
        <f t="shared" si="125"/>
        <v>9</v>
      </c>
      <c r="DT114" s="113">
        <f t="shared" si="126"/>
        <v>0</v>
      </c>
      <c r="DU114" s="113">
        <f t="shared" si="183"/>
        <v>1300</v>
      </c>
      <c r="DV114" s="113">
        <f t="shared" si="184"/>
        <v>0</v>
      </c>
      <c r="DW114" s="113">
        <f t="shared" si="185"/>
        <v>0</v>
      </c>
      <c r="DX114" s="113">
        <f t="shared" si="186"/>
        <v>0</v>
      </c>
      <c r="DY114" s="113">
        <f t="shared" si="187"/>
        <v>0</v>
      </c>
      <c r="DZ114" s="113">
        <f t="shared" si="188"/>
        <v>0</v>
      </c>
      <c r="EA114" s="113">
        <f t="shared" si="189"/>
        <v>0</v>
      </c>
      <c r="EB114" s="113">
        <f t="shared" si="190"/>
        <v>0</v>
      </c>
      <c r="EC114" s="113">
        <f t="shared" si="127"/>
        <v>0</v>
      </c>
      <c r="ED114" s="113">
        <f t="shared" si="128"/>
        <v>0</v>
      </c>
      <c r="EE114" s="113">
        <f t="shared" si="129"/>
        <v>0</v>
      </c>
      <c r="EF114" s="113">
        <f t="shared" si="130"/>
        <v>0</v>
      </c>
      <c r="EG114" s="113">
        <f t="shared" si="191"/>
        <v>60</v>
      </c>
      <c r="EH114" s="113">
        <f t="shared" si="131"/>
        <v>0</v>
      </c>
      <c r="EI114" s="113">
        <f t="shared" si="132"/>
        <v>0</v>
      </c>
      <c r="EJ114" s="113">
        <f t="shared" si="133"/>
        <v>0</v>
      </c>
      <c r="EK114" s="113">
        <f t="shared" si="192"/>
        <v>0</v>
      </c>
      <c r="EL114" s="113">
        <f t="shared" si="193"/>
        <v>400</v>
      </c>
      <c r="EM114" s="113">
        <f t="shared" si="194"/>
        <v>0</v>
      </c>
      <c r="EN114" s="113">
        <f t="shared" si="195"/>
        <v>3200</v>
      </c>
      <c r="EO114" s="113">
        <f t="shared" si="196"/>
        <v>200</v>
      </c>
      <c r="EP114" s="113">
        <f t="shared" si="197"/>
        <v>0</v>
      </c>
      <c r="EQ114" s="113">
        <f t="shared" si="198"/>
        <v>0</v>
      </c>
      <c r="ER114" s="113">
        <f t="shared" si="199"/>
        <v>0</v>
      </c>
      <c r="ES114" s="113">
        <f t="shared" si="200"/>
        <v>0</v>
      </c>
      <c r="ET114" s="113"/>
      <c r="EU114" s="113">
        <f t="shared" si="201"/>
        <v>0</v>
      </c>
      <c r="EV114" s="113">
        <f t="shared" si="202"/>
        <v>5750</v>
      </c>
      <c r="EW114" s="113">
        <f t="shared" si="203"/>
        <v>0</v>
      </c>
      <c r="EX114" s="113">
        <f t="shared" si="204"/>
        <v>0</v>
      </c>
      <c r="EY114" s="113">
        <f t="shared" si="205"/>
        <v>0</v>
      </c>
      <c r="EZ114" s="113">
        <f t="shared" si="206"/>
        <v>60</v>
      </c>
      <c r="FA114" s="113">
        <f t="shared" si="207"/>
        <v>45</v>
      </c>
      <c r="FB114" s="113">
        <f t="shared" si="208"/>
        <v>0</v>
      </c>
      <c r="FC114" s="113">
        <f t="shared" si="134"/>
        <v>18</v>
      </c>
      <c r="FD114" s="113">
        <f t="shared" si="135"/>
        <v>0</v>
      </c>
      <c r="FE114" s="113">
        <f t="shared" si="209"/>
        <v>88400</v>
      </c>
      <c r="FF114" s="113">
        <f t="shared" si="210"/>
        <v>0</v>
      </c>
      <c r="FG114" s="113">
        <f t="shared" si="211"/>
        <v>0</v>
      </c>
      <c r="FH114" s="113">
        <f t="shared" si="212"/>
        <v>0</v>
      </c>
      <c r="FI114" s="113">
        <f t="shared" si="213"/>
        <v>0</v>
      </c>
      <c r="FJ114" s="113">
        <f t="shared" si="214"/>
        <v>0</v>
      </c>
      <c r="FK114" s="113">
        <f t="shared" si="215"/>
        <v>0</v>
      </c>
      <c r="FL114" s="113">
        <f t="shared" si="216"/>
        <v>0</v>
      </c>
      <c r="FM114" s="113">
        <f t="shared" si="136"/>
        <v>0</v>
      </c>
      <c r="FN114" s="113">
        <f t="shared" si="137"/>
        <v>0</v>
      </c>
      <c r="FO114" s="113">
        <f t="shared" si="138"/>
        <v>0</v>
      </c>
      <c r="FP114" s="113">
        <f t="shared" si="139"/>
        <v>0</v>
      </c>
      <c r="FQ114" s="113">
        <f t="shared" si="217"/>
        <v>1200</v>
      </c>
      <c r="FR114" s="113">
        <f t="shared" si="140"/>
        <v>0</v>
      </c>
      <c r="FS114" s="113">
        <f t="shared" si="141"/>
        <v>0</v>
      </c>
      <c r="FT114" s="113">
        <f t="shared" si="142"/>
        <v>0</v>
      </c>
      <c r="FU114" s="113">
        <f t="shared" si="218"/>
        <v>0</v>
      </c>
      <c r="FV114" s="113">
        <f t="shared" si="219"/>
        <v>1280</v>
      </c>
      <c r="FW114" s="113">
        <f t="shared" si="220"/>
        <v>0</v>
      </c>
      <c r="FX114" s="113">
        <f t="shared" si="221"/>
        <v>9600</v>
      </c>
      <c r="FY114" s="113">
        <f t="shared" si="222"/>
        <v>440</v>
      </c>
      <c r="FZ114" s="113">
        <f t="shared" si="223"/>
        <v>0</v>
      </c>
      <c r="GA114" s="113">
        <f t="shared" si="224"/>
        <v>0</v>
      </c>
      <c r="GB114" s="113">
        <f t="shared" si="225"/>
        <v>0</v>
      </c>
      <c r="GC114" s="113">
        <f t="shared" si="226"/>
        <v>0</v>
      </c>
    </row>
    <row r="115" spans="2:185" ht="12.75" customHeight="1" x14ac:dyDescent="0.2">
      <c r="B115" s="124">
        <v>108</v>
      </c>
      <c r="C115" s="121" t="s">
        <v>384</v>
      </c>
      <c r="D115" s="126" t="s">
        <v>159</v>
      </c>
      <c r="E115" s="40">
        <f>SUMIF(Entrada_Dados_Ano_2012!$C$7:$C$253,D115,Entrada_Dados_Ano_2012!$D$7:$D$253)</f>
        <v>0</v>
      </c>
      <c r="F115" s="40">
        <f>SUMIF(Entrada_Dados_Ano_2012!$C$7:$C$253,D115,Entrada_Dados_Ano_2012!$E$7:$E$253)</f>
        <v>0</v>
      </c>
      <c r="G115" s="40">
        <f>SUMIF(Entrada_Dados_Ano_2012!$C$7:$C$253,D115,Entrada_Dados_Ano_2012!$F$7:$F$253)</f>
        <v>0</v>
      </c>
      <c r="H115" s="40">
        <f ca="1">SUMIF(Entrada_Dados_Ano_2012!$C$7:$C$253,D115,Entrada_Dados_Ano_2012!$G$7:$G$251)</f>
        <v>0</v>
      </c>
      <c r="I115" s="40">
        <f>SUMIF(Entrada_Dados_Ano_2012!$C$7:$C$251,D115,Entrada_Dados_Ano_2012!$H$7:$H$253)</f>
        <v>20</v>
      </c>
      <c r="J115" s="40">
        <f>SUMIF(Entrada_Dados_Ano_2012!$C$7:$C$253,D115,Entrada_Dados_Ano_2012!$I$7:$I$253)</f>
        <v>0</v>
      </c>
      <c r="K115" s="40">
        <f>SUMIF(Entrada_Dados_Ano_2012!$C$7:$C$253,D115,Entrada_Dados_Ano_2012!$J$7:$J$253)</f>
        <v>0</v>
      </c>
      <c r="L115" s="40">
        <f>SUMIF(Entrada_Dados_Ano_2012!$C$7:$C$253,D115,Entrada_Dados_Ano_2012!$K$7:$K$253)</f>
        <v>0</v>
      </c>
      <c r="M115" s="40">
        <f>SUMIF(Entrada_Dados_Ano_2012!$C$7:$C$253,D115,Entrada_Dados_Ano_2012!$L$7:$L$253)</f>
        <v>0</v>
      </c>
      <c r="N115" s="40">
        <f>SUMIF(Entrada_Dados_Ano_2012!$C$7:$C$253,D115,Entrada_Dados_Ano_2012!$M$7:$M$253)</f>
        <v>590</v>
      </c>
      <c r="O115" s="40">
        <f>SUMIF(Entrada_Dados_Ano_2012!$C$7:$C$253,D115,Entrada_Dados_Ano_2012!$N$7:$N$253)</f>
        <v>0</v>
      </c>
      <c r="P115" s="40">
        <f>SUMIF(Entrada_Dados_Ano_2012!$C$7:$C$253,D115,Entrada_Dados_Ano_2012!$O$7:$O$253)</f>
        <v>0</v>
      </c>
      <c r="Q115" s="40">
        <f>SUMIF(Entrada_Dados_Ano_2012!$C$7:$C$253,D115,Entrada_Dados_Ano_2012!$P$7:$P$253)</f>
        <v>0</v>
      </c>
      <c r="R115" s="40">
        <f>SUMIF(Entrada_Dados_Ano_2012!$C$7:$C$253,D115,Entrada_Dados_Ano_2012!$Q$7:$Q$253)</f>
        <v>80</v>
      </c>
      <c r="S115" s="40">
        <f>SUMIF(Entrada_Dados_Ano_2012!$C$7:$C$253,D115,Entrada_Dados_Ano_2012!$R$7:$R$253)</f>
        <v>580</v>
      </c>
      <c r="T115" s="40">
        <f>SUMIF(Entrada_Dados_Ano_2012!$C$7:$C$253,D115,Entrada_Dados_Ano_2012!$S$7:$S$253)</f>
        <v>480</v>
      </c>
      <c r="U115" s="40">
        <f>SUMIF(Entrada_Dados_Ano_2012!$C$7:$C$253,D115,Entrada_Dados_Ano_2012!$T$7:$T$253)</f>
        <v>0</v>
      </c>
      <c r="V115" s="40">
        <f>SUMIF(Entrada_Dados_Ano_2012!$C$7:$C$253,D115,Entrada_Dados_Ano_2012!$U$7:$U$253)</f>
        <v>0</v>
      </c>
      <c r="W115" s="145">
        <f>SUMIF(Entrada_Dados_Ano_2012!$C$7:$C$253,D115,Entrada_Dados_Ano_2012!$V$7:$V$253)</f>
        <v>0</v>
      </c>
      <c r="X115" s="142">
        <f>SUMIF(Entrada_Dados_Ano_2012!$C$7:$C$253,D115,Entrada_Dados_Ano_2012!$Y$7:$Y$253)</f>
        <v>0</v>
      </c>
      <c r="Y115" s="40">
        <f>SUMIF(Entrada_Dados_Ano_2012!$C$7:$C$253,D115,Entrada_Dados_Ano_2012!$Z$7:$Z$253)</f>
        <v>0</v>
      </c>
      <c r="Z115" s="40">
        <f>SUMIF(Entrada_Dados_Ano_2012!$C$7:$C$253,D115,Entrada_Dados_Ano_2012!$AA$7:$AA$253)</f>
        <v>0</v>
      </c>
      <c r="AA115" s="40">
        <f>SUMIF(Entrada_Dados_Ano_2012!$C$7:$C$253,D115,Entrada_Dados_Ano_2012!$AB$7:$AB$253)</f>
        <v>0</v>
      </c>
      <c r="AB115" s="40">
        <f>SUMIF(Entrada_Dados_Ano_2012!$C$7:$C$253,D115,Entrada_Dados_Ano_2012!$AC$7:$AC$253)</f>
        <v>20</v>
      </c>
      <c r="AC115" s="40">
        <f>SUMIF(Entrada_Dados_Ano_2012!$C$7:$C$253,D115,Entrada_Dados_Ano_2012!$AD$7:$AD$253)</f>
        <v>0</v>
      </c>
      <c r="AD115" s="40">
        <f>SUMIF(Entrada_Dados_Ano_2012!$C$7:$C$253,D115,Entrada_Dados_Ano_2012!$AE$7:$AE$253)</f>
        <v>0</v>
      </c>
      <c r="AE115" s="40">
        <f>SUMIF(Entrada_Dados_Ano_2012!$C$7:$C$253,D115,Entrada_Dados_Ano_2012!$AF$7:$AF$253)</f>
        <v>0</v>
      </c>
      <c r="AF115" s="40">
        <f>SUMIF(Entrada_Dados_Ano_2012!$C$7:$C$253,D115,Entrada_Dados_Ano_2012!$AG$7:$AG$253)</f>
        <v>0</v>
      </c>
      <c r="AG115" s="40">
        <f>SUMIF(Entrada_Dados_Ano_2012!$C$7:$C$253,D115,Entrada_Dados_Ano_2012!$AH$7:$AH$253)</f>
        <v>590</v>
      </c>
      <c r="AH115" s="40">
        <f>SUMIF(Entrada_Dados_Ano_2012!$C$7:$C$253,D115,Entrada_Dados_Ano_2012!$AI$7:$AI$253)</f>
        <v>0</v>
      </c>
      <c r="AI115" s="40">
        <f>SUMIF(Entrada_Dados_Ano_2012!$C$7:$C$253,D115,Entrada_Dados_Ano_2012!$AJ$7:$AJ$253)</f>
        <v>0</v>
      </c>
      <c r="AJ115" s="40">
        <f>SUMIF(Entrada_Dados_Ano_2012!$C$7:$C$253,D115,Entrada_Dados_Ano_2012!$AK$7:$AK$253)</f>
        <v>0</v>
      </c>
      <c r="AK115" s="40">
        <f>SUMIF(Entrada_Dados_Ano_2012!$C$7:$C$253,D115,Entrada_Dados_Ano_2012!$AL$7:$AL$253)</f>
        <v>80</v>
      </c>
      <c r="AL115" s="40">
        <f>SUMIF(Entrada_Dados_Ano_2012!$C$7:$C$253,D115,Entrada_Dados_Ano_2012!$AM$7:$AM$253)</f>
        <v>580</v>
      </c>
      <c r="AM115" s="40">
        <f>SUMIF(Entrada_Dados_Ano_2012!$C$7:$C$253,D115,Entrada_Dados_Ano_2012!$AN$7:$AN$253)</f>
        <v>480</v>
      </c>
      <c r="AN115" s="40">
        <f>SUMIF(Entrada_Dados_Ano_2012!$C$7:$C$253,D115,Entrada_Dados_Ano_2012!$AO$7:$AO$253)</f>
        <v>0</v>
      </c>
      <c r="AO115" s="40">
        <f>SUMIF(Entrada_Dados_Ano_2012!$C$7:$C$253,D115,Entrada_Dados_Ano_2012!$AP$7:$AP$253)</f>
        <v>0</v>
      </c>
      <c r="AP115" s="145">
        <f>SUMIF(Entrada_Dados_Ano_2012!$C$7:$C$253,D115,Entrada_Dados_Ano_2012!$AQ$7:$AQ$253)</f>
        <v>0</v>
      </c>
      <c r="AQ115" s="142">
        <f>SUMIF(Entrada_Dados_Ano_2012!$C$7:$C$253,D115,Entrada_Dados_Ano_2012!$AT$7:$AT$253)</f>
        <v>0</v>
      </c>
      <c r="AR115" s="40">
        <f>SUMIF(Entrada_Dados_Ano_2012!$C$7:$C$253,D115,Entrada_Dados_Ano_2012!$AU$7:$AU$253)</f>
        <v>0</v>
      </c>
      <c r="AS115" s="40">
        <f>SUMIF(Entrada_Dados_Ano_2012!$C$7:$C$253,D115,Entrada_Dados_Ano_2012!$AV$7:$AV$253)</f>
        <v>0</v>
      </c>
      <c r="AT115" s="40">
        <f>SUMIF(Entrada_Dados_Ano_2012!$C$7:$C$253,D115,Entrada_Dados_Ano_2012!$AW$7:$AW$253)</f>
        <v>0</v>
      </c>
      <c r="AU115" s="40">
        <f>SUMIF(Entrada_Dados_Ano_2012!$C$7:$C$253,D115,Entrada_Dados_Ano_2012!$AX$7:$AX$253)</f>
        <v>24</v>
      </c>
      <c r="AV115" s="40">
        <f>SUMIF(Entrada_Dados_Ano_2012!$C$7:$C$253,D115,Entrada_Dados_Ano_2012!$AY$7:$AY$253)</f>
        <v>0</v>
      </c>
      <c r="AW115" s="40">
        <f>SUMIF(Entrada_Dados_Ano_2012!$C$7:$C$253,D115,Entrada_Dados_Ano_2012!$AZ$7:$AZ$253)</f>
        <v>0</v>
      </c>
      <c r="AX115" s="40">
        <f>SUMIF(Entrada_Dados_Ano_2012!$C$7:$C$253,D115,Entrada_Dados_Ano_2012!$BA$7:$BA$253)</f>
        <v>0</v>
      </c>
      <c r="AY115" s="40">
        <f>SUMIF(Entrada_Dados_Ano_2012!$C$7:$C$253,D115,Entrada_Dados_Ano_2012!$BB$7:$BB$253)</f>
        <v>0</v>
      </c>
      <c r="AZ115" s="40">
        <f>SUMIF(Entrada_Dados_Ano_2012!$C$7:$C$253,D115,Entrada_Dados_Ano_2012!$BC$7:$BC$253)</f>
        <v>1454</v>
      </c>
      <c r="BA115" s="40">
        <f>SUMIF(Entrada_Dados_Ano_2012!$C$7:$C$253,D115,Entrada_Dados_Ano_2012!$BD$7:$BD$253)</f>
        <v>0</v>
      </c>
      <c r="BB115" s="40">
        <f>SUMIF(Entrada_Dados_Ano_2012!$C$7:$C$253,D115,Entrada_Dados_Ano_2012!$BE$7:$BE$253)</f>
        <v>0</v>
      </c>
      <c r="BC115" s="40">
        <f>SUMIF(Entrada_Dados_Ano_2012!$C$7:$C$253,D115,Entrada_Dados_Ano_2012!$BF$7:$BF$253)</f>
        <v>0</v>
      </c>
      <c r="BD115" s="40">
        <f>SUMIF(Entrada_Dados_Ano_2012!$C$7:$C$253,D115,Entrada_Dados_Ano_2012!$BG$7:$BG$253)</f>
        <v>2400</v>
      </c>
      <c r="BE115" s="40">
        <f>SUMIF(Entrada_Dados_Ano_2012!$C$7:$C$253,D115,Entrada_Dados_Ano_2012!$BH$7:$BH$253)</f>
        <v>1772</v>
      </c>
      <c r="BF115" s="40">
        <f>SUMIF(Entrada_Dados_Ano_2012!$C$7:$C$253,D115,Entrada_Dados_Ano_2012!$BI$7:$BI$253)</f>
        <v>1440</v>
      </c>
      <c r="BG115" s="40">
        <f>SUMIF(Entrada_Dados_Ano_2012!$C$7:$C$253,D115,Entrada_Dados_Ano_2012!$BJ$7:$BJ$253)</f>
        <v>0</v>
      </c>
      <c r="BH115" s="40">
        <f>SUMIF(Entrada_Dados_Ano_2012!$C$7:$C$253,D115,Entrada_Dados_Ano_2012!$BK$7:$BK$253)</f>
        <v>0</v>
      </c>
      <c r="BI115" s="40">
        <f>SUMIF(Entrada_Dados_Ano_2012!$C$7:$C$253,D115,Entrada_Dados_Ano_2012!$BL$7:$BL$253)</f>
        <v>0</v>
      </c>
      <c r="BK115" s="80">
        <v>108</v>
      </c>
      <c r="BL115" s="81">
        <f t="shared" si="143"/>
        <v>0</v>
      </c>
      <c r="BM115" s="80" t="str">
        <f>IF(BL115=1,SUM($BL$8:BL115),"")</f>
        <v/>
      </c>
      <c r="BN115" s="86" t="str">
        <f t="shared" si="144"/>
        <v>Iaciara</v>
      </c>
      <c r="BO115" s="117">
        <f t="shared" si="227"/>
        <v>0</v>
      </c>
      <c r="BP115" s="116">
        <f>HLOOKUP($BP$6,$BZ$6:DI115,BX115)</f>
        <v>0</v>
      </c>
      <c r="BQ115" s="117">
        <f>HLOOKUP($BQ$6,$DJ$6:ES115,BX115)</f>
        <v>0</v>
      </c>
      <c r="BR115" s="116">
        <f>HLOOKUP($BR$6,$ET$6:GC115,BX115)</f>
        <v>0</v>
      </c>
      <c r="BS115" s="84" t="str">
        <f t="shared" si="145"/>
        <v/>
      </c>
      <c r="BT115" s="96" t="str">
        <f>IF((SUM($BL114:$BL$254)=0),"",IF($BK115=VLOOKUP($BK115,$BM$8:$BM$254,1),IF(VLOOKUP($BK115,$BM$8:$BO$254,2)=0,"",VLOOKUP($BK115,$BM$8:$BO$254,3))," "))</f>
        <v/>
      </c>
      <c r="BU115" s="93" t="str">
        <f t="shared" si="146"/>
        <v/>
      </c>
      <c r="BV115" s="90" t="str">
        <f t="shared" si="147"/>
        <v/>
      </c>
      <c r="BW115" s="93" t="str">
        <f t="shared" si="148"/>
        <v/>
      </c>
      <c r="BX115" s="97">
        <v>110</v>
      </c>
      <c r="BY115" s="29"/>
      <c r="BZ115" s="113"/>
      <c r="CA115" s="113">
        <f t="shared" si="149"/>
        <v>0</v>
      </c>
      <c r="CB115" s="113">
        <f t="shared" si="150"/>
        <v>0</v>
      </c>
      <c r="CC115" s="113">
        <f t="shared" si="151"/>
        <v>0</v>
      </c>
      <c r="CD115" s="113">
        <f t="shared" si="152"/>
        <v>0</v>
      </c>
      <c r="CE115" s="113">
        <f t="shared" ca="1" si="153"/>
        <v>0</v>
      </c>
      <c r="CF115" s="113">
        <f t="shared" si="154"/>
        <v>20</v>
      </c>
      <c r="CG115" s="113">
        <f t="shared" si="155"/>
        <v>0</v>
      </c>
      <c r="CH115" s="113">
        <f t="shared" si="156"/>
        <v>0</v>
      </c>
      <c r="CI115" s="113">
        <f t="shared" si="116"/>
        <v>0</v>
      </c>
      <c r="CJ115" s="113">
        <f t="shared" si="117"/>
        <v>0</v>
      </c>
      <c r="CK115" s="113">
        <f t="shared" si="157"/>
        <v>0</v>
      </c>
      <c r="CL115" s="113">
        <f t="shared" si="158"/>
        <v>0</v>
      </c>
      <c r="CM115" s="113">
        <f t="shared" si="159"/>
        <v>0</v>
      </c>
      <c r="CN115" s="113">
        <f t="shared" si="160"/>
        <v>0</v>
      </c>
      <c r="CO115" s="113">
        <f t="shared" si="161"/>
        <v>590</v>
      </c>
      <c r="CP115" s="113">
        <f t="shared" si="162"/>
        <v>0</v>
      </c>
      <c r="CQ115" s="113">
        <f t="shared" si="163"/>
        <v>0</v>
      </c>
      <c r="CR115" s="113">
        <f t="shared" si="164"/>
        <v>0</v>
      </c>
      <c r="CS115" s="113">
        <f t="shared" si="118"/>
        <v>0</v>
      </c>
      <c r="CT115" s="113">
        <f t="shared" si="119"/>
        <v>0</v>
      </c>
      <c r="CU115" s="113">
        <f t="shared" si="120"/>
        <v>0</v>
      </c>
      <c r="CV115" s="113">
        <f t="shared" si="121"/>
        <v>0</v>
      </c>
      <c r="CW115" s="113">
        <f t="shared" si="165"/>
        <v>0</v>
      </c>
      <c r="CX115" s="113">
        <f t="shared" si="122"/>
        <v>0</v>
      </c>
      <c r="CY115" s="113">
        <f t="shared" si="123"/>
        <v>0</v>
      </c>
      <c r="CZ115" s="113">
        <f t="shared" si="124"/>
        <v>0</v>
      </c>
      <c r="DA115" s="113">
        <f t="shared" si="166"/>
        <v>80</v>
      </c>
      <c r="DB115" s="113">
        <f t="shared" si="167"/>
        <v>580</v>
      </c>
      <c r="DC115" s="113">
        <f t="shared" si="168"/>
        <v>0</v>
      </c>
      <c r="DD115" s="113">
        <f t="shared" si="169"/>
        <v>480</v>
      </c>
      <c r="DE115" s="113">
        <f t="shared" si="170"/>
        <v>0</v>
      </c>
      <c r="DF115" s="113">
        <f t="shared" si="171"/>
        <v>0</v>
      </c>
      <c r="DG115" s="113">
        <f t="shared" si="172"/>
        <v>0</v>
      </c>
      <c r="DH115" s="113">
        <f t="shared" si="173"/>
        <v>0</v>
      </c>
      <c r="DI115" s="113">
        <f t="shared" si="174"/>
        <v>0</v>
      </c>
      <c r="DJ115" s="113"/>
      <c r="DK115" s="113">
        <f t="shared" si="175"/>
        <v>0</v>
      </c>
      <c r="DL115" s="113">
        <f t="shared" si="176"/>
        <v>0</v>
      </c>
      <c r="DM115" s="113">
        <f t="shared" si="177"/>
        <v>0</v>
      </c>
      <c r="DN115" s="113">
        <f t="shared" si="178"/>
        <v>0</v>
      </c>
      <c r="DO115" s="113">
        <f t="shared" si="179"/>
        <v>0</v>
      </c>
      <c r="DP115" s="113">
        <f t="shared" si="180"/>
        <v>20</v>
      </c>
      <c r="DQ115" s="113">
        <f t="shared" si="181"/>
        <v>0</v>
      </c>
      <c r="DR115" s="113">
        <f t="shared" si="182"/>
        <v>0</v>
      </c>
      <c r="DS115" s="113">
        <f t="shared" si="125"/>
        <v>0</v>
      </c>
      <c r="DT115" s="113">
        <f t="shared" si="126"/>
        <v>0</v>
      </c>
      <c r="DU115" s="113">
        <f t="shared" si="183"/>
        <v>0</v>
      </c>
      <c r="DV115" s="113">
        <f t="shared" si="184"/>
        <v>0</v>
      </c>
      <c r="DW115" s="113">
        <f t="shared" si="185"/>
        <v>0</v>
      </c>
      <c r="DX115" s="113">
        <f t="shared" si="186"/>
        <v>0</v>
      </c>
      <c r="DY115" s="113">
        <f t="shared" si="187"/>
        <v>590</v>
      </c>
      <c r="DZ115" s="113">
        <f t="shared" si="188"/>
        <v>0</v>
      </c>
      <c r="EA115" s="113">
        <f t="shared" si="189"/>
        <v>0</v>
      </c>
      <c r="EB115" s="113">
        <f t="shared" si="190"/>
        <v>0</v>
      </c>
      <c r="EC115" s="113">
        <f t="shared" si="127"/>
        <v>0</v>
      </c>
      <c r="ED115" s="113">
        <f t="shared" si="128"/>
        <v>0</v>
      </c>
      <c r="EE115" s="113">
        <f t="shared" si="129"/>
        <v>0</v>
      </c>
      <c r="EF115" s="113">
        <f t="shared" si="130"/>
        <v>0</v>
      </c>
      <c r="EG115" s="113">
        <f t="shared" si="191"/>
        <v>0</v>
      </c>
      <c r="EH115" s="113">
        <f t="shared" si="131"/>
        <v>0</v>
      </c>
      <c r="EI115" s="113">
        <f t="shared" si="132"/>
        <v>0</v>
      </c>
      <c r="EJ115" s="113">
        <f t="shared" si="133"/>
        <v>0</v>
      </c>
      <c r="EK115" s="113">
        <f t="shared" si="192"/>
        <v>80</v>
      </c>
      <c r="EL115" s="113">
        <f t="shared" si="193"/>
        <v>580</v>
      </c>
      <c r="EM115" s="113">
        <f t="shared" si="194"/>
        <v>0</v>
      </c>
      <c r="EN115" s="113">
        <f t="shared" si="195"/>
        <v>480</v>
      </c>
      <c r="EO115" s="113">
        <f t="shared" si="196"/>
        <v>0</v>
      </c>
      <c r="EP115" s="113">
        <f t="shared" si="197"/>
        <v>0</v>
      </c>
      <c r="EQ115" s="113">
        <f t="shared" si="198"/>
        <v>0</v>
      </c>
      <c r="ER115" s="113">
        <f t="shared" si="199"/>
        <v>0</v>
      </c>
      <c r="ES115" s="113">
        <f t="shared" si="200"/>
        <v>0</v>
      </c>
      <c r="ET115" s="113"/>
      <c r="EU115" s="113">
        <f t="shared" si="201"/>
        <v>0</v>
      </c>
      <c r="EV115" s="113">
        <f t="shared" si="202"/>
        <v>0</v>
      </c>
      <c r="EW115" s="113">
        <f t="shared" si="203"/>
        <v>0</v>
      </c>
      <c r="EX115" s="113">
        <f t="shared" si="204"/>
        <v>0</v>
      </c>
      <c r="EY115" s="113">
        <f t="shared" si="205"/>
        <v>0</v>
      </c>
      <c r="EZ115" s="113">
        <f t="shared" si="206"/>
        <v>24</v>
      </c>
      <c r="FA115" s="113">
        <f t="shared" si="207"/>
        <v>0</v>
      </c>
      <c r="FB115" s="113">
        <f t="shared" si="208"/>
        <v>0</v>
      </c>
      <c r="FC115" s="113">
        <f t="shared" si="134"/>
        <v>0</v>
      </c>
      <c r="FD115" s="113">
        <f t="shared" si="135"/>
        <v>0</v>
      </c>
      <c r="FE115" s="113">
        <f t="shared" si="209"/>
        <v>0</v>
      </c>
      <c r="FF115" s="113">
        <f t="shared" si="210"/>
        <v>0</v>
      </c>
      <c r="FG115" s="113">
        <f t="shared" si="211"/>
        <v>0</v>
      </c>
      <c r="FH115" s="113">
        <f t="shared" si="212"/>
        <v>0</v>
      </c>
      <c r="FI115" s="113">
        <f t="shared" si="213"/>
        <v>1454</v>
      </c>
      <c r="FJ115" s="113">
        <f t="shared" si="214"/>
        <v>0</v>
      </c>
      <c r="FK115" s="113">
        <f t="shared" si="215"/>
        <v>0</v>
      </c>
      <c r="FL115" s="113">
        <f t="shared" si="216"/>
        <v>0</v>
      </c>
      <c r="FM115" s="113">
        <f t="shared" si="136"/>
        <v>0</v>
      </c>
      <c r="FN115" s="113">
        <f t="shared" si="137"/>
        <v>0</v>
      </c>
      <c r="FO115" s="113">
        <f t="shared" si="138"/>
        <v>0</v>
      </c>
      <c r="FP115" s="113">
        <f t="shared" si="139"/>
        <v>0</v>
      </c>
      <c r="FQ115" s="113">
        <f t="shared" si="217"/>
        <v>0</v>
      </c>
      <c r="FR115" s="113">
        <f t="shared" si="140"/>
        <v>0</v>
      </c>
      <c r="FS115" s="113">
        <f t="shared" si="141"/>
        <v>0</v>
      </c>
      <c r="FT115" s="113">
        <f t="shared" si="142"/>
        <v>0</v>
      </c>
      <c r="FU115" s="113">
        <f t="shared" si="218"/>
        <v>2400</v>
      </c>
      <c r="FV115" s="113">
        <f t="shared" si="219"/>
        <v>1772</v>
      </c>
      <c r="FW115" s="113">
        <f t="shared" si="220"/>
        <v>0</v>
      </c>
      <c r="FX115" s="113">
        <f t="shared" si="221"/>
        <v>1440</v>
      </c>
      <c r="FY115" s="113">
        <f t="shared" si="222"/>
        <v>0</v>
      </c>
      <c r="FZ115" s="113">
        <f t="shared" si="223"/>
        <v>0</v>
      </c>
      <c r="GA115" s="113">
        <f t="shared" si="224"/>
        <v>0</v>
      </c>
      <c r="GB115" s="113">
        <f t="shared" si="225"/>
        <v>0</v>
      </c>
      <c r="GC115" s="113">
        <f t="shared" si="226"/>
        <v>0</v>
      </c>
    </row>
    <row r="116" spans="2:185" ht="12.75" customHeight="1" x14ac:dyDescent="0.2">
      <c r="B116" s="124">
        <v>109</v>
      </c>
      <c r="C116" s="121" t="s">
        <v>385</v>
      </c>
      <c r="D116" s="126" t="s">
        <v>160</v>
      </c>
      <c r="E116" s="40">
        <f>SUMIF(Entrada_Dados_Ano_2012!$C$7:$C$253,D116,Entrada_Dados_Ano_2012!$D$7:$D$253)</f>
        <v>5</v>
      </c>
      <c r="F116" s="40">
        <f>SUMIF(Entrada_Dados_Ano_2012!$C$7:$C$253,D116,Entrada_Dados_Ano_2012!$E$7:$E$253)</f>
        <v>0</v>
      </c>
      <c r="G116" s="40">
        <f>SUMIF(Entrada_Dados_Ano_2012!$C$7:$C$253,D116,Entrada_Dados_Ano_2012!$F$7:$F$253)</f>
        <v>0</v>
      </c>
      <c r="H116" s="40">
        <f ca="1">SUMIF(Entrada_Dados_Ano_2012!$C$7:$C$253,D116,Entrada_Dados_Ano_2012!$G$7:$G$251)</f>
        <v>0</v>
      </c>
      <c r="I116" s="40">
        <f>SUMIF(Entrada_Dados_Ano_2012!$C$7:$C$251,D116,Entrada_Dados_Ano_2012!$H$7:$H$253)</f>
        <v>80</v>
      </c>
      <c r="J116" s="40">
        <f>SUMIF(Entrada_Dados_Ano_2012!$C$7:$C$253,D116,Entrada_Dados_Ano_2012!$I$7:$I$253)</f>
        <v>0</v>
      </c>
      <c r="K116" s="40">
        <f>SUMIF(Entrada_Dados_Ano_2012!$C$7:$C$253,D116,Entrada_Dados_Ano_2012!$J$7:$J$253)</f>
        <v>14930</v>
      </c>
      <c r="L116" s="40">
        <f>SUMIF(Entrada_Dados_Ano_2012!$C$7:$C$253,D116,Entrada_Dados_Ano_2012!$K$7:$K$253)</f>
        <v>0</v>
      </c>
      <c r="M116" s="40">
        <f>SUMIF(Entrada_Dados_Ano_2012!$C$7:$C$253,D116,Entrada_Dados_Ano_2012!$L$7:$L$253)</f>
        <v>0</v>
      </c>
      <c r="N116" s="40">
        <f>SUMIF(Entrada_Dados_Ano_2012!$C$7:$C$253,D116,Entrada_Dados_Ano_2012!$M$7:$M$253)</f>
        <v>30</v>
      </c>
      <c r="O116" s="40">
        <f>SUMIF(Entrada_Dados_Ano_2012!$C$7:$C$253,D116,Entrada_Dados_Ano_2012!$N$7:$N$253)</f>
        <v>0</v>
      </c>
      <c r="P116" s="40">
        <f>SUMIF(Entrada_Dados_Ano_2012!$C$7:$C$253,D116,Entrada_Dados_Ano_2012!$O$7:$O$253)</f>
        <v>0</v>
      </c>
      <c r="Q116" s="40">
        <f>SUMIF(Entrada_Dados_Ano_2012!$C$7:$C$253,D116,Entrada_Dados_Ano_2012!$P$7:$P$253)</f>
        <v>0</v>
      </c>
      <c r="R116" s="40">
        <f>SUMIF(Entrada_Dados_Ano_2012!$C$7:$C$253,D116,Entrada_Dados_Ano_2012!$Q$7:$Q$253)</f>
        <v>0</v>
      </c>
      <c r="S116" s="40">
        <f>SUMIF(Entrada_Dados_Ano_2012!$C$7:$C$253,D116,Entrada_Dados_Ano_2012!$R$7:$R$253)</f>
        <v>2400</v>
      </c>
      <c r="T116" s="40">
        <f>SUMIF(Entrada_Dados_Ano_2012!$C$7:$C$253,D116,Entrada_Dados_Ano_2012!$S$7:$S$253)</f>
        <v>12000</v>
      </c>
      <c r="U116" s="40">
        <f>SUMIF(Entrada_Dados_Ano_2012!$C$7:$C$253,D116,Entrada_Dados_Ano_2012!$T$7:$T$253)</f>
        <v>2000</v>
      </c>
      <c r="V116" s="40">
        <f>SUMIF(Entrada_Dados_Ano_2012!$C$7:$C$253,D116,Entrada_Dados_Ano_2012!$U$7:$U$253)</f>
        <v>0</v>
      </c>
      <c r="W116" s="145">
        <f>SUMIF(Entrada_Dados_Ano_2012!$C$7:$C$253,D116,Entrada_Dados_Ano_2012!$V$7:$V$253)</f>
        <v>0</v>
      </c>
      <c r="X116" s="142">
        <f>SUMIF(Entrada_Dados_Ano_2012!$C$7:$C$253,D116,Entrada_Dados_Ano_2012!$Y$7:$Y$253)</f>
        <v>5</v>
      </c>
      <c r="Y116" s="40">
        <f>SUMIF(Entrada_Dados_Ano_2012!$C$7:$C$253,D116,Entrada_Dados_Ano_2012!$Z$7:$Z$253)</f>
        <v>0</v>
      </c>
      <c r="Z116" s="40">
        <f>SUMIF(Entrada_Dados_Ano_2012!$C$7:$C$253,D116,Entrada_Dados_Ano_2012!$AA$7:$AA$253)</f>
        <v>0</v>
      </c>
      <c r="AA116" s="40">
        <f>SUMIF(Entrada_Dados_Ano_2012!$C$7:$C$253,D116,Entrada_Dados_Ano_2012!$AB$7:$AB$253)</f>
        <v>0</v>
      </c>
      <c r="AB116" s="40">
        <f>SUMIF(Entrada_Dados_Ano_2012!$C$7:$C$253,D116,Entrada_Dados_Ano_2012!$AC$7:$AC$253)</f>
        <v>50</v>
      </c>
      <c r="AC116" s="40">
        <f>SUMIF(Entrada_Dados_Ano_2012!$C$7:$C$253,D116,Entrada_Dados_Ano_2012!$AD$7:$AD$253)</f>
        <v>0</v>
      </c>
      <c r="AD116" s="40">
        <f>SUMIF(Entrada_Dados_Ano_2012!$C$7:$C$253,D116,Entrada_Dados_Ano_2012!$AE$7:$AE$253)</f>
        <v>14930</v>
      </c>
      <c r="AE116" s="40">
        <f>SUMIF(Entrada_Dados_Ano_2012!$C$7:$C$253,D116,Entrada_Dados_Ano_2012!$AF$7:$AF$253)</f>
        <v>0</v>
      </c>
      <c r="AF116" s="40">
        <f>SUMIF(Entrada_Dados_Ano_2012!$C$7:$C$253,D116,Entrada_Dados_Ano_2012!$AG$7:$AG$253)</f>
        <v>0</v>
      </c>
      <c r="AG116" s="40">
        <f>SUMIF(Entrada_Dados_Ano_2012!$C$7:$C$253,D116,Entrada_Dados_Ano_2012!$AH$7:$AH$253)</f>
        <v>30</v>
      </c>
      <c r="AH116" s="40">
        <f>SUMIF(Entrada_Dados_Ano_2012!$C$7:$C$253,D116,Entrada_Dados_Ano_2012!$AI$7:$AI$253)</f>
        <v>0</v>
      </c>
      <c r="AI116" s="40">
        <f>SUMIF(Entrada_Dados_Ano_2012!$C$7:$C$253,D116,Entrada_Dados_Ano_2012!$AJ$7:$AJ$253)</f>
        <v>0</v>
      </c>
      <c r="AJ116" s="40">
        <f>SUMIF(Entrada_Dados_Ano_2012!$C$7:$C$253,D116,Entrada_Dados_Ano_2012!$AK$7:$AK$253)</f>
        <v>0</v>
      </c>
      <c r="AK116" s="40">
        <f>SUMIF(Entrada_Dados_Ano_2012!$C$7:$C$253,D116,Entrada_Dados_Ano_2012!$AL$7:$AL$253)</f>
        <v>0</v>
      </c>
      <c r="AL116" s="40">
        <f>SUMIF(Entrada_Dados_Ano_2012!$C$7:$C$253,D116,Entrada_Dados_Ano_2012!$AM$7:$AM$253)</f>
        <v>2400</v>
      </c>
      <c r="AM116" s="40">
        <f>SUMIF(Entrada_Dados_Ano_2012!$C$7:$C$253,D116,Entrada_Dados_Ano_2012!$AN$7:$AN$253)</f>
        <v>12000</v>
      </c>
      <c r="AN116" s="40">
        <f>SUMIF(Entrada_Dados_Ano_2012!$C$7:$C$253,D116,Entrada_Dados_Ano_2012!$AO$7:$AO$253)</f>
        <v>2000</v>
      </c>
      <c r="AO116" s="40">
        <f>SUMIF(Entrada_Dados_Ano_2012!$C$7:$C$253,D116,Entrada_Dados_Ano_2012!$AP$7:$AP$253)</f>
        <v>0</v>
      </c>
      <c r="AP116" s="145">
        <f>SUMIF(Entrada_Dados_Ano_2012!$C$7:$C$253,D116,Entrada_Dados_Ano_2012!$AQ$7:$AQ$253)</f>
        <v>0</v>
      </c>
      <c r="AQ116" s="142">
        <f>SUMIF(Entrada_Dados_Ano_2012!$C$7:$C$253,D116,Entrada_Dados_Ano_2012!$AT$7:$AT$253)</f>
        <v>73</v>
      </c>
      <c r="AR116" s="40">
        <f>SUMIF(Entrada_Dados_Ano_2012!$C$7:$C$253,D116,Entrada_Dados_Ano_2012!$AU$7:$AU$253)</f>
        <v>0</v>
      </c>
      <c r="AS116" s="40">
        <f>SUMIF(Entrada_Dados_Ano_2012!$C$7:$C$253,D116,Entrada_Dados_Ano_2012!$AV$7:$AV$253)</f>
        <v>0</v>
      </c>
      <c r="AT116" s="40">
        <f>SUMIF(Entrada_Dados_Ano_2012!$C$7:$C$253,D116,Entrada_Dados_Ano_2012!$AW$7:$AW$253)</f>
        <v>0</v>
      </c>
      <c r="AU116" s="40">
        <f>SUMIF(Entrada_Dados_Ano_2012!$C$7:$C$253,D116,Entrada_Dados_Ano_2012!$AX$7:$AX$253)</f>
        <v>98</v>
      </c>
      <c r="AV116" s="40">
        <f>SUMIF(Entrada_Dados_Ano_2012!$C$7:$C$253,D116,Entrada_Dados_Ano_2012!$AY$7:$AY$253)</f>
        <v>0</v>
      </c>
      <c r="AW116" s="40">
        <f>SUMIF(Entrada_Dados_Ano_2012!$C$7:$C$253,D116,Entrada_Dados_Ano_2012!$AZ$7:$AZ$253)</f>
        <v>1121190</v>
      </c>
      <c r="AX116" s="40">
        <f>SUMIF(Entrada_Dados_Ano_2012!$C$7:$C$253,D116,Entrada_Dados_Ano_2012!$BA$7:$BA$253)</f>
        <v>0</v>
      </c>
      <c r="AY116" s="40">
        <f>SUMIF(Entrada_Dados_Ano_2012!$C$7:$C$253,D116,Entrada_Dados_Ano_2012!$BB$7:$BB$253)</f>
        <v>0</v>
      </c>
      <c r="AZ116" s="40">
        <f>SUMIF(Entrada_Dados_Ano_2012!$C$7:$C$253,D116,Entrada_Dados_Ano_2012!$BC$7:$BC$253)</f>
        <v>75</v>
      </c>
      <c r="BA116" s="40">
        <f>SUMIF(Entrada_Dados_Ano_2012!$C$7:$C$253,D116,Entrada_Dados_Ano_2012!$BD$7:$BD$253)</f>
        <v>0</v>
      </c>
      <c r="BB116" s="40">
        <f>SUMIF(Entrada_Dados_Ano_2012!$C$7:$C$253,D116,Entrada_Dados_Ano_2012!$BE$7:$BE$253)</f>
        <v>0</v>
      </c>
      <c r="BC116" s="40">
        <f>SUMIF(Entrada_Dados_Ano_2012!$C$7:$C$253,D116,Entrada_Dados_Ano_2012!$BF$7:$BF$253)</f>
        <v>0</v>
      </c>
      <c r="BD116" s="40">
        <f>SUMIF(Entrada_Dados_Ano_2012!$C$7:$C$253,D116,Entrada_Dados_Ano_2012!$BG$7:$BG$253)</f>
        <v>0</v>
      </c>
      <c r="BE116" s="40">
        <f>SUMIF(Entrada_Dados_Ano_2012!$C$7:$C$253,D116,Entrada_Dados_Ano_2012!$BH$7:$BH$253)</f>
        <v>10200</v>
      </c>
      <c r="BF116" s="40">
        <f>SUMIF(Entrada_Dados_Ano_2012!$C$7:$C$253,D116,Entrada_Dados_Ano_2012!$BI$7:$BI$253)</f>
        <v>26040</v>
      </c>
      <c r="BG116" s="40">
        <f>SUMIF(Entrada_Dados_Ano_2012!$C$7:$C$253,D116,Entrada_Dados_Ano_2012!$BJ$7:$BJ$253)</f>
        <v>6000</v>
      </c>
      <c r="BH116" s="40">
        <f>SUMIF(Entrada_Dados_Ano_2012!$C$7:$C$253,D116,Entrada_Dados_Ano_2012!$BK$7:$BK$253)</f>
        <v>0</v>
      </c>
      <c r="BI116" s="40">
        <f>SUMIF(Entrada_Dados_Ano_2012!$C$7:$C$253,D116,Entrada_Dados_Ano_2012!$BL$7:$BL$253)</f>
        <v>0</v>
      </c>
      <c r="BK116" s="80">
        <v>109</v>
      </c>
      <c r="BL116" s="81">
        <f t="shared" si="143"/>
        <v>0</v>
      </c>
      <c r="BM116" s="80" t="str">
        <f>IF(BL116=1,SUM($BL$8:BL116),"")</f>
        <v/>
      </c>
      <c r="BN116" s="86" t="str">
        <f t="shared" si="144"/>
        <v>Inaciolândia</v>
      </c>
      <c r="BO116" s="117">
        <f t="shared" si="227"/>
        <v>0</v>
      </c>
      <c r="BP116" s="116">
        <f>HLOOKUP($BP$6,$BZ$6:DI116,BX116)</f>
        <v>0</v>
      </c>
      <c r="BQ116" s="117">
        <f>HLOOKUP($BQ$6,$DJ$6:ES116,BX116)</f>
        <v>0</v>
      </c>
      <c r="BR116" s="116">
        <f>HLOOKUP($BR$6,$ET$6:GC116,BX116)</f>
        <v>0</v>
      </c>
      <c r="BS116" s="84" t="str">
        <f t="shared" si="145"/>
        <v/>
      </c>
      <c r="BT116" s="96" t="str">
        <f>IF((SUM($BL115:$BL$254)=0),"",IF($BK116=VLOOKUP($BK116,$BM$8:$BM$254,1),IF(VLOOKUP($BK116,$BM$8:$BO$254,2)=0,"",VLOOKUP($BK116,$BM$8:$BO$254,3))," "))</f>
        <v/>
      </c>
      <c r="BU116" s="93" t="str">
        <f t="shared" si="146"/>
        <v/>
      </c>
      <c r="BV116" s="90" t="str">
        <f t="shared" si="147"/>
        <v/>
      </c>
      <c r="BW116" s="93" t="str">
        <f t="shared" si="148"/>
        <v/>
      </c>
      <c r="BX116" s="97">
        <v>111</v>
      </c>
      <c r="BY116" s="29"/>
      <c r="BZ116" s="113"/>
      <c r="CA116" s="113">
        <f t="shared" si="149"/>
        <v>0</v>
      </c>
      <c r="CB116" s="113">
        <f t="shared" si="150"/>
        <v>5</v>
      </c>
      <c r="CC116" s="113">
        <f t="shared" si="151"/>
        <v>0</v>
      </c>
      <c r="CD116" s="113">
        <f t="shared" si="152"/>
        <v>0</v>
      </c>
      <c r="CE116" s="113">
        <f t="shared" ca="1" si="153"/>
        <v>0</v>
      </c>
      <c r="CF116" s="113">
        <f t="shared" si="154"/>
        <v>80</v>
      </c>
      <c r="CG116" s="113">
        <f t="shared" si="155"/>
        <v>0</v>
      </c>
      <c r="CH116" s="113">
        <f t="shared" si="156"/>
        <v>0</v>
      </c>
      <c r="CI116" s="113">
        <f t="shared" si="116"/>
        <v>116</v>
      </c>
      <c r="CJ116" s="113">
        <f t="shared" si="117"/>
        <v>0</v>
      </c>
      <c r="CK116" s="113">
        <f t="shared" si="157"/>
        <v>14930</v>
      </c>
      <c r="CL116" s="113">
        <f t="shared" si="158"/>
        <v>0</v>
      </c>
      <c r="CM116" s="113">
        <f t="shared" si="159"/>
        <v>0</v>
      </c>
      <c r="CN116" s="113">
        <f t="shared" si="160"/>
        <v>0</v>
      </c>
      <c r="CO116" s="113">
        <f t="shared" si="161"/>
        <v>30</v>
      </c>
      <c r="CP116" s="113">
        <f t="shared" si="162"/>
        <v>0</v>
      </c>
      <c r="CQ116" s="113">
        <f t="shared" si="163"/>
        <v>0</v>
      </c>
      <c r="CR116" s="113">
        <f t="shared" si="164"/>
        <v>0</v>
      </c>
      <c r="CS116" s="113">
        <f t="shared" si="118"/>
        <v>0</v>
      </c>
      <c r="CT116" s="113">
        <f t="shared" si="119"/>
        <v>150</v>
      </c>
      <c r="CU116" s="113">
        <f t="shared" si="120"/>
        <v>0</v>
      </c>
      <c r="CV116" s="113">
        <f t="shared" si="121"/>
        <v>0</v>
      </c>
      <c r="CW116" s="113">
        <f t="shared" si="165"/>
        <v>0</v>
      </c>
      <c r="CX116" s="113">
        <f t="shared" si="122"/>
        <v>0</v>
      </c>
      <c r="CY116" s="113">
        <f t="shared" si="123"/>
        <v>0</v>
      </c>
      <c r="CZ116" s="113">
        <f t="shared" si="124"/>
        <v>0</v>
      </c>
      <c r="DA116" s="113">
        <f t="shared" si="166"/>
        <v>0</v>
      </c>
      <c r="DB116" s="113">
        <f t="shared" si="167"/>
        <v>2400</v>
      </c>
      <c r="DC116" s="113">
        <f t="shared" si="168"/>
        <v>0</v>
      </c>
      <c r="DD116" s="113">
        <f t="shared" si="169"/>
        <v>12000</v>
      </c>
      <c r="DE116" s="113">
        <f t="shared" si="170"/>
        <v>2000</v>
      </c>
      <c r="DF116" s="113">
        <f t="shared" si="171"/>
        <v>0</v>
      </c>
      <c r="DG116" s="113">
        <f t="shared" si="172"/>
        <v>0</v>
      </c>
      <c r="DH116" s="113">
        <f t="shared" si="173"/>
        <v>0</v>
      </c>
      <c r="DI116" s="113">
        <f t="shared" si="174"/>
        <v>0</v>
      </c>
      <c r="DJ116" s="113"/>
      <c r="DK116" s="113">
        <f t="shared" si="175"/>
        <v>0</v>
      </c>
      <c r="DL116" s="113">
        <f t="shared" si="176"/>
        <v>5</v>
      </c>
      <c r="DM116" s="113">
        <f t="shared" si="177"/>
        <v>0</v>
      </c>
      <c r="DN116" s="113">
        <f t="shared" si="178"/>
        <v>0</v>
      </c>
      <c r="DO116" s="113">
        <f t="shared" si="179"/>
        <v>0</v>
      </c>
      <c r="DP116" s="113">
        <f t="shared" si="180"/>
        <v>50</v>
      </c>
      <c r="DQ116" s="113">
        <f t="shared" si="181"/>
        <v>0</v>
      </c>
      <c r="DR116" s="113">
        <f t="shared" si="182"/>
        <v>0</v>
      </c>
      <c r="DS116" s="113">
        <f t="shared" si="125"/>
        <v>116</v>
      </c>
      <c r="DT116" s="113">
        <f t="shared" si="126"/>
        <v>0</v>
      </c>
      <c r="DU116" s="113">
        <f t="shared" si="183"/>
        <v>14930</v>
      </c>
      <c r="DV116" s="113">
        <f t="shared" si="184"/>
        <v>0</v>
      </c>
      <c r="DW116" s="113">
        <f t="shared" si="185"/>
        <v>0</v>
      </c>
      <c r="DX116" s="113">
        <f t="shared" si="186"/>
        <v>0</v>
      </c>
      <c r="DY116" s="113">
        <f t="shared" si="187"/>
        <v>30</v>
      </c>
      <c r="DZ116" s="113">
        <f t="shared" si="188"/>
        <v>0</v>
      </c>
      <c r="EA116" s="113">
        <f t="shared" si="189"/>
        <v>0</v>
      </c>
      <c r="EB116" s="113">
        <f t="shared" si="190"/>
        <v>0</v>
      </c>
      <c r="EC116" s="113">
        <f t="shared" si="127"/>
        <v>0</v>
      </c>
      <c r="ED116" s="113">
        <f t="shared" si="128"/>
        <v>150</v>
      </c>
      <c r="EE116" s="113">
        <f t="shared" si="129"/>
        <v>0</v>
      </c>
      <c r="EF116" s="113">
        <f t="shared" si="130"/>
        <v>0</v>
      </c>
      <c r="EG116" s="113">
        <f t="shared" si="191"/>
        <v>0</v>
      </c>
      <c r="EH116" s="113">
        <f t="shared" si="131"/>
        <v>0</v>
      </c>
      <c r="EI116" s="113">
        <f t="shared" si="132"/>
        <v>0</v>
      </c>
      <c r="EJ116" s="113">
        <f t="shared" si="133"/>
        <v>0</v>
      </c>
      <c r="EK116" s="113">
        <f t="shared" si="192"/>
        <v>0</v>
      </c>
      <c r="EL116" s="113">
        <f t="shared" si="193"/>
        <v>2400</v>
      </c>
      <c r="EM116" s="113">
        <f t="shared" si="194"/>
        <v>0</v>
      </c>
      <c r="EN116" s="113">
        <f t="shared" si="195"/>
        <v>12000</v>
      </c>
      <c r="EO116" s="113">
        <f t="shared" si="196"/>
        <v>2000</v>
      </c>
      <c r="EP116" s="113">
        <f t="shared" si="197"/>
        <v>0</v>
      </c>
      <c r="EQ116" s="113">
        <f t="shared" si="198"/>
        <v>0</v>
      </c>
      <c r="ER116" s="113">
        <f t="shared" si="199"/>
        <v>0</v>
      </c>
      <c r="ES116" s="113">
        <f t="shared" si="200"/>
        <v>0</v>
      </c>
      <c r="ET116" s="113"/>
      <c r="EU116" s="113">
        <f t="shared" si="201"/>
        <v>0</v>
      </c>
      <c r="EV116" s="113">
        <f t="shared" si="202"/>
        <v>73</v>
      </c>
      <c r="EW116" s="113">
        <f t="shared" si="203"/>
        <v>0</v>
      </c>
      <c r="EX116" s="113">
        <f t="shared" si="204"/>
        <v>0</v>
      </c>
      <c r="EY116" s="113">
        <f t="shared" si="205"/>
        <v>0</v>
      </c>
      <c r="EZ116" s="113">
        <f t="shared" si="206"/>
        <v>98</v>
      </c>
      <c r="FA116" s="113">
        <f t="shared" si="207"/>
        <v>0</v>
      </c>
      <c r="FB116" s="113">
        <f t="shared" si="208"/>
        <v>0</v>
      </c>
      <c r="FC116" s="113">
        <f t="shared" si="134"/>
        <v>41</v>
      </c>
      <c r="FD116" s="113">
        <f t="shared" si="135"/>
        <v>0</v>
      </c>
      <c r="FE116" s="113">
        <f t="shared" si="209"/>
        <v>1121190</v>
      </c>
      <c r="FF116" s="113">
        <f t="shared" si="210"/>
        <v>0</v>
      </c>
      <c r="FG116" s="113">
        <f t="shared" si="211"/>
        <v>0</v>
      </c>
      <c r="FH116" s="113">
        <f t="shared" si="212"/>
        <v>0</v>
      </c>
      <c r="FI116" s="113">
        <f t="shared" si="213"/>
        <v>75</v>
      </c>
      <c r="FJ116" s="113">
        <f t="shared" si="214"/>
        <v>0</v>
      </c>
      <c r="FK116" s="113">
        <f t="shared" si="215"/>
        <v>0</v>
      </c>
      <c r="FL116" s="113">
        <f t="shared" si="216"/>
        <v>0</v>
      </c>
      <c r="FM116" s="113">
        <f t="shared" si="136"/>
        <v>0</v>
      </c>
      <c r="FN116" s="113">
        <f t="shared" si="137"/>
        <v>1500</v>
      </c>
      <c r="FO116" s="113">
        <f t="shared" si="138"/>
        <v>0</v>
      </c>
      <c r="FP116" s="113">
        <f t="shared" si="139"/>
        <v>0</v>
      </c>
      <c r="FQ116" s="113">
        <f t="shared" si="217"/>
        <v>0</v>
      </c>
      <c r="FR116" s="113">
        <f t="shared" si="140"/>
        <v>0</v>
      </c>
      <c r="FS116" s="113">
        <f t="shared" si="141"/>
        <v>0</v>
      </c>
      <c r="FT116" s="113">
        <f t="shared" si="142"/>
        <v>0</v>
      </c>
      <c r="FU116" s="113">
        <f t="shared" si="218"/>
        <v>0</v>
      </c>
      <c r="FV116" s="113">
        <f t="shared" si="219"/>
        <v>10200</v>
      </c>
      <c r="FW116" s="113">
        <f t="shared" si="220"/>
        <v>0</v>
      </c>
      <c r="FX116" s="113">
        <f t="shared" si="221"/>
        <v>26040</v>
      </c>
      <c r="FY116" s="113">
        <f t="shared" si="222"/>
        <v>6000</v>
      </c>
      <c r="FZ116" s="113">
        <f t="shared" si="223"/>
        <v>0</v>
      </c>
      <c r="GA116" s="113">
        <f t="shared" si="224"/>
        <v>0</v>
      </c>
      <c r="GB116" s="113">
        <f t="shared" si="225"/>
        <v>0</v>
      </c>
      <c r="GC116" s="113">
        <f t="shared" si="226"/>
        <v>0</v>
      </c>
    </row>
    <row r="117" spans="2:185" ht="12.75" customHeight="1" x14ac:dyDescent="0.2">
      <c r="B117" s="124">
        <v>110</v>
      </c>
      <c r="C117" s="121" t="s">
        <v>386</v>
      </c>
      <c r="D117" s="126" t="s">
        <v>161</v>
      </c>
      <c r="E117" s="40">
        <f>SUMIF(Entrada_Dados_Ano_2012!$C$7:$C$253,D117,Entrada_Dados_Ano_2012!$D$7:$D$253)</f>
        <v>0</v>
      </c>
      <c r="F117" s="40">
        <f>SUMIF(Entrada_Dados_Ano_2012!$C$7:$C$253,D117,Entrada_Dados_Ano_2012!$E$7:$E$253)</f>
        <v>200</v>
      </c>
      <c r="G117" s="40">
        <f>SUMIF(Entrada_Dados_Ano_2012!$C$7:$C$253,D117,Entrada_Dados_Ano_2012!$F$7:$F$253)</f>
        <v>0</v>
      </c>
      <c r="H117" s="40">
        <f ca="1">SUMIF(Entrada_Dados_Ano_2012!$C$7:$C$253,D117,Entrada_Dados_Ano_2012!$G$7:$G$251)</f>
        <v>0</v>
      </c>
      <c r="I117" s="40">
        <f>SUMIF(Entrada_Dados_Ano_2012!$C$7:$C$251,D117,Entrada_Dados_Ano_2012!$H$7:$H$253)</f>
        <v>50</v>
      </c>
      <c r="J117" s="40">
        <f>SUMIF(Entrada_Dados_Ano_2012!$C$7:$C$253,D117,Entrada_Dados_Ano_2012!$I$7:$I$253)</f>
        <v>0</v>
      </c>
      <c r="K117" s="40">
        <f>SUMIF(Entrada_Dados_Ano_2012!$C$7:$C$253,D117,Entrada_Dados_Ano_2012!$J$7:$J$253)</f>
        <v>9500</v>
      </c>
      <c r="L117" s="40">
        <f>SUMIF(Entrada_Dados_Ano_2012!$C$7:$C$253,D117,Entrada_Dados_Ano_2012!$K$7:$K$253)</f>
        <v>0</v>
      </c>
      <c r="M117" s="40">
        <f>SUMIF(Entrada_Dados_Ano_2012!$C$7:$C$253,D117,Entrada_Dados_Ano_2012!$L$7:$L$253)</f>
        <v>0</v>
      </c>
      <c r="N117" s="40">
        <f>SUMIF(Entrada_Dados_Ano_2012!$C$7:$C$253,D117,Entrada_Dados_Ano_2012!$M$7:$M$253)</f>
        <v>0</v>
      </c>
      <c r="O117" s="40">
        <f>SUMIF(Entrada_Dados_Ano_2012!$C$7:$C$253,D117,Entrada_Dados_Ano_2012!$N$7:$N$253)</f>
        <v>0</v>
      </c>
      <c r="P117" s="40">
        <f>SUMIF(Entrada_Dados_Ano_2012!$C$7:$C$253,D117,Entrada_Dados_Ano_2012!$O$7:$O$253)</f>
        <v>150</v>
      </c>
      <c r="Q117" s="40">
        <f>SUMIF(Entrada_Dados_Ano_2012!$C$7:$C$253,D117,Entrada_Dados_Ano_2012!$P$7:$P$253)</f>
        <v>50</v>
      </c>
      <c r="R117" s="40">
        <f>SUMIF(Entrada_Dados_Ano_2012!$C$7:$C$253,D117,Entrada_Dados_Ano_2012!$Q$7:$Q$253)</f>
        <v>0</v>
      </c>
      <c r="S117" s="40">
        <f>SUMIF(Entrada_Dados_Ano_2012!$C$7:$C$253,D117,Entrada_Dados_Ano_2012!$R$7:$R$253)</f>
        <v>700</v>
      </c>
      <c r="T117" s="40">
        <f>SUMIF(Entrada_Dados_Ano_2012!$C$7:$C$253,D117,Entrada_Dados_Ano_2012!$S$7:$S$253)</f>
        <v>12000</v>
      </c>
      <c r="U117" s="40">
        <f>SUMIF(Entrada_Dados_Ano_2012!$C$7:$C$253,D117,Entrada_Dados_Ano_2012!$T$7:$T$253)</f>
        <v>200</v>
      </c>
      <c r="V117" s="40">
        <f>SUMIF(Entrada_Dados_Ano_2012!$C$7:$C$253,D117,Entrada_Dados_Ano_2012!$U$7:$U$253)</f>
        <v>0</v>
      </c>
      <c r="W117" s="145">
        <f>SUMIF(Entrada_Dados_Ano_2012!$C$7:$C$253,D117,Entrada_Dados_Ano_2012!$V$7:$V$253)</f>
        <v>0</v>
      </c>
      <c r="X117" s="142">
        <f>SUMIF(Entrada_Dados_Ano_2012!$C$7:$C$253,D117,Entrada_Dados_Ano_2012!$Y$7:$Y$253)</f>
        <v>0</v>
      </c>
      <c r="Y117" s="40">
        <f>SUMIF(Entrada_Dados_Ano_2012!$C$7:$C$253,D117,Entrada_Dados_Ano_2012!$Z$7:$Z$253)</f>
        <v>200</v>
      </c>
      <c r="Z117" s="40">
        <f>SUMIF(Entrada_Dados_Ano_2012!$C$7:$C$253,D117,Entrada_Dados_Ano_2012!$AA$7:$AA$253)</f>
        <v>0</v>
      </c>
      <c r="AA117" s="40">
        <f>SUMIF(Entrada_Dados_Ano_2012!$C$7:$C$253,D117,Entrada_Dados_Ano_2012!$AB$7:$AB$253)</f>
        <v>0</v>
      </c>
      <c r="AB117" s="40">
        <f>SUMIF(Entrada_Dados_Ano_2012!$C$7:$C$253,D117,Entrada_Dados_Ano_2012!$AC$7:$AC$253)</f>
        <v>50</v>
      </c>
      <c r="AC117" s="40">
        <f>SUMIF(Entrada_Dados_Ano_2012!$C$7:$C$253,D117,Entrada_Dados_Ano_2012!$AD$7:$AD$253)</f>
        <v>0</v>
      </c>
      <c r="AD117" s="40">
        <f>SUMIF(Entrada_Dados_Ano_2012!$C$7:$C$253,D117,Entrada_Dados_Ano_2012!$AE$7:$AE$253)</f>
        <v>9500</v>
      </c>
      <c r="AE117" s="40">
        <f>SUMIF(Entrada_Dados_Ano_2012!$C$7:$C$253,D117,Entrada_Dados_Ano_2012!$AF$7:$AF$253)</f>
        <v>0</v>
      </c>
      <c r="AF117" s="40">
        <f>SUMIF(Entrada_Dados_Ano_2012!$C$7:$C$253,D117,Entrada_Dados_Ano_2012!$AG$7:$AG$253)</f>
        <v>0</v>
      </c>
      <c r="AG117" s="40">
        <f>SUMIF(Entrada_Dados_Ano_2012!$C$7:$C$253,D117,Entrada_Dados_Ano_2012!$AH$7:$AH$253)</f>
        <v>0</v>
      </c>
      <c r="AH117" s="40">
        <f>SUMIF(Entrada_Dados_Ano_2012!$C$7:$C$253,D117,Entrada_Dados_Ano_2012!$AI$7:$AI$253)</f>
        <v>0</v>
      </c>
      <c r="AI117" s="40">
        <f>SUMIF(Entrada_Dados_Ano_2012!$C$7:$C$253,D117,Entrada_Dados_Ano_2012!$AJ$7:$AJ$253)</f>
        <v>150</v>
      </c>
      <c r="AJ117" s="40">
        <f>SUMIF(Entrada_Dados_Ano_2012!$C$7:$C$253,D117,Entrada_Dados_Ano_2012!$AK$7:$AK$253)</f>
        <v>50</v>
      </c>
      <c r="AK117" s="40">
        <f>SUMIF(Entrada_Dados_Ano_2012!$C$7:$C$253,D117,Entrada_Dados_Ano_2012!$AL$7:$AL$253)</f>
        <v>0</v>
      </c>
      <c r="AL117" s="40">
        <f>SUMIF(Entrada_Dados_Ano_2012!$C$7:$C$253,D117,Entrada_Dados_Ano_2012!$AM$7:$AM$253)</f>
        <v>700</v>
      </c>
      <c r="AM117" s="40">
        <f>SUMIF(Entrada_Dados_Ano_2012!$C$7:$C$253,D117,Entrada_Dados_Ano_2012!$AN$7:$AN$253)</f>
        <v>12000</v>
      </c>
      <c r="AN117" s="40">
        <f>SUMIF(Entrada_Dados_Ano_2012!$C$7:$C$253,D117,Entrada_Dados_Ano_2012!$AO$7:$AO$253)</f>
        <v>200</v>
      </c>
      <c r="AO117" s="40">
        <f>SUMIF(Entrada_Dados_Ano_2012!$C$7:$C$253,D117,Entrada_Dados_Ano_2012!$AP$7:$AP$253)</f>
        <v>0</v>
      </c>
      <c r="AP117" s="145">
        <f>SUMIF(Entrada_Dados_Ano_2012!$C$7:$C$253,D117,Entrada_Dados_Ano_2012!$AQ$7:$AQ$253)</f>
        <v>0</v>
      </c>
      <c r="AQ117" s="142">
        <f>SUMIF(Entrada_Dados_Ano_2012!$C$7:$C$253,D117,Entrada_Dados_Ano_2012!$AT$7:$AT$253)</f>
        <v>0</v>
      </c>
      <c r="AR117" s="40">
        <f>SUMIF(Entrada_Dados_Ano_2012!$C$7:$C$253,D117,Entrada_Dados_Ano_2012!$AU$7:$AU$253)</f>
        <v>540</v>
      </c>
      <c r="AS117" s="40">
        <f>SUMIF(Entrada_Dados_Ano_2012!$C$7:$C$253,D117,Entrada_Dados_Ano_2012!$AV$7:$AV$253)</f>
        <v>0</v>
      </c>
      <c r="AT117" s="40">
        <f>SUMIF(Entrada_Dados_Ano_2012!$C$7:$C$253,D117,Entrada_Dados_Ano_2012!$AW$7:$AW$253)</f>
        <v>0</v>
      </c>
      <c r="AU117" s="40">
        <f>SUMIF(Entrada_Dados_Ano_2012!$C$7:$C$253,D117,Entrada_Dados_Ano_2012!$AX$7:$AX$253)</f>
        <v>100</v>
      </c>
      <c r="AV117" s="40">
        <f>SUMIF(Entrada_Dados_Ano_2012!$C$7:$C$253,D117,Entrada_Dados_Ano_2012!$AY$7:$AY$253)</f>
        <v>0</v>
      </c>
      <c r="AW117" s="40">
        <f>SUMIF(Entrada_Dados_Ano_2012!$C$7:$C$253,D117,Entrada_Dados_Ano_2012!$AZ$7:$AZ$253)</f>
        <v>760000</v>
      </c>
      <c r="AX117" s="40">
        <f>SUMIF(Entrada_Dados_Ano_2012!$C$7:$C$253,D117,Entrada_Dados_Ano_2012!$BA$7:$BA$253)</f>
        <v>0</v>
      </c>
      <c r="AY117" s="40">
        <f>SUMIF(Entrada_Dados_Ano_2012!$C$7:$C$253,D117,Entrada_Dados_Ano_2012!$BB$7:$BB$253)</f>
        <v>0</v>
      </c>
      <c r="AZ117" s="40">
        <f>SUMIF(Entrada_Dados_Ano_2012!$C$7:$C$253,D117,Entrada_Dados_Ano_2012!$BC$7:$BC$253)</f>
        <v>0</v>
      </c>
      <c r="BA117" s="40">
        <f>SUMIF(Entrada_Dados_Ano_2012!$C$7:$C$253,D117,Entrada_Dados_Ano_2012!$BD$7:$BD$253)</f>
        <v>0</v>
      </c>
      <c r="BB117" s="40">
        <f>SUMIF(Entrada_Dados_Ano_2012!$C$7:$C$253,D117,Entrada_Dados_Ano_2012!$BE$7:$BE$253)</f>
        <v>225</v>
      </c>
      <c r="BC117" s="40">
        <f>SUMIF(Entrada_Dados_Ano_2012!$C$7:$C$253,D117,Entrada_Dados_Ano_2012!$BF$7:$BF$253)</f>
        <v>750</v>
      </c>
      <c r="BD117" s="40">
        <f>SUMIF(Entrada_Dados_Ano_2012!$C$7:$C$253,D117,Entrada_Dados_Ano_2012!$BG$7:$BG$253)</f>
        <v>0</v>
      </c>
      <c r="BE117" s="40">
        <f>SUMIF(Entrada_Dados_Ano_2012!$C$7:$C$253,D117,Entrada_Dados_Ano_2012!$BH$7:$BH$253)</f>
        <v>4480</v>
      </c>
      <c r="BF117" s="40">
        <f>SUMIF(Entrada_Dados_Ano_2012!$C$7:$C$253,D117,Entrada_Dados_Ano_2012!$BI$7:$BI$253)</f>
        <v>31200</v>
      </c>
      <c r="BG117" s="40">
        <f>SUMIF(Entrada_Dados_Ano_2012!$C$7:$C$253,D117,Entrada_Dados_Ano_2012!$BJ$7:$BJ$253)</f>
        <v>500</v>
      </c>
      <c r="BH117" s="40">
        <f>SUMIF(Entrada_Dados_Ano_2012!$C$7:$C$253,D117,Entrada_Dados_Ano_2012!$BK$7:$BK$253)</f>
        <v>0</v>
      </c>
      <c r="BI117" s="40">
        <f>SUMIF(Entrada_Dados_Ano_2012!$C$7:$C$253,D117,Entrada_Dados_Ano_2012!$BL$7:$BL$253)</f>
        <v>0</v>
      </c>
      <c r="BK117" s="80">
        <v>110</v>
      </c>
      <c r="BL117" s="81">
        <f t="shared" si="143"/>
        <v>0</v>
      </c>
      <c r="BM117" s="80" t="str">
        <f>IF(BL117=1,SUM($BL$8:BL117),"")</f>
        <v/>
      </c>
      <c r="BN117" s="86" t="str">
        <f t="shared" si="144"/>
        <v>Indiara</v>
      </c>
      <c r="BO117" s="117">
        <f t="shared" si="227"/>
        <v>0</v>
      </c>
      <c r="BP117" s="116">
        <f>HLOOKUP($BP$6,$BZ$6:DI117,BX117)</f>
        <v>0</v>
      </c>
      <c r="BQ117" s="117">
        <f>HLOOKUP($BQ$6,$DJ$6:ES117,BX117)</f>
        <v>0</v>
      </c>
      <c r="BR117" s="116">
        <f>HLOOKUP($BR$6,$ET$6:GC117,BX117)</f>
        <v>0</v>
      </c>
      <c r="BS117" s="84" t="str">
        <f t="shared" si="145"/>
        <v/>
      </c>
      <c r="BT117" s="96" t="str">
        <f>IF((SUM($BL116:$BL$254)=0),"",IF($BK117=VLOOKUP($BK117,$BM$8:$BM$254,1),IF(VLOOKUP($BK117,$BM$8:$BO$254,2)=0,"",VLOOKUP($BK117,$BM$8:$BO$254,3))," "))</f>
        <v/>
      </c>
      <c r="BU117" s="93" t="str">
        <f t="shared" si="146"/>
        <v/>
      </c>
      <c r="BV117" s="90" t="str">
        <f t="shared" si="147"/>
        <v/>
      </c>
      <c r="BW117" s="93" t="str">
        <f t="shared" si="148"/>
        <v/>
      </c>
      <c r="BX117" s="97">
        <v>112</v>
      </c>
      <c r="BY117" s="29"/>
      <c r="BZ117" s="113"/>
      <c r="CA117" s="113">
        <f t="shared" si="149"/>
        <v>0</v>
      </c>
      <c r="CB117" s="113">
        <f t="shared" si="150"/>
        <v>0</v>
      </c>
      <c r="CC117" s="113">
        <f t="shared" si="151"/>
        <v>200</v>
      </c>
      <c r="CD117" s="113">
        <f t="shared" si="152"/>
        <v>0</v>
      </c>
      <c r="CE117" s="113">
        <f t="shared" ca="1" si="153"/>
        <v>0</v>
      </c>
      <c r="CF117" s="113">
        <f t="shared" si="154"/>
        <v>50</v>
      </c>
      <c r="CG117" s="113">
        <f t="shared" si="155"/>
        <v>24</v>
      </c>
      <c r="CH117" s="113">
        <f t="shared" si="156"/>
        <v>0</v>
      </c>
      <c r="CI117" s="113">
        <f t="shared" si="116"/>
        <v>0</v>
      </c>
      <c r="CJ117" s="113">
        <f t="shared" si="117"/>
        <v>0</v>
      </c>
      <c r="CK117" s="113">
        <f t="shared" si="157"/>
        <v>9500</v>
      </c>
      <c r="CL117" s="113">
        <f t="shared" si="158"/>
        <v>0</v>
      </c>
      <c r="CM117" s="113">
        <f t="shared" si="159"/>
        <v>0</v>
      </c>
      <c r="CN117" s="113">
        <f t="shared" si="160"/>
        <v>0</v>
      </c>
      <c r="CO117" s="113">
        <f t="shared" si="161"/>
        <v>0</v>
      </c>
      <c r="CP117" s="113">
        <f t="shared" si="162"/>
        <v>0</v>
      </c>
      <c r="CQ117" s="113">
        <f t="shared" si="163"/>
        <v>0</v>
      </c>
      <c r="CR117" s="113">
        <f t="shared" si="164"/>
        <v>150</v>
      </c>
      <c r="CS117" s="113">
        <f t="shared" si="118"/>
        <v>0</v>
      </c>
      <c r="CT117" s="113">
        <f t="shared" si="119"/>
        <v>70</v>
      </c>
      <c r="CU117" s="113">
        <f t="shared" si="120"/>
        <v>0</v>
      </c>
      <c r="CV117" s="113">
        <f t="shared" si="121"/>
        <v>19</v>
      </c>
      <c r="CW117" s="113">
        <f t="shared" si="165"/>
        <v>50</v>
      </c>
      <c r="CX117" s="113">
        <f t="shared" si="122"/>
        <v>0</v>
      </c>
      <c r="CY117" s="113">
        <f t="shared" si="123"/>
        <v>0</v>
      </c>
      <c r="CZ117" s="113">
        <f t="shared" si="124"/>
        <v>0</v>
      </c>
      <c r="DA117" s="113">
        <f t="shared" si="166"/>
        <v>0</v>
      </c>
      <c r="DB117" s="113">
        <f t="shared" si="167"/>
        <v>700</v>
      </c>
      <c r="DC117" s="113">
        <f t="shared" si="168"/>
        <v>0</v>
      </c>
      <c r="DD117" s="113">
        <f t="shared" si="169"/>
        <v>12000</v>
      </c>
      <c r="DE117" s="113">
        <f t="shared" si="170"/>
        <v>200</v>
      </c>
      <c r="DF117" s="113">
        <f t="shared" si="171"/>
        <v>0</v>
      </c>
      <c r="DG117" s="113">
        <f t="shared" si="172"/>
        <v>0</v>
      </c>
      <c r="DH117" s="113">
        <f t="shared" si="173"/>
        <v>0</v>
      </c>
      <c r="DI117" s="113">
        <f t="shared" si="174"/>
        <v>0</v>
      </c>
      <c r="DJ117" s="113"/>
      <c r="DK117" s="113">
        <f t="shared" si="175"/>
        <v>0</v>
      </c>
      <c r="DL117" s="113">
        <f t="shared" si="176"/>
        <v>0</v>
      </c>
      <c r="DM117" s="113">
        <f t="shared" si="177"/>
        <v>200</v>
      </c>
      <c r="DN117" s="113">
        <f t="shared" si="178"/>
        <v>0</v>
      </c>
      <c r="DO117" s="113">
        <f t="shared" si="179"/>
        <v>0</v>
      </c>
      <c r="DP117" s="113">
        <f t="shared" si="180"/>
        <v>50</v>
      </c>
      <c r="DQ117" s="113">
        <f t="shared" si="181"/>
        <v>24</v>
      </c>
      <c r="DR117" s="113">
        <f t="shared" si="182"/>
        <v>0</v>
      </c>
      <c r="DS117" s="113">
        <f t="shared" si="125"/>
        <v>0</v>
      </c>
      <c r="DT117" s="113">
        <f t="shared" si="126"/>
        <v>0</v>
      </c>
      <c r="DU117" s="113">
        <f t="shared" si="183"/>
        <v>9500</v>
      </c>
      <c r="DV117" s="113">
        <f t="shared" si="184"/>
        <v>0</v>
      </c>
      <c r="DW117" s="113">
        <f t="shared" si="185"/>
        <v>0</v>
      </c>
      <c r="DX117" s="113">
        <f t="shared" si="186"/>
        <v>0</v>
      </c>
      <c r="DY117" s="113">
        <f t="shared" si="187"/>
        <v>0</v>
      </c>
      <c r="DZ117" s="113">
        <f t="shared" si="188"/>
        <v>0</v>
      </c>
      <c r="EA117" s="113">
        <f t="shared" si="189"/>
        <v>0</v>
      </c>
      <c r="EB117" s="113">
        <f t="shared" si="190"/>
        <v>150</v>
      </c>
      <c r="EC117" s="113">
        <f t="shared" si="127"/>
        <v>0</v>
      </c>
      <c r="ED117" s="113">
        <f t="shared" si="128"/>
        <v>70</v>
      </c>
      <c r="EE117" s="113">
        <f t="shared" si="129"/>
        <v>0</v>
      </c>
      <c r="EF117" s="113">
        <f t="shared" si="130"/>
        <v>19</v>
      </c>
      <c r="EG117" s="113">
        <f t="shared" si="191"/>
        <v>50</v>
      </c>
      <c r="EH117" s="113">
        <f t="shared" si="131"/>
        <v>0</v>
      </c>
      <c r="EI117" s="113">
        <f t="shared" si="132"/>
        <v>0</v>
      </c>
      <c r="EJ117" s="113">
        <f t="shared" si="133"/>
        <v>0</v>
      </c>
      <c r="EK117" s="113">
        <f t="shared" si="192"/>
        <v>0</v>
      </c>
      <c r="EL117" s="113">
        <f t="shared" si="193"/>
        <v>700</v>
      </c>
      <c r="EM117" s="113">
        <f t="shared" si="194"/>
        <v>0</v>
      </c>
      <c r="EN117" s="113">
        <f t="shared" si="195"/>
        <v>12000</v>
      </c>
      <c r="EO117" s="113">
        <f t="shared" si="196"/>
        <v>200</v>
      </c>
      <c r="EP117" s="113">
        <f t="shared" si="197"/>
        <v>0</v>
      </c>
      <c r="EQ117" s="113">
        <f t="shared" si="198"/>
        <v>0</v>
      </c>
      <c r="ER117" s="113">
        <f t="shared" si="199"/>
        <v>0</v>
      </c>
      <c r="ES117" s="113">
        <f t="shared" si="200"/>
        <v>0</v>
      </c>
      <c r="ET117" s="113"/>
      <c r="EU117" s="113">
        <f t="shared" si="201"/>
        <v>0</v>
      </c>
      <c r="EV117" s="113">
        <f t="shared" si="202"/>
        <v>0</v>
      </c>
      <c r="EW117" s="113">
        <f t="shared" si="203"/>
        <v>540</v>
      </c>
      <c r="EX117" s="113">
        <f t="shared" si="204"/>
        <v>0</v>
      </c>
      <c r="EY117" s="113">
        <f t="shared" si="205"/>
        <v>0</v>
      </c>
      <c r="EZ117" s="113">
        <f t="shared" si="206"/>
        <v>100</v>
      </c>
      <c r="FA117" s="113">
        <f t="shared" si="207"/>
        <v>210</v>
      </c>
      <c r="FB117" s="113">
        <f t="shared" si="208"/>
        <v>0</v>
      </c>
      <c r="FC117" s="113">
        <f t="shared" si="134"/>
        <v>0</v>
      </c>
      <c r="FD117" s="113">
        <f t="shared" si="135"/>
        <v>0</v>
      </c>
      <c r="FE117" s="113">
        <f t="shared" si="209"/>
        <v>760000</v>
      </c>
      <c r="FF117" s="113">
        <f t="shared" si="210"/>
        <v>0</v>
      </c>
      <c r="FG117" s="113">
        <f t="shared" si="211"/>
        <v>0</v>
      </c>
      <c r="FH117" s="113">
        <f t="shared" si="212"/>
        <v>0</v>
      </c>
      <c r="FI117" s="113">
        <f t="shared" si="213"/>
        <v>0</v>
      </c>
      <c r="FJ117" s="113">
        <f t="shared" si="214"/>
        <v>0</v>
      </c>
      <c r="FK117" s="113">
        <f t="shared" si="215"/>
        <v>0</v>
      </c>
      <c r="FL117" s="113">
        <f t="shared" si="216"/>
        <v>225</v>
      </c>
      <c r="FM117" s="113">
        <f t="shared" si="136"/>
        <v>0</v>
      </c>
      <c r="FN117" s="113">
        <f t="shared" si="137"/>
        <v>1400</v>
      </c>
      <c r="FO117" s="113">
        <f t="shared" si="138"/>
        <v>0</v>
      </c>
      <c r="FP117" s="113">
        <f t="shared" si="139"/>
        <v>570</v>
      </c>
      <c r="FQ117" s="113">
        <f t="shared" si="217"/>
        <v>750</v>
      </c>
      <c r="FR117" s="113">
        <f t="shared" si="140"/>
        <v>0</v>
      </c>
      <c r="FS117" s="113">
        <f t="shared" si="141"/>
        <v>0</v>
      </c>
      <c r="FT117" s="113">
        <f t="shared" si="142"/>
        <v>0</v>
      </c>
      <c r="FU117" s="113">
        <f t="shared" si="218"/>
        <v>0</v>
      </c>
      <c r="FV117" s="113">
        <f t="shared" si="219"/>
        <v>4480</v>
      </c>
      <c r="FW117" s="113">
        <f t="shared" si="220"/>
        <v>0</v>
      </c>
      <c r="FX117" s="113">
        <f t="shared" si="221"/>
        <v>31200</v>
      </c>
      <c r="FY117" s="113">
        <f t="shared" si="222"/>
        <v>500</v>
      </c>
      <c r="FZ117" s="113">
        <f t="shared" si="223"/>
        <v>0</v>
      </c>
      <c r="GA117" s="113">
        <f t="shared" si="224"/>
        <v>0</v>
      </c>
      <c r="GB117" s="113">
        <f t="shared" si="225"/>
        <v>0</v>
      </c>
      <c r="GC117" s="113">
        <f t="shared" si="226"/>
        <v>0</v>
      </c>
    </row>
    <row r="118" spans="2:185" ht="12.75" customHeight="1" x14ac:dyDescent="0.2">
      <c r="B118" s="124">
        <v>111</v>
      </c>
      <c r="C118" s="121" t="s">
        <v>53</v>
      </c>
      <c r="D118" s="126" t="s">
        <v>48</v>
      </c>
      <c r="E118" s="40">
        <f>SUMIF(Entrada_Dados_Ano_2012!$C$7:$C$253,D118,Entrada_Dados_Ano_2012!$D$7:$D$253)</f>
        <v>0</v>
      </c>
      <c r="F118" s="40">
        <f>SUMIF(Entrada_Dados_Ano_2012!$C$7:$C$253,D118,Entrada_Dados_Ano_2012!$E$7:$E$253)</f>
        <v>0</v>
      </c>
      <c r="G118" s="40">
        <f>SUMIF(Entrada_Dados_Ano_2012!$C$7:$C$253,D118,Entrada_Dados_Ano_2012!$F$7:$F$253)</f>
        <v>0</v>
      </c>
      <c r="H118" s="40">
        <f ca="1">SUMIF(Entrada_Dados_Ano_2012!$C$7:$C$253,D118,Entrada_Dados_Ano_2012!$G$7:$G$251)</f>
        <v>0</v>
      </c>
      <c r="I118" s="40">
        <f>SUMIF(Entrada_Dados_Ano_2012!$C$7:$C$251,D118,Entrada_Dados_Ano_2012!$H$7:$H$253)</f>
        <v>65</v>
      </c>
      <c r="J118" s="40">
        <f>SUMIF(Entrada_Dados_Ano_2012!$C$7:$C$253,D118,Entrada_Dados_Ano_2012!$I$7:$I$253)</f>
        <v>0</v>
      </c>
      <c r="K118" s="40">
        <f>SUMIF(Entrada_Dados_Ano_2012!$C$7:$C$253,D118,Entrada_Dados_Ano_2012!$J$7:$J$253)</f>
        <v>7200</v>
      </c>
      <c r="L118" s="40">
        <f>SUMIF(Entrada_Dados_Ano_2012!$C$7:$C$253,D118,Entrada_Dados_Ano_2012!$K$7:$K$253)</f>
        <v>0</v>
      </c>
      <c r="M118" s="40">
        <f>SUMIF(Entrada_Dados_Ano_2012!$C$7:$C$253,D118,Entrada_Dados_Ano_2012!$L$7:$L$253)</f>
        <v>0</v>
      </c>
      <c r="N118" s="40">
        <f>SUMIF(Entrada_Dados_Ano_2012!$C$7:$C$253,D118,Entrada_Dados_Ano_2012!$M$7:$M$253)</f>
        <v>0</v>
      </c>
      <c r="O118" s="40">
        <f>SUMIF(Entrada_Dados_Ano_2012!$C$7:$C$253,D118,Entrada_Dados_Ano_2012!$N$7:$N$253)</f>
        <v>0</v>
      </c>
      <c r="P118" s="40">
        <f>SUMIF(Entrada_Dados_Ano_2012!$C$7:$C$253,D118,Entrada_Dados_Ano_2012!$O$7:$O$253)</f>
        <v>0</v>
      </c>
      <c r="Q118" s="40">
        <f>SUMIF(Entrada_Dados_Ano_2012!$C$7:$C$253,D118,Entrada_Dados_Ano_2012!$P$7:$P$253)</f>
        <v>0</v>
      </c>
      <c r="R118" s="40">
        <f>SUMIF(Entrada_Dados_Ano_2012!$C$7:$C$253,D118,Entrada_Dados_Ano_2012!$Q$7:$Q$253)</f>
        <v>0</v>
      </c>
      <c r="S118" s="40">
        <f>SUMIF(Entrada_Dados_Ano_2012!$C$7:$C$253,D118,Entrada_Dados_Ano_2012!$R$7:$R$253)</f>
        <v>1800</v>
      </c>
      <c r="T118" s="40">
        <f>SUMIF(Entrada_Dados_Ano_2012!$C$7:$C$253,D118,Entrada_Dados_Ano_2012!$S$7:$S$253)</f>
        <v>1700</v>
      </c>
      <c r="U118" s="40">
        <f>SUMIF(Entrada_Dados_Ano_2012!$C$7:$C$253,D118,Entrada_Dados_Ano_2012!$T$7:$T$253)</f>
        <v>0</v>
      </c>
      <c r="V118" s="40">
        <f>SUMIF(Entrada_Dados_Ano_2012!$C$7:$C$253,D118,Entrada_Dados_Ano_2012!$U$7:$U$253)</f>
        <v>182</v>
      </c>
      <c r="W118" s="145">
        <f>SUMIF(Entrada_Dados_Ano_2012!$C$7:$C$253,D118,Entrada_Dados_Ano_2012!$V$7:$V$253)</f>
        <v>0</v>
      </c>
      <c r="X118" s="142">
        <f>SUMIF(Entrada_Dados_Ano_2012!$C$7:$C$253,D118,Entrada_Dados_Ano_2012!$Y$7:$Y$253)</f>
        <v>0</v>
      </c>
      <c r="Y118" s="40">
        <f>SUMIF(Entrada_Dados_Ano_2012!$C$7:$C$253,D118,Entrada_Dados_Ano_2012!$Z$7:$Z$253)</f>
        <v>0</v>
      </c>
      <c r="Z118" s="40">
        <f>SUMIF(Entrada_Dados_Ano_2012!$C$7:$C$253,D118,Entrada_Dados_Ano_2012!$AA$7:$AA$253)</f>
        <v>0</v>
      </c>
      <c r="AA118" s="40">
        <f>SUMIF(Entrada_Dados_Ano_2012!$C$7:$C$253,D118,Entrada_Dados_Ano_2012!$AB$7:$AB$253)</f>
        <v>0</v>
      </c>
      <c r="AB118" s="40">
        <f>SUMIF(Entrada_Dados_Ano_2012!$C$7:$C$253,D118,Entrada_Dados_Ano_2012!$AC$7:$AC$253)</f>
        <v>65</v>
      </c>
      <c r="AC118" s="40">
        <f>SUMIF(Entrada_Dados_Ano_2012!$C$7:$C$253,D118,Entrada_Dados_Ano_2012!$AD$7:$AD$253)</f>
        <v>0</v>
      </c>
      <c r="AD118" s="40">
        <f>SUMIF(Entrada_Dados_Ano_2012!$C$7:$C$253,D118,Entrada_Dados_Ano_2012!$AE$7:$AE$253)</f>
        <v>7200</v>
      </c>
      <c r="AE118" s="40">
        <f>SUMIF(Entrada_Dados_Ano_2012!$C$7:$C$253,D118,Entrada_Dados_Ano_2012!$AF$7:$AF$253)</f>
        <v>0</v>
      </c>
      <c r="AF118" s="40">
        <f>SUMIF(Entrada_Dados_Ano_2012!$C$7:$C$253,D118,Entrada_Dados_Ano_2012!$AG$7:$AG$253)</f>
        <v>0</v>
      </c>
      <c r="AG118" s="40">
        <f>SUMIF(Entrada_Dados_Ano_2012!$C$7:$C$253,D118,Entrada_Dados_Ano_2012!$AH$7:$AH$253)</f>
        <v>0</v>
      </c>
      <c r="AH118" s="40">
        <f>SUMIF(Entrada_Dados_Ano_2012!$C$7:$C$253,D118,Entrada_Dados_Ano_2012!$AI$7:$AI$253)</f>
        <v>0</v>
      </c>
      <c r="AI118" s="40">
        <f>SUMIF(Entrada_Dados_Ano_2012!$C$7:$C$253,D118,Entrada_Dados_Ano_2012!$AJ$7:$AJ$253)</f>
        <v>0</v>
      </c>
      <c r="AJ118" s="40">
        <f>SUMIF(Entrada_Dados_Ano_2012!$C$7:$C$253,D118,Entrada_Dados_Ano_2012!$AK$7:$AK$253)</f>
        <v>0</v>
      </c>
      <c r="AK118" s="40">
        <f>SUMIF(Entrada_Dados_Ano_2012!$C$7:$C$253,D118,Entrada_Dados_Ano_2012!$AL$7:$AL$253)</f>
        <v>0</v>
      </c>
      <c r="AL118" s="40">
        <f>SUMIF(Entrada_Dados_Ano_2012!$C$7:$C$253,D118,Entrada_Dados_Ano_2012!$AM$7:$AM$253)</f>
        <v>1800</v>
      </c>
      <c r="AM118" s="40">
        <f>SUMIF(Entrada_Dados_Ano_2012!$C$7:$C$253,D118,Entrada_Dados_Ano_2012!$AN$7:$AN$253)</f>
        <v>1700</v>
      </c>
      <c r="AN118" s="40">
        <f>SUMIF(Entrada_Dados_Ano_2012!$C$7:$C$253,D118,Entrada_Dados_Ano_2012!$AO$7:$AO$253)</f>
        <v>0</v>
      </c>
      <c r="AO118" s="40">
        <f>SUMIF(Entrada_Dados_Ano_2012!$C$7:$C$253,D118,Entrada_Dados_Ano_2012!$AP$7:$AP$253)</f>
        <v>182</v>
      </c>
      <c r="AP118" s="145">
        <f>SUMIF(Entrada_Dados_Ano_2012!$C$7:$C$253,D118,Entrada_Dados_Ano_2012!$AQ$7:$AQ$253)</f>
        <v>0</v>
      </c>
      <c r="AQ118" s="142">
        <f>SUMIF(Entrada_Dados_Ano_2012!$C$7:$C$253,D118,Entrada_Dados_Ano_2012!$AT$7:$AT$253)</f>
        <v>0</v>
      </c>
      <c r="AR118" s="40">
        <f>SUMIF(Entrada_Dados_Ano_2012!$C$7:$C$253,D118,Entrada_Dados_Ano_2012!$AU$7:$AU$253)</f>
        <v>0</v>
      </c>
      <c r="AS118" s="40">
        <f>SUMIF(Entrada_Dados_Ano_2012!$C$7:$C$253,D118,Entrada_Dados_Ano_2012!$AV$7:$AV$253)</f>
        <v>0</v>
      </c>
      <c r="AT118" s="40">
        <f>SUMIF(Entrada_Dados_Ano_2012!$C$7:$C$253,D118,Entrada_Dados_Ano_2012!$AW$7:$AW$253)</f>
        <v>0</v>
      </c>
      <c r="AU118" s="40">
        <f>SUMIF(Entrada_Dados_Ano_2012!$C$7:$C$253,D118,Entrada_Dados_Ano_2012!$AX$7:$AX$253)</f>
        <v>160</v>
      </c>
      <c r="AV118" s="40">
        <f>SUMIF(Entrada_Dados_Ano_2012!$C$7:$C$253,D118,Entrada_Dados_Ano_2012!$AY$7:$AY$253)</f>
        <v>0</v>
      </c>
      <c r="AW118" s="40">
        <f>SUMIF(Entrada_Dados_Ano_2012!$C$7:$C$253,D118,Entrada_Dados_Ano_2012!$AZ$7:$AZ$253)</f>
        <v>580000</v>
      </c>
      <c r="AX118" s="40">
        <f>SUMIF(Entrada_Dados_Ano_2012!$C$7:$C$253,D118,Entrada_Dados_Ano_2012!$BA$7:$BA$253)</f>
        <v>0</v>
      </c>
      <c r="AY118" s="40">
        <f>SUMIF(Entrada_Dados_Ano_2012!$C$7:$C$253,D118,Entrada_Dados_Ano_2012!$BB$7:$BB$253)</f>
        <v>0</v>
      </c>
      <c r="AZ118" s="40">
        <f>SUMIF(Entrada_Dados_Ano_2012!$C$7:$C$253,D118,Entrada_Dados_Ano_2012!$BC$7:$BC$253)</f>
        <v>0</v>
      </c>
      <c r="BA118" s="40">
        <f>SUMIF(Entrada_Dados_Ano_2012!$C$7:$C$253,D118,Entrada_Dados_Ano_2012!$BD$7:$BD$253)</f>
        <v>0</v>
      </c>
      <c r="BB118" s="40">
        <f>SUMIF(Entrada_Dados_Ano_2012!$C$7:$C$253,D118,Entrada_Dados_Ano_2012!$BE$7:$BE$253)</f>
        <v>0</v>
      </c>
      <c r="BC118" s="40">
        <f>SUMIF(Entrada_Dados_Ano_2012!$C$7:$C$253,D118,Entrada_Dados_Ano_2012!$BF$7:$BF$253)</f>
        <v>0</v>
      </c>
      <c r="BD118" s="40">
        <f>SUMIF(Entrada_Dados_Ano_2012!$C$7:$C$253,D118,Entrada_Dados_Ano_2012!$BG$7:$BG$253)</f>
        <v>0</v>
      </c>
      <c r="BE118" s="40">
        <f>SUMIF(Entrada_Dados_Ano_2012!$C$7:$C$253,D118,Entrada_Dados_Ano_2012!$BH$7:$BH$253)</f>
        <v>9600</v>
      </c>
      <c r="BF118" s="40">
        <f>SUMIF(Entrada_Dados_Ano_2012!$C$7:$C$253,D118,Entrada_Dados_Ano_2012!$BI$7:$BI$253)</f>
        <v>4650</v>
      </c>
      <c r="BG118" s="40">
        <f>SUMIF(Entrada_Dados_Ano_2012!$C$7:$C$253,D118,Entrada_Dados_Ano_2012!$BJ$7:$BJ$253)</f>
        <v>0</v>
      </c>
      <c r="BH118" s="40">
        <f>SUMIF(Entrada_Dados_Ano_2012!$C$7:$C$253,D118,Entrada_Dados_Ano_2012!$BK$7:$BK$253)</f>
        <v>17580</v>
      </c>
      <c r="BI118" s="40">
        <f>SUMIF(Entrada_Dados_Ano_2012!$C$7:$C$253,D118,Entrada_Dados_Ano_2012!$BL$7:$BL$253)</f>
        <v>0</v>
      </c>
      <c r="BK118" s="80">
        <v>111</v>
      </c>
      <c r="BL118" s="81">
        <f t="shared" si="143"/>
        <v>0</v>
      </c>
      <c r="BM118" s="80" t="str">
        <f>IF(BL118=1,SUM($BL$8:BL118),"")</f>
        <v/>
      </c>
      <c r="BN118" s="86" t="str">
        <f t="shared" si="144"/>
        <v>Inhumas</v>
      </c>
      <c r="BO118" s="117">
        <f t="shared" si="227"/>
        <v>0</v>
      </c>
      <c r="BP118" s="116">
        <f>HLOOKUP($BP$6,$BZ$6:DI118,BX118)</f>
        <v>0</v>
      </c>
      <c r="BQ118" s="117">
        <f>HLOOKUP($BQ$6,$DJ$6:ES118,BX118)</f>
        <v>0</v>
      </c>
      <c r="BR118" s="116">
        <f>HLOOKUP($BR$6,$ET$6:GC118,BX118)</f>
        <v>0</v>
      </c>
      <c r="BS118" s="84" t="str">
        <f t="shared" si="145"/>
        <v/>
      </c>
      <c r="BT118" s="96" t="str">
        <f>IF((SUM($BL117:$BL$254)=0),"",IF($BK118=VLOOKUP($BK118,$BM$8:$BM$254,1),IF(VLOOKUP($BK118,$BM$8:$BO$254,2)=0,"",VLOOKUP($BK118,$BM$8:$BO$254,3))," "))</f>
        <v/>
      </c>
      <c r="BU118" s="93" t="str">
        <f t="shared" si="146"/>
        <v/>
      </c>
      <c r="BV118" s="90" t="str">
        <f t="shared" si="147"/>
        <v/>
      </c>
      <c r="BW118" s="93" t="str">
        <f t="shared" si="148"/>
        <v/>
      </c>
      <c r="BX118" s="97">
        <v>113</v>
      </c>
      <c r="BY118" s="29"/>
      <c r="BZ118" s="113"/>
      <c r="CA118" s="113">
        <f t="shared" si="149"/>
        <v>0</v>
      </c>
      <c r="CB118" s="113">
        <f t="shared" si="150"/>
        <v>0</v>
      </c>
      <c r="CC118" s="113">
        <f t="shared" si="151"/>
        <v>0</v>
      </c>
      <c r="CD118" s="113">
        <f t="shared" si="152"/>
        <v>0</v>
      </c>
      <c r="CE118" s="113">
        <f t="shared" ca="1" si="153"/>
        <v>0</v>
      </c>
      <c r="CF118" s="113">
        <f t="shared" si="154"/>
        <v>65</v>
      </c>
      <c r="CG118" s="113">
        <f t="shared" si="155"/>
        <v>120</v>
      </c>
      <c r="CH118" s="113">
        <f t="shared" si="156"/>
        <v>0</v>
      </c>
      <c r="CI118" s="113">
        <f t="shared" si="116"/>
        <v>0</v>
      </c>
      <c r="CJ118" s="113">
        <f t="shared" si="117"/>
        <v>200</v>
      </c>
      <c r="CK118" s="113">
        <f t="shared" si="157"/>
        <v>7200</v>
      </c>
      <c r="CL118" s="113">
        <f t="shared" si="158"/>
        <v>0</v>
      </c>
      <c r="CM118" s="113">
        <f t="shared" si="159"/>
        <v>42</v>
      </c>
      <c r="CN118" s="113">
        <f t="shared" si="160"/>
        <v>0</v>
      </c>
      <c r="CO118" s="113">
        <f t="shared" si="161"/>
        <v>0</v>
      </c>
      <c r="CP118" s="113">
        <f t="shared" si="162"/>
        <v>0</v>
      </c>
      <c r="CQ118" s="113">
        <f t="shared" si="163"/>
        <v>0</v>
      </c>
      <c r="CR118" s="113">
        <f t="shared" si="164"/>
        <v>0</v>
      </c>
      <c r="CS118" s="113">
        <f t="shared" si="118"/>
        <v>0</v>
      </c>
      <c r="CT118" s="113">
        <f t="shared" si="119"/>
        <v>310</v>
      </c>
      <c r="CU118" s="113">
        <f t="shared" si="120"/>
        <v>210</v>
      </c>
      <c r="CV118" s="113">
        <f t="shared" si="121"/>
        <v>0</v>
      </c>
      <c r="CW118" s="113">
        <f t="shared" si="165"/>
        <v>0</v>
      </c>
      <c r="CX118" s="113">
        <f t="shared" si="122"/>
        <v>0</v>
      </c>
      <c r="CY118" s="113">
        <f t="shared" si="123"/>
        <v>0</v>
      </c>
      <c r="CZ118" s="113">
        <f t="shared" si="124"/>
        <v>0</v>
      </c>
      <c r="DA118" s="113">
        <f t="shared" si="166"/>
        <v>0</v>
      </c>
      <c r="DB118" s="113">
        <f t="shared" si="167"/>
        <v>1800</v>
      </c>
      <c r="DC118" s="113">
        <f t="shared" si="168"/>
        <v>60</v>
      </c>
      <c r="DD118" s="113">
        <f t="shared" si="169"/>
        <v>1700</v>
      </c>
      <c r="DE118" s="113">
        <f t="shared" si="170"/>
        <v>0</v>
      </c>
      <c r="DF118" s="113">
        <f t="shared" si="171"/>
        <v>40</v>
      </c>
      <c r="DG118" s="113">
        <f t="shared" si="172"/>
        <v>182</v>
      </c>
      <c r="DH118" s="113">
        <f t="shared" si="173"/>
        <v>0</v>
      </c>
      <c r="DI118" s="113">
        <f t="shared" si="174"/>
        <v>0</v>
      </c>
      <c r="DJ118" s="113"/>
      <c r="DK118" s="113">
        <f t="shared" si="175"/>
        <v>0</v>
      </c>
      <c r="DL118" s="113">
        <f t="shared" si="176"/>
        <v>0</v>
      </c>
      <c r="DM118" s="113">
        <f t="shared" si="177"/>
        <v>0</v>
      </c>
      <c r="DN118" s="113">
        <f t="shared" si="178"/>
        <v>0</v>
      </c>
      <c r="DO118" s="113">
        <f t="shared" si="179"/>
        <v>0</v>
      </c>
      <c r="DP118" s="113">
        <f t="shared" si="180"/>
        <v>65</v>
      </c>
      <c r="DQ118" s="113">
        <f t="shared" si="181"/>
        <v>120</v>
      </c>
      <c r="DR118" s="113">
        <f t="shared" si="182"/>
        <v>0</v>
      </c>
      <c r="DS118" s="113">
        <f t="shared" si="125"/>
        <v>0</v>
      </c>
      <c r="DT118" s="113">
        <f t="shared" si="126"/>
        <v>200</v>
      </c>
      <c r="DU118" s="113">
        <f t="shared" si="183"/>
        <v>7200</v>
      </c>
      <c r="DV118" s="113">
        <f t="shared" si="184"/>
        <v>0</v>
      </c>
      <c r="DW118" s="113">
        <f t="shared" si="185"/>
        <v>42</v>
      </c>
      <c r="DX118" s="113">
        <f t="shared" si="186"/>
        <v>0</v>
      </c>
      <c r="DY118" s="113">
        <f t="shared" si="187"/>
        <v>0</v>
      </c>
      <c r="DZ118" s="113">
        <f t="shared" si="188"/>
        <v>0</v>
      </c>
      <c r="EA118" s="113">
        <f t="shared" si="189"/>
        <v>0</v>
      </c>
      <c r="EB118" s="113">
        <f t="shared" si="190"/>
        <v>0</v>
      </c>
      <c r="EC118" s="113">
        <f t="shared" si="127"/>
        <v>0</v>
      </c>
      <c r="ED118" s="113">
        <f t="shared" si="128"/>
        <v>310</v>
      </c>
      <c r="EE118" s="113">
        <f t="shared" si="129"/>
        <v>210</v>
      </c>
      <c r="EF118" s="113">
        <f t="shared" si="130"/>
        <v>0</v>
      </c>
      <c r="EG118" s="113">
        <f t="shared" si="191"/>
        <v>0</v>
      </c>
      <c r="EH118" s="113">
        <f t="shared" si="131"/>
        <v>0</v>
      </c>
      <c r="EI118" s="113">
        <f t="shared" si="132"/>
        <v>0</v>
      </c>
      <c r="EJ118" s="113">
        <f t="shared" si="133"/>
        <v>0</v>
      </c>
      <c r="EK118" s="113">
        <f t="shared" si="192"/>
        <v>0</v>
      </c>
      <c r="EL118" s="113">
        <f t="shared" si="193"/>
        <v>1800</v>
      </c>
      <c r="EM118" s="113">
        <f t="shared" si="194"/>
        <v>60</v>
      </c>
      <c r="EN118" s="113">
        <f t="shared" si="195"/>
        <v>1700</v>
      </c>
      <c r="EO118" s="113">
        <f t="shared" si="196"/>
        <v>0</v>
      </c>
      <c r="EP118" s="113">
        <f t="shared" si="197"/>
        <v>40</v>
      </c>
      <c r="EQ118" s="113">
        <f t="shared" si="198"/>
        <v>182</v>
      </c>
      <c r="ER118" s="113">
        <f t="shared" si="199"/>
        <v>0</v>
      </c>
      <c r="ES118" s="113">
        <f t="shared" si="200"/>
        <v>0</v>
      </c>
      <c r="ET118" s="113"/>
      <c r="EU118" s="113">
        <f t="shared" si="201"/>
        <v>0</v>
      </c>
      <c r="EV118" s="113">
        <f t="shared" si="202"/>
        <v>0</v>
      </c>
      <c r="EW118" s="113">
        <f t="shared" si="203"/>
        <v>0</v>
      </c>
      <c r="EX118" s="113">
        <f t="shared" si="204"/>
        <v>0</v>
      </c>
      <c r="EY118" s="113">
        <f t="shared" si="205"/>
        <v>0</v>
      </c>
      <c r="EZ118" s="113">
        <f t="shared" si="206"/>
        <v>160</v>
      </c>
      <c r="FA118" s="113">
        <f t="shared" si="207"/>
        <v>2350</v>
      </c>
      <c r="FB118" s="113">
        <f t="shared" si="208"/>
        <v>0</v>
      </c>
      <c r="FC118" s="113">
        <f t="shared" si="134"/>
        <v>0</v>
      </c>
      <c r="FD118" s="113">
        <f t="shared" si="135"/>
        <v>350</v>
      </c>
      <c r="FE118" s="113">
        <f t="shared" si="209"/>
        <v>580000</v>
      </c>
      <c r="FF118" s="113">
        <f t="shared" si="210"/>
        <v>0</v>
      </c>
      <c r="FG118" s="113">
        <f t="shared" si="211"/>
        <v>720</v>
      </c>
      <c r="FH118" s="113">
        <f t="shared" si="212"/>
        <v>0</v>
      </c>
      <c r="FI118" s="113">
        <f t="shared" si="213"/>
        <v>0</v>
      </c>
      <c r="FJ118" s="113">
        <f t="shared" si="214"/>
        <v>0</v>
      </c>
      <c r="FK118" s="113">
        <f t="shared" si="215"/>
        <v>0</v>
      </c>
      <c r="FL118" s="113">
        <f t="shared" si="216"/>
        <v>0</v>
      </c>
      <c r="FM118" s="113">
        <f t="shared" si="136"/>
        <v>0</v>
      </c>
      <c r="FN118" s="113">
        <f t="shared" si="137"/>
        <v>6000</v>
      </c>
      <c r="FO118" s="113">
        <f t="shared" si="138"/>
        <v>2049</v>
      </c>
      <c r="FP118" s="113">
        <f t="shared" si="139"/>
        <v>0</v>
      </c>
      <c r="FQ118" s="113">
        <f t="shared" si="217"/>
        <v>0</v>
      </c>
      <c r="FR118" s="113">
        <f t="shared" si="140"/>
        <v>0</v>
      </c>
      <c r="FS118" s="113">
        <f t="shared" si="141"/>
        <v>0</v>
      </c>
      <c r="FT118" s="113">
        <f t="shared" si="142"/>
        <v>0</v>
      </c>
      <c r="FU118" s="113">
        <f t="shared" si="218"/>
        <v>0</v>
      </c>
      <c r="FV118" s="113">
        <f t="shared" si="219"/>
        <v>9600</v>
      </c>
      <c r="FW118" s="113">
        <f t="shared" si="220"/>
        <v>1800</v>
      </c>
      <c r="FX118" s="113">
        <f t="shared" si="221"/>
        <v>4650</v>
      </c>
      <c r="FY118" s="113">
        <f t="shared" si="222"/>
        <v>0</v>
      </c>
      <c r="FZ118" s="113">
        <f t="shared" si="223"/>
        <v>545</v>
      </c>
      <c r="GA118" s="113">
        <f t="shared" si="224"/>
        <v>17580</v>
      </c>
      <c r="GB118" s="113">
        <f t="shared" si="225"/>
        <v>0</v>
      </c>
      <c r="GC118" s="113">
        <f t="shared" si="226"/>
        <v>0</v>
      </c>
    </row>
    <row r="119" spans="2:185" ht="12.75" customHeight="1" x14ac:dyDescent="0.2">
      <c r="B119" s="124">
        <v>112</v>
      </c>
      <c r="C119" s="121" t="s">
        <v>387</v>
      </c>
      <c r="D119" s="126" t="s">
        <v>162</v>
      </c>
      <c r="E119" s="40">
        <f>SUMIF(Entrada_Dados_Ano_2012!$C$7:$C$253,D119,Entrada_Dados_Ano_2012!$D$7:$D$253)</f>
        <v>0</v>
      </c>
      <c r="F119" s="40">
        <f>SUMIF(Entrada_Dados_Ano_2012!$C$7:$C$253,D119,Entrada_Dados_Ano_2012!$E$7:$E$253)</f>
        <v>900</v>
      </c>
      <c r="G119" s="40">
        <f>SUMIF(Entrada_Dados_Ano_2012!$C$7:$C$253,D119,Entrada_Dados_Ano_2012!$F$7:$F$253)</f>
        <v>0</v>
      </c>
      <c r="H119" s="40">
        <f ca="1">SUMIF(Entrada_Dados_Ano_2012!$C$7:$C$253,D119,Entrada_Dados_Ano_2012!$G$7:$G$251)</f>
        <v>0</v>
      </c>
      <c r="I119" s="40">
        <f>SUMIF(Entrada_Dados_Ano_2012!$C$7:$C$251,D119,Entrada_Dados_Ano_2012!$H$7:$H$253)</f>
        <v>0</v>
      </c>
      <c r="J119" s="40">
        <f>SUMIF(Entrada_Dados_Ano_2012!$C$7:$C$253,D119,Entrada_Dados_Ano_2012!$I$7:$I$253)</f>
        <v>140</v>
      </c>
      <c r="K119" s="40">
        <f>SUMIF(Entrada_Dados_Ano_2012!$C$7:$C$253,D119,Entrada_Dados_Ano_2012!$J$7:$J$253)</f>
        <v>3000</v>
      </c>
      <c r="L119" s="40">
        <f>SUMIF(Entrada_Dados_Ano_2012!$C$7:$C$253,D119,Entrada_Dados_Ano_2012!$K$7:$K$253)</f>
        <v>0</v>
      </c>
      <c r="M119" s="40">
        <f>SUMIF(Entrada_Dados_Ano_2012!$C$7:$C$253,D119,Entrada_Dados_Ano_2012!$L$7:$L$253)</f>
        <v>0</v>
      </c>
      <c r="N119" s="40">
        <f>SUMIF(Entrada_Dados_Ano_2012!$C$7:$C$253,D119,Entrada_Dados_Ano_2012!$M$7:$M$253)</f>
        <v>1544</v>
      </c>
      <c r="O119" s="40">
        <f>SUMIF(Entrada_Dados_Ano_2012!$C$7:$C$253,D119,Entrada_Dados_Ano_2012!$N$7:$N$253)</f>
        <v>0</v>
      </c>
      <c r="P119" s="40">
        <f>SUMIF(Entrada_Dados_Ano_2012!$C$7:$C$253,D119,Entrada_Dados_Ano_2012!$O$7:$O$253)</f>
        <v>0</v>
      </c>
      <c r="Q119" s="40">
        <f>SUMIF(Entrada_Dados_Ano_2012!$C$7:$C$253,D119,Entrada_Dados_Ano_2012!$P$7:$P$253)</f>
        <v>150</v>
      </c>
      <c r="R119" s="40">
        <f>SUMIF(Entrada_Dados_Ano_2012!$C$7:$C$253,D119,Entrada_Dados_Ano_2012!$Q$7:$Q$253)</f>
        <v>0</v>
      </c>
      <c r="S119" s="40">
        <f>SUMIF(Entrada_Dados_Ano_2012!$C$7:$C$253,D119,Entrada_Dados_Ano_2012!$R$7:$R$253)</f>
        <v>22000</v>
      </c>
      <c r="T119" s="40">
        <f>SUMIF(Entrada_Dados_Ano_2012!$C$7:$C$253,D119,Entrada_Dados_Ano_2012!$S$7:$S$253)</f>
        <v>85000</v>
      </c>
      <c r="U119" s="40">
        <f>SUMIF(Entrada_Dados_Ano_2012!$C$7:$C$253,D119,Entrada_Dados_Ano_2012!$T$7:$T$253)</f>
        <v>15000</v>
      </c>
      <c r="V119" s="40">
        <f>SUMIF(Entrada_Dados_Ano_2012!$C$7:$C$253,D119,Entrada_Dados_Ano_2012!$U$7:$U$253)</f>
        <v>0</v>
      </c>
      <c r="W119" s="145">
        <f>SUMIF(Entrada_Dados_Ano_2012!$C$7:$C$253,D119,Entrada_Dados_Ano_2012!$V$7:$V$253)</f>
        <v>0</v>
      </c>
      <c r="X119" s="142">
        <f>SUMIF(Entrada_Dados_Ano_2012!$C$7:$C$253,D119,Entrada_Dados_Ano_2012!$Y$7:$Y$253)</f>
        <v>0</v>
      </c>
      <c r="Y119" s="40">
        <f>SUMIF(Entrada_Dados_Ano_2012!$C$7:$C$253,D119,Entrada_Dados_Ano_2012!$Z$7:$Z$253)</f>
        <v>900</v>
      </c>
      <c r="Z119" s="40">
        <f>SUMIF(Entrada_Dados_Ano_2012!$C$7:$C$253,D119,Entrada_Dados_Ano_2012!$AA$7:$AA$253)</f>
        <v>0</v>
      </c>
      <c r="AA119" s="40">
        <f>SUMIF(Entrada_Dados_Ano_2012!$C$7:$C$253,D119,Entrada_Dados_Ano_2012!$AB$7:$AB$253)</f>
        <v>0</v>
      </c>
      <c r="AB119" s="40">
        <f>SUMIF(Entrada_Dados_Ano_2012!$C$7:$C$253,D119,Entrada_Dados_Ano_2012!$AC$7:$AC$253)</f>
        <v>0</v>
      </c>
      <c r="AC119" s="40">
        <f>SUMIF(Entrada_Dados_Ano_2012!$C$7:$C$253,D119,Entrada_Dados_Ano_2012!$AD$7:$AD$253)</f>
        <v>140</v>
      </c>
      <c r="AD119" s="40">
        <f>SUMIF(Entrada_Dados_Ano_2012!$C$7:$C$253,D119,Entrada_Dados_Ano_2012!$AE$7:$AE$253)</f>
        <v>3000</v>
      </c>
      <c r="AE119" s="40">
        <f>SUMIF(Entrada_Dados_Ano_2012!$C$7:$C$253,D119,Entrada_Dados_Ano_2012!$AF$7:$AF$253)</f>
        <v>0</v>
      </c>
      <c r="AF119" s="40">
        <f>SUMIF(Entrada_Dados_Ano_2012!$C$7:$C$253,D119,Entrada_Dados_Ano_2012!$AG$7:$AG$253)</f>
        <v>0</v>
      </c>
      <c r="AG119" s="40">
        <f>SUMIF(Entrada_Dados_Ano_2012!$C$7:$C$253,D119,Entrada_Dados_Ano_2012!$AH$7:$AH$253)</f>
        <v>1544</v>
      </c>
      <c r="AH119" s="40">
        <f>SUMIF(Entrada_Dados_Ano_2012!$C$7:$C$253,D119,Entrada_Dados_Ano_2012!$AI$7:$AI$253)</f>
        <v>0</v>
      </c>
      <c r="AI119" s="40">
        <f>SUMIF(Entrada_Dados_Ano_2012!$C$7:$C$253,D119,Entrada_Dados_Ano_2012!$AJ$7:$AJ$253)</f>
        <v>0</v>
      </c>
      <c r="AJ119" s="40">
        <f>SUMIF(Entrada_Dados_Ano_2012!$C$7:$C$253,D119,Entrada_Dados_Ano_2012!$AK$7:$AK$253)</f>
        <v>150</v>
      </c>
      <c r="AK119" s="40">
        <f>SUMIF(Entrada_Dados_Ano_2012!$C$7:$C$253,D119,Entrada_Dados_Ano_2012!$AL$7:$AL$253)</f>
        <v>0</v>
      </c>
      <c r="AL119" s="40">
        <f>SUMIF(Entrada_Dados_Ano_2012!$C$7:$C$253,D119,Entrada_Dados_Ano_2012!$AM$7:$AM$253)</f>
        <v>22000</v>
      </c>
      <c r="AM119" s="40">
        <f>SUMIF(Entrada_Dados_Ano_2012!$C$7:$C$253,D119,Entrada_Dados_Ano_2012!$AN$7:$AN$253)</f>
        <v>85000</v>
      </c>
      <c r="AN119" s="40">
        <f>SUMIF(Entrada_Dados_Ano_2012!$C$7:$C$253,D119,Entrada_Dados_Ano_2012!$AO$7:$AO$253)</f>
        <v>15000</v>
      </c>
      <c r="AO119" s="40">
        <f>SUMIF(Entrada_Dados_Ano_2012!$C$7:$C$253,D119,Entrada_Dados_Ano_2012!$AP$7:$AP$253)</f>
        <v>0</v>
      </c>
      <c r="AP119" s="145">
        <f>SUMIF(Entrada_Dados_Ano_2012!$C$7:$C$253,D119,Entrada_Dados_Ano_2012!$AQ$7:$AQ$253)</f>
        <v>0</v>
      </c>
      <c r="AQ119" s="142">
        <f>SUMIF(Entrada_Dados_Ano_2012!$C$7:$C$253,D119,Entrada_Dados_Ano_2012!$AT$7:$AT$253)</f>
        <v>0</v>
      </c>
      <c r="AR119" s="40">
        <f>SUMIF(Entrada_Dados_Ano_2012!$C$7:$C$253,D119,Entrada_Dados_Ano_2012!$AU$7:$AU$253)</f>
        <v>4165</v>
      </c>
      <c r="AS119" s="40">
        <f>SUMIF(Entrada_Dados_Ano_2012!$C$7:$C$253,D119,Entrada_Dados_Ano_2012!$AV$7:$AV$253)</f>
        <v>0</v>
      </c>
      <c r="AT119" s="40">
        <f>SUMIF(Entrada_Dados_Ano_2012!$C$7:$C$253,D119,Entrada_Dados_Ano_2012!$AW$7:$AW$253)</f>
        <v>0</v>
      </c>
      <c r="AU119" s="40">
        <f>SUMIF(Entrada_Dados_Ano_2012!$C$7:$C$253,D119,Entrada_Dados_Ano_2012!$AX$7:$AX$253)</f>
        <v>0</v>
      </c>
      <c r="AV119" s="40">
        <f>SUMIF(Entrada_Dados_Ano_2012!$C$7:$C$253,D119,Entrada_Dados_Ano_2012!$AY$7:$AY$253)</f>
        <v>5600</v>
      </c>
      <c r="AW119" s="40">
        <f>SUMIF(Entrada_Dados_Ano_2012!$C$7:$C$253,D119,Entrada_Dados_Ano_2012!$AZ$7:$AZ$253)</f>
        <v>240000</v>
      </c>
      <c r="AX119" s="40">
        <f>SUMIF(Entrada_Dados_Ano_2012!$C$7:$C$253,D119,Entrada_Dados_Ano_2012!$BA$7:$BA$253)</f>
        <v>0</v>
      </c>
      <c r="AY119" s="40">
        <f>SUMIF(Entrada_Dados_Ano_2012!$C$7:$C$253,D119,Entrada_Dados_Ano_2012!$BB$7:$BB$253)</f>
        <v>0</v>
      </c>
      <c r="AZ119" s="40">
        <f>SUMIF(Entrada_Dados_Ano_2012!$C$7:$C$253,D119,Entrada_Dados_Ano_2012!$BC$7:$BC$253)</f>
        <v>4090</v>
      </c>
      <c r="BA119" s="40">
        <f>SUMIF(Entrada_Dados_Ano_2012!$C$7:$C$253,D119,Entrada_Dados_Ano_2012!$BD$7:$BD$253)</f>
        <v>0</v>
      </c>
      <c r="BB119" s="40">
        <f>SUMIF(Entrada_Dados_Ano_2012!$C$7:$C$253,D119,Entrada_Dados_Ano_2012!$BE$7:$BE$253)</f>
        <v>0</v>
      </c>
      <c r="BC119" s="40">
        <f>SUMIF(Entrada_Dados_Ano_2012!$C$7:$C$253,D119,Entrada_Dados_Ano_2012!$BF$7:$BF$253)</f>
        <v>2700</v>
      </c>
      <c r="BD119" s="40">
        <f>SUMIF(Entrada_Dados_Ano_2012!$C$7:$C$253,D119,Entrada_Dados_Ano_2012!$BG$7:$BG$253)</f>
        <v>0</v>
      </c>
      <c r="BE119" s="40">
        <f>SUMIF(Entrada_Dados_Ano_2012!$C$7:$C$253,D119,Entrada_Dados_Ano_2012!$BH$7:$BH$253)</f>
        <v>190800</v>
      </c>
      <c r="BF119" s="40">
        <f>SUMIF(Entrada_Dados_Ano_2012!$C$7:$C$253,D119,Entrada_Dados_Ano_2012!$BI$7:$BI$253)</f>
        <v>280000</v>
      </c>
      <c r="BG119" s="40">
        <f>SUMIF(Entrada_Dados_Ano_2012!$C$7:$C$253,D119,Entrada_Dados_Ano_2012!$BJ$7:$BJ$253)</f>
        <v>63000</v>
      </c>
      <c r="BH119" s="40">
        <f>SUMIF(Entrada_Dados_Ano_2012!$C$7:$C$253,D119,Entrada_Dados_Ano_2012!$BK$7:$BK$253)</f>
        <v>0</v>
      </c>
      <c r="BI119" s="40">
        <f>SUMIF(Entrada_Dados_Ano_2012!$C$7:$C$253,D119,Entrada_Dados_Ano_2012!$BL$7:$BL$253)</f>
        <v>0</v>
      </c>
      <c r="BK119" s="80">
        <v>112</v>
      </c>
      <c r="BL119" s="81">
        <f t="shared" si="143"/>
        <v>0</v>
      </c>
      <c r="BM119" s="80" t="str">
        <f>IF(BL119=1,SUM($BL$8:BL119),"")</f>
        <v/>
      </c>
      <c r="BN119" s="86" t="str">
        <f t="shared" si="144"/>
        <v>Ipameri</v>
      </c>
      <c r="BO119" s="117">
        <f t="shared" si="227"/>
        <v>0</v>
      </c>
      <c r="BP119" s="116">
        <f>HLOOKUP($BP$6,$BZ$6:DI119,BX119)</f>
        <v>0</v>
      </c>
      <c r="BQ119" s="117">
        <f>HLOOKUP($BQ$6,$DJ$6:ES119,BX119)</f>
        <v>0</v>
      </c>
      <c r="BR119" s="116">
        <f>HLOOKUP($BR$6,$ET$6:GC119,BX119)</f>
        <v>0</v>
      </c>
      <c r="BS119" s="84" t="str">
        <f t="shared" si="145"/>
        <v/>
      </c>
      <c r="BT119" s="96" t="str">
        <f>IF((SUM($BL118:$BL$254)=0),"",IF($BK119=VLOOKUP($BK119,$BM$8:$BM$254,1),IF(VLOOKUP($BK119,$BM$8:$BO$254,2)=0,"",VLOOKUP($BK119,$BM$8:$BO$254,3))," "))</f>
        <v/>
      </c>
      <c r="BU119" s="93" t="str">
        <f t="shared" si="146"/>
        <v/>
      </c>
      <c r="BV119" s="90" t="str">
        <f t="shared" si="147"/>
        <v/>
      </c>
      <c r="BW119" s="93" t="str">
        <f t="shared" si="148"/>
        <v/>
      </c>
      <c r="BX119" s="97">
        <v>114</v>
      </c>
      <c r="BY119" s="29"/>
      <c r="BZ119" s="113"/>
      <c r="CA119" s="113">
        <f t="shared" si="149"/>
        <v>0</v>
      </c>
      <c r="CB119" s="113">
        <f t="shared" si="150"/>
        <v>0</v>
      </c>
      <c r="CC119" s="113">
        <f t="shared" si="151"/>
        <v>900</v>
      </c>
      <c r="CD119" s="113">
        <f t="shared" si="152"/>
        <v>0</v>
      </c>
      <c r="CE119" s="113">
        <f t="shared" ca="1" si="153"/>
        <v>0</v>
      </c>
      <c r="CF119" s="113">
        <f t="shared" si="154"/>
        <v>0</v>
      </c>
      <c r="CG119" s="113">
        <f t="shared" si="155"/>
        <v>0</v>
      </c>
      <c r="CH119" s="113">
        <f t="shared" si="156"/>
        <v>140</v>
      </c>
      <c r="CI119" s="113">
        <f t="shared" si="116"/>
        <v>0</v>
      </c>
      <c r="CJ119" s="113">
        <f t="shared" si="117"/>
        <v>509</v>
      </c>
      <c r="CK119" s="113">
        <f t="shared" si="157"/>
        <v>3000</v>
      </c>
      <c r="CL119" s="113">
        <f t="shared" si="158"/>
        <v>0</v>
      </c>
      <c r="CM119" s="113">
        <f t="shared" si="159"/>
        <v>0</v>
      </c>
      <c r="CN119" s="113">
        <f t="shared" si="160"/>
        <v>0</v>
      </c>
      <c r="CO119" s="113">
        <f t="shared" si="161"/>
        <v>1544</v>
      </c>
      <c r="CP119" s="113">
        <f t="shared" si="162"/>
        <v>0</v>
      </c>
      <c r="CQ119" s="113">
        <f t="shared" si="163"/>
        <v>0</v>
      </c>
      <c r="CR119" s="113">
        <f t="shared" si="164"/>
        <v>0</v>
      </c>
      <c r="CS119" s="113">
        <f t="shared" si="118"/>
        <v>0</v>
      </c>
      <c r="CT119" s="113">
        <f t="shared" si="119"/>
        <v>0</v>
      </c>
      <c r="CU119" s="113">
        <f t="shared" si="120"/>
        <v>0</v>
      </c>
      <c r="CV119" s="113">
        <f t="shared" si="121"/>
        <v>0</v>
      </c>
      <c r="CW119" s="113">
        <f t="shared" si="165"/>
        <v>150</v>
      </c>
      <c r="CX119" s="113">
        <f t="shared" si="122"/>
        <v>0</v>
      </c>
      <c r="CY119" s="113">
        <f t="shared" si="123"/>
        <v>0</v>
      </c>
      <c r="CZ119" s="113">
        <f t="shared" si="124"/>
        <v>0</v>
      </c>
      <c r="DA119" s="113">
        <f t="shared" si="166"/>
        <v>0</v>
      </c>
      <c r="DB119" s="113">
        <f t="shared" si="167"/>
        <v>22000</v>
      </c>
      <c r="DC119" s="113">
        <f t="shared" si="168"/>
        <v>0</v>
      </c>
      <c r="DD119" s="113">
        <f t="shared" si="169"/>
        <v>85000</v>
      </c>
      <c r="DE119" s="113">
        <f t="shared" si="170"/>
        <v>15000</v>
      </c>
      <c r="DF119" s="113">
        <f t="shared" si="171"/>
        <v>0</v>
      </c>
      <c r="DG119" s="113">
        <f t="shared" si="172"/>
        <v>0</v>
      </c>
      <c r="DH119" s="113">
        <f t="shared" si="173"/>
        <v>0</v>
      </c>
      <c r="DI119" s="113">
        <f t="shared" si="174"/>
        <v>0</v>
      </c>
      <c r="DJ119" s="113"/>
      <c r="DK119" s="113">
        <f t="shared" si="175"/>
        <v>0</v>
      </c>
      <c r="DL119" s="113">
        <f t="shared" si="176"/>
        <v>0</v>
      </c>
      <c r="DM119" s="113">
        <f t="shared" si="177"/>
        <v>900</v>
      </c>
      <c r="DN119" s="113">
        <f t="shared" si="178"/>
        <v>0</v>
      </c>
      <c r="DO119" s="113">
        <f t="shared" si="179"/>
        <v>0</v>
      </c>
      <c r="DP119" s="113">
        <f t="shared" si="180"/>
        <v>0</v>
      </c>
      <c r="DQ119" s="113">
        <f t="shared" si="181"/>
        <v>0</v>
      </c>
      <c r="DR119" s="113">
        <f t="shared" si="182"/>
        <v>140</v>
      </c>
      <c r="DS119" s="113">
        <f t="shared" si="125"/>
        <v>0</v>
      </c>
      <c r="DT119" s="113">
        <f t="shared" si="126"/>
        <v>509</v>
      </c>
      <c r="DU119" s="113">
        <f t="shared" si="183"/>
        <v>3000</v>
      </c>
      <c r="DV119" s="113">
        <f t="shared" si="184"/>
        <v>0</v>
      </c>
      <c r="DW119" s="113">
        <f t="shared" si="185"/>
        <v>0</v>
      </c>
      <c r="DX119" s="113">
        <f t="shared" si="186"/>
        <v>0</v>
      </c>
      <c r="DY119" s="113">
        <f t="shared" si="187"/>
        <v>1544</v>
      </c>
      <c r="DZ119" s="113">
        <f t="shared" si="188"/>
        <v>0</v>
      </c>
      <c r="EA119" s="113">
        <f t="shared" si="189"/>
        <v>0</v>
      </c>
      <c r="EB119" s="113">
        <f t="shared" si="190"/>
        <v>0</v>
      </c>
      <c r="EC119" s="113">
        <f t="shared" si="127"/>
        <v>0</v>
      </c>
      <c r="ED119" s="113">
        <f t="shared" si="128"/>
        <v>0</v>
      </c>
      <c r="EE119" s="113">
        <f t="shared" si="129"/>
        <v>0</v>
      </c>
      <c r="EF119" s="113">
        <f t="shared" si="130"/>
        <v>0</v>
      </c>
      <c r="EG119" s="113">
        <f t="shared" si="191"/>
        <v>150</v>
      </c>
      <c r="EH119" s="113">
        <f t="shared" si="131"/>
        <v>0</v>
      </c>
      <c r="EI119" s="113">
        <f t="shared" si="132"/>
        <v>0</v>
      </c>
      <c r="EJ119" s="113">
        <f t="shared" si="133"/>
        <v>0</v>
      </c>
      <c r="EK119" s="113">
        <f t="shared" si="192"/>
        <v>0</v>
      </c>
      <c r="EL119" s="113">
        <f t="shared" si="193"/>
        <v>22000</v>
      </c>
      <c r="EM119" s="113">
        <f t="shared" si="194"/>
        <v>0</v>
      </c>
      <c r="EN119" s="113">
        <f t="shared" si="195"/>
        <v>85000</v>
      </c>
      <c r="EO119" s="113">
        <f t="shared" si="196"/>
        <v>15000</v>
      </c>
      <c r="EP119" s="113">
        <f t="shared" si="197"/>
        <v>0</v>
      </c>
      <c r="EQ119" s="113">
        <f t="shared" si="198"/>
        <v>0</v>
      </c>
      <c r="ER119" s="113">
        <f t="shared" si="199"/>
        <v>0</v>
      </c>
      <c r="ES119" s="113">
        <f t="shared" si="200"/>
        <v>0</v>
      </c>
      <c r="ET119" s="113"/>
      <c r="EU119" s="113">
        <f t="shared" si="201"/>
        <v>0</v>
      </c>
      <c r="EV119" s="113">
        <f t="shared" si="202"/>
        <v>0</v>
      </c>
      <c r="EW119" s="113">
        <f t="shared" si="203"/>
        <v>4165</v>
      </c>
      <c r="EX119" s="113">
        <f t="shared" si="204"/>
        <v>0</v>
      </c>
      <c r="EY119" s="113">
        <f t="shared" si="205"/>
        <v>0</v>
      </c>
      <c r="EZ119" s="113">
        <f t="shared" si="206"/>
        <v>0</v>
      </c>
      <c r="FA119" s="113">
        <f t="shared" si="207"/>
        <v>0</v>
      </c>
      <c r="FB119" s="113">
        <f t="shared" si="208"/>
        <v>5600</v>
      </c>
      <c r="FC119" s="113">
        <f t="shared" si="134"/>
        <v>0</v>
      </c>
      <c r="FD119" s="113">
        <f t="shared" si="135"/>
        <v>1120</v>
      </c>
      <c r="FE119" s="113">
        <f t="shared" si="209"/>
        <v>240000</v>
      </c>
      <c r="FF119" s="113">
        <f t="shared" si="210"/>
        <v>0</v>
      </c>
      <c r="FG119" s="113">
        <f t="shared" si="211"/>
        <v>0</v>
      </c>
      <c r="FH119" s="113">
        <f t="shared" si="212"/>
        <v>0</v>
      </c>
      <c r="FI119" s="113">
        <f t="shared" si="213"/>
        <v>4090</v>
      </c>
      <c r="FJ119" s="113">
        <f t="shared" si="214"/>
        <v>0</v>
      </c>
      <c r="FK119" s="113">
        <f t="shared" si="215"/>
        <v>0</v>
      </c>
      <c r="FL119" s="113">
        <f t="shared" si="216"/>
        <v>0</v>
      </c>
      <c r="FM119" s="113">
        <f t="shared" si="136"/>
        <v>0</v>
      </c>
      <c r="FN119" s="113">
        <f t="shared" si="137"/>
        <v>0</v>
      </c>
      <c r="FO119" s="113">
        <f t="shared" si="138"/>
        <v>0</v>
      </c>
      <c r="FP119" s="113">
        <f t="shared" si="139"/>
        <v>0</v>
      </c>
      <c r="FQ119" s="113">
        <f t="shared" si="217"/>
        <v>2700</v>
      </c>
      <c r="FR119" s="113">
        <f t="shared" si="140"/>
        <v>0</v>
      </c>
      <c r="FS119" s="113">
        <f t="shared" si="141"/>
        <v>0</v>
      </c>
      <c r="FT119" s="113">
        <f t="shared" si="142"/>
        <v>0</v>
      </c>
      <c r="FU119" s="113">
        <f t="shared" si="218"/>
        <v>0</v>
      </c>
      <c r="FV119" s="113">
        <f t="shared" si="219"/>
        <v>190800</v>
      </c>
      <c r="FW119" s="113">
        <f t="shared" si="220"/>
        <v>0</v>
      </c>
      <c r="FX119" s="113">
        <f t="shared" si="221"/>
        <v>280000</v>
      </c>
      <c r="FY119" s="113">
        <f t="shared" si="222"/>
        <v>63000</v>
      </c>
      <c r="FZ119" s="113">
        <f t="shared" si="223"/>
        <v>0</v>
      </c>
      <c r="GA119" s="113">
        <f t="shared" si="224"/>
        <v>0</v>
      </c>
      <c r="GB119" s="113">
        <f t="shared" si="225"/>
        <v>0</v>
      </c>
      <c r="GC119" s="113">
        <f t="shared" si="226"/>
        <v>0</v>
      </c>
    </row>
    <row r="120" spans="2:185" ht="12.75" customHeight="1" x14ac:dyDescent="0.2">
      <c r="B120" s="124">
        <v>113</v>
      </c>
      <c r="C120" s="121" t="s">
        <v>388</v>
      </c>
      <c r="D120" s="126" t="s">
        <v>163</v>
      </c>
      <c r="E120" s="40">
        <f>SUMIF(Entrada_Dados_Ano_2012!$C$7:$C$253,D120,Entrada_Dados_Ano_2012!$D$7:$D$253)</f>
        <v>0</v>
      </c>
      <c r="F120" s="40">
        <f>SUMIF(Entrada_Dados_Ano_2012!$C$7:$C$253,D120,Entrada_Dados_Ano_2012!$E$7:$E$253)</f>
        <v>0</v>
      </c>
      <c r="G120" s="40">
        <f>SUMIF(Entrada_Dados_Ano_2012!$C$7:$C$253,D120,Entrada_Dados_Ano_2012!$F$7:$F$253)</f>
        <v>0</v>
      </c>
      <c r="H120" s="40">
        <f ca="1">SUMIF(Entrada_Dados_Ano_2012!$C$7:$C$253,D120,Entrada_Dados_Ano_2012!$G$7:$G$251)</f>
        <v>0</v>
      </c>
      <c r="I120" s="40">
        <f>SUMIF(Entrada_Dados_Ano_2012!$C$7:$C$251,D120,Entrada_Dados_Ano_2012!$H$7:$H$253)</f>
        <v>250</v>
      </c>
      <c r="J120" s="40">
        <f>SUMIF(Entrada_Dados_Ano_2012!$C$7:$C$253,D120,Entrada_Dados_Ano_2012!$I$7:$I$253)</f>
        <v>0</v>
      </c>
      <c r="K120" s="40">
        <f>SUMIF(Entrada_Dados_Ano_2012!$C$7:$C$253,D120,Entrada_Dados_Ano_2012!$J$7:$J$253)</f>
        <v>5111</v>
      </c>
      <c r="L120" s="40">
        <f>SUMIF(Entrada_Dados_Ano_2012!$C$7:$C$253,D120,Entrada_Dados_Ano_2012!$K$7:$K$253)</f>
        <v>0</v>
      </c>
      <c r="M120" s="40">
        <f>SUMIF(Entrada_Dados_Ano_2012!$C$7:$C$253,D120,Entrada_Dados_Ano_2012!$L$7:$L$253)</f>
        <v>0</v>
      </c>
      <c r="N120" s="40">
        <f>SUMIF(Entrada_Dados_Ano_2012!$C$7:$C$253,D120,Entrada_Dados_Ano_2012!$M$7:$M$253)</f>
        <v>0</v>
      </c>
      <c r="O120" s="40">
        <f>SUMIF(Entrada_Dados_Ano_2012!$C$7:$C$253,D120,Entrada_Dados_Ano_2012!$N$7:$N$253)</f>
        <v>0</v>
      </c>
      <c r="P120" s="40">
        <f>SUMIF(Entrada_Dados_Ano_2012!$C$7:$C$253,D120,Entrada_Dados_Ano_2012!$O$7:$O$253)</f>
        <v>0</v>
      </c>
      <c r="Q120" s="40">
        <f>SUMIF(Entrada_Dados_Ano_2012!$C$7:$C$253,D120,Entrada_Dados_Ano_2012!$P$7:$P$253)</f>
        <v>40</v>
      </c>
      <c r="R120" s="40">
        <f>SUMIF(Entrada_Dados_Ano_2012!$C$7:$C$253,D120,Entrada_Dados_Ano_2012!$Q$7:$Q$253)</f>
        <v>50</v>
      </c>
      <c r="S120" s="40">
        <f>SUMIF(Entrada_Dados_Ano_2012!$C$7:$C$253,D120,Entrada_Dados_Ano_2012!$R$7:$R$253)</f>
        <v>400</v>
      </c>
      <c r="T120" s="40">
        <f>SUMIF(Entrada_Dados_Ano_2012!$C$7:$C$253,D120,Entrada_Dados_Ano_2012!$S$7:$S$253)</f>
        <v>0</v>
      </c>
      <c r="U120" s="40">
        <f>SUMIF(Entrada_Dados_Ano_2012!$C$7:$C$253,D120,Entrada_Dados_Ano_2012!$T$7:$T$253)</f>
        <v>0</v>
      </c>
      <c r="V120" s="40">
        <f>SUMIF(Entrada_Dados_Ano_2012!$C$7:$C$253,D120,Entrada_Dados_Ano_2012!$U$7:$U$253)</f>
        <v>0</v>
      </c>
      <c r="W120" s="145">
        <f>SUMIF(Entrada_Dados_Ano_2012!$C$7:$C$253,D120,Entrada_Dados_Ano_2012!$V$7:$V$253)</f>
        <v>0</v>
      </c>
      <c r="X120" s="142">
        <f>SUMIF(Entrada_Dados_Ano_2012!$C$7:$C$253,D120,Entrada_Dados_Ano_2012!$Y$7:$Y$253)</f>
        <v>0</v>
      </c>
      <c r="Y120" s="40">
        <f>SUMIF(Entrada_Dados_Ano_2012!$C$7:$C$253,D120,Entrada_Dados_Ano_2012!$Z$7:$Z$253)</f>
        <v>0</v>
      </c>
      <c r="Z120" s="40">
        <f>SUMIF(Entrada_Dados_Ano_2012!$C$7:$C$253,D120,Entrada_Dados_Ano_2012!$AA$7:$AA$253)</f>
        <v>0</v>
      </c>
      <c r="AA120" s="40">
        <f>SUMIF(Entrada_Dados_Ano_2012!$C$7:$C$253,D120,Entrada_Dados_Ano_2012!$AB$7:$AB$253)</f>
        <v>0</v>
      </c>
      <c r="AB120" s="40">
        <f>SUMIF(Entrada_Dados_Ano_2012!$C$7:$C$253,D120,Entrada_Dados_Ano_2012!$AC$7:$AC$253)</f>
        <v>250</v>
      </c>
      <c r="AC120" s="40">
        <f>SUMIF(Entrada_Dados_Ano_2012!$C$7:$C$253,D120,Entrada_Dados_Ano_2012!$AD$7:$AD$253)</f>
        <v>0</v>
      </c>
      <c r="AD120" s="40">
        <f>SUMIF(Entrada_Dados_Ano_2012!$C$7:$C$253,D120,Entrada_Dados_Ano_2012!$AE$7:$AE$253)</f>
        <v>5111</v>
      </c>
      <c r="AE120" s="40">
        <f>SUMIF(Entrada_Dados_Ano_2012!$C$7:$C$253,D120,Entrada_Dados_Ano_2012!$AF$7:$AF$253)</f>
        <v>0</v>
      </c>
      <c r="AF120" s="40">
        <f>SUMIF(Entrada_Dados_Ano_2012!$C$7:$C$253,D120,Entrada_Dados_Ano_2012!$AG$7:$AG$253)</f>
        <v>0</v>
      </c>
      <c r="AG120" s="40">
        <f>SUMIF(Entrada_Dados_Ano_2012!$C$7:$C$253,D120,Entrada_Dados_Ano_2012!$AH$7:$AH$253)</f>
        <v>0</v>
      </c>
      <c r="AH120" s="40">
        <f>SUMIF(Entrada_Dados_Ano_2012!$C$7:$C$253,D120,Entrada_Dados_Ano_2012!$AI$7:$AI$253)</f>
        <v>0</v>
      </c>
      <c r="AI120" s="40">
        <f>SUMIF(Entrada_Dados_Ano_2012!$C$7:$C$253,D120,Entrada_Dados_Ano_2012!$AJ$7:$AJ$253)</f>
        <v>0</v>
      </c>
      <c r="AJ120" s="40">
        <f>SUMIF(Entrada_Dados_Ano_2012!$C$7:$C$253,D120,Entrada_Dados_Ano_2012!$AK$7:$AK$253)</f>
        <v>40</v>
      </c>
      <c r="AK120" s="40">
        <f>SUMIF(Entrada_Dados_Ano_2012!$C$7:$C$253,D120,Entrada_Dados_Ano_2012!$AL$7:$AL$253)</f>
        <v>50</v>
      </c>
      <c r="AL120" s="40">
        <f>SUMIF(Entrada_Dados_Ano_2012!$C$7:$C$253,D120,Entrada_Dados_Ano_2012!$AM$7:$AM$253)</f>
        <v>400</v>
      </c>
      <c r="AM120" s="40">
        <f>SUMIF(Entrada_Dados_Ano_2012!$C$7:$C$253,D120,Entrada_Dados_Ano_2012!$AN$7:$AN$253)</f>
        <v>0</v>
      </c>
      <c r="AN120" s="40">
        <f>SUMIF(Entrada_Dados_Ano_2012!$C$7:$C$253,D120,Entrada_Dados_Ano_2012!$AO$7:$AO$253)</f>
        <v>0</v>
      </c>
      <c r="AO120" s="40">
        <f>SUMIF(Entrada_Dados_Ano_2012!$C$7:$C$253,D120,Entrada_Dados_Ano_2012!$AP$7:$AP$253)</f>
        <v>0</v>
      </c>
      <c r="AP120" s="145">
        <f>SUMIF(Entrada_Dados_Ano_2012!$C$7:$C$253,D120,Entrada_Dados_Ano_2012!$AQ$7:$AQ$253)</f>
        <v>0</v>
      </c>
      <c r="AQ120" s="142">
        <f>SUMIF(Entrada_Dados_Ano_2012!$C$7:$C$253,D120,Entrada_Dados_Ano_2012!$AT$7:$AT$253)</f>
        <v>0</v>
      </c>
      <c r="AR120" s="40">
        <f>SUMIF(Entrada_Dados_Ano_2012!$C$7:$C$253,D120,Entrada_Dados_Ano_2012!$AU$7:$AU$253)</f>
        <v>0</v>
      </c>
      <c r="AS120" s="40">
        <f>SUMIF(Entrada_Dados_Ano_2012!$C$7:$C$253,D120,Entrada_Dados_Ano_2012!$AV$7:$AV$253)</f>
        <v>0</v>
      </c>
      <c r="AT120" s="40">
        <f>SUMIF(Entrada_Dados_Ano_2012!$C$7:$C$253,D120,Entrada_Dados_Ano_2012!$AW$7:$AW$253)</f>
        <v>0</v>
      </c>
      <c r="AU120" s="40">
        <f>SUMIF(Entrada_Dados_Ano_2012!$C$7:$C$253,D120,Entrada_Dados_Ano_2012!$AX$7:$AX$253)</f>
        <v>500</v>
      </c>
      <c r="AV120" s="40">
        <f>SUMIF(Entrada_Dados_Ano_2012!$C$7:$C$253,D120,Entrada_Dados_Ano_2012!$AY$7:$AY$253)</f>
        <v>0</v>
      </c>
      <c r="AW120" s="40">
        <f>SUMIF(Entrada_Dados_Ano_2012!$C$7:$C$253,D120,Entrada_Dados_Ano_2012!$AZ$7:$AZ$253)</f>
        <v>311617</v>
      </c>
      <c r="AX120" s="40">
        <f>SUMIF(Entrada_Dados_Ano_2012!$C$7:$C$253,D120,Entrada_Dados_Ano_2012!$BA$7:$BA$253)</f>
        <v>0</v>
      </c>
      <c r="AY120" s="40">
        <f>SUMIF(Entrada_Dados_Ano_2012!$C$7:$C$253,D120,Entrada_Dados_Ano_2012!$BB$7:$BB$253)</f>
        <v>0</v>
      </c>
      <c r="AZ120" s="40">
        <f>SUMIF(Entrada_Dados_Ano_2012!$C$7:$C$253,D120,Entrada_Dados_Ano_2012!$BC$7:$BC$253)</f>
        <v>0</v>
      </c>
      <c r="BA120" s="40">
        <f>SUMIF(Entrada_Dados_Ano_2012!$C$7:$C$253,D120,Entrada_Dados_Ano_2012!$BD$7:$BD$253)</f>
        <v>0</v>
      </c>
      <c r="BB120" s="40">
        <f>SUMIF(Entrada_Dados_Ano_2012!$C$7:$C$253,D120,Entrada_Dados_Ano_2012!$BE$7:$BE$253)</f>
        <v>0</v>
      </c>
      <c r="BC120" s="40">
        <f>SUMIF(Entrada_Dados_Ano_2012!$C$7:$C$253,D120,Entrada_Dados_Ano_2012!$BF$7:$BF$253)</f>
        <v>500</v>
      </c>
      <c r="BD120" s="40">
        <f>SUMIF(Entrada_Dados_Ano_2012!$C$7:$C$253,D120,Entrada_Dados_Ano_2012!$BG$7:$BG$253)</f>
        <v>2000</v>
      </c>
      <c r="BE120" s="40">
        <f>SUMIF(Entrada_Dados_Ano_2012!$C$7:$C$253,D120,Entrada_Dados_Ano_2012!$BH$7:$BH$253)</f>
        <v>1200</v>
      </c>
      <c r="BF120" s="40">
        <f>SUMIF(Entrada_Dados_Ano_2012!$C$7:$C$253,D120,Entrada_Dados_Ano_2012!$BI$7:$BI$253)</f>
        <v>0</v>
      </c>
      <c r="BG120" s="40">
        <f>SUMIF(Entrada_Dados_Ano_2012!$C$7:$C$253,D120,Entrada_Dados_Ano_2012!$BJ$7:$BJ$253)</f>
        <v>0</v>
      </c>
      <c r="BH120" s="40">
        <f>SUMIF(Entrada_Dados_Ano_2012!$C$7:$C$253,D120,Entrada_Dados_Ano_2012!$BK$7:$BK$253)</f>
        <v>0</v>
      </c>
      <c r="BI120" s="40">
        <f>SUMIF(Entrada_Dados_Ano_2012!$C$7:$C$253,D120,Entrada_Dados_Ano_2012!$BL$7:$BL$253)</f>
        <v>0</v>
      </c>
      <c r="BK120" s="80">
        <v>113</v>
      </c>
      <c r="BL120" s="81">
        <f t="shared" si="143"/>
        <v>0</v>
      </c>
      <c r="BM120" s="80" t="str">
        <f>IF(BL120=1,SUM($BL$8:BL120),"")</f>
        <v/>
      </c>
      <c r="BN120" s="86" t="str">
        <f t="shared" si="144"/>
        <v>Ipiranga de Goiás</v>
      </c>
      <c r="BO120" s="117">
        <f t="shared" si="227"/>
        <v>0</v>
      </c>
      <c r="BP120" s="116">
        <f>HLOOKUP($BP$6,$BZ$6:DI120,BX120)</f>
        <v>0</v>
      </c>
      <c r="BQ120" s="117">
        <f>HLOOKUP($BQ$6,$DJ$6:ES120,BX120)</f>
        <v>0</v>
      </c>
      <c r="BR120" s="116">
        <f>HLOOKUP($BR$6,$ET$6:GC120,BX120)</f>
        <v>0</v>
      </c>
      <c r="BS120" s="84" t="str">
        <f t="shared" si="145"/>
        <v/>
      </c>
      <c r="BT120" s="96" t="str">
        <f>IF((SUM($BL119:$BL$254)=0),"",IF($BK120=VLOOKUP($BK120,$BM$8:$BM$254,1),IF(VLOOKUP($BK120,$BM$8:$BO$254,2)=0,"",VLOOKUP($BK120,$BM$8:$BO$254,3))," "))</f>
        <v/>
      </c>
      <c r="BU120" s="93" t="str">
        <f t="shared" si="146"/>
        <v/>
      </c>
      <c r="BV120" s="90" t="str">
        <f t="shared" si="147"/>
        <v/>
      </c>
      <c r="BW120" s="93" t="str">
        <f t="shared" si="148"/>
        <v/>
      </c>
      <c r="BX120" s="97">
        <v>115</v>
      </c>
      <c r="BY120" s="29"/>
      <c r="BZ120" s="113"/>
      <c r="CA120" s="113">
        <f t="shared" si="149"/>
        <v>0</v>
      </c>
      <c r="CB120" s="113">
        <f t="shared" si="150"/>
        <v>0</v>
      </c>
      <c r="CC120" s="113">
        <f t="shared" si="151"/>
        <v>0</v>
      </c>
      <c r="CD120" s="113">
        <f t="shared" si="152"/>
        <v>0</v>
      </c>
      <c r="CE120" s="113">
        <f t="shared" ca="1" si="153"/>
        <v>0</v>
      </c>
      <c r="CF120" s="113">
        <f t="shared" si="154"/>
        <v>250</v>
      </c>
      <c r="CG120" s="113">
        <f t="shared" si="155"/>
        <v>0</v>
      </c>
      <c r="CH120" s="113">
        <f t="shared" si="156"/>
        <v>0</v>
      </c>
      <c r="CI120" s="113">
        <f t="shared" si="116"/>
        <v>0</v>
      </c>
      <c r="CJ120" s="113">
        <f t="shared" si="117"/>
        <v>0</v>
      </c>
      <c r="CK120" s="113">
        <f t="shared" si="157"/>
        <v>5111</v>
      </c>
      <c r="CL120" s="113">
        <f t="shared" si="158"/>
        <v>0</v>
      </c>
      <c r="CM120" s="113">
        <f t="shared" si="159"/>
        <v>0</v>
      </c>
      <c r="CN120" s="113">
        <f t="shared" si="160"/>
        <v>0</v>
      </c>
      <c r="CO120" s="113">
        <f t="shared" si="161"/>
        <v>0</v>
      </c>
      <c r="CP120" s="113">
        <f t="shared" si="162"/>
        <v>0</v>
      </c>
      <c r="CQ120" s="113">
        <f t="shared" si="163"/>
        <v>0</v>
      </c>
      <c r="CR120" s="113">
        <f t="shared" si="164"/>
        <v>0</v>
      </c>
      <c r="CS120" s="113">
        <f t="shared" si="118"/>
        <v>0</v>
      </c>
      <c r="CT120" s="113">
        <f t="shared" si="119"/>
        <v>0</v>
      </c>
      <c r="CU120" s="113">
        <f t="shared" si="120"/>
        <v>0</v>
      </c>
      <c r="CV120" s="113">
        <f t="shared" si="121"/>
        <v>0</v>
      </c>
      <c r="CW120" s="113">
        <f t="shared" si="165"/>
        <v>40</v>
      </c>
      <c r="CX120" s="113">
        <f t="shared" si="122"/>
        <v>0</v>
      </c>
      <c r="CY120" s="113">
        <f t="shared" si="123"/>
        <v>0</v>
      </c>
      <c r="CZ120" s="113">
        <f t="shared" si="124"/>
        <v>0</v>
      </c>
      <c r="DA120" s="113">
        <f t="shared" si="166"/>
        <v>50</v>
      </c>
      <c r="DB120" s="113">
        <f t="shared" si="167"/>
        <v>400</v>
      </c>
      <c r="DC120" s="113">
        <f t="shared" si="168"/>
        <v>0</v>
      </c>
      <c r="DD120" s="113">
        <f t="shared" si="169"/>
        <v>0</v>
      </c>
      <c r="DE120" s="113">
        <f t="shared" si="170"/>
        <v>0</v>
      </c>
      <c r="DF120" s="113">
        <f t="shared" si="171"/>
        <v>0</v>
      </c>
      <c r="DG120" s="113">
        <f t="shared" si="172"/>
        <v>0</v>
      </c>
      <c r="DH120" s="113">
        <f t="shared" si="173"/>
        <v>0</v>
      </c>
      <c r="DI120" s="113">
        <f t="shared" si="174"/>
        <v>0</v>
      </c>
      <c r="DJ120" s="113"/>
      <c r="DK120" s="113">
        <f t="shared" si="175"/>
        <v>0</v>
      </c>
      <c r="DL120" s="113">
        <f t="shared" si="176"/>
        <v>0</v>
      </c>
      <c r="DM120" s="113">
        <f t="shared" si="177"/>
        <v>0</v>
      </c>
      <c r="DN120" s="113">
        <f t="shared" si="178"/>
        <v>0</v>
      </c>
      <c r="DO120" s="113">
        <f t="shared" si="179"/>
        <v>0</v>
      </c>
      <c r="DP120" s="113">
        <f t="shared" si="180"/>
        <v>250</v>
      </c>
      <c r="DQ120" s="113">
        <f t="shared" si="181"/>
        <v>0</v>
      </c>
      <c r="DR120" s="113">
        <f t="shared" si="182"/>
        <v>0</v>
      </c>
      <c r="DS120" s="113">
        <f t="shared" si="125"/>
        <v>0</v>
      </c>
      <c r="DT120" s="113">
        <f t="shared" si="126"/>
        <v>0</v>
      </c>
      <c r="DU120" s="113">
        <f t="shared" si="183"/>
        <v>5111</v>
      </c>
      <c r="DV120" s="113">
        <f t="shared" si="184"/>
        <v>0</v>
      </c>
      <c r="DW120" s="113">
        <f t="shared" si="185"/>
        <v>0</v>
      </c>
      <c r="DX120" s="113">
        <f t="shared" si="186"/>
        <v>0</v>
      </c>
      <c r="DY120" s="113">
        <f t="shared" si="187"/>
        <v>0</v>
      </c>
      <c r="DZ120" s="113">
        <f t="shared" si="188"/>
        <v>0</v>
      </c>
      <c r="EA120" s="113">
        <f t="shared" si="189"/>
        <v>0</v>
      </c>
      <c r="EB120" s="113">
        <f t="shared" si="190"/>
        <v>0</v>
      </c>
      <c r="EC120" s="113">
        <f t="shared" si="127"/>
        <v>0</v>
      </c>
      <c r="ED120" s="113">
        <f t="shared" si="128"/>
        <v>0</v>
      </c>
      <c r="EE120" s="113">
        <f t="shared" si="129"/>
        <v>0</v>
      </c>
      <c r="EF120" s="113">
        <f t="shared" si="130"/>
        <v>0</v>
      </c>
      <c r="EG120" s="113">
        <f t="shared" si="191"/>
        <v>40</v>
      </c>
      <c r="EH120" s="113">
        <f t="shared" si="131"/>
        <v>0</v>
      </c>
      <c r="EI120" s="113">
        <f t="shared" si="132"/>
        <v>0</v>
      </c>
      <c r="EJ120" s="113">
        <f t="shared" si="133"/>
        <v>0</v>
      </c>
      <c r="EK120" s="113">
        <f t="shared" si="192"/>
        <v>50</v>
      </c>
      <c r="EL120" s="113">
        <f t="shared" si="193"/>
        <v>400</v>
      </c>
      <c r="EM120" s="113">
        <f t="shared" si="194"/>
        <v>0</v>
      </c>
      <c r="EN120" s="113">
        <f t="shared" si="195"/>
        <v>0</v>
      </c>
      <c r="EO120" s="113">
        <f t="shared" si="196"/>
        <v>0</v>
      </c>
      <c r="EP120" s="113">
        <f t="shared" si="197"/>
        <v>0</v>
      </c>
      <c r="EQ120" s="113">
        <f t="shared" si="198"/>
        <v>0</v>
      </c>
      <c r="ER120" s="113">
        <f t="shared" si="199"/>
        <v>0</v>
      </c>
      <c r="ES120" s="113">
        <f t="shared" si="200"/>
        <v>0</v>
      </c>
      <c r="ET120" s="113"/>
      <c r="EU120" s="113">
        <f t="shared" si="201"/>
        <v>0</v>
      </c>
      <c r="EV120" s="113">
        <f t="shared" si="202"/>
        <v>0</v>
      </c>
      <c r="EW120" s="113">
        <f t="shared" si="203"/>
        <v>0</v>
      </c>
      <c r="EX120" s="113">
        <f t="shared" si="204"/>
        <v>0</v>
      </c>
      <c r="EY120" s="113">
        <f t="shared" si="205"/>
        <v>0</v>
      </c>
      <c r="EZ120" s="113">
        <f t="shared" si="206"/>
        <v>500</v>
      </c>
      <c r="FA120" s="113">
        <f t="shared" si="207"/>
        <v>0</v>
      </c>
      <c r="FB120" s="113">
        <f t="shared" si="208"/>
        <v>0</v>
      </c>
      <c r="FC120" s="113">
        <f t="shared" si="134"/>
        <v>0</v>
      </c>
      <c r="FD120" s="113">
        <f t="shared" si="135"/>
        <v>0</v>
      </c>
      <c r="FE120" s="113">
        <f t="shared" si="209"/>
        <v>311617</v>
      </c>
      <c r="FF120" s="113">
        <f t="shared" si="210"/>
        <v>0</v>
      </c>
      <c r="FG120" s="113">
        <f t="shared" si="211"/>
        <v>0</v>
      </c>
      <c r="FH120" s="113">
        <f t="shared" si="212"/>
        <v>0</v>
      </c>
      <c r="FI120" s="113">
        <f t="shared" si="213"/>
        <v>0</v>
      </c>
      <c r="FJ120" s="113">
        <f t="shared" si="214"/>
        <v>0</v>
      </c>
      <c r="FK120" s="113">
        <f t="shared" si="215"/>
        <v>0</v>
      </c>
      <c r="FL120" s="113">
        <f t="shared" si="216"/>
        <v>0</v>
      </c>
      <c r="FM120" s="113">
        <f t="shared" si="136"/>
        <v>0</v>
      </c>
      <c r="FN120" s="113">
        <f t="shared" si="137"/>
        <v>0</v>
      </c>
      <c r="FO120" s="113">
        <f t="shared" si="138"/>
        <v>0</v>
      </c>
      <c r="FP120" s="113">
        <f t="shared" si="139"/>
        <v>0</v>
      </c>
      <c r="FQ120" s="113">
        <f t="shared" si="217"/>
        <v>500</v>
      </c>
      <c r="FR120" s="113">
        <f t="shared" si="140"/>
        <v>0</v>
      </c>
      <c r="FS120" s="113">
        <f t="shared" si="141"/>
        <v>0</v>
      </c>
      <c r="FT120" s="113">
        <f t="shared" si="142"/>
        <v>0</v>
      </c>
      <c r="FU120" s="113">
        <f t="shared" si="218"/>
        <v>2000</v>
      </c>
      <c r="FV120" s="113">
        <f t="shared" si="219"/>
        <v>1200</v>
      </c>
      <c r="FW120" s="113">
        <f t="shared" si="220"/>
        <v>0</v>
      </c>
      <c r="FX120" s="113">
        <f t="shared" si="221"/>
        <v>0</v>
      </c>
      <c r="FY120" s="113">
        <f t="shared" si="222"/>
        <v>0</v>
      </c>
      <c r="FZ120" s="113">
        <f t="shared" si="223"/>
        <v>0</v>
      </c>
      <c r="GA120" s="113">
        <f t="shared" si="224"/>
        <v>0</v>
      </c>
      <c r="GB120" s="113">
        <f t="shared" si="225"/>
        <v>0</v>
      </c>
      <c r="GC120" s="113">
        <f t="shared" si="226"/>
        <v>0</v>
      </c>
    </row>
    <row r="121" spans="2:185" ht="12.75" customHeight="1" x14ac:dyDescent="0.2">
      <c r="B121" s="124">
        <v>114</v>
      </c>
      <c r="C121" s="121" t="s">
        <v>389</v>
      </c>
      <c r="D121" s="126" t="s">
        <v>164</v>
      </c>
      <c r="E121" s="40">
        <f>SUMIF(Entrada_Dados_Ano_2012!$C$7:$C$253,D121,Entrada_Dados_Ano_2012!$D$7:$D$253)</f>
        <v>0</v>
      </c>
      <c r="F121" s="40">
        <f>SUMIF(Entrada_Dados_Ano_2012!$C$7:$C$253,D121,Entrada_Dados_Ano_2012!$E$7:$E$253)</f>
        <v>0</v>
      </c>
      <c r="G121" s="40">
        <f>SUMIF(Entrada_Dados_Ano_2012!$C$7:$C$253,D121,Entrada_Dados_Ano_2012!$F$7:$F$253)</f>
        <v>0</v>
      </c>
      <c r="H121" s="40">
        <f ca="1">SUMIF(Entrada_Dados_Ano_2012!$C$7:$C$253,D121,Entrada_Dados_Ano_2012!$G$7:$G$251)</f>
        <v>0</v>
      </c>
      <c r="I121" s="40">
        <f>SUMIF(Entrada_Dados_Ano_2012!$C$7:$C$251,D121,Entrada_Dados_Ano_2012!$H$7:$H$253)</f>
        <v>110</v>
      </c>
      <c r="J121" s="40">
        <f>SUMIF(Entrada_Dados_Ano_2012!$C$7:$C$253,D121,Entrada_Dados_Ano_2012!$I$7:$I$253)</f>
        <v>0</v>
      </c>
      <c r="K121" s="40">
        <f>SUMIF(Entrada_Dados_Ano_2012!$C$7:$C$253,D121,Entrada_Dados_Ano_2012!$J$7:$J$253)</f>
        <v>10</v>
      </c>
      <c r="L121" s="40">
        <f>SUMIF(Entrada_Dados_Ano_2012!$C$7:$C$253,D121,Entrada_Dados_Ano_2012!$K$7:$K$253)</f>
        <v>0</v>
      </c>
      <c r="M121" s="40">
        <f>SUMIF(Entrada_Dados_Ano_2012!$C$7:$C$253,D121,Entrada_Dados_Ano_2012!$L$7:$L$253)</f>
        <v>0</v>
      </c>
      <c r="N121" s="40">
        <f>SUMIF(Entrada_Dados_Ano_2012!$C$7:$C$253,D121,Entrada_Dados_Ano_2012!$M$7:$M$253)</f>
        <v>0</v>
      </c>
      <c r="O121" s="40">
        <f>SUMIF(Entrada_Dados_Ano_2012!$C$7:$C$253,D121,Entrada_Dados_Ano_2012!$N$7:$N$253)</f>
        <v>0</v>
      </c>
      <c r="P121" s="40">
        <f>SUMIF(Entrada_Dados_Ano_2012!$C$7:$C$253,D121,Entrada_Dados_Ano_2012!$O$7:$O$253)</f>
        <v>0</v>
      </c>
      <c r="Q121" s="40">
        <f>SUMIF(Entrada_Dados_Ano_2012!$C$7:$C$253,D121,Entrada_Dados_Ano_2012!$P$7:$P$253)</f>
        <v>170</v>
      </c>
      <c r="R121" s="40">
        <f>SUMIF(Entrada_Dados_Ano_2012!$C$7:$C$253,D121,Entrada_Dados_Ano_2012!$Q$7:$Q$253)</f>
        <v>0</v>
      </c>
      <c r="S121" s="40">
        <f>SUMIF(Entrada_Dados_Ano_2012!$C$7:$C$253,D121,Entrada_Dados_Ano_2012!$R$7:$R$253)</f>
        <v>600</v>
      </c>
      <c r="T121" s="40">
        <f>SUMIF(Entrada_Dados_Ano_2012!$C$7:$C$253,D121,Entrada_Dados_Ano_2012!$S$7:$S$253)</f>
        <v>3685</v>
      </c>
      <c r="U121" s="40">
        <f>SUMIF(Entrada_Dados_Ano_2012!$C$7:$C$253,D121,Entrada_Dados_Ano_2012!$T$7:$T$253)</f>
        <v>0</v>
      </c>
      <c r="V121" s="40">
        <f>SUMIF(Entrada_Dados_Ano_2012!$C$7:$C$253,D121,Entrada_Dados_Ano_2012!$U$7:$U$253)</f>
        <v>0</v>
      </c>
      <c r="W121" s="145">
        <f>SUMIF(Entrada_Dados_Ano_2012!$C$7:$C$253,D121,Entrada_Dados_Ano_2012!$V$7:$V$253)</f>
        <v>0</v>
      </c>
      <c r="X121" s="142">
        <f>SUMIF(Entrada_Dados_Ano_2012!$C$7:$C$253,D121,Entrada_Dados_Ano_2012!$Y$7:$Y$253)</f>
        <v>0</v>
      </c>
      <c r="Y121" s="40">
        <f>SUMIF(Entrada_Dados_Ano_2012!$C$7:$C$253,D121,Entrada_Dados_Ano_2012!$Z$7:$Z$253)</f>
        <v>0</v>
      </c>
      <c r="Z121" s="40">
        <f>SUMIF(Entrada_Dados_Ano_2012!$C$7:$C$253,D121,Entrada_Dados_Ano_2012!$AA$7:$AA$253)</f>
        <v>0</v>
      </c>
      <c r="AA121" s="40">
        <f>SUMIF(Entrada_Dados_Ano_2012!$C$7:$C$253,D121,Entrada_Dados_Ano_2012!$AB$7:$AB$253)</f>
        <v>0</v>
      </c>
      <c r="AB121" s="40">
        <f>SUMIF(Entrada_Dados_Ano_2012!$C$7:$C$253,D121,Entrada_Dados_Ano_2012!$AC$7:$AC$253)</f>
        <v>110</v>
      </c>
      <c r="AC121" s="40">
        <f>SUMIF(Entrada_Dados_Ano_2012!$C$7:$C$253,D121,Entrada_Dados_Ano_2012!$AD$7:$AD$253)</f>
        <v>0</v>
      </c>
      <c r="AD121" s="40">
        <f>SUMIF(Entrada_Dados_Ano_2012!$C$7:$C$253,D121,Entrada_Dados_Ano_2012!$AE$7:$AE$253)</f>
        <v>10</v>
      </c>
      <c r="AE121" s="40">
        <f>SUMIF(Entrada_Dados_Ano_2012!$C$7:$C$253,D121,Entrada_Dados_Ano_2012!$AF$7:$AF$253)</f>
        <v>0</v>
      </c>
      <c r="AF121" s="40">
        <f>SUMIF(Entrada_Dados_Ano_2012!$C$7:$C$253,D121,Entrada_Dados_Ano_2012!$AG$7:$AG$253)</f>
        <v>0</v>
      </c>
      <c r="AG121" s="40">
        <f>SUMIF(Entrada_Dados_Ano_2012!$C$7:$C$253,D121,Entrada_Dados_Ano_2012!$AH$7:$AH$253)</f>
        <v>0</v>
      </c>
      <c r="AH121" s="40">
        <f>SUMIF(Entrada_Dados_Ano_2012!$C$7:$C$253,D121,Entrada_Dados_Ano_2012!$AI$7:$AI$253)</f>
        <v>0</v>
      </c>
      <c r="AI121" s="40">
        <f>SUMIF(Entrada_Dados_Ano_2012!$C$7:$C$253,D121,Entrada_Dados_Ano_2012!$AJ$7:$AJ$253)</f>
        <v>0</v>
      </c>
      <c r="AJ121" s="40">
        <f>SUMIF(Entrada_Dados_Ano_2012!$C$7:$C$253,D121,Entrada_Dados_Ano_2012!$AK$7:$AK$253)</f>
        <v>170</v>
      </c>
      <c r="AK121" s="40">
        <f>SUMIF(Entrada_Dados_Ano_2012!$C$7:$C$253,D121,Entrada_Dados_Ano_2012!$AL$7:$AL$253)</f>
        <v>0</v>
      </c>
      <c r="AL121" s="40">
        <f>SUMIF(Entrada_Dados_Ano_2012!$C$7:$C$253,D121,Entrada_Dados_Ano_2012!$AM$7:$AM$253)</f>
        <v>600</v>
      </c>
      <c r="AM121" s="40">
        <f>SUMIF(Entrada_Dados_Ano_2012!$C$7:$C$253,D121,Entrada_Dados_Ano_2012!$AN$7:$AN$253)</f>
        <v>3685</v>
      </c>
      <c r="AN121" s="40">
        <f>SUMIF(Entrada_Dados_Ano_2012!$C$7:$C$253,D121,Entrada_Dados_Ano_2012!$AO$7:$AO$253)</f>
        <v>0</v>
      </c>
      <c r="AO121" s="40">
        <f>SUMIF(Entrada_Dados_Ano_2012!$C$7:$C$253,D121,Entrada_Dados_Ano_2012!$AP$7:$AP$253)</f>
        <v>0</v>
      </c>
      <c r="AP121" s="145">
        <f>SUMIF(Entrada_Dados_Ano_2012!$C$7:$C$253,D121,Entrada_Dados_Ano_2012!$AQ$7:$AQ$253)</f>
        <v>0</v>
      </c>
      <c r="AQ121" s="142">
        <f>SUMIF(Entrada_Dados_Ano_2012!$C$7:$C$253,D121,Entrada_Dados_Ano_2012!$AT$7:$AT$253)</f>
        <v>0</v>
      </c>
      <c r="AR121" s="40">
        <f>SUMIF(Entrada_Dados_Ano_2012!$C$7:$C$253,D121,Entrada_Dados_Ano_2012!$AU$7:$AU$253)</f>
        <v>0</v>
      </c>
      <c r="AS121" s="40">
        <f>SUMIF(Entrada_Dados_Ano_2012!$C$7:$C$253,D121,Entrada_Dados_Ano_2012!$AV$7:$AV$253)</f>
        <v>0</v>
      </c>
      <c r="AT121" s="40">
        <f>SUMIF(Entrada_Dados_Ano_2012!$C$7:$C$253,D121,Entrada_Dados_Ano_2012!$AW$7:$AW$253)</f>
        <v>0</v>
      </c>
      <c r="AU121" s="40">
        <f>SUMIF(Entrada_Dados_Ano_2012!$C$7:$C$253,D121,Entrada_Dados_Ano_2012!$AX$7:$AX$253)</f>
        <v>209</v>
      </c>
      <c r="AV121" s="40">
        <f>SUMIF(Entrada_Dados_Ano_2012!$C$7:$C$253,D121,Entrada_Dados_Ano_2012!$AY$7:$AY$253)</f>
        <v>0</v>
      </c>
      <c r="AW121" s="40">
        <f>SUMIF(Entrada_Dados_Ano_2012!$C$7:$C$253,D121,Entrada_Dados_Ano_2012!$AZ$7:$AZ$253)</f>
        <v>650</v>
      </c>
      <c r="AX121" s="40">
        <f>SUMIF(Entrada_Dados_Ano_2012!$C$7:$C$253,D121,Entrada_Dados_Ano_2012!$BA$7:$BA$253)</f>
        <v>0</v>
      </c>
      <c r="AY121" s="40">
        <f>SUMIF(Entrada_Dados_Ano_2012!$C$7:$C$253,D121,Entrada_Dados_Ano_2012!$BB$7:$BB$253)</f>
        <v>0</v>
      </c>
      <c r="AZ121" s="40">
        <f>SUMIF(Entrada_Dados_Ano_2012!$C$7:$C$253,D121,Entrada_Dados_Ano_2012!$BC$7:$BC$253)</f>
        <v>0</v>
      </c>
      <c r="BA121" s="40">
        <f>SUMIF(Entrada_Dados_Ano_2012!$C$7:$C$253,D121,Entrada_Dados_Ano_2012!$BD$7:$BD$253)</f>
        <v>0</v>
      </c>
      <c r="BB121" s="40">
        <f>SUMIF(Entrada_Dados_Ano_2012!$C$7:$C$253,D121,Entrada_Dados_Ano_2012!$BE$7:$BE$253)</f>
        <v>0</v>
      </c>
      <c r="BC121" s="40">
        <f>SUMIF(Entrada_Dados_Ano_2012!$C$7:$C$253,D121,Entrada_Dados_Ano_2012!$BF$7:$BF$253)</f>
        <v>3145</v>
      </c>
      <c r="BD121" s="40">
        <f>SUMIF(Entrada_Dados_Ano_2012!$C$7:$C$253,D121,Entrada_Dados_Ano_2012!$BG$7:$BG$253)</f>
        <v>0</v>
      </c>
      <c r="BE121" s="40">
        <f>SUMIF(Entrada_Dados_Ano_2012!$C$7:$C$253,D121,Entrada_Dados_Ano_2012!$BH$7:$BH$253)</f>
        <v>2700</v>
      </c>
      <c r="BF121" s="40">
        <f>SUMIF(Entrada_Dados_Ano_2012!$C$7:$C$253,D121,Entrada_Dados_Ano_2012!$BI$7:$BI$253)</f>
        <v>10392</v>
      </c>
      <c r="BG121" s="40">
        <f>SUMIF(Entrada_Dados_Ano_2012!$C$7:$C$253,D121,Entrada_Dados_Ano_2012!$BJ$7:$BJ$253)</f>
        <v>0</v>
      </c>
      <c r="BH121" s="40">
        <f>SUMIF(Entrada_Dados_Ano_2012!$C$7:$C$253,D121,Entrada_Dados_Ano_2012!$BK$7:$BK$253)</f>
        <v>0</v>
      </c>
      <c r="BI121" s="40">
        <f>SUMIF(Entrada_Dados_Ano_2012!$C$7:$C$253,D121,Entrada_Dados_Ano_2012!$BL$7:$BL$253)</f>
        <v>0</v>
      </c>
      <c r="BK121" s="80">
        <v>114</v>
      </c>
      <c r="BL121" s="81">
        <f t="shared" si="143"/>
        <v>0</v>
      </c>
      <c r="BM121" s="80" t="str">
        <f>IF(BL121=1,SUM($BL$8:BL121),"")</f>
        <v/>
      </c>
      <c r="BN121" s="86" t="str">
        <f t="shared" si="144"/>
        <v>Iporá</v>
      </c>
      <c r="BO121" s="117">
        <f t="shared" si="227"/>
        <v>0</v>
      </c>
      <c r="BP121" s="116">
        <f>HLOOKUP($BP$6,$BZ$6:DI121,BX121)</f>
        <v>0</v>
      </c>
      <c r="BQ121" s="117">
        <f>HLOOKUP($BQ$6,$DJ$6:ES121,BX121)</f>
        <v>0</v>
      </c>
      <c r="BR121" s="116">
        <f>HLOOKUP($BR$6,$ET$6:GC121,BX121)</f>
        <v>0</v>
      </c>
      <c r="BS121" s="84" t="str">
        <f t="shared" si="145"/>
        <v/>
      </c>
      <c r="BT121" s="96" t="str">
        <f>IF((SUM($BL120:$BL$254)=0),"",IF($BK121=VLOOKUP($BK121,$BM$8:$BM$254,1),IF(VLOOKUP($BK121,$BM$8:$BO$254,2)=0,"",VLOOKUP($BK121,$BM$8:$BO$254,3))," "))</f>
        <v/>
      </c>
      <c r="BU121" s="93" t="str">
        <f t="shared" si="146"/>
        <v/>
      </c>
      <c r="BV121" s="90" t="str">
        <f t="shared" si="147"/>
        <v/>
      </c>
      <c r="BW121" s="93" t="str">
        <f t="shared" si="148"/>
        <v/>
      </c>
      <c r="BX121" s="97">
        <v>116</v>
      </c>
      <c r="BY121" s="29"/>
      <c r="BZ121" s="113"/>
      <c r="CA121" s="113">
        <f t="shared" si="149"/>
        <v>0</v>
      </c>
      <c r="CB121" s="113">
        <f t="shared" si="150"/>
        <v>0</v>
      </c>
      <c r="CC121" s="113">
        <f t="shared" si="151"/>
        <v>0</v>
      </c>
      <c r="CD121" s="113">
        <f t="shared" si="152"/>
        <v>0</v>
      </c>
      <c r="CE121" s="113">
        <f t="shared" ca="1" si="153"/>
        <v>0</v>
      </c>
      <c r="CF121" s="113">
        <f t="shared" si="154"/>
        <v>110</v>
      </c>
      <c r="CG121" s="113">
        <f t="shared" si="155"/>
        <v>30</v>
      </c>
      <c r="CH121" s="113">
        <f t="shared" si="156"/>
        <v>0</v>
      </c>
      <c r="CI121" s="113">
        <f t="shared" si="116"/>
        <v>0</v>
      </c>
      <c r="CJ121" s="113">
        <f t="shared" si="117"/>
        <v>0</v>
      </c>
      <c r="CK121" s="113">
        <f t="shared" si="157"/>
        <v>10</v>
      </c>
      <c r="CL121" s="113">
        <f t="shared" si="158"/>
        <v>0</v>
      </c>
      <c r="CM121" s="113">
        <f t="shared" si="159"/>
        <v>7</v>
      </c>
      <c r="CN121" s="113">
        <f t="shared" si="160"/>
        <v>0</v>
      </c>
      <c r="CO121" s="113">
        <f t="shared" si="161"/>
        <v>0</v>
      </c>
      <c r="CP121" s="113">
        <f t="shared" si="162"/>
        <v>0</v>
      </c>
      <c r="CQ121" s="113">
        <f t="shared" si="163"/>
        <v>0</v>
      </c>
      <c r="CR121" s="113">
        <f t="shared" si="164"/>
        <v>0</v>
      </c>
      <c r="CS121" s="113">
        <f t="shared" si="118"/>
        <v>0</v>
      </c>
      <c r="CT121" s="113">
        <f t="shared" si="119"/>
        <v>0</v>
      </c>
      <c r="CU121" s="113">
        <f t="shared" si="120"/>
        <v>0</v>
      </c>
      <c r="CV121" s="113">
        <f t="shared" si="121"/>
        <v>0</v>
      </c>
      <c r="CW121" s="113">
        <f t="shared" si="165"/>
        <v>170</v>
      </c>
      <c r="CX121" s="113">
        <f t="shared" si="122"/>
        <v>0</v>
      </c>
      <c r="CY121" s="113">
        <f t="shared" si="123"/>
        <v>0</v>
      </c>
      <c r="CZ121" s="113">
        <f t="shared" si="124"/>
        <v>0</v>
      </c>
      <c r="DA121" s="113">
        <f t="shared" si="166"/>
        <v>0</v>
      </c>
      <c r="DB121" s="113">
        <f t="shared" si="167"/>
        <v>600</v>
      </c>
      <c r="DC121" s="113">
        <f t="shared" si="168"/>
        <v>0</v>
      </c>
      <c r="DD121" s="113">
        <f t="shared" si="169"/>
        <v>3685</v>
      </c>
      <c r="DE121" s="113">
        <f t="shared" si="170"/>
        <v>0</v>
      </c>
      <c r="DF121" s="113">
        <f t="shared" si="171"/>
        <v>0</v>
      </c>
      <c r="DG121" s="113">
        <f t="shared" si="172"/>
        <v>0</v>
      </c>
      <c r="DH121" s="113">
        <f t="shared" si="173"/>
        <v>0</v>
      </c>
      <c r="DI121" s="113">
        <f t="shared" si="174"/>
        <v>0</v>
      </c>
      <c r="DJ121" s="113"/>
      <c r="DK121" s="113">
        <f t="shared" si="175"/>
        <v>0</v>
      </c>
      <c r="DL121" s="113">
        <f t="shared" si="176"/>
        <v>0</v>
      </c>
      <c r="DM121" s="113">
        <f t="shared" si="177"/>
        <v>0</v>
      </c>
      <c r="DN121" s="113">
        <f t="shared" si="178"/>
        <v>0</v>
      </c>
      <c r="DO121" s="113">
        <f t="shared" si="179"/>
        <v>0</v>
      </c>
      <c r="DP121" s="113">
        <f t="shared" si="180"/>
        <v>110</v>
      </c>
      <c r="DQ121" s="113">
        <f t="shared" si="181"/>
        <v>30</v>
      </c>
      <c r="DR121" s="113">
        <f t="shared" si="182"/>
        <v>0</v>
      </c>
      <c r="DS121" s="113">
        <f t="shared" si="125"/>
        <v>0</v>
      </c>
      <c r="DT121" s="113">
        <f t="shared" si="126"/>
        <v>0</v>
      </c>
      <c r="DU121" s="113">
        <f t="shared" si="183"/>
        <v>10</v>
      </c>
      <c r="DV121" s="113">
        <f t="shared" si="184"/>
        <v>0</v>
      </c>
      <c r="DW121" s="113">
        <f t="shared" si="185"/>
        <v>7</v>
      </c>
      <c r="DX121" s="113">
        <f t="shared" si="186"/>
        <v>0</v>
      </c>
      <c r="DY121" s="113">
        <f t="shared" si="187"/>
        <v>0</v>
      </c>
      <c r="DZ121" s="113">
        <f t="shared" si="188"/>
        <v>0</v>
      </c>
      <c r="EA121" s="113">
        <f t="shared" si="189"/>
        <v>0</v>
      </c>
      <c r="EB121" s="113">
        <f t="shared" si="190"/>
        <v>0</v>
      </c>
      <c r="EC121" s="113">
        <f t="shared" si="127"/>
        <v>0</v>
      </c>
      <c r="ED121" s="113">
        <f t="shared" si="128"/>
        <v>0</v>
      </c>
      <c r="EE121" s="113">
        <f t="shared" si="129"/>
        <v>0</v>
      </c>
      <c r="EF121" s="113">
        <f t="shared" si="130"/>
        <v>0</v>
      </c>
      <c r="EG121" s="113">
        <f t="shared" si="191"/>
        <v>170</v>
      </c>
      <c r="EH121" s="113">
        <f t="shared" si="131"/>
        <v>0</v>
      </c>
      <c r="EI121" s="113">
        <f t="shared" si="132"/>
        <v>0</v>
      </c>
      <c r="EJ121" s="113">
        <f t="shared" si="133"/>
        <v>0</v>
      </c>
      <c r="EK121" s="113">
        <f t="shared" si="192"/>
        <v>0</v>
      </c>
      <c r="EL121" s="113">
        <f t="shared" si="193"/>
        <v>600</v>
      </c>
      <c r="EM121" s="113">
        <f t="shared" si="194"/>
        <v>0</v>
      </c>
      <c r="EN121" s="113">
        <f t="shared" si="195"/>
        <v>3685</v>
      </c>
      <c r="EO121" s="113">
        <f t="shared" si="196"/>
        <v>0</v>
      </c>
      <c r="EP121" s="113">
        <f t="shared" si="197"/>
        <v>0</v>
      </c>
      <c r="EQ121" s="113">
        <f t="shared" si="198"/>
        <v>0</v>
      </c>
      <c r="ER121" s="113">
        <f t="shared" si="199"/>
        <v>0</v>
      </c>
      <c r="ES121" s="113">
        <f t="shared" si="200"/>
        <v>0</v>
      </c>
      <c r="ET121" s="113"/>
      <c r="EU121" s="113">
        <f t="shared" si="201"/>
        <v>0</v>
      </c>
      <c r="EV121" s="113">
        <f t="shared" si="202"/>
        <v>0</v>
      </c>
      <c r="EW121" s="113">
        <f t="shared" si="203"/>
        <v>0</v>
      </c>
      <c r="EX121" s="113">
        <f t="shared" si="204"/>
        <v>0</v>
      </c>
      <c r="EY121" s="113">
        <f t="shared" si="205"/>
        <v>0</v>
      </c>
      <c r="EZ121" s="113">
        <f t="shared" si="206"/>
        <v>209</v>
      </c>
      <c r="FA121" s="113">
        <f t="shared" si="207"/>
        <v>280</v>
      </c>
      <c r="FB121" s="113">
        <f t="shared" si="208"/>
        <v>0</v>
      </c>
      <c r="FC121" s="113">
        <f t="shared" si="134"/>
        <v>0</v>
      </c>
      <c r="FD121" s="113">
        <f t="shared" si="135"/>
        <v>0</v>
      </c>
      <c r="FE121" s="113">
        <f t="shared" si="209"/>
        <v>650</v>
      </c>
      <c r="FF121" s="113">
        <f t="shared" si="210"/>
        <v>0</v>
      </c>
      <c r="FG121" s="113">
        <f t="shared" si="211"/>
        <v>91</v>
      </c>
      <c r="FH121" s="113">
        <f t="shared" si="212"/>
        <v>0</v>
      </c>
      <c r="FI121" s="113">
        <f t="shared" si="213"/>
        <v>0</v>
      </c>
      <c r="FJ121" s="113">
        <f t="shared" si="214"/>
        <v>0</v>
      </c>
      <c r="FK121" s="113">
        <f t="shared" si="215"/>
        <v>0</v>
      </c>
      <c r="FL121" s="113">
        <f t="shared" si="216"/>
        <v>0</v>
      </c>
      <c r="FM121" s="113">
        <f t="shared" si="136"/>
        <v>0</v>
      </c>
      <c r="FN121" s="113">
        <f t="shared" si="137"/>
        <v>0</v>
      </c>
      <c r="FO121" s="113">
        <f t="shared" si="138"/>
        <v>0</v>
      </c>
      <c r="FP121" s="113">
        <f t="shared" si="139"/>
        <v>0</v>
      </c>
      <c r="FQ121" s="113">
        <f t="shared" si="217"/>
        <v>3145</v>
      </c>
      <c r="FR121" s="113">
        <f t="shared" si="140"/>
        <v>0</v>
      </c>
      <c r="FS121" s="113">
        <f t="shared" si="141"/>
        <v>0</v>
      </c>
      <c r="FT121" s="113">
        <f t="shared" si="142"/>
        <v>0</v>
      </c>
      <c r="FU121" s="113">
        <f t="shared" si="218"/>
        <v>0</v>
      </c>
      <c r="FV121" s="113">
        <f t="shared" si="219"/>
        <v>2700</v>
      </c>
      <c r="FW121" s="113">
        <f t="shared" si="220"/>
        <v>0</v>
      </c>
      <c r="FX121" s="113">
        <f t="shared" si="221"/>
        <v>10392</v>
      </c>
      <c r="FY121" s="113">
        <f t="shared" si="222"/>
        <v>0</v>
      </c>
      <c r="FZ121" s="113">
        <f t="shared" si="223"/>
        <v>0</v>
      </c>
      <c r="GA121" s="113">
        <f t="shared" si="224"/>
        <v>0</v>
      </c>
      <c r="GB121" s="113">
        <f t="shared" si="225"/>
        <v>0</v>
      </c>
      <c r="GC121" s="113">
        <f t="shared" si="226"/>
        <v>0</v>
      </c>
    </row>
    <row r="122" spans="2:185" ht="12.75" customHeight="1" x14ac:dyDescent="0.2">
      <c r="B122" s="124">
        <v>115</v>
      </c>
      <c r="C122" s="121" t="s">
        <v>390</v>
      </c>
      <c r="D122" s="126" t="s">
        <v>165</v>
      </c>
      <c r="E122" s="40">
        <f>SUMIF(Entrada_Dados_Ano_2012!$C$7:$C$253,D122,Entrada_Dados_Ano_2012!$D$7:$D$253)</f>
        <v>0</v>
      </c>
      <c r="F122" s="40">
        <f>SUMIF(Entrada_Dados_Ano_2012!$C$7:$C$253,D122,Entrada_Dados_Ano_2012!$E$7:$E$253)</f>
        <v>0</v>
      </c>
      <c r="G122" s="40">
        <f>SUMIF(Entrada_Dados_Ano_2012!$C$7:$C$253,D122,Entrada_Dados_Ano_2012!$F$7:$F$253)</f>
        <v>0</v>
      </c>
      <c r="H122" s="40">
        <f ca="1">SUMIF(Entrada_Dados_Ano_2012!$C$7:$C$253,D122,Entrada_Dados_Ano_2012!$G$7:$G$251)</f>
        <v>0</v>
      </c>
      <c r="I122" s="40">
        <f>SUMIF(Entrada_Dados_Ano_2012!$C$7:$C$251,D122,Entrada_Dados_Ano_2012!$H$7:$H$253)</f>
        <v>25</v>
      </c>
      <c r="J122" s="40">
        <f>SUMIF(Entrada_Dados_Ano_2012!$C$7:$C$253,D122,Entrada_Dados_Ano_2012!$I$7:$I$253)</f>
        <v>0</v>
      </c>
      <c r="K122" s="40">
        <f>SUMIF(Entrada_Dados_Ano_2012!$C$7:$C$253,D122,Entrada_Dados_Ano_2012!$J$7:$J$253)</f>
        <v>0</v>
      </c>
      <c r="L122" s="40">
        <f>SUMIF(Entrada_Dados_Ano_2012!$C$7:$C$253,D122,Entrada_Dados_Ano_2012!$K$7:$K$253)</f>
        <v>0</v>
      </c>
      <c r="M122" s="40">
        <f>SUMIF(Entrada_Dados_Ano_2012!$C$7:$C$253,D122,Entrada_Dados_Ano_2012!$L$7:$L$253)</f>
        <v>0</v>
      </c>
      <c r="N122" s="40">
        <f>SUMIF(Entrada_Dados_Ano_2012!$C$7:$C$253,D122,Entrada_Dados_Ano_2012!$M$7:$M$253)</f>
        <v>0</v>
      </c>
      <c r="O122" s="40">
        <f>SUMIF(Entrada_Dados_Ano_2012!$C$7:$C$253,D122,Entrada_Dados_Ano_2012!$N$7:$N$253)</f>
        <v>0</v>
      </c>
      <c r="P122" s="40">
        <f>SUMIF(Entrada_Dados_Ano_2012!$C$7:$C$253,D122,Entrada_Dados_Ano_2012!$O$7:$O$253)</f>
        <v>0</v>
      </c>
      <c r="Q122" s="40">
        <f>SUMIF(Entrada_Dados_Ano_2012!$C$7:$C$253,D122,Entrada_Dados_Ano_2012!$P$7:$P$253)</f>
        <v>20</v>
      </c>
      <c r="R122" s="40">
        <f>SUMIF(Entrada_Dados_Ano_2012!$C$7:$C$253,D122,Entrada_Dados_Ano_2012!$Q$7:$Q$253)</f>
        <v>0</v>
      </c>
      <c r="S122" s="40">
        <f>SUMIF(Entrada_Dados_Ano_2012!$C$7:$C$253,D122,Entrada_Dados_Ano_2012!$R$7:$R$253)</f>
        <v>36</v>
      </c>
      <c r="T122" s="40">
        <f>SUMIF(Entrada_Dados_Ano_2012!$C$7:$C$253,D122,Entrada_Dados_Ano_2012!$S$7:$S$253)</f>
        <v>720</v>
      </c>
      <c r="U122" s="40">
        <f>SUMIF(Entrada_Dados_Ano_2012!$C$7:$C$253,D122,Entrada_Dados_Ano_2012!$T$7:$T$253)</f>
        <v>0</v>
      </c>
      <c r="V122" s="40">
        <f>SUMIF(Entrada_Dados_Ano_2012!$C$7:$C$253,D122,Entrada_Dados_Ano_2012!$U$7:$U$253)</f>
        <v>0</v>
      </c>
      <c r="W122" s="145">
        <f>SUMIF(Entrada_Dados_Ano_2012!$C$7:$C$253,D122,Entrada_Dados_Ano_2012!$V$7:$V$253)</f>
        <v>0</v>
      </c>
      <c r="X122" s="142">
        <f>SUMIF(Entrada_Dados_Ano_2012!$C$7:$C$253,D122,Entrada_Dados_Ano_2012!$Y$7:$Y$253)</f>
        <v>0</v>
      </c>
      <c r="Y122" s="40">
        <f>SUMIF(Entrada_Dados_Ano_2012!$C$7:$C$253,D122,Entrada_Dados_Ano_2012!$Z$7:$Z$253)</f>
        <v>0</v>
      </c>
      <c r="Z122" s="40">
        <f>SUMIF(Entrada_Dados_Ano_2012!$C$7:$C$253,D122,Entrada_Dados_Ano_2012!$AA$7:$AA$253)</f>
        <v>0</v>
      </c>
      <c r="AA122" s="40">
        <f>SUMIF(Entrada_Dados_Ano_2012!$C$7:$C$253,D122,Entrada_Dados_Ano_2012!$AB$7:$AB$253)</f>
        <v>0</v>
      </c>
      <c r="AB122" s="40">
        <f>SUMIF(Entrada_Dados_Ano_2012!$C$7:$C$253,D122,Entrada_Dados_Ano_2012!$AC$7:$AC$253)</f>
        <v>25</v>
      </c>
      <c r="AC122" s="40">
        <f>SUMIF(Entrada_Dados_Ano_2012!$C$7:$C$253,D122,Entrada_Dados_Ano_2012!$AD$7:$AD$253)</f>
        <v>0</v>
      </c>
      <c r="AD122" s="40">
        <f>SUMIF(Entrada_Dados_Ano_2012!$C$7:$C$253,D122,Entrada_Dados_Ano_2012!$AE$7:$AE$253)</f>
        <v>0</v>
      </c>
      <c r="AE122" s="40">
        <f>SUMIF(Entrada_Dados_Ano_2012!$C$7:$C$253,D122,Entrada_Dados_Ano_2012!$AF$7:$AF$253)</f>
        <v>0</v>
      </c>
      <c r="AF122" s="40">
        <f>SUMIF(Entrada_Dados_Ano_2012!$C$7:$C$253,D122,Entrada_Dados_Ano_2012!$AG$7:$AG$253)</f>
        <v>0</v>
      </c>
      <c r="AG122" s="40">
        <f>SUMIF(Entrada_Dados_Ano_2012!$C$7:$C$253,D122,Entrada_Dados_Ano_2012!$AH$7:$AH$253)</f>
        <v>0</v>
      </c>
      <c r="AH122" s="40">
        <f>SUMIF(Entrada_Dados_Ano_2012!$C$7:$C$253,D122,Entrada_Dados_Ano_2012!$AI$7:$AI$253)</f>
        <v>0</v>
      </c>
      <c r="AI122" s="40">
        <f>SUMIF(Entrada_Dados_Ano_2012!$C$7:$C$253,D122,Entrada_Dados_Ano_2012!$AJ$7:$AJ$253)</f>
        <v>0</v>
      </c>
      <c r="AJ122" s="40">
        <f>SUMIF(Entrada_Dados_Ano_2012!$C$7:$C$253,D122,Entrada_Dados_Ano_2012!$AK$7:$AK$253)</f>
        <v>20</v>
      </c>
      <c r="AK122" s="40">
        <f>SUMIF(Entrada_Dados_Ano_2012!$C$7:$C$253,D122,Entrada_Dados_Ano_2012!$AL$7:$AL$253)</f>
        <v>0</v>
      </c>
      <c r="AL122" s="40">
        <f>SUMIF(Entrada_Dados_Ano_2012!$C$7:$C$253,D122,Entrada_Dados_Ano_2012!$AM$7:$AM$253)</f>
        <v>36</v>
      </c>
      <c r="AM122" s="40">
        <f>SUMIF(Entrada_Dados_Ano_2012!$C$7:$C$253,D122,Entrada_Dados_Ano_2012!$AN$7:$AN$253)</f>
        <v>720</v>
      </c>
      <c r="AN122" s="40">
        <f>SUMIF(Entrada_Dados_Ano_2012!$C$7:$C$253,D122,Entrada_Dados_Ano_2012!$AO$7:$AO$253)</f>
        <v>0</v>
      </c>
      <c r="AO122" s="40">
        <f>SUMIF(Entrada_Dados_Ano_2012!$C$7:$C$253,D122,Entrada_Dados_Ano_2012!$AP$7:$AP$253)</f>
        <v>0</v>
      </c>
      <c r="AP122" s="145">
        <f>SUMIF(Entrada_Dados_Ano_2012!$C$7:$C$253,D122,Entrada_Dados_Ano_2012!$AQ$7:$AQ$253)</f>
        <v>0</v>
      </c>
      <c r="AQ122" s="142">
        <f>SUMIF(Entrada_Dados_Ano_2012!$C$7:$C$253,D122,Entrada_Dados_Ano_2012!$AT$7:$AT$253)</f>
        <v>0</v>
      </c>
      <c r="AR122" s="40">
        <f>SUMIF(Entrada_Dados_Ano_2012!$C$7:$C$253,D122,Entrada_Dados_Ano_2012!$AU$7:$AU$253)</f>
        <v>0</v>
      </c>
      <c r="AS122" s="40">
        <f>SUMIF(Entrada_Dados_Ano_2012!$C$7:$C$253,D122,Entrada_Dados_Ano_2012!$AV$7:$AV$253)</f>
        <v>0</v>
      </c>
      <c r="AT122" s="40">
        <f>SUMIF(Entrada_Dados_Ano_2012!$C$7:$C$253,D122,Entrada_Dados_Ano_2012!$AW$7:$AW$253)</f>
        <v>0</v>
      </c>
      <c r="AU122" s="40">
        <f>SUMIF(Entrada_Dados_Ano_2012!$C$7:$C$253,D122,Entrada_Dados_Ano_2012!$AX$7:$AX$253)</f>
        <v>45</v>
      </c>
      <c r="AV122" s="40">
        <f>SUMIF(Entrada_Dados_Ano_2012!$C$7:$C$253,D122,Entrada_Dados_Ano_2012!$AY$7:$AY$253)</f>
        <v>0</v>
      </c>
      <c r="AW122" s="40">
        <f>SUMIF(Entrada_Dados_Ano_2012!$C$7:$C$253,D122,Entrada_Dados_Ano_2012!$AZ$7:$AZ$253)</f>
        <v>0</v>
      </c>
      <c r="AX122" s="40">
        <f>SUMIF(Entrada_Dados_Ano_2012!$C$7:$C$253,D122,Entrada_Dados_Ano_2012!$BA$7:$BA$253)</f>
        <v>0</v>
      </c>
      <c r="AY122" s="40">
        <f>SUMIF(Entrada_Dados_Ano_2012!$C$7:$C$253,D122,Entrada_Dados_Ano_2012!$BB$7:$BB$253)</f>
        <v>0</v>
      </c>
      <c r="AZ122" s="40">
        <f>SUMIF(Entrada_Dados_Ano_2012!$C$7:$C$253,D122,Entrada_Dados_Ano_2012!$BC$7:$BC$253)</f>
        <v>0</v>
      </c>
      <c r="BA122" s="40">
        <f>SUMIF(Entrada_Dados_Ano_2012!$C$7:$C$253,D122,Entrada_Dados_Ano_2012!$BD$7:$BD$253)</f>
        <v>0</v>
      </c>
      <c r="BB122" s="40">
        <f>SUMIF(Entrada_Dados_Ano_2012!$C$7:$C$253,D122,Entrada_Dados_Ano_2012!$BE$7:$BE$253)</f>
        <v>0</v>
      </c>
      <c r="BC122" s="40">
        <f>SUMIF(Entrada_Dados_Ano_2012!$C$7:$C$253,D122,Entrada_Dados_Ano_2012!$BF$7:$BF$253)</f>
        <v>350</v>
      </c>
      <c r="BD122" s="40">
        <f>SUMIF(Entrada_Dados_Ano_2012!$C$7:$C$253,D122,Entrada_Dados_Ano_2012!$BG$7:$BG$253)</f>
        <v>0</v>
      </c>
      <c r="BE122" s="40">
        <f>SUMIF(Entrada_Dados_Ano_2012!$C$7:$C$253,D122,Entrada_Dados_Ano_2012!$BH$7:$BH$253)</f>
        <v>126</v>
      </c>
      <c r="BF122" s="40">
        <f>SUMIF(Entrada_Dados_Ano_2012!$C$7:$C$253,D122,Entrada_Dados_Ano_2012!$BI$7:$BI$253)</f>
        <v>2030</v>
      </c>
      <c r="BG122" s="40">
        <f>SUMIF(Entrada_Dados_Ano_2012!$C$7:$C$253,D122,Entrada_Dados_Ano_2012!$BJ$7:$BJ$253)</f>
        <v>0</v>
      </c>
      <c r="BH122" s="40">
        <f>SUMIF(Entrada_Dados_Ano_2012!$C$7:$C$253,D122,Entrada_Dados_Ano_2012!$BK$7:$BK$253)</f>
        <v>0</v>
      </c>
      <c r="BI122" s="40">
        <f>SUMIF(Entrada_Dados_Ano_2012!$C$7:$C$253,D122,Entrada_Dados_Ano_2012!$BL$7:$BL$253)</f>
        <v>0</v>
      </c>
      <c r="BK122" s="80">
        <v>115</v>
      </c>
      <c r="BL122" s="81">
        <f t="shared" si="143"/>
        <v>0</v>
      </c>
      <c r="BM122" s="80" t="str">
        <f>IF(BL122=1,SUM($BL$8:BL122),"")</f>
        <v/>
      </c>
      <c r="BN122" s="86" t="str">
        <f t="shared" si="144"/>
        <v>Israelândia</v>
      </c>
      <c r="BO122" s="117">
        <f t="shared" si="227"/>
        <v>0</v>
      </c>
      <c r="BP122" s="116">
        <f>HLOOKUP($BP$6,$BZ$6:DI122,BX122)</f>
        <v>0</v>
      </c>
      <c r="BQ122" s="117">
        <f>HLOOKUP($BQ$6,$DJ$6:ES122,BX122)</f>
        <v>0</v>
      </c>
      <c r="BR122" s="116">
        <f>HLOOKUP($BR$6,$ET$6:GC122,BX122)</f>
        <v>0</v>
      </c>
      <c r="BS122" s="84" t="str">
        <f t="shared" si="145"/>
        <v/>
      </c>
      <c r="BT122" s="96" t="str">
        <f>IF((SUM($BL121:$BL$254)=0),"",IF($BK122=VLOOKUP($BK122,$BM$8:$BM$254,1),IF(VLOOKUP($BK122,$BM$8:$BO$254,2)=0,"",VLOOKUP($BK122,$BM$8:$BO$254,3))," "))</f>
        <v/>
      </c>
      <c r="BU122" s="93" t="str">
        <f t="shared" si="146"/>
        <v/>
      </c>
      <c r="BV122" s="90" t="str">
        <f t="shared" si="147"/>
        <v/>
      </c>
      <c r="BW122" s="93" t="str">
        <f t="shared" si="148"/>
        <v/>
      </c>
      <c r="BX122" s="97">
        <v>117</v>
      </c>
      <c r="BY122" s="29"/>
      <c r="BZ122" s="113"/>
      <c r="CA122" s="113">
        <f t="shared" si="149"/>
        <v>0</v>
      </c>
      <c r="CB122" s="113">
        <f t="shared" si="150"/>
        <v>0</v>
      </c>
      <c r="CC122" s="113">
        <f t="shared" si="151"/>
        <v>0</v>
      </c>
      <c r="CD122" s="113">
        <f t="shared" si="152"/>
        <v>0</v>
      </c>
      <c r="CE122" s="113">
        <f t="shared" ca="1" si="153"/>
        <v>0</v>
      </c>
      <c r="CF122" s="113">
        <f t="shared" si="154"/>
        <v>25</v>
      </c>
      <c r="CG122" s="113">
        <f t="shared" si="155"/>
        <v>0</v>
      </c>
      <c r="CH122" s="113">
        <f t="shared" si="156"/>
        <v>0</v>
      </c>
      <c r="CI122" s="113">
        <f t="shared" si="116"/>
        <v>0</v>
      </c>
      <c r="CJ122" s="113">
        <f t="shared" si="117"/>
        <v>0</v>
      </c>
      <c r="CK122" s="113">
        <f t="shared" si="157"/>
        <v>0</v>
      </c>
      <c r="CL122" s="113">
        <f t="shared" si="158"/>
        <v>0</v>
      </c>
      <c r="CM122" s="113">
        <f t="shared" si="159"/>
        <v>3</v>
      </c>
      <c r="CN122" s="113">
        <f t="shared" si="160"/>
        <v>0</v>
      </c>
      <c r="CO122" s="113">
        <f t="shared" si="161"/>
        <v>0</v>
      </c>
      <c r="CP122" s="113">
        <f t="shared" si="162"/>
        <v>0</v>
      </c>
      <c r="CQ122" s="113">
        <f t="shared" si="163"/>
        <v>0</v>
      </c>
      <c r="CR122" s="113">
        <f t="shared" si="164"/>
        <v>0</v>
      </c>
      <c r="CS122" s="113">
        <f t="shared" si="118"/>
        <v>0</v>
      </c>
      <c r="CT122" s="113">
        <f t="shared" si="119"/>
        <v>0</v>
      </c>
      <c r="CU122" s="113">
        <f t="shared" si="120"/>
        <v>0</v>
      </c>
      <c r="CV122" s="113">
        <f t="shared" si="121"/>
        <v>0</v>
      </c>
      <c r="CW122" s="113">
        <f t="shared" si="165"/>
        <v>20</v>
      </c>
      <c r="CX122" s="113">
        <f t="shared" si="122"/>
        <v>0</v>
      </c>
      <c r="CY122" s="113">
        <f t="shared" si="123"/>
        <v>0</v>
      </c>
      <c r="CZ122" s="113">
        <f t="shared" si="124"/>
        <v>0</v>
      </c>
      <c r="DA122" s="113">
        <f t="shared" si="166"/>
        <v>0</v>
      </c>
      <c r="DB122" s="113">
        <f t="shared" si="167"/>
        <v>36</v>
      </c>
      <c r="DC122" s="113">
        <f t="shared" si="168"/>
        <v>0</v>
      </c>
      <c r="DD122" s="113">
        <f t="shared" si="169"/>
        <v>720</v>
      </c>
      <c r="DE122" s="113">
        <f t="shared" si="170"/>
        <v>0</v>
      </c>
      <c r="DF122" s="113">
        <f t="shared" si="171"/>
        <v>0</v>
      </c>
      <c r="DG122" s="113">
        <f t="shared" si="172"/>
        <v>0</v>
      </c>
      <c r="DH122" s="113">
        <f t="shared" si="173"/>
        <v>0</v>
      </c>
      <c r="DI122" s="113">
        <f t="shared" si="174"/>
        <v>0</v>
      </c>
      <c r="DJ122" s="113"/>
      <c r="DK122" s="113">
        <f t="shared" si="175"/>
        <v>0</v>
      </c>
      <c r="DL122" s="113">
        <f t="shared" si="176"/>
        <v>0</v>
      </c>
      <c r="DM122" s="113">
        <f t="shared" si="177"/>
        <v>0</v>
      </c>
      <c r="DN122" s="113">
        <f t="shared" si="178"/>
        <v>0</v>
      </c>
      <c r="DO122" s="113">
        <f t="shared" si="179"/>
        <v>0</v>
      </c>
      <c r="DP122" s="113">
        <f t="shared" si="180"/>
        <v>25</v>
      </c>
      <c r="DQ122" s="113">
        <f t="shared" si="181"/>
        <v>0</v>
      </c>
      <c r="DR122" s="113">
        <f t="shared" si="182"/>
        <v>0</v>
      </c>
      <c r="DS122" s="113">
        <f t="shared" si="125"/>
        <v>0</v>
      </c>
      <c r="DT122" s="113">
        <f t="shared" si="126"/>
        <v>0</v>
      </c>
      <c r="DU122" s="113">
        <f t="shared" si="183"/>
        <v>0</v>
      </c>
      <c r="DV122" s="113">
        <f t="shared" si="184"/>
        <v>0</v>
      </c>
      <c r="DW122" s="113">
        <f t="shared" si="185"/>
        <v>3</v>
      </c>
      <c r="DX122" s="113">
        <f t="shared" si="186"/>
        <v>0</v>
      </c>
      <c r="DY122" s="113">
        <f t="shared" si="187"/>
        <v>0</v>
      </c>
      <c r="DZ122" s="113">
        <f t="shared" si="188"/>
        <v>0</v>
      </c>
      <c r="EA122" s="113">
        <f t="shared" si="189"/>
        <v>0</v>
      </c>
      <c r="EB122" s="113">
        <f t="shared" si="190"/>
        <v>0</v>
      </c>
      <c r="EC122" s="113">
        <f t="shared" si="127"/>
        <v>0</v>
      </c>
      <c r="ED122" s="113">
        <f t="shared" si="128"/>
        <v>0</v>
      </c>
      <c r="EE122" s="113">
        <f t="shared" si="129"/>
        <v>0</v>
      </c>
      <c r="EF122" s="113">
        <f t="shared" si="130"/>
        <v>0</v>
      </c>
      <c r="EG122" s="113">
        <f t="shared" si="191"/>
        <v>20</v>
      </c>
      <c r="EH122" s="113">
        <f t="shared" si="131"/>
        <v>0</v>
      </c>
      <c r="EI122" s="113">
        <f t="shared" si="132"/>
        <v>0</v>
      </c>
      <c r="EJ122" s="113">
        <f t="shared" si="133"/>
        <v>0</v>
      </c>
      <c r="EK122" s="113">
        <f t="shared" si="192"/>
        <v>0</v>
      </c>
      <c r="EL122" s="113">
        <f t="shared" si="193"/>
        <v>36</v>
      </c>
      <c r="EM122" s="113">
        <f t="shared" si="194"/>
        <v>0</v>
      </c>
      <c r="EN122" s="113">
        <f t="shared" si="195"/>
        <v>720</v>
      </c>
      <c r="EO122" s="113">
        <f t="shared" si="196"/>
        <v>0</v>
      </c>
      <c r="EP122" s="113">
        <f t="shared" si="197"/>
        <v>0</v>
      </c>
      <c r="EQ122" s="113">
        <f t="shared" si="198"/>
        <v>0</v>
      </c>
      <c r="ER122" s="113">
        <f t="shared" si="199"/>
        <v>0</v>
      </c>
      <c r="ES122" s="113">
        <f t="shared" si="200"/>
        <v>0</v>
      </c>
      <c r="ET122" s="113"/>
      <c r="EU122" s="113">
        <f t="shared" si="201"/>
        <v>0</v>
      </c>
      <c r="EV122" s="113">
        <f t="shared" si="202"/>
        <v>0</v>
      </c>
      <c r="EW122" s="113">
        <f t="shared" si="203"/>
        <v>0</v>
      </c>
      <c r="EX122" s="113">
        <f t="shared" si="204"/>
        <v>0</v>
      </c>
      <c r="EY122" s="113">
        <f t="shared" si="205"/>
        <v>0</v>
      </c>
      <c r="EZ122" s="113">
        <f t="shared" si="206"/>
        <v>45</v>
      </c>
      <c r="FA122" s="113">
        <f t="shared" si="207"/>
        <v>0</v>
      </c>
      <c r="FB122" s="113">
        <f t="shared" si="208"/>
        <v>0</v>
      </c>
      <c r="FC122" s="113">
        <f t="shared" si="134"/>
        <v>0</v>
      </c>
      <c r="FD122" s="113">
        <f t="shared" si="135"/>
        <v>0</v>
      </c>
      <c r="FE122" s="113">
        <f t="shared" si="209"/>
        <v>0</v>
      </c>
      <c r="FF122" s="113">
        <f t="shared" si="210"/>
        <v>0</v>
      </c>
      <c r="FG122" s="113">
        <f t="shared" si="211"/>
        <v>25</v>
      </c>
      <c r="FH122" s="113">
        <f t="shared" si="212"/>
        <v>0</v>
      </c>
      <c r="FI122" s="113">
        <f t="shared" si="213"/>
        <v>0</v>
      </c>
      <c r="FJ122" s="113">
        <f t="shared" si="214"/>
        <v>0</v>
      </c>
      <c r="FK122" s="113">
        <f t="shared" si="215"/>
        <v>0</v>
      </c>
      <c r="FL122" s="113">
        <f t="shared" si="216"/>
        <v>0</v>
      </c>
      <c r="FM122" s="113">
        <f t="shared" si="136"/>
        <v>0</v>
      </c>
      <c r="FN122" s="113">
        <f t="shared" si="137"/>
        <v>0</v>
      </c>
      <c r="FO122" s="113">
        <f t="shared" si="138"/>
        <v>0</v>
      </c>
      <c r="FP122" s="113">
        <f t="shared" si="139"/>
        <v>0</v>
      </c>
      <c r="FQ122" s="113">
        <f t="shared" si="217"/>
        <v>350</v>
      </c>
      <c r="FR122" s="113">
        <f t="shared" si="140"/>
        <v>0</v>
      </c>
      <c r="FS122" s="113">
        <f t="shared" si="141"/>
        <v>0</v>
      </c>
      <c r="FT122" s="113">
        <f t="shared" si="142"/>
        <v>0</v>
      </c>
      <c r="FU122" s="113">
        <f t="shared" si="218"/>
        <v>0</v>
      </c>
      <c r="FV122" s="113">
        <f t="shared" si="219"/>
        <v>126</v>
      </c>
      <c r="FW122" s="113">
        <f t="shared" si="220"/>
        <v>0</v>
      </c>
      <c r="FX122" s="113">
        <f t="shared" si="221"/>
        <v>2030</v>
      </c>
      <c r="FY122" s="113">
        <f t="shared" si="222"/>
        <v>0</v>
      </c>
      <c r="FZ122" s="113">
        <f t="shared" si="223"/>
        <v>0</v>
      </c>
      <c r="GA122" s="113">
        <f t="shared" si="224"/>
        <v>0</v>
      </c>
      <c r="GB122" s="113">
        <f t="shared" si="225"/>
        <v>0</v>
      </c>
      <c r="GC122" s="113">
        <f t="shared" si="226"/>
        <v>0</v>
      </c>
    </row>
    <row r="123" spans="2:185" ht="12.75" customHeight="1" x14ac:dyDescent="0.2">
      <c r="B123" s="124">
        <v>116</v>
      </c>
      <c r="C123" s="121" t="s">
        <v>18</v>
      </c>
      <c r="D123" s="126" t="s">
        <v>34</v>
      </c>
      <c r="E123" s="40">
        <f>SUMIF(Entrada_Dados_Ano_2012!$C$7:$C$253,D123,Entrada_Dados_Ano_2012!$D$7:$D$253)</f>
        <v>0</v>
      </c>
      <c r="F123" s="40">
        <f>SUMIF(Entrada_Dados_Ano_2012!$C$7:$C$253,D123,Entrada_Dados_Ano_2012!$E$7:$E$253)</f>
        <v>0</v>
      </c>
      <c r="G123" s="40">
        <f>SUMIF(Entrada_Dados_Ano_2012!$C$7:$C$253,D123,Entrada_Dados_Ano_2012!$F$7:$F$253)</f>
        <v>0</v>
      </c>
      <c r="H123" s="40">
        <f ca="1">SUMIF(Entrada_Dados_Ano_2012!$C$7:$C$253,D123,Entrada_Dados_Ano_2012!$G$7:$G$251)</f>
        <v>0</v>
      </c>
      <c r="I123" s="40">
        <f>SUMIF(Entrada_Dados_Ano_2012!$C$7:$C$251,D123,Entrada_Dados_Ano_2012!$H$7:$H$253)</f>
        <v>540</v>
      </c>
      <c r="J123" s="40">
        <f>SUMIF(Entrada_Dados_Ano_2012!$C$7:$C$253,D123,Entrada_Dados_Ano_2012!$I$7:$I$253)</f>
        <v>0</v>
      </c>
      <c r="K123" s="40">
        <f>SUMIF(Entrada_Dados_Ano_2012!$C$7:$C$253,D123,Entrada_Dados_Ano_2012!$J$7:$J$253)</f>
        <v>8750</v>
      </c>
      <c r="L123" s="40">
        <f>SUMIF(Entrada_Dados_Ano_2012!$C$7:$C$253,D123,Entrada_Dados_Ano_2012!$K$7:$K$253)</f>
        <v>0</v>
      </c>
      <c r="M123" s="40">
        <f>SUMIF(Entrada_Dados_Ano_2012!$C$7:$C$253,D123,Entrada_Dados_Ano_2012!$L$7:$L$253)</f>
        <v>0</v>
      </c>
      <c r="N123" s="40">
        <f>SUMIF(Entrada_Dados_Ano_2012!$C$7:$C$253,D123,Entrada_Dados_Ano_2012!$M$7:$M$253)</f>
        <v>0</v>
      </c>
      <c r="O123" s="40">
        <f>SUMIF(Entrada_Dados_Ano_2012!$C$7:$C$253,D123,Entrada_Dados_Ano_2012!$N$7:$N$253)</f>
        <v>0</v>
      </c>
      <c r="P123" s="40">
        <f>SUMIF(Entrada_Dados_Ano_2012!$C$7:$C$253,D123,Entrada_Dados_Ano_2012!$O$7:$O$253)</f>
        <v>0</v>
      </c>
      <c r="Q123" s="40">
        <f>SUMIF(Entrada_Dados_Ano_2012!$C$7:$C$253,D123,Entrada_Dados_Ano_2012!$P$7:$P$253)</f>
        <v>300</v>
      </c>
      <c r="R123" s="40">
        <f>SUMIF(Entrada_Dados_Ano_2012!$C$7:$C$253,D123,Entrada_Dados_Ano_2012!$Q$7:$Q$253)</f>
        <v>300</v>
      </c>
      <c r="S123" s="40">
        <f>SUMIF(Entrada_Dados_Ano_2012!$C$7:$C$253,D123,Entrada_Dados_Ano_2012!$R$7:$R$253)</f>
        <v>6000</v>
      </c>
      <c r="T123" s="40">
        <f>SUMIF(Entrada_Dados_Ano_2012!$C$7:$C$253,D123,Entrada_Dados_Ano_2012!$S$7:$S$253)</f>
        <v>13000</v>
      </c>
      <c r="U123" s="40">
        <f>SUMIF(Entrada_Dados_Ano_2012!$C$7:$C$253,D123,Entrada_Dados_Ano_2012!$T$7:$T$253)</f>
        <v>7500</v>
      </c>
      <c r="V123" s="40">
        <f>SUMIF(Entrada_Dados_Ano_2012!$C$7:$C$253,D123,Entrada_Dados_Ano_2012!$U$7:$U$253)</f>
        <v>2654</v>
      </c>
      <c r="W123" s="145">
        <f>SUMIF(Entrada_Dados_Ano_2012!$C$7:$C$253,D123,Entrada_Dados_Ano_2012!$V$7:$V$253)</f>
        <v>0</v>
      </c>
      <c r="X123" s="142">
        <f>SUMIF(Entrada_Dados_Ano_2012!$C$7:$C$253,D123,Entrada_Dados_Ano_2012!$Y$7:$Y$253)</f>
        <v>0</v>
      </c>
      <c r="Y123" s="40">
        <f>SUMIF(Entrada_Dados_Ano_2012!$C$7:$C$253,D123,Entrada_Dados_Ano_2012!$Z$7:$Z$253)</f>
        <v>0</v>
      </c>
      <c r="Z123" s="40">
        <f>SUMIF(Entrada_Dados_Ano_2012!$C$7:$C$253,D123,Entrada_Dados_Ano_2012!$AA$7:$AA$253)</f>
        <v>0</v>
      </c>
      <c r="AA123" s="40">
        <f>SUMIF(Entrada_Dados_Ano_2012!$C$7:$C$253,D123,Entrada_Dados_Ano_2012!$AB$7:$AB$253)</f>
        <v>0</v>
      </c>
      <c r="AB123" s="40">
        <f>SUMIF(Entrada_Dados_Ano_2012!$C$7:$C$253,D123,Entrada_Dados_Ano_2012!$AC$7:$AC$253)</f>
        <v>540</v>
      </c>
      <c r="AC123" s="40">
        <f>SUMIF(Entrada_Dados_Ano_2012!$C$7:$C$253,D123,Entrada_Dados_Ano_2012!$AD$7:$AD$253)</f>
        <v>0</v>
      </c>
      <c r="AD123" s="40">
        <f>SUMIF(Entrada_Dados_Ano_2012!$C$7:$C$253,D123,Entrada_Dados_Ano_2012!$AE$7:$AE$253)</f>
        <v>8750</v>
      </c>
      <c r="AE123" s="40">
        <f>SUMIF(Entrada_Dados_Ano_2012!$C$7:$C$253,D123,Entrada_Dados_Ano_2012!$AF$7:$AF$253)</f>
        <v>0</v>
      </c>
      <c r="AF123" s="40">
        <f>SUMIF(Entrada_Dados_Ano_2012!$C$7:$C$253,D123,Entrada_Dados_Ano_2012!$AG$7:$AG$253)</f>
        <v>0</v>
      </c>
      <c r="AG123" s="40">
        <f>SUMIF(Entrada_Dados_Ano_2012!$C$7:$C$253,D123,Entrada_Dados_Ano_2012!$AH$7:$AH$253)</f>
        <v>0</v>
      </c>
      <c r="AH123" s="40">
        <f>SUMIF(Entrada_Dados_Ano_2012!$C$7:$C$253,D123,Entrada_Dados_Ano_2012!$AI$7:$AI$253)</f>
        <v>0</v>
      </c>
      <c r="AI123" s="40">
        <f>SUMIF(Entrada_Dados_Ano_2012!$C$7:$C$253,D123,Entrada_Dados_Ano_2012!$AJ$7:$AJ$253)</f>
        <v>0</v>
      </c>
      <c r="AJ123" s="40">
        <f>SUMIF(Entrada_Dados_Ano_2012!$C$7:$C$253,D123,Entrada_Dados_Ano_2012!$AK$7:$AK$253)</f>
        <v>300</v>
      </c>
      <c r="AK123" s="40">
        <f>SUMIF(Entrada_Dados_Ano_2012!$C$7:$C$253,D123,Entrada_Dados_Ano_2012!$AL$7:$AL$253)</f>
        <v>300</v>
      </c>
      <c r="AL123" s="40">
        <f>SUMIF(Entrada_Dados_Ano_2012!$C$7:$C$253,D123,Entrada_Dados_Ano_2012!$AM$7:$AM$253)</f>
        <v>6000</v>
      </c>
      <c r="AM123" s="40">
        <f>SUMIF(Entrada_Dados_Ano_2012!$C$7:$C$253,D123,Entrada_Dados_Ano_2012!$AN$7:$AN$253)</f>
        <v>13000</v>
      </c>
      <c r="AN123" s="40">
        <f>SUMIF(Entrada_Dados_Ano_2012!$C$7:$C$253,D123,Entrada_Dados_Ano_2012!$AO$7:$AO$253)</f>
        <v>7500</v>
      </c>
      <c r="AO123" s="40">
        <f>SUMIF(Entrada_Dados_Ano_2012!$C$7:$C$253,D123,Entrada_Dados_Ano_2012!$AP$7:$AP$253)</f>
        <v>2654</v>
      </c>
      <c r="AP123" s="145">
        <f>SUMIF(Entrada_Dados_Ano_2012!$C$7:$C$253,D123,Entrada_Dados_Ano_2012!$AQ$7:$AQ$253)</f>
        <v>0</v>
      </c>
      <c r="AQ123" s="142">
        <f>SUMIF(Entrada_Dados_Ano_2012!$C$7:$C$253,D123,Entrada_Dados_Ano_2012!$AT$7:$AT$253)</f>
        <v>0</v>
      </c>
      <c r="AR123" s="40">
        <f>SUMIF(Entrada_Dados_Ano_2012!$C$7:$C$253,D123,Entrada_Dados_Ano_2012!$AU$7:$AU$253)</f>
        <v>0</v>
      </c>
      <c r="AS123" s="40">
        <f>SUMIF(Entrada_Dados_Ano_2012!$C$7:$C$253,D123,Entrada_Dados_Ano_2012!$AV$7:$AV$253)</f>
        <v>0</v>
      </c>
      <c r="AT123" s="40">
        <f>SUMIF(Entrada_Dados_Ano_2012!$C$7:$C$253,D123,Entrada_Dados_Ano_2012!$AW$7:$AW$253)</f>
        <v>0</v>
      </c>
      <c r="AU123" s="40">
        <f>SUMIF(Entrada_Dados_Ano_2012!$C$7:$C$253,D123,Entrada_Dados_Ano_2012!$AX$7:$AX$253)</f>
        <v>1350</v>
      </c>
      <c r="AV123" s="40">
        <f>SUMIF(Entrada_Dados_Ano_2012!$C$7:$C$253,D123,Entrada_Dados_Ano_2012!$AY$7:$AY$253)</f>
        <v>0</v>
      </c>
      <c r="AW123" s="40">
        <f>SUMIF(Entrada_Dados_Ano_2012!$C$7:$C$253,D123,Entrada_Dados_Ano_2012!$AZ$7:$AZ$253)</f>
        <v>650000</v>
      </c>
      <c r="AX123" s="40">
        <f>SUMIF(Entrada_Dados_Ano_2012!$C$7:$C$253,D123,Entrada_Dados_Ano_2012!$BA$7:$BA$253)</f>
        <v>0</v>
      </c>
      <c r="AY123" s="40">
        <f>SUMIF(Entrada_Dados_Ano_2012!$C$7:$C$253,D123,Entrada_Dados_Ano_2012!$BB$7:$BB$253)</f>
        <v>0</v>
      </c>
      <c r="AZ123" s="40">
        <f>SUMIF(Entrada_Dados_Ano_2012!$C$7:$C$253,D123,Entrada_Dados_Ano_2012!$BC$7:$BC$253)</f>
        <v>0</v>
      </c>
      <c r="BA123" s="40">
        <f>SUMIF(Entrada_Dados_Ano_2012!$C$7:$C$253,D123,Entrada_Dados_Ano_2012!$BD$7:$BD$253)</f>
        <v>0</v>
      </c>
      <c r="BB123" s="40">
        <f>SUMIF(Entrada_Dados_Ano_2012!$C$7:$C$253,D123,Entrada_Dados_Ano_2012!$BE$7:$BE$253)</f>
        <v>0</v>
      </c>
      <c r="BC123" s="40">
        <f>SUMIF(Entrada_Dados_Ano_2012!$C$7:$C$253,D123,Entrada_Dados_Ano_2012!$BF$7:$BF$253)</f>
        <v>5200</v>
      </c>
      <c r="BD123" s="40">
        <f>SUMIF(Entrada_Dados_Ano_2012!$C$7:$C$253,D123,Entrada_Dados_Ano_2012!$BG$7:$BG$253)</f>
        <v>8000</v>
      </c>
      <c r="BE123" s="40">
        <f>SUMIF(Entrada_Dados_Ano_2012!$C$7:$C$253,D123,Entrada_Dados_Ano_2012!$BH$7:$BH$253)</f>
        <v>36000</v>
      </c>
      <c r="BF123" s="40">
        <f>SUMIF(Entrada_Dados_Ano_2012!$C$7:$C$253,D123,Entrada_Dados_Ano_2012!$BI$7:$BI$253)</f>
        <v>36000</v>
      </c>
      <c r="BG123" s="40">
        <f>SUMIF(Entrada_Dados_Ano_2012!$C$7:$C$253,D123,Entrada_Dados_Ano_2012!$BJ$7:$BJ$253)</f>
        <v>18700</v>
      </c>
      <c r="BH123" s="40">
        <f>SUMIF(Entrada_Dados_Ano_2012!$C$7:$C$253,D123,Entrada_Dados_Ano_2012!$BK$7:$BK$253)</f>
        <v>230300</v>
      </c>
      <c r="BI123" s="40">
        <f>SUMIF(Entrada_Dados_Ano_2012!$C$7:$C$253,D123,Entrada_Dados_Ano_2012!$BL$7:$BL$253)</f>
        <v>0</v>
      </c>
      <c r="BK123" s="80">
        <v>116</v>
      </c>
      <c r="BL123" s="81">
        <f t="shared" si="143"/>
        <v>0</v>
      </c>
      <c r="BM123" s="80" t="str">
        <f>IF(BL123=1,SUM($BL$8:BL123),"")</f>
        <v/>
      </c>
      <c r="BN123" s="86" t="str">
        <f t="shared" si="144"/>
        <v>Itaberaí</v>
      </c>
      <c r="BO123" s="117">
        <f t="shared" si="227"/>
        <v>0</v>
      </c>
      <c r="BP123" s="116">
        <f>HLOOKUP($BP$6,$BZ$6:DI123,BX123)</f>
        <v>0</v>
      </c>
      <c r="BQ123" s="117">
        <f>HLOOKUP($BQ$6,$DJ$6:ES123,BX123)</f>
        <v>0</v>
      </c>
      <c r="BR123" s="116">
        <f>HLOOKUP($BR$6,$ET$6:GC123,BX123)</f>
        <v>0</v>
      </c>
      <c r="BS123" s="84" t="str">
        <f t="shared" si="145"/>
        <v/>
      </c>
      <c r="BT123" s="96" t="str">
        <f>IF((SUM($BL122:$BL$254)=0),"",IF($BK123=VLOOKUP($BK123,$BM$8:$BM$254,1),IF(VLOOKUP($BK123,$BM$8:$BO$254,2)=0,"",VLOOKUP($BK123,$BM$8:$BO$254,3))," "))</f>
        <v/>
      </c>
      <c r="BU123" s="93" t="str">
        <f t="shared" si="146"/>
        <v/>
      </c>
      <c r="BV123" s="90" t="str">
        <f t="shared" si="147"/>
        <v/>
      </c>
      <c r="BW123" s="93" t="str">
        <f t="shared" si="148"/>
        <v/>
      </c>
      <c r="BX123" s="97">
        <v>118</v>
      </c>
      <c r="BY123" s="29"/>
      <c r="BZ123" s="113"/>
      <c r="CA123" s="113">
        <f t="shared" si="149"/>
        <v>0</v>
      </c>
      <c r="CB123" s="113">
        <f t="shared" si="150"/>
        <v>0</v>
      </c>
      <c r="CC123" s="113">
        <f t="shared" si="151"/>
        <v>0</v>
      </c>
      <c r="CD123" s="113">
        <f t="shared" si="152"/>
        <v>0</v>
      </c>
      <c r="CE123" s="113">
        <f t="shared" ca="1" si="153"/>
        <v>0</v>
      </c>
      <c r="CF123" s="113">
        <f t="shared" si="154"/>
        <v>540</v>
      </c>
      <c r="CG123" s="113">
        <f t="shared" si="155"/>
        <v>250</v>
      </c>
      <c r="CH123" s="113">
        <f t="shared" si="156"/>
        <v>0</v>
      </c>
      <c r="CI123" s="113">
        <f t="shared" si="116"/>
        <v>0</v>
      </c>
      <c r="CJ123" s="113">
        <f t="shared" si="117"/>
        <v>30</v>
      </c>
      <c r="CK123" s="113">
        <f t="shared" si="157"/>
        <v>8750</v>
      </c>
      <c r="CL123" s="113">
        <f t="shared" si="158"/>
        <v>0</v>
      </c>
      <c r="CM123" s="113">
        <f t="shared" si="159"/>
        <v>0</v>
      </c>
      <c r="CN123" s="113">
        <f t="shared" si="160"/>
        <v>0</v>
      </c>
      <c r="CO123" s="113">
        <f t="shared" si="161"/>
        <v>0</v>
      </c>
      <c r="CP123" s="113">
        <f t="shared" si="162"/>
        <v>0</v>
      </c>
      <c r="CQ123" s="113">
        <f t="shared" si="163"/>
        <v>0</v>
      </c>
      <c r="CR123" s="113">
        <f t="shared" si="164"/>
        <v>0</v>
      </c>
      <c r="CS123" s="113">
        <f t="shared" si="118"/>
        <v>0</v>
      </c>
      <c r="CT123" s="113">
        <f t="shared" si="119"/>
        <v>1150</v>
      </c>
      <c r="CU123" s="113">
        <f t="shared" si="120"/>
        <v>60</v>
      </c>
      <c r="CV123" s="113">
        <f t="shared" si="121"/>
        <v>0</v>
      </c>
      <c r="CW123" s="113">
        <f t="shared" si="165"/>
        <v>300</v>
      </c>
      <c r="CX123" s="113">
        <f t="shared" si="122"/>
        <v>0</v>
      </c>
      <c r="CY123" s="113">
        <f t="shared" si="123"/>
        <v>0</v>
      </c>
      <c r="CZ123" s="113">
        <f t="shared" si="124"/>
        <v>0</v>
      </c>
      <c r="DA123" s="113">
        <f t="shared" si="166"/>
        <v>300</v>
      </c>
      <c r="DB123" s="113">
        <f t="shared" si="167"/>
        <v>6000</v>
      </c>
      <c r="DC123" s="113">
        <f t="shared" si="168"/>
        <v>20</v>
      </c>
      <c r="DD123" s="113">
        <f t="shared" si="169"/>
        <v>13000</v>
      </c>
      <c r="DE123" s="113">
        <f t="shared" si="170"/>
        <v>7500</v>
      </c>
      <c r="DF123" s="113">
        <f t="shared" si="171"/>
        <v>25</v>
      </c>
      <c r="DG123" s="113">
        <f t="shared" si="172"/>
        <v>2654</v>
      </c>
      <c r="DH123" s="113">
        <f t="shared" si="173"/>
        <v>0</v>
      </c>
      <c r="DI123" s="113">
        <f t="shared" si="174"/>
        <v>18</v>
      </c>
      <c r="DJ123" s="113"/>
      <c r="DK123" s="113">
        <f t="shared" si="175"/>
        <v>0</v>
      </c>
      <c r="DL123" s="113">
        <f t="shared" si="176"/>
        <v>0</v>
      </c>
      <c r="DM123" s="113">
        <f t="shared" si="177"/>
        <v>0</v>
      </c>
      <c r="DN123" s="113">
        <f t="shared" si="178"/>
        <v>0</v>
      </c>
      <c r="DO123" s="113">
        <f t="shared" si="179"/>
        <v>0</v>
      </c>
      <c r="DP123" s="113">
        <f t="shared" si="180"/>
        <v>540</v>
      </c>
      <c r="DQ123" s="113">
        <f t="shared" si="181"/>
        <v>250</v>
      </c>
      <c r="DR123" s="113">
        <f t="shared" si="182"/>
        <v>0</v>
      </c>
      <c r="DS123" s="113">
        <f t="shared" si="125"/>
        <v>0</v>
      </c>
      <c r="DT123" s="113">
        <f t="shared" si="126"/>
        <v>30</v>
      </c>
      <c r="DU123" s="113">
        <f t="shared" si="183"/>
        <v>8750</v>
      </c>
      <c r="DV123" s="113">
        <f t="shared" si="184"/>
        <v>0</v>
      </c>
      <c r="DW123" s="113">
        <f t="shared" si="185"/>
        <v>0</v>
      </c>
      <c r="DX123" s="113">
        <f t="shared" si="186"/>
        <v>0</v>
      </c>
      <c r="DY123" s="113">
        <f t="shared" si="187"/>
        <v>0</v>
      </c>
      <c r="DZ123" s="113">
        <f t="shared" si="188"/>
        <v>0</v>
      </c>
      <c r="EA123" s="113">
        <f t="shared" si="189"/>
        <v>0</v>
      </c>
      <c r="EB123" s="113">
        <f t="shared" si="190"/>
        <v>0</v>
      </c>
      <c r="EC123" s="113">
        <f t="shared" si="127"/>
        <v>0</v>
      </c>
      <c r="ED123" s="113">
        <f t="shared" si="128"/>
        <v>1150</v>
      </c>
      <c r="EE123" s="113">
        <f t="shared" si="129"/>
        <v>60</v>
      </c>
      <c r="EF123" s="113">
        <f t="shared" si="130"/>
        <v>0</v>
      </c>
      <c r="EG123" s="113">
        <f t="shared" si="191"/>
        <v>300</v>
      </c>
      <c r="EH123" s="113">
        <f t="shared" si="131"/>
        <v>0</v>
      </c>
      <c r="EI123" s="113">
        <f t="shared" si="132"/>
        <v>0</v>
      </c>
      <c r="EJ123" s="113">
        <f t="shared" si="133"/>
        <v>0</v>
      </c>
      <c r="EK123" s="113">
        <f t="shared" si="192"/>
        <v>300</v>
      </c>
      <c r="EL123" s="113">
        <f t="shared" si="193"/>
        <v>6000</v>
      </c>
      <c r="EM123" s="113">
        <f t="shared" si="194"/>
        <v>20</v>
      </c>
      <c r="EN123" s="113">
        <f t="shared" si="195"/>
        <v>13000</v>
      </c>
      <c r="EO123" s="113">
        <f t="shared" si="196"/>
        <v>7500</v>
      </c>
      <c r="EP123" s="113">
        <f t="shared" si="197"/>
        <v>25</v>
      </c>
      <c r="EQ123" s="113">
        <f t="shared" si="198"/>
        <v>2654</v>
      </c>
      <c r="ER123" s="113">
        <f t="shared" si="199"/>
        <v>0</v>
      </c>
      <c r="ES123" s="113">
        <f t="shared" si="200"/>
        <v>18</v>
      </c>
      <c r="ET123" s="113"/>
      <c r="EU123" s="113">
        <f t="shared" si="201"/>
        <v>0</v>
      </c>
      <c r="EV123" s="113">
        <f t="shared" si="202"/>
        <v>0</v>
      </c>
      <c r="EW123" s="113">
        <f t="shared" si="203"/>
        <v>0</v>
      </c>
      <c r="EX123" s="113">
        <f t="shared" si="204"/>
        <v>0</v>
      </c>
      <c r="EY123" s="113">
        <f t="shared" si="205"/>
        <v>0</v>
      </c>
      <c r="EZ123" s="113">
        <f t="shared" si="206"/>
        <v>1350</v>
      </c>
      <c r="FA123" s="113">
        <f t="shared" si="207"/>
        <v>3800</v>
      </c>
      <c r="FB123" s="113">
        <f t="shared" si="208"/>
        <v>0</v>
      </c>
      <c r="FC123" s="113">
        <f t="shared" si="134"/>
        <v>0</v>
      </c>
      <c r="FD123" s="113">
        <f t="shared" si="135"/>
        <v>50</v>
      </c>
      <c r="FE123" s="113">
        <f t="shared" si="209"/>
        <v>650000</v>
      </c>
      <c r="FF123" s="113">
        <f t="shared" si="210"/>
        <v>0</v>
      </c>
      <c r="FG123" s="113">
        <f t="shared" si="211"/>
        <v>0</v>
      </c>
      <c r="FH123" s="113">
        <f t="shared" si="212"/>
        <v>0</v>
      </c>
      <c r="FI123" s="113">
        <f t="shared" si="213"/>
        <v>0</v>
      </c>
      <c r="FJ123" s="113">
        <f t="shared" si="214"/>
        <v>0</v>
      </c>
      <c r="FK123" s="113">
        <f t="shared" si="215"/>
        <v>0</v>
      </c>
      <c r="FL123" s="113">
        <f t="shared" si="216"/>
        <v>0</v>
      </c>
      <c r="FM123" s="113">
        <f t="shared" si="136"/>
        <v>0</v>
      </c>
      <c r="FN123" s="113">
        <f t="shared" si="137"/>
        <v>28500</v>
      </c>
      <c r="FO123" s="113">
        <f t="shared" si="138"/>
        <v>820</v>
      </c>
      <c r="FP123" s="113">
        <f t="shared" si="139"/>
        <v>0</v>
      </c>
      <c r="FQ123" s="113">
        <f t="shared" si="217"/>
        <v>5200</v>
      </c>
      <c r="FR123" s="113">
        <f t="shared" si="140"/>
        <v>0</v>
      </c>
      <c r="FS123" s="113">
        <f t="shared" si="141"/>
        <v>0</v>
      </c>
      <c r="FT123" s="113">
        <f t="shared" si="142"/>
        <v>0</v>
      </c>
      <c r="FU123" s="113">
        <f t="shared" si="218"/>
        <v>8000</v>
      </c>
      <c r="FV123" s="113">
        <f t="shared" si="219"/>
        <v>36000</v>
      </c>
      <c r="FW123" s="113">
        <f t="shared" si="220"/>
        <v>600</v>
      </c>
      <c r="FX123" s="113">
        <f t="shared" si="221"/>
        <v>36000</v>
      </c>
      <c r="FY123" s="113">
        <f t="shared" si="222"/>
        <v>18700</v>
      </c>
      <c r="FZ123" s="113">
        <f t="shared" si="223"/>
        <v>250</v>
      </c>
      <c r="GA123" s="113">
        <f t="shared" si="224"/>
        <v>230300</v>
      </c>
      <c r="GB123" s="113">
        <f t="shared" si="225"/>
        <v>0</v>
      </c>
      <c r="GC123" s="113">
        <f t="shared" si="226"/>
        <v>520</v>
      </c>
    </row>
    <row r="124" spans="2:185" ht="12.75" customHeight="1" x14ac:dyDescent="0.2">
      <c r="B124" s="124">
        <v>117</v>
      </c>
      <c r="C124" s="121" t="s">
        <v>391</v>
      </c>
      <c r="D124" s="126" t="s">
        <v>166</v>
      </c>
      <c r="E124" s="40">
        <f>SUMIF(Entrada_Dados_Ano_2012!$C$7:$C$253,D124,Entrada_Dados_Ano_2012!$D$7:$D$253)</f>
        <v>0</v>
      </c>
      <c r="F124" s="40">
        <f>SUMIF(Entrada_Dados_Ano_2012!$C$7:$C$253,D124,Entrada_Dados_Ano_2012!$E$7:$E$253)</f>
        <v>0</v>
      </c>
      <c r="G124" s="40">
        <f>SUMIF(Entrada_Dados_Ano_2012!$C$7:$C$253,D124,Entrada_Dados_Ano_2012!$F$7:$F$253)</f>
        <v>0</v>
      </c>
      <c r="H124" s="40">
        <f ca="1">SUMIF(Entrada_Dados_Ano_2012!$C$7:$C$253,D124,Entrada_Dados_Ano_2012!$G$7:$G$251)</f>
        <v>0</v>
      </c>
      <c r="I124" s="40">
        <f>SUMIF(Entrada_Dados_Ano_2012!$C$7:$C$251,D124,Entrada_Dados_Ano_2012!$H$7:$H$253)</f>
        <v>30</v>
      </c>
      <c r="J124" s="40">
        <f>SUMIF(Entrada_Dados_Ano_2012!$C$7:$C$253,D124,Entrada_Dados_Ano_2012!$I$7:$I$253)</f>
        <v>0</v>
      </c>
      <c r="K124" s="40">
        <f>SUMIF(Entrada_Dados_Ano_2012!$C$7:$C$253,D124,Entrada_Dados_Ano_2012!$J$7:$J$253)</f>
        <v>0</v>
      </c>
      <c r="L124" s="40">
        <f>SUMIF(Entrada_Dados_Ano_2012!$C$7:$C$253,D124,Entrada_Dados_Ano_2012!$K$7:$K$253)</f>
        <v>0</v>
      </c>
      <c r="M124" s="40">
        <f>SUMIF(Entrada_Dados_Ano_2012!$C$7:$C$253,D124,Entrada_Dados_Ano_2012!$L$7:$L$253)</f>
        <v>0</v>
      </c>
      <c r="N124" s="40">
        <f>SUMIF(Entrada_Dados_Ano_2012!$C$7:$C$253,D124,Entrada_Dados_Ano_2012!$M$7:$M$253)</f>
        <v>0</v>
      </c>
      <c r="O124" s="40">
        <f>SUMIF(Entrada_Dados_Ano_2012!$C$7:$C$253,D124,Entrada_Dados_Ano_2012!$N$7:$N$253)</f>
        <v>0</v>
      </c>
      <c r="P124" s="40">
        <f>SUMIF(Entrada_Dados_Ano_2012!$C$7:$C$253,D124,Entrada_Dados_Ano_2012!$O$7:$O$253)</f>
        <v>0</v>
      </c>
      <c r="Q124" s="40">
        <f>SUMIF(Entrada_Dados_Ano_2012!$C$7:$C$253,D124,Entrada_Dados_Ano_2012!$P$7:$P$253)</f>
        <v>0</v>
      </c>
      <c r="R124" s="40">
        <f>SUMIF(Entrada_Dados_Ano_2012!$C$7:$C$253,D124,Entrada_Dados_Ano_2012!$Q$7:$Q$253)</f>
        <v>0</v>
      </c>
      <c r="S124" s="40">
        <f>SUMIF(Entrada_Dados_Ano_2012!$C$7:$C$253,D124,Entrada_Dados_Ano_2012!$R$7:$R$253)</f>
        <v>650</v>
      </c>
      <c r="T124" s="40">
        <f>SUMIF(Entrada_Dados_Ano_2012!$C$7:$C$253,D124,Entrada_Dados_Ano_2012!$S$7:$S$253)</f>
        <v>0</v>
      </c>
      <c r="U124" s="40">
        <f>SUMIF(Entrada_Dados_Ano_2012!$C$7:$C$253,D124,Entrada_Dados_Ano_2012!$T$7:$T$253)</f>
        <v>0</v>
      </c>
      <c r="V124" s="40">
        <f>SUMIF(Entrada_Dados_Ano_2012!$C$7:$C$253,D124,Entrada_Dados_Ano_2012!$U$7:$U$253)</f>
        <v>0</v>
      </c>
      <c r="W124" s="145">
        <f>SUMIF(Entrada_Dados_Ano_2012!$C$7:$C$253,D124,Entrada_Dados_Ano_2012!$V$7:$V$253)</f>
        <v>0</v>
      </c>
      <c r="X124" s="142">
        <f>SUMIF(Entrada_Dados_Ano_2012!$C$7:$C$253,D124,Entrada_Dados_Ano_2012!$Y$7:$Y$253)</f>
        <v>0</v>
      </c>
      <c r="Y124" s="40">
        <f>SUMIF(Entrada_Dados_Ano_2012!$C$7:$C$253,D124,Entrada_Dados_Ano_2012!$Z$7:$Z$253)</f>
        <v>0</v>
      </c>
      <c r="Z124" s="40">
        <f>SUMIF(Entrada_Dados_Ano_2012!$C$7:$C$253,D124,Entrada_Dados_Ano_2012!$AA$7:$AA$253)</f>
        <v>0</v>
      </c>
      <c r="AA124" s="40">
        <f>SUMIF(Entrada_Dados_Ano_2012!$C$7:$C$253,D124,Entrada_Dados_Ano_2012!$AB$7:$AB$253)</f>
        <v>0</v>
      </c>
      <c r="AB124" s="40">
        <f>SUMIF(Entrada_Dados_Ano_2012!$C$7:$C$253,D124,Entrada_Dados_Ano_2012!$AC$7:$AC$253)</f>
        <v>30</v>
      </c>
      <c r="AC124" s="40">
        <f>SUMIF(Entrada_Dados_Ano_2012!$C$7:$C$253,D124,Entrada_Dados_Ano_2012!$AD$7:$AD$253)</f>
        <v>0</v>
      </c>
      <c r="AD124" s="40">
        <f>SUMIF(Entrada_Dados_Ano_2012!$C$7:$C$253,D124,Entrada_Dados_Ano_2012!$AE$7:$AE$253)</f>
        <v>0</v>
      </c>
      <c r="AE124" s="40">
        <f>SUMIF(Entrada_Dados_Ano_2012!$C$7:$C$253,D124,Entrada_Dados_Ano_2012!$AF$7:$AF$253)</f>
        <v>0</v>
      </c>
      <c r="AF124" s="40">
        <f>SUMIF(Entrada_Dados_Ano_2012!$C$7:$C$253,D124,Entrada_Dados_Ano_2012!$AG$7:$AG$253)</f>
        <v>0</v>
      </c>
      <c r="AG124" s="40">
        <f>SUMIF(Entrada_Dados_Ano_2012!$C$7:$C$253,D124,Entrada_Dados_Ano_2012!$AH$7:$AH$253)</f>
        <v>0</v>
      </c>
      <c r="AH124" s="40">
        <f>SUMIF(Entrada_Dados_Ano_2012!$C$7:$C$253,D124,Entrada_Dados_Ano_2012!$AI$7:$AI$253)</f>
        <v>0</v>
      </c>
      <c r="AI124" s="40">
        <f>SUMIF(Entrada_Dados_Ano_2012!$C$7:$C$253,D124,Entrada_Dados_Ano_2012!$AJ$7:$AJ$253)</f>
        <v>0</v>
      </c>
      <c r="AJ124" s="40">
        <f>SUMIF(Entrada_Dados_Ano_2012!$C$7:$C$253,D124,Entrada_Dados_Ano_2012!$AK$7:$AK$253)</f>
        <v>0</v>
      </c>
      <c r="AK124" s="40">
        <f>SUMIF(Entrada_Dados_Ano_2012!$C$7:$C$253,D124,Entrada_Dados_Ano_2012!$AL$7:$AL$253)</f>
        <v>0</v>
      </c>
      <c r="AL124" s="40">
        <f>SUMIF(Entrada_Dados_Ano_2012!$C$7:$C$253,D124,Entrada_Dados_Ano_2012!$AM$7:$AM$253)</f>
        <v>650</v>
      </c>
      <c r="AM124" s="40">
        <f>SUMIF(Entrada_Dados_Ano_2012!$C$7:$C$253,D124,Entrada_Dados_Ano_2012!$AN$7:$AN$253)</f>
        <v>0</v>
      </c>
      <c r="AN124" s="40">
        <f>SUMIF(Entrada_Dados_Ano_2012!$C$7:$C$253,D124,Entrada_Dados_Ano_2012!$AO$7:$AO$253)</f>
        <v>0</v>
      </c>
      <c r="AO124" s="40">
        <f>SUMIF(Entrada_Dados_Ano_2012!$C$7:$C$253,D124,Entrada_Dados_Ano_2012!$AP$7:$AP$253)</f>
        <v>0</v>
      </c>
      <c r="AP124" s="145">
        <f>SUMIF(Entrada_Dados_Ano_2012!$C$7:$C$253,D124,Entrada_Dados_Ano_2012!$AQ$7:$AQ$253)</f>
        <v>0</v>
      </c>
      <c r="AQ124" s="142">
        <f>SUMIF(Entrada_Dados_Ano_2012!$C$7:$C$253,D124,Entrada_Dados_Ano_2012!$AT$7:$AT$253)</f>
        <v>0</v>
      </c>
      <c r="AR124" s="40">
        <f>SUMIF(Entrada_Dados_Ano_2012!$C$7:$C$253,D124,Entrada_Dados_Ano_2012!$AU$7:$AU$253)</f>
        <v>0</v>
      </c>
      <c r="AS124" s="40">
        <f>SUMIF(Entrada_Dados_Ano_2012!$C$7:$C$253,D124,Entrada_Dados_Ano_2012!$AV$7:$AV$253)</f>
        <v>0</v>
      </c>
      <c r="AT124" s="40">
        <f>SUMIF(Entrada_Dados_Ano_2012!$C$7:$C$253,D124,Entrada_Dados_Ano_2012!$AW$7:$AW$253)</f>
        <v>0</v>
      </c>
      <c r="AU124" s="40">
        <f>SUMIF(Entrada_Dados_Ano_2012!$C$7:$C$253,D124,Entrada_Dados_Ano_2012!$AX$7:$AX$253)</f>
        <v>80</v>
      </c>
      <c r="AV124" s="40">
        <f>SUMIF(Entrada_Dados_Ano_2012!$C$7:$C$253,D124,Entrada_Dados_Ano_2012!$AY$7:$AY$253)</f>
        <v>0</v>
      </c>
      <c r="AW124" s="40">
        <f>SUMIF(Entrada_Dados_Ano_2012!$C$7:$C$253,D124,Entrada_Dados_Ano_2012!$AZ$7:$AZ$253)</f>
        <v>0</v>
      </c>
      <c r="AX124" s="40">
        <f>SUMIF(Entrada_Dados_Ano_2012!$C$7:$C$253,D124,Entrada_Dados_Ano_2012!$BA$7:$BA$253)</f>
        <v>0</v>
      </c>
      <c r="AY124" s="40">
        <f>SUMIF(Entrada_Dados_Ano_2012!$C$7:$C$253,D124,Entrada_Dados_Ano_2012!$BB$7:$BB$253)</f>
        <v>0</v>
      </c>
      <c r="AZ124" s="40">
        <f>SUMIF(Entrada_Dados_Ano_2012!$C$7:$C$253,D124,Entrada_Dados_Ano_2012!$BC$7:$BC$253)</f>
        <v>0</v>
      </c>
      <c r="BA124" s="40">
        <f>SUMIF(Entrada_Dados_Ano_2012!$C$7:$C$253,D124,Entrada_Dados_Ano_2012!$BD$7:$BD$253)</f>
        <v>0</v>
      </c>
      <c r="BB124" s="40">
        <f>SUMIF(Entrada_Dados_Ano_2012!$C$7:$C$253,D124,Entrada_Dados_Ano_2012!$BE$7:$BE$253)</f>
        <v>0</v>
      </c>
      <c r="BC124" s="40">
        <f>SUMIF(Entrada_Dados_Ano_2012!$C$7:$C$253,D124,Entrada_Dados_Ano_2012!$BF$7:$BF$253)</f>
        <v>0</v>
      </c>
      <c r="BD124" s="40">
        <f>SUMIF(Entrada_Dados_Ano_2012!$C$7:$C$253,D124,Entrada_Dados_Ano_2012!$BG$7:$BG$253)</f>
        <v>0</v>
      </c>
      <c r="BE124" s="40">
        <f>SUMIF(Entrada_Dados_Ano_2012!$C$7:$C$253,D124,Entrada_Dados_Ano_2012!$BH$7:$BH$253)</f>
        <v>3800</v>
      </c>
      <c r="BF124" s="40">
        <f>SUMIF(Entrada_Dados_Ano_2012!$C$7:$C$253,D124,Entrada_Dados_Ano_2012!$BI$7:$BI$253)</f>
        <v>0</v>
      </c>
      <c r="BG124" s="40">
        <f>SUMIF(Entrada_Dados_Ano_2012!$C$7:$C$253,D124,Entrada_Dados_Ano_2012!$BJ$7:$BJ$253)</f>
        <v>0</v>
      </c>
      <c r="BH124" s="40">
        <f>SUMIF(Entrada_Dados_Ano_2012!$C$7:$C$253,D124,Entrada_Dados_Ano_2012!$BK$7:$BK$253)</f>
        <v>0</v>
      </c>
      <c r="BI124" s="40">
        <f>SUMIF(Entrada_Dados_Ano_2012!$C$7:$C$253,D124,Entrada_Dados_Ano_2012!$BL$7:$BL$253)</f>
        <v>0</v>
      </c>
      <c r="BK124" s="80">
        <v>117</v>
      </c>
      <c r="BL124" s="81">
        <f t="shared" si="143"/>
        <v>0</v>
      </c>
      <c r="BM124" s="80" t="str">
        <f>IF(BL124=1,SUM($BL$8:BL124),"")</f>
        <v/>
      </c>
      <c r="BN124" s="86" t="str">
        <f t="shared" si="144"/>
        <v>Itaguari</v>
      </c>
      <c r="BO124" s="117">
        <f t="shared" si="227"/>
        <v>0</v>
      </c>
      <c r="BP124" s="116">
        <f>HLOOKUP($BP$6,$BZ$6:DI124,BX124)</f>
        <v>0</v>
      </c>
      <c r="BQ124" s="117">
        <f>HLOOKUP($BQ$6,$DJ$6:ES124,BX124)</f>
        <v>0</v>
      </c>
      <c r="BR124" s="116">
        <f>HLOOKUP($BR$6,$ET$6:GC124,BX124)</f>
        <v>0</v>
      </c>
      <c r="BS124" s="84" t="str">
        <f t="shared" si="145"/>
        <v/>
      </c>
      <c r="BT124" s="96" t="str">
        <f>IF((SUM($BL123:$BL$254)=0),"",IF($BK124=VLOOKUP($BK124,$BM$8:$BM$254,1),IF(VLOOKUP($BK124,$BM$8:$BO$254,2)=0,"",VLOOKUP($BK124,$BM$8:$BO$254,3))," "))</f>
        <v/>
      </c>
      <c r="BU124" s="93" t="str">
        <f t="shared" si="146"/>
        <v/>
      </c>
      <c r="BV124" s="90" t="str">
        <f t="shared" si="147"/>
        <v/>
      </c>
      <c r="BW124" s="93" t="str">
        <f t="shared" si="148"/>
        <v/>
      </c>
      <c r="BX124" s="97">
        <v>119</v>
      </c>
      <c r="BY124" s="29"/>
      <c r="BZ124" s="113"/>
      <c r="CA124" s="113">
        <f t="shared" si="149"/>
        <v>0</v>
      </c>
      <c r="CB124" s="113">
        <f t="shared" si="150"/>
        <v>0</v>
      </c>
      <c r="CC124" s="113">
        <f t="shared" si="151"/>
        <v>0</v>
      </c>
      <c r="CD124" s="113">
        <f t="shared" si="152"/>
        <v>0</v>
      </c>
      <c r="CE124" s="113">
        <f t="shared" ca="1" si="153"/>
        <v>0</v>
      </c>
      <c r="CF124" s="113">
        <f t="shared" si="154"/>
        <v>30</v>
      </c>
      <c r="CG124" s="113">
        <f t="shared" si="155"/>
        <v>100</v>
      </c>
      <c r="CH124" s="113">
        <f t="shared" si="156"/>
        <v>0</v>
      </c>
      <c r="CI124" s="113">
        <f t="shared" si="116"/>
        <v>0</v>
      </c>
      <c r="CJ124" s="113">
        <f t="shared" si="117"/>
        <v>30</v>
      </c>
      <c r="CK124" s="113">
        <f t="shared" si="157"/>
        <v>0</v>
      </c>
      <c r="CL124" s="113">
        <f t="shared" si="158"/>
        <v>0</v>
      </c>
      <c r="CM124" s="113">
        <f t="shared" si="159"/>
        <v>0</v>
      </c>
      <c r="CN124" s="113">
        <f t="shared" si="160"/>
        <v>0</v>
      </c>
      <c r="CO124" s="113">
        <f t="shared" si="161"/>
        <v>0</v>
      </c>
      <c r="CP124" s="113">
        <f t="shared" si="162"/>
        <v>0</v>
      </c>
      <c r="CQ124" s="113">
        <f t="shared" si="163"/>
        <v>0</v>
      </c>
      <c r="CR124" s="113">
        <f t="shared" si="164"/>
        <v>0</v>
      </c>
      <c r="CS124" s="113">
        <f t="shared" si="118"/>
        <v>0</v>
      </c>
      <c r="CT124" s="113">
        <f t="shared" si="119"/>
        <v>0</v>
      </c>
      <c r="CU124" s="113">
        <f t="shared" si="120"/>
        <v>0</v>
      </c>
      <c r="CV124" s="113">
        <f t="shared" si="121"/>
        <v>0</v>
      </c>
      <c r="CW124" s="113">
        <f t="shared" si="165"/>
        <v>0</v>
      </c>
      <c r="CX124" s="113">
        <f t="shared" si="122"/>
        <v>0</v>
      </c>
      <c r="CY124" s="113">
        <f t="shared" si="123"/>
        <v>0</v>
      </c>
      <c r="CZ124" s="113">
        <f t="shared" si="124"/>
        <v>0</v>
      </c>
      <c r="DA124" s="113">
        <f t="shared" si="166"/>
        <v>0</v>
      </c>
      <c r="DB124" s="113">
        <f t="shared" si="167"/>
        <v>650</v>
      </c>
      <c r="DC124" s="113">
        <f t="shared" si="168"/>
        <v>0</v>
      </c>
      <c r="DD124" s="113">
        <f t="shared" si="169"/>
        <v>0</v>
      </c>
      <c r="DE124" s="113">
        <f t="shared" si="170"/>
        <v>0</v>
      </c>
      <c r="DF124" s="113">
        <f t="shared" si="171"/>
        <v>0</v>
      </c>
      <c r="DG124" s="113">
        <f t="shared" si="172"/>
        <v>0</v>
      </c>
      <c r="DH124" s="113">
        <f t="shared" si="173"/>
        <v>0</v>
      </c>
      <c r="DI124" s="113">
        <f t="shared" si="174"/>
        <v>6</v>
      </c>
      <c r="DJ124" s="113"/>
      <c r="DK124" s="113">
        <f t="shared" si="175"/>
        <v>0</v>
      </c>
      <c r="DL124" s="113">
        <f t="shared" si="176"/>
        <v>0</v>
      </c>
      <c r="DM124" s="113">
        <f t="shared" si="177"/>
        <v>0</v>
      </c>
      <c r="DN124" s="113">
        <f t="shared" si="178"/>
        <v>0</v>
      </c>
      <c r="DO124" s="113">
        <f t="shared" si="179"/>
        <v>0</v>
      </c>
      <c r="DP124" s="113">
        <f t="shared" si="180"/>
        <v>30</v>
      </c>
      <c r="DQ124" s="113">
        <f t="shared" si="181"/>
        <v>100</v>
      </c>
      <c r="DR124" s="113">
        <f t="shared" si="182"/>
        <v>0</v>
      </c>
      <c r="DS124" s="113">
        <f t="shared" si="125"/>
        <v>0</v>
      </c>
      <c r="DT124" s="113">
        <f t="shared" si="126"/>
        <v>30</v>
      </c>
      <c r="DU124" s="113">
        <f t="shared" si="183"/>
        <v>0</v>
      </c>
      <c r="DV124" s="113">
        <f t="shared" si="184"/>
        <v>0</v>
      </c>
      <c r="DW124" s="113">
        <f t="shared" si="185"/>
        <v>0</v>
      </c>
      <c r="DX124" s="113">
        <f t="shared" si="186"/>
        <v>0</v>
      </c>
      <c r="DY124" s="113">
        <f t="shared" si="187"/>
        <v>0</v>
      </c>
      <c r="DZ124" s="113">
        <f t="shared" si="188"/>
        <v>0</v>
      </c>
      <c r="EA124" s="113">
        <f t="shared" si="189"/>
        <v>0</v>
      </c>
      <c r="EB124" s="113">
        <f t="shared" si="190"/>
        <v>0</v>
      </c>
      <c r="EC124" s="113">
        <f t="shared" si="127"/>
        <v>0</v>
      </c>
      <c r="ED124" s="113">
        <f t="shared" si="128"/>
        <v>0</v>
      </c>
      <c r="EE124" s="113">
        <f t="shared" si="129"/>
        <v>0</v>
      </c>
      <c r="EF124" s="113">
        <f t="shared" si="130"/>
        <v>0</v>
      </c>
      <c r="EG124" s="113">
        <f t="shared" si="191"/>
        <v>0</v>
      </c>
      <c r="EH124" s="113">
        <f t="shared" si="131"/>
        <v>0</v>
      </c>
      <c r="EI124" s="113">
        <f t="shared" si="132"/>
        <v>0</v>
      </c>
      <c r="EJ124" s="113">
        <f t="shared" si="133"/>
        <v>0</v>
      </c>
      <c r="EK124" s="113">
        <f t="shared" si="192"/>
        <v>0</v>
      </c>
      <c r="EL124" s="113">
        <f t="shared" si="193"/>
        <v>650</v>
      </c>
      <c r="EM124" s="113">
        <f t="shared" si="194"/>
        <v>0</v>
      </c>
      <c r="EN124" s="113">
        <f t="shared" si="195"/>
        <v>0</v>
      </c>
      <c r="EO124" s="113">
        <f t="shared" si="196"/>
        <v>0</v>
      </c>
      <c r="EP124" s="113">
        <f t="shared" si="197"/>
        <v>0</v>
      </c>
      <c r="EQ124" s="113">
        <f t="shared" si="198"/>
        <v>0</v>
      </c>
      <c r="ER124" s="113">
        <f t="shared" si="199"/>
        <v>0</v>
      </c>
      <c r="ES124" s="113">
        <f t="shared" si="200"/>
        <v>6</v>
      </c>
      <c r="ET124" s="113"/>
      <c r="EU124" s="113">
        <f t="shared" si="201"/>
        <v>0</v>
      </c>
      <c r="EV124" s="113">
        <f t="shared" si="202"/>
        <v>0</v>
      </c>
      <c r="EW124" s="113">
        <f t="shared" si="203"/>
        <v>0</v>
      </c>
      <c r="EX124" s="113">
        <f t="shared" si="204"/>
        <v>0</v>
      </c>
      <c r="EY124" s="113">
        <f t="shared" si="205"/>
        <v>0</v>
      </c>
      <c r="EZ124" s="113">
        <f t="shared" si="206"/>
        <v>80</v>
      </c>
      <c r="FA124" s="113">
        <f t="shared" si="207"/>
        <v>1600</v>
      </c>
      <c r="FB124" s="113">
        <f t="shared" si="208"/>
        <v>0</v>
      </c>
      <c r="FC124" s="113">
        <f t="shared" si="134"/>
        <v>0</v>
      </c>
      <c r="FD124" s="113">
        <f t="shared" si="135"/>
        <v>45</v>
      </c>
      <c r="FE124" s="113">
        <f t="shared" si="209"/>
        <v>0</v>
      </c>
      <c r="FF124" s="113">
        <f t="shared" si="210"/>
        <v>0</v>
      </c>
      <c r="FG124" s="113">
        <f t="shared" si="211"/>
        <v>0</v>
      </c>
      <c r="FH124" s="113">
        <f t="shared" si="212"/>
        <v>0</v>
      </c>
      <c r="FI124" s="113">
        <f t="shared" si="213"/>
        <v>0</v>
      </c>
      <c r="FJ124" s="113">
        <f t="shared" si="214"/>
        <v>0</v>
      </c>
      <c r="FK124" s="113">
        <f t="shared" si="215"/>
        <v>0</v>
      </c>
      <c r="FL124" s="113">
        <f t="shared" si="216"/>
        <v>0</v>
      </c>
      <c r="FM124" s="113">
        <f t="shared" si="136"/>
        <v>0</v>
      </c>
      <c r="FN124" s="113">
        <f t="shared" si="137"/>
        <v>0</v>
      </c>
      <c r="FO124" s="113">
        <f t="shared" si="138"/>
        <v>0</v>
      </c>
      <c r="FP124" s="113">
        <f t="shared" si="139"/>
        <v>0</v>
      </c>
      <c r="FQ124" s="113">
        <f t="shared" si="217"/>
        <v>0</v>
      </c>
      <c r="FR124" s="113">
        <f t="shared" si="140"/>
        <v>0</v>
      </c>
      <c r="FS124" s="113">
        <f t="shared" si="141"/>
        <v>0</v>
      </c>
      <c r="FT124" s="113">
        <f t="shared" si="142"/>
        <v>0</v>
      </c>
      <c r="FU124" s="113">
        <f t="shared" si="218"/>
        <v>0</v>
      </c>
      <c r="FV124" s="113">
        <f t="shared" si="219"/>
        <v>3800</v>
      </c>
      <c r="FW124" s="113">
        <f t="shared" si="220"/>
        <v>0</v>
      </c>
      <c r="FX124" s="113">
        <f t="shared" si="221"/>
        <v>0</v>
      </c>
      <c r="FY124" s="113">
        <f t="shared" si="222"/>
        <v>0</v>
      </c>
      <c r="FZ124" s="113">
        <f t="shared" si="223"/>
        <v>0</v>
      </c>
      <c r="GA124" s="113">
        <f t="shared" si="224"/>
        <v>0</v>
      </c>
      <c r="GB124" s="113">
        <f t="shared" si="225"/>
        <v>0</v>
      </c>
      <c r="GC124" s="113">
        <f t="shared" si="226"/>
        <v>140</v>
      </c>
    </row>
    <row r="125" spans="2:185" ht="12.75" customHeight="1" x14ac:dyDescent="0.2">
      <c r="B125" s="124">
        <v>118</v>
      </c>
      <c r="C125" s="121" t="s">
        <v>392</v>
      </c>
      <c r="D125" s="126" t="s">
        <v>167</v>
      </c>
      <c r="E125" s="40">
        <f>SUMIF(Entrada_Dados_Ano_2012!$C$7:$C$253,D125,Entrada_Dados_Ano_2012!$D$7:$D$253)</f>
        <v>0</v>
      </c>
      <c r="F125" s="40">
        <f>SUMIF(Entrada_Dados_Ano_2012!$C$7:$C$253,D125,Entrada_Dados_Ano_2012!$E$7:$E$253)</f>
        <v>0</v>
      </c>
      <c r="G125" s="40">
        <f>SUMIF(Entrada_Dados_Ano_2012!$C$7:$C$253,D125,Entrada_Dados_Ano_2012!$F$7:$F$253)</f>
        <v>0</v>
      </c>
      <c r="H125" s="40">
        <f ca="1">SUMIF(Entrada_Dados_Ano_2012!$C$7:$C$253,D125,Entrada_Dados_Ano_2012!$G$7:$G$251)</f>
        <v>0</v>
      </c>
      <c r="I125" s="40">
        <f>SUMIF(Entrada_Dados_Ano_2012!$C$7:$C$251,D125,Entrada_Dados_Ano_2012!$H$7:$H$253)</f>
        <v>111</v>
      </c>
      <c r="J125" s="40">
        <f>SUMIF(Entrada_Dados_Ano_2012!$C$7:$C$253,D125,Entrada_Dados_Ano_2012!$I$7:$I$253)</f>
        <v>0</v>
      </c>
      <c r="K125" s="40">
        <f>SUMIF(Entrada_Dados_Ano_2012!$C$7:$C$253,D125,Entrada_Dados_Ano_2012!$J$7:$J$253)</f>
        <v>0</v>
      </c>
      <c r="L125" s="40">
        <f>SUMIF(Entrada_Dados_Ano_2012!$C$7:$C$253,D125,Entrada_Dados_Ano_2012!$K$7:$K$253)</f>
        <v>0</v>
      </c>
      <c r="M125" s="40">
        <f>SUMIF(Entrada_Dados_Ano_2012!$C$7:$C$253,D125,Entrada_Dados_Ano_2012!$L$7:$L$253)</f>
        <v>0</v>
      </c>
      <c r="N125" s="40">
        <f>SUMIF(Entrada_Dados_Ano_2012!$C$7:$C$253,D125,Entrada_Dados_Ano_2012!$M$7:$M$253)</f>
        <v>0</v>
      </c>
      <c r="O125" s="40">
        <f>SUMIF(Entrada_Dados_Ano_2012!$C$7:$C$253,D125,Entrada_Dados_Ano_2012!$N$7:$N$253)</f>
        <v>0</v>
      </c>
      <c r="P125" s="40">
        <f>SUMIF(Entrada_Dados_Ano_2012!$C$7:$C$253,D125,Entrada_Dados_Ano_2012!$O$7:$O$253)</f>
        <v>0</v>
      </c>
      <c r="Q125" s="40">
        <f>SUMIF(Entrada_Dados_Ano_2012!$C$7:$C$253,D125,Entrada_Dados_Ano_2012!$P$7:$P$253)</f>
        <v>0</v>
      </c>
      <c r="R125" s="40">
        <f>SUMIF(Entrada_Dados_Ano_2012!$C$7:$C$253,D125,Entrada_Dados_Ano_2012!$Q$7:$Q$253)</f>
        <v>0</v>
      </c>
      <c r="S125" s="40">
        <f>SUMIF(Entrada_Dados_Ano_2012!$C$7:$C$253,D125,Entrada_Dados_Ano_2012!$R$7:$R$253)</f>
        <v>600</v>
      </c>
      <c r="T125" s="40">
        <f>SUMIF(Entrada_Dados_Ano_2012!$C$7:$C$253,D125,Entrada_Dados_Ano_2012!$S$7:$S$253)</f>
        <v>0</v>
      </c>
      <c r="U125" s="40">
        <f>SUMIF(Entrada_Dados_Ano_2012!$C$7:$C$253,D125,Entrada_Dados_Ano_2012!$T$7:$T$253)</f>
        <v>0</v>
      </c>
      <c r="V125" s="40">
        <f>SUMIF(Entrada_Dados_Ano_2012!$C$7:$C$253,D125,Entrada_Dados_Ano_2012!$U$7:$U$253)</f>
        <v>0</v>
      </c>
      <c r="W125" s="145">
        <f>SUMIF(Entrada_Dados_Ano_2012!$C$7:$C$253,D125,Entrada_Dados_Ano_2012!$V$7:$V$253)</f>
        <v>0</v>
      </c>
      <c r="X125" s="142">
        <f>SUMIF(Entrada_Dados_Ano_2012!$C$7:$C$253,D125,Entrada_Dados_Ano_2012!$Y$7:$Y$253)</f>
        <v>0</v>
      </c>
      <c r="Y125" s="40">
        <f>SUMIF(Entrada_Dados_Ano_2012!$C$7:$C$253,D125,Entrada_Dados_Ano_2012!$Z$7:$Z$253)</f>
        <v>0</v>
      </c>
      <c r="Z125" s="40">
        <f>SUMIF(Entrada_Dados_Ano_2012!$C$7:$C$253,D125,Entrada_Dados_Ano_2012!$AA$7:$AA$253)</f>
        <v>0</v>
      </c>
      <c r="AA125" s="40">
        <f>SUMIF(Entrada_Dados_Ano_2012!$C$7:$C$253,D125,Entrada_Dados_Ano_2012!$AB$7:$AB$253)</f>
        <v>0</v>
      </c>
      <c r="AB125" s="40">
        <f>SUMIF(Entrada_Dados_Ano_2012!$C$7:$C$253,D125,Entrada_Dados_Ano_2012!$AC$7:$AC$253)</f>
        <v>111</v>
      </c>
      <c r="AC125" s="40">
        <f>SUMIF(Entrada_Dados_Ano_2012!$C$7:$C$253,D125,Entrada_Dados_Ano_2012!$AD$7:$AD$253)</f>
        <v>0</v>
      </c>
      <c r="AD125" s="40">
        <f>SUMIF(Entrada_Dados_Ano_2012!$C$7:$C$253,D125,Entrada_Dados_Ano_2012!$AE$7:$AE$253)</f>
        <v>0</v>
      </c>
      <c r="AE125" s="40">
        <f>SUMIF(Entrada_Dados_Ano_2012!$C$7:$C$253,D125,Entrada_Dados_Ano_2012!$AF$7:$AF$253)</f>
        <v>0</v>
      </c>
      <c r="AF125" s="40">
        <f>SUMIF(Entrada_Dados_Ano_2012!$C$7:$C$253,D125,Entrada_Dados_Ano_2012!$AG$7:$AG$253)</f>
        <v>0</v>
      </c>
      <c r="AG125" s="40">
        <f>SUMIF(Entrada_Dados_Ano_2012!$C$7:$C$253,D125,Entrada_Dados_Ano_2012!$AH$7:$AH$253)</f>
        <v>0</v>
      </c>
      <c r="AH125" s="40">
        <f>SUMIF(Entrada_Dados_Ano_2012!$C$7:$C$253,D125,Entrada_Dados_Ano_2012!$AI$7:$AI$253)</f>
        <v>0</v>
      </c>
      <c r="AI125" s="40">
        <f>SUMIF(Entrada_Dados_Ano_2012!$C$7:$C$253,D125,Entrada_Dados_Ano_2012!$AJ$7:$AJ$253)</f>
        <v>0</v>
      </c>
      <c r="AJ125" s="40">
        <f>SUMIF(Entrada_Dados_Ano_2012!$C$7:$C$253,D125,Entrada_Dados_Ano_2012!$AK$7:$AK$253)</f>
        <v>0</v>
      </c>
      <c r="AK125" s="40">
        <f>SUMIF(Entrada_Dados_Ano_2012!$C$7:$C$253,D125,Entrada_Dados_Ano_2012!$AL$7:$AL$253)</f>
        <v>0</v>
      </c>
      <c r="AL125" s="40">
        <f>SUMIF(Entrada_Dados_Ano_2012!$C$7:$C$253,D125,Entrada_Dados_Ano_2012!$AM$7:$AM$253)</f>
        <v>600</v>
      </c>
      <c r="AM125" s="40">
        <f>SUMIF(Entrada_Dados_Ano_2012!$C$7:$C$253,D125,Entrada_Dados_Ano_2012!$AN$7:$AN$253)</f>
        <v>0</v>
      </c>
      <c r="AN125" s="40">
        <f>SUMIF(Entrada_Dados_Ano_2012!$C$7:$C$253,D125,Entrada_Dados_Ano_2012!$AO$7:$AO$253)</f>
        <v>0</v>
      </c>
      <c r="AO125" s="40">
        <f>SUMIF(Entrada_Dados_Ano_2012!$C$7:$C$253,D125,Entrada_Dados_Ano_2012!$AP$7:$AP$253)</f>
        <v>0</v>
      </c>
      <c r="AP125" s="145">
        <f>SUMIF(Entrada_Dados_Ano_2012!$C$7:$C$253,D125,Entrada_Dados_Ano_2012!$AQ$7:$AQ$253)</f>
        <v>0</v>
      </c>
      <c r="AQ125" s="142">
        <f>SUMIF(Entrada_Dados_Ano_2012!$C$7:$C$253,D125,Entrada_Dados_Ano_2012!$AT$7:$AT$253)</f>
        <v>0</v>
      </c>
      <c r="AR125" s="40">
        <f>SUMIF(Entrada_Dados_Ano_2012!$C$7:$C$253,D125,Entrada_Dados_Ano_2012!$AU$7:$AU$253)</f>
        <v>0</v>
      </c>
      <c r="AS125" s="40">
        <f>SUMIF(Entrada_Dados_Ano_2012!$C$7:$C$253,D125,Entrada_Dados_Ano_2012!$AV$7:$AV$253)</f>
        <v>0</v>
      </c>
      <c r="AT125" s="40">
        <f>SUMIF(Entrada_Dados_Ano_2012!$C$7:$C$253,D125,Entrada_Dados_Ano_2012!$AW$7:$AW$253)</f>
        <v>0</v>
      </c>
      <c r="AU125" s="40">
        <f>SUMIF(Entrada_Dados_Ano_2012!$C$7:$C$253,D125,Entrada_Dados_Ano_2012!$AX$7:$AX$253)</f>
        <v>184</v>
      </c>
      <c r="AV125" s="40">
        <f>SUMIF(Entrada_Dados_Ano_2012!$C$7:$C$253,D125,Entrada_Dados_Ano_2012!$AY$7:$AY$253)</f>
        <v>0</v>
      </c>
      <c r="AW125" s="40">
        <f>SUMIF(Entrada_Dados_Ano_2012!$C$7:$C$253,D125,Entrada_Dados_Ano_2012!$AZ$7:$AZ$253)</f>
        <v>0</v>
      </c>
      <c r="AX125" s="40">
        <f>SUMIF(Entrada_Dados_Ano_2012!$C$7:$C$253,D125,Entrada_Dados_Ano_2012!$BA$7:$BA$253)</f>
        <v>0</v>
      </c>
      <c r="AY125" s="40">
        <f>SUMIF(Entrada_Dados_Ano_2012!$C$7:$C$253,D125,Entrada_Dados_Ano_2012!$BB$7:$BB$253)</f>
        <v>0</v>
      </c>
      <c r="AZ125" s="40">
        <f>SUMIF(Entrada_Dados_Ano_2012!$C$7:$C$253,D125,Entrada_Dados_Ano_2012!$BC$7:$BC$253)</f>
        <v>0</v>
      </c>
      <c r="BA125" s="40">
        <f>SUMIF(Entrada_Dados_Ano_2012!$C$7:$C$253,D125,Entrada_Dados_Ano_2012!$BD$7:$BD$253)</f>
        <v>0</v>
      </c>
      <c r="BB125" s="40">
        <f>SUMIF(Entrada_Dados_Ano_2012!$C$7:$C$253,D125,Entrada_Dados_Ano_2012!$BE$7:$BE$253)</f>
        <v>0</v>
      </c>
      <c r="BC125" s="40">
        <f>SUMIF(Entrada_Dados_Ano_2012!$C$7:$C$253,D125,Entrada_Dados_Ano_2012!$BF$7:$BF$253)</f>
        <v>0</v>
      </c>
      <c r="BD125" s="40">
        <f>SUMIF(Entrada_Dados_Ano_2012!$C$7:$C$253,D125,Entrada_Dados_Ano_2012!$BG$7:$BG$253)</f>
        <v>0</v>
      </c>
      <c r="BE125" s="40">
        <f>SUMIF(Entrada_Dados_Ano_2012!$C$7:$C$253,D125,Entrada_Dados_Ano_2012!$BH$7:$BH$253)</f>
        <v>2900</v>
      </c>
      <c r="BF125" s="40">
        <f>SUMIF(Entrada_Dados_Ano_2012!$C$7:$C$253,D125,Entrada_Dados_Ano_2012!$BI$7:$BI$253)</f>
        <v>0</v>
      </c>
      <c r="BG125" s="40">
        <f>SUMIF(Entrada_Dados_Ano_2012!$C$7:$C$253,D125,Entrada_Dados_Ano_2012!$BJ$7:$BJ$253)</f>
        <v>0</v>
      </c>
      <c r="BH125" s="40">
        <f>SUMIF(Entrada_Dados_Ano_2012!$C$7:$C$253,D125,Entrada_Dados_Ano_2012!$BK$7:$BK$253)</f>
        <v>0</v>
      </c>
      <c r="BI125" s="40">
        <f>SUMIF(Entrada_Dados_Ano_2012!$C$7:$C$253,D125,Entrada_Dados_Ano_2012!$BL$7:$BL$253)</f>
        <v>0</v>
      </c>
      <c r="BK125" s="80">
        <v>118</v>
      </c>
      <c r="BL125" s="81">
        <f t="shared" si="143"/>
        <v>0</v>
      </c>
      <c r="BM125" s="80" t="str">
        <f>IF(BL125=1,SUM($BL$8:BL125),"")</f>
        <v/>
      </c>
      <c r="BN125" s="86" t="str">
        <f t="shared" si="144"/>
        <v>Itaguaru</v>
      </c>
      <c r="BO125" s="117">
        <f t="shared" si="227"/>
        <v>0</v>
      </c>
      <c r="BP125" s="116">
        <f>HLOOKUP($BP$6,$BZ$6:DI125,BX125)</f>
        <v>0</v>
      </c>
      <c r="BQ125" s="117">
        <f>HLOOKUP($BQ$6,$DJ$6:ES125,BX125)</f>
        <v>0</v>
      </c>
      <c r="BR125" s="116">
        <f>HLOOKUP($BR$6,$ET$6:GC125,BX125)</f>
        <v>0</v>
      </c>
      <c r="BS125" s="84" t="str">
        <f t="shared" si="145"/>
        <v/>
      </c>
      <c r="BT125" s="96" t="str">
        <f>IF((SUM($BL124:$BL$254)=0),"",IF($BK125=VLOOKUP($BK125,$BM$8:$BM$254,1),IF(VLOOKUP($BK125,$BM$8:$BO$254,2)=0,"",VLOOKUP($BK125,$BM$8:$BO$254,3))," "))</f>
        <v/>
      </c>
      <c r="BU125" s="93" t="str">
        <f t="shared" si="146"/>
        <v/>
      </c>
      <c r="BV125" s="90" t="str">
        <f t="shared" si="147"/>
        <v/>
      </c>
      <c r="BW125" s="93" t="str">
        <f t="shared" si="148"/>
        <v/>
      </c>
      <c r="BX125" s="97">
        <v>120</v>
      </c>
      <c r="BY125" s="29"/>
      <c r="BZ125" s="113"/>
      <c r="CA125" s="113">
        <f t="shared" si="149"/>
        <v>0</v>
      </c>
      <c r="CB125" s="113">
        <f t="shared" si="150"/>
        <v>0</v>
      </c>
      <c r="CC125" s="113">
        <f t="shared" si="151"/>
        <v>0</v>
      </c>
      <c r="CD125" s="113">
        <f t="shared" si="152"/>
        <v>0</v>
      </c>
      <c r="CE125" s="113">
        <f t="shared" ca="1" si="153"/>
        <v>0</v>
      </c>
      <c r="CF125" s="113">
        <f t="shared" si="154"/>
        <v>111</v>
      </c>
      <c r="CG125" s="113">
        <f t="shared" si="155"/>
        <v>750</v>
      </c>
      <c r="CH125" s="113">
        <f t="shared" si="156"/>
        <v>0</v>
      </c>
      <c r="CI125" s="113">
        <f t="shared" si="116"/>
        <v>0</v>
      </c>
      <c r="CJ125" s="113">
        <f t="shared" si="117"/>
        <v>60</v>
      </c>
      <c r="CK125" s="113">
        <f t="shared" si="157"/>
        <v>0</v>
      </c>
      <c r="CL125" s="113">
        <f t="shared" si="158"/>
        <v>0</v>
      </c>
      <c r="CM125" s="113">
        <f t="shared" si="159"/>
        <v>0</v>
      </c>
      <c r="CN125" s="113">
        <f t="shared" si="160"/>
        <v>0</v>
      </c>
      <c r="CO125" s="113">
        <f t="shared" si="161"/>
        <v>0</v>
      </c>
      <c r="CP125" s="113">
        <f t="shared" si="162"/>
        <v>0</v>
      </c>
      <c r="CQ125" s="113">
        <f t="shared" si="163"/>
        <v>0</v>
      </c>
      <c r="CR125" s="113">
        <f t="shared" si="164"/>
        <v>0</v>
      </c>
      <c r="CS125" s="113">
        <f t="shared" si="118"/>
        <v>0</v>
      </c>
      <c r="CT125" s="113">
        <f t="shared" si="119"/>
        <v>0</v>
      </c>
      <c r="CU125" s="113">
        <f t="shared" si="120"/>
        <v>0</v>
      </c>
      <c r="CV125" s="113">
        <f t="shared" si="121"/>
        <v>0</v>
      </c>
      <c r="CW125" s="113">
        <f t="shared" si="165"/>
        <v>0</v>
      </c>
      <c r="CX125" s="113">
        <f t="shared" si="122"/>
        <v>0</v>
      </c>
      <c r="CY125" s="113">
        <f t="shared" si="123"/>
        <v>0</v>
      </c>
      <c r="CZ125" s="113">
        <f t="shared" si="124"/>
        <v>0</v>
      </c>
      <c r="DA125" s="113">
        <f t="shared" si="166"/>
        <v>0</v>
      </c>
      <c r="DB125" s="113">
        <f t="shared" si="167"/>
        <v>600</v>
      </c>
      <c r="DC125" s="113">
        <f t="shared" si="168"/>
        <v>10</v>
      </c>
      <c r="DD125" s="113">
        <f t="shared" si="169"/>
        <v>0</v>
      </c>
      <c r="DE125" s="113">
        <f t="shared" si="170"/>
        <v>0</v>
      </c>
      <c r="DF125" s="113">
        <f t="shared" si="171"/>
        <v>0</v>
      </c>
      <c r="DG125" s="113">
        <f t="shared" si="172"/>
        <v>0</v>
      </c>
      <c r="DH125" s="113">
        <f t="shared" si="173"/>
        <v>0</v>
      </c>
      <c r="DI125" s="113">
        <f t="shared" si="174"/>
        <v>0</v>
      </c>
      <c r="DJ125" s="113"/>
      <c r="DK125" s="113">
        <f t="shared" si="175"/>
        <v>0</v>
      </c>
      <c r="DL125" s="113">
        <f t="shared" si="176"/>
        <v>0</v>
      </c>
      <c r="DM125" s="113">
        <f t="shared" si="177"/>
        <v>0</v>
      </c>
      <c r="DN125" s="113">
        <f t="shared" si="178"/>
        <v>0</v>
      </c>
      <c r="DO125" s="113">
        <f t="shared" si="179"/>
        <v>0</v>
      </c>
      <c r="DP125" s="113">
        <f t="shared" si="180"/>
        <v>111</v>
      </c>
      <c r="DQ125" s="113">
        <f t="shared" si="181"/>
        <v>750</v>
      </c>
      <c r="DR125" s="113">
        <f t="shared" si="182"/>
        <v>0</v>
      </c>
      <c r="DS125" s="113">
        <f t="shared" si="125"/>
        <v>0</v>
      </c>
      <c r="DT125" s="113">
        <f t="shared" si="126"/>
        <v>60</v>
      </c>
      <c r="DU125" s="113">
        <f t="shared" si="183"/>
        <v>0</v>
      </c>
      <c r="DV125" s="113">
        <f t="shared" si="184"/>
        <v>0</v>
      </c>
      <c r="DW125" s="113">
        <f t="shared" si="185"/>
        <v>0</v>
      </c>
      <c r="DX125" s="113">
        <f t="shared" si="186"/>
        <v>0</v>
      </c>
      <c r="DY125" s="113">
        <f t="shared" si="187"/>
        <v>0</v>
      </c>
      <c r="DZ125" s="113">
        <f t="shared" si="188"/>
        <v>0</v>
      </c>
      <c r="EA125" s="113">
        <f t="shared" si="189"/>
        <v>0</v>
      </c>
      <c r="EB125" s="113">
        <f t="shared" si="190"/>
        <v>0</v>
      </c>
      <c r="EC125" s="113">
        <f t="shared" si="127"/>
        <v>0</v>
      </c>
      <c r="ED125" s="113">
        <f t="shared" si="128"/>
        <v>0</v>
      </c>
      <c r="EE125" s="113">
        <f t="shared" si="129"/>
        <v>0</v>
      </c>
      <c r="EF125" s="113">
        <f t="shared" si="130"/>
        <v>0</v>
      </c>
      <c r="EG125" s="113">
        <f t="shared" si="191"/>
        <v>0</v>
      </c>
      <c r="EH125" s="113">
        <f t="shared" si="131"/>
        <v>0</v>
      </c>
      <c r="EI125" s="113">
        <f t="shared" si="132"/>
        <v>0</v>
      </c>
      <c r="EJ125" s="113">
        <f t="shared" si="133"/>
        <v>0</v>
      </c>
      <c r="EK125" s="113">
        <f t="shared" si="192"/>
        <v>0</v>
      </c>
      <c r="EL125" s="113">
        <f t="shared" si="193"/>
        <v>600</v>
      </c>
      <c r="EM125" s="113">
        <f t="shared" si="194"/>
        <v>10</v>
      </c>
      <c r="EN125" s="113">
        <f t="shared" si="195"/>
        <v>0</v>
      </c>
      <c r="EO125" s="113">
        <f t="shared" si="196"/>
        <v>0</v>
      </c>
      <c r="EP125" s="113">
        <f t="shared" si="197"/>
        <v>0</v>
      </c>
      <c r="EQ125" s="113">
        <f t="shared" si="198"/>
        <v>0</v>
      </c>
      <c r="ER125" s="113">
        <f t="shared" si="199"/>
        <v>0</v>
      </c>
      <c r="ES125" s="113">
        <f t="shared" si="200"/>
        <v>0</v>
      </c>
      <c r="ET125" s="113"/>
      <c r="EU125" s="113">
        <f t="shared" si="201"/>
        <v>0</v>
      </c>
      <c r="EV125" s="113">
        <f t="shared" si="202"/>
        <v>0</v>
      </c>
      <c r="EW125" s="113">
        <f t="shared" si="203"/>
        <v>0</v>
      </c>
      <c r="EX125" s="113">
        <f t="shared" si="204"/>
        <v>0</v>
      </c>
      <c r="EY125" s="113">
        <f t="shared" si="205"/>
        <v>0</v>
      </c>
      <c r="EZ125" s="113">
        <f t="shared" si="206"/>
        <v>184</v>
      </c>
      <c r="FA125" s="113">
        <f t="shared" si="207"/>
        <v>14625</v>
      </c>
      <c r="FB125" s="113">
        <f t="shared" si="208"/>
        <v>0</v>
      </c>
      <c r="FC125" s="113">
        <f t="shared" si="134"/>
        <v>0</v>
      </c>
      <c r="FD125" s="113">
        <f t="shared" si="135"/>
        <v>91</v>
      </c>
      <c r="FE125" s="113">
        <f t="shared" si="209"/>
        <v>0</v>
      </c>
      <c r="FF125" s="113">
        <f t="shared" si="210"/>
        <v>0</v>
      </c>
      <c r="FG125" s="113">
        <f t="shared" si="211"/>
        <v>0</v>
      </c>
      <c r="FH125" s="113">
        <f t="shared" si="212"/>
        <v>0</v>
      </c>
      <c r="FI125" s="113">
        <f t="shared" si="213"/>
        <v>0</v>
      </c>
      <c r="FJ125" s="113">
        <f t="shared" si="214"/>
        <v>0</v>
      </c>
      <c r="FK125" s="113">
        <f t="shared" si="215"/>
        <v>0</v>
      </c>
      <c r="FL125" s="113">
        <f t="shared" si="216"/>
        <v>0</v>
      </c>
      <c r="FM125" s="113">
        <f t="shared" si="136"/>
        <v>0</v>
      </c>
      <c r="FN125" s="113">
        <f t="shared" si="137"/>
        <v>0</v>
      </c>
      <c r="FO125" s="113">
        <f t="shared" si="138"/>
        <v>0</v>
      </c>
      <c r="FP125" s="113">
        <f t="shared" si="139"/>
        <v>0</v>
      </c>
      <c r="FQ125" s="113">
        <f t="shared" si="217"/>
        <v>0</v>
      </c>
      <c r="FR125" s="113">
        <f t="shared" si="140"/>
        <v>0</v>
      </c>
      <c r="FS125" s="113">
        <f t="shared" si="141"/>
        <v>0</v>
      </c>
      <c r="FT125" s="113">
        <f t="shared" si="142"/>
        <v>0</v>
      </c>
      <c r="FU125" s="113">
        <f t="shared" si="218"/>
        <v>0</v>
      </c>
      <c r="FV125" s="113">
        <f t="shared" si="219"/>
        <v>2900</v>
      </c>
      <c r="FW125" s="113">
        <f t="shared" si="220"/>
        <v>300</v>
      </c>
      <c r="FX125" s="113">
        <f t="shared" si="221"/>
        <v>0</v>
      </c>
      <c r="FY125" s="113">
        <f t="shared" si="222"/>
        <v>0</v>
      </c>
      <c r="FZ125" s="113">
        <f t="shared" si="223"/>
        <v>0</v>
      </c>
      <c r="GA125" s="113">
        <f t="shared" si="224"/>
        <v>0</v>
      </c>
      <c r="GB125" s="113">
        <f t="shared" si="225"/>
        <v>0</v>
      </c>
      <c r="GC125" s="113">
        <f t="shared" si="226"/>
        <v>0</v>
      </c>
    </row>
    <row r="126" spans="2:185" ht="12.75" customHeight="1" x14ac:dyDescent="0.2">
      <c r="B126" s="124">
        <v>119</v>
      </c>
      <c r="C126" s="121" t="s">
        <v>393</v>
      </c>
      <c r="D126" s="126" t="s">
        <v>168</v>
      </c>
      <c r="E126" s="40">
        <f>SUMIF(Entrada_Dados_Ano_2012!$C$7:$C$253,D126,Entrada_Dados_Ano_2012!$D$7:$D$253)</f>
        <v>0</v>
      </c>
      <c r="F126" s="40">
        <f>SUMIF(Entrada_Dados_Ano_2012!$C$7:$C$253,D126,Entrada_Dados_Ano_2012!$E$7:$E$253)</f>
        <v>0</v>
      </c>
      <c r="G126" s="40">
        <f>SUMIF(Entrada_Dados_Ano_2012!$C$7:$C$253,D126,Entrada_Dados_Ano_2012!$F$7:$F$253)</f>
        <v>0</v>
      </c>
      <c r="H126" s="40">
        <f ca="1">SUMIF(Entrada_Dados_Ano_2012!$C$7:$C$253,D126,Entrada_Dados_Ano_2012!$G$7:$G$251)</f>
        <v>0</v>
      </c>
      <c r="I126" s="40">
        <f>SUMIF(Entrada_Dados_Ano_2012!$C$7:$C$251,D126,Entrada_Dados_Ano_2012!$H$7:$H$253)</f>
        <v>0</v>
      </c>
      <c r="J126" s="40">
        <f>SUMIF(Entrada_Dados_Ano_2012!$C$7:$C$253,D126,Entrada_Dados_Ano_2012!$I$7:$I$253)</f>
        <v>0</v>
      </c>
      <c r="K126" s="40">
        <f>SUMIF(Entrada_Dados_Ano_2012!$C$7:$C$253,D126,Entrada_Dados_Ano_2012!$J$7:$J$253)</f>
        <v>0</v>
      </c>
      <c r="L126" s="40">
        <f>SUMIF(Entrada_Dados_Ano_2012!$C$7:$C$253,D126,Entrada_Dados_Ano_2012!$K$7:$K$253)</f>
        <v>0</v>
      </c>
      <c r="M126" s="40">
        <f>SUMIF(Entrada_Dados_Ano_2012!$C$7:$C$253,D126,Entrada_Dados_Ano_2012!$L$7:$L$253)</f>
        <v>0</v>
      </c>
      <c r="N126" s="40">
        <f>SUMIF(Entrada_Dados_Ano_2012!$C$7:$C$253,D126,Entrada_Dados_Ano_2012!$M$7:$M$253)</f>
        <v>0</v>
      </c>
      <c r="O126" s="40">
        <f>SUMIF(Entrada_Dados_Ano_2012!$C$7:$C$253,D126,Entrada_Dados_Ano_2012!$N$7:$N$253)</f>
        <v>0</v>
      </c>
      <c r="P126" s="40">
        <f>SUMIF(Entrada_Dados_Ano_2012!$C$7:$C$253,D126,Entrada_Dados_Ano_2012!$O$7:$O$253)</f>
        <v>0</v>
      </c>
      <c r="Q126" s="40">
        <f>SUMIF(Entrada_Dados_Ano_2012!$C$7:$C$253,D126,Entrada_Dados_Ano_2012!$P$7:$P$253)</f>
        <v>0</v>
      </c>
      <c r="R126" s="40">
        <f>SUMIF(Entrada_Dados_Ano_2012!$C$7:$C$253,D126,Entrada_Dados_Ano_2012!$Q$7:$Q$253)</f>
        <v>0</v>
      </c>
      <c r="S126" s="40">
        <f>SUMIF(Entrada_Dados_Ano_2012!$C$7:$C$253,D126,Entrada_Dados_Ano_2012!$R$7:$R$253)</f>
        <v>80</v>
      </c>
      <c r="T126" s="40">
        <f>SUMIF(Entrada_Dados_Ano_2012!$C$7:$C$253,D126,Entrada_Dados_Ano_2012!$S$7:$S$253)</f>
        <v>0</v>
      </c>
      <c r="U126" s="40">
        <f>SUMIF(Entrada_Dados_Ano_2012!$C$7:$C$253,D126,Entrada_Dados_Ano_2012!$T$7:$T$253)</f>
        <v>0</v>
      </c>
      <c r="V126" s="40">
        <f>SUMIF(Entrada_Dados_Ano_2012!$C$7:$C$253,D126,Entrada_Dados_Ano_2012!$U$7:$U$253)</f>
        <v>0</v>
      </c>
      <c r="W126" s="145">
        <f>SUMIF(Entrada_Dados_Ano_2012!$C$7:$C$253,D126,Entrada_Dados_Ano_2012!$V$7:$V$253)</f>
        <v>0</v>
      </c>
      <c r="X126" s="142">
        <f>SUMIF(Entrada_Dados_Ano_2012!$C$7:$C$253,D126,Entrada_Dados_Ano_2012!$Y$7:$Y$253)</f>
        <v>0</v>
      </c>
      <c r="Y126" s="40">
        <f>SUMIF(Entrada_Dados_Ano_2012!$C$7:$C$253,D126,Entrada_Dados_Ano_2012!$Z$7:$Z$253)</f>
        <v>0</v>
      </c>
      <c r="Z126" s="40">
        <f>SUMIF(Entrada_Dados_Ano_2012!$C$7:$C$253,D126,Entrada_Dados_Ano_2012!$AA$7:$AA$253)</f>
        <v>0</v>
      </c>
      <c r="AA126" s="40">
        <f>SUMIF(Entrada_Dados_Ano_2012!$C$7:$C$253,D126,Entrada_Dados_Ano_2012!$AB$7:$AB$253)</f>
        <v>0</v>
      </c>
      <c r="AB126" s="40">
        <f>SUMIF(Entrada_Dados_Ano_2012!$C$7:$C$253,D126,Entrada_Dados_Ano_2012!$AC$7:$AC$253)</f>
        <v>0</v>
      </c>
      <c r="AC126" s="40">
        <f>SUMIF(Entrada_Dados_Ano_2012!$C$7:$C$253,D126,Entrada_Dados_Ano_2012!$AD$7:$AD$253)</f>
        <v>0</v>
      </c>
      <c r="AD126" s="40">
        <f>SUMIF(Entrada_Dados_Ano_2012!$C$7:$C$253,D126,Entrada_Dados_Ano_2012!$AE$7:$AE$253)</f>
        <v>0</v>
      </c>
      <c r="AE126" s="40">
        <f>SUMIF(Entrada_Dados_Ano_2012!$C$7:$C$253,D126,Entrada_Dados_Ano_2012!$AF$7:$AF$253)</f>
        <v>0</v>
      </c>
      <c r="AF126" s="40">
        <f>SUMIF(Entrada_Dados_Ano_2012!$C$7:$C$253,D126,Entrada_Dados_Ano_2012!$AG$7:$AG$253)</f>
        <v>0</v>
      </c>
      <c r="AG126" s="40">
        <f>SUMIF(Entrada_Dados_Ano_2012!$C$7:$C$253,D126,Entrada_Dados_Ano_2012!$AH$7:$AH$253)</f>
        <v>0</v>
      </c>
      <c r="AH126" s="40">
        <f>SUMIF(Entrada_Dados_Ano_2012!$C$7:$C$253,D126,Entrada_Dados_Ano_2012!$AI$7:$AI$253)</f>
        <v>0</v>
      </c>
      <c r="AI126" s="40">
        <f>SUMIF(Entrada_Dados_Ano_2012!$C$7:$C$253,D126,Entrada_Dados_Ano_2012!$AJ$7:$AJ$253)</f>
        <v>0</v>
      </c>
      <c r="AJ126" s="40">
        <f>SUMIF(Entrada_Dados_Ano_2012!$C$7:$C$253,D126,Entrada_Dados_Ano_2012!$AK$7:$AK$253)</f>
        <v>0</v>
      </c>
      <c r="AK126" s="40">
        <f>SUMIF(Entrada_Dados_Ano_2012!$C$7:$C$253,D126,Entrada_Dados_Ano_2012!$AL$7:$AL$253)</f>
        <v>0</v>
      </c>
      <c r="AL126" s="40">
        <f>SUMIF(Entrada_Dados_Ano_2012!$C$7:$C$253,D126,Entrada_Dados_Ano_2012!$AM$7:$AM$253)</f>
        <v>80</v>
      </c>
      <c r="AM126" s="40">
        <f>SUMIF(Entrada_Dados_Ano_2012!$C$7:$C$253,D126,Entrada_Dados_Ano_2012!$AN$7:$AN$253)</f>
        <v>0</v>
      </c>
      <c r="AN126" s="40">
        <f>SUMIF(Entrada_Dados_Ano_2012!$C$7:$C$253,D126,Entrada_Dados_Ano_2012!$AO$7:$AO$253)</f>
        <v>0</v>
      </c>
      <c r="AO126" s="40">
        <f>SUMIF(Entrada_Dados_Ano_2012!$C$7:$C$253,D126,Entrada_Dados_Ano_2012!$AP$7:$AP$253)</f>
        <v>0</v>
      </c>
      <c r="AP126" s="145">
        <f>SUMIF(Entrada_Dados_Ano_2012!$C$7:$C$253,D126,Entrada_Dados_Ano_2012!$AQ$7:$AQ$253)</f>
        <v>0</v>
      </c>
      <c r="AQ126" s="142">
        <f>SUMIF(Entrada_Dados_Ano_2012!$C$7:$C$253,D126,Entrada_Dados_Ano_2012!$AT$7:$AT$253)</f>
        <v>0</v>
      </c>
      <c r="AR126" s="40">
        <f>SUMIF(Entrada_Dados_Ano_2012!$C$7:$C$253,D126,Entrada_Dados_Ano_2012!$AU$7:$AU$253)</f>
        <v>0</v>
      </c>
      <c r="AS126" s="40">
        <f>SUMIF(Entrada_Dados_Ano_2012!$C$7:$C$253,D126,Entrada_Dados_Ano_2012!$AV$7:$AV$253)</f>
        <v>0</v>
      </c>
      <c r="AT126" s="40">
        <f>SUMIF(Entrada_Dados_Ano_2012!$C$7:$C$253,D126,Entrada_Dados_Ano_2012!$AW$7:$AW$253)</f>
        <v>0</v>
      </c>
      <c r="AU126" s="40">
        <f>SUMIF(Entrada_Dados_Ano_2012!$C$7:$C$253,D126,Entrada_Dados_Ano_2012!$AX$7:$AX$253)</f>
        <v>0</v>
      </c>
      <c r="AV126" s="40">
        <f>SUMIF(Entrada_Dados_Ano_2012!$C$7:$C$253,D126,Entrada_Dados_Ano_2012!$AY$7:$AY$253)</f>
        <v>0</v>
      </c>
      <c r="AW126" s="40">
        <f>SUMIF(Entrada_Dados_Ano_2012!$C$7:$C$253,D126,Entrada_Dados_Ano_2012!$AZ$7:$AZ$253)</f>
        <v>0</v>
      </c>
      <c r="AX126" s="40">
        <f>SUMIF(Entrada_Dados_Ano_2012!$C$7:$C$253,D126,Entrada_Dados_Ano_2012!$BA$7:$BA$253)</f>
        <v>0</v>
      </c>
      <c r="AY126" s="40">
        <f>SUMIF(Entrada_Dados_Ano_2012!$C$7:$C$253,D126,Entrada_Dados_Ano_2012!$BB$7:$BB$253)</f>
        <v>0</v>
      </c>
      <c r="AZ126" s="40">
        <f>SUMIF(Entrada_Dados_Ano_2012!$C$7:$C$253,D126,Entrada_Dados_Ano_2012!$BC$7:$BC$253)</f>
        <v>0</v>
      </c>
      <c r="BA126" s="40">
        <f>SUMIF(Entrada_Dados_Ano_2012!$C$7:$C$253,D126,Entrada_Dados_Ano_2012!$BD$7:$BD$253)</f>
        <v>0</v>
      </c>
      <c r="BB126" s="40">
        <f>SUMIF(Entrada_Dados_Ano_2012!$C$7:$C$253,D126,Entrada_Dados_Ano_2012!$BE$7:$BE$253)</f>
        <v>0</v>
      </c>
      <c r="BC126" s="40">
        <f>SUMIF(Entrada_Dados_Ano_2012!$C$7:$C$253,D126,Entrada_Dados_Ano_2012!$BF$7:$BF$253)</f>
        <v>0</v>
      </c>
      <c r="BD126" s="40">
        <f>SUMIF(Entrada_Dados_Ano_2012!$C$7:$C$253,D126,Entrada_Dados_Ano_2012!$BG$7:$BG$253)</f>
        <v>0</v>
      </c>
      <c r="BE126" s="40">
        <f>SUMIF(Entrada_Dados_Ano_2012!$C$7:$C$253,D126,Entrada_Dados_Ano_2012!$BH$7:$BH$253)</f>
        <v>280</v>
      </c>
      <c r="BF126" s="40">
        <f>SUMIF(Entrada_Dados_Ano_2012!$C$7:$C$253,D126,Entrada_Dados_Ano_2012!$BI$7:$BI$253)</f>
        <v>0</v>
      </c>
      <c r="BG126" s="40">
        <f>SUMIF(Entrada_Dados_Ano_2012!$C$7:$C$253,D126,Entrada_Dados_Ano_2012!$BJ$7:$BJ$253)</f>
        <v>0</v>
      </c>
      <c r="BH126" s="40">
        <f>SUMIF(Entrada_Dados_Ano_2012!$C$7:$C$253,D126,Entrada_Dados_Ano_2012!$BK$7:$BK$253)</f>
        <v>0</v>
      </c>
      <c r="BI126" s="40">
        <f>SUMIF(Entrada_Dados_Ano_2012!$C$7:$C$253,D126,Entrada_Dados_Ano_2012!$BL$7:$BL$253)</f>
        <v>0</v>
      </c>
      <c r="BK126" s="80">
        <v>119</v>
      </c>
      <c r="BL126" s="81">
        <f t="shared" si="143"/>
        <v>0</v>
      </c>
      <c r="BM126" s="80" t="str">
        <f>IF(BL126=1,SUM($BL$8:BL126),"")</f>
        <v/>
      </c>
      <c r="BN126" s="86" t="str">
        <f t="shared" si="144"/>
        <v>Itajá</v>
      </c>
      <c r="BO126" s="117">
        <f t="shared" si="227"/>
        <v>0</v>
      </c>
      <c r="BP126" s="116">
        <f>HLOOKUP($BP$6,$BZ$6:DI126,BX126)</f>
        <v>0</v>
      </c>
      <c r="BQ126" s="117">
        <f>HLOOKUP($BQ$6,$DJ$6:ES126,BX126)</f>
        <v>0</v>
      </c>
      <c r="BR126" s="116">
        <f>HLOOKUP($BR$6,$ET$6:GC126,BX126)</f>
        <v>0</v>
      </c>
      <c r="BS126" s="84" t="str">
        <f t="shared" si="145"/>
        <v/>
      </c>
      <c r="BT126" s="96" t="str">
        <f>IF((SUM($BL125:$BL$254)=0),"",IF($BK126=VLOOKUP($BK126,$BM$8:$BM$254,1),IF(VLOOKUP($BK126,$BM$8:$BO$254,2)=0,"",VLOOKUP($BK126,$BM$8:$BO$254,3))," "))</f>
        <v/>
      </c>
      <c r="BU126" s="93" t="str">
        <f t="shared" si="146"/>
        <v/>
      </c>
      <c r="BV126" s="90" t="str">
        <f t="shared" si="147"/>
        <v/>
      </c>
      <c r="BW126" s="93" t="str">
        <f t="shared" si="148"/>
        <v/>
      </c>
      <c r="BX126" s="97">
        <v>121</v>
      </c>
      <c r="BY126" s="29"/>
      <c r="BZ126" s="113"/>
      <c r="CA126" s="113">
        <f t="shared" si="149"/>
        <v>0</v>
      </c>
      <c r="CB126" s="113">
        <f t="shared" si="150"/>
        <v>0</v>
      </c>
      <c r="CC126" s="113">
        <f t="shared" si="151"/>
        <v>0</v>
      </c>
      <c r="CD126" s="113">
        <f t="shared" si="152"/>
        <v>0</v>
      </c>
      <c r="CE126" s="113">
        <f t="shared" ca="1" si="153"/>
        <v>0</v>
      </c>
      <c r="CF126" s="113">
        <f t="shared" si="154"/>
        <v>0</v>
      </c>
      <c r="CG126" s="113">
        <f t="shared" si="155"/>
        <v>0</v>
      </c>
      <c r="CH126" s="113">
        <f t="shared" si="156"/>
        <v>0</v>
      </c>
      <c r="CI126" s="113">
        <f t="shared" si="116"/>
        <v>0</v>
      </c>
      <c r="CJ126" s="113">
        <f t="shared" si="117"/>
        <v>0</v>
      </c>
      <c r="CK126" s="113">
        <f t="shared" si="157"/>
        <v>0</v>
      </c>
      <c r="CL126" s="113">
        <f t="shared" si="158"/>
        <v>0</v>
      </c>
      <c r="CM126" s="113">
        <f t="shared" si="159"/>
        <v>0</v>
      </c>
      <c r="CN126" s="113">
        <f t="shared" si="160"/>
        <v>0</v>
      </c>
      <c r="CO126" s="113">
        <f t="shared" si="161"/>
        <v>0</v>
      </c>
      <c r="CP126" s="113">
        <f t="shared" si="162"/>
        <v>0</v>
      </c>
      <c r="CQ126" s="113">
        <f t="shared" si="163"/>
        <v>0</v>
      </c>
      <c r="CR126" s="113">
        <f t="shared" si="164"/>
        <v>0</v>
      </c>
      <c r="CS126" s="113">
        <f t="shared" si="118"/>
        <v>0</v>
      </c>
      <c r="CT126" s="113">
        <f t="shared" si="119"/>
        <v>0</v>
      </c>
      <c r="CU126" s="113">
        <f t="shared" si="120"/>
        <v>0</v>
      </c>
      <c r="CV126" s="113">
        <f t="shared" si="121"/>
        <v>0</v>
      </c>
      <c r="CW126" s="113">
        <f t="shared" si="165"/>
        <v>0</v>
      </c>
      <c r="CX126" s="113">
        <f t="shared" si="122"/>
        <v>0</v>
      </c>
      <c r="CY126" s="113">
        <f t="shared" si="123"/>
        <v>0</v>
      </c>
      <c r="CZ126" s="113">
        <f t="shared" si="124"/>
        <v>0</v>
      </c>
      <c r="DA126" s="113">
        <f t="shared" si="166"/>
        <v>0</v>
      </c>
      <c r="DB126" s="113">
        <f t="shared" si="167"/>
        <v>80</v>
      </c>
      <c r="DC126" s="113">
        <f t="shared" si="168"/>
        <v>0</v>
      </c>
      <c r="DD126" s="113">
        <f t="shared" si="169"/>
        <v>0</v>
      </c>
      <c r="DE126" s="113">
        <f t="shared" si="170"/>
        <v>0</v>
      </c>
      <c r="DF126" s="113">
        <f t="shared" si="171"/>
        <v>0</v>
      </c>
      <c r="DG126" s="113">
        <f t="shared" si="172"/>
        <v>0</v>
      </c>
      <c r="DH126" s="113">
        <f t="shared" si="173"/>
        <v>0</v>
      </c>
      <c r="DI126" s="113">
        <f t="shared" si="174"/>
        <v>0</v>
      </c>
      <c r="DJ126" s="113"/>
      <c r="DK126" s="113">
        <f t="shared" si="175"/>
        <v>0</v>
      </c>
      <c r="DL126" s="113">
        <f t="shared" si="176"/>
        <v>0</v>
      </c>
      <c r="DM126" s="113">
        <f t="shared" si="177"/>
        <v>0</v>
      </c>
      <c r="DN126" s="113">
        <f t="shared" si="178"/>
        <v>0</v>
      </c>
      <c r="DO126" s="113">
        <f t="shared" si="179"/>
        <v>0</v>
      </c>
      <c r="DP126" s="113">
        <f t="shared" si="180"/>
        <v>0</v>
      </c>
      <c r="DQ126" s="113">
        <f t="shared" si="181"/>
        <v>0</v>
      </c>
      <c r="DR126" s="113">
        <f t="shared" si="182"/>
        <v>0</v>
      </c>
      <c r="DS126" s="113">
        <f t="shared" si="125"/>
        <v>0</v>
      </c>
      <c r="DT126" s="113">
        <f t="shared" si="126"/>
        <v>0</v>
      </c>
      <c r="DU126" s="113">
        <f t="shared" si="183"/>
        <v>0</v>
      </c>
      <c r="DV126" s="113">
        <f t="shared" si="184"/>
        <v>0</v>
      </c>
      <c r="DW126" s="113">
        <f t="shared" si="185"/>
        <v>0</v>
      </c>
      <c r="DX126" s="113">
        <f t="shared" si="186"/>
        <v>0</v>
      </c>
      <c r="DY126" s="113">
        <f t="shared" si="187"/>
        <v>0</v>
      </c>
      <c r="DZ126" s="113">
        <f t="shared" si="188"/>
        <v>0</v>
      </c>
      <c r="EA126" s="113">
        <f t="shared" si="189"/>
        <v>0</v>
      </c>
      <c r="EB126" s="113">
        <f t="shared" si="190"/>
        <v>0</v>
      </c>
      <c r="EC126" s="113">
        <f t="shared" si="127"/>
        <v>0</v>
      </c>
      <c r="ED126" s="113">
        <f t="shared" si="128"/>
        <v>0</v>
      </c>
      <c r="EE126" s="113">
        <f t="shared" si="129"/>
        <v>0</v>
      </c>
      <c r="EF126" s="113">
        <f t="shared" si="130"/>
        <v>0</v>
      </c>
      <c r="EG126" s="113">
        <f t="shared" si="191"/>
        <v>0</v>
      </c>
      <c r="EH126" s="113">
        <f t="shared" si="131"/>
        <v>0</v>
      </c>
      <c r="EI126" s="113">
        <f t="shared" si="132"/>
        <v>0</v>
      </c>
      <c r="EJ126" s="113">
        <f t="shared" si="133"/>
        <v>0</v>
      </c>
      <c r="EK126" s="113">
        <f t="shared" si="192"/>
        <v>0</v>
      </c>
      <c r="EL126" s="113">
        <f t="shared" si="193"/>
        <v>80</v>
      </c>
      <c r="EM126" s="113">
        <f t="shared" si="194"/>
        <v>0</v>
      </c>
      <c r="EN126" s="113">
        <f t="shared" si="195"/>
        <v>0</v>
      </c>
      <c r="EO126" s="113">
        <f t="shared" si="196"/>
        <v>0</v>
      </c>
      <c r="EP126" s="113">
        <f t="shared" si="197"/>
        <v>0</v>
      </c>
      <c r="EQ126" s="113">
        <f t="shared" si="198"/>
        <v>0</v>
      </c>
      <c r="ER126" s="113">
        <f t="shared" si="199"/>
        <v>0</v>
      </c>
      <c r="ES126" s="113">
        <f t="shared" si="200"/>
        <v>0</v>
      </c>
      <c r="ET126" s="113"/>
      <c r="EU126" s="113">
        <f t="shared" si="201"/>
        <v>0</v>
      </c>
      <c r="EV126" s="113">
        <f t="shared" si="202"/>
        <v>0</v>
      </c>
      <c r="EW126" s="113">
        <f t="shared" si="203"/>
        <v>0</v>
      </c>
      <c r="EX126" s="113">
        <f t="shared" si="204"/>
        <v>0</v>
      </c>
      <c r="EY126" s="113">
        <f t="shared" si="205"/>
        <v>0</v>
      </c>
      <c r="EZ126" s="113">
        <f t="shared" si="206"/>
        <v>0</v>
      </c>
      <c r="FA126" s="113">
        <f t="shared" si="207"/>
        <v>0</v>
      </c>
      <c r="FB126" s="113">
        <f t="shared" si="208"/>
        <v>0</v>
      </c>
      <c r="FC126" s="113">
        <f t="shared" si="134"/>
        <v>0</v>
      </c>
      <c r="FD126" s="113">
        <f t="shared" si="135"/>
        <v>0</v>
      </c>
      <c r="FE126" s="113">
        <f t="shared" si="209"/>
        <v>0</v>
      </c>
      <c r="FF126" s="113">
        <f t="shared" si="210"/>
        <v>0</v>
      </c>
      <c r="FG126" s="113">
        <f t="shared" si="211"/>
        <v>0</v>
      </c>
      <c r="FH126" s="113">
        <f t="shared" si="212"/>
        <v>0</v>
      </c>
      <c r="FI126" s="113">
        <f t="shared" si="213"/>
        <v>0</v>
      </c>
      <c r="FJ126" s="113">
        <f t="shared" si="214"/>
        <v>0</v>
      </c>
      <c r="FK126" s="113">
        <f t="shared" si="215"/>
        <v>0</v>
      </c>
      <c r="FL126" s="113">
        <f t="shared" si="216"/>
        <v>0</v>
      </c>
      <c r="FM126" s="113">
        <f t="shared" si="136"/>
        <v>0</v>
      </c>
      <c r="FN126" s="113">
        <f t="shared" si="137"/>
        <v>0</v>
      </c>
      <c r="FO126" s="113">
        <f t="shared" si="138"/>
        <v>0</v>
      </c>
      <c r="FP126" s="113">
        <f t="shared" si="139"/>
        <v>0</v>
      </c>
      <c r="FQ126" s="113">
        <f t="shared" si="217"/>
        <v>0</v>
      </c>
      <c r="FR126" s="113">
        <f t="shared" si="140"/>
        <v>0</v>
      </c>
      <c r="FS126" s="113">
        <f t="shared" si="141"/>
        <v>0</v>
      </c>
      <c r="FT126" s="113">
        <f t="shared" si="142"/>
        <v>0</v>
      </c>
      <c r="FU126" s="113">
        <f t="shared" si="218"/>
        <v>0</v>
      </c>
      <c r="FV126" s="113">
        <f t="shared" si="219"/>
        <v>280</v>
      </c>
      <c r="FW126" s="113">
        <f t="shared" si="220"/>
        <v>0</v>
      </c>
      <c r="FX126" s="113">
        <f t="shared" si="221"/>
        <v>0</v>
      </c>
      <c r="FY126" s="113">
        <f t="shared" si="222"/>
        <v>0</v>
      </c>
      <c r="FZ126" s="113">
        <f t="shared" si="223"/>
        <v>0</v>
      </c>
      <c r="GA126" s="113">
        <f t="shared" si="224"/>
        <v>0</v>
      </c>
      <c r="GB126" s="113">
        <f t="shared" si="225"/>
        <v>0</v>
      </c>
      <c r="GC126" s="113">
        <f t="shared" si="226"/>
        <v>0</v>
      </c>
    </row>
    <row r="127" spans="2:185" ht="12.75" customHeight="1" x14ac:dyDescent="0.2">
      <c r="B127" s="124">
        <v>120</v>
      </c>
      <c r="C127" s="121" t="s">
        <v>51</v>
      </c>
      <c r="D127" s="126" t="s">
        <v>49</v>
      </c>
      <c r="E127" s="40">
        <f>SUMIF(Entrada_Dados_Ano_2012!$C$7:$C$253,D127,Entrada_Dados_Ano_2012!$D$7:$D$253)</f>
        <v>10</v>
      </c>
      <c r="F127" s="40">
        <f>SUMIF(Entrada_Dados_Ano_2012!$C$7:$C$253,D127,Entrada_Dados_Ano_2012!$E$7:$E$253)</f>
        <v>0</v>
      </c>
      <c r="G127" s="40">
        <f>SUMIF(Entrada_Dados_Ano_2012!$C$7:$C$253,D127,Entrada_Dados_Ano_2012!$F$7:$F$253)</f>
        <v>0</v>
      </c>
      <c r="H127" s="40">
        <f ca="1">SUMIF(Entrada_Dados_Ano_2012!$C$7:$C$253,D127,Entrada_Dados_Ano_2012!$G$7:$G$251)</f>
        <v>0</v>
      </c>
      <c r="I127" s="40">
        <f>SUMIF(Entrada_Dados_Ano_2012!$C$7:$C$251,D127,Entrada_Dados_Ano_2012!$H$7:$H$253)</f>
        <v>100</v>
      </c>
      <c r="J127" s="40">
        <f>SUMIF(Entrada_Dados_Ano_2012!$C$7:$C$253,D127,Entrada_Dados_Ano_2012!$I$7:$I$253)</f>
        <v>0</v>
      </c>
      <c r="K127" s="40">
        <f>SUMIF(Entrada_Dados_Ano_2012!$C$7:$C$253,D127,Entrada_Dados_Ano_2012!$J$7:$J$253)</f>
        <v>7358</v>
      </c>
      <c r="L127" s="40">
        <f>SUMIF(Entrada_Dados_Ano_2012!$C$7:$C$253,D127,Entrada_Dados_Ano_2012!$K$7:$K$253)</f>
        <v>0</v>
      </c>
      <c r="M127" s="40">
        <f>SUMIF(Entrada_Dados_Ano_2012!$C$7:$C$253,D127,Entrada_Dados_Ano_2012!$L$7:$L$253)</f>
        <v>0</v>
      </c>
      <c r="N127" s="40">
        <f>SUMIF(Entrada_Dados_Ano_2012!$C$7:$C$253,D127,Entrada_Dados_Ano_2012!$M$7:$M$253)</f>
        <v>100</v>
      </c>
      <c r="O127" s="40">
        <f>SUMIF(Entrada_Dados_Ano_2012!$C$7:$C$253,D127,Entrada_Dados_Ano_2012!$N$7:$N$253)</f>
        <v>0</v>
      </c>
      <c r="P127" s="40">
        <f>SUMIF(Entrada_Dados_Ano_2012!$C$7:$C$253,D127,Entrada_Dados_Ano_2012!$O$7:$O$253)</f>
        <v>0</v>
      </c>
      <c r="Q127" s="40">
        <f>SUMIF(Entrada_Dados_Ano_2012!$C$7:$C$253,D127,Entrada_Dados_Ano_2012!$P$7:$P$253)</f>
        <v>0</v>
      </c>
      <c r="R127" s="40">
        <f>SUMIF(Entrada_Dados_Ano_2012!$C$7:$C$253,D127,Entrada_Dados_Ano_2012!$Q$7:$Q$253)</f>
        <v>400</v>
      </c>
      <c r="S127" s="40">
        <f>SUMIF(Entrada_Dados_Ano_2012!$C$7:$C$253,D127,Entrada_Dados_Ano_2012!$R$7:$R$253)</f>
        <v>700</v>
      </c>
      <c r="T127" s="40">
        <f>SUMIF(Entrada_Dados_Ano_2012!$C$7:$C$253,D127,Entrada_Dados_Ano_2012!$S$7:$S$253)</f>
        <v>350</v>
      </c>
      <c r="U127" s="40">
        <f>SUMIF(Entrada_Dados_Ano_2012!$C$7:$C$253,D127,Entrada_Dados_Ano_2012!$T$7:$T$253)</f>
        <v>0</v>
      </c>
      <c r="V127" s="40">
        <f>SUMIF(Entrada_Dados_Ano_2012!$C$7:$C$253,D127,Entrada_Dados_Ano_2012!$U$7:$U$253)</f>
        <v>125</v>
      </c>
      <c r="W127" s="145">
        <f>SUMIF(Entrada_Dados_Ano_2012!$C$7:$C$253,D127,Entrada_Dados_Ano_2012!$V$7:$V$253)</f>
        <v>0</v>
      </c>
      <c r="X127" s="142">
        <f>SUMIF(Entrada_Dados_Ano_2012!$C$7:$C$253,D127,Entrada_Dados_Ano_2012!$Y$7:$Y$253)</f>
        <v>10</v>
      </c>
      <c r="Y127" s="40">
        <f>SUMIF(Entrada_Dados_Ano_2012!$C$7:$C$253,D127,Entrada_Dados_Ano_2012!$Z$7:$Z$253)</f>
        <v>0</v>
      </c>
      <c r="Z127" s="40">
        <f>SUMIF(Entrada_Dados_Ano_2012!$C$7:$C$253,D127,Entrada_Dados_Ano_2012!$AA$7:$AA$253)</f>
        <v>0</v>
      </c>
      <c r="AA127" s="40">
        <f>SUMIF(Entrada_Dados_Ano_2012!$C$7:$C$253,D127,Entrada_Dados_Ano_2012!$AB$7:$AB$253)</f>
        <v>0</v>
      </c>
      <c r="AB127" s="40">
        <f>SUMIF(Entrada_Dados_Ano_2012!$C$7:$C$253,D127,Entrada_Dados_Ano_2012!$AC$7:$AC$253)</f>
        <v>100</v>
      </c>
      <c r="AC127" s="40">
        <f>SUMIF(Entrada_Dados_Ano_2012!$C$7:$C$253,D127,Entrada_Dados_Ano_2012!$AD$7:$AD$253)</f>
        <v>0</v>
      </c>
      <c r="AD127" s="40">
        <f>SUMIF(Entrada_Dados_Ano_2012!$C$7:$C$253,D127,Entrada_Dados_Ano_2012!$AE$7:$AE$253)</f>
        <v>7358</v>
      </c>
      <c r="AE127" s="40">
        <f>SUMIF(Entrada_Dados_Ano_2012!$C$7:$C$253,D127,Entrada_Dados_Ano_2012!$AF$7:$AF$253)</f>
        <v>0</v>
      </c>
      <c r="AF127" s="40">
        <f>SUMIF(Entrada_Dados_Ano_2012!$C$7:$C$253,D127,Entrada_Dados_Ano_2012!$AG$7:$AG$253)</f>
        <v>0</v>
      </c>
      <c r="AG127" s="40">
        <f>SUMIF(Entrada_Dados_Ano_2012!$C$7:$C$253,D127,Entrada_Dados_Ano_2012!$AH$7:$AH$253)</f>
        <v>100</v>
      </c>
      <c r="AH127" s="40">
        <f>SUMIF(Entrada_Dados_Ano_2012!$C$7:$C$253,D127,Entrada_Dados_Ano_2012!$AI$7:$AI$253)</f>
        <v>0</v>
      </c>
      <c r="AI127" s="40">
        <f>SUMIF(Entrada_Dados_Ano_2012!$C$7:$C$253,D127,Entrada_Dados_Ano_2012!$AJ$7:$AJ$253)</f>
        <v>0</v>
      </c>
      <c r="AJ127" s="40">
        <f>SUMIF(Entrada_Dados_Ano_2012!$C$7:$C$253,D127,Entrada_Dados_Ano_2012!$AK$7:$AK$253)</f>
        <v>0</v>
      </c>
      <c r="AK127" s="40">
        <f>SUMIF(Entrada_Dados_Ano_2012!$C$7:$C$253,D127,Entrada_Dados_Ano_2012!$AL$7:$AL$253)</f>
        <v>400</v>
      </c>
      <c r="AL127" s="40">
        <f>SUMIF(Entrada_Dados_Ano_2012!$C$7:$C$253,D127,Entrada_Dados_Ano_2012!$AM$7:$AM$253)</f>
        <v>700</v>
      </c>
      <c r="AM127" s="40">
        <f>SUMIF(Entrada_Dados_Ano_2012!$C$7:$C$253,D127,Entrada_Dados_Ano_2012!$AN$7:$AN$253)</f>
        <v>350</v>
      </c>
      <c r="AN127" s="40">
        <f>SUMIF(Entrada_Dados_Ano_2012!$C$7:$C$253,D127,Entrada_Dados_Ano_2012!$AO$7:$AO$253)</f>
        <v>0</v>
      </c>
      <c r="AO127" s="40">
        <f>SUMIF(Entrada_Dados_Ano_2012!$C$7:$C$253,D127,Entrada_Dados_Ano_2012!$AP$7:$AP$253)</f>
        <v>95</v>
      </c>
      <c r="AP127" s="145">
        <f>SUMIF(Entrada_Dados_Ano_2012!$C$7:$C$253,D127,Entrada_Dados_Ano_2012!$AQ$7:$AQ$253)</f>
        <v>0</v>
      </c>
      <c r="AQ127" s="142">
        <f>SUMIF(Entrada_Dados_Ano_2012!$C$7:$C$253,D127,Entrada_Dados_Ano_2012!$AT$7:$AT$253)</f>
        <v>180</v>
      </c>
      <c r="AR127" s="40">
        <f>SUMIF(Entrada_Dados_Ano_2012!$C$7:$C$253,D127,Entrada_Dados_Ano_2012!$AU$7:$AU$253)</f>
        <v>0</v>
      </c>
      <c r="AS127" s="40">
        <f>SUMIF(Entrada_Dados_Ano_2012!$C$7:$C$253,D127,Entrada_Dados_Ano_2012!$AV$7:$AV$253)</f>
        <v>0</v>
      </c>
      <c r="AT127" s="40">
        <f>SUMIF(Entrada_Dados_Ano_2012!$C$7:$C$253,D127,Entrada_Dados_Ano_2012!$AW$7:$AW$253)</f>
        <v>0</v>
      </c>
      <c r="AU127" s="40">
        <f>SUMIF(Entrada_Dados_Ano_2012!$C$7:$C$253,D127,Entrada_Dados_Ano_2012!$AX$7:$AX$253)</f>
        <v>210</v>
      </c>
      <c r="AV127" s="40">
        <f>SUMIF(Entrada_Dados_Ano_2012!$C$7:$C$253,D127,Entrada_Dados_Ano_2012!$AY$7:$AY$253)</f>
        <v>0</v>
      </c>
      <c r="AW127" s="40">
        <f>SUMIF(Entrada_Dados_Ano_2012!$C$7:$C$253,D127,Entrada_Dados_Ano_2012!$AZ$7:$AZ$253)</f>
        <v>560385</v>
      </c>
      <c r="AX127" s="40">
        <f>SUMIF(Entrada_Dados_Ano_2012!$C$7:$C$253,D127,Entrada_Dados_Ano_2012!$BA$7:$BA$253)</f>
        <v>0</v>
      </c>
      <c r="AY127" s="40">
        <f>SUMIF(Entrada_Dados_Ano_2012!$C$7:$C$253,D127,Entrada_Dados_Ano_2012!$BB$7:$BB$253)</f>
        <v>0</v>
      </c>
      <c r="AZ127" s="40">
        <f>SUMIF(Entrada_Dados_Ano_2012!$C$7:$C$253,D127,Entrada_Dados_Ano_2012!$BC$7:$BC$253)</f>
        <v>210</v>
      </c>
      <c r="BA127" s="40">
        <f>SUMIF(Entrada_Dados_Ano_2012!$C$7:$C$253,D127,Entrada_Dados_Ano_2012!$BD$7:$BD$253)</f>
        <v>0</v>
      </c>
      <c r="BB127" s="40">
        <f>SUMIF(Entrada_Dados_Ano_2012!$C$7:$C$253,D127,Entrada_Dados_Ano_2012!$BE$7:$BE$253)</f>
        <v>0</v>
      </c>
      <c r="BC127" s="40">
        <f>SUMIF(Entrada_Dados_Ano_2012!$C$7:$C$253,D127,Entrada_Dados_Ano_2012!$BF$7:$BF$253)</f>
        <v>0</v>
      </c>
      <c r="BD127" s="40">
        <f>SUMIF(Entrada_Dados_Ano_2012!$C$7:$C$253,D127,Entrada_Dados_Ano_2012!$BG$7:$BG$253)</f>
        <v>10000</v>
      </c>
      <c r="BE127" s="40">
        <f>SUMIF(Entrada_Dados_Ano_2012!$C$7:$C$253,D127,Entrada_Dados_Ano_2012!$BH$7:$BH$253)</f>
        <v>5600</v>
      </c>
      <c r="BF127" s="40">
        <f>SUMIF(Entrada_Dados_Ano_2012!$C$7:$C$253,D127,Entrada_Dados_Ano_2012!$BI$7:$BI$253)</f>
        <v>1260</v>
      </c>
      <c r="BG127" s="40">
        <f>SUMIF(Entrada_Dados_Ano_2012!$C$7:$C$253,D127,Entrada_Dados_Ano_2012!$BJ$7:$BJ$253)</f>
        <v>0</v>
      </c>
      <c r="BH127" s="40">
        <f>SUMIF(Entrada_Dados_Ano_2012!$C$7:$C$253,D127,Entrada_Dados_Ano_2012!$BK$7:$BK$253)</f>
        <v>8265</v>
      </c>
      <c r="BI127" s="40">
        <f>SUMIF(Entrada_Dados_Ano_2012!$C$7:$C$253,D127,Entrada_Dados_Ano_2012!$BL$7:$BL$253)</f>
        <v>0</v>
      </c>
      <c r="BK127" s="80">
        <v>120</v>
      </c>
      <c r="BL127" s="81">
        <f t="shared" si="143"/>
        <v>0</v>
      </c>
      <c r="BM127" s="80" t="str">
        <f>IF(BL127=1,SUM($BL$8:BL127),"")</f>
        <v/>
      </c>
      <c r="BN127" s="86" t="str">
        <f t="shared" si="144"/>
        <v>Itapaci</v>
      </c>
      <c r="BO127" s="117">
        <f t="shared" si="227"/>
        <v>0</v>
      </c>
      <c r="BP127" s="116">
        <f>HLOOKUP($BP$6,$BZ$6:DI127,BX127)</f>
        <v>0</v>
      </c>
      <c r="BQ127" s="117">
        <f>HLOOKUP($BQ$6,$DJ$6:ES127,BX127)</f>
        <v>0</v>
      </c>
      <c r="BR127" s="116">
        <f>HLOOKUP($BR$6,$ET$6:GC127,BX127)</f>
        <v>0</v>
      </c>
      <c r="BS127" s="84" t="str">
        <f t="shared" si="145"/>
        <v/>
      </c>
      <c r="BT127" s="96" t="str">
        <f>IF((SUM($BL126:$BL$254)=0),"",IF($BK127=VLOOKUP($BK127,$BM$8:$BM$254,1),IF(VLOOKUP($BK127,$BM$8:$BO$254,2)=0,"",VLOOKUP($BK127,$BM$8:$BO$254,3))," "))</f>
        <v/>
      </c>
      <c r="BU127" s="93" t="str">
        <f t="shared" si="146"/>
        <v/>
      </c>
      <c r="BV127" s="90" t="str">
        <f t="shared" si="147"/>
        <v/>
      </c>
      <c r="BW127" s="93" t="str">
        <f t="shared" si="148"/>
        <v/>
      </c>
      <c r="BX127" s="97">
        <v>122</v>
      </c>
      <c r="BY127" s="29"/>
      <c r="BZ127" s="113"/>
      <c r="CA127" s="113">
        <f t="shared" si="149"/>
        <v>0</v>
      </c>
      <c r="CB127" s="113">
        <f t="shared" si="150"/>
        <v>10</v>
      </c>
      <c r="CC127" s="113">
        <f t="shared" si="151"/>
        <v>0</v>
      </c>
      <c r="CD127" s="113">
        <f t="shared" si="152"/>
        <v>0</v>
      </c>
      <c r="CE127" s="113">
        <f t="shared" ca="1" si="153"/>
        <v>0</v>
      </c>
      <c r="CF127" s="113">
        <f t="shared" si="154"/>
        <v>100</v>
      </c>
      <c r="CG127" s="113">
        <f t="shared" si="155"/>
        <v>0</v>
      </c>
      <c r="CH127" s="113">
        <f t="shared" si="156"/>
        <v>0</v>
      </c>
      <c r="CI127" s="113">
        <f t="shared" si="116"/>
        <v>0</v>
      </c>
      <c r="CJ127" s="113">
        <f t="shared" si="117"/>
        <v>0</v>
      </c>
      <c r="CK127" s="113">
        <f t="shared" si="157"/>
        <v>7358</v>
      </c>
      <c r="CL127" s="113">
        <f t="shared" si="158"/>
        <v>0</v>
      </c>
      <c r="CM127" s="113">
        <f t="shared" si="159"/>
        <v>0</v>
      </c>
      <c r="CN127" s="113">
        <f t="shared" si="160"/>
        <v>0</v>
      </c>
      <c r="CO127" s="113">
        <f t="shared" si="161"/>
        <v>100</v>
      </c>
      <c r="CP127" s="113">
        <f t="shared" si="162"/>
        <v>0</v>
      </c>
      <c r="CQ127" s="113">
        <f t="shared" si="163"/>
        <v>0</v>
      </c>
      <c r="CR127" s="113">
        <f t="shared" si="164"/>
        <v>0</v>
      </c>
      <c r="CS127" s="113">
        <f t="shared" si="118"/>
        <v>0</v>
      </c>
      <c r="CT127" s="113">
        <f t="shared" si="119"/>
        <v>0</v>
      </c>
      <c r="CU127" s="113">
        <f t="shared" si="120"/>
        <v>0</v>
      </c>
      <c r="CV127" s="113">
        <f t="shared" si="121"/>
        <v>0</v>
      </c>
      <c r="CW127" s="113">
        <f t="shared" si="165"/>
        <v>0</v>
      </c>
      <c r="CX127" s="113">
        <f t="shared" si="122"/>
        <v>0</v>
      </c>
      <c r="CY127" s="113">
        <f t="shared" si="123"/>
        <v>0</v>
      </c>
      <c r="CZ127" s="113">
        <f t="shared" si="124"/>
        <v>0</v>
      </c>
      <c r="DA127" s="113">
        <f t="shared" si="166"/>
        <v>400</v>
      </c>
      <c r="DB127" s="113">
        <f t="shared" si="167"/>
        <v>700</v>
      </c>
      <c r="DC127" s="113">
        <f t="shared" si="168"/>
        <v>0</v>
      </c>
      <c r="DD127" s="113">
        <f t="shared" si="169"/>
        <v>350</v>
      </c>
      <c r="DE127" s="113">
        <f t="shared" si="170"/>
        <v>0</v>
      </c>
      <c r="DF127" s="113">
        <f t="shared" si="171"/>
        <v>0</v>
      </c>
      <c r="DG127" s="113">
        <f t="shared" si="172"/>
        <v>125</v>
      </c>
      <c r="DH127" s="113">
        <f t="shared" si="173"/>
        <v>0</v>
      </c>
      <c r="DI127" s="113">
        <f t="shared" si="174"/>
        <v>0</v>
      </c>
      <c r="DJ127" s="113"/>
      <c r="DK127" s="113">
        <f t="shared" si="175"/>
        <v>0</v>
      </c>
      <c r="DL127" s="113">
        <f t="shared" si="176"/>
        <v>10</v>
      </c>
      <c r="DM127" s="113">
        <f t="shared" si="177"/>
        <v>0</v>
      </c>
      <c r="DN127" s="113">
        <f t="shared" si="178"/>
        <v>0</v>
      </c>
      <c r="DO127" s="113">
        <f t="shared" si="179"/>
        <v>0</v>
      </c>
      <c r="DP127" s="113">
        <f t="shared" si="180"/>
        <v>100</v>
      </c>
      <c r="DQ127" s="113">
        <f t="shared" si="181"/>
        <v>0</v>
      </c>
      <c r="DR127" s="113">
        <f t="shared" si="182"/>
        <v>0</v>
      </c>
      <c r="DS127" s="113">
        <f t="shared" si="125"/>
        <v>0</v>
      </c>
      <c r="DT127" s="113">
        <f t="shared" si="126"/>
        <v>0</v>
      </c>
      <c r="DU127" s="113">
        <f t="shared" si="183"/>
        <v>7358</v>
      </c>
      <c r="DV127" s="113">
        <f t="shared" si="184"/>
        <v>0</v>
      </c>
      <c r="DW127" s="113">
        <f t="shared" si="185"/>
        <v>0</v>
      </c>
      <c r="DX127" s="113">
        <f t="shared" si="186"/>
        <v>0</v>
      </c>
      <c r="DY127" s="113">
        <f t="shared" si="187"/>
        <v>100</v>
      </c>
      <c r="DZ127" s="113">
        <f t="shared" si="188"/>
        <v>0</v>
      </c>
      <c r="EA127" s="113">
        <f t="shared" si="189"/>
        <v>0</v>
      </c>
      <c r="EB127" s="113">
        <f t="shared" si="190"/>
        <v>0</v>
      </c>
      <c r="EC127" s="113">
        <f t="shared" si="127"/>
        <v>0</v>
      </c>
      <c r="ED127" s="113">
        <f t="shared" si="128"/>
        <v>0</v>
      </c>
      <c r="EE127" s="113">
        <f t="shared" si="129"/>
        <v>0</v>
      </c>
      <c r="EF127" s="113">
        <f t="shared" si="130"/>
        <v>0</v>
      </c>
      <c r="EG127" s="113">
        <f t="shared" si="191"/>
        <v>0</v>
      </c>
      <c r="EH127" s="113">
        <f t="shared" si="131"/>
        <v>0</v>
      </c>
      <c r="EI127" s="113">
        <f t="shared" si="132"/>
        <v>0</v>
      </c>
      <c r="EJ127" s="113">
        <f t="shared" si="133"/>
        <v>0</v>
      </c>
      <c r="EK127" s="113">
        <f t="shared" si="192"/>
        <v>400</v>
      </c>
      <c r="EL127" s="113">
        <f t="shared" si="193"/>
        <v>700</v>
      </c>
      <c r="EM127" s="113">
        <f t="shared" si="194"/>
        <v>0</v>
      </c>
      <c r="EN127" s="113">
        <f t="shared" si="195"/>
        <v>350</v>
      </c>
      <c r="EO127" s="113">
        <f t="shared" si="196"/>
        <v>0</v>
      </c>
      <c r="EP127" s="113">
        <f t="shared" si="197"/>
        <v>0</v>
      </c>
      <c r="EQ127" s="113">
        <f t="shared" si="198"/>
        <v>95</v>
      </c>
      <c r="ER127" s="113">
        <f t="shared" si="199"/>
        <v>0</v>
      </c>
      <c r="ES127" s="113">
        <f t="shared" si="200"/>
        <v>0</v>
      </c>
      <c r="ET127" s="113"/>
      <c r="EU127" s="113">
        <f t="shared" si="201"/>
        <v>0</v>
      </c>
      <c r="EV127" s="113">
        <f t="shared" si="202"/>
        <v>180</v>
      </c>
      <c r="EW127" s="113">
        <f t="shared" si="203"/>
        <v>0</v>
      </c>
      <c r="EX127" s="113">
        <f t="shared" si="204"/>
        <v>0</v>
      </c>
      <c r="EY127" s="113">
        <f t="shared" si="205"/>
        <v>0</v>
      </c>
      <c r="EZ127" s="113">
        <f t="shared" si="206"/>
        <v>210</v>
      </c>
      <c r="FA127" s="113">
        <f t="shared" si="207"/>
        <v>0</v>
      </c>
      <c r="FB127" s="113">
        <f t="shared" si="208"/>
        <v>0</v>
      </c>
      <c r="FC127" s="113">
        <f t="shared" si="134"/>
        <v>0</v>
      </c>
      <c r="FD127" s="113">
        <f t="shared" si="135"/>
        <v>0</v>
      </c>
      <c r="FE127" s="113">
        <f t="shared" si="209"/>
        <v>560385</v>
      </c>
      <c r="FF127" s="113">
        <f t="shared" si="210"/>
        <v>0</v>
      </c>
      <c r="FG127" s="113">
        <f t="shared" si="211"/>
        <v>0</v>
      </c>
      <c r="FH127" s="113">
        <f t="shared" si="212"/>
        <v>0</v>
      </c>
      <c r="FI127" s="113">
        <f t="shared" si="213"/>
        <v>210</v>
      </c>
      <c r="FJ127" s="113">
        <f t="shared" si="214"/>
        <v>0</v>
      </c>
      <c r="FK127" s="113">
        <f t="shared" si="215"/>
        <v>0</v>
      </c>
      <c r="FL127" s="113">
        <f t="shared" si="216"/>
        <v>0</v>
      </c>
      <c r="FM127" s="113">
        <f t="shared" si="136"/>
        <v>0</v>
      </c>
      <c r="FN127" s="113">
        <f t="shared" si="137"/>
        <v>0</v>
      </c>
      <c r="FO127" s="113">
        <f t="shared" si="138"/>
        <v>0</v>
      </c>
      <c r="FP127" s="113">
        <f t="shared" si="139"/>
        <v>0</v>
      </c>
      <c r="FQ127" s="113">
        <f t="shared" si="217"/>
        <v>0</v>
      </c>
      <c r="FR127" s="113">
        <f t="shared" si="140"/>
        <v>0</v>
      </c>
      <c r="FS127" s="113">
        <f t="shared" si="141"/>
        <v>0</v>
      </c>
      <c r="FT127" s="113">
        <f t="shared" si="142"/>
        <v>0</v>
      </c>
      <c r="FU127" s="113">
        <f t="shared" si="218"/>
        <v>10000</v>
      </c>
      <c r="FV127" s="113">
        <f t="shared" si="219"/>
        <v>5600</v>
      </c>
      <c r="FW127" s="113">
        <f t="shared" si="220"/>
        <v>0</v>
      </c>
      <c r="FX127" s="113">
        <f t="shared" si="221"/>
        <v>1260</v>
      </c>
      <c r="FY127" s="113">
        <f t="shared" si="222"/>
        <v>0</v>
      </c>
      <c r="FZ127" s="113">
        <f t="shared" si="223"/>
        <v>0</v>
      </c>
      <c r="GA127" s="113">
        <f t="shared" si="224"/>
        <v>8265</v>
      </c>
      <c r="GB127" s="113">
        <f t="shared" si="225"/>
        <v>0</v>
      </c>
      <c r="GC127" s="113">
        <f t="shared" si="226"/>
        <v>0</v>
      </c>
    </row>
    <row r="128" spans="2:185" ht="12.75" customHeight="1" x14ac:dyDescent="0.2">
      <c r="B128" s="124">
        <v>121</v>
      </c>
      <c r="C128" s="121" t="s">
        <v>394</v>
      </c>
      <c r="D128" s="126" t="s">
        <v>169</v>
      </c>
      <c r="E128" s="40">
        <f>SUMIF(Entrada_Dados_Ano_2012!$C$7:$C$253,D128,Entrada_Dados_Ano_2012!$D$7:$D$253)</f>
        <v>0</v>
      </c>
      <c r="F128" s="40">
        <f>SUMIF(Entrada_Dados_Ano_2012!$C$7:$C$253,D128,Entrada_Dados_Ano_2012!$E$7:$E$253)</f>
        <v>0</v>
      </c>
      <c r="G128" s="40">
        <f>SUMIF(Entrada_Dados_Ano_2012!$C$7:$C$253,D128,Entrada_Dados_Ano_2012!$F$7:$F$253)</f>
        <v>0</v>
      </c>
      <c r="H128" s="40">
        <f ca="1">SUMIF(Entrada_Dados_Ano_2012!$C$7:$C$253,D128,Entrada_Dados_Ano_2012!$G$7:$G$251)</f>
        <v>0</v>
      </c>
      <c r="I128" s="40">
        <f>SUMIF(Entrada_Dados_Ano_2012!$C$7:$C$251,D128,Entrada_Dados_Ano_2012!$H$7:$H$253)</f>
        <v>0</v>
      </c>
      <c r="J128" s="40">
        <f>SUMIF(Entrada_Dados_Ano_2012!$C$7:$C$253,D128,Entrada_Dados_Ano_2012!$I$7:$I$253)</f>
        <v>0</v>
      </c>
      <c r="K128" s="40">
        <f>SUMIF(Entrada_Dados_Ano_2012!$C$7:$C$253,D128,Entrada_Dados_Ano_2012!$J$7:$J$253)</f>
        <v>0</v>
      </c>
      <c r="L128" s="40">
        <f>SUMIF(Entrada_Dados_Ano_2012!$C$7:$C$253,D128,Entrada_Dados_Ano_2012!$K$7:$K$253)</f>
        <v>0</v>
      </c>
      <c r="M128" s="40">
        <f>SUMIF(Entrada_Dados_Ano_2012!$C$7:$C$253,D128,Entrada_Dados_Ano_2012!$L$7:$L$253)</f>
        <v>0</v>
      </c>
      <c r="N128" s="40">
        <f>SUMIF(Entrada_Dados_Ano_2012!$C$7:$C$253,D128,Entrada_Dados_Ano_2012!$M$7:$M$253)</f>
        <v>0</v>
      </c>
      <c r="O128" s="40">
        <f>SUMIF(Entrada_Dados_Ano_2012!$C$7:$C$253,D128,Entrada_Dados_Ano_2012!$N$7:$N$253)</f>
        <v>0</v>
      </c>
      <c r="P128" s="40">
        <f>SUMIF(Entrada_Dados_Ano_2012!$C$7:$C$253,D128,Entrada_Dados_Ano_2012!$O$7:$O$253)</f>
        <v>0</v>
      </c>
      <c r="Q128" s="40">
        <f>SUMIF(Entrada_Dados_Ano_2012!$C$7:$C$253,D128,Entrada_Dados_Ano_2012!$P$7:$P$253)</f>
        <v>50</v>
      </c>
      <c r="R128" s="40">
        <f>SUMIF(Entrada_Dados_Ano_2012!$C$7:$C$253,D128,Entrada_Dados_Ano_2012!$Q$7:$Q$253)</f>
        <v>0</v>
      </c>
      <c r="S128" s="40">
        <f>SUMIF(Entrada_Dados_Ano_2012!$C$7:$C$253,D128,Entrada_Dados_Ano_2012!$R$7:$R$253)</f>
        <v>250</v>
      </c>
      <c r="T128" s="40">
        <f>SUMIF(Entrada_Dados_Ano_2012!$C$7:$C$253,D128,Entrada_Dados_Ano_2012!$S$7:$S$253)</f>
        <v>110</v>
      </c>
      <c r="U128" s="40">
        <f>SUMIF(Entrada_Dados_Ano_2012!$C$7:$C$253,D128,Entrada_Dados_Ano_2012!$T$7:$T$253)</f>
        <v>0</v>
      </c>
      <c r="V128" s="40">
        <f>SUMIF(Entrada_Dados_Ano_2012!$C$7:$C$253,D128,Entrada_Dados_Ano_2012!$U$7:$U$253)</f>
        <v>0</v>
      </c>
      <c r="W128" s="145">
        <f>SUMIF(Entrada_Dados_Ano_2012!$C$7:$C$253,D128,Entrada_Dados_Ano_2012!$V$7:$V$253)</f>
        <v>0</v>
      </c>
      <c r="X128" s="142">
        <f>SUMIF(Entrada_Dados_Ano_2012!$C$7:$C$253,D128,Entrada_Dados_Ano_2012!$Y$7:$Y$253)</f>
        <v>0</v>
      </c>
      <c r="Y128" s="40">
        <f>SUMIF(Entrada_Dados_Ano_2012!$C$7:$C$253,D128,Entrada_Dados_Ano_2012!$Z$7:$Z$253)</f>
        <v>0</v>
      </c>
      <c r="Z128" s="40">
        <f>SUMIF(Entrada_Dados_Ano_2012!$C$7:$C$253,D128,Entrada_Dados_Ano_2012!$AA$7:$AA$253)</f>
        <v>0</v>
      </c>
      <c r="AA128" s="40">
        <f>SUMIF(Entrada_Dados_Ano_2012!$C$7:$C$253,D128,Entrada_Dados_Ano_2012!$AB$7:$AB$253)</f>
        <v>0</v>
      </c>
      <c r="AB128" s="40">
        <f>SUMIF(Entrada_Dados_Ano_2012!$C$7:$C$253,D128,Entrada_Dados_Ano_2012!$AC$7:$AC$253)</f>
        <v>0</v>
      </c>
      <c r="AC128" s="40">
        <f>SUMIF(Entrada_Dados_Ano_2012!$C$7:$C$253,D128,Entrada_Dados_Ano_2012!$AD$7:$AD$253)</f>
        <v>0</v>
      </c>
      <c r="AD128" s="40">
        <f>SUMIF(Entrada_Dados_Ano_2012!$C$7:$C$253,D128,Entrada_Dados_Ano_2012!$AE$7:$AE$253)</f>
        <v>0</v>
      </c>
      <c r="AE128" s="40">
        <f>SUMIF(Entrada_Dados_Ano_2012!$C$7:$C$253,D128,Entrada_Dados_Ano_2012!$AF$7:$AF$253)</f>
        <v>0</v>
      </c>
      <c r="AF128" s="40">
        <f>SUMIF(Entrada_Dados_Ano_2012!$C$7:$C$253,D128,Entrada_Dados_Ano_2012!$AG$7:$AG$253)</f>
        <v>0</v>
      </c>
      <c r="AG128" s="40">
        <f>SUMIF(Entrada_Dados_Ano_2012!$C$7:$C$253,D128,Entrada_Dados_Ano_2012!$AH$7:$AH$253)</f>
        <v>0</v>
      </c>
      <c r="AH128" s="40">
        <f>SUMIF(Entrada_Dados_Ano_2012!$C$7:$C$253,D128,Entrada_Dados_Ano_2012!$AI$7:$AI$253)</f>
        <v>0</v>
      </c>
      <c r="AI128" s="40">
        <f>SUMIF(Entrada_Dados_Ano_2012!$C$7:$C$253,D128,Entrada_Dados_Ano_2012!$AJ$7:$AJ$253)</f>
        <v>0</v>
      </c>
      <c r="AJ128" s="40">
        <f>SUMIF(Entrada_Dados_Ano_2012!$C$7:$C$253,D128,Entrada_Dados_Ano_2012!$AK$7:$AK$253)</f>
        <v>50</v>
      </c>
      <c r="AK128" s="40">
        <f>SUMIF(Entrada_Dados_Ano_2012!$C$7:$C$253,D128,Entrada_Dados_Ano_2012!$AL$7:$AL$253)</f>
        <v>0</v>
      </c>
      <c r="AL128" s="40">
        <f>SUMIF(Entrada_Dados_Ano_2012!$C$7:$C$253,D128,Entrada_Dados_Ano_2012!$AM$7:$AM$253)</f>
        <v>250</v>
      </c>
      <c r="AM128" s="40">
        <f>SUMIF(Entrada_Dados_Ano_2012!$C$7:$C$253,D128,Entrada_Dados_Ano_2012!$AN$7:$AN$253)</f>
        <v>110</v>
      </c>
      <c r="AN128" s="40">
        <f>SUMIF(Entrada_Dados_Ano_2012!$C$7:$C$253,D128,Entrada_Dados_Ano_2012!$AO$7:$AO$253)</f>
        <v>0</v>
      </c>
      <c r="AO128" s="40">
        <f>SUMIF(Entrada_Dados_Ano_2012!$C$7:$C$253,D128,Entrada_Dados_Ano_2012!$AP$7:$AP$253)</f>
        <v>0</v>
      </c>
      <c r="AP128" s="145">
        <f>SUMIF(Entrada_Dados_Ano_2012!$C$7:$C$253,D128,Entrada_Dados_Ano_2012!$AQ$7:$AQ$253)</f>
        <v>0</v>
      </c>
      <c r="AQ128" s="142">
        <f>SUMIF(Entrada_Dados_Ano_2012!$C$7:$C$253,D128,Entrada_Dados_Ano_2012!$AT$7:$AT$253)</f>
        <v>0</v>
      </c>
      <c r="AR128" s="40">
        <f>SUMIF(Entrada_Dados_Ano_2012!$C$7:$C$253,D128,Entrada_Dados_Ano_2012!$AU$7:$AU$253)</f>
        <v>0</v>
      </c>
      <c r="AS128" s="40">
        <f>SUMIF(Entrada_Dados_Ano_2012!$C$7:$C$253,D128,Entrada_Dados_Ano_2012!$AV$7:$AV$253)</f>
        <v>0</v>
      </c>
      <c r="AT128" s="40">
        <f>SUMIF(Entrada_Dados_Ano_2012!$C$7:$C$253,D128,Entrada_Dados_Ano_2012!$AW$7:$AW$253)</f>
        <v>0</v>
      </c>
      <c r="AU128" s="40">
        <f>SUMIF(Entrada_Dados_Ano_2012!$C$7:$C$253,D128,Entrada_Dados_Ano_2012!$AX$7:$AX$253)</f>
        <v>0</v>
      </c>
      <c r="AV128" s="40">
        <f>SUMIF(Entrada_Dados_Ano_2012!$C$7:$C$253,D128,Entrada_Dados_Ano_2012!$AY$7:$AY$253)</f>
        <v>0</v>
      </c>
      <c r="AW128" s="40">
        <f>SUMIF(Entrada_Dados_Ano_2012!$C$7:$C$253,D128,Entrada_Dados_Ano_2012!$AZ$7:$AZ$253)</f>
        <v>0</v>
      </c>
      <c r="AX128" s="40">
        <f>SUMIF(Entrada_Dados_Ano_2012!$C$7:$C$253,D128,Entrada_Dados_Ano_2012!$BA$7:$BA$253)</f>
        <v>0</v>
      </c>
      <c r="AY128" s="40">
        <f>SUMIF(Entrada_Dados_Ano_2012!$C$7:$C$253,D128,Entrada_Dados_Ano_2012!$BB$7:$BB$253)</f>
        <v>0</v>
      </c>
      <c r="AZ128" s="40">
        <f>SUMIF(Entrada_Dados_Ano_2012!$C$7:$C$253,D128,Entrada_Dados_Ano_2012!$BC$7:$BC$253)</f>
        <v>0</v>
      </c>
      <c r="BA128" s="40">
        <f>SUMIF(Entrada_Dados_Ano_2012!$C$7:$C$253,D128,Entrada_Dados_Ano_2012!$BD$7:$BD$253)</f>
        <v>0</v>
      </c>
      <c r="BB128" s="40">
        <f>SUMIF(Entrada_Dados_Ano_2012!$C$7:$C$253,D128,Entrada_Dados_Ano_2012!$BE$7:$BE$253)</f>
        <v>0</v>
      </c>
      <c r="BC128" s="40">
        <f>SUMIF(Entrada_Dados_Ano_2012!$C$7:$C$253,D128,Entrada_Dados_Ano_2012!$BF$7:$BF$253)</f>
        <v>850</v>
      </c>
      <c r="BD128" s="40">
        <f>SUMIF(Entrada_Dados_Ano_2012!$C$7:$C$253,D128,Entrada_Dados_Ano_2012!$BG$7:$BG$253)</f>
        <v>0</v>
      </c>
      <c r="BE128" s="40">
        <f>SUMIF(Entrada_Dados_Ano_2012!$C$7:$C$253,D128,Entrada_Dados_Ano_2012!$BH$7:$BH$253)</f>
        <v>1500</v>
      </c>
      <c r="BF128" s="40">
        <f>SUMIF(Entrada_Dados_Ano_2012!$C$7:$C$253,D128,Entrada_Dados_Ano_2012!$BI$7:$BI$253)</f>
        <v>343</v>
      </c>
      <c r="BG128" s="40">
        <f>SUMIF(Entrada_Dados_Ano_2012!$C$7:$C$253,D128,Entrada_Dados_Ano_2012!$BJ$7:$BJ$253)</f>
        <v>0</v>
      </c>
      <c r="BH128" s="40">
        <f>SUMIF(Entrada_Dados_Ano_2012!$C$7:$C$253,D128,Entrada_Dados_Ano_2012!$BK$7:$BK$253)</f>
        <v>0</v>
      </c>
      <c r="BI128" s="40">
        <f>SUMIF(Entrada_Dados_Ano_2012!$C$7:$C$253,D128,Entrada_Dados_Ano_2012!$BL$7:$BL$253)</f>
        <v>0</v>
      </c>
      <c r="BK128" s="80">
        <v>121</v>
      </c>
      <c r="BL128" s="81">
        <f t="shared" si="143"/>
        <v>0</v>
      </c>
      <c r="BM128" s="80" t="str">
        <f>IF(BL128=1,SUM($BL$8:BL128),"")</f>
        <v/>
      </c>
      <c r="BN128" s="86" t="str">
        <f t="shared" si="144"/>
        <v>Itapirapuã</v>
      </c>
      <c r="BO128" s="117">
        <f t="shared" si="227"/>
        <v>0</v>
      </c>
      <c r="BP128" s="116">
        <f>HLOOKUP($BP$6,$BZ$6:DI128,BX128)</f>
        <v>0</v>
      </c>
      <c r="BQ128" s="117">
        <f>HLOOKUP($BQ$6,$DJ$6:ES128,BX128)</f>
        <v>0</v>
      </c>
      <c r="BR128" s="116">
        <f>HLOOKUP($BR$6,$ET$6:GC128,BX128)</f>
        <v>0</v>
      </c>
      <c r="BS128" s="84" t="str">
        <f t="shared" si="145"/>
        <v/>
      </c>
      <c r="BT128" s="96" t="str">
        <f>IF((SUM($BL127:$BL$254)=0),"",IF($BK128=VLOOKUP($BK128,$BM$8:$BM$254,1),IF(VLOOKUP($BK128,$BM$8:$BO$254,2)=0,"",VLOOKUP($BK128,$BM$8:$BO$254,3))," "))</f>
        <v/>
      </c>
      <c r="BU128" s="93" t="str">
        <f t="shared" si="146"/>
        <v/>
      </c>
      <c r="BV128" s="90" t="str">
        <f t="shared" si="147"/>
        <v/>
      </c>
      <c r="BW128" s="93" t="str">
        <f t="shared" si="148"/>
        <v/>
      </c>
      <c r="BX128" s="97">
        <v>123</v>
      </c>
      <c r="BY128" s="29"/>
      <c r="BZ128" s="113"/>
      <c r="CA128" s="113">
        <f t="shared" si="149"/>
        <v>0</v>
      </c>
      <c r="CB128" s="113">
        <f t="shared" si="150"/>
        <v>0</v>
      </c>
      <c r="CC128" s="113">
        <f t="shared" si="151"/>
        <v>0</v>
      </c>
      <c r="CD128" s="113">
        <f t="shared" si="152"/>
        <v>0</v>
      </c>
      <c r="CE128" s="113">
        <f t="shared" ca="1" si="153"/>
        <v>0</v>
      </c>
      <c r="CF128" s="113">
        <f t="shared" si="154"/>
        <v>0</v>
      </c>
      <c r="CG128" s="113">
        <f t="shared" si="155"/>
        <v>0</v>
      </c>
      <c r="CH128" s="113">
        <f t="shared" si="156"/>
        <v>0</v>
      </c>
      <c r="CI128" s="113">
        <f t="shared" si="116"/>
        <v>0</v>
      </c>
      <c r="CJ128" s="113">
        <f t="shared" si="117"/>
        <v>0</v>
      </c>
      <c r="CK128" s="113">
        <f t="shared" si="157"/>
        <v>0</v>
      </c>
      <c r="CL128" s="113">
        <f t="shared" si="158"/>
        <v>0</v>
      </c>
      <c r="CM128" s="113">
        <f t="shared" si="159"/>
        <v>0</v>
      </c>
      <c r="CN128" s="113">
        <f t="shared" si="160"/>
        <v>0</v>
      </c>
      <c r="CO128" s="113">
        <f t="shared" si="161"/>
        <v>0</v>
      </c>
      <c r="CP128" s="113">
        <f t="shared" si="162"/>
        <v>0</v>
      </c>
      <c r="CQ128" s="113">
        <f t="shared" si="163"/>
        <v>0</v>
      </c>
      <c r="CR128" s="113">
        <f t="shared" si="164"/>
        <v>0</v>
      </c>
      <c r="CS128" s="113">
        <f t="shared" si="118"/>
        <v>0</v>
      </c>
      <c r="CT128" s="113">
        <f t="shared" si="119"/>
        <v>0</v>
      </c>
      <c r="CU128" s="113">
        <f t="shared" si="120"/>
        <v>0</v>
      </c>
      <c r="CV128" s="113">
        <f t="shared" si="121"/>
        <v>0</v>
      </c>
      <c r="CW128" s="113">
        <f t="shared" si="165"/>
        <v>50</v>
      </c>
      <c r="CX128" s="113">
        <f t="shared" si="122"/>
        <v>0</v>
      </c>
      <c r="CY128" s="113">
        <f t="shared" si="123"/>
        <v>0</v>
      </c>
      <c r="CZ128" s="113">
        <f t="shared" si="124"/>
        <v>0</v>
      </c>
      <c r="DA128" s="113">
        <f t="shared" si="166"/>
        <v>0</v>
      </c>
      <c r="DB128" s="113">
        <f t="shared" si="167"/>
        <v>250</v>
      </c>
      <c r="DC128" s="113">
        <f t="shared" si="168"/>
        <v>0</v>
      </c>
      <c r="DD128" s="113">
        <f t="shared" si="169"/>
        <v>110</v>
      </c>
      <c r="DE128" s="113">
        <f t="shared" si="170"/>
        <v>0</v>
      </c>
      <c r="DF128" s="113">
        <f t="shared" si="171"/>
        <v>0</v>
      </c>
      <c r="DG128" s="113">
        <f t="shared" si="172"/>
        <v>0</v>
      </c>
      <c r="DH128" s="113">
        <f t="shared" si="173"/>
        <v>0</v>
      </c>
      <c r="DI128" s="113">
        <f t="shared" si="174"/>
        <v>0</v>
      </c>
      <c r="DJ128" s="113"/>
      <c r="DK128" s="113">
        <f t="shared" si="175"/>
        <v>0</v>
      </c>
      <c r="DL128" s="113">
        <f t="shared" si="176"/>
        <v>0</v>
      </c>
      <c r="DM128" s="113">
        <f t="shared" si="177"/>
        <v>0</v>
      </c>
      <c r="DN128" s="113">
        <f t="shared" si="178"/>
        <v>0</v>
      </c>
      <c r="DO128" s="113">
        <f t="shared" si="179"/>
        <v>0</v>
      </c>
      <c r="DP128" s="113">
        <f t="shared" si="180"/>
        <v>0</v>
      </c>
      <c r="DQ128" s="113">
        <f t="shared" si="181"/>
        <v>0</v>
      </c>
      <c r="DR128" s="113">
        <f t="shared" si="182"/>
        <v>0</v>
      </c>
      <c r="DS128" s="113">
        <f t="shared" si="125"/>
        <v>0</v>
      </c>
      <c r="DT128" s="113">
        <f t="shared" si="126"/>
        <v>0</v>
      </c>
      <c r="DU128" s="113">
        <f t="shared" si="183"/>
        <v>0</v>
      </c>
      <c r="DV128" s="113">
        <f t="shared" si="184"/>
        <v>0</v>
      </c>
      <c r="DW128" s="113">
        <f t="shared" si="185"/>
        <v>0</v>
      </c>
      <c r="DX128" s="113">
        <f t="shared" si="186"/>
        <v>0</v>
      </c>
      <c r="DY128" s="113">
        <f t="shared" si="187"/>
        <v>0</v>
      </c>
      <c r="DZ128" s="113">
        <f t="shared" si="188"/>
        <v>0</v>
      </c>
      <c r="EA128" s="113">
        <f t="shared" si="189"/>
        <v>0</v>
      </c>
      <c r="EB128" s="113">
        <f t="shared" si="190"/>
        <v>0</v>
      </c>
      <c r="EC128" s="113">
        <f t="shared" si="127"/>
        <v>0</v>
      </c>
      <c r="ED128" s="113">
        <f t="shared" si="128"/>
        <v>0</v>
      </c>
      <c r="EE128" s="113">
        <f t="shared" si="129"/>
        <v>0</v>
      </c>
      <c r="EF128" s="113">
        <f t="shared" si="130"/>
        <v>0</v>
      </c>
      <c r="EG128" s="113">
        <f t="shared" si="191"/>
        <v>50</v>
      </c>
      <c r="EH128" s="113">
        <f t="shared" si="131"/>
        <v>0</v>
      </c>
      <c r="EI128" s="113">
        <f t="shared" si="132"/>
        <v>0</v>
      </c>
      <c r="EJ128" s="113">
        <f t="shared" si="133"/>
        <v>0</v>
      </c>
      <c r="EK128" s="113">
        <f t="shared" si="192"/>
        <v>0</v>
      </c>
      <c r="EL128" s="113">
        <f t="shared" si="193"/>
        <v>250</v>
      </c>
      <c r="EM128" s="113">
        <f t="shared" si="194"/>
        <v>0</v>
      </c>
      <c r="EN128" s="113">
        <f t="shared" si="195"/>
        <v>110</v>
      </c>
      <c r="EO128" s="113">
        <f t="shared" si="196"/>
        <v>0</v>
      </c>
      <c r="EP128" s="113">
        <f t="shared" si="197"/>
        <v>0</v>
      </c>
      <c r="EQ128" s="113">
        <f t="shared" si="198"/>
        <v>0</v>
      </c>
      <c r="ER128" s="113">
        <f t="shared" si="199"/>
        <v>0</v>
      </c>
      <c r="ES128" s="113">
        <f t="shared" si="200"/>
        <v>0</v>
      </c>
      <c r="ET128" s="113"/>
      <c r="EU128" s="113">
        <f t="shared" si="201"/>
        <v>0</v>
      </c>
      <c r="EV128" s="113">
        <f t="shared" si="202"/>
        <v>0</v>
      </c>
      <c r="EW128" s="113">
        <f t="shared" si="203"/>
        <v>0</v>
      </c>
      <c r="EX128" s="113">
        <f t="shared" si="204"/>
        <v>0</v>
      </c>
      <c r="EY128" s="113">
        <f t="shared" si="205"/>
        <v>0</v>
      </c>
      <c r="EZ128" s="113">
        <f t="shared" si="206"/>
        <v>0</v>
      </c>
      <c r="FA128" s="113">
        <f t="shared" si="207"/>
        <v>0</v>
      </c>
      <c r="FB128" s="113">
        <f t="shared" si="208"/>
        <v>0</v>
      </c>
      <c r="FC128" s="113">
        <f t="shared" si="134"/>
        <v>0</v>
      </c>
      <c r="FD128" s="113">
        <f t="shared" si="135"/>
        <v>0</v>
      </c>
      <c r="FE128" s="113">
        <f t="shared" si="209"/>
        <v>0</v>
      </c>
      <c r="FF128" s="113">
        <f t="shared" si="210"/>
        <v>0</v>
      </c>
      <c r="FG128" s="113">
        <f t="shared" si="211"/>
        <v>0</v>
      </c>
      <c r="FH128" s="113">
        <f t="shared" si="212"/>
        <v>0</v>
      </c>
      <c r="FI128" s="113">
        <f t="shared" si="213"/>
        <v>0</v>
      </c>
      <c r="FJ128" s="113">
        <f t="shared" si="214"/>
        <v>0</v>
      </c>
      <c r="FK128" s="113">
        <f t="shared" si="215"/>
        <v>0</v>
      </c>
      <c r="FL128" s="113">
        <f t="shared" si="216"/>
        <v>0</v>
      </c>
      <c r="FM128" s="113">
        <f t="shared" si="136"/>
        <v>0</v>
      </c>
      <c r="FN128" s="113">
        <f t="shared" si="137"/>
        <v>0</v>
      </c>
      <c r="FO128" s="113">
        <f t="shared" si="138"/>
        <v>0</v>
      </c>
      <c r="FP128" s="113">
        <f t="shared" si="139"/>
        <v>0</v>
      </c>
      <c r="FQ128" s="113">
        <f t="shared" si="217"/>
        <v>850</v>
      </c>
      <c r="FR128" s="113">
        <f t="shared" si="140"/>
        <v>0</v>
      </c>
      <c r="FS128" s="113">
        <f t="shared" si="141"/>
        <v>0</v>
      </c>
      <c r="FT128" s="113">
        <f t="shared" si="142"/>
        <v>0</v>
      </c>
      <c r="FU128" s="113">
        <f t="shared" si="218"/>
        <v>0</v>
      </c>
      <c r="FV128" s="113">
        <f t="shared" si="219"/>
        <v>1500</v>
      </c>
      <c r="FW128" s="113">
        <f t="shared" si="220"/>
        <v>0</v>
      </c>
      <c r="FX128" s="113">
        <f t="shared" si="221"/>
        <v>343</v>
      </c>
      <c r="FY128" s="113">
        <f t="shared" si="222"/>
        <v>0</v>
      </c>
      <c r="FZ128" s="113">
        <f t="shared" si="223"/>
        <v>0</v>
      </c>
      <c r="GA128" s="113">
        <f t="shared" si="224"/>
        <v>0</v>
      </c>
      <c r="GB128" s="113">
        <f t="shared" si="225"/>
        <v>0</v>
      </c>
      <c r="GC128" s="113">
        <f t="shared" si="226"/>
        <v>0</v>
      </c>
    </row>
    <row r="129" spans="2:185" ht="12.75" customHeight="1" x14ac:dyDescent="0.2">
      <c r="B129" s="124">
        <v>122</v>
      </c>
      <c r="C129" s="121" t="s">
        <v>395</v>
      </c>
      <c r="D129" s="126" t="s">
        <v>170</v>
      </c>
      <c r="E129" s="40">
        <f>SUMIF(Entrada_Dados_Ano_2012!$C$7:$C$253,D129,Entrada_Dados_Ano_2012!$D$7:$D$253)</f>
        <v>0</v>
      </c>
      <c r="F129" s="40">
        <f>SUMIF(Entrada_Dados_Ano_2012!$C$7:$C$253,D129,Entrada_Dados_Ano_2012!$E$7:$E$253)</f>
        <v>0</v>
      </c>
      <c r="G129" s="40">
        <f>SUMIF(Entrada_Dados_Ano_2012!$C$7:$C$253,D129,Entrada_Dados_Ano_2012!$F$7:$F$253)</f>
        <v>0</v>
      </c>
      <c r="H129" s="40">
        <f ca="1">SUMIF(Entrada_Dados_Ano_2012!$C$7:$C$253,D129,Entrada_Dados_Ano_2012!$G$7:$G$251)</f>
        <v>0</v>
      </c>
      <c r="I129" s="40">
        <f>SUMIF(Entrada_Dados_Ano_2012!$C$7:$C$251,D129,Entrada_Dados_Ano_2012!$H$7:$H$253)</f>
        <v>60</v>
      </c>
      <c r="J129" s="40">
        <f>SUMIF(Entrada_Dados_Ano_2012!$C$7:$C$253,D129,Entrada_Dados_Ano_2012!$I$7:$I$253)</f>
        <v>0</v>
      </c>
      <c r="K129" s="40">
        <f>SUMIF(Entrada_Dados_Ano_2012!$C$7:$C$253,D129,Entrada_Dados_Ano_2012!$J$7:$J$253)</f>
        <v>7834</v>
      </c>
      <c r="L129" s="40">
        <f>SUMIF(Entrada_Dados_Ano_2012!$C$7:$C$253,D129,Entrada_Dados_Ano_2012!$K$7:$K$253)</f>
        <v>0</v>
      </c>
      <c r="M129" s="40">
        <f>SUMIF(Entrada_Dados_Ano_2012!$C$7:$C$253,D129,Entrada_Dados_Ano_2012!$L$7:$L$253)</f>
        <v>0</v>
      </c>
      <c r="N129" s="40">
        <f>SUMIF(Entrada_Dados_Ano_2012!$C$7:$C$253,D129,Entrada_Dados_Ano_2012!$M$7:$M$253)</f>
        <v>30</v>
      </c>
      <c r="O129" s="40">
        <f>SUMIF(Entrada_Dados_Ano_2012!$C$7:$C$253,D129,Entrada_Dados_Ano_2012!$N$7:$N$253)</f>
        <v>0</v>
      </c>
      <c r="P129" s="40">
        <f>SUMIF(Entrada_Dados_Ano_2012!$C$7:$C$253,D129,Entrada_Dados_Ano_2012!$O$7:$O$253)</f>
        <v>0</v>
      </c>
      <c r="Q129" s="40">
        <f>SUMIF(Entrada_Dados_Ano_2012!$C$7:$C$253,D129,Entrada_Dados_Ano_2012!$P$7:$P$253)</f>
        <v>25</v>
      </c>
      <c r="R129" s="40">
        <f>SUMIF(Entrada_Dados_Ano_2012!$C$7:$C$253,D129,Entrada_Dados_Ano_2012!$Q$7:$Q$253)</f>
        <v>200</v>
      </c>
      <c r="S129" s="40">
        <f>SUMIF(Entrada_Dados_Ano_2012!$C$7:$C$253,D129,Entrada_Dados_Ano_2012!$R$7:$R$253)</f>
        <v>700</v>
      </c>
      <c r="T129" s="40">
        <f>SUMIF(Entrada_Dados_Ano_2012!$C$7:$C$253,D129,Entrada_Dados_Ano_2012!$S$7:$S$253)</f>
        <v>120</v>
      </c>
      <c r="U129" s="40">
        <f>SUMIF(Entrada_Dados_Ano_2012!$C$7:$C$253,D129,Entrada_Dados_Ano_2012!$T$7:$T$253)</f>
        <v>0</v>
      </c>
      <c r="V129" s="40">
        <f>SUMIF(Entrada_Dados_Ano_2012!$C$7:$C$253,D129,Entrada_Dados_Ano_2012!$U$7:$U$253)</f>
        <v>0</v>
      </c>
      <c r="W129" s="145">
        <f>SUMIF(Entrada_Dados_Ano_2012!$C$7:$C$253,D129,Entrada_Dados_Ano_2012!$V$7:$V$253)</f>
        <v>0</v>
      </c>
      <c r="X129" s="142">
        <f>SUMIF(Entrada_Dados_Ano_2012!$C$7:$C$253,D129,Entrada_Dados_Ano_2012!$Y$7:$Y$253)</f>
        <v>0</v>
      </c>
      <c r="Y129" s="40">
        <f>SUMIF(Entrada_Dados_Ano_2012!$C$7:$C$253,D129,Entrada_Dados_Ano_2012!$Z$7:$Z$253)</f>
        <v>0</v>
      </c>
      <c r="Z129" s="40">
        <f>SUMIF(Entrada_Dados_Ano_2012!$C$7:$C$253,D129,Entrada_Dados_Ano_2012!$AA$7:$AA$253)</f>
        <v>0</v>
      </c>
      <c r="AA129" s="40">
        <f>SUMIF(Entrada_Dados_Ano_2012!$C$7:$C$253,D129,Entrada_Dados_Ano_2012!$AB$7:$AB$253)</f>
        <v>0</v>
      </c>
      <c r="AB129" s="40">
        <f>SUMIF(Entrada_Dados_Ano_2012!$C$7:$C$253,D129,Entrada_Dados_Ano_2012!$AC$7:$AC$253)</f>
        <v>60</v>
      </c>
      <c r="AC129" s="40">
        <f>SUMIF(Entrada_Dados_Ano_2012!$C$7:$C$253,D129,Entrada_Dados_Ano_2012!$AD$7:$AD$253)</f>
        <v>0</v>
      </c>
      <c r="AD129" s="40">
        <f>SUMIF(Entrada_Dados_Ano_2012!$C$7:$C$253,D129,Entrada_Dados_Ano_2012!$AE$7:$AE$253)</f>
        <v>7834</v>
      </c>
      <c r="AE129" s="40">
        <f>SUMIF(Entrada_Dados_Ano_2012!$C$7:$C$253,D129,Entrada_Dados_Ano_2012!$AF$7:$AF$253)</f>
        <v>0</v>
      </c>
      <c r="AF129" s="40">
        <f>SUMIF(Entrada_Dados_Ano_2012!$C$7:$C$253,D129,Entrada_Dados_Ano_2012!$AG$7:$AG$253)</f>
        <v>0</v>
      </c>
      <c r="AG129" s="40">
        <f>SUMIF(Entrada_Dados_Ano_2012!$C$7:$C$253,D129,Entrada_Dados_Ano_2012!$AH$7:$AH$253)</f>
        <v>30</v>
      </c>
      <c r="AH129" s="40">
        <f>SUMIF(Entrada_Dados_Ano_2012!$C$7:$C$253,D129,Entrada_Dados_Ano_2012!$AI$7:$AI$253)</f>
        <v>0</v>
      </c>
      <c r="AI129" s="40">
        <f>SUMIF(Entrada_Dados_Ano_2012!$C$7:$C$253,D129,Entrada_Dados_Ano_2012!$AJ$7:$AJ$253)</f>
        <v>0</v>
      </c>
      <c r="AJ129" s="40">
        <f>SUMIF(Entrada_Dados_Ano_2012!$C$7:$C$253,D129,Entrada_Dados_Ano_2012!$AK$7:$AK$253)</f>
        <v>25</v>
      </c>
      <c r="AK129" s="40">
        <f>SUMIF(Entrada_Dados_Ano_2012!$C$7:$C$253,D129,Entrada_Dados_Ano_2012!$AL$7:$AL$253)</f>
        <v>200</v>
      </c>
      <c r="AL129" s="40">
        <f>SUMIF(Entrada_Dados_Ano_2012!$C$7:$C$253,D129,Entrada_Dados_Ano_2012!$AM$7:$AM$253)</f>
        <v>700</v>
      </c>
      <c r="AM129" s="40">
        <f>SUMIF(Entrada_Dados_Ano_2012!$C$7:$C$253,D129,Entrada_Dados_Ano_2012!$AN$7:$AN$253)</f>
        <v>120</v>
      </c>
      <c r="AN129" s="40">
        <f>SUMIF(Entrada_Dados_Ano_2012!$C$7:$C$253,D129,Entrada_Dados_Ano_2012!$AO$7:$AO$253)</f>
        <v>0</v>
      </c>
      <c r="AO129" s="40">
        <f>SUMIF(Entrada_Dados_Ano_2012!$C$7:$C$253,D129,Entrada_Dados_Ano_2012!$AP$7:$AP$253)</f>
        <v>0</v>
      </c>
      <c r="AP129" s="145">
        <f>SUMIF(Entrada_Dados_Ano_2012!$C$7:$C$253,D129,Entrada_Dados_Ano_2012!$AQ$7:$AQ$253)</f>
        <v>0</v>
      </c>
      <c r="AQ129" s="142">
        <f>SUMIF(Entrada_Dados_Ano_2012!$C$7:$C$253,D129,Entrada_Dados_Ano_2012!$AT$7:$AT$253)</f>
        <v>0</v>
      </c>
      <c r="AR129" s="40">
        <f>SUMIF(Entrada_Dados_Ano_2012!$C$7:$C$253,D129,Entrada_Dados_Ano_2012!$AU$7:$AU$253)</f>
        <v>0</v>
      </c>
      <c r="AS129" s="40">
        <f>SUMIF(Entrada_Dados_Ano_2012!$C$7:$C$253,D129,Entrada_Dados_Ano_2012!$AV$7:$AV$253)</f>
        <v>0</v>
      </c>
      <c r="AT129" s="40">
        <f>SUMIF(Entrada_Dados_Ano_2012!$C$7:$C$253,D129,Entrada_Dados_Ano_2012!$AW$7:$AW$253)</f>
        <v>0</v>
      </c>
      <c r="AU129" s="40">
        <f>SUMIF(Entrada_Dados_Ano_2012!$C$7:$C$253,D129,Entrada_Dados_Ano_2012!$AX$7:$AX$253)</f>
        <v>144</v>
      </c>
      <c r="AV129" s="40">
        <f>SUMIF(Entrada_Dados_Ano_2012!$C$7:$C$253,D129,Entrada_Dados_Ano_2012!$AY$7:$AY$253)</f>
        <v>0</v>
      </c>
      <c r="AW129" s="40">
        <f>SUMIF(Entrada_Dados_Ano_2012!$C$7:$C$253,D129,Entrada_Dados_Ano_2012!$AZ$7:$AZ$253)</f>
        <v>449749</v>
      </c>
      <c r="AX129" s="40">
        <f>SUMIF(Entrada_Dados_Ano_2012!$C$7:$C$253,D129,Entrada_Dados_Ano_2012!$BA$7:$BA$253)</f>
        <v>0</v>
      </c>
      <c r="AY129" s="40">
        <f>SUMIF(Entrada_Dados_Ano_2012!$C$7:$C$253,D129,Entrada_Dados_Ano_2012!$BB$7:$BB$253)</f>
        <v>0</v>
      </c>
      <c r="AZ129" s="40">
        <f>SUMIF(Entrada_Dados_Ano_2012!$C$7:$C$253,D129,Entrada_Dados_Ano_2012!$BC$7:$BC$253)</f>
        <v>20</v>
      </c>
      <c r="BA129" s="40">
        <f>SUMIF(Entrada_Dados_Ano_2012!$C$7:$C$253,D129,Entrada_Dados_Ano_2012!$BD$7:$BD$253)</f>
        <v>0</v>
      </c>
      <c r="BB129" s="40">
        <f>SUMIF(Entrada_Dados_Ano_2012!$C$7:$C$253,D129,Entrada_Dados_Ano_2012!$BE$7:$BE$253)</f>
        <v>0</v>
      </c>
      <c r="BC129" s="40">
        <f>SUMIF(Entrada_Dados_Ano_2012!$C$7:$C$253,D129,Entrada_Dados_Ano_2012!$BF$7:$BF$253)</f>
        <v>375</v>
      </c>
      <c r="BD129" s="40">
        <f>SUMIF(Entrada_Dados_Ano_2012!$C$7:$C$253,D129,Entrada_Dados_Ano_2012!$BG$7:$BG$253)</f>
        <v>6000</v>
      </c>
      <c r="BE129" s="40">
        <f>SUMIF(Entrada_Dados_Ano_2012!$C$7:$C$253,D129,Entrada_Dados_Ano_2012!$BH$7:$BH$253)</f>
        <v>2800</v>
      </c>
      <c r="BF129" s="40">
        <f>SUMIF(Entrada_Dados_Ano_2012!$C$7:$C$253,D129,Entrada_Dados_Ano_2012!$BI$7:$BI$253)</f>
        <v>288</v>
      </c>
      <c r="BG129" s="40">
        <f>SUMIF(Entrada_Dados_Ano_2012!$C$7:$C$253,D129,Entrada_Dados_Ano_2012!$BJ$7:$BJ$253)</f>
        <v>0</v>
      </c>
      <c r="BH129" s="40">
        <f>SUMIF(Entrada_Dados_Ano_2012!$C$7:$C$253,D129,Entrada_Dados_Ano_2012!$BK$7:$BK$253)</f>
        <v>0</v>
      </c>
      <c r="BI129" s="40">
        <f>SUMIF(Entrada_Dados_Ano_2012!$C$7:$C$253,D129,Entrada_Dados_Ano_2012!$BL$7:$BL$253)</f>
        <v>0</v>
      </c>
      <c r="BK129" s="80">
        <v>122</v>
      </c>
      <c r="BL129" s="81">
        <f t="shared" si="143"/>
        <v>0</v>
      </c>
      <c r="BM129" s="80" t="str">
        <f>IF(BL129=1,SUM($BL$8:BL129),"")</f>
        <v/>
      </c>
      <c r="BN129" s="86" t="str">
        <f t="shared" si="144"/>
        <v>Itapuranga</v>
      </c>
      <c r="BO129" s="117">
        <f t="shared" si="227"/>
        <v>0</v>
      </c>
      <c r="BP129" s="116">
        <f>HLOOKUP($BP$6,$BZ$6:DI129,BX129)</f>
        <v>0</v>
      </c>
      <c r="BQ129" s="117">
        <f>HLOOKUP($BQ$6,$DJ$6:ES129,BX129)</f>
        <v>0</v>
      </c>
      <c r="BR129" s="116">
        <f>HLOOKUP($BR$6,$ET$6:GC129,BX129)</f>
        <v>0</v>
      </c>
      <c r="BS129" s="84" t="str">
        <f t="shared" si="145"/>
        <v/>
      </c>
      <c r="BT129" s="96" t="str">
        <f>IF((SUM($BL128:$BL$254)=0),"",IF($BK129=VLOOKUP($BK129,$BM$8:$BM$254,1),IF(VLOOKUP($BK129,$BM$8:$BO$254,2)=0,"",VLOOKUP($BK129,$BM$8:$BO$254,3))," "))</f>
        <v/>
      </c>
      <c r="BU129" s="93" t="str">
        <f t="shared" si="146"/>
        <v/>
      </c>
      <c r="BV129" s="90" t="str">
        <f t="shared" si="147"/>
        <v/>
      </c>
      <c r="BW129" s="93" t="str">
        <f t="shared" si="148"/>
        <v/>
      </c>
      <c r="BX129" s="97">
        <v>124</v>
      </c>
      <c r="BY129" s="29"/>
      <c r="BZ129" s="113"/>
      <c r="CA129" s="113">
        <f t="shared" si="149"/>
        <v>0</v>
      </c>
      <c r="CB129" s="113">
        <f t="shared" si="150"/>
        <v>0</v>
      </c>
      <c r="CC129" s="113">
        <f t="shared" si="151"/>
        <v>0</v>
      </c>
      <c r="CD129" s="113">
        <f t="shared" si="152"/>
        <v>0</v>
      </c>
      <c r="CE129" s="113">
        <f t="shared" ca="1" si="153"/>
        <v>0</v>
      </c>
      <c r="CF129" s="113">
        <f t="shared" si="154"/>
        <v>60</v>
      </c>
      <c r="CG129" s="113">
        <f t="shared" si="155"/>
        <v>0</v>
      </c>
      <c r="CH129" s="113">
        <f t="shared" si="156"/>
        <v>0</v>
      </c>
      <c r="CI129" s="113">
        <f t="shared" si="116"/>
        <v>0</v>
      </c>
      <c r="CJ129" s="113">
        <f t="shared" si="117"/>
        <v>0</v>
      </c>
      <c r="CK129" s="113">
        <f t="shared" si="157"/>
        <v>7834</v>
      </c>
      <c r="CL129" s="113">
        <f t="shared" si="158"/>
        <v>0</v>
      </c>
      <c r="CM129" s="113">
        <f t="shared" si="159"/>
        <v>0</v>
      </c>
      <c r="CN129" s="113">
        <f t="shared" si="160"/>
        <v>0</v>
      </c>
      <c r="CO129" s="113">
        <f t="shared" si="161"/>
        <v>30</v>
      </c>
      <c r="CP129" s="113">
        <f t="shared" si="162"/>
        <v>0</v>
      </c>
      <c r="CQ129" s="113">
        <f t="shared" si="163"/>
        <v>0</v>
      </c>
      <c r="CR129" s="113">
        <f t="shared" si="164"/>
        <v>0</v>
      </c>
      <c r="CS129" s="113">
        <f t="shared" si="118"/>
        <v>0</v>
      </c>
      <c r="CT129" s="113">
        <f t="shared" si="119"/>
        <v>0</v>
      </c>
      <c r="CU129" s="113">
        <f t="shared" si="120"/>
        <v>0</v>
      </c>
      <c r="CV129" s="113">
        <f t="shared" si="121"/>
        <v>10</v>
      </c>
      <c r="CW129" s="113">
        <f t="shared" si="165"/>
        <v>25</v>
      </c>
      <c r="CX129" s="113">
        <f t="shared" si="122"/>
        <v>0</v>
      </c>
      <c r="CY129" s="113">
        <f t="shared" si="123"/>
        <v>100</v>
      </c>
      <c r="CZ129" s="113">
        <f t="shared" si="124"/>
        <v>0</v>
      </c>
      <c r="DA129" s="113">
        <f t="shared" si="166"/>
        <v>200</v>
      </c>
      <c r="DB129" s="113">
        <f t="shared" si="167"/>
        <v>700</v>
      </c>
      <c r="DC129" s="113">
        <f t="shared" si="168"/>
        <v>180</v>
      </c>
      <c r="DD129" s="113">
        <f t="shared" si="169"/>
        <v>120</v>
      </c>
      <c r="DE129" s="113">
        <f t="shared" si="170"/>
        <v>0</v>
      </c>
      <c r="DF129" s="113">
        <f t="shared" si="171"/>
        <v>0</v>
      </c>
      <c r="DG129" s="113">
        <f t="shared" si="172"/>
        <v>0</v>
      </c>
      <c r="DH129" s="113">
        <f t="shared" si="173"/>
        <v>0</v>
      </c>
      <c r="DI129" s="113">
        <f t="shared" si="174"/>
        <v>0</v>
      </c>
      <c r="DJ129" s="113"/>
      <c r="DK129" s="113">
        <f t="shared" si="175"/>
        <v>0</v>
      </c>
      <c r="DL129" s="113">
        <f t="shared" si="176"/>
        <v>0</v>
      </c>
      <c r="DM129" s="113">
        <f t="shared" si="177"/>
        <v>0</v>
      </c>
      <c r="DN129" s="113">
        <f t="shared" si="178"/>
        <v>0</v>
      </c>
      <c r="DO129" s="113">
        <f t="shared" si="179"/>
        <v>0</v>
      </c>
      <c r="DP129" s="113">
        <f t="shared" si="180"/>
        <v>60</v>
      </c>
      <c r="DQ129" s="113">
        <f t="shared" si="181"/>
        <v>0</v>
      </c>
      <c r="DR129" s="113">
        <f t="shared" si="182"/>
        <v>0</v>
      </c>
      <c r="DS129" s="113">
        <f t="shared" si="125"/>
        <v>0</v>
      </c>
      <c r="DT129" s="113">
        <f t="shared" si="126"/>
        <v>0</v>
      </c>
      <c r="DU129" s="113">
        <f t="shared" si="183"/>
        <v>7834</v>
      </c>
      <c r="DV129" s="113">
        <f t="shared" si="184"/>
        <v>0</v>
      </c>
      <c r="DW129" s="113">
        <f t="shared" si="185"/>
        <v>0</v>
      </c>
      <c r="DX129" s="113">
        <f t="shared" si="186"/>
        <v>0</v>
      </c>
      <c r="DY129" s="113">
        <f t="shared" si="187"/>
        <v>30</v>
      </c>
      <c r="DZ129" s="113">
        <f t="shared" si="188"/>
        <v>0</v>
      </c>
      <c r="EA129" s="113">
        <f t="shared" si="189"/>
        <v>0</v>
      </c>
      <c r="EB129" s="113">
        <f t="shared" si="190"/>
        <v>0</v>
      </c>
      <c r="EC129" s="113">
        <f t="shared" si="127"/>
        <v>0</v>
      </c>
      <c r="ED129" s="113">
        <f t="shared" si="128"/>
        <v>0</v>
      </c>
      <c r="EE129" s="113">
        <f t="shared" si="129"/>
        <v>0</v>
      </c>
      <c r="EF129" s="113">
        <f t="shared" si="130"/>
        <v>10</v>
      </c>
      <c r="EG129" s="113">
        <f t="shared" si="191"/>
        <v>25</v>
      </c>
      <c r="EH129" s="113">
        <f t="shared" si="131"/>
        <v>0</v>
      </c>
      <c r="EI129" s="113">
        <f t="shared" si="132"/>
        <v>100</v>
      </c>
      <c r="EJ129" s="113">
        <f t="shared" si="133"/>
        <v>0</v>
      </c>
      <c r="EK129" s="113">
        <f t="shared" si="192"/>
        <v>200</v>
      </c>
      <c r="EL129" s="113">
        <f t="shared" si="193"/>
        <v>700</v>
      </c>
      <c r="EM129" s="113">
        <f t="shared" si="194"/>
        <v>180</v>
      </c>
      <c r="EN129" s="113">
        <f t="shared" si="195"/>
        <v>120</v>
      </c>
      <c r="EO129" s="113">
        <f t="shared" si="196"/>
        <v>0</v>
      </c>
      <c r="EP129" s="113">
        <f t="shared" si="197"/>
        <v>0</v>
      </c>
      <c r="EQ129" s="113">
        <f t="shared" si="198"/>
        <v>0</v>
      </c>
      <c r="ER129" s="113">
        <f t="shared" si="199"/>
        <v>0</v>
      </c>
      <c r="ES129" s="113">
        <f t="shared" si="200"/>
        <v>0</v>
      </c>
      <c r="ET129" s="113"/>
      <c r="EU129" s="113">
        <f t="shared" si="201"/>
        <v>0</v>
      </c>
      <c r="EV129" s="113">
        <f t="shared" si="202"/>
        <v>0</v>
      </c>
      <c r="EW129" s="113">
        <f t="shared" si="203"/>
        <v>0</v>
      </c>
      <c r="EX129" s="113">
        <f t="shared" si="204"/>
        <v>0</v>
      </c>
      <c r="EY129" s="113">
        <f t="shared" si="205"/>
        <v>0</v>
      </c>
      <c r="EZ129" s="113">
        <f t="shared" si="206"/>
        <v>144</v>
      </c>
      <c r="FA129" s="113">
        <f t="shared" si="207"/>
        <v>0</v>
      </c>
      <c r="FB129" s="113">
        <f t="shared" si="208"/>
        <v>0</v>
      </c>
      <c r="FC129" s="113">
        <f t="shared" si="134"/>
        <v>0</v>
      </c>
      <c r="FD129" s="113">
        <f t="shared" si="135"/>
        <v>0</v>
      </c>
      <c r="FE129" s="113">
        <f t="shared" si="209"/>
        <v>449749</v>
      </c>
      <c r="FF129" s="113">
        <f t="shared" si="210"/>
        <v>0</v>
      </c>
      <c r="FG129" s="113">
        <f t="shared" si="211"/>
        <v>0</v>
      </c>
      <c r="FH129" s="113">
        <f t="shared" si="212"/>
        <v>0</v>
      </c>
      <c r="FI129" s="113">
        <f t="shared" si="213"/>
        <v>20</v>
      </c>
      <c r="FJ129" s="113">
        <f t="shared" si="214"/>
        <v>0</v>
      </c>
      <c r="FK129" s="113">
        <f t="shared" si="215"/>
        <v>0</v>
      </c>
      <c r="FL129" s="113">
        <f t="shared" si="216"/>
        <v>0</v>
      </c>
      <c r="FM129" s="113">
        <f t="shared" si="136"/>
        <v>0</v>
      </c>
      <c r="FN129" s="113">
        <f t="shared" si="137"/>
        <v>0</v>
      </c>
      <c r="FO129" s="113">
        <f t="shared" si="138"/>
        <v>0</v>
      </c>
      <c r="FP129" s="113">
        <f t="shared" si="139"/>
        <v>200</v>
      </c>
      <c r="FQ129" s="113">
        <f t="shared" si="217"/>
        <v>375</v>
      </c>
      <c r="FR129" s="113">
        <f t="shared" si="140"/>
        <v>0</v>
      </c>
      <c r="FS129" s="113">
        <f t="shared" si="141"/>
        <v>2000</v>
      </c>
      <c r="FT129" s="113">
        <f t="shared" si="142"/>
        <v>0</v>
      </c>
      <c r="FU129" s="113">
        <f t="shared" si="218"/>
        <v>6000</v>
      </c>
      <c r="FV129" s="113">
        <f t="shared" si="219"/>
        <v>2800</v>
      </c>
      <c r="FW129" s="113">
        <f t="shared" si="220"/>
        <v>3000</v>
      </c>
      <c r="FX129" s="113">
        <f t="shared" si="221"/>
        <v>288</v>
      </c>
      <c r="FY129" s="113">
        <f t="shared" si="222"/>
        <v>0</v>
      </c>
      <c r="FZ129" s="113">
        <f t="shared" si="223"/>
        <v>0</v>
      </c>
      <c r="GA129" s="113">
        <f t="shared" si="224"/>
        <v>0</v>
      </c>
      <c r="GB129" s="113">
        <f t="shared" si="225"/>
        <v>0</v>
      </c>
      <c r="GC129" s="113">
        <f t="shared" si="226"/>
        <v>0</v>
      </c>
    </row>
    <row r="130" spans="2:185" ht="12.75" customHeight="1" x14ac:dyDescent="0.2">
      <c r="B130" s="124">
        <v>123</v>
      </c>
      <c r="C130" s="121" t="s">
        <v>396</v>
      </c>
      <c r="D130" s="126" t="s">
        <v>171</v>
      </c>
      <c r="E130" s="40">
        <f>SUMIF(Entrada_Dados_Ano_2012!$C$7:$C$253,D130,Entrada_Dados_Ano_2012!$D$7:$D$253)</f>
        <v>0</v>
      </c>
      <c r="F130" s="40">
        <f>SUMIF(Entrada_Dados_Ano_2012!$C$7:$C$253,D130,Entrada_Dados_Ano_2012!$E$7:$E$253)</f>
        <v>0</v>
      </c>
      <c r="G130" s="40">
        <f>SUMIF(Entrada_Dados_Ano_2012!$C$7:$C$253,D130,Entrada_Dados_Ano_2012!$F$7:$F$253)</f>
        <v>0</v>
      </c>
      <c r="H130" s="40">
        <f ca="1">SUMIF(Entrada_Dados_Ano_2012!$C$7:$C$253,D130,Entrada_Dados_Ano_2012!$G$7:$G$251)</f>
        <v>0</v>
      </c>
      <c r="I130" s="40">
        <f>SUMIF(Entrada_Dados_Ano_2012!$C$7:$C$251,D130,Entrada_Dados_Ano_2012!$H$7:$H$253)</f>
        <v>0</v>
      </c>
      <c r="J130" s="40">
        <f>SUMIF(Entrada_Dados_Ano_2012!$C$7:$C$253,D130,Entrada_Dados_Ano_2012!$I$7:$I$253)</f>
        <v>0</v>
      </c>
      <c r="K130" s="40">
        <f>SUMIF(Entrada_Dados_Ano_2012!$C$7:$C$253,D130,Entrada_Dados_Ano_2012!$J$7:$J$253)</f>
        <v>13468</v>
      </c>
      <c r="L130" s="40">
        <f>SUMIF(Entrada_Dados_Ano_2012!$C$7:$C$253,D130,Entrada_Dados_Ano_2012!$K$7:$K$253)</f>
        <v>0</v>
      </c>
      <c r="M130" s="40">
        <f>SUMIF(Entrada_Dados_Ano_2012!$C$7:$C$253,D130,Entrada_Dados_Ano_2012!$L$7:$L$253)</f>
        <v>0</v>
      </c>
      <c r="N130" s="40">
        <f>SUMIF(Entrada_Dados_Ano_2012!$C$7:$C$253,D130,Entrada_Dados_Ano_2012!$M$7:$M$253)</f>
        <v>0</v>
      </c>
      <c r="O130" s="40">
        <f>SUMIF(Entrada_Dados_Ano_2012!$C$7:$C$253,D130,Entrada_Dados_Ano_2012!$N$7:$N$253)</f>
        <v>0</v>
      </c>
      <c r="P130" s="40">
        <f>SUMIF(Entrada_Dados_Ano_2012!$C$7:$C$253,D130,Entrada_Dados_Ano_2012!$O$7:$O$253)</f>
        <v>0</v>
      </c>
      <c r="Q130" s="40">
        <f>SUMIF(Entrada_Dados_Ano_2012!$C$7:$C$253,D130,Entrada_Dados_Ano_2012!$P$7:$P$253)</f>
        <v>0</v>
      </c>
      <c r="R130" s="40">
        <f>SUMIF(Entrada_Dados_Ano_2012!$C$7:$C$253,D130,Entrada_Dados_Ano_2012!$Q$7:$Q$253)</f>
        <v>0</v>
      </c>
      <c r="S130" s="40">
        <f>SUMIF(Entrada_Dados_Ano_2012!$C$7:$C$253,D130,Entrada_Dados_Ano_2012!$R$7:$R$253)</f>
        <v>0</v>
      </c>
      <c r="T130" s="40">
        <f>SUMIF(Entrada_Dados_Ano_2012!$C$7:$C$253,D130,Entrada_Dados_Ano_2012!$S$7:$S$253)</f>
        <v>3000</v>
      </c>
      <c r="U130" s="40">
        <f>SUMIF(Entrada_Dados_Ano_2012!$C$7:$C$253,D130,Entrada_Dados_Ano_2012!$T$7:$T$253)</f>
        <v>0</v>
      </c>
      <c r="V130" s="40">
        <f>SUMIF(Entrada_Dados_Ano_2012!$C$7:$C$253,D130,Entrada_Dados_Ano_2012!$U$7:$U$253)</f>
        <v>0</v>
      </c>
      <c r="W130" s="145">
        <f>SUMIF(Entrada_Dados_Ano_2012!$C$7:$C$253,D130,Entrada_Dados_Ano_2012!$V$7:$V$253)</f>
        <v>0</v>
      </c>
      <c r="X130" s="142">
        <f>SUMIF(Entrada_Dados_Ano_2012!$C$7:$C$253,D130,Entrada_Dados_Ano_2012!$Y$7:$Y$253)</f>
        <v>0</v>
      </c>
      <c r="Y130" s="40">
        <f>SUMIF(Entrada_Dados_Ano_2012!$C$7:$C$253,D130,Entrada_Dados_Ano_2012!$Z$7:$Z$253)</f>
        <v>0</v>
      </c>
      <c r="Z130" s="40">
        <f>SUMIF(Entrada_Dados_Ano_2012!$C$7:$C$253,D130,Entrada_Dados_Ano_2012!$AA$7:$AA$253)</f>
        <v>0</v>
      </c>
      <c r="AA130" s="40">
        <f>SUMIF(Entrada_Dados_Ano_2012!$C$7:$C$253,D130,Entrada_Dados_Ano_2012!$AB$7:$AB$253)</f>
        <v>0</v>
      </c>
      <c r="AB130" s="40">
        <f>SUMIF(Entrada_Dados_Ano_2012!$C$7:$C$253,D130,Entrada_Dados_Ano_2012!$AC$7:$AC$253)</f>
        <v>0</v>
      </c>
      <c r="AC130" s="40">
        <f>SUMIF(Entrada_Dados_Ano_2012!$C$7:$C$253,D130,Entrada_Dados_Ano_2012!$AD$7:$AD$253)</f>
        <v>0</v>
      </c>
      <c r="AD130" s="40">
        <f>SUMIF(Entrada_Dados_Ano_2012!$C$7:$C$253,D130,Entrada_Dados_Ano_2012!$AE$7:$AE$253)</f>
        <v>13468</v>
      </c>
      <c r="AE130" s="40">
        <f>SUMIF(Entrada_Dados_Ano_2012!$C$7:$C$253,D130,Entrada_Dados_Ano_2012!$AF$7:$AF$253)</f>
        <v>0</v>
      </c>
      <c r="AF130" s="40">
        <f>SUMIF(Entrada_Dados_Ano_2012!$C$7:$C$253,D130,Entrada_Dados_Ano_2012!$AG$7:$AG$253)</f>
        <v>0</v>
      </c>
      <c r="AG130" s="40">
        <f>SUMIF(Entrada_Dados_Ano_2012!$C$7:$C$253,D130,Entrada_Dados_Ano_2012!$AH$7:$AH$253)</f>
        <v>0</v>
      </c>
      <c r="AH130" s="40">
        <f>SUMIF(Entrada_Dados_Ano_2012!$C$7:$C$253,D130,Entrada_Dados_Ano_2012!$AI$7:$AI$253)</f>
        <v>0</v>
      </c>
      <c r="AI130" s="40">
        <f>SUMIF(Entrada_Dados_Ano_2012!$C$7:$C$253,D130,Entrada_Dados_Ano_2012!$AJ$7:$AJ$253)</f>
        <v>0</v>
      </c>
      <c r="AJ130" s="40">
        <f>SUMIF(Entrada_Dados_Ano_2012!$C$7:$C$253,D130,Entrada_Dados_Ano_2012!$AK$7:$AK$253)</f>
        <v>0</v>
      </c>
      <c r="AK130" s="40">
        <f>SUMIF(Entrada_Dados_Ano_2012!$C$7:$C$253,D130,Entrada_Dados_Ano_2012!$AL$7:$AL$253)</f>
        <v>0</v>
      </c>
      <c r="AL130" s="40">
        <f>SUMIF(Entrada_Dados_Ano_2012!$C$7:$C$253,D130,Entrada_Dados_Ano_2012!$AM$7:$AM$253)</f>
        <v>0</v>
      </c>
      <c r="AM130" s="40">
        <f>SUMIF(Entrada_Dados_Ano_2012!$C$7:$C$253,D130,Entrada_Dados_Ano_2012!$AN$7:$AN$253)</f>
        <v>3000</v>
      </c>
      <c r="AN130" s="40">
        <f>SUMIF(Entrada_Dados_Ano_2012!$C$7:$C$253,D130,Entrada_Dados_Ano_2012!$AO$7:$AO$253)</f>
        <v>0</v>
      </c>
      <c r="AO130" s="40">
        <f>SUMIF(Entrada_Dados_Ano_2012!$C$7:$C$253,D130,Entrada_Dados_Ano_2012!$AP$7:$AP$253)</f>
        <v>0</v>
      </c>
      <c r="AP130" s="145">
        <f>SUMIF(Entrada_Dados_Ano_2012!$C$7:$C$253,D130,Entrada_Dados_Ano_2012!$AQ$7:$AQ$253)</f>
        <v>0</v>
      </c>
      <c r="AQ130" s="142">
        <f>SUMIF(Entrada_Dados_Ano_2012!$C$7:$C$253,D130,Entrada_Dados_Ano_2012!$AT$7:$AT$253)</f>
        <v>0</v>
      </c>
      <c r="AR130" s="40">
        <f>SUMIF(Entrada_Dados_Ano_2012!$C$7:$C$253,D130,Entrada_Dados_Ano_2012!$AU$7:$AU$253)</f>
        <v>0</v>
      </c>
      <c r="AS130" s="40">
        <f>SUMIF(Entrada_Dados_Ano_2012!$C$7:$C$253,D130,Entrada_Dados_Ano_2012!$AV$7:$AV$253)</f>
        <v>0</v>
      </c>
      <c r="AT130" s="40">
        <f>SUMIF(Entrada_Dados_Ano_2012!$C$7:$C$253,D130,Entrada_Dados_Ano_2012!$AW$7:$AW$253)</f>
        <v>0</v>
      </c>
      <c r="AU130" s="40">
        <f>SUMIF(Entrada_Dados_Ano_2012!$C$7:$C$253,D130,Entrada_Dados_Ano_2012!$AX$7:$AX$253)</f>
        <v>0</v>
      </c>
      <c r="AV130" s="40">
        <f>SUMIF(Entrada_Dados_Ano_2012!$C$7:$C$253,D130,Entrada_Dados_Ano_2012!$AY$7:$AY$253)</f>
        <v>0</v>
      </c>
      <c r="AW130" s="40">
        <f>SUMIF(Entrada_Dados_Ano_2012!$C$7:$C$253,D130,Entrada_Dados_Ano_2012!$AZ$7:$AZ$253)</f>
        <v>776161</v>
      </c>
      <c r="AX130" s="40">
        <f>SUMIF(Entrada_Dados_Ano_2012!$C$7:$C$253,D130,Entrada_Dados_Ano_2012!$BA$7:$BA$253)</f>
        <v>0</v>
      </c>
      <c r="AY130" s="40">
        <f>SUMIF(Entrada_Dados_Ano_2012!$C$7:$C$253,D130,Entrada_Dados_Ano_2012!$BB$7:$BB$253)</f>
        <v>0</v>
      </c>
      <c r="AZ130" s="40">
        <f>SUMIF(Entrada_Dados_Ano_2012!$C$7:$C$253,D130,Entrada_Dados_Ano_2012!$BC$7:$BC$253)</f>
        <v>0</v>
      </c>
      <c r="BA130" s="40">
        <f>SUMIF(Entrada_Dados_Ano_2012!$C$7:$C$253,D130,Entrada_Dados_Ano_2012!$BD$7:$BD$253)</f>
        <v>0</v>
      </c>
      <c r="BB130" s="40">
        <f>SUMIF(Entrada_Dados_Ano_2012!$C$7:$C$253,D130,Entrada_Dados_Ano_2012!$BE$7:$BE$253)</f>
        <v>0</v>
      </c>
      <c r="BC130" s="40">
        <f>SUMIF(Entrada_Dados_Ano_2012!$C$7:$C$253,D130,Entrada_Dados_Ano_2012!$BF$7:$BF$253)</f>
        <v>0</v>
      </c>
      <c r="BD130" s="40">
        <f>SUMIF(Entrada_Dados_Ano_2012!$C$7:$C$253,D130,Entrada_Dados_Ano_2012!$BG$7:$BG$253)</f>
        <v>0</v>
      </c>
      <c r="BE130" s="40">
        <f>SUMIF(Entrada_Dados_Ano_2012!$C$7:$C$253,D130,Entrada_Dados_Ano_2012!$BH$7:$BH$253)</f>
        <v>0</v>
      </c>
      <c r="BF130" s="40">
        <f>SUMIF(Entrada_Dados_Ano_2012!$C$7:$C$253,D130,Entrada_Dados_Ano_2012!$BI$7:$BI$253)</f>
        <v>7500</v>
      </c>
      <c r="BG130" s="40">
        <f>SUMIF(Entrada_Dados_Ano_2012!$C$7:$C$253,D130,Entrada_Dados_Ano_2012!$BJ$7:$BJ$253)</f>
        <v>0</v>
      </c>
      <c r="BH130" s="40">
        <f>SUMIF(Entrada_Dados_Ano_2012!$C$7:$C$253,D130,Entrada_Dados_Ano_2012!$BK$7:$BK$253)</f>
        <v>0</v>
      </c>
      <c r="BI130" s="40">
        <f>SUMIF(Entrada_Dados_Ano_2012!$C$7:$C$253,D130,Entrada_Dados_Ano_2012!$BL$7:$BL$253)</f>
        <v>0</v>
      </c>
      <c r="BK130" s="80">
        <v>123</v>
      </c>
      <c r="BL130" s="81">
        <f t="shared" si="143"/>
        <v>0</v>
      </c>
      <c r="BM130" s="80" t="str">
        <f>IF(BL130=1,SUM($BL$8:BL130),"")</f>
        <v/>
      </c>
      <c r="BN130" s="86" t="str">
        <f t="shared" si="144"/>
        <v>Itarumã</v>
      </c>
      <c r="BO130" s="117">
        <f t="shared" si="227"/>
        <v>0</v>
      </c>
      <c r="BP130" s="116">
        <f>HLOOKUP($BP$6,$BZ$6:DI130,BX130)</f>
        <v>0</v>
      </c>
      <c r="BQ130" s="117">
        <f>HLOOKUP($BQ$6,$DJ$6:ES130,BX130)</f>
        <v>0</v>
      </c>
      <c r="BR130" s="116">
        <f>HLOOKUP($BR$6,$ET$6:GC130,BX130)</f>
        <v>0</v>
      </c>
      <c r="BS130" s="84" t="str">
        <f t="shared" si="145"/>
        <v/>
      </c>
      <c r="BT130" s="96" t="str">
        <f>IF((SUM($BL129:$BL$254)=0),"",IF($BK130=VLOOKUP($BK130,$BM$8:$BM$254,1),IF(VLOOKUP($BK130,$BM$8:$BO$254,2)=0,"",VLOOKUP($BK130,$BM$8:$BO$254,3))," "))</f>
        <v/>
      </c>
      <c r="BU130" s="93" t="str">
        <f t="shared" si="146"/>
        <v/>
      </c>
      <c r="BV130" s="90" t="str">
        <f t="shared" si="147"/>
        <v/>
      </c>
      <c r="BW130" s="93" t="str">
        <f t="shared" si="148"/>
        <v/>
      </c>
      <c r="BX130" s="97">
        <v>125</v>
      </c>
      <c r="BY130" s="29"/>
      <c r="BZ130" s="113"/>
      <c r="CA130" s="113">
        <f t="shared" si="149"/>
        <v>0</v>
      </c>
      <c r="CB130" s="113">
        <f t="shared" si="150"/>
        <v>0</v>
      </c>
      <c r="CC130" s="113">
        <f t="shared" si="151"/>
        <v>0</v>
      </c>
      <c r="CD130" s="113">
        <f t="shared" si="152"/>
        <v>0</v>
      </c>
      <c r="CE130" s="113">
        <f t="shared" ca="1" si="153"/>
        <v>0</v>
      </c>
      <c r="CF130" s="113">
        <f t="shared" si="154"/>
        <v>0</v>
      </c>
      <c r="CG130" s="113">
        <f t="shared" si="155"/>
        <v>15</v>
      </c>
      <c r="CH130" s="113">
        <f t="shared" si="156"/>
        <v>0</v>
      </c>
      <c r="CI130" s="113">
        <f t="shared" si="116"/>
        <v>0</v>
      </c>
      <c r="CJ130" s="113">
        <f t="shared" si="117"/>
        <v>0</v>
      </c>
      <c r="CK130" s="113">
        <f t="shared" si="157"/>
        <v>13468</v>
      </c>
      <c r="CL130" s="113">
        <f t="shared" si="158"/>
        <v>0</v>
      </c>
      <c r="CM130" s="113">
        <f t="shared" si="159"/>
        <v>0</v>
      </c>
      <c r="CN130" s="113">
        <f t="shared" si="160"/>
        <v>0</v>
      </c>
      <c r="CO130" s="113">
        <f t="shared" si="161"/>
        <v>0</v>
      </c>
      <c r="CP130" s="113">
        <f t="shared" si="162"/>
        <v>0</v>
      </c>
      <c r="CQ130" s="113">
        <f t="shared" si="163"/>
        <v>0</v>
      </c>
      <c r="CR130" s="113">
        <f t="shared" si="164"/>
        <v>0</v>
      </c>
      <c r="CS130" s="113">
        <f t="shared" si="118"/>
        <v>0</v>
      </c>
      <c r="CT130" s="113">
        <f t="shared" si="119"/>
        <v>0</v>
      </c>
      <c r="CU130" s="113">
        <f t="shared" si="120"/>
        <v>0</v>
      </c>
      <c r="CV130" s="113">
        <f t="shared" si="121"/>
        <v>0</v>
      </c>
      <c r="CW130" s="113">
        <f t="shared" si="165"/>
        <v>0</v>
      </c>
      <c r="CX130" s="113">
        <f t="shared" si="122"/>
        <v>0</v>
      </c>
      <c r="CY130" s="113">
        <f t="shared" si="123"/>
        <v>0</v>
      </c>
      <c r="CZ130" s="113">
        <f t="shared" si="124"/>
        <v>0</v>
      </c>
      <c r="DA130" s="113">
        <f t="shared" si="166"/>
        <v>0</v>
      </c>
      <c r="DB130" s="113">
        <f t="shared" si="167"/>
        <v>0</v>
      </c>
      <c r="DC130" s="113">
        <f t="shared" si="168"/>
        <v>0</v>
      </c>
      <c r="DD130" s="113">
        <f t="shared" si="169"/>
        <v>3000</v>
      </c>
      <c r="DE130" s="113">
        <f t="shared" si="170"/>
        <v>0</v>
      </c>
      <c r="DF130" s="113">
        <f t="shared" si="171"/>
        <v>0</v>
      </c>
      <c r="DG130" s="113">
        <f t="shared" si="172"/>
        <v>0</v>
      </c>
      <c r="DH130" s="113">
        <f t="shared" si="173"/>
        <v>0</v>
      </c>
      <c r="DI130" s="113">
        <f t="shared" si="174"/>
        <v>0</v>
      </c>
      <c r="DJ130" s="113"/>
      <c r="DK130" s="113">
        <f t="shared" si="175"/>
        <v>0</v>
      </c>
      <c r="DL130" s="113">
        <f t="shared" si="176"/>
        <v>0</v>
      </c>
      <c r="DM130" s="113">
        <f t="shared" si="177"/>
        <v>0</v>
      </c>
      <c r="DN130" s="113">
        <f t="shared" si="178"/>
        <v>0</v>
      </c>
      <c r="DO130" s="113">
        <f t="shared" si="179"/>
        <v>0</v>
      </c>
      <c r="DP130" s="113">
        <f t="shared" si="180"/>
        <v>0</v>
      </c>
      <c r="DQ130" s="113">
        <f t="shared" si="181"/>
        <v>15</v>
      </c>
      <c r="DR130" s="113">
        <f t="shared" si="182"/>
        <v>0</v>
      </c>
      <c r="DS130" s="113">
        <f t="shared" si="125"/>
        <v>0</v>
      </c>
      <c r="DT130" s="113">
        <f t="shared" si="126"/>
        <v>0</v>
      </c>
      <c r="DU130" s="113">
        <f t="shared" si="183"/>
        <v>13468</v>
      </c>
      <c r="DV130" s="113">
        <f t="shared" si="184"/>
        <v>0</v>
      </c>
      <c r="DW130" s="113">
        <f t="shared" si="185"/>
        <v>0</v>
      </c>
      <c r="DX130" s="113">
        <f t="shared" si="186"/>
        <v>0</v>
      </c>
      <c r="DY130" s="113">
        <f t="shared" si="187"/>
        <v>0</v>
      </c>
      <c r="DZ130" s="113">
        <f t="shared" si="188"/>
        <v>0</v>
      </c>
      <c r="EA130" s="113">
        <f t="shared" si="189"/>
        <v>0</v>
      </c>
      <c r="EB130" s="113">
        <f t="shared" si="190"/>
        <v>0</v>
      </c>
      <c r="EC130" s="113">
        <f t="shared" si="127"/>
        <v>0</v>
      </c>
      <c r="ED130" s="113">
        <f t="shared" si="128"/>
        <v>0</v>
      </c>
      <c r="EE130" s="113">
        <f t="shared" si="129"/>
        <v>0</v>
      </c>
      <c r="EF130" s="113">
        <f t="shared" si="130"/>
        <v>0</v>
      </c>
      <c r="EG130" s="113">
        <f t="shared" si="191"/>
        <v>0</v>
      </c>
      <c r="EH130" s="113">
        <f t="shared" si="131"/>
        <v>0</v>
      </c>
      <c r="EI130" s="113">
        <f t="shared" si="132"/>
        <v>0</v>
      </c>
      <c r="EJ130" s="113">
        <f t="shared" si="133"/>
        <v>0</v>
      </c>
      <c r="EK130" s="113">
        <f t="shared" si="192"/>
        <v>0</v>
      </c>
      <c r="EL130" s="113">
        <f t="shared" si="193"/>
        <v>0</v>
      </c>
      <c r="EM130" s="113">
        <f t="shared" si="194"/>
        <v>0</v>
      </c>
      <c r="EN130" s="113">
        <f t="shared" si="195"/>
        <v>3000</v>
      </c>
      <c r="EO130" s="113">
        <f t="shared" si="196"/>
        <v>0</v>
      </c>
      <c r="EP130" s="113">
        <f t="shared" si="197"/>
        <v>0</v>
      </c>
      <c r="EQ130" s="113">
        <f t="shared" si="198"/>
        <v>0</v>
      </c>
      <c r="ER130" s="113">
        <f t="shared" si="199"/>
        <v>0</v>
      </c>
      <c r="ES130" s="113">
        <f t="shared" si="200"/>
        <v>0</v>
      </c>
      <c r="ET130" s="113"/>
      <c r="EU130" s="113">
        <f t="shared" si="201"/>
        <v>0</v>
      </c>
      <c r="EV130" s="113">
        <f t="shared" si="202"/>
        <v>0</v>
      </c>
      <c r="EW130" s="113">
        <f t="shared" si="203"/>
        <v>0</v>
      </c>
      <c r="EX130" s="113">
        <f t="shared" si="204"/>
        <v>0</v>
      </c>
      <c r="EY130" s="113">
        <f t="shared" si="205"/>
        <v>0</v>
      </c>
      <c r="EZ130" s="113">
        <f t="shared" si="206"/>
        <v>0</v>
      </c>
      <c r="FA130" s="113">
        <f t="shared" si="207"/>
        <v>120</v>
      </c>
      <c r="FB130" s="113">
        <f t="shared" si="208"/>
        <v>0</v>
      </c>
      <c r="FC130" s="113">
        <f t="shared" si="134"/>
        <v>0</v>
      </c>
      <c r="FD130" s="113">
        <f t="shared" si="135"/>
        <v>0</v>
      </c>
      <c r="FE130" s="113">
        <f t="shared" si="209"/>
        <v>776161</v>
      </c>
      <c r="FF130" s="113">
        <f t="shared" si="210"/>
        <v>0</v>
      </c>
      <c r="FG130" s="113">
        <f t="shared" si="211"/>
        <v>0</v>
      </c>
      <c r="FH130" s="113">
        <f t="shared" si="212"/>
        <v>0</v>
      </c>
      <c r="FI130" s="113">
        <f t="shared" si="213"/>
        <v>0</v>
      </c>
      <c r="FJ130" s="113">
        <f t="shared" si="214"/>
        <v>0</v>
      </c>
      <c r="FK130" s="113">
        <f t="shared" si="215"/>
        <v>0</v>
      </c>
      <c r="FL130" s="113">
        <f t="shared" si="216"/>
        <v>0</v>
      </c>
      <c r="FM130" s="113">
        <f t="shared" si="136"/>
        <v>0</v>
      </c>
      <c r="FN130" s="113">
        <f t="shared" si="137"/>
        <v>0</v>
      </c>
      <c r="FO130" s="113">
        <f t="shared" si="138"/>
        <v>0</v>
      </c>
      <c r="FP130" s="113">
        <f t="shared" si="139"/>
        <v>0</v>
      </c>
      <c r="FQ130" s="113">
        <f t="shared" si="217"/>
        <v>0</v>
      </c>
      <c r="FR130" s="113">
        <f t="shared" si="140"/>
        <v>0</v>
      </c>
      <c r="FS130" s="113">
        <f t="shared" si="141"/>
        <v>0</v>
      </c>
      <c r="FT130" s="113">
        <f t="shared" si="142"/>
        <v>0</v>
      </c>
      <c r="FU130" s="113">
        <f t="shared" si="218"/>
        <v>0</v>
      </c>
      <c r="FV130" s="113">
        <f t="shared" si="219"/>
        <v>0</v>
      </c>
      <c r="FW130" s="113">
        <f t="shared" si="220"/>
        <v>0</v>
      </c>
      <c r="FX130" s="113">
        <f t="shared" si="221"/>
        <v>7500</v>
      </c>
      <c r="FY130" s="113">
        <f t="shared" si="222"/>
        <v>0</v>
      </c>
      <c r="FZ130" s="113">
        <f t="shared" si="223"/>
        <v>0</v>
      </c>
      <c r="GA130" s="113">
        <f t="shared" si="224"/>
        <v>0</v>
      </c>
      <c r="GB130" s="113">
        <f t="shared" si="225"/>
        <v>0</v>
      </c>
      <c r="GC130" s="113">
        <f t="shared" si="226"/>
        <v>0</v>
      </c>
    </row>
    <row r="131" spans="2:185" ht="12.75" customHeight="1" x14ac:dyDescent="0.2">
      <c r="B131" s="124">
        <v>124</v>
      </c>
      <c r="C131" s="121" t="s">
        <v>397</v>
      </c>
      <c r="D131" s="126" t="s">
        <v>172</v>
      </c>
      <c r="E131" s="40">
        <f>SUMIF(Entrada_Dados_Ano_2012!$C$7:$C$253,D131,Entrada_Dados_Ano_2012!$D$7:$D$253)</f>
        <v>0</v>
      </c>
      <c r="F131" s="40">
        <f>SUMIF(Entrada_Dados_Ano_2012!$C$7:$C$253,D131,Entrada_Dados_Ano_2012!$E$7:$E$253)</f>
        <v>0</v>
      </c>
      <c r="G131" s="40">
        <f>SUMIF(Entrada_Dados_Ano_2012!$C$7:$C$253,D131,Entrada_Dados_Ano_2012!$F$7:$F$253)</f>
        <v>0</v>
      </c>
      <c r="H131" s="40">
        <f ca="1">SUMIF(Entrada_Dados_Ano_2012!$C$7:$C$253,D131,Entrada_Dados_Ano_2012!$G$7:$G$251)</f>
        <v>0</v>
      </c>
      <c r="I131" s="40">
        <f>SUMIF(Entrada_Dados_Ano_2012!$C$7:$C$251,D131,Entrada_Dados_Ano_2012!$H$7:$H$253)</f>
        <v>90</v>
      </c>
      <c r="J131" s="40">
        <f>SUMIF(Entrada_Dados_Ano_2012!$C$7:$C$253,D131,Entrada_Dados_Ano_2012!$I$7:$I$253)</f>
        <v>0</v>
      </c>
      <c r="K131" s="40">
        <f>SUMIF(Entrada_Dados_Ano_2012!$C$7:$C$253,D131,Entrada_Dados_Ano_2012!$J$7:$J$253)</f>
        <v>0</v>
      </c>
      <c r="L131" s="40">
        <f>SUMIF(Entrada_Dados_Ano_2012!$C$7:$C$253,D131,Entrada_Dados_Ano_2012!$K$7:$K$253)</f>
        <v>0</v>
      </c>
      <c r="M131" s="40">
        <f>SUMIF(Entrada_Dados_Ano_2012!$C$7:$C$253,D131,Entrada_Dados_Ano_2012!$L$7:$L$253)</f>
        <v>0</v>
      </c>
      <c r="N131" s="40">
        <f>SUMIF(Entrada_Dados_Ano_2012!$C$7:$C$253,D131,Entrada_Dados_Ano_2012!$M$7:$M$253)</f>
        <v>0</v>
      </c>
      <c r="O131" s="40">
        <f>SUMIF(Entrada_Dados_Ano_2012!$C$7:$C$253,D131,Entrada_Dados_Ano_2012!$N$7:$N$253)</f>
        <v>0</v>
      </c>
      <c r="P131" s="40">
        <f>SUMIF(Entrada_Dados_Ano_2012!$C$7:$C$253,D131,Entrada_Dados_Ano_2012!$O$7:$O$253)</f>
        <v>0</v>
      </c>
      <c r="Q131" s="40">
        <f>SUMIF(Entrada_Dados_Ano_2012!$C$7:$C$253,D131,Entrada_Dados_Ano_2012!$P$7:$P$253)</f>
        <v>0</v>
      </c>
      <c r="R131" s="40">
        <f>SUMIF(Entrada_Dados_Ano_2012!$C$7:$C$253,D131,Entrada_Dados_Ano_2012!$Q$7:$Q$253)</f>
        <v>0</v>
      </c>
      <c r="S131" s="40">
        <f>SUMIF(Entrada_Dados_Ano_2012!$C$7:$C$253,D131,Entrada_Dados_Ano_2012!$R$7:$R$253)</f>
        <v>650</v>
      </c>
      <c r="T131" s="40">
        <f>SUMIF(Entrada_Dados_Ano_2012!$C$7:$C$253,D131,Entrada_Dados_Ano_2012!$S$7:$S$253)</f>
        <v>425</v>
      </c>
      <c r="U131" s="40">
        <f>SUMIF(Entrada_Dados_Ano_2012!$C$7:$C$253,D131,Entrada_Dados_Ano_2012!$T$7:$T$253)</f>
        <v>0</v>
      </c>
      <c r="V131" s="40">
        <f>SUMIF(Entrada_Dados_Ano_2012!$C$7:$C$253,D131,Entrada_Dados_Ano_2012!$U$7:$U$253)</f>
        <v>0</v>
      </c>
      <c r="W131" s="145">
        <f>SUMIF(Entrada_Dados_Ano_2012!$C$7:$C$253,D131,Entrada_Dados_Ano_2012!$V$7:$V$253)</f>
        <v>0</v>
      </c>
      <c r="X131" s="142">
        <f>SUMIF(Entrada_Dados_Ano_2012!$C$7:$C$253,D131,Entrada_Dados_Ano_2012!$Y$7:$Y$253)</f>
        <v>0</v>
      </c>
      <c r="Y131" s="40">
        <f>SUMIF(Entrada_Dados_Ano_2012!$C$7:$C$253,D131,Entrada_Dados_Ano_2012!$Z$7:$Z$253)</f>
        <v>0</v>
      </c>
      <c r="Z131" s="40">
        <f>SUMIF(Entrada_Dados_Ano_2012!$C$7:$C$253,D131,Entrada_Dados_Ano_2012!$AA$7:$AA$253)</f>
        <v>0</v>
      </c>
      <c r="AA131" s="40">
        <f>SUMIF(Entrada_Dados_Ano_2012!$C$7:$C$253,D131,Entrada_Dados_Ano_2012!$AB$7:$AB$253)</f>
        <v>0</v>
      </c>
      <c r="AB131" s="40">
        <f>SUMIF(Entrada_Dados_Ano_2012!$C$7:$C$253,D131,Entrada_Dados_Ano_2012!$AC$7:$AC$253)</f>
        <v>90</v>
      </c>
      <c r="AC131" s="40">
        <f>SUMIF(Entrada_Dados_Ano_2012!$C$7:$C$253,D131,Entrada_Dados_Ano_2012!$AD$7:$AD$253)</f>
        <v>0</v>
      </c>
      <c r="AD131" s="40">
        <f>SUMIF(Entrada_Dados_Ano_2012!$C$7:$C$253,D131,Entrada_Dados_Ano_2012!$AE$7:$AE$253)</f>
        <v>0</v>
      </c>
      <c r="AE131" s="40">
        <f>SUMIF(Entrada_Dados_Ano_2012!$C$7:$C$253,D131,Entrada_Dados_Ano_2012!$AF$7:$AF$253)</f>
        <v>0</v>
      </c>
      <c r="AF131" s="40">
        <f>SUMIF(Entrada_Dados_Ano_2012!$C$7:$C$253,D131,Entrada_Dados_Ano_2012!$AG$7:$AG$253)</f>
        <v>0</v>
      </c>
      <c r="AG131" s="40">
        <f>SUMIF(Entrada_Dados_Ano_2012!$C$7:$C$253,D131,Entrada_Dados_Ano_2012!$AH$7:$AH$253)</f>
        <v>0</v>
      </c>
      <c r="AH131" s="40">
        <f>SUMIF(Entrada_Dados_Ano_2012!$C$7:$C$253,D131,Entrada_Dados_Ano_2012!$AI$7:$AI$253)</f>
        <v>0</v>
      </c>
      <c r="AI131" s="40">
        <f>SUMIF(Entrada_Dados_Ano_2012!$C$7:$C$253,D131,Entrada_Dados_Ano_2012!$AJ$7:$AJ$253)</f>
        <v>0</v>
      </c>
      <c r="AJ131" s="40">
        <f>SUMIF(Entrada_Dados_Ano_2012!$C$7:$C$253,D131,Entrada_Dados_Ano_2012!$AK$7:$AK$253)</f>
        <v>0</v>
      </c>
      <c r="AK131" s="40">
        <f>SUMIF(Entrada_Dados_Ano_2012!$C$7:$C$253,D131,Entrada_Dados_Ano_2012!$AL$7:$AL$253)</f>
        <v>0</v>
      </c>
      <c r="AL131" s="40">
        <f>SUMIF(Entrada_Dados_Ano_2012!$C$7:$C$253,D131,Entrada_Dados_Ano_2012!$AM$7:$AM$253)</f>
        <v>650</v>
      </c>
      <c r="AM131" s="40">
        <f>SUMIF(Entrada_Dados_Ano_2012!$C$7:$C$253,D131,Entrada_Dados_Ano_2012!$AN$7:$AN$253)</f>
        <v>425</v>
      </c>
      <c r="AN131" s="40">
        <f>SUMIF(Entrada_Dados_Ano_2012!$C$7:$C$253,D131,Entrada_Dados_Ano_2012!$AO$7:$AO$253)</f>
        <v>0</v>
      </c>
      <c r="AO131" s="40">
        <f>SUMIF(Entrada_Dados_Ano_2012!$C$7:$C$253,D131,Entrada_Dados_Ano_2012!$AP$7:$AP$253)</f>
        <v>0</v>
      </c>
      <c r="AP131" s="145">
        <f>SUMIF(Entrada_Dados_Ano_2012!$C$7:$C$253,D131,Entrada_Dados_Ano_2012!$AQ$7:$AQ$253)</f>
        <v>0</v>
      </c>
      <c r="AQ131" s="142">
        <f>SUMIF(Entrada_Dados_Ano_2012!$C$7:$C$253,D131,Entrada_Dados_Ano_2012!$AT$7:$AT$253)</f>
        <v>0</v>
      </c>
      <c r="AR131" s="40">
        <f>SUMIF(Entrada_Dados_Ano_2012!$C$7:$C$253,D131,Entrada_Dados_Ano_2012!$AU$7:$AU$253)</f>
        <v>0</v>
      </c>
      <c r="AS131" s="40">
        <f>SUMIF(Entrada_Dados_Ano_2012!$C$7:$C$253,D131,Entrada_Dados_Ano_2012!$AV$7:$AV$253)</f>
        <v>0</v>
      </c>
      <c r="AT131" s="40">
        <f>SUMIF(Entrada_Dados_Ano_2012!$C$7:$C$253,D131,Entrada_Dados_Ano_2012!$AW$7:$AW$253)</f>
        <v>0</v>
      </c>
      <c r="AU131" s="40">
        <f>SUMIF(Entrada_Dados_Ano_2012!$C$7:$C$253,D131,Entrada_Dados_Ano_2012!$AX$7:$AX$253)</f>
        <v>245</v>
      </c>
      <c r="AV131" s="40">
        <f>SUMIF(Entrada_Dados_Ano_2012!$C$7:$C$253,D131,Entrada_Dados_Ano_2012!$AY$7:$AY$253)</f>
        <v>0</v>
      </c>
      <c r="AW131" s="40">
        <f>SUMIF(Entrada_Dados_Ano_2012!$C$7:$C$253,D131,Entrada_Dados_Ano_2012!$AZ$7:$AZ$253)</f>
        <v>0</v>
      </c>
      <c r="AX131" s="40">
        <f>SUMIF(Entrada_Dados_Ano_2012!$C$7:$C$253,D131,Entrada_Dados_Ano_2012!$BA$7:$BA$253)</f>
        <v>0</v>
      </c>
      <c r="AY131" s="40">
        <f>SUMIF(Entrada_Dados_Ano_2012!$C$7:$C$253,D131,Entrada_Dados_Ano_2012!$BB$7:$BB$253)</f>
        <v>0</v>
      </c>
      <c r="AZ131" s="40">
        <f>SUMIF(Entrada_Dados_Ano_2012!$C$7:$C$253,D131,Entrada_Dados_Ano_2012!$BC$7:$BC$253)</f>
        <v>0</v>
      </c>
      <c r="BA131" s="40">
        <f>SUMIF(Entrada_Dados_Ano_2012!$C$7:$C$253,D131,Entrada_Dados_Ano_2012!$BD$7:$BD$253)</f>
        <v>0</v>
      </c>
      <c r="BB131" s="40">
        <f>SUMIF(Entrada_Dados_Ano_2012!$C$7:$C$253,D131,Entrada_Dados_Ano_2012!$BE$7:$BE$253)</f>
        <v>0</v>
      </c>
      <c r="BC131" s="40">
        <f>SUMIF(Entrada_Dados_Ano_2012!$C$7:$C$253,D131,Entrada_Dados_Ano_2012!$BF$7:$BF$253)</f>
        <v>0</v>
      </c>
      <c r="BD131" s="40">
        <f>SUMIF(Entrada_Dados_Ano_2012!$C$7:$C$253,D131,Entrada_Dados_Ano_2012!$BG$7:$BG$253)</f>
        <v>0</v>
      </c>
      <c r="BE131" s="40">
        <f>SUMIF(Entrada_Dados_Ano_2012!$C$7:$C$253,D131,Entrada_Dados_Ano_2012!$BH$7:$BH$253)</f>
        <v>3250</v>
      </c>
      <c r="BF131" s="40">
        <f>SUMIF(Entrada_Dados_Ano_2012!$C$7:$C$253,D131,Entrada_Dados_Ano_2012!$BI$7:$BI$253)</f>
        <v>1200</v>
      </c>
      <c r="BG131" s="40">
        <f>SUMIF(Entrada_Dados_Ano_2012!$C$7:$C$253,D131,Entrada_Dados_Ano_2012!$BJ$7:$BJ$253)</f>
        <v>0</v>
      </c>
      <c r="BH131" s="40">
        <f>SUMIF(Entrada_Dados_Ano_2012!$C$7:$C$253,D131,Entrada_Dados_Ano_2012!$BK$7:$BK$253)</f>
        <v>0</v>
      </c>
      <c r="BI131" s="40">
        <f>SUMIF(Entrada_Dados_Ano_2012!$C$7:$C$253,D131,Entrada_Dados_Ano_2012!$BL$7:$BL$253)</f>
        <v>0</v>
      </c>
      <c r="BK131" s="80">
        <v>124</v>
      </c>
      <c r="BL131" s="81">
        <f t="shared" si="143"/>
        <v>0</v>
      </c>
      <c r="BM131" s="80" t="str">
        <f>IF(BL131=1,SUM($BL$8:BL131),"")</f>
        <v/>
      </c>
      <c r="BN131" s="86" t="str">
        <f t="shared" si="144"/>
        <v>Itauçu</v>
      </c>
      <c r="BO131" s="117">
        <f t="shared" si="227"/>
        <v>0</v>
      </c>
      <c r="BP131" s="116">
        <f>HLOOKUP($BP$6,$BZ$6:DI131,BX131)</f>
        <v>0</v>
      </c>
      <c r="BQ131" s="117">
        <f>HLOOKUP($BQ$6,$DJ$6:ES131,BX131)</f>
        <v>0</v>
      </c>
      <c r="BR131" s="116">
        <f>HLOOKUP($BR$6,$ET$6:GC131,BX131)</f>
        <v>0</v>
      </c>
      <c r="BS131" s="84" t="str">
        <f t="shared" si="145"/>
        <v/>
      </c>
      <c r="BT131" s="96" t="str">
        <f>IF((SUM($BL130:$BL$254)=0),"",IF($BK131=VLOOKUP($BK131,$BM$8:$BM$254,1),IF(VLOOKUP($BK131,$BM$8:$BO$254,2)=0,"",VLOOKUP($BK131,$BM$8:$BO$254,3))," "))</f>
        <v/>
      </c>
      <c r="BU131" s="93" t="str">
        <f t="shared" si="146"/>
        <v/>
      </c>
      <c r="BV131" s="90" t="str">
        <f t="shared" si="147"/>
        <v/>
      </c>
      <c r="BW131" s="93" t="str">
        <f t="shared" si="148"/>
        <v/>
      </c>
      <c r="BX131" s="97">
        <v>126</v>
      </c>
      <c r="BY131" s="29"/>
      <c r="BZ131" s="113"/>
      <c r="CA131" s="113">
        <f t="shared" si="149"/>
        <v>0</v>
      </c>
      <c r="CB131" s="113">
        <f t="shared" si="150"/>
        <v>0</v>
      </c>
      <c r="CC131" s="113">
        <f t="shared" si="151"/>
        <v>0</v>
      </c>
      <c r="CD131" s="113">
        <f t="shared" si="152"/>
        <v>0</v>
      </c>
      <c r="CE131" s="113">
        <f t="shared" ca="1" si="153"/>
        <v>0</v>
      </c>
      <c r="CF131" s="113">
        <f t="shared" si="154"/>
        <v>90</v>
      </c>
      <c r="CG131" s="113">
        <f t="shared" si="155"/>
        <v>80</v>
      </c>
      <c r="CH131" s="113">
        <f t="shared" si="156"/>
        <v>0</v>
      </c>
      <c r="CI131" s="113">
        <f t="shared" si="116"/>
        <v>0</v>
      </c>
      <c r="CJ131" s="113">
        <f t="shared" si="117"/>
        <v>90</v>
      </c>
      <c r="CK131" s="113">
        <f t="shared" si="157"/>
        <v>0</v>
      </c>
      <c r="CL131" s="113">
        <f t="shared" si="158"/>
        <v>0</v>
      </c>
      <c r="CM131" s="113">
        <f t="shared" si="159"/>
        <v>0</v>
      </c>
      <c r="CN131" s="113">
        <f t="shared" si="160"/>
        <v>0</v>
      </c>
      <c r="CO131" s="113">
        <f t="shared" si="161"/>
        <v>0</v>
      </c>
      <c r="CP131" s="113">
        <f t="shared" si="162"/>
        <v>0</v>
      </c>
      <c r="CQ131" s="113">
        <f t="shared" si="163"/>
        <v>0</v>
      </c>
      <c r="CR131" s="113">
        <f t="shared" si="164"/>
        <v>0</v>
      </c>
      <c r="CS131" s="113">
        <f t="shared" si="118"/>
        <v>0</v>
      </c>
      <c r="CT131" s="113">
        <f t="shared" si="119"/>
        <v>40</v>
      </c>
      <c r="CU131" s="113">
        <f t="shared" si="120"/>
        <v>25</v>
      </c>
      <c r="CV131" s="113">
        <f t="shared" si="121"/>
        <v>0</v>
      </c>
      <c r="CW131" s="113">
        <f t="shared" si="165"/>
        <v>0</v>
      </c>
      <c r="CX131" s="113">
        <f t="shared" si="122"/>
        <v>0</v>
      </c>
      <c r="CY131" s="113">
        <f t="shared" si="123"/>
        <v>0</v>
      </c>
      <c r="CZ131" s="113">
        <f t="shared" si="124"/>
        <v>0</v>
      </c>
      <c r="DA131" s="113">
        <f t="shared" si="166"/>
        <v>0</v>
      </c>
      <c r="DB131" s="113">
        <f t="shared" si="167"/>
        <v>650</v>
      </c>
      <c r="DC131" s="113">
        <f t="shared" si="168"/>
        <v>0</v>
      </c>
      <c r="DD131" s="113">
        <f t="shared" si="169"/>
        <v>425</v>
      </c>
      <c r="DE131" s="113">
        <f t="shared" si="170"/>
        <v>0</v>
      </c>
      <c r="DF131" s="113">
        <f t="shared" si="171"/>
        <v>25</v>
      </c>
      <c r="DG131" s="113">
        <f t="shared" si="172"/>
        <v>0</v>
      </c>
      <c r="DH131" s="113">
        <f t="shared" si="173"/>
        <v>0</v>
      </c>
      <c r="DI131" s="113">
        <f t="shared" si="174"/>
        <v>0</v>
      </c>
      <c r="DJ131" s="113"/>
      <c r="DK131" s="113">
        <f t="shared" si="175"/>
        <v>0</v>
      </c>
      <c r="DL131" s="113">
        <f t="shared" si="176"/>
        <v>0</v>
      </c>
      <c r="DM131" s="113">
        <f t="shared" si="177"/>
        <v>0</v>
      </c>
      <c r="DN131" s="113">
        <f t="shared" si="178"/>
        <v>0</v>
      </c>
      <c r="DO131" s="113">
        <f t="shared" si="179"/>
        <v>0</v>
      </c>
      <c r="DP131" s="113">
        <f t="shared" si="180"/>
        <v>90</v>
      </c>
      <c r="DQ131" s="113">
        <f t="shared" si="181"/>
        <v>80</v>
      </c>
      <c r="DR131" s="113">
        <f t="shared" si="182"/>
        <v>0</v>
      </c>
      <c r="DS131" s="113">
        <f t="shared" si="125"/>
        <v>0</v>
      </c>
      <c r="DT131" s="113">
        <f t="shared" si="126"/>
        <v>90</v>
      </c>
      <c r="DU131" s="113">
        <f t="shared" si="183"/>
        <v>0</v>
      </c>
      <c r="DV131" s="113">
        <f t="shared" si="184"/>
        <v>0</v>
      </c>
      <c r="DW131" s="113">
        <f t="shared" si="185"/>
        <v>0</v>
      </c>
      <c r="DX131" s="113">
        <f t="shared" si="186"/>
        <v>0</v>
      </c>
      <c r="DY131" s="113">
        <f t="shared" si="187"/>
        <v>0</v>
      </c>
      <c r="DZ131" s="113">
        <f t="shared" si="188"/>
        <v>0</v>
      </c>
      <c r="EA131" s="113">
        <f t="shared" si="189"/>
        <v>0</v>
      </c>
      <c r="EB131" s="113">
        <f t="shared" si="190"/>
        <v>0</v>
      </c>
      <c r="EC131" s="113">
        <f t="shared" si="127"/>
        <v>0</v>
      </c>
      <c r="ED131" s="113">
        <f t="shared" si="128"/>
        <v>40</v>
      </c>
      <c r="EE131" s="113">
        <f t="shared" si="129"/>
        <v>25</v>
      </c>
      <c r="EF131" s="113">
        <f t="shared" si="130"/>
        <v>0</v>
      </c>
      <c r="EG131" s="113">
        <f t="shared" si="191"/>
        <v>0</v>
      </c>
      <c r="EH131" s="113">
        <f t="shared" si="131"/>
        <v>0</v>
      </c>
      <c r="EI131" s="113">
        <f t="shared" si="132"/>
        <v>0</v>
      </c>
      <c r="EJ131" s="113">
        <f t="shared" si="133"/>
        <v>0</v>
      </c>
      <c r="EK131" s="113">
        <f t="shared" si="192"/>
        <v>0</v>
      </c>
      <c r="EL131" s="113">
        <f t="shared" si="193"/>
        <v>650</v>
      </c>
      <c r="EM131" s="113">
        <f t="shared" si="194"/>
        <v>0</v>
      </c>
      <c r="EN131" s="113">
        <f t="shared" si="195"/>
        <v>425</v>
      </c>
      <c r="EO131" s="113">
        <f t="shared" si="196"/>
        <v>0</v>
      </c>
      <c r="EP131" s="113">
        <f t="shared" si="197"/>
        <v>25</v>
      </c>
      <c r="EQ131" s="113">
        <f t="shared" si="198"/>
        <v>0</v>
      </c>
      <c r="ER131" s="113">
        <f t="shared" si="199"/>
        <v>0</v>
      </c>
      <c r="ES131" s="113">
        <f t="shared" si="200"/>
        <v>0</v>
      </c>
      <c r="ET131" s="113"/>
      <c r="EU131" s="113">
        <f t="shared" si="201"/>
        <v>0</v>
      </c>
      <c r="EV131" s="113">
        <f t="shared" si="202"/>
        <v>0</v>
      </c>
      <c r="EW131" s="113">
        <f t="shared" si="203"/>
        <v>0</v>
      </c>
      <c r="EX131" s="113">
        <f t="shared" si="204"/>
        <v>0</v>
      </c>
      <c r="EY131" s="113">
        <f t="shared" si="205"/>
        <v>0</v>
      </c>
      <c r="EZ131" s="113">
        <f t="shared" si="206"/>
        <v>245</v>
      </c>
      <c r="FA131" s="113">
        <f t="shared" si="207"/>
        <v>1500</v>
      </c>
      <c r="FB131" s="113">
        <f t="shared" si="208"/>
        <v>0</v>
      </c>
      <c r="FC131" s="113">
        <f t="shared" si="134"/>
        <v>0</v>
      </c>
      <c r="FD131" s="113">
        <f t="shared" si="135"/>
        <v>134</v>
      </c>
      <c r="FE131" s="113">
        <f t="shared" si="209"/>
        <v>0</v>
      </c>
      <c r="FF131" s="113">
        <f t="shared" si="210"/>
        <v>0</v>
      </c>
      <c r="FG131" s="113">
        <f t="shared" si="211"/>
        <v>0</v>
      </c>
      <c r="FH131" s="113">
        <f t="shared" si="212"/>
        <v>0</v>
      </c>
      <c r="FI131" s="113">
        <f t="shared" si="213"/>
        <v>0</v>
      </c>
      <c r="FJ131" s="113">
        <f t="shared" si="214"/>
        <v>0</v>
      </c>
      <c r="FK131" s="113">
        <f t="shared" si="215"/>
        <v>0</v>
      </c>
      <c r="FL131" s="113">
        <f t="shared" si="216"/>
        <v>0</v>
      </c>
      <c r="FM131" s="113">
        <f t="shared" si="136"/>
        <v>0</v>
      </c>
      <c r="FN131" s="113">
        <f t="shared" si="137"/>
        <v>750</v>
      </c>
      <c r="FO131" s="113">
        <f t="shared" si="138"/>
        <v>300</v>
      </c>
      <c r="FP131" s="113">
        <f t="shared" si="139"/>
        <v>0</v>
      </c>
      <c r="FQ131" s="113">
        <f t="shared" si="217"/>
        <v>0</v>
      </c>
      <c r="FR131" s="113">
        <f t="shared" si="140"/>
        <v>0</v>
      </c>
      <c r="FS131" s="113">
        <f t="shared" si="141"/>
        <v>0</v>
      </c>
      <c r="FT131" s="113">
        <f t="shared" si="142"/>
        <v>0</v>
      </c>
      <c r="FU131" s="113">
        <f t="shared" si="218"/>
        <v>0</v>
      </c>
      <c r="FV131" s="113">
        <f t="shared" si="219"/>
        <v>3250</v>
      </c>
      <c r="FW131" s="113">
        <f t="shared" si="220"/>
        <v>0</v>
      </c>
      <c r="FX131" s="113">
        <f t="shared" si="221"/>
        <v>1200</v>
      </c>
      <c r="FY131" s="113">
        <f t="shared" si="222"/>
        <v>0</v>
      </c>
      <c r="FZ131" s="113">
        <f t="shared" si="223"/>
        <v>300</v>
      </c>
      <c r="GA131" s="113">
        <f t="shared" si="224"/>
        <v>0</v>
      </c>
      <c r="GB131" s="113">
        <f t="shared" si="225"/>
        <v>0</v>
      </c>
      <c r="GC131" s="113">
        <f t="shared" si="226"/>
        <v>0</v>
      </c>
    </row>
    <row r="132" spans="2:185" ht="12.75" customHeight="1" x14ac:dyDescent="0.2">
      <c r="B132" s="124">
        <v>125</v>
      </c>
      <c r="C132" s="121" t="s">
        <v>398</v>
      </c>
      <c r="D132" s="126" t="s">
        <v>173</v>
      </c>
      <c r="E132" s="40">
        <f>SUMIF(Entrada_Dados_Ano_2012!$C$7:$C$253,D132,Entrada_Dados_Ano_2012!$D$7:$D$253)</f>
        <v>0</v>
      </c>
      <c r="F132" s="40">
        <f>SUMIF(Entrada_Dados_Ano_2012!$C$7:$C$253,D132,Entrada_Dados_Ano_2012!$E$7:$E$253)</f>
        <v>450</v>
      </c>
      <c r="G132" s="40">
        <f>SUMIF(Entrada_Dados_Ano_2012!$C$7:$C$253,D132,Entrada_Dados_Ano_2012!$F$7:$F$253)</f>
        <v>0</v>
      </c>
      <c r="H132" s="40">
        <f ca="1">SUMIF(Entrada_Dados_Ano_2012!$C$7:$C$253,D132,Entrada_Dados_Ano_2012!$G$7:$G$251)</f>
        <v>0</v>
      </c>
      <c r="I132" s="40">
        <f>SUMIF(Entrada_Dados_Ano_2012!$C$7:$C$251,D132,Entrada_Dados_Ano_2012!$H$7:$H$253)</f>
        <v>100</v>
      </c>
      <c r="J132" s="40">
        <f>SUMIF(Entrada_Dados_Ano_2012!$C$7:$C$253,D132,Entrada_Dados_Ano_2012!$I$7:$I$253)</f>
        <v>0</v>
      </c>
      <c r="K132" s="40">
        <f>SUMIF(Entrada_Dados_Ano_2012!$C$7:$C$253,D132,Entrada_Dados_Ano_2012!$J$7:$J$253)</f>
        <v>41500</v>
      </c>
      <c r="L132" s="40">
        <f>SUMIF(Entrada_Dados_Ano_2012!$C$7:$C$253,D132,Entrada_Dados_Ano_2012!$K$7:$K$253)</f>
        <v>0</v>
      </c>
      <c r="M132" s="40">
        <f>SUMIF(Entrada_Dados_Ano_2012!$C$7:$C$253,D132,Entrada_Dados_Ano_2012!$L$7:$L$253)</f>
        <v>0</v>
      </c>
      <c r="N132" s="40">
        <f>SUMIF(Entrada_Dados_Ano_2012!$C$7:$C$253,D132,Entrada_Dados_Ano_2012!$M$7:$M$253)</f>
        <v>80</v>
      </c>
      <c r="O132" s="40">
        <f>SUMIF(Entrada_Dados_Ano_2012!$C$7:$C$253,D132,Entrada_Dados_Ano_2012!$N$7:$N$253)</f>
        <v>0</v>
      </c>
      <c r="P132" s="40">
        <f>SUMIF(Entrada_Dados_Ano_2012!$C$7:$C$253,D132,Entrada_Dados_Ano_2012!$O$7:$O$253)</f>
        <v>400</v>
      </c>
      <c r="Q132" s="40">
        <f>SUMIF(Entrada_Dados_Ano_2012!$C$7:$C$253,D132,Entrada_Dados_Ano_2012!$P$7:$P$253)</f>
        <v>20</v>
      </c>
      <c r="R132" s="40">
        <f>SUMIF(Entrada_Dados_Ano_2012!$C$7:$C$253,D132,Entrada_Dados_Ano_2012!$Q$7:$Q$253)</f>
        <v>0</v>
      </c>
      <c r="S132" s="40">
        <f>SUMIF(Entrada_Dados_Ano_2012!$C$7:$C$253,D132,Entrada_Dados_Ano_2012!$R$7:$R$253)</f>
        <v>9700</v>
      </c>
      <c r="T132" s="40">
        <f>SUMIF(Entrada_Dados_Ano_2012!$C$7:$C$253,D132,Entrada_Dados_Ano_2012!$S$7:$S$253)</f>
        <v>29000</v>
      </c>
      <c r="U132" s="40">
        <f>SUMIF(Entrada_Dados_Ano_2012!$C$7:$C$253,D132,Entrada_Dados_Ano_2012!$T$7:$T$253)</f>
        <v>3000</v>
      </c>
      <c r="V132" s="40">
        <f>SUMIF(Entrada_Dados_Ano_2012!$C$7:$C$253,D132,Entrada_Dados_Ano_2012!$U$7:$U$253)</f>
        <v>0</v>
      </c>
      <c r="W132" s="145">
        <f>SUMIF(Entrada_Dados_Ano_2012!$C$7:$C$253,D132,Entrada_Dados_Ano_2012!$V$7:$V$253)</f>
        <v>0</v>
      </c>
      <c r="X132" s="142">
        <f>SUMIF(Entrada_Dados_Ano_2012!$C$7:$C$253,D132,Entrada_Dados_Ano_2012!$Y$7:$Y$253)</f>
        <v>0</v>
      </c>
      <c r="Y132" s="40">
        <f>SUMIF(Entrada_Dados_Ano_2012!$C$7:$C$253,D132,Entrada_Dados_Ano_2012!$Z$7:$Z$253)</f>
        <v>450</v>
      </c>
      <c r="Z132" s="40">
        <f>SUMIF(Entrada_Dados_Ano_2012!$C$7:$C$253,D132,Entrada_Dados_Ano_2012!$AA$7:$AA$253)</f>
        <v>0</v>
      </c>
      <c r="AA132" s="40">
        <f>SUMIF(Entrada_Dados_Ano_2012!$C$7:$C$253,D132,Entrada_Dados_Ano_2012!$AB$7:$AB$253)</f>
        <v>0</v>
      </c>
      <c r="AB132" s="40">
        <f>SUMIF(Entrada_Dados_Ano_2012!$C$7:$C$253,D132,Entrada_Dados_Ano_2012!$AC$7:$AC$253)</f>
        <v>100</v>
      </c>
      <c r="AC132" s="40">
        <f>SUMIF(Entrada_Dados_Ano_2012!$C$7:$C$253,D132,Entrada_Dados_Ano_2012!$AD$7:$AD$253)</f>
        <v>0</v>
      </c>
      <c r="AD132" s="40">
        <f>SUMIF(Entrada_Dados_Ano_2012!$C$7:$C$253,D132,Entrada_Dados_Ano_2012!$AE$7:$AE$253)</f>
        <v>41500</v>
      </c>
      <c r="AE132" s="40">
        <f>SUMIF(Entrada_Dados_Ano_2012!$C$7:$C$253,D132,Entrada_Dados_Ano_2012!$AF$7:$AF$253)</f>
        <v>0</v>
      </c>
      <c r="AF132" s="40">
        <f>SUMIF(Entrada_Dados_Ano_2012!$C$7:$C$253,D132,Entrada_Dados_Ano_2012!$AG$7:$AG$253)</f>
        <v>0</v>
      </c>
      <c r="AG132" s="40">
        <f>SUMIF(Entrada_Dados_Ano_2012!$C$7:$C$253,D132,Entrada_Dados_Ano_2012!$AH$7:$AH$253)</f>
        <v>80</v>
      </c>
      <c r="AH132" s="40">
        <f>SUMIF(Entrada_Dados_Ano_2012!$C$7:$C$253,D132,Entrada_Dados_Ano_2012!$AI$7:$AI$253)</f>
        <v>0</v>
      </c>
      <c r="AI132" s="40">
        <f>SUMIF(Entrada_Dados_Ano_2012!$C$7:$C$253,D132,Entrada_Dados_Ano_2012!$AJ$7:$AJ$253)</f>
        <v>400</v>
      </c>
      <c r="AJ132" s="40">
        <f>SUMIF(Entrada_Dados_Ano_2012!$C$7:$C$253,D132,Entrada_Dados_Ano_2012!$AK$7:$AK$253)</f>
        <v>20</v>
      </c>
      <c r="AK132" s="40">
        <f>SUMIF(Entrada_Dados_Ano_2012!$C$7:$C$253,D132,Entrada_Dados_Ano_2012!$AL$7:$AL$253)</f>
        <v>0</v>
      </c>
      <c r="AL132" s="40">
        <f>SUMIF(Entrada_Dados_Ano_2012!$C$7:$C$253,D132,Entrada_Dados_Ano_2012!$AM$7:$AM$253)</f>
        <v>9700</v>
      </c>
      <c r="AM132" s="40">
        <f>SUMIF(Entrada_Dados_Ano_2012!$C$7:$C$253,D132,Entrada_Dados_Ano_2012!$AN$7:$AN$253)</f>
        <v>29000</v>
      </c>
      <c r="AN132" s="40">
        <f>SUMIF(Entrada_Dados_Ano_2012!$C$7:$C$253,D132,Entrada_Dados_Ano_2012!$AO$7:$AO$253)</f>
        <v>3000</v>
      </c>
      <c r="AO132" s="40">
        <f>SUMIF(Entrada_Dados_Ano_2012!$C$7:$C$253,D132,Entrada_Dados_Ano_2012!$AP$7:$AP$253)</f>
        <v>0</v>
      </c>
      <c r="AP132" s="145">
        <f>SUMIF(Entrada_Dados_Ano_2012!$C$7:$C$253,D132,Entrada_Dados_Ano_2012!$AQ$7:$AQ$253)</f>
        <v>0</v>
      </c>
      <c r="AQ132" s="142">
        <f>SUMIF(Entrada_Dados_Ano_2012!$C$7:$C$253,D132,Entrada_Dados_Ano_2012!$AT$7:$AT$253)</f>
        <v>0</v>
      </c>
      <c r="AR132" s="40">
        <f>SUMIF(Entrada_Dados_Ano_2012!$C$7:$C$253,D132,Entrada_Dados_Ano_2012!$AU$7:$AU$253)</f>
        <v>1485</v>
      </c>
      <c r="AS132" s="40">
        <f>SUMIF(Entrada_Dados_Ano_2012!$C$7:$C$253,D132,Entrada_Dados_Ano_2012!$AV$7:$AV$253)</f>
        <v>0</v>
      </c>
      <c r="AT132" s="40">
        <f>SUMIF(Entrada_Dados_Ano_2012!$C$7:$C$253,D132,Entrada_Dados_Ano_2012!$AW$7:$AW$253)</f>
        <v>0</v>
      </c>
      <c r="AU132" s="40">
        <f>SUMIF(Entrada_Dados_Ano_2012!$C$7:$C$253,D132,Entrada_Dados_Ano_2012!$AX$7:$AX$253)</f>
        <v>193</v>
      </c>
      <c r="AV132" s="40">
        <f>SUMIF(Entrada_Dados_Ano_2012!$C$7:$C$253,D132,Entrada_Dados_Ano_2012!$AY$7:$AY$253)</f>
        <v>0</v>
      </c>
      <c r="AW132" s="40">
        <f>SUMIF(Entrada_Dados_Ano_2012!$C$7:$C$253,D132,Entrada_Dados_Ano_2012!$AZ$7:$AZ$253)</f>
        <v>3552300</v>
      </c>
      <c r="AX132" s="40">
        <f>SUMIF(Entrada_Dados_Ano_2012!$C$7:$C$253,D132,Entrada_Dados_Ano_2012!$BA$7:$BA$253)</f>
        <v>0</v>
      </c>
      <c r="AY132" s="40">
        <f>SUMIF(Entrada_Dados_Ano_2012!$C$7:$C$253,D132,Entrada_Dados_Ano_2012!$BB$7:$BB$253)</f>
        <v>0</v>
      </c>
      <c r="AZ132" s="40">
        <f>SUMIF(Entrada_Dados_Ano_2012!$C$7:$C$253,D132,Entrada_Dados_Ano_2012!$BC$7:$BC$253)</f>
        <v>216</v>
      </c>
      <c r="BA132" s="40">
        <f>SUMIF(Entrada_Dados_Ano_2012!$C$7:$C$253,D132,Entrada_Dados_Ano_2012!$BD$7:$BD$253)</f>
        <v>0</v>
      </c>
      <c r="BB132" s="40">
        <f>SUMIF(Entrada_Dados_Ano_2012!$C$7:$C$253,D132,Entrada_Dados_Ano_2012!$BE$7:$BE$253)</f>
        <v>600</v>
      </c>
      <c r="BC132" s="40">
        <f>SUMIF(Entrada_Dados_Ano_2012!$C$7:$C$253,D132,Entrada_Dados_Ano_2012!$BF$7:$BF$253)</f>
        <v>280</v>
      </c>
      <c r="BD132" s="40">
        <f>SUMIF(Entrada_Dados_Ano_2012!$C$7:$C$253,D132,Entrada_Dados_Ano_2012!$BG$7:$BG$253)</f>
        <v>0</v>
      </c>
      <c r="BE132" s="40">
        <f>SUMIF(Entrada_Dados_Ano_2012!$C$7:$C$253,D132,Entrada_Dados_Ano_2012!$BH$7:$BH$253)</f>
        <v>41270</v>
      </c>
      <c r="BF132" s="40">
        <f>SUMIF(Entrada_Dados_Ano_2012!$C$7:$C$253,D132,Entrada_Dados_Ano_2012!$BI$7:$BI$253)</f>
        <v>53940</v>
      </c>
      <c r="BG132" s="40">
        <f>SUMIF(Entrada_Dados_Ano_2012!$C$7:$C$253,D132,Entrada_Dados_Ano_2012!$BJ$7:$BJ$253)</f>
        <v>9300</v>
      </c>
      <c r="BH132" s="40">
        <f>SUMIF(Entrada_Dados_Ano_2012!$C$7:$C$253,D132,Entrada_Dados_Ano_2012!$BK$7:$BK$253)</f>
        <v>0</v>
      </c>
      <c r="BI132" s="40">
        <f>SUMIF(Entrada_Dados_Ano_2012!$C$7:$C$253,D132,Entrada_Dados_Ano_2012!$BL$7:$BL$253)</f>
        <v>0</v>
      </c>
      <c r="BK132" s="80">
        <v>125</v>
      </c>
      <c r="BL132" s="81">
        <f t="shared" si="143"/>
        <v>0</v>
      </c>
      <c r="BM132" s="80" t="str">
        <f>IF(BL132=1,SUM($BL$8:BL132),"")</f>
        <v/>
      </c>
      <c r="BN132" s="86" t="str">
        <f t="shared" si="144"/>
        <v>Itumbiara</v>
      </c>
      <c r="BO132" s="117">
        <f t="shared" si="227"/>
        <v>0</v>
      </c>
      <c r="BP132" s="116">
        <f>HLOOKUP($BP$6,$BZ$6:DI132,BX132)</f>
        <v>0</v>
      </c>
      <c r="BQ132" s="117">
        <f>HLOOKUP($BQ$6,$DJ$6:ES132,BX132)</f>
        <v>0</v>
      </c>
      <c r="BR132" s="116">
        <f>HLOOKUP($BR$6,$ET$6:GC132,BX132)</f>
        <v>0</v>
      </c>
      <c r="BS132" s="84" t="str">
        <f t="shared" si="145"/>
        <v/>
      </c>
      <c r="BT132" s="96" t="str">
        <f>IF((SUM($BL131:$BL$254)=0),"",IF($BK132=VLOOKUP($BK132,$BM$8:$BM$254,1),IF(VLOOKUP($BK132,$BM$8:$BO$254,2)=0,"",VLOOKUP($BK132,$BM$8:$BO$254,3))," "))</f>
        <v/>
      </c>
      <c r="BU132" s="93" t="str">
        <f t="shared" si="146"/>
        <v/>
      </c>
      <c r="BV132" s="90" t="str">
        <f t="shared" si="147"/>
        <v/>
      </c>
      <c r="BW132" s="93" t="str">
        <f t="shared" si="148"/>
        <v/>
      </c>
      <c r="BX132" s="97">
        <v>127</v>
      </c>
      <c r="BY132" s="29"/>
      <c r="BZ132" s="113"/>
      <c r="CA132" s="113">
        <f t="shared" si="149"/>
        <v>0</v>
      </c>
      <c r="CB132" s="113">
        <f t="shared" si="150"/>
        <v>0</v>
      </c>
      <c r="CC132" s="113">
        <f t="shared" si="151"/>
        <v>450</v>
      </c>
      <c r="CD132" s="113">
        <f t="shared" si="152"/>
        <v>0</v>
      </c>
      <c r="CE132" s="113">
        <f t="shared" ca="1" si="153"/>
        <v>0</v>
      </c>
      <c r="CF132" s="113">
        <f t="shared" si="154"/>
        <v>100</v>
      </c>
      <c r="CG132" s="113">
        <f t="shared" si="155"/>
        <v>20</v>
      </c>
      <c r="CH132" s="113">
        <f t="shared" si="156"/>
        <v>0</v>
      </c>
      <c r="CI132" s="113">
        <f t="shared" si="116"/>
        <v>0</v>
      </c>
      <c r="CJ132" s="113">
        <f t="shared" si="117"/>
        <v>0</v>
      </c>
      <c r="CK132" s="113">
        <f t="shared" si="157"/>
        <v>41500</v>
      </c>
      <c r="CL132" s="113">
        <f t="shared" si="158"/>
        <v>0</v>
      </c>
      <c r="CM132" s="113">
        <f t="shared" si="159"/>
        <v>0</v>
      </c>
      <c r="CN132" s="113">
        <f t="shared" si="160"/>
        <v>0</v>
      </c>
      <c r="CO132" s="113">
        <f t="shared" si="161"/>
        <v>80</v>
      </c>
      <c r="CP132" s="113">
        <f t="shared" si="162"/>
        <v>0</v>
      </c>
      <c r="CQ132" s="113">
        <f t="shared" si="163"/>
        <v>0</v>
      </c>
      <c r="CR132" s="113">
        <f t="shared" si="164"/>
        <v>400</v>
      </c>
      <c r="CS132" s="113">
        <f t="shared" si="118"/>
        <v>0</v>
      </c>
      <c r="CT132" s="113">
        <f t="shared" si="119"/>
        <v>120</v>
      </c>
      <c r="CU132" s="113">
        <f t="shared" si="120"/>
        <v>0</v>
      </c>
      <c r="CV132" s="113">
        <f t="shared" si="121"/>
        <v>0</v>
      </c>
      <c r="CW132" s="113">
        <f t="shared" si="165"/>
        <v>20</v>
      </c>
      <c r="CX132" s="113">
        <f t="shared" si="122"/>
        <v>5</v>
      </c>
      <c r="CY132" s="113">
        <f t="shared" si="123"/>
        <v>0</v>
      </c>
      <c r="CZ132" s="113">
        <f t="shared" si="124"/>
        <v>0</v>
      </c>
      <c r="DA132" s="113">
        <f t="shared" si="166"/>
        <v>0</v>
      </c>
      <c r="DB132" s="113">
        <f t="shared" si="167"/>
        <v>9700</v>
      </c>
      <c r="DC132" s="113">
        <f t="shared" si="168"/>
        <v>0</v>
      </c>
      <c r="DD132" s="113">
        <f t="shared" si="169"/>
        <v>29000</v>
      </c>
      <c r="DE132" s="113">
        <f t="shared" si="170"/>
        <v>3000</v>
      </c>
      <c r="DF132" s="113">
        <f t="shared" si="171"/>
        <v>0</v>
      </c>
      <c r="DG132" s="113">
        <f t="shared" si="172"/>
        <v>0</v>
      </c>
      <c r="DH132" s="113">
        <f t="shared" si="173"/>
        <v>0</v>
      </c>
      <c r="DI132" s="113">
        <f t="shared" si="174"/>
        <v>0</v>
      </c>
      <c r="DJ132" s="113"/>
      <c r="DK132" s="113">
        <f t="shared" si="175"/>
        <v>0</v>
      </c>
      <c r="DL132" s="113">
        <f t="shared" si="176"/>
        <v>0</v>
      </c>
      <c r="DM132" s="113">
        <f t="shared" si="177"/>
        <v>450</v>
      </c>
      <c r="DN132" s="113">
        <f t="shared" si="178"/>
        <v>0</v>
      </c>
      <c r="DO132" s="113">
        <f t="shared" si="179"/>
        <v>0</v>
      </c>
      <c r="DP132" s="113">
        <f t="shared" si="180"/>
        <v>100</v>
      </c>
      <c r="DQ132" s="113">
        <f t="shared" si="181"/>
        <v>20</v>
      </c>
      <c r="DR132" s="113">
        <f t="shared" si="182"/>
        <v>0</v>
      </c>
      <c r="DS132" s="113">
        <f t="shared" si="125"/>
        <v>0</v>
      </c>
      <c r="DT132" s="113">
        <f t="shared" si="126"/>
        <v>0</v>
      </c>
      <c r="DU132" s="113">
        <f t="shared" si="183"/>
        <v>41500</v>
      </c>
      <c r="DV132" s="113">
        <f t="shared" si="184"/>
        <v>0</v>
      </c>
      <c r="DW132" s="113">
        <f t="shared" si="185"/>
        <v>0</v>
      </c>
      <c r="DX132" s="113">
        <f t="shared" si="186"/>
        <v>0</v>
      </c>
      <c r="DY132" s="113">
        <f t="shared" si="187"/>
        <v>80</v>
      </c>
      <c r="DZ132" s="113">
        <f t="shared" si="188"/>
        <v>0</v>
      </c>
      <c r="EA132" s="113">
        <f t="shared" si="189"/>
        <v>0</v>
      </c>
      <c r="EB132" s="113">
        <f t="shared" si="190"/>
        <v>400</v>
      </c>
      <c r="EC132" s="113">
        <f t="shared" si="127"/>
        <v>0</v>
      </c>
      <c r="ED132" s="113">
        <f t="shared" si="128"/>
        <v>120</v>
      </c>
      <c r="EE132" s="113">
        <f t="shared" si="129"/>
        <v>0</v>
      </c>
      <c r="EF132" s="113">
        <f t="shared" si="130"/>
        <v>0</v>
      </c>
      <c r="EG132" s="113">
        <f t="shared" si="191"/>
        <v>20</v>
      </c>
      <c r="EH132" s="113">
        <f t="shared" si="131"/>
        <v>5</v>
      </c>
      <c r="EI132" s="113">
        <f t="shared" si="132"/>
        <v>0</v>
      </c>
      <c r="EJ132" s="113">
        <f t="shared" si="133"/>
        <v>0</v>
      </c>
      <c r="EK132" s="113">
        <f t="shared" si="192"/>
        <v>0</v>
      </c>
      <c r="EL132" s="113">
        <f t="shared" si="193"/>
        <v>9700</v>
      </c>
      <c r="EM132" s="113">
        <f t="shared" si="194"/>
        <v>0</v>
      </c>
      <c r="EN132" s="113">
        <f t="shared" si="195"/>
        <v>29000</v>
      </c>
      <c r="EO132" s="113">
        <f t="shared" si="196"/>
        <v>3000</v>
      </c>
      <c r="EP132" s="113">
        <f t="shared" si="197"/>
        <v>0</v>
      </c>
      <c r="EQ132" s="113">
        <f t="shared" si="198"/>
        <v>0</v>
      </c>
      <c r="ER132" s="113">
        <f t="shared" si="199"/>
        <v>0</v>
      </c>
      <c r="ES132" s="113">
        <f t="shared" si="200"/>
        <v>0</v>
      </c>
      <c r="ET132" s="113"/>
      <c r="EU132" s="113">
        <f t="shared" si="201"/>
        <v>0</v>
      </c>
      <c r="EV132" s="113">
        <f t="shared" si="202"/>
        <v>0</v>
      </c>
      <c r="EW132" s="113">
        <f t="shared" si="203"/>
        <v>1485</v>
      </c>
      <c r="EX132" s="113">
        <f t="shared" si="204"/>
        <v>0</v>
      </c>
      <c r="EY132" s="113">
        <f t="shared" si="205"/>
        <v>0</v>
      </c>
      <c r="EZ132" s="113">
        <f t="shared" si="206"/>
        <v>193</v>
      </c>
      <c r="FA132" s="113">
        <f t="shared" si="207"/>
        <v>280</v>
      </c>
      <c r="FB132" s="113">
        <f t="shared" si="208"/>
        <v>0</v>
      </c>
      <c r="FC132" s="113">
        <f t="shared" si="134"/>
        <v>0</v>
      </c>
      <c r="FD132" s="113">
        <f t="shared" si="135"/>
        <v>0</v>
      </c>
      <c r="FE132" s="113">
        <f t="shared" si="209"/>
        <v>3552300</v>
      </c>
      <c r="FF132" s="113">
        <f t="shared" si="210"/>
        <v>0</v>
      </c>
      <c r="FG132" s="113">
        <f t="shared" si="211"/>
        <v>0</v>
      </c>
      <c r="FH132" s="113">
        <f t="shared" si="212"/>
        <v>0</v>
      </c>
      <c r="FI132" s="113">
        <f t="shared" si="213"/>
        <v>216</v>
      </c>
      <c r="FJ132" s="113">
        <f t="shared" si="214"/>
        <v>0</v>
      </c>
      <c r="FK132" s="113">
        <f t="shared" si="215"/>
        <v>0</v>
      </c>
      <c r="FL132" s="113">
        <f t="shared" si="216"/>
        <v>600</v>
      </c>
      <c r="FM132" s="113">
        <f t="shared" si="136"/>
        <v>0</v>
      </c>
      <c r="FN132" s="113">
        <f t="shared" si="137"/>
        <v>1032</v>
      </c>
      <c r="FO132" s="113">
        <f t="shared" si="138"/>
        <v>0</v>
      </c>
      <c r="FP132" s="113">
        <f t="shared" si="139"/>
        <v>0</v>
      </c>
      <c r="FQ132" s="113">
        <f t="shared" si="217"/>
        <v>280</v>
      </c>
      <c r="FR132" s="113">
        <f t="shared" si="140"/>
        <v>50</v>
      </c>
      <c r="FS132" s="113">
        <f t="shared" si="141"/>
        <v>0</v>
      </c>
      <c r="FT132" s="113">
        <f t="shared" si="142"/>
        <v>0</v>
      </c>
      <c r="FU132" s="113">
        <f t="shared" si="218"/>
        <v>0</v>
      </c>
      <c r="FV132" s="113">
        <f t="shared" si="219"/>
        <v>41270</v>
      </c>
      <c r="FW132" s="113">
        <f t="shared" si="220"/>
        <v>0</v>
      </c>
      <c r="FX132" s="113">
        <f t="shared" si="221"/>
        <v>53940</v>
      </c>
      <c r="FY132" s="113">
        <f t="shared" si="222"/>
        <v>9300</v>
      </c>
      <c r="FZ132" s="113">
        <f t="shared" si="223"/>
        <v>0</v>
      </c>
      <c r="GA132" s="113">
        <f t="shared" si="224"/>
        <v>0</v>
      </c>
      <c r="GB132" s="113">
        <f t="shared" si="225"/>
        <v>0</v>
      </c>
      <c r="GC132" s="113">
        <f t="shared" si="226"/>
        <v>0</v>
      </c>
    </row>
    <row r="133" spans="2:185" ht="12.75" customHeight="1" x14ac:dyDescent="0.2">
      <c r="B133" s="124">
        <v>126</v>
      </c>
      <c r="C133" s="121" t="s">
        <v>399</v>
      </c>
      <c r="D133" s="126" t="s">
        <v>174</v>
      </c>
      <c r="E133" s="40">
        <f>SUMIF(Entrada_Dados_Ano_2012!$C$7:$C$253,D133,Entrada_Dados_Ano_2012!$D$7:$D$253)</f>
        <v>0</v>
      </c>
      <c r="F133" s="40">
        <f>SUMIF(Entrada_Dados_Ano_2012!$C$7:$C$253,D133,Entrada_Dados_Ano_2012!$E$7:$E$253)</f>
        <v>0</v>
      </c>
      <c r="G133" s="40">
        <f>SUMIF(Entrada_Dados_Ano_2012!$C$7:$C$253,D133,Entrada_Dados_Ano_2012!$F$7:$F$253)</f>
        <v>0</v>
      </c>
      <c r="H133" s="40">
        <f ca="1">SUMIF(Entrada_Dados_Ano_2012!$C$7:$C$253,D133,Entrada_Dados_Ano_2012!$G$7:$G$251)</f>
        <v>0</v>
      </c>
      <c r="I133" s="40">
        <f>SUMIF(Entrada_Dados_Ano_2012!$C$7:$C$251,D133,Entrada_Dados_Ano_2012!$H$7:$H$253)</f>
        <v>30</v>
      </c>
      <c r="J133" s="40">
        <f>SUMIF(Entrada_Dados_Ano_2012!$C$7:$C$253,D133,Entrada_Dados_Ano_2012!$I$7:$I$253)</f>
        <v>0</v>
      </c>
      <c r="K133" s="40">
        <f>SUMIF(Entrada_Dados_Ano_2012!$C$7:$C$253,D133,Entrada_Dados_Ano_2012!$J$7:$J$253)</f>
        <v>823</v>
      </c>
      <c r="L133" s="40">
        <f>SUMIF(Entrada_Dados_Ano_2012!$C$7:$C$253,D133,Entrada_Dados_Ano_2012!$K$7:$K$253)</f>
        <v>0</v>
      </c>
      <c r="M133" s="40">
        <f>SUMIF(Entrada_Dados_Ano_2012!$C$7:$C$253,D133,Entrada_Dados_Ano_2012!$L$7:$L$253)</f>
        <v>0</v>
      </c>
      <c r="N133" s="40">
        <f>SUMIF(Entrada_Dados_Ano_2012!$C$7:$C$253,D133,Entrada_Dados_Ano_2012!$M$7:$M$253)</f>
        <v>0</v>
      </c>
      <c r="O133" s="40">
        <f>SUMIF(Entrada_Dados_Ano_2012!$C$7:$C$253,D133,Entrada_Dados_Ano_2012!$N$7:$N$253)</f>
        <v>0</v>
      </c>
      <c r="P133" s="40">
        <f>SUMIF(Entrada_Dados_Ano_2012!$C$7:$C$253,D133,Entrada_Dados_Ano_2012!$O$7:$O$253)</f>
        <v>0</v>
      </c>
      <c r="Q133" s="40">
        <f>SUMIF(Entrada_Dados_Ano_2012!$C$7:$C$253,D133,Entrada_Dados_Ano_2012!$P$7:$P$253)</f>
        <v>40</v>
      </c>
      <c r="R133" s="40">
        <f>SUMIF(Entrada_Dados_Ano_2012!$C$7:$C$253,D133,Entrada_Dados_Ano_2012!$Q$7:$Q$253)</f>
        <v>0</v>
      </c>
      <c r="S133" s="40">
        <f>SUMIF(Entrada_Dados_Ano_2012!$C$7:$C$253,D133,Entrada_Dados_Ano_2012!$R$7:$R$253)</f>
        <v>140</v>
      </c>
      <c r="T133" s="40">
        <f>SUMIF(Entrada_Dados_Ano_2012!$C$7:$C$253,D133,Entrada_Dados_Ano_2012!$S$7:$S$253)</f>
        <v>2500</v>
      </c>
      <c r="U133" s="40">
        <f>SUMIF(Entrada_Dados_Ano_2012!$C$7:$C$253,D133,Entrada_Dados_Ano_2012!$T$7:$T$253)</f>
        <v>0</v>
      </c>
      <c r="V133" s="40">
        <f>SUMIF(Entrada_Dados_Ano_2012!$C$7:$C$253,D133,Entrada_Dados_Ano_2012!$U$7:$U$253)</f>
        <v>0</v>
      </c>
      <c r="W133" s="145">
        <f>SUMIF(Entrada_Dados_Ano_2012!$C$7:$C$253,D133,Entrada_Dados_Ano_2012!$V$7:$V$253)</f>
        <v>0</v>
      </c>
      <c r="X133" s="142">
        <f>SUMIF(Entrada_Dados_Ano_2012!$C$7:$C$253,D133,Entrada_Dados_Ano_2012!$Y$7:$Y$253)</f>
        <v>0</v>
      </c>
      <c r="Y133" s="40">
        <f>SUMIF(Entrada_Dados_Ano_2012!$C$7:$C$253,D133,Entrada_Dados_Ano_2012!$Z$7:$Z$253)</f>
        <v>0</v>
      </c>
      <c r="Z133" s="40">
        <f>SUMIF(Entrada_Dados_Ano_2012!$C$7:$C$253,D133,Entrada_Dados_Ano_2012!$AA$7:$AA$253)</f>
        <v>0</v>
      </c>
      <c r="AA133" s="40">
        <f>SUMIF(Entrada_Dados_Ano_2012!$C$7:$C$253,D133,Entrada_Dados_Ano_2012!$AB$7:$AB$253)</f>
        <v>0</v>
      </c>
      <c r="AB133" s="40">
        <f>SUMIF(Entrada_Dados_Ano_2012!$C$7:$C$253,D133,Entrada_Dados_Ano_2012!$AC$7:$AC$253)</f>
        <v>30</v>
      </c>
      <c r="AC133" s="40">
        <f>SUMIF(Entrada_Dados_Ano_2012!$C$7:$C$253,D133,Entrada_Dados_Ano_2012!$AD$7:$AD$253)</f>
        <v>0</v>
      </c>
      <c r="AD133" s="40">
        <f>SUMIF(Entrada_Dados_Ano_2012!$C$7:$C$253,D133,Entrada_Dados_Ano_2012!$AE$7:$AE$253)</f>
        <v>823</v>
      </c>
      <c r="AE133" s="40">
        <f>SUMIF(Entrada_Dados_Ano_2012!$C$7:$C$253,D133,Entrada_Dados_Ano_2012!$AF$7:$AF$253)</f>
        <v>0</v>
      </c>
      <c r="AF133" s="40">
        <f>SUMIF(Entrada_Dados_Ano_2012!$C$7:$C$253,D133,Entrada_Dados_Ano_2012!$AG$7:$AG$253)</f>
        <v>0</v>
      </c>
      <c r="AG133" s="40">
        <f>SUMIF(Entrada_Dados_Ano_2012!$C$7:$C$253,D133,Entrada_Dados_Ano_2012!$AH$7:$AH$253)</f>
        <v>0</v>
      </c>
      <c r="AH133" s="40">
        <f>SUMIF(Entrada_Dados_Ano_2012!$C$7:$C$253,D133,Entrada_Dados_Ano_2012!$AI$7:$AI$253)</f>
        <v>0</v>
      </c>
      <c r="AI133" s="40">
        <f>SUMIF(Entrada_Dados_Ano_2012!$C$7:$C$253,D133,Entrada_Dados_Ano_2012!$AJ$7:$AJ$253)</f>
        <v>0</v>
      </c>
      <c r="AJ133" s="40">
        <f>SUMIF(Entrada_Dados_Ano_2012!$C$7:$C$253,D133,Entrada_Dados_Ano_2012!$AK$7:$AK$253)</f>
        <v>40</v>
      </c>
      <c r="AK133" s="40">
        <f>SUMIF(Entrada_Dados_Ano_2012!$C$7:$C$253,D133,Entrada_Dados_Ano_2012!$AL$7:$AL$253)</f>
        <v>0</v>
      </c>
      <c r="AL133" s="40">
        <f>SUMIF(Entrada_Dados_Ano_2012!$C$7:$C$253,D133,Entrada_Dados_Ano_2012!$AM$7:$AM$253)</f>
        <v>140</v>
      </c>
      <c r="AM133" s="40">
        <f>SUMIF(Entrada_Dados_Ano_2012!$C$7:$C$253,D133,Entrada_Dados_Ano_2012!$AN$7:$AN$253)</f>
        <v>2500</v>
      </c>
      <c r="AN133" s="40">
        <f>SUMIF(Entrada_Dados_Ano_2012!$C$7:$C$253,D133,Entrada_Dados_Ano_2012!$AO$7:$AO$253)</f>
        <v>0</v>
      </c>
      <c r="AO133" s="40">
        <f>SUMIF(Entrada_Dados_Ano_2012!$C$7:$C$253,D133,Entrada_Dados_Ano_2012!$AP$7:$AP$253)</f>
        <v>0</v>
      </c>
      <c r="AP133" s="145">
        <f>SUMIF(Entrada_Dados_Ano_2012!$C$7:$C$253,D133,Entrada_Dados_Ano_2012!$AQ$7:$AQ$253)</f>
        <v>0</v>
      </c>
      <c r="AQ133" s="142">
        <f>SUMIF(Entrada_Dados_Ano_2012!$C$7:$C$253,D133,Entrada_Dados_Ano_2012!$AT$7:$AT$253)</f>
        <v>0</v>
      </c>
      <c r="AR133" s="40">
        <f>SUMIF(Entrada_Dados_Ano_2012!$C$7:$C$253,D133,Entrada_Dados_Ano_2012!$AU$7:$AU$253)</f>
        <v>0</v>
      </c>
      <c r="AS133" s="40">
        <f>SUMIF(Entrada_Dados_Ano_2012!$C$7:$C$253,D133,Entrada_Dados_Ano_2012!$AV$7:$AV$253)</f>
        <v>0</v>
      </c>
      <c r="AT133" s="40">
        <f>SUMIF(Entrada_Dados_Ano_2012!$C$7:$C$253,D133,Entrada_Dados_Ano_2012!$AW$7:$AW$253)</f>
        <v>0</v>
      </c>
      <c r="AU133" s="40">
        <f>SUMIF(Entrada_Dados_Ano_2012!$C$7:$C$253,D133,Entrada_Dados_Ano_2012!$AX$7:$AX$253)</f>
        <v>54</v>
      </c>
      <c r="AV133" s="40">
        <f>SUMIF(Entrada_Dados_Ano_2012!$C$7:$C$253,D133,Entrada_Dados_Ano_2012!$AY$7:$AY$253)</f>
        <v>0</v>
      </c>
      <c r="AW133" s="40">
        <f>SUMIF(Entrada_Dados_Ano_2012!$C$7:$C$253,D133,Entrada_Dados_Ano_2012!$AZ$7:$AZ$253)</f>
        <v>52000</v>
      </c>
      <c r="AX133" s="40">
        <f>SUMIF(Entrada_Dados_Ano_2012!$C$7:$C$253,D133,Entrada_Dados_Ano_2012!$BA$7:$BA$253)</f>
        <v>0</v>
      </c>
      <c r="AY133" s="40">
        <f>SUMIF(Entrada_Dados_Ano_2012!$C$7:$C$253,D133,Entrada_Dados_Ano_2012!$BB$7:$BB$253)</f>
        <v>0</v>
      </c>
      <c r="AZ133" s="40">
        <f>SUMIF(Entrada_Dados_Ano_2012!$C$7:$C$253,D133,Entrada_Dados_Ano_2012!$BC$7:$BC$253)</f>
        <v>0</v>
      </c>
      <c r="BA133" s="40">
        <f>SUMIF(Entrada_Dados_Ano_2012!$C$7:$C$253,D133,Entrada_Dados_Ano_2012!$BD$7:$BD$253)</f>
        <v>0</v>
      </c>
      <c r="BB133" s="40">
        <f>SUMIF(Entrada_Dados_Ano_2012!$C$7:$C$253,D133,Entrada_Dados_Ano_2012!$BE$7:$BE$253)</f>
        <v>0</v>
      </c>
      <c r="BC133" s="40">
        <f>SUMIF(Entrada_Dados_Ano_2012!$C$7:$C$253,D133,Entrada_Dados_Ano_2012!$BF$7:$BF$253)</f>
        <v>720</v>
      </c>
      <c r="BD133" s="40">
        <f>SUMIF(Entrada_Dados_Ano_2012!$C$7:$C$253,D133,Entrada_Dados_Ano_2012!$BG$7:$BG$253)</f>
        <v>0</v>
      </c>
      <c r="BE133" s="40">
        <f>SUMIF(Entrada_Dados_Ano_2012!$C$7:$C$253,D133,Entrada_Dados_Ano_2012!$BH$7:$BH$253)</f>
        <v>532</v>
      </c>
      <c r="BF133" s="40">
        <f>SUMIF(Entrada_Dados_Ano_2012!$C$7:$C$253,D133,Entrada_Dados_Ano_2012!$BI$7:$BI$253)</f>
        <v>7050</v>
      </c>
      <c r="BG133" s="40">
        <f>SUMIF(Entrada_Dados_Ano_2012!$C$7:$C$253,D133,Entrada_Dados_Ano_2012!$BJ$7:$BJ$253)</f>
        <v>0</v>
      </c>
      <c r="BH133" s="40">
        <f>SUMIF(Entrada_Dados_Ano_2012!$C$7:$C$253,D133,Entrada_Dados_Ano_2012!$BK$7:$BK$253)</f>
        <v>0</v>
      </c>
      <c r="BI133" s="40">
        <f>SUMIF(Entrada_Dados_Ano_2012!$C$7:$C$253,D133,Entrada_Dados_Ano_2012!$BL$7:$BL$253)</f>
        <v>0</v>
      </c>
      <c r="BK133" s="80">
        <v>126</v>
      </c>
      <c r="BL133" s="81">
        <f t="shared" si="143"/>
        <v>0</v>
      </c>
      <c r="BM133" s="80" t="str">
        <f>IF(BL133=1,SUM($BL$8:BL133),"")</f>
        <v/>
      </c>
      <c r="BN133" s="86" t="str">
        <f t="shared" si="144"/>
        <v>Ivolândia</v>
      </c>
      <c r="BO133" s="117">
        <f t="shared" si="227"/>
        <v>0</v>
      </c>
      <c r="BP133" s="116">
        <f>HLOOKUP($BP$6,$BZ$6:DI133,BX133)</f>
        <v>0</v>
      </c>
      <c r="BQ133" s="117">
        <f>HLOOKUP($BQ$6,$DJ$6:ES133,BX133)</f>
        <v>0</v>
      </c>
      <c r="BR133" s="116">
        <f>HLOOKUP($BR$6,$ET$6:GC133,BX133)</f>
        <v>0</v>
      </c>
      <c r="BS133" s="84" t="str">
        <f t="shared" si="145"/>
        <v/>
      </c>
      <c r="BT133" s="96" t="str">
        <f>IF((SUM($BL132:$BL$254)=0),"",IF($BK133=VLOOKUP($BK133,$BM$8:$BM$254,1),IF(VLOOKUP($BK133,$BM$8:$BO$254,2)=0,"",VLOOKUP($BK133,$BM$8:$BO$254,3))," "))</f>
        <v/>
      </c>
      <c r="BU133" s="93" t="str">
        <f t="shared" si="146"/>
        <v/>
      </c>
      <c r="BV133" s="90" t="str">
        <f t="shared" si="147"/>
        <v/>
      </c>
      <c r="BW133" s="93" t="str">
        <f t="shared" si="148"/>
        <v/>
      </c>
      <c r="BX133" s="97">
        <v>128</v>
      </c>
      <c r="BY133" s="29"/>
      <c r="BZ133" s="113"/>
      <c r="CA133" s="113">
        <f t="shared" si="149"/>
        <v>0</v>
      </c>
      <c r="CB133" s="113">
        <f t="shared" si="150"/>
        <v>0</v>
      </c>
      <c r="CC133" s="113">
        <f t="shared" si="151"/>
        <v>0</v>
      </c>
      <c r="CD133" s="113">
        <f t="shared" si="152"/>
        <v>0</v>
      </c>
      <c r="CE133" s="113">
        <f t="shared" ca="1" si="153"/>
        <v>0</v>
      </c>
      <c r="CF133" s="113">
        <f t="shared" si="154"/>
        <v>30</v>
      </c>
      <c r="CG133" s="113">
        <f t="shared" si="155"/>
        <v>0</v>
      </c>
      <c r="CH133" s="113">
        <f t="shared" si="156"/>
        <v>0</v>
      </c>
      <c r="CI133" s="113">
        <f t="shared" si="116"/>
        <v>0</v>
      </c>
      <c r="CJ133" s="113">
        <f t="shared" si="117"/>
        <v>0</v>
      </c>
      <c r="CK133" s="113">
        <f t="shared" si="157"/>
        <v>823</v>
      </c>
      <c r="CL133" s="113">
        <f t="shared" si="158"/>
        <v>0</v>
      </c>
      <c r="CM133" s="113">
        <f t="shared" si="159"/>
        <v>0</v>
      </c>
      <c r="CN133" s="113">
        <f t="shared" si="160"/>
        <v>0</v>
      </c>
      <c r="CO133" s="113">
        <f t="shared" si="161"/>
        <v>0</v>
      </c>
      <c r="CP133" s="113">
        <f t="shared" si="162"/>
        <v>0</v>
      </c>
      <c r="CQ133" s="113">
        <f t="shared" si="163"/>
        <v>0</v>
      </c>
      <c r="CR133" s="113">
        <f t="shared" si="164"/>
        <v>0</v>
      </c>
      <c r="CS133" s="113">
        <f t="shared" si="118"/>
        <v>0</v>
      </c>
      <c r="CT133" s="113">
        <f t="shared" si="119"/>
        <v>0</v>
      </c>
      <c r="CU133" s="113">
        <f t="shared" si="120"/>
        <v>0</v>
      </c>
      <c r="CV133" s="113">
        <f t="shared" si="121"/>
        <v>0</v>
      </c>
      <c r="CW133" s="113">
        <f t="shared" si="165"/>
        <v>40</v>
      </c>
      <c r="CX133" s="113">
        <f t="shared" si="122"/>
        <v>0</v>
      </c>
      <c r="CY133" s="113">
        <f t="shared" si="123"/>
        <v>0</v>
      </c>
      <c r="CZ133" s="113">
        <f t="shared" si="124"/>
        <v>0</v>
      </c>
      <c r="DA133" s="113">
        <f t="shared" si="166"/>
        <v>0</v>
      </c>
      <c r="DB133" s="113">
        <f t="shared" si="167"/>
        <v>140</v>
      </c>
      <c r="DC133" s="113">
        <f t="shared" si="168"/>
        <v>0</v>
      </c>
      <c r="DD133" s="113">
        <f t="shared" si="169"/>
        <v>2500</v>
      </c>
      <c r="DE133" s="113">
        <f t="shared" si="170"/>
        <v>0</v>
      </c>
      <c r="DF133" s="113">
        <f t="shared" si="171"/>
        <v>0</v>
      </c>
      <c r="DG133" s="113">
        <f t="shared" si="172"/>
        <v>0</v>
      </c>
      <c r="DH133" s="113">
        <f t="shared" si="173"/>
        <v>0</v>
      </c>
      <c r="DI133" s="113">
        <f t="shared" si="174"/>
        <v>0</v>
      </c>
      <c r="DJ133" s="113"/>
      <c r="DK133" s="113">
        <f t="shared" si="175"/>
        <v>0</v>
      </c>
      <c r="DL133" s="113">
        <f t="shared" si="176"/>
        <v>0</v>
      </c>
      <c r="DM133" s="113">
        <f t="shared" si="177"/>
        <v>0</v>
      </c>
      <c r="DN133" s="113">
        <f t="shared" si="178"/>
        <v>0</v>
      </c>
      <c r="DO133" s="113">
        <f t="shared" si="179"/>
        <v>0</v>
      </c>
      <c r="DP133" s="113">
        <f t="shared" si="180"/>
        <v>30</v>
      </c>
      <c r="DQ133" s="113">
        <f t="shared" si="181"/>
        <v>0</v>
      </c>
      <c r="DR133" s="113">
        <f t="shared" si="182"/>
        <v>0</v>
      </c>
      <c r="DS133" s="113">
        <f t="shared" si="125"/>
        <v>0</v>
      </c>
      <c r="DT133" s="113">
        <f t="shared" si="126"/>
        <v>0</v>
      </c>
      <c r="DU133" s="113">
        <f t="shared" si="183"/>
        <v>823</v>
      </c>
      <c r="DV133" s="113">
        <f t="shared" si="184"/>
        <v>0</v>
      </c>
      <c r="DW133" s="113">
        <f t="shared" si="185"/>
        <v>0</v>
      </c>
      <c r="DX133" s="113">
        <f t="shared" si="186"/>
        <v>0</v>
      </c>
      <c r="DY133" s="113">
        <f t="shared" si="187"/>
        <v>0</v>
      </c>
      <c r="DZ133" s="113">
        <f t="shared" si="188"/>
        <v>0</v>
      </c>
      <c r="EA133" s="113">
        <f t="shared" si="189"/>
        <v>0</v>
      </c>
      <c r="EB133" s="113">
        <f t="shared" si="190"/>
        <v>0</v>
      </c>
      <c r="EC133" s="113">
        <f t="shared" si="127"/>
        <v>0</v>
      </c>
      <c r="ED133" s="113">
        <f t="shared" si="128"/>
        <v>0</v>
      </c>
      <c r="EE133" s="113">
        <f t="shared" si="129"/>
        <v>0</v>
      </c>
      <c r="EF133" s="113">
        <f t="shared" si="130"/>
        <v>0</v>
      </c>
      <c r="EG133" s="113">
        <f t="shared" si="191"/>
        <v>40</v>
      </c>
      <c r="EH133" s="113">
        <f t="shared" si="131"/>
        <v>0</v>
      </c>
      <c r="EI133" s="113">
        <f t="shared" si="132"/>
        <v>0</v>
      </c>
      <c r="EJ133" s="113">
        <f t="shared" si="133"/>
        <v>0</v>
      </c>
      <c r="EK133" s="113">
        <f t="shared" si="192"/>
        <v>0</v>
      </c>
      <c r="EL133" s="113">
        <f t="shared" si="193"/>
        <v>140</v>
      </c>
      <c r="EM133" s="113">
        <f t="shared" si="194"/>
        <v>0</v>
      </c>
      <c r="EN133" s="113">
        <f t="shared" si="195"/>
        <v>2500</v>
      </c>
      <c r="EO133" s="113">
        <f t="shared" si="196"/>
        <v>0</v>
      </c>
      <c r="EP133" s="113">
        <f t="shared" si="197"/>
        <v>0</v>
      </c>
      <c r="EQ133" s="113">
        <f t="shared" si="198"/>
        <v>0</v>
      </c>
      <c r="ER133" s="113">
        <f t="shared" si="199"/>
        <v>0</v>
      </c>
      <c r="ES133" s="113">
        <f t="shared" si="200"/>
        <v>0</v>
      </c>
      <c r="ET133" s="113"/>
      <c r="EU133" s="113">
        <f t="shared" si="201"/>
        <v>0</v>
      </c>
      <c r="EV133" s="113">
        <f t="shared" si="202"/>
        <v>0</v>
      </c>
      <c r="EW133" s="113">
        <f t="shared" si="203"/>
        <v>0</v>
      </c>
      <c r="EX133" s="113">
        <f t="shared" si="204"/>
        <v>0</v>
      </c>
      <c r="EY133" s="113">
        <f t="shared" si="205"/>
        <v>0</v>
      </c>
      <c r="EZ133" s="113">
        <f t="shared" si="206"/>
        <v>54</v>
      </c>
      <c r="FA133" s="113">
        <f t="shared" si="207"/>
        <v>0</v>
      </c>
      <c r="FB133" s="113">
        <f t="shared" si="208"/>
        <v>0</v>
      </c>
      <c r="FC133" s="113">
        <f t="shared" si="134"/>
        <v>0</v>
      </c>
      <c r="FD133" s="113">
        <f t="shared" si="135"/>
        <v>0</v>
      </c>
      <c r="FE133" s="113">
        <f t="shared" si="209"/>
        <v>52000</v>
      </c>
      <c r="FF133" s="113">
        <f t="shared" si="210"/>
        <v>0</v>
      </c>
      <c r="FG133" s="113">
        <f t="shared" si="211"/>
        <v>0</v>
      </c>
      <c r="FH133" s="113">
        <f t="shared" si="212"/>
        <v>0</v>
      </c>
      <c r="FI133" s="113">
        <f t="shared" si="213"/>
        <v>0</v>
      </c>
      <c r="FJ133" s="113">
        <f t="shared" si="214"/>
        <v>0</v>
      </c>
      <c r="FK133" s="113">
        <f t="shared" si="215"/>
        <v>0</v>
      </c>
      <c r="FL133" s="113">
        <f t="shared" si="216"/>
        <v>0</v>
      </c>
      <c r="FM133" s="113">
        <f t="shared" si="136"/>
        <v>0</v>
      </c>
      <c r="FN133" s="113">
        <f t="shared" si="137"/>
        <v>0</v>
      </c>
      <c r="FO133" s="113">
        <f t="shared" si="138"/>
        <v>0</v>
      </c>
      <c r="FP133" s="113">
        <f t="shared" si="139"/>
        <v>0</v>
      </c>
      <c r="FQ133" s="113">
        <f t="shared" si="217"/>
        <v>720</v>
      </c>
      <c r="FR133" s="113">
        <f t="shared" si="140"/>
        <v>0</v>
      </c>
      <c r="FS133" s="113">
        <f t="shared" si="141"/>
        <v>0</v>
      </c>
      <c r="FT133" s="113">
        <f t="shared" si="142"/>
        <v>0</v>
      </c>
      <c r="FU133" s="113">
        <f t="shared" si="218"/>
        <v>0</v>
      </c>
      <c r="FV133" s="113">
        <f t="shared" si="219"/>
        <v>532</v>
      </c>
      <c r="FW133" s="113">
        <f t="shared" si="220"/>
        <v>0</v>
      </c>
      <c r="FX133" s="113">
        <f t="shared" si="221"/>
        <v>7050</v>
      </c>
      <c r="FY133" s="113">
        <f t="shared" si="222"/>
        <v>0</v>
      </c>
      <c r="FZ133" s="113">
        <f t="shared" si="223"/>
        <v>0</v>
      </c>
      <c r="GA133" s="113">
        <f t="shared" si="224"/>
        <v>0</v>
      </c>
      <c r="GB133" s="113">
        <f t="shared" si="225"/>
        <v>0</v>
      </c>
      <c r="GC133" s="113">
        <f t="shared" si="226"/>
        <v>0</v>
      </c>
    </row>
    <row r="134" spans="2:185" ht="12.75" customHeight="1" x14ac:dyDescent="0.2">
      <c r="B134" s="124">
        <v>127</v>
      </c>
      <c r="C134" s="121" t="s">
        <v>400</v>
      </c>
      <c r="D134" s="126" t="s">
        <v>175</v>
      </c>
      <c r="E134" s="40">
        <f>SUMIF(Entrada_Dados_Ano_2012!$C$7:$C$253,D134,Entrada_Dados_Ano_2012!$D$7:$D$253)</f>
        <v>130</v>
      </c>
      <c r="F134" s="40">
        <f>SUMIF(Entrada_Dados_Ano_2012!$C$7:$C$253,D134,Entrada_Dados_Ano_2012!$E$7:$E$253)</f>
        <v>0</v>
      </c>
      <c r="G134" s="40">
        <f>SUMIF(Entrada_Dados_Ano_2012!$C$7:$C$253,D134,Entrada_Dados_Ano_2012!$F$7:$F$253)</f>
        <v>0</v>
      </c>
      <c r="H134" s="40">
        <f ca="1">SUMIF(Entrada_Dados_Ano_2012!$C$7:$C$253,D134,Entrada_Dados_Ano_2012!$G$7:$G$251)</f>
        <v>0</v>
      </c>
      <c r="I134" s="40">
        <f>SUMIF(Entrada_Dados_Ano_2012!$C$7:$C$251,D134,Entrada_Dados_Ano_2012!$H$7:$H$253)</f>
        <v>40</v>
      </c>
      <c r="J134" s="40">
        <f>SUMIF(Entrada_Dados_Ano_2012!$C$7:$C$253,D134,Entrada_Dados_Ano_2012!$I$7:$I$253)</f>
        <v>0</v>
      </c>
      <c r="K134" s="40">
        <f>SUMIF(Entrada_Dados_Ano_2012!$C$7:$C$253,D134,Entrada_Dados_Ano_2012!$J$7:$J$253)</f>
        <v>7800</v>
      </c>
      <c r="L134" s="40">
        <f>SUMIF(Entrada_Dados_Ano_2012!$C$7:$C$253,D134,Entrada_Dados_Ano_2012!$K$7:$K$253)</f>
        <v>0</v>
      </c>
      <c r="M134" s="40">
        <f>SUMIF(Entrada_Dados_Ano_2012!$C$7:$C$253,D134,Entrada_Dados_Ano_2012!$L$7:$L$253)</f>
        <v>0</v>
      </c>
      <c r="N134" s="40">
        <f>SUMIF(Entrada_Dados_Ano_2012!$C$7:$C$253,D134,Entrada_Dados_Ano_2012!$M$7:$M$253)</f>
        <v>0</v>
      </c>
      <c r="O134" s="40">
        <f>SUMIF(Entrada_Dados_Ano_2012!$C$7:$C$253,D134,Entrada_Dados_Ano_2012!$N$7:$N$253)</f>
        <v>0</v>
      </c>
      <c r="P134" s="40">
        <f>SUMIF(Entrada_Dados_Ano_2012!$C$7:$C$253,D134,Entrada_Dados_Ano_2012!$O$7:$O$253)</f>
        <v>0</v>
      </c>
      <c r="Q134" s="40">
        <f>SUMIF(Entrada_Dados_Ano_2012!$C$7:$C$253,D134,Entrada_Dados_Ano_2012!$P$7:$P$253)</f>
        <v>30</v>
      </c>
      <c r="R134" s="40">
        <f>SUMIF(Entrada_Dados_Ano_2012!$C$7:$C$253,D134,Entrada_Dados_Ano_2012!$Q$7:$Q$253)</f>
        <v>0</v>
      </c>
      <c r="S134" s="40">
        <f>SUMIF(Entrada_Dados_Ano_2012!$C$7:$C$253,D134,Entrada_Dados_Ano_2012!$R$7:$R$253)</f>
        <v>3000</v>
      </c>
      <c r="T134" s="40">
        <f>SUMIF(Entrada_Dados_Ano_2012!$C$7:$C$253,D134,Entrada_Dados_Ano_2012!$S$7:$S$253)</f>
        <v>9000</v>
      </c>
      <c r="U134" s="40">
        <f>SUMIF(Entrada_Dados_Ano_2012!$C$7:$C$253,D134,Entrada_Dados_Ano_2012!$T$7:$T$253)</f>
        <v>300</v>
      </c>
      <c r="V134" s="40">
        <f>SUMIF(Entrada_Dados_Ano_2012!$C$7:$C$253,D134,Entrada_Dados_Ano_2012!$U$7:$U$253)</f>
        <v>0</v>
      </c>
      <c r="W134" s="145">
        <f>SUMIF(Entrada_Dados_Ano_2012!$C$7:$C$253,D134,Entrada_Dados_Ano_2012!$V$7:$V$253)</f>
        <v>0</v>
      </c>
      <c r="X134" s="142">
        <f>SUMIF(Entrada_Dados_Ano_2012!$C$7:$C$253,D134,Entrada_Dados_Ano_2012!$Y$7:$Y$253)</f>
        <v>130</v>
      </c>
      <c r="Y134" s="40">
        <f>SUMIF(Entrada_Dados_Ano_2012!$C$7:$C$253,D134,Entrada_Dados_Ano_2012!$Z$7:$Z$253)</f>
        <v>0</v>
      </c>
      <c r="Z134" s="40">
        <f>SUMIF(Entrada_Dados_Ano_2012!$C$7:$C$253,D134,Entrada_Dados_Ano_2012!$AA$7:$AA$253)</f>
        <v>0</v>
      </c>
      <c r="AA134" s="40">
        <f>SUMIF(Entrada_Dados_Ano_2012!$C$7:$C$253,D134,Entrada_Dados_Ano_2012!$AB$7:$AB$253)</f>
        <v>0</v>
      </c>
      <c r="AB134" s="40">
        <f>SUMIF(Entrada_Dados_Ano_2012!$C$7:$C$253,D134,Entrada_Dados_Ano_2012!$AC$7:$AC$253)</f>
        <v>40</v>
      </c>
      <c r="AC134" s="40">
        <f>SUMIF(Entrada_Dados_Ano_2012!$C$7:$C$253,D134,Entrada_Dados_Ano_2012!$AD$7:$AD$253)</f>
        <v>0</v>
      </c>
      <c r="AD134" s="40">
        <f>SUMIF(Entrada_Dados_Ano_2012!$C$7:$C$253,D134,Entrada_Dados_Ano_2012!$AE$7:$AE$253)</f>
        <v>7800</v>
      </c>
      <c r="AE134" s="40">
        <f>SUMIF(Entrada_Dados_Ano_2012!$C$7:$C$253,D134,Entrada_Dados_Ano_2012!$AF$7:$AF$253)</f>
        <v>0</v>
      </c>
      <c r="AF134" s="40">
        <f>SUMIF(Entrada_Dados_Ano_2012!$C$7:$C$253,D134,Entrada_Dados_Ano_2012!$AG$7:$AG$253)</f>
        <v>0</v>
      </c>
      <c r="AG134" s="40">
        <f>SUMIF(Entrada_Dados_Ano_2012!$C$7:$C$253,D134,Entrada_Dados_Ano_2012!$AH$7:$AH$253)</f>
        <v>0</v>
      </c>
      <c r="AH134" s="40">
        <f>SUMIF(Entrada_Dados_Ano_2012!$C$7:$C$253,D134,Entrada_Dados_Ano_2012!$AI$7:$AI$253)</f>
        <v>0</v>
      </c>
      <c r="AI134" s="40">
        <f>SUMIF(Entrada_Dados_Ano_2012!$C$7:$C$253,D134,Entrada_Dados_Ano_2012!$AJ$7:$AJ$253)</f>
        <v>0</v>
      </c>
      <c r="AJ134" s="40">
        <f>SUMIF(Entrada_Dados_Ano_2012!$C$7:$C$253,D134,Entrada_Dados_Ano_2012!$AK$7:$AK$253)</f>
        <v>30</v>
      </c>
      <c r="AK134" s="40">
        <f>SUMIF(Entrada_Dados_Ano_2012!$C$7:$C$253,D134,Entrada_Dados_Ano_2012!$AL$7:$AL$253)</f>
        <v>0</v>
      </c>
      <c r="AL134" s="40">
        <f>SUMIF(Entrada_Dados_Ano_2012!$C$7:$C$253,D134,Entrada_Dados_Ano_2012!$AM$7:$AM$253)</f>
        <v>3000</v>
      </c>
      <c r="AM134" s="40">
        <f>SUMIF(Entrada_Dados_Ano_2012!$C$7:$C$253,D134,Entrada_Dados_Ano_2012!$AN$7:$AN$253)</f>
        <v>9000</v>
      </c>
      <c r="AN134" s="40">
        <f>SUMIF(Entrada_Dados_Ano_2012!$C$7:$C$253,D134,Entrada_Dados_Ano_2012!$AO$7:$AO$253)</f>
        <v>300</v>
      </c>
      <c r="AO134" s="40">
        <f>SUMIF(Entrada_Dados_Ano_2012!$C$7:$C$253,D134,Entrada_Dados_Ano_2012!$AP$7:$AP$253)</f>
        <v>0</v>
      </c>
      <c r="AP134" s="145">
        <f>SUMIF(Entrada_Dados_Ano_2012!$C$7:$C$253,D134,Entrada_Dados_Ano_2012!$AQ$7:$AQ$253)</f>
        <v>0</v>
      </c>
      <c r="AQ134" s="142">
        <f>SUMIF(Entrada_Dados_Ano_2012!$C$7:$C$253,D134,Entrada_Dados_Ano_2012!$AT$7:$AT$253)</f>
        <v>3250</v>
      </c>
      <c r="AR134" s="40">
        <f>SUMIF(Entrada_Dados_Ano_2012!$C$7:$C$253,D134,Entrada_Dados_Ano_2012!$AU$7:$AU$253)</f>
        <v>0</v>
      </c>
      <c r="AS134" s="40">
        <f>SUMIF(Entrada_Dados_Ano_2012!$C$7:$C$253,D134,Entrada_Dados_Ano_2012!$AV$7:$AV$253)</f>
        <v>0</v>
      </c>
      <c r="AT134" s="40">
        <f>SUMIF(Entrada_Dados_Ano_2012!$C$7:$C$253,D134,Entrada_Dados_Ano_2012!$AW$7:$AW$253)</f>
        <v>0</v>
      </c>
      <c r="AU134" s="40">
        <f>SUMIF(Entrada_Dados_Ano_2012!$C$7:$C$253,D134,Entrada_Dados_Ano_2012!$AX$7:$AX$253)</f>
        <v>80</v>
      </c>
      <c r="AV134" s="40">
        <f>SUMIF(Entrada_Dados_Ano_2012!$C$7:$C$253,D134,Entrada_Dados_Ano_2012!$AY$7:$AY$253)</f>
        <v>0</v>
      </c>
      <c r="AW134" s="40">
        <f>SUMIF(Entrada_Dados_Ano_2012!$C$7:$C$253,D134,Entrada_Dados_Ano_2012!$AZ$7:$AZ$253)</f>
        <v>663000</v>
      </c>
      <c r="AX134" s="40">
        <f>SUMIF(Entrada_Dados_Ano_2012!$C$7:$C$253,D134,Entrada_Dados_Ano_2012!$BA$7:$BA$253)</f>
        <v>0</v>
      </c>
      <c r="AY134" s="40">
        <f>SUMIF(Entrada_Dados_Ano_2012!$C$7:$C$253,D134,Entrada_Dados_Ano_2012!$BB$7:$BB$253)</f>
        <v>0</v>
      </c>
      <c r="AZ134" s="40">
        <f>SUMIF(Entrada_Dados_Ano_2012!$C$7:$C$253,D134,Entrada_Dados_Ano_2012!$BC$7:$BC$253)</f>
        <v>0</v>
      </c>
      <c r="BA134" s="40">
        <f>SUMIF(Entrada_Dados_Ano_2012!$C$7:$C$253,D134,Entrada_Dados_Ano_2012!$BD$7:$BD$253)</f>
        <v>0</v>
      </c>
      <c r="BB134" s="40">
        <f>SUMIF(Entrada_Dados_Ano_2012!$C$7:$C$253,D134,Entrada_Dados_Ano_2012!$BE$7:$BE$253)</f>
        <v>0</v>
      </c>
      <c r="BC134" s="40">
        <f>SUMIF(Entrada_Dados_Ano_2012!$C$7:$C$253,D134,Entrada_Dados_Ano_2012!$BF$7:$BF$253)</f>
        <v>450</v>
      </c>
      <c r="BD134" s="40">
        <f>SUMIF(Entrada_Dados_Ano_2012!$C$7:$C$253,D134,Entrada_Dados_Ano_2012!$BG$7:$BG$253)</f>
        <v>0</v>
      </c>
      <c r="BE134" s="40">
        <f>SUMIF(Entrada_Dados_Ano_2012!$C$7:$C$253,D134,Entrada_Dados_Ano_2012!$BH$7:$BH$253)</f>
        <v>19200</v>
      </c>
      <c r="BF134" s="40">
        <f>SUMIF(Entrada_Dados_Ano_2012!$C$7:$C$253,D134,Entrada_Dados_Ano_2012!$BI$7:$BI$253)</f>
        <v>22500</v>
      </c>
      <c r="BG134" s="40">
        <f>SUMIF(Entrada_Dados_Ano_2012!$C$7:$C$253,D134,Entrada_Dados_Ano_2012!$BJ$7:$BJ$253)</f>
        <v>600</v>
      </c>
      <c r="BH134" s="40">
        <f>SUMIF(Entrada_Dados_Ano_2012!$C$7:$C$253,D134,Entrada_Dados_Ano_2012!$BK$7:$BK$253)</f>
        <v>0</v>
      </c>
      <c r="BI134" s="40">
        <f>SUMIF(Entrada_Dados_Ano_2012!$C$7:$C$253,D134,Entrada_Dados_Ano_2012!$BL$7:$BL$253)</f>
        <v>0</v>
      </c>
      <c r="BK134" s="80">
        <v>127</v>
      </c>
      <c r="BL134" s="81">
        <f t="shared" si="143"/>
        <v>0</v>
      </c>
      <c r="BM134" s="80" t="str">
        <f>IF(BL134=1,SUM($BL$8:BL134),"")</f>
        <v/>
      </c>
      <c r="BN134" s="86" t="str">
        <f t="shared" si="144"/>
        <v>Jandaia</v>
      </c>
      <c r="BO134" s="117">
        <f t="shared" si="227"/>
        <v>0</v>
      </c>
      <c r="BP134" s="116">
        <f>HLOOKUP($BP$6,$BZ$6:DI134,BX134)</f>
        <v>0</v>
      </c>
      <c r="BQ134" s="117">
        <f>HLOOKUP($BQ$6,$DJ$6:ES134,BX134)</f>
        <v>0</v>
      </c>
      <c r="BR134" s="116">
        <f>HLOOKUP($BR$6,$ET$6:GC134,BX134)</f>
        <v>0</v>
      </c>
      <c r="BS134" s="84" t="str">
        <f t="shared" si="145"/>
        <v/>
      </c>
      <c r="BT134" s="96" t="str">
        <f>IF((SUM($BL133:$BL$254)=0),"",IF($BK134=VLOOKUP($BK134,$BM$8:$BM$254,1),IF(VLOOKUP($BK134,$BM$8:$BO$254,2)=0,"",VLOOKUP($BK134,$BM$8:$BO$254,3))," "))</f>
        <v/>
      </c>
      <c r="BU134" s="93" t="str">
        <f t="shared" si="146"/>
        <v/>
      </c>
      <c r="BV134" s="90" t="str">
        <f t="shared" si="147"/>
        <v/>
      </c>
      <c r="BW134" s="93" t="str">
        <f t="shared" si="148"/>
        <v/>
      </c>
      <c r="BX134" s="97">
        <v>129</v>
      </c>
      <c r="BY134" s="29"/>
      <c r="BZ134" s="113"/>
      <c r="CA134" s="113">
        <f t="shared" si="149"/>
        <v>0</v>
      </c>
      <c r="CB134" s="113">
        <f t="shared" si="150"/>
        <v>130</v>
      </c>
      <c r="CC134" s="113">
        <f t="shared" si="151"/>
        <v>0</v>
      </c>
      <c r="CD134" s="113">
        <f t="shared" si="152"/>
        <v>0</v>
      </c>
      <c r="CE134" s="113">
        <f t="shared" ca="1" si="153"/>
        <v>0</v>
      </c>
      <c r="CF134" s="113">
        <f t="shared" si="154"/>
        <v>40</v>
      </c>
      <c r="CG134" s="113">
        <f t="shared" si="155"/>
        <v>0</v>
      </c>
      <c r="CH134" s="113">
        <f t="shared" si="156"/>
        <v>0</v>
      </c>
      <c r="CI134" s="113">
        <f t="shared" si="116"/>
        <v>0</v>
      </c>
      <c r="CJ134" s="113">
        <f t="shared" si="117"/>
        <v>0</v>
      </c>
      <c r="CK134" s="113">
        <f t="shared" si="157"/>
        <v>7800</v>
      </c>
      <c r="CL134" s="113">
        <f t="shared" si="158"/>
        <v>0</v>
      </c>
      <c r="CM134" s="113">
        <f t="shared" si="159"/>
        <v>2</v>
      </c>
      <c r="CN134" s="113">
        <f t="shared" si="160"/>
        <v>0</v>
      </c>
      <c r="CO134" s="113">
        <f t="shared" si="161"/>
        <v>0</v>
      </c>
      <c r="CP134" s="113">
        <f t="shared" si="162"/>
        <v>0</v>
      </c>
      <c r="CQ134" s="113">
        <f t="shared" si="163"/>
        <v>0</v>
      </c>
      <c r="CR134" s="113">
        <f t="shared" si="164"/>
        <v>0</v>
      </c>
      <c r="CS134" s="113">
        <f t="shared" si="118"/>
        <v>0</v>
      </c>
      <c r="CT134" s="113">
        <f t="shared" si="119"/>
        <v>0</v>
      </c>
      <c r="CU134" s="113">
        <f t="shared" si="120"/>
        <v>0</v>
      </c>
      <c r="CV134" s="113">
        <f t="shared" si="121"/>
        <v>0</v>
      </c>
      <c r="CW134" s="113">
        <f t="shared" si="165"/>
        <v>30</v>
      </c>
      <c r="CX134" s="113">
        <f t="shared" si="122"/>
        <v>0</v>
      </c>
      <c r="CY134" s="113">
        <f t="shared" si="123"/>
        <v>0</v>
      </c>
      <c r="CZ134" s="113">
        <f t="shared" si="124"/>
        <v>0</v>
      </c>
      <c r="DA134" s="113">
        <f t="shared" si="166"/>
        <v>0</v>
      </c>
      <c r="DB134" s="113">
        <f t="shared" si="167"/>
        <v>3000</v>
      </c>
      <c r="DC134" s="113">
        <f t="shared" si="168"/>
        <v>0</v>
      </c>
      <c r="DD134" s="113">
        <f t="shared" si="169"/>
        <v>9000</v>
      </c>
      <c r="DE134" s="113">
        <f t="shared" si="170"/>
        <v>300</v>
      </c>
      <c r="DF134" s="113">
        <f t="shared" si="171"/>
        <v>0</v>
      </c>
      <c r="DG134" s="113">
        <f t="shared" si="172"/>
        <v>0</v>
      </c>
      <c r="DH134" s="113">
        <f t="shared" si="173"/>
        <v>0</v>
      </c>
      <c r="DI134" s="113">
        <f t="shared" si="174"/>
        <v>1</v>
      </c>
      <c r="DJ134" s="113"/>
      <c r="DK134" s="113">
        <f t="shared" si="175"/>
        <v>0</v>
      </c>
      <c r="DL134" s="113">
        <f t="shared" si="176"/>
        <v>130</v>
      </c>
      <c r="DM134" s="113">
        <f t="shared" si="177"/>
        <v>0</v>
      </c>
      <c r="DN134" s="113">
        <f t="shared" si="178"/>
        <v>0</v>
      </c>
      <c r="DO134" s="113">
        <f t="shared" si="179"/>
        <v>0</v>
      </c>
      <c r="DP134" s="113">
        <f t="shared" si="180"/>
        <v>40</v>
      </c>
      <c r="DQ134" s="113">
        <f t="shared" si="181"/>
        <v>0</v>
      </c>
      <c r="DR134" s="113">
        <f t="shared" si="182"/>
        <v>0</v>
      </c>
      <c r="DS134" s="113">
        <f t="shared" si="125"/>
        <v>0</v>
      </c>
      <c r="DT134" s="113">
        <f t="shared" si="126"/>
        <v>0</v>
      </c>
      <c r="DU134" s="113">
        <f t="shared" si="183"/>
        <v>7800</v>
      </c>
      <c r="DV134" s="113">
        <f t="shared" si="184"/>
        <v>0</v>
      </c>
      <c r="DW134" s="113">
        <f t="shared" si="185"/>
        <v>2</v>
      </c>
      <c r="DX134" s="113">
        <f t="shared" si="186"/>
        <v>0</v>
      </c>
      <c r="DY134" s="113">
        <f t="shared" si="187"/>
        <v>0</v>
      </c>
      <c r="DZ134" s="113">
        <f t="shared" si="188"/>
        <v>0</v>
      </c>
      <c r="EA134" s="113">
        <f t="shared" si="189"/>
        <v>0</v>
      </c>
      <c r="EB134" s="113">
        <f t="shared" si="190"/>
        <v>0</v>
      </c>
      <c r="EC134" s="113">
        <f t="shared" si="127"/>
        <v>0</v>
      </c>
      <c r="ED134" s="113">
        <f t="shared" si="128"/>
        <v>0</v>
      </c>
      <c r="EE134" s="113">
        <f t="shared" si="129"/>
        <v>0</v>
      </c>
      <c r="EF134" s="113">
        <f t="shared" si="130"/>
        <v>0</v>
      </c>
      <c r="EG134" s="113">
        <f t="shared" si="191"/>
        <v>30</v>
      </c>
      <c r="EH134" s="113">
        <f t="shared" si="131"/>
        <v>0</v>
      </c>
      <c r="EI134" s="113">
        <f t="shared" si="132"/>
        <v>0</v>
      </c>
      <c r="EJ134" s="113">
        <f t="shared" si="133"/>
        <v>0</v>
      </c>
      <c r="EK134" s="113">
        <f t="shared" si="192"/>
        <v>0</v>
      </c>
      <c r="EL134" s="113">
        <f t="shared" si="193"/>
        <v>3000</v>
      </c>
      <c r="EM134" s="113">
        <f t="shared" si="194"/>
        <v>0</v>
      </c>
      <c r="EN134" s="113">
        <f t="shared" si="195"/>
        <v>9000</v>
      </c>
      <c r="EO134" s="113">
        <f t="shared" si="196"/>
        <v>300</v>
      </c>
      <c r="EP134" s="113">
        <f t="shared" si="197"/>
        <v>0</v>
      </c>
      <c r="EQ134" s="113">
        <f t="shared" si="198"/>
        <v>0</v>
      </c>
      <c r="ER134" s="113">
        <f t="shared" si="199"/>
        <v>0</v>
      </c>
      <c r="ES134" s="113">
        <f t="shared" si="200"/>
        <v>1</v>
      </c>
      <c r="ET134" s="113"/>
      <c r="EU134" s="113">
        <f t="shared" si="201"/>
        <v>0</v>
      </c>
      <c r="EV134" s="113">
        <f t="shared" si="202"/>
        <v>3250</v>
      </c>
      <c r="EW134" s="113">
        <f t="shared" si="203"/>
        <v>0</v>
      </c>
      <c r="EX134" s="113">
        <f t="shared" si="204"/>
        <v>0</v>
      </c>
      <c r="EY134" s="113">
        <f t="shared" si="205"/>
        <v>0</v>
      </c>
      <c r="EZ134" s="113">
        <f t="shared" si="206"/>
        <v>80</v>
      </c>
      <c r="FA134" s="113">
        <f t="shared" si="207"/>
        <v>0</v>
      </c>
      <c r="FB134" s="113">
        <f t="shared" si="208"/>
        <v>0</v>
      </c>
      <c r="FC134" s="113">
        <f t="shared" si="134"/>
        <v>0</v>
      </c>
      <c r="FD134" s="113">
        <f t="shared" si="135"/>
        <v>0</v>
      </c>
      <c r="FE134" s="113">
        <f t="shared" si="209"/>
        <v>663000</v>
      </c>
      <c r="FF134" s="113">
        <f t="shared" si="210"/>
        <v>0</v>
      </c>
      <c r="FG134" s="113">
        <f t="shared" si="211"/>
        <v>17</v>
      </c>
      <c r="FH134" s="113">
        <f t="shared" si="212"/>
        <v>0</v>
      </c>
      <c r="FI134" s="113">
        <f t="shared" si="213"/>
        <v>0</v>
      </c>
      <c r="FJ134" s="113">
        <f t="shared" si="214"/>
        <v>0</v>
      </c>
      <c r="FK134" s="113">
        <f t="shared" si="215"/>
        <v>0</v>
      </c>
      <c r="FL134" s="113">
        <f t="shared" si="216"/>
        <v>0</v>
      </c>
      <c r="FM134" s="113">
        <f t="shared" si="136"/>
        <v>0</v>
      </c>
      <c r="FN134" s="113">
        <f t="shared" si="137"/>
        <v>0</v>
      </c>
      <c r="FO134" s="113">
        <f t="shared" si="138"/>
        <v>0</v>
      </c>
      <c r="FP134" s="113">
        <f t="shared" si="139"/>
        <v>0</v>
      </c>
      <c r="FQ134" s="113">
        <f t="shared" si="217"/>
        <v>450</v>
      </c>
      <c r="FR134" s="113">
        <f t="shared" si="140"/>
        <v>0</v>
      </c>
      <c r="FS134" s="113">
        <f t="shared" si="141"/>
        <v>0</v>
      </c>
      <c r="FT134" s="113">
        <f t="shared" si="142"/>
        <v>0</v>
      </c>
      <c r="FU134" s="113">
        <f t="shared" si="218"/>
        <v>0</v>
      </c>
      <c r="FV134" s="113">
        <f t="shared" si="219"/>
        <v>19200</v>
      </c>
      <c r="FW134" s="113">
        <f t="shared" si="220"/>
        <v>0</v>
      </c>
      <c r="FX134" s="113">
        <f t="shared" si="221"/>
        <v>22500</v>
      </c>
      <c r="FY134" s="113">
        <f t="shared" si="222"/>
        <v>600</v>
      </c>
      <c r="FZ134" s="113">
        <f t="shared" si="223"/>
        <v>0</v>
      </c>
      <c r="GA134" s="113">
        <f t="shared" si="224"/>
        <v>0</v>
      </c>
      <c r="GB134" s="113">
        <f t="shared" si="225"/>
        <v>0</v>
      </c>
      <c r="GC134" s="113">
        <f t="shared" si="226"/>
        <v>25</v>
      </c>
    </row>
    <row r="135" spans="2:185" ht="12.75" customHeight="1" x14ac:dyDescent="0.2">
      <c r="B135" s="124">
        <v>128</v>
      </c>
      <c r="C135" s="121" t="s">
        <v>13</v>
      </c>
      <c r="D135" s="126" t="s">
        <v>35</v>
      </c>
      <c r="E135" s="40">
        <f>SUMIF(Entrada_Dados_Ano_2012!$C$7:$C$253,D135,Entrada_Dados_Ano_2012!$D$7:$D$253)</f>
        <v>1700</v>
      </c>
      <c r="F135" s="40">
        <f>SUMIF(Entrada_Dados_Ano_2012!$C$7:$C$253,D135,Entrada_Dados_Ano_2012!$E$7:$E$253)</f>
        <v>0</v>
      </c>
      <c r="G135" s="40">
        <f>SUMIF(Entrada_Dados_Ano_2012!$C$7:$C$253,D135,Entrada_Dados_Ano_2012!$F$7:$F$253)</f>
        <v>0</v>
      </c>
      <c r="H135" s="40">
        <f ca="1">SUMIF(Entrada_Dados_Ano_2012!$C$7:$C$253,D135,Entrada_Dados_Ano_2012!$G$7:$G$251)</f>
        <v>0</v>
      </c>
      <c r="I135" s="40">
        <f>SUMIF(Entrada_Dados_Ano_2012!$C$7:$C$251,D135,Entrada_Dados_Ano_2012!$H$7:$H$253)</f>
        <v>230</v>
      </c>
      <c r="J135" s="40">
        <f>SUMIF(Entrada_Dados_Ano_2012!$C$7:$C$253,D135,Entrada_Dados_Ano_2012!$I$7:$I$253)</f>
        <v>0</v>
      </c>
      <c r="K135" s="40">
        <f>SUMIF(Entrada_Dados_Ano_2012!$C$7:$C$253,D135,Entrada_Dados_Ano_2012!$J$7:$J$253)</f>
        <v>250</v>
      </c>
      <c r="L135" s="40">
        <f>SUMIF(Entrada_Dados_Ano_2012!$C$7:$C$253,D135,Entrada_Dados_Ano_2012!$K$7:$K$253)</f>
        <v>0</v>
      </c>
      <c r="M135" s="40">
        <f>SUMIF(Entrada_Dados_Ano_2012!$C$7:$C$253,D135,Entrada_Dados_Ano_2012!$L$7:$L$253)</f>
        <v>0</v>
      </c>
      <c r="N135" s="40">
        <f>SUMIF(Entrada_Dados_Ano_2012!$C$7:$C$253,D135,Entrada_Dados_Ano_2012!$M$7:$M$253)</f>
        <v>120</v>
      </c>
      <c r="O135" s="40">
        <f>SUMIF(Entrada_Dados_Ano_2012!$C$7:$C$253,D135,Entrada_Dados_Ano_2012!$N$7:$N$253)</f>
        <v>0</v>
      </c>
      <c r="P135" s="40">
        <f>SUMIF(Entrada_Dados_Ano_2012!$C$7:$C$253,D135,Entrada_Dados_Ano_2012!$O$7:$O$253)</f>
        <v>0</v>
      </c>
      <c r="Q135" s="40">
        <f>SUMIF(Entrada_Dados_Ano_2012!$C$7:$C$253,D135,Entrada_Dados_Ano_2012!$P$7:$P$253)</f>
        <v>250</v>
      </c>
      <c r="R135" s="40">
        <f>SUMIF(Entrada_Dados_Ano_2012!$C$7:$C$253,D135,Entrada_Dados_Ano_2012!$Q$7:$Q$253)</f>
        <v>700</v>
      </c>
      <c r="S135" s="40">
        <f>SUMIF(Entrada_Dados_Ano_2012!$C$7:$C$253,D135,Entrada_Dados_Ano_2012!$R$7:$R$253)</f>
        <v>4300</v>
      </c>
      <c r="T135" s="40">
        <f>SUMIF(Entrada_Dados_Ano_2012!$C$7:$C$253,D135,Entrada_Dados_Ano_2012!$S$7:$S$253)</f>
        <v>500</v>
      </c>
      <c r="U135" s="40">
        <f>SUMIF(Entrada_Dados_Ano_2012!$C$7:$C$253,D135,Entrada_Dados_Ano_2012!$T$7:$T$253)</f>
        <v>0</v>
      </c>
      <c r="V135" s="40">
        <f>SUMIF(Entrada_Dados_Ano_2012!$C$7:$C$253,D135,Entrada_Dados_Ano_2012!$U$7:$U$253)</f>
        <v>5</v>
      </c>
      <c r="W135" s="145">
        <f>SUMIF(Entrada_Dados_Ano_2012!$C$7:$C$253,D135,Entrada_Dados_Ano_2012!$V$7:$V$253)</f>
        <v>0</v>
      </c>
      <c r="X135" s="142">
        <f>SUMIF(Entrada_Dados_Ano_2012!$C$7:$C$253,D135,Entrada_Dados_Ano_2012!$Y$7:$Y$253)</f>
        <v>1700</v>
      </c>
      <c r="Y135" s="40">
        <f>SUMIF(Entrada_Dados_Ano_2012!$C$7:$C$253,D135,Entrada_Dados_Ano_2012!$Z$7:$Z$253)</f>
        <v>0</v>
      </c>
      <c r="Z135" s="40">
        <f>SUMIF(Entrada_Dados_Ano_2012!$C$7:$C$253,D135,Entrada_Dados_Ano_2012!$AA$7:$AA$253)</f>
        <v>0</v>
      </c>
      <c r="AA135" s="40">
        <f>SUMIF(Entrada_Dados_Ano_2012!$C$7:$C$253,D135,Entrada_Dados_Ano_2012!$AB$7:$AB$253)</f>
        <v>0</v>
      </c>
      <c r="AB135" s="40">
        <f>SUMIF(Entrada_Dados_Ano_2012!$C$7:$C$253,D135,Entrada_Dados_Ano_2012!$AC$7:$AC$253)</f>
        <v>230</v>
      </c>
      <c r="AC135" s="40">
        <f>SUMIF(Entrada_Dados_Ano_2012!$C$7:$C$253,D135,Entrada_Dados_Ano_2012!$AD$7:$AD$253)</f>
        <v>0</v>
      </c>
      <c r="AD135" s="40">
        <f>SUMIF(Entrada_Dados_Ano_2012!$C$7:$C$253,D135,Entrada_Dados_Ano_2012!$AE$7:$AE$253)</f>
        <v>250</v>
      </c>
      <c r="AE135" s="40">
        <f>SUMIF(Entrada_Dados_Ano_2012!$C$7:$C$253,D135,Entrada_Dados_Ano_2012!$AF$7:$AF$253)</f>
        <v>0</v>
      </c>
      <c r="AF135" s="40">
        <f>SUMIF(Entrada_Dados_Ano_2012!$C$7:$C$253,D135,Entrada_Dados_Ano_2012!$AG$7:$AG$253)</f>
        <v>0</v>
      </c>
      <c r="AG135" s="40">
        <f>SUMIF(Entrada_Dados_Ano_2012!$C$7:$C$253,D135,Entrada_Dados_Ano_2012!$AH$7:$AH$253)</f>
        <v>120</v>
      </c>
      <c r="AH135" s="40">
        <f>SUMIF(Entrada_Dados_Ano_2012!$C$7:$C$253,D135,Entrada_Dados_Ano_2012!$AI$7:$AI$253)</f>
        <v>0</v>
      </c>
      <c r="AI135" s="40">
        <f>SUMIF(Entrada_Dados_Ano_2012!$C$7:$C$253,D135,Entrada_Dados_Ano_2012!$AJ$7:$AJ$253)</f>
        <v>0</v>
      </c>
      <c r="AJ135" s="40">
        <f>SUMIF(Entrada_Dados_Ano_2012!$C$7:$C$253,D135,Entrada_Dados_Ano_2012!$AK$7:$AK$253)</f>
        <v>250</v>
      </c>
      <c r="AK135" s="40">
        <f>SUMIF(Entrada_Dados_Ano_2012!$C$7:$C$253,D135,Entrada_Dados_Ano_2012!$AL$7:$AL$253)</f>
        <v>700</v>
      </c>
      <c r="AL135" s="40">
        <f>SUMIF(Entrada_Dados_Ano_2012!$C$7:$C$253,D135,Entrada_Dados_Ano_2012!$AM$7:$AM$253)</f>
        <v>4300</v>
      </c>
      <c r="AM135" s="40">
        <f>SUMIF(Entrada_Dados_Ano_2012!$C$7:$C$253,D135,Entrada_Dados_Ano_2012!$AN$7:$AN$253)</f>
        <v>500</v>
      </c>
      <c r="AN135" s="40">
        <f>SUMIF(Entrada_Dados_Ano_2012!$C$7:$C$253,D135,Entrada_Dados_Ano_2012!$AO$7:$AO$253)</f>
        <v>0</v>
      </c>
      <c r="AO135" s="40">
        <f>SUMIF(Entrada_Dados_Ano_2012!$C$7:$C$253,D135,Entrada_Dados_Ano_2012!$AP$7:$AP$253)</f>
        <v>5</v>
      </c>
      <c r="AP135" s="145">
        <f>SUMIF(Entrada_Dados_Ano_2012!$C$7:$C$253,D135,Entrada_Dados_Ano_2012!$AQ$7:$AQ$253)</f>
        <v>0</v>
      </c>
      <c r="AQ135" s="142">
        <f>SUMIF(Entrada_Dados_Ano_2012!$C$7:$C$253,D135,Entrada_Dados_Ano_2012!$AT$7:$AT$253)</f>
        <v>36550</v>
      </c>
      <c r="AR135" s="40">
        <f>SUMIF(Entrada_Dados_Ano_2012!$C$7:$C$253,D135,Entrada_Dados_Ano_2012!$AU$7:$AU$253)</f>
        <v>0</v>
      </c>
      <c r="AS135" s="40">
        <f>SUMIF(Entrada_Dados_Ano_2012!$C$7:$C$253,D135,Entrada_Dados_Ano_2012!$AV$7:$AV$253)</f>
        <v>0</v>
      </c>
      <c r="AT135" s="40">
        <f>SUMIF(Entrada_Dados_Ano_2012!$C$7:$C$253,D135,Entrada_Dados_Ano_2012!$AW$7:$AW$253)</f>
        <v>0</v>
      </c>
      <c r="AU135" s="40">
        <f>SUMIF(Entrada_Dados_Ano_2012!$C$7:$C$253,D135,Entrada_Dados_Ano_2012!$AX$7:$AX$253)</f>
        <v>460</v>
      </c>
      <c r="AV135" s="40">
        <f>SUMIF(Entrada_Dados_Ano_2012!$C$7:$C$253,D135,Entrada_Dados_Ano_2012!$AY$7:$AY$253)</f>
        <v>0</v>
      </c>
      <c r="AW135" s="40">
        <f>SUMIF(Entrada_Dados_Ano_2012!$C$7:$C$253,D135,Entrada_Dados_Ano_2012!$AZ$7:$AZ$253)</f>
        <v>20000</v>
      </c>
      <c r="AX135" s="40">
        <f>SUMIF(Entrada_Dados_Ano_2012!$C$7:$C$253,D135,Entrada_Dados_Ano_2012!$BA$7:$BA$253)</f>
        <v>0</v>
      </c>
      <c r="AY135" s="40">
        <f>SUMIF(Entrada_Dados_Ano_2012!$C$7:$C$253,D135,Entrada_Dados_Ano_2012!$BB$7:$BB$253)</f>
        <v>0</v>
      </c>
      <c r="AZ135" s="40">
        <f>SUMIF(Entrada_Dados_Ano_2012!$C$7:$C$253,D135,Entrada_Dados_Ano_2012!$BC$7:$BC$253)</f>
        <v>180</v>
      </c>
      <c r="BA135" s="40">
        <f>SUMIF(Entrada_Dados_Ano_2012!$C$7:$C$253,D135,Entrada_Dados_Ano_2012!$BD$7:$BD$253)</f>
        <v>0</v>
      </c>
      <c r="BB135" s="40">
        <f>SUMIF(Entrada_Dados_Ano_2012!$C$7:$C$253,D135,Entrada_Dados_Ano_2012!$BE$7:$BE$253)</f>
        <v>0</v>
      </c>
      <c r="BC135" s="40">
        <f>SUMIF(Entrada_Dados_Ano_2012!$C$7:$C$253,D135,Entrada_Dados_Ano_2012!$BF$7:$BF$253)</f>
        <v>4375</v>
      </c>
      <c r="BD135" s="40">
        <f>SUMIF(Entrada_Dados_Ano_2012!$C$7:$C$253,D135,Entrada_Dados_Ano_2012!$BG$7:$BG$253)</f>
        <v>22400</v>
      </c>
      <c r="BE135" s="40">
        <f>SUMIF(Entrada_Dados_Ano_2012!$C$7:$C$253,D135,Entrada_Dados_Ano_2012!$BH$7:$BH$253)</f>
        <v>17200</v>
      </c>
      <c r="BF135" s="40">
        <f>SUMIF(Entrada_Dados_Ano_2012!$C$7:$C$253,D135,Entrada_Dados_Ano_2012!$BI$7:$BI$253)</f>
        <v>1350</v>
      </c>
      <c r="BG135" s="40">
        <f>SUMIF(Entrada_Dados_Ano_2012!$C$7:$C$253,D135,Entrada_Dados_Ano_2012!$BJ$7:$BJ$253)</f>
        <v>0</v>
      </c>
      <c r="BH135" s="40">
        <f>SUMIF(Entrada_Dados_Ano_2012!$C$7:$C$253,D135,Entrada_Dados_Ano_2012!$BK$7:$BK$253)</f>
        <v>325</v>
      </c>
      <c r="BI135" s="40">
        <f>SUMIF(Entrada_Dados_Ano_2012!$C$7:$C$253,D135,Entrada_Dados_Ano_2012!$BL$7:$BL$253)</f>
        <v>0</v>
      </c>
      <c r="BK135" s="80">
        <v>128</v>
      </c>
      <c r="BL135" s="81">
        <f t="shared" si="143"/>
        <v>0</v>
      </c>
      <c r="BM135" s="80" t="str">
        <f>IF(BL135=1,SUM($BL$8:BL135),"")</f>
        <v/>
      </c>
      <c r="BN135" s="86" t="str">
        <f t="shared" si="144"/>
        <v>Jaraguá</v>
      </c>
      <c r="BO135" s="117">
        <f t="shared" si="227"/>
        <v>0</v>
      </c>
      <c r="BP135" s="116">
        <f>HLOOKUP($BP$6,$BZ$6:DI135,BX135)</f>
        <v>0</v>
      </c>
      <c r="BQ135" s="117">
        <f>HLOOKUP($BQ$6,$DJ$6:ES135,BX135)</f>
        <v>0</v>
      </c>
      <c r="BR135" s="116">
        <f>HLOOKUP($BR$6,$ET$6:GC135,BX135)</f>
        <v>0</v>
      </c>
      <c r="BS135" s="84" t="str">
        <f t="shared" si="145"/>
        <v/>
      </c>
      <c r="BT135" s="96" t="str">
        <f>IF((SUM($BL134:$BL$254)=0),"",IF($BK135=VLOOKUP($BK135,$BM$8:$BM$254,1),IF(VLOOKUP($BK135,$BM$8:$BO$254,2)=0,"",VLOOKUP($BK135,$BM$8:$BO$254,3))," "))</f>
        <v/>
      </c>
      <c r="BU135" s="93" t="str">
        <f t="shared" si="146"/>
        <v/>
      </c>
      <c r="BV135" s="90" t="str">
        <f t="shared" si="147"/>
        <v/>
      </c>
      <c r="BW135" s="93" t="str">
        <f t="shared" si="148"/>
        <v/>
      </c>
      <c r="BX135" s="97">
        <v>130</v>
      </c>
      <c r="BY135" s="29"/>
      <c r="BZ135" s="113"/>
      <c r="CA135" s="113">
        <f t="shared" si="149"/>
        <v>0</v>
      </c>
      <c r="CB135" s="113">
        <f t="shared" si="150"/>
        <v>1700</v>
      </c>
      <c r="CC135" s="113">
        <f t="shared" si="151"/>
        <v>0</v>
      </c>
      <c r="CD135" s="113">
        <f t="shared" si="152"/>
        <v>0</v>
      </c>
      <c r="CE135" s="113">
        <f t="shared" ca="1" si="153"/>
        <v>0</v>
      </c>
      <c r="CF135" s="113">
        <f t="shared" si="154"/>
        <v>230</v>
      </c>
      <c r="CG135" s="113">
        <f t="shared" si="155"/>
        <v>780</v>
      </c>
      <c r="CH135" s="113">
        <f t="shared" si="156"/>
        <v>0</v>
      </c>
      <c r="CI135" s="113">
        <f t="shared" ref="CI135:CI198" si="228">G389</f>
        <v>0</v>
      </c>
      <c r="CJ135" s="113">
        <f t="shared" ref="CJ135:CJ198" si="229">H389</f>
        <v>0</v>
      </c>
      <c r="CK135" s="113">
        <f t="shared" si="157"/>
        <v>250</v>
      </c>
      <c r="CL135" s="113">
        <f t="shared" si="158"/>
        <v>0</v>
      </c>
      <c r="CM135" s="113">
        <f t="shared" si="159"/>
        <v>1</v>
      </c>
      <c r="CN135" s="113">
        <f t="shared" si="160"/>
        <v>0</v>
      </c>
      <c r="CO135" s="113">
        <f t="shared" si="161"/>
        <v>120</v>
      </c>
      <c r="CP135" s="113">
        <f t="shared" si="162"/>
        <v>0</v>
      </c>
      <c r="CQ135" s="113">
        <f t="shared" si="163"/>
        <v>0</v>
      </c>
      <c r="CR135" s="113">
        <f t="shared" si="164"/>
        <v>0</v>
      </c>
      <c r="CS135" s="113">
        <f t="shared" ref="CS135:CS198" si="230">K389</f>
        <v>0</v>
      </c>
      <c r="CT135" s="113">
        <f t="shared" ref="CT135:CT198" si="231">L389</f>
        <v>10</v>
      </c>
      <c r="CU135" s="113">
        <f t="shared" ref="CU135:CU198" si="232">M389</f>
        <v>0</v>
      </c>
      <c r="CV135" s="113">
        <f t="shared" ref="CV135:CV198" si="233">N389</f>
        <v>0</v>
      </c>
      <c r="CW135" s="113">
        <f t="shared" si="165"/>
        <v>250</v>
      </c>
      <c r="CX135" s="113">
        <f t="shared" ref="CX135:CX198" si="234">O389</f>
        <v>0</v>
      </c>
      <c r="CY135" s="113">
        <f t="shared" ref="CY135:CY198" si="235">P389</f>
        <v>0</v>
      </c>
      <c r="CZ135" s="113">
        <f t="shared" ref="CZ135:CZ198" si="236">Q389</f>
        <v>0</v>
      </c>
      <c r="DA135" s="113">
        <f t="shared" si="166"/>
        <v>700</v>
      </c>
      <c r="DB135" s="113">
        <f t="shared" si="167"/>
        <v>4300</v>
      </c>
      <c r="DC135" s="113">
        <f t="shared" si="168"/>
        <v>0</v>
      </c>
      <c r="DD135" s="113">
        <f t="shared" si="169"/>
        <v>500</v>
      </c>
      <c r="DE135" s="113">
        <f t="shared" si="170"/>
        <v>0</v>
      </c>
      <c r="DF135" s="113">
        <f t="shared" si="171"/>
        <v>0</v>
      </c>
      <c r="DG135" s="113">
        <f t="shared" si="172"/>
        <v>5</v>
      </c>
      <c r="DH135" s="113">
        <f t="shared" si="173"/>
        <v>0</v>
      </c>
      <c r="DI135" s="113">
        <f t="shared" si="174"/>
        <v>0</v>
      </c>
      <c r="DJ135" s="113"/>
      <c r="DK135" s="113">
        <f t="shared" si="175"/>
        <v>0</v>
      </c>
      <c r="DL135" s="113">
        <f t="shared" si="176"/>
        <v>1700</v>
      </c>
      <c r="DM135" s="113">
        <f t="shared" si="177"/>
        <v>0</v>
      </c>
      <c r="DN135" s="113">
        <f t="shared" si="178"/>
        <v>0</v>
      </c>
      <c r="DO135" s="113">
        <f t="shared" si="179"/>
        <v>0</v>
      </c>
      <c r="DP135" s="113">
        <f t="shared" si="180"/>
        <v>230</v>
      </c>
      <c r="DQ135" s="113">
        <f t="shared" si="181"/>
        <v>780</v>
      </c>
      <c r="DR135" s="113">
        <f t="shared" si="182"/>
        <v>0</v>
      </c>
      <c r="DS135" s="113">
        <f t="shared" ref="DS135:DS198" si="237">W389</f>
        <v>0</v>
      </c>
      <c r="DT135" s="113">
        <f t="shared" ref="DT135:DT198" si="238">X389</f>
        <v>0</v>
      </c>
      <c r="DU135" s="113">
        <f t="shared" si="183"/>
        <v>250</v>
      </c>
      <c r="DV135" s="113">
        <f t="shared" si="184"/>
        <v>0</v>
      </c>
      <c r="DW135" s="113">
        <f t="shared" si="185"/>
        <v>1</v>
      </c>
      <c r="DX135" s="113">
        <f t="shared" si="186"/>
        <v>0</v>
      </c>
      <c r="DY135" s="113">
        <f t="shared" si="187"/>
        <v>120</v>
      </c>
      <c r="DZ135" s="113">
        <f t="shared" si="188"/>
        <v>0</v>
      </c>
      <c r="EA135" s="113">
        <f t="shared" si="189"/>
        <v>0</v>
      </c>
      <c r="EB135" s="113">
        <f t="shared" si="190"/>
        <v>0</v>
      </c>
      <c r="EC135" s="113">
        <f t="shared" ref="EC135:EC198" si="239">AA389</f>
        <v>0</v>
      </c>
      <c r="ED135" s="113">
        <f t="shared" ref="ED135:ED198" si="240">AB389</f>
        <v>10</v>
      </c>
      <c r="EE135" s="113">
        <f t="shared" ref="EE135:EE198" si="241">AC389</f>
        <v>0</v>
      </c>
      <c r="EF135" s="113">
        <f t="shared" ref="EF135:EF198" si="242">AD389</f>
        <v>0</v>
      </c>
      <c r="EG135" s="113">
        <f t="shared" si="191"/>
        <v>250</v>
      </c>
      <c r="EH135" s="113">
        <f t="shared" ref="EH135:EH198" si="243">AE389</f>
        <v>0</v>
      </c>
      <c r="EI135" s="113">
        <f t="shared" ref="EI135:EI198" si="244">AF389</f>
        <v>0</v>
      </c>
      <c r="EJ135" s="113">
        <f t="shared" ref="EJ135:EJ198" si="245">AG389</f>
        <v>0</v>
      </c>
      <c r="EK135" s="113">
        <f t="shared" si="192"/>
        <v>700</v>
      </c>
      <c r="EL135" s="113">
        <f t="shared" si="193"/>
        <v>4300</v>
      </c>
      <c r="EM135" s="113">
        <f t="shared" si="194"/>
        <v>0</v>
      </c>
      <c r="EN135" s="113">
        <f t="shared" si="195"/>
        <v>500</v>
      </c>
      <c r="EO135" s="113">
        <f t="shared" si="196"/>
        <v>0</v>
      </c>
      <c r="EP135" s="113">
        <f t="shared" si="197"/>
        <v>0</v>
      </c>
      <c r="EQ135" s="113">
        <f t="shared" si="198"/>
        <v>5</v>
      </c>
      <c r="ER135" s="113">
        <f t="shared" si="199"/>
        <v>0</v>
      </c>
      <c r="ES135" s="113">
        <f t="shared" si="200"/>
        <v>0</v>
      </c>
      <c r="ET135" s="113"/>
      <c r="EU135" s="113">
        <f t="shared" si="201"/>
        <v>0</v>
      </c>
      <c r="EV135" s="113">
        <f t="shared" si="202"/>
        <v>36550</v>
      </c>
      <c r="EW135" s="113">
        <f t="shared" si="203"/>
        <v>0</v>
      </c>
      <c r="EX135" s="113">
        <f t="shared" si="204"/>
        <v>0</v>
      </c>
      <c r="EY135" s="113">
        <f t="shared" si="205"/>
        <v>0</v>
      </c>
      <c r="EZ135" s="113">
        <f t="shared" si="206"/>
        <v>460</v>
      </c>
      <c r="FA135" s="113">
        <f t="shared" si="207"/>
        <v>6630</v>
      </c>
      <c r="FB135" s="113">
        <f t="shared" si="208"/>
        <v>0</v>
      </c>
      <c r="FC135" s="113">
        <f t="shared" ref="FC135:FC198" si="246">AM389</f>
        <v>0</v>
      </c>
      <c r="FD135" s="113">
        <f t="shared" ref="FD135:FD198" si="247">AN389</f>
        <v>0</v>
      </c>
      <c r="FE135" s="113">
        <f t="shared" si="209"/>
        <v>20000</v>
      </c>
      <c r="FF135" s="113">
        <f t="shared" si="210"/>
        <v>0</v>
      </c>
      <c r="FG135" s="113">
        <f t="shared" si="211"/>
        <v>9</v>
      </c>
      <c r="FH135" s="113">
        <f t="shared" si="212"/>
        <v>0</v>
      </c>
      <c r="FI135" s="113">
        <f t="shared" si="213"/>
        <v>180</v>
      </c>
      <c r="FJ135" s="113">
        <f t="shared" si="214"/>
        <v>0</v>
      </c>
      <c r="FK135" s="113">
        <f t="shared" si="215"/>
        <v>0</v>
      </c>
      <c r="FL135" s="113">
        <f t="shared" si="216"/>
        <v>0</v>
      </c>
      <c r="FM135" s="113">
        <f t="shared" ref="FM135:FM198" si="248">AQ389</f>
        <v>0</v>
      </c>
      <c r="FN135" s="113">
        <f t="shared" ref="FN135:FN198" si="249">AR389</f>
        <v>120</v>
      </c>
      <c r="FO135" s="113">
        <f t="shared" ref="FO135:FO198" si="250">AS389</f>
        <v>0</v>
      </c>
      <c r="FP135" s="113">
        <f t="shared" ref="FP135:FP198" si="251">AT389</f>
        <v>0</v>
      </c>
      <c r="FQ135" s="113">
        <f t="shared" si="217"/>
        <v>4375</v>
      </c>
      <c r="FR135" s="113">
        <f t="shared" ref="FR135:FR198" si="252">AU389</f>
        <v>0</v>
      </c>
      <c r="FS135" s="113">
        <f t="shared" ref="FS135:FS198" si="253">AV389</f>
        <v>0</v>
      </c>
      <c r="FT135" s="113">
        <f t="shared" ref="FT135:FT198" si="254">AW389</f>
        <v>0</v>
      </c>
      <c r="FU135" s="113">
        <f t="shared" si="218"/>
        <v>22400</v>
      </c>
      <c r="FV135" s="113">
        <f t="shared" si="219"/>
        <v>17200</v>
      </c>
      <c r="FW135" s="113">
        <f t="shared" si="220"/>
        <v>0</v>
      </c>
      <c r="FX135" s="113">
        <f t="shared" si="221"/>
        <v>1350</v>
      </c>
      <c r="FY135" s="113">
        <f t="shared" si="222"/>
        <v>0</v>
      </c>
      <c r="FZ135" s="113">
        <f t="shared" si="223"/>
        <v>0</v>
      </c>
      <c r="GA135" s="113">
        <f t="shared" si="224"/>
        <v>325</v>
      </c>
      <c r="GB135" s="113">
        <f t="shared" si="225"/>
        <v>0</v>
      </c>
      <c r="GC135" s="113">
        <f t="shared" si="226"/>
        <v>0</v>
      </c>
    </row>
    <row r="136" spans="2:185" ht="12.75" customHeight="1" x14ac:dyDescent="0.2">
      <c r="B136" s="124">
        <v>129</v>
      </c>
      <c r="C136" s="121" t="s">
        <v>21</v>
      </c>
      <c r="D136" s="126" t="s">
        <v>11</v>
      </c>
      <c r="E136" s="40">
        <f>SUMIF(Entrada_Dados_Ano_2012!$C$7:$C$253,D136,Entrada_Dados_Ano_2012!$D$7:$D$253)</f>
        <v>0</v>
      </c>
      <c r="F136" s="40">
        <f>SUMIF(Entrada_Dados_Ano_2012!$C$7:$C$253,D136,Entrada_Dados_Ano_2012!$E$7:$E$253)</f>
        <v>745</v>
      </c>
      <c r="G136" s="40">
        <f>SUMIF(Entrada_Dados_Ano_2012!$C$7:$C$253,D136,Entrada_Dados_Ano_2012!$F$7:$F$253)</f>
        <v>0</v>
      </c>
      <c r="H136" s="40">
        <f ca="1">SUMIF(Entrada_Dados_Ano_2012!$C$7:$C$253,D136,Entrada_Dados_Ano_2012!$G$7:$G$251)</f>
        <v>0</v>
      </c>
      <c r="I136" s="40">
        <f>SUMIF(Entrada_Dados_Ano_2012!$C$7:$C$251,D136,Entrada_Dados_Ano_2012!$H$7:$H$253)</f>
        <v>0</v>
      </c>
      <c r="J136" s="40">
        <f>SUMIF(Entrada_Dados_Ano_2012!$C$7:$C$253,D136,Entrada_Dados_Ano_2012!$I$7:$I$253)</f>
        <v>0</v>
      </c>
      <c r="K136" s="40">
        <f>SUMIF(Entrada_Dados_Ano_2012!$C$7:$C$253,D136,Entrada_Dados_Ano_2012!$J$7:$J$253)</f>
        <v>25000</v>
      </c>
      <c r="L136" s="40">
        <f>SUMIF(Entrada_Dados_Ano_2012!$C$7:$C$253,D136,Entrada_Dados_Ano_2012!$K$7:$K$253)</f>
        <v>0</v>
      </c>
      <c r="M136" s="40">
        <f>SUMIF(Entrada_Dados_Ano_2012!$C$7:$C$253,D136,Entrada_Dados_Ano_2012!$L$7:$L$253)</f>
        <v>0</v>
      </c>
      <c r="N136" s="40">
        <f>SUMIF(Entrada_Dados_Ano_2012!$C$7:$C$253,D136,Entrada_Dados_Ano_2012!$M$7:$M$253)</f>
        <v>10000</v>
      </c>
      <c r="O136" s="40">
        <f>SUMIF(Entrada_Dados_Ano_2012!$C$7:$C$253,D136,Entrada_Dados_Ano_2012!$N$7:$N$253)</f>
        <v>0</v>
      </c>
      <c r="P136" s="40">
        <f>SUMIF(Entrada_Dados_Ano_2012!$C$7:$C$253,D136,Entrada_Dados_Ano_2012!$O$7:$O$253)</f>
        <v>0</v>
      </c>
      <c r="Q136" s="40">
        <f>SUMIF(Entrada_Dados_Ano_2012!$C$7:$C$253,D136,Entrada_Dados_Ano_2012!$P$7:$P$253)</f>
        <v>0</v>
      </c>
      <c r="R136" s="40">
        <f>SUMIF(Entrada_Dados_Ano_2012!$C$7:$C$253,D136,Entrada_Dados_Ano_2012!$Q$7:$Q$253)</f>
        <v>0</v>
      </c>
      <c r="S136" s="40">
        <f>SUMIF(Entrada_Dados_Ano_2012!$C$7:$C$253,D136,Entrada_Dados_Ano_2012!$R$7:$R$253)</f>
        <v>210000</v>
      </c>
      <c r="T136" s="40">
        <f>SUMIF(Entrada_Dados_Ano_2012!$C$7:$C$253,D136,Entrada_Dados_Ano_2012!$S$7:$S$253)</f>
        <v>278000</v>
      </c>
      <c r="U136" s="40">
        <f>SUMIF(Entrada_Dados_Ano_2012!$C$7:$C$253,D136,Entrada_Dados_Ano_2012!$T$7:$T$253)</f>
        <v>6000</v>
      </c>
      <c r="V136" s="40">
        <f>SUMIF(Entrada_Dados_Ano_2012!$C$7:$C$253,D136,Entrada_Dados_Ano_2012!$U$7:$U$253)</f>
        <v>0</v>
      </c>
      <c r="W136" s="145">
        <f>SUMIF(Entrada_Dados_Ano_2012!$C$7:$C$253,D136,Entrada_Dados_Ano_2012!$V$7:$V$253)</f>
        <v>80</v>
      </c>
      <c r="X136" s="142">
        <f>SUMIF(Entrada_Dados_Ano_2012!$C$7:$C$253,D136,Entrada_Dados_Ano_2012!$Y$7:$Y$253)</f>
        <v>0</v>
      </c>
      <c r="Y136" s="40">
        <f>SUMIF(Entrada_Dados_Ano_2012!$C$7:$C$253,D136,Entrada_Dados_Ano_2012!$Z$7:$Z$253)</f>
        <v>745</v>
      </c>
      <c r="Z136" s="40">
        <f>SUMIF(Entrada_Dados_Ano_2012!$C$7:$C$253,D136,Entrada_Dados_Ano_2012!$AA$7:$AA$253)</f>
        <v>0</v>
      </c>
      <c r="AA136" s="40">
        <f>SUMIF(Entrada_Dados_Ano_2012!$C$7:$C$253,D136,Entrada_Dados_Ano_2012!$AB$7:$AB$253)</f>
        <v>0</v>
      </c>
      <c r="AB136" s="40">
        <f>SUMIF(Entrada_Dados_Ano_2012!$C$7:$C$253,D136,Entrada_Dados_Ano_2012!$AC$7:$AC$253)</f>
        <v>0</v>
      </c>
      <c r="AC136" s="40">
        <f>SUMIF(Entrada_Dados_Ano_2012!$C$7:$C$253,D136,Entrada_Dados_Ano_2012!$AD$7:$AD$253)</f>
        <v>0</v>
      </c>
      <c r="AD136" s="40">
        <f>SUMIF(Entrada_Dados_Ano_2012!$C$7:$C$253,D136,Entrada_Dados_Ano_2012!$AE$7:$AE$253)</f>
        <v>25000</v>
      </c>
      <c r="AE136" s="40">
        <f>SUMIF(Entrada_Dados_Ano_2012!$C$7:$C$253,D136,Entrada_Dados_Ano_2012!$AF$7:$AF$253)</f>
        <v>0</v>
      </c>
      <c r="AF136" s="40">
        <f>SUMIF(Entrada_Dados_Ano_2012!$C$7:$C$253,D136,Entrada_Dados_Ano_2012!$AG$7:$AG$253)</f>
        <v>0</v>
      </c>
      <c r="AG136" s="40">
        <f>SUMIF(Entrada_Dados_Ano_2012!$C$7:$C$253,D136,Entrada_Dados_Ano_2012!$AH$7:$AH$253)</f>
        <v>10000</v>
      </c>
      <c r="AH136" s="40">
        <f>SUMIF(Entrada_Dados_Ano_2012!$C$7:$C$253,D136,Entrada_Dados_Ano_2012!$AI$7:$AI$253)</f>
        <v>0</v>
      </c>
      <c r="AI136" s="40">
        <f>SUMIF(Entrada_Dados_Ano_2012!$C$7:$C$253,D136,Entrada_Dados_Ano_2012!$AJ$7:$AJ$253)</f>
        <v>0</v>
      </c>
      <c r="AJ136" s="40">
        <f>SUMIF(Entrada_Dados_Ano_2012!$C$7:$C$253,D136,Entrada_Dados_Ano_2012!$AK$7:$AK$253)</f>
        <v>0</v>
      </c>
      <c r="AK136" s="40">
        <f>SUMIF(Entrada_Dados_Ano_2012!$C$7:$C$253,D136,Entrada_Dados_Ano_2012!$AL$7:$AL$253)</f>
        <v>0</v>
      </c>
      <c r="AL136" s="40">
        <f>SUMIF(Entrada_Dados_Ano_2012!$C$7:$C$253,D136,Entrada_Dados_Ano_2012!$AM$7:$AM$253)</f>
        <v>210000</v>
      </c>
      <c r="AM136" s="40">
        <f>SUMIF(Entrada_Dados_Ano_2012!$C$7:$C$253,D136,Entrada_Dados_Ano_2012!$AN$7:$AN$253)</f>
        <v>278000</v>
      </c>
      <c r="AN136" s="40">
        <f>SUMIF(Entrada_Dados_Ano_2012!$C$7:$C$253,D136,Entrada_Dados_Ano_2012!$AO$7:$AO$253)</f>
        <v>6000</v>
      </c>
      <c r="AO136" s="40">
        <f>SUMIF(Entrada_Dados_Ano_2012!$C$7:$C$253,D136,Entrada_Dados_Ano_2012!$AP$7:$AP$253)</f>
        <v>0</v>
      </c>
      <c r="AP136" s="145">
        <f>SUMIF(Entrada_Dados_Ano_2012!$C$7:$C$253,D136,Entrada_Dados_Ano_2012!$AQ$7:$AQ$253)</f>
        <v>80</v>
      </c>
      <c r="AQ136" s="142">
        <f>SUMIF(Entrada_Dados_Ano_2012!$C$7:$C$253,D136,Entrada_Dados_Ano_2012!$AT$7:$AT$253)</f>
        <v>0</v>
      </c>
      <c r="AR136" s="40">
        <f>SUMIF(Entrada_Dados_Ano_2012!$C$7:$C$253,D136,Entrada_Dados_Ano_2012!$AU$7:$AU$253)</f>
        <v>2682</v>
      </c>
      <c r="AS136" s="40">
        <f>SUMIF(Entrada_Dados_Ano_2012!$C$7:$C$253,D136,Entrada_Dados_Ano_2012!$AV$7:$AV$253)</f>
        <v>0</v>
      </c>
      <c r="AT136" s="40">
        <f>SUMIF(Entrada_Dados_Ano_2012!$C$7:$C$253,D136,Entrada_Dados_Ano_2012!$AW$7:$AW$253)</f>
        <v>0</v>
      </c>
      <c r="AU136" s="40">
        <f>SUMIF(Entrada_Dados_Ano_2012!$C$7:$C$253,D136,Entrada_Dados_Ano_2012!$AX$7:$AX$253)</f>
        <v>0</v>
      </c>
      <c r="AV136" s="40">
        <f>SUMIF(Entrada_Dados_Ano_2012!$C$7:$C$253,D136,Entrada_Dados_Ano_2012!$AY$7:$AY$253)</f>
        <v>0</v>
      </c>
      <c r="AW136" s="40">
        <f>SUMIF(Entrada_Dados_Ano_2012!$C$7:$C$253,D136,Entrada_Dados_Ano_2012!$AZ$7:$AZ$253)</f>
        <v>3000000</v>
      </c>
      <c r="AX136" s="40">
        <f>SUMIF(Entrada_Dados_Ano_2012!$C$7:$C$253,D136,Entrada_Dados_Ano_2012!$BA$7:$BA$253)</f>
        <v>0</v>
      </c>
      <c r="AY136" s="40">
        <f>SUMIF(Entrada_Dados_Ano_2012!$C$7:$C$253,D136,Entrada_Dados_Ano_2012!$BB$7:$BB$253)</f>
        <v>0</v>
      </c>
      <c r="AZ136" s="40">
        <f>SUMIF(Entrada_Dados_Ano_2012!$C$7:$C$253,D136,Entrada_Dados_Ano_2012!$BC$7:$BC$253)</f>
        <v>19100</v>
      </c>
      <c r="BA136" s="40">
        <f>SUMIF(Entrada_Dados_Ano_2012!$C$7:$C$253,D136,Entrada_Dados_Ano_2012!$BD$7:$BD$253)</f>
        <v>0</v>
      </c>
      <c r="BB136" s="40">
        <f>SUMIF(Entrada_Dados_Ano_2012!$C$7:$C$253,D136,Entrada_Dados_Ano_2012!$BE$7:$BE$253)</f>
        <v>0</v>
      </c>
      <c r="BC136" s="40">
        <f>SUMIF(Entrada_Dados_Ano_2012!$C$7:$C$253,D136,Entrada_Dados_Ano_2012!$BF$7:$BF$253)</f>
        <v>0</v>
      </c>
      <c r="BD136" s="40">
        <f>SUMIF(Entrada_Dados_Ano_2012!$C$7:$C$253,D136,Entrada_Dados_Ano_2012!$BG$7:$BG$253)</f>
        <v>0</v>
      </c>
      <c r="BE136" s="40">
        <f>SUMIF(Entrada_Dados_Ano_2012!$C$7:$C$253,D136,Entrada_Dados_Ano_2012!$BH$7:$BH$253)</f>
        <v>1476000</v>
      </c>
      <c r="BF136" s="40">
        <f>SUMIF(Entrada_Dados_Ano_2012!$C$7:$C$253,D136,Entrada_Dados_Ano_2012!$BI$7:$BI$253)</f>
        <v>767280</v>
      </c>
      <c r="BG136" s="40">
        <f>SUMIF(Entrada_Dados_Ano_2012!$C$7:$C$253,D136,Entrada_Dados_Ano_2012!$BJ$7:$BJ$253)</f>
        <v>18600</v>
      </c>
      <c r="BH136" s="40">
        <f>SUMIF(Entrada_Dados_Ano_2012!$C$7:$C$253,D136,Entrada_Dados_Ano_2012!$BK$7:$BK$253)</f>
        <v>0</v>
      </c>
      <c r="BI136" s="40">
        <f>SUMIF(Entrada_Dados_Ano_2012!$C$7:$C$253,D136,Entrada_Dados_Ano_2012!$BL$7:$BL$253)</f>
        <v>228</v>
      </c>
      <c r="BK136" s="80">
        <v>129</v>
      </c>
      <c r="BL136" s="81">
        <f t="shared" ref="BL136:BL199" si="255">IF(BP136="-",0,IF(BP136&gt;0,1,0))</f>
        <v>0</v>
      </c>
      <c r="BM136" s="80" t="str">
        <f>IF(BL136=1,SUM($BL$8:BL136),"")</f>
        <v/>
      </c>
      <c r="BN136" s="86" t="str">
        <f t="shared" ref="BN136:BN199" si="256">C136</f>
        <v>Jataí</v>
      </c>
      <c r="BO136" s="117">
        <f t="shared" si="227"/>
        <v>0</v>
      </c>
      <c r="BP136" s="116">
        <f>HLOOKUP($BP$6,$BZ$6:DI136,BX136)</f>
        <v>0</v>
      </c>
      <c r="BQ136" s="117">
        <f>HLOOKUP($BQ$6,$DJ$6:ES136,BX136)</f>
        <v>0</v>
      </c>
      <c r="BR136" s="116">
        <f>HLOOKUP($BR$6,$ET$6:GC136,BX136)</f>
        <v>0</v>
      </c>
      <c r="BS136" s="84" t="str">
        <f t="shared" si="145"/>
        <v/>
      </c>
      <c r="BT136" s="96" t="str">
        <f>IF((SUM($BL135:$BL$254)=0),"",IF($BK136=VLOOKUP($BK136,$BM$8:$BM$254,1),IF(VLOOKUP($BK136,$BM$8:$BO$254,2)=0,"",VLOOKUP($BK136,$BM$8:$BO$254,3))," "))</f>
        <v/>
      </c>
      <c r="BU136" s="93" t="str">
        <f t="shared" si="146"/>
        <v/>
      </c>
      <c r="BV136" s="90" t="str">
        <f t="shared" si="147"/>
        <v/>
      </c>
      <c r="BW136" s="93" t="str">
        <f t="shared" si="148"/>
        <v/>
      </c>
      <c r="BX136" s="97">
        <v>131</v>
      </c>
      <c r="BY136" s="29"/>
      <c r="BZ136" s="113"/>
      <c r="CA136" s="113">
        <f t="shared" si="149"/>
        <v>0</v>
      </c>
      <c r="CB136" s="113">
        <f t="shared" si="150"/>
        <v>0</v>
      </c>
      <c r="CC136" s="113">
        <f t="shared" si="151"/>
        <v>745</v>
      </c>
      <c r="CD136" s="113">
        <f t="shared" si="152"/>
        <v>0</v>
      </c>
      <c r="CE136" s="113">
        <f t="shared" ca="1" si="153"/>
        <v>0</v>
      </c>
      <c r="CF136" s="113">
        <f t="shared" si="154"/>
        <v>0</v>
      </c>
      <c r="CG136" s="113">
        <f t="shared" si="155"/>
        <v>315</v>
      </c>
      <c r="CH136" s="113">
        <f t="shared" si="156"/>
        <v>0</v>
      </c>
      <c r="CI136" s="113">
        <f t="shared" si="228"/>
        <v>0</v>
      </c>
      <c r="CJ136" s="113">
        <f t="shared" si="229"/>
        <v>0</v>
      </c>
      <c r="CK136" s="113">
        <f t="shared" si="157"/>
        <v>25000</v>
      </c>
      <c r="CL136" s="113">
        <f t="shared" si="158"/>
        <v>0</v>
      </c>
      <c r="CM136" s="113">
        <f t="shared" si="159"/>
        <v>0</v>
      </c>
      <c r="CN136" s="113">
        <f t="shared" si="160"/>
        <v>0</v>
      </c>
      <c r="CO136" s="113">
        <f t="shared" si="161"/>
        <v>10000</v>
      </c>
      <c r="CP136" s="113">
        <f t="shared" si="162"/>
        <v>0</v>
      </c>
      <c r="CQ136" s="113">
        <f t="shared" si="163"/>
        <v>0</v>
      </c>
      <c r="CR136" s="113">
        <f t="shared" si="164"/>
        <v>0</v>
      </c>
      <c r="CS136" s="113">
        <f t="shared" si="230"/>
        <v>0</v>
      </c>
      <c r="CT136" s="113">
        <f t="shared" si="231"/>
        <v>0</v>
      </c>
      <c r="CU136" s="113">
        <f t="shared" si="232"/>
        <v>0</v>
      </c>
      <c r="CV136" s="113">
        <f t="shared" si="233"/>
        <v>0</v>
      </c>
      <c r="CW136" s="113">
        <f t="shared" si="165"/>
        <v>0</v>
      </c>
      <c r="CX136" s="113">
        <f t="shared" si="234"/>
        <v>0</v>
      </c>
      <c r="CY136" s="113">
        <f t="shared" si="235"/>
        <v>0</v>
      </c>
      <c r="CZ136" s="113">
        <f t="shared" si="236"/>
        <v>0</v>
      </c>
      <c r="DA136" s="113">
        <f t="shared" si="166"/>
        <v>0</v>
      </c>
      <c r="DB136" s="113">
        <f t="shared" si="167"/>
        <v>210000</v>
      </c>
      <c r="DC136" s="113">
        <f t="shared" si="168"/>
        <v>0</v>
      </c>
      <c r="DD136" s="113">
        <f t="shared" si="169"/>
        <v>278000</v>
      </c>
      <c r="DE136" s="113">
        <f t="shared" si="170"/>
        <v>6000</v>
      </c>
      <c r="DF136" s="113">
        <f t="shared" si="171"/>
        <v>0</v>
      </c>
      <c r="DG136" s="113">
        <f t="shared" si="172"/>
        <v>0</v>
      </c>
      <c r="DH136" s="113">
        <f t="shared" si="173"/>
        <v>80</v>
      </c>
      <c r="DI136" s="113">
        <f t="shared" si="174"/>
        <v>2</v>
      </c>
      <c r="DJ136" s="113"/>
      <c r="DK136" s="113">
        <f t="shared" si="175"/>
        <v>0</v>
      </c>
      <c r="DL136" s="113">
        <f t="shared" si="176"/>
        <v>0</v>
      </c>
      <c r="DM136" s="113">
        <f t="shared" si="177"/>
        <v>745</v>
      </c>
      <c r="DN136" s="113">
        <f t="shared" si="178"/>
        <v>0</v>
      </c>
      <c r="DO136" s="113">
        <f t="shared" si="179"/>
        <v>0</v>
      </c>
      <c r="DP136" s="113">
        <f t="shared" si="180"/>
        <v>0</v>
      </c>
      <c r="DQ136" s="113">
        <f t="shared" si="181"/>
        <v>315</v>
      </c>
      <c r="DR136" s="113">
        <f t="shared" si="182"/>
        <v>0</v>
      </c>
      <c r="DS136" s="113">
        <f t="shared" si="237"/>
        <v>0</v>
      </c>
      <c r="DT136" s="113">
        <f t="shared" si="238"/>
        <v>0</v>
      </c>
      <c r="DU136" s="113">
        <f t="shared" si="183"/>
        <v>25000</v>
      </c>
      <c r="DV136" s="113">
        <f t="shared" si="184"/>
        <v>0</v>
      </c>
      <c r="DW136" s="113">
        <f t="shared" si="185"/>
        <v>0</v>
      </c>
      <c r="DX136" s="113">
        <f t="shared" si="186"/>
        <v>0</v>
      </c>
      <c r="DY136" s="113">
        <f t="shared" si="187"/>
        <v>10000</v>
      </c>
      <c r="DZ136" s="113">
        <f t="shared" si="188"/>
        <v>0</v>
      </c>
      <c r="EA136" s="113">
        <f t="shared" si="189"/>
        <v>0</v>
      </c>
      <c r="EB136" s="113">
        <f t="shared" si="190"/>
        <v>0</v>
      </c>
      <c r="EC136" s="113">
        <f t="shared" si="239"/>
        <v>0</v>
      </c>
      <c r="ED136" s="113">
        <f t="shared" si="240"/>
        <v>0</v>
      </c>
      <c r="EE136" s="113">
        <f t="shared" si="241"/>
        <v>0</v>
      </c>
      <c r="EF136" s="113">
        <f t="shared" si="242"/>
        <v>0</v>
      </c>
      <c r="EG136" s="113">
        <f t="shared" si="191"/>
        <v>0</v>
      </c>
      <c r="EH136" s="113">
        <f t="shared" si="243"/>
        <v>0</v>
      </c>
      <c r="EI136" s="113">
        <f t="shared" si="244"/>
        <v>0</v>
      </c>
      <c r="EJ136" s="113">
        <f t="shared" si="245"/>
        <v>0</v>
      </c>
      <c r="EK136" s="113">
        <f t="shared" si="192"/>
        <v>0</v>
      </c>
      <c r="EL136" s="113">
        <f t="shared" si="193"/>
        <v>210000</v>
      </c>
      <c r="EM136" s="113">
        <f t="shared" si="194"/>
        <v>0</v>
      </c>
      <c r="EN136" s="113">
        <f t="shared" si="195"/>
        <v>278000</v>
      </c>
      <c r="EO136" s="113">
        <f t="shared" si="196"/>
        <v>6000</v>
      </c>
      <c r="EP136" s="113">
        <f t="shared" si="197"/>
        <v>0</v>
      </c>
      <c r="EQ136" s="113">
        <f t="shared" si="198"/>
        <v>0</v>
      </c>
      <c r="ER136" s="113">
        <f t="shared" si="199"/>
        <v>80</v>
      </c>
      <c r="ES136" s="113">
        <f t="shared" si="200"/>
        <v>2</v>
      </c>
      <c r="ET136" s="113"/>
      <c r="EU136" s="113">
        <f t="shared" si="201"/>
        <v>0</v>
      </c>
      <c r="EV136" s="113">
        <f t="shared" si="202"/>
        <v>0</v>
      </c>
      <c r="EW136" s="113">
        <f t="shared" si="203"/>
        <v>2682</v>
      </c>
      <c r="EX136" s="113">
        <f t="shared" si="204"/>
        <v>0</v>
      </c>
      <c r="EY136" s="113">
        <f t="shared" si="205"/>
        <v>0</v>
      </c>
      <c r="EZ136" s="113">
        <f t="shared" si="206"/>
        <v>0</v>
      </c>
      <c r="FA136" s="113">
        <f t="shared" si="207"/>
        <v>3780</v>
      </c>
      <c r="FB136" s="113">
        <f t="shared" si="208"/>
        <v>0</v>
      </c>
      <c r="FC136" s="113">
        <f t="shared" si="246"/>
        <v>0</v>
      </c>
      <c r="FD136" s="113">
        <f t="shared" si="247"/>
        <v>0</v>
      </c>
      <c r="FE136" s="113">
        <f t="shared" si="209"/>
        <v>3000000</v>
      </c>
      <c r="FF136" s="113">
        <f t="shared" si="210"/>
        <v>0</v>
      </c>
      <c r="FG136" s="113">
        <f t="shared" si="211"/>
        <v>0</v>
      </c>
      <c r="FH136" s="113">
        <f t="shared" si="212"/>
        <v>0</v>
      </c>
      <c r="FI136" s="113">
        <f t="shared" si="213"/>
        <v>19100</v>
      </c>
      <c r="FJ136" s="113">
        <f t="shared" si="214"/>
        <v>0</v>
      </c>
      <c r="FK136" s="113">
        <f t="shared" si="215"/>
        <v>0</v>
      </c>
      <c r="FL136" s="113">
        <f t="shared" si="216"/>
        <v>0</v>
      </c>
      <c r="FM136" s="113">
        <f t="shared" si="248"/>
        <v>0</v>
      </c>
      <c r="FN136" s="113">
        <f t="shared" si="249"/>
        <v>0</v>
      </c>
      <c r="FO136" s="113">
        <f t="shared" si="250"/>
        <v>0</v>
      </c>
      <c r="FP136" s="113">
        <f t="shared" si="251"/>
        <v>0</v>
      </c>
      <c r="FQ136" s="113">
        <f t="shared" si="217"/>
        <v>0</v>
      </c>
      <c r="FR136" s="113">
        <f t="shared" si="252"/>
        <v>0</v>
      </c>
      <c r="FS136" s="113">
        <f t="shared" si="253"/>
        <v>0</v>
      </c>
      <c r="FT136" s="113">
        <f t="shared" si="254"/>
        <v>0</v>
      </c>
      <c r="FU136" s="113">
        <f t="shared" si="218"/>
        <v>0</v>
      </c>
      <c r="FV136" s="113">
        <f t="shared" si="219"/>
        <v>1476000</v>
      </c>
      <c r="FW136" s="113">
        <f t="shared" si="220"/>
        <v>0</v>
      </c>
      <c r="FX136" s="113">
        <f t="shared" si="221"/>
        <v>767280</v>
      </c>
      <c r="FY136" s="113">
        <f t="shared" si="222"/>
        <v>18600</v>
      </c>
      <c r="FZ136" s="113">
        <f t="shared" si="223"/>
        <v>0</v>
      </c>
      <c r="GA136" s="113">
        <f t="shared" si="224"/>
        <v>0</v>
      </c>
      <c r="GB136" s="113">
        <f t="shared" si="225"/>
        <v>228</v>
      </c>
      <c r="GC136" s="113">
        <f t="shared" si="226"/>
        <v>54</v>
      </c>
    </row>
    <row r="137" spans="2:185" ht="12.75" customHeight="1" x14ac:dyDescent="0.2">
      <c r="B137" s="124">
        <v>130</v>
      </c>
      <c r="C137" s="121" t="s">
        <v>401</v>
      </c>
      <c r="D137" s="126" t="s">
        <v>176</v>
      </c>
      <c r="E137" s="40">
        <f>SUMIF(Entrada_Dados_Ano_2012!$C$7:$C$253,D137,Entrada_Dados_Ano_2012!$D$7:$D$253)</f>
        <v>0</v>
      </c>
      <c r="F137" s="40">
        <f>SUMIF(Entrada_Dados_Ano_2012!$C$7:$C$253,D137,Entrada_Dados_Ano_2012!$E$7:$E$253)</f>
        <v>0</v>
      </c>
      <c r="G137" s="40">
        <f>SUMIF(Entrada_Dados_Ano_2012!$C$7:$C$253,D137,Entrada_Dados_Ano_2012!$F$7:$F$253)</f>
        <v>0</v>
      </c>
      <c r="H137" s="40">
        <f ca="1">SUMIF(Entrada_Dados_Ano_2012!$C$7:$C$253,D137,Entrada_Dados_Ano_2012!$G$7:$G$251)</f>
        <v>0</v>
      </c>
      <c r="I137" s="40">
        <f>SUMIF(Entrada_Dados_Ano_2012!$C$7:$C$251,D137,Entrada_Dados_Ano_2012!$H$7:$H$253)</f>
        <v>240</v>
      </c>
      <c r="J137" s="40">
        <f>SUMIF(Entrada_Dados_Ano_2012!$C$7:$C$253,D137,Entrada_Dados_Ano_2012!$I$7:$I$253)</f>
        <v>0</v>
      </c>
      <c r="K137" s="40">
        <f>SUMIF(Entrada_Dados_Ano_2012!$C$7:$C$253,D137,Entrada_Dados_Ano_2012!$J$7:$J$253)</f>
        <v>0</v>
      </c>
      <c r="L137" s="40">
        <f>SUMIF(Entrada_Dados_Ano_2012!$C$7:$C$253,D137,Entrada_Dados_Ano_2012!$K$7:$K$253)</f>
        <v>0</v>
      </c>
      <c r="M137" s="40">
        <f>SUMIF(Entrada_Dados_Ano_2012!$C$7:$C$253,D137,Entrada_Dados_Ano_2012!$L$7:$L$253)</f>
        <v>0</v>
      </c>
      <c r="N137" s="40">
        <f>SUMIF(Entrada_Dados_Ano_2012!$C$7:$C$253,D137,Entrada_Dados_Ano_2012!$M$7:$M$253)</f>
        <v>0</v>
      </c>
      <c r="O137" s="40">
        <f>SUMIF(Entrada_Dados_Ano_2012!$C$7:$C$253,D137,Entrada_Dados_Ano_2012!$N$7:$N$253)</f>
        <v>0</v>
      </c>
      <c r="P137" s="40">
        <f>SUMIF(Entrada_Dados_Ano_2012!$C$7:$C$253,D137,Entrada_Dados_Ano_2012!$O$7:$O$253)</f>
        <v>0</v>
      </c>
      <c r="Q137" s="40">
        <f>SUMIF(Entrada_Dados_Ano_2012!$C$7:$C$253,D137,Entrada_Dados_Ano_2012!$P$7:$P$253)</f>
        <v>80</v>
      </c>
      <c r="R137" s="40">
        <f>SUMIF(Entrada_Dados_Ano_2012!$C$7:$C$253,D137,Entrada_Dados_Ano_2012!$Q$7:$Q$253)</f>
        <v>0</v>
      </c>
      <c r="S137" s="40">
        <f>SUMIF(Entrada_Dados_Ano_2012!$C$7:$C$253,D137,Entrada_Dados_Ano_2012!$R$7:$R$253)</f>
        <v>300</v>
      </c>
      <c r="T137" s="40">
        <f>SUMIF(Entrada_Dados_Ano_2012!$C$7:$C$253,D137,Entrada_Dados_Ano_2012!$S$7:$S$253)</f>
        <v>300</v>
      </c>
      <c r="U137" s="40">
        <f>SUMIF(Entrada_Dados_Ano_2012!$C$7:$C$253,D137,Entrada_Dados_Ano_2012!$T$7:$T$253)</f>
        <v>0</v>
      </c>
      <c r="V137" s="40">
        <f>SUMIF(Entrada_Dados_Ano_2012!$C$7:$C$253,D137,Entrada_Dados_Ano_2012!$U$7:$U$253)</f>
        <v>0</v>
      </c>
      <c r="W137" s="145">
        <f>SUMIF(Entrada_Dados_Ano_2012!$C$7:$C$253,D137,Entrada_Dados_Ano_2012!$V$7:$V$253)</f>
        <v>0</v>
      </c>
      <c r="X137" s="142">
        <f>SUMIF(Entrada_Dados_Ano_2012!$C$7:$C$253,D137,Entrada_Dados_Ano_2012!$Y$7:$Y$253)</f>
        <v>0</v>
      </c>
      <c r="Y137" s="40">
        <f>SUMIF(Entrada_Dados_Ano_2012!$C$7:$C$253,D137,Entrada_Dados_Ano_2012!$Z$7:$Z$253)</f>
        <v>0</v>
      </c>
      <c r="Z137" s="40">
        <f>SUMIF(Entrada_Dados_Ano_2012!$C$7:$C$253,D137,Entrada_Dados_Ano_2012!$AA$7:$AA$253)</f>
        <v>0</v>
      </c>
      <c r="AA137" s="40">
        <f>SUMIF(Entrada_Dados_Ano_2012!$C$7:$C$253,D137,Entrada_Dados_Ano_2012!$AB$7:$AB$253)</f>
        <v>0</v>
      </c>
      <c r="AB137" s="40">
        <f>SUMIF(Entrada_Dados_Ano_2012!$C$7:$C$253,D137,Entrada_Dados_Ano_2012!$AC$7:$AC$253)</f>
        <v>240</v>
      </c>
      <c r="AC137" s="40">
        <f>SUMIF(Entrada_Dados_Ano_2012!$C$7:$C$253,D137,Entrada_Dados_Ano_2012!$AD$7:$AD$253)</f>
        <v>0</v>
      </c>
      <c r="AD137" s="40">
        <f>SUMIF(Entrada_Dados_Ano_2012!$C$7:$C$253,D137,Entrada_Dados_Ano_2012!$AE$7:$AE$253)</f>
        <v>0</v>
      </c>
      <c r="AE137" s="40">
        <f>SUMIF(Entrada_Dados_Ano_2012!$C$7:$C$253,D137,Entrada_Dados_Ano_2012!$AF$7:$AF$253)</f>
        <v>0</v>
      </c>
      <c r="AF137" s="40">
        <f>SUMIF(Entrada_Dados_Ano_2012!$C$7:$C$253,D137,Entrada_Dados_Ano_2012!$AG$7:$AG$253)</f>
        <v>0</v>
      </c>
      <c r="AG137" s="40">
        <f>SUMIF(Entrada_Dados_Ano_2012!$C$7:$C$253,D137,Entrada_Dados_Ano_2012!$AH$7:$AH$253)</f>
        <v>0</v>
      </c>
      <c r="AH137" s="40">
        <f>SUMIF(Entrada_Dados_Ano_2012!$C$7:$C$253,D137,Entrada_Dados_Ano_2012!$AI$7:$AI$253)</f>
        <v>0</v>
      </c>
      <c r="AI137" s="40">
        <f>SUMIF(Entrada_Dados_Ano_2012!$C$7:$C$253,D137,Entrada_Dados_Ano_2012!$AJ$7:$AJ$253)</f>
        <v>0</v>
      </c>
      <c r="AJ137" s="40">
        <f>SUMIF(Entrada_Dados_Ano_2012!$C$7:$C$253,D137,Entrada_Dados_Ano_2012!$AK$7:$AK$253)</f>
        <v>80</v>
      </c>
      <c r="AK137" s="40">
        <f>SUMIF(Entrada_Dados_Ano_2012!$C$7:$C$253,D137,Entrada_Dados_Ano_2012!$AL$7:$AL$253)</f>
        <v>0</v>
      </c>
      <c r="AL137" s="40">
        <f>SUMIF(Entrada_Dados_Ano_2012!$C$7:$C$253,D137,Entrada_Dados_Ano_2012!$AM$7:$AM$253)</f>
        <v>300</v>
      </c>
      <c r="AM137" s="40">
        <f>SUMIF(Entrada_Dados_Ano_2012!$C$7:$C$253,D137,Entrada_Dados_Ano_2012!$AN$7:$AN$253)</f>
        <v>300</v>
      </c>
      <c r="AN137" s="40">
        <f>SUMIF(Entrada_Dados_Ano_2012!$C$7:$C$253,D137,Entrada_Dados_Ano_2012!$AO$7:$AO$253)</f>
        <v>0</v>
      </c>
      <c r="AO137" s="40">
        <f>SUMIF(Entrada_Dados_Ano_2012!$C$7:$C$253,D137,Entrada_Dados_Ano_2012!$AP$7:$AP$253)</f>
        <v>0</v>
      </c>
      <c r="AP137" s="145">
        <f>SUMIF(Entrada_Dados_Ano_2012!$C$7:$C$253,D137,Entrada_Dados_Ano_2012!$AQ$7:$AQ$253)</f>
        <v>0</v>
      </c>
      <c r="AQ137" s="142">
        <f>SUMIF(Entrada_Dados_Ano_2012!$C$7:$C$253,D137,Entrada_Dados_Ano_2012!$AT$7:$AT$253)</f>
        <v>0</v>
      </c>
      <c r="AR137" s="40">
        <f>SUMIF(Entrada_Dados_Ano_2012!$C$7:$C$253,D137,Entrada_Dados_Ano_2012!$AU$7:$AU$253)</f>
        <v>0</v>
      </c>
      <c r="AS137" s="40">
        <f>SUMIF(Entrada_Dados_Ano_2012!$C$7:$C$253,D137,Entrada_Dados_Ano_2012!$AV$7:$AV$253)</f>
        <v>0</v>
      </c>
      <c r="AT137" s="40">
        <f>SUMIF(Entrada_Dados_Ano_2012!$C$7:$C$253,D137,Entrada_Dados_Ano_2012!$AW$7:$AW$253)</f>
        <v>0</v>
      </c>
      <c r="AU137" s="40">
        <f>SUMIF(Entrada_Dados_Ano_2012!$C$7:$C$253,D137,Entrada_Dados_Ano_2012!$AX$7:$AX$253)</f>
        <v>456</v>
      </c>
      <c r="AV137" s="40">
        <f>SUMIF(Entrada_Dados_Ano_2012!$C$7:$C$253,D137,Entrada_Dados_Ano_2012!$AY$7:$AY$253)</f>
        <v>0</v>
      </c>
      <c r="AW137" s="40">
        <f>SUMIF(Entrada_Dados_Ano_2012!$C$7:$C$253,D137,Entrada_Dados_Ano_2012!$AZ$7:$AZ$253)</f>
        <v>0</v>
      </c>
      <c r="AX137" s="40">
        <f>SUMIF(Entrada_Dados_Ano_2012!$C$7:$C$253,D137,Entrada_Dados_Ano_2012!$BA$7:$BA$253)</f>
        <v>0</v>
      </c>
      <c r="AY137" s="40">
        <f>SUMIF(Entrada_Dados_Ano_2012!$C$7:$C$253,D137,Entrada_Dados_Ano_2012!$BB$7:$BB$253)</f>
        <v>0</v>
      </c>
      <c r="AZ137" s="40">
        <f>SUMIF(Entrada_Dados_Ano_2012!$C$7:$C$253,D137,Entrada_Dados_Ano_2012!$BC$7:$BC$253)</f>
        <v>0</v>
      </c>
      <c r="BA137" s="40">
        <f>SUMIF(Entrada_Dados_Ano_2012!$C$7:$C$253,D137,Entrada_Dados_Ano_2012!$BD$7:$BD$253)</f>
        <v>0</v>
      </c>
      <c r="BB137" s="40">
        <f>SUMIF(Entrada_Dados_Ano_2012!$C$7:$C$253,D137,Entrada_Dados_Ano_2012!$BE$7:$BE$253)</f>
        <v>0</v>
      </c>
      <c r="BC137" s="40">
        <f>SUMIF(Entrada_Dados_Ano_2012!$C$7:$C$253,D137,Entrada_Dados_Ano_2012!$BF$7:$BF$253)</f>
        <v>1440</v>
      </c>
      <c r="BD137" s="40">
        <f>SUMIF(Entrada_Dados_Ano_2012!$C$7:$C$253,D137,Entrada_Dados_Ano_2012!$BG$7:$BG$253)</f>
        <v>0</v>
      </c>
      <c r="BE137" s="40">
        <f>SUMIF(Entrada_Dados_Ano_2012!$C$7:$C$253,D137,Entrada_Dados_Ano_2012!$BH$7:$BH$253)</f>
        <v>1050</v>
      </c>
      <c r="BF137" s="40">
        <f>SUMIF(Entrada_Dados_Ano_2012!$C$7:$C$253,D137,Entrada_Dados_Ano_2012!$BI$7:$BI$253)</f>
        <v>846</v>
      </c>
      <c r="BG137" s="40">
        <f>SUMIF(Entrada_Dados_Ano_2012!$C$7:$C$253,D137,Entrada_Dados_Ano_2012!$BJ$7:$BJ$253)</f>
        <v>0</v>
      </c>
      <c r="BH137" s="40">
        <f>SUMIF(Entrada_Dados_Ano_2012!$C$7:$C$253,D137,Entrada_Dados_Ano_2012!$BK$7:$BK$253)</f>
        <v>0</v>
      </c>
      <c r="BI137" s="40">
        <f>SUMIF(Entrada_Dados_Ano_2012!$C$7:$C$253,D137,Entrada_Dados_Ano_2012!$BL$7:$BL$253)</f>
        <v>0</v>
      </c>
      <c r="BK137" s="80">
        <v>130</v>
      </c>
      <c r="BL137" s="81">
        <f t="shared" si="255"/>
        <v>0</v>
      </c>
      <c r="BM137" s="80" t="str">
        <f>IF(BL137=1,SUM($BL$8:BL137),"")</f>
        <v/>
      </c>
      <c r="BN137" s="86" t="str">
        <f t="shared" si="256"/>
        <v>Jaupaci</v>
      </c>
      <c r="BO137" s="117">
        <f t="shared" si="227"/>
        <v>0</v>
      </c>
      <c r="BP137" s="116">
        <f>HLOOKUP($BP$6,$BZ$6:DI137,BX137)</f>
        <v>0</v>
      </c>
      <c r="BQ137" s="117">
        <f>HLOOKUP($BQ$6,$DJ$6:ES137,BX137)</f>
        <v>0</v>
      </c>
      <c r="BR137" s="116">
        <f>HLOOKUP($BR$6,$ET$6:GC137,BX137)</f>
        <v>0</v>
      </c>
      <c r="BS137" s="84" t="str">
        <f t="shared" ref="BS137:BS200" si="257">IF((SUM($BL$8:$BL$254)=0),"",IF($BK137=VLOOKUP($BK137,$BM$8:$BM$254,1),IF(VLOOKUP($BK137,$BM$8:$BN$254,2)=0,"",VLOOKUP($BK137,$BM$8:$BN$254,2))," "))</f>
        <v/>
      </c>
      <c r="BT137" s="96" t="str">
        <f>IF((SUM($BL136:$BL$254)=0),"",IF($BK137=VLOOKUP($BK137,$BM$8:$BM$254,1),IF(VLOOKUP($BK137,$BM$8:$BO$254,2)=0,"",VLOOKUP($BK137,$BM$8:$BO$254,3))," "))</f>
        <v/>
      </c>
      <c r="BU137" s="93" t="str">
        <f t="shared" ref="BU137:BU200" si="258">IF((SUM($BL$8:$BL$254)=0),"",IF($BK137=VLOOKUP($BK137,$BM$8:$BP$254,1),IF(VLOOKUP($BK137,$BM$8:$BP$254,2)=0,"",VLOOKUP($BK137,$BM$8:$BP$254,4))," "))</f>
        <v/>
      </c>
      <c r="BV137" s="90" t="str">
        <f t="shared" ref="BV137:BV200" si="259">IF((SUM($BL$8:$BL$254)=0),"",IF($BK137=VLOOKUP($BK137,$BM$8:$BQ$254,1),IF(VLOOKUP($BK137,$BM$8:$BQ$254,2)=0,"",VLOOKUP($BK137,$BM$8:$BQ$254,5))," "))</f>
        <v/>
      </c>
      <c r="BW137" s="93" t="str">
        <f t="shared" ref="BW137:BW200" si="260">IF((SUM($BL$8:$BL$254)=0),"",IF($BK137=VLOOKUP($BK137,$BM$8:$BR$254,1),IF(VLOOKUP($BK137,$BM$8:$BR$254,2)=0,"",VLOOKUP($BK137,$BM$8:$BR$254,6))," "))</f>
        <v/>
      </c>
      <c r="BX137" s="97">
        <v>132</v>
      </c>
      <c r="BY137" s="29"/>
      <c r="BZ137" s="113"/>
      <c r="CA137" s="113">
        <f t="shared" ref="CA137:CA200" si="261">E391</f>
        <v>0</v>
      </c>
      <c r="CB137" s="113">
        <f t="shared" ref="CB137:CB200" si="262">E137</f>
        <v>0</v>
      </c>
      <c r="CC137" s="113">
        <f t="shared" ref="CC137:CC200" si="263">F137</f>
        <v>0</v>
      </c>
      <c r="CD137" s="113">
        <f t="shared" ref="CD137:CD200" si="264">G137</f>
        <v>0</v>
      </c>
      <c r="CE137" s="113">
        <f t="shared" ref="CE137:CE200" ca="1" si="265">H137</f>
        <v>0</v>
      </c>
      <c r="CF137" s="113">
        <f t="shared" ref="CF137:CF200" si="266">I137</f>
        <v>240</v>
      </c>
      <c r="CG137" s="113">
        <f t="shared" ref="CG137:CG200" si="267">F391</f>
        <v>20</v>
      </c>
      <c r="CH137" s="113">
        <f t="shared" ref="CH137:CH200" si="268">J137</f>
        <v>0</v>
      </c>
      <c r="CI137" s="113">
        <f t="shared" si="228"/>
        <v>0</v>
      </c>
      <c r="CJ137" s="113">
        <f t="shared" si="229"/>
        <v>0</v>
      </c>
      <c r="CK137" s="113">
        <f t="shared" ref="CK137:CK200" si="269">K137</f>
        <v>0</v>
      </c>
      <c r="CL137" s="113">
        <f t="shared" ref="CL137:CL200" si="270">L137</f>
        <v>0</v>
      </c>
      <c r="CM137" s="113">
        <f t="shared" ref="CM137:CM200" si="271">I391</f>
        <v>21</v>
      </c>
      <c r="CN137" s="113">
        <f t="shared" ref="CN137:CN200" si="272">M137</f>
        <v>0</v>
      </c>
      <c r="CO137" s="113">
        <f t="shared" ref="CO137:CO200" si="273">N137</f>
        <v>0</v>
      </c>
      <c r="CP137" s="113">
        <f t="shared" ref="CP137:CP200" si="274">J391</f>
        <v>0</v>
      </c>
      <c r="CQ137" s="113">
        <f t="shared" ref="CQ137:CQ200" si="275">O137</f>
        <v>0</v>
      </c>
      <c r="CR137" s="113">
        <f t="shared" ref="CR137:CR200" si="276">P137</f>
        <v>0</v>
      </c>
      <c r="CS137" s="113">
        <f t="shared" si="230"/>
        <v>0</v>
      </c>
      <c r="CT137" s="113">
        <f t="shared" si="231"/>
        <v>0</v>
      </c>
      <c r="CU137" s="113">
        <f t="shared" si="232"/>
        <v>0</v>
      </c>
      <c r="CV137" s="113">
        <f t="shared" si="233"/>
        <v>0</v>
      </c>
      <c r="CW137" s="113">
        <f t="shared" ref="CW137:CW200" si="277">Q137</f>
        <v>80</v>
      </c>
      <c r="CX137" s="113">
        <f t="shared" si="234"/>
        <v>0</v>
      </c>
      <c r="CY137" s="113">
        <f t="shared" si="235"/>
        <v>0</v>
      </c>
      <c r="CZ137" s="113">
        <f t="shared" si="236"/>
        <v>0</v>
      </c>
      <c r="DA137" s="113">
        <f t="shared" ref="DA137:DA200" si="278">R137</f>
        <v>0</v>
      </c>
      <c r="DB137" s="113">
        <f t="shared" ref="DB137:DB200" si="279">S137</f>
        <v>300</v>
      </c>
      <c r="DC137" s="113">
        <f t="shared" ref="DC137:DC200" si="280">R391</f>
        <v>20</v>
      </c>
      <c r="DD137" s="113">
        <f t="shared" ref="DD137:DD200" si="281">T137</f>
        <v>300</v>
      </c>
      <c r="DE137" s="113">
        <f t="shared" ref="DE137:DE200" si="282">U137</f>
        <v>0</v>
      </c>
      <c r="DF137" s="113">
        <f t="shared" ref="DF137:DF200" si="283">S391</f>
        <v>0</v>
      </c>
      <c r="DG137" s="113">
        <f t="shared" ref="DG137:DG200" si="284">V137</f>
        <v>0</v>
      </c>
      <c r="DH137" s="113">
        <f t="shared" ref="DH137:DH200" si="285">W137</f>
        <v>0</v>
      </c>
      <c r="DI137" s="113">
        <f t="shared" ref="DI137:DI200" si="286">T391</f>
        <v>0</v>
      </c>
      <c r="DJ137" s="113"/>
      <c r="DK137" s="113">
        <f t="shared" ref="DK137:DK200" si="287">U391</f>
        <v>0</v>
      </c>
      <c r="DL137" s="113">
        <f t="shared" ref="DL137:DL200" si="288">X137</f>
        <v>0</v>
      </c>
      <c r="DM137" s="113">
        <f t="shared" ref="DM137:DM200" si="289">Y137</f>
        <v>0</v>
      </c>
      <c r="DN137" s="113">
        <f t="shared" ref="DN137:DN200" si="290">Z137</f>
        <v>0</v>
      </c>
      <c r="DO137" s="113">
        <f t="shared" ref="DO137:DO200" si="291">AA137</f>
        <v>0</v>
      </c>
      <c r="DP137" s="113">
        <f t="shared" ref="DP137:DP200" si="292">AB137</f>
        <v>240</v>
      </c>
      <c r="DQ137" s="113">
        <f t="shared" ref="DQ137:DQ200" si="293">V391</f>
        <v>20</v>
      </c>
      <c r="DR137" s="113">
        <f t="shared" ref="DR137:DR200" si="294">AC137</f>
        <v>0</v>
      </c>
      <c r="DS137" s="113">
        <f t="shared" si="237"/>
        <v>0</v>
      </c>
      <c r="DT137" s="113">
        <f t="shared" si="238"/>
        <v>0</v>
      </c>
      <c r="DU137" s="113">
        <f t="shared" ref="DU137:DU200" si="295">AD137</f>
        <v>0</v>
      </c>
      <c r="DV137" s="113">
        <f t="shared" ref="DV137:DV200" si="296">AE137</f>
        <v>0</v>
      </c>
      <c r="DW137" s="113">
        <f t="shared" ref="DW137:DW200" si="297">Y391</f>
        <v>21</v>
      </c>
      <c r="DX137" s="113">
        <f t="shared" ref="DX137:DX200" si="298">AF137</f>
        <v>0</v>
      </c>
      <c r="DY137" s="113">
        <f t="shared" ref="DY137:DY200" si="299">AG137</f>
        <v>0</v>
      </c>
      <c r="DZ137" s="113">
        <f t="shared" ref="DZ137:DZ200" si="300">Z391</f>
        <v>0</v>
      </c>
      <c r="EA137" s="113">
        <f t="shared" ref="EA137:EA200" si="301">AH137</f>
        <v>0</v>
      </c>
      <c r="EB137" s="113">
        <f t="shared" ref="EB137:EB200" si="302">AI137</f>
        <v>0</v>
      </c>
      <c r="EC137" s="113">
        <f t="shared" si="239"/>
        <v>0</v>
      </c>
      <c r="ED137" s="113">
        <f t="shared" si="240"/>
        <v>0</v>
      </c>
      <c r="EE137" s="113">
        <f t="shared" si="241"/>
        <v>0</v>
      </c>
      <c r="EF137" s="113">
        <f t="shared" si="242"/>
        <v>0</v>
      </c>
      <c r="EG137" s="113">
        <f t="shared" ref="EG137:EG200" si="303">AJ137</f>
        <v>80</v>
      </c>
      <c r="EH137" s="113">
        <f t="shared" si="243"/>
        <v>0</v>
      </c>
      <c r="EI137" s="113">
        <f t="shared" si="244"/>
        <v>0</v>
      </c>
      <c r="EJ137" s="113">
        <f t="shared" si="245"/>
        <v>0</v>
      </c>
      <c r="EK137" s="113">
        <f t="shared" ref="EK137:EK200" si="304">AK137</f>
        <v>0</v>
      </c>
      <c r="EL137" s="113">
        <f t="shared" ref="EL137:EL200" si="305">AL137</f>
        <v>300</v>
      </c>
      <c r="EM137" s="113">
        <f t="shared" ref="EM137:EM200" si="306">AH391</f>
        <v>20</v>
      </c>
      <c r="EN137" s="113">
        <f t="shared" ref="EN137:EN200" si="307">AM137</f>
        <v>300</v>
      </c>
      <c r="EO137" s="113">
        <f t="shared" ref="EO137:EO200" si="308">AN137</f>
        <v>0</v>
      </c>
      <c r="EP137" s="113">
        <f t="shared" ref="EP137:EP200" si="309">AI391</f>
        <v>0</v>
      </c>
      <c r="EQ137" s="113">
        <f t="shared" ref="EQ137:EQ200" si="310">AO137</f>
        <v>0</v>
      </c>
      <c r="ER137" s="113">
        <f t="shared" ref="ER137:ER200" si="311">AP137</f>
        <v>0</v>
      </c>
      <c r="ES137" s="113">
        <f t="shared" ref="ES137:ES200" si="312">AJ391</f>
        <v>0</v>
      </c>
      <c r="ET137" s="113"/>
      <c r="EU137" s="113">
        <f t="shared" ref="EU137:EU200" si="313">AK391</f>
        <v>0</v>
      </c>
      <c r="EV137" s="113">
        <f t="shared" ref="EV137:EV200" si="314">AQ137</f>
        <v>0</v>
      </c>
      <c r="EW137" s="113">
        <f t="shared" ref="EW137:EW200" si="315">AR137</f>
        <v>0</v>
      </c>
      <c r="EX137" s="113">
        <f t="shared" ref="EX137:EX200" si="316">AS137</f>
        <v>0</v>
      </c>
      <c r="EY137" s="113">
        <f t="shared" ref="EY137:EY200" si="317">AT137</f>
        <v>0</v>
      </c>
      <c r="EZ137" s="113">
        <f t="shared" ref="EZ137:EZ200" si="318">AU137</f>
        <v>456</v>
      </c>
      <c r="FA137" s="113">
        <f t="shared" ref="FA137:FA200" si="319">AL391</f>
        <v>160</v>
      </c>
      <c r="FB137" s="113">
        <f t="shared" ref="FB137:FB200" si="320">AV137</f>
        <v>0</v>
      </c>
      <c r="FC137" s="113">
        <f t="shared" si="246"/>
        <v>0</v>
      </c>
      <c r="FD137" s="113">
        <f t="shared" si="247"/>
        <v>0</v>
      </c>
      <c r="FE137" s="113">
        <f t="shared" ref="FE137:FE200" si="321">AW137</f>
        <v>0</v>
      </c>
      <c r="FF137" s="113">
        <f t="shared" ref="FF137:FF200" si="322">AX137</f>
        <v>0</v>
      </c>
      <c r="FG137" s="113">
        <f t="shared" ref="FG137:FG200" si="323">AO391</f>
        <v>210</v>
      </c>
      <c r="FH137" s="113">
        <f t="shared" ref="FH137:FH200" si="324">AY137</f>
        <v>0</v>
      </c>
      <c r="FI137" s="113">
        <f t="shared" ref="FI137:FI200" si="325">AZ137</f>
        <v>0</v>
      </c>
      <c r="FJ137" s="113">
        <f t="shared" ref="FJ137:FJ200" si="326">AP391</f>
        <v>0</v>
      </c>
      <c r="FK137" s="113">
        <f t="shared" ref="FK137:FK200" si="327">BA137</f>
        <v>0</v>
      </c>
      <c r="FL137" s="113">
        <f t="shared" ref="FL137:FL200" si="328">BB137</f>
        <v>0</v>
      </c>
      <c r="FM137" s="113">
        <f t="shared" si="248"/>
        <v>0</v>
      </c>
      <c r="FN137" s="113">
        <f t="shared" si="249"/>
        <v>0</v>
      </c>
      <c r="FO137" s="113">
        <f t="shared" si="250"/>
        <v>0</v>
      </c>
      <c r="FP137" s="113">
        <f t="shared" si="251"/>
        <v>0</v>
      </c>
      <c r="FQ137" s="113">
        <f t="shared" ref="FQ137:FQ200" si="329">BC137</f>
        <v>1440</v>
      </c>
      <c r="FR137" s="113">
        <f t="shared" si="252"/>
        <v>0</v>
      </c>
      <c r="FS137" s="113">
        <f t="shared" si="253"/>
        <v>0</v>
      </c>
      <c r="FT137" s="113">
        <f t="shared" si="254"/>
        <v>0</v>
      </c>
      <c r="FU137" s="113">
        <f t="shared" ref="FU137:FU200" si="330">BD137</f>
        <v>0</v>
      </c>
      <c r="FV137" s="113">
        <f t="shared" ref="FV137:FV200" si="331">BE137</f>
        <v>1050</v>
      </c>
      <c r="FW137" s="113">
        <f t="shared" ref="FW137:FW200" si="332">AX391</f>
        <v>250</v>
      </c>
      <c r="FX137" s="113">
        <f t="shared" ref="FX137:FX200" si="333">BF137</f>
        <v>846</v>
      </c>
      <c r="FY137" s="113">
        <f t="shared" ref="FY137:FY200" si="334">BG137</f>
        <v>0</v>
      </c>
      <c r="FZ137" s="113">
        <f t="shared" ref="FZ137:FZ200" si="335">AY391</f>
        <v>0</v>
      </c>
      <c r="GA137" s="113">
        <f t="shared" ref="GA137:GA200" si="336">BH137</f>
        <v>0</v>
      </c>
      <c r="GB137" s="113">
        <f t="shared" ref="GB137:GB200" si="337">BI137</f>
        <v>0</v>
      </c>
      <c r="GC137" s="113">
        <f t="shared" ref="GC137:GC200" si="338">AZ391</f>
        <v>0</v>
      </c>
    </row>
    <row r="138" spans="2:185" ht="12.75" customHeight="1" x14ac:dyDescent="0.2">
      <c r="B138" s="124">
        <v>131</v>
      </c>
      <c r="C138" s="121" t="s">
        <v>402</v>
      </c>
      <c r="D138" s="126" t="s">
        <v>177</v>
      </c>
      <c r="E138" s="40">
        <f>SUMIF(Entrada_Dados_Ano_2012!$C$7:$C$253,D138,Entrada_Dados_Ano_2012!$D$7:$D$253)</f>
        <v>50</v>
      </c>
      <c r="F138" s="40">
        <f>SUMIF(Entrada_Dados_Ano_2012!$C$7:$C$253,D138,Entrada_Dados_Ano_2012!$E$7:$E$253)</f>
        <v>0</v>
      </c>
      <c r="G138" s="40">
        <f>SUMIF(Entrada_Dados_Ano_2012!$C$7:$C$253,D138,Entrada_Dados_Ano_2012!$F$7:$F$253)</f>
        <v>0</v>
      </c>
      <c r="H138" s="40">
        <f ca="1">SUMIF(Entrada_Dados_Ano_2012!$C$7:$C$253,D138,Entrada_Dados_Ano_2012!$G$7:$G$251)</f>
        <v>0</v>
      </c>
      <c r="I138" s="40">
        <f>SUMIF(Entrada_Dados_Ano_2012!$C$7:$C$251,D138,Entrada_Dados_Ano_2012!$H$7:$H$253)</f>
        <v>100</v>
      </c>
      <c r="J138" s="40">
        <f>SUMIF(Entrada_Dados_Ano_2012!$C$7:$C$253,D138,Entrada_Dados_Ano_2012!$I$7:$I$253)</f>
        <v>0</v>
      </c>
      <c r="K138" s="40">
        <f>SUMIF(Entrada_Dados_Ano_2012!$C$7:$C$253,D138,Entrada_Dados_Ano_2012!$J$7:$J$253)</f>
        <v>0</v>
      </c>
      <c r="L138" s="40">
        <f>SUMIF(Entrada_Dados_Ano_2012!$C$7:$C$253,D138,Entrada_Dados_Ano_2012!$K$7:$K$253)</f>
        <v>0</v>
      </c>
      <c r="M138" s="40">
        <f>SUMIF(Entrada_Dados_Ano_2012!$C$7:$C$253,D138,Entrada_Dados_Ano_2012!$L$7:$L$253)</f>
        <v>0</v>
      </c>
      <c r="N138" s="40">
        <f>SUMIF(Entrada_Dados_Ano_2012!$C$7:$C$253,D138,Entrada_Dados_Ano_2012!$M$7:$M$253)</f>
        <v>0</v>
      </c>
      <c r="O138" s="40">
        <f>SUMIF(Entrada_Dados_Ano_2012!$C$7:$C$253,D138,Entrada_Dados_Ano_2012!$N$7:$N$253)</f>
        <v>0</v>
      </c>
      <c r="P138" s="40">
        <f>SUMIF(Entrada_Dados_Ano_2012!$C$7:$C$253,D138,Entrada_Dados_Ano_2012!$O$7:$O$253)</f>
        <v>0</v>
      </c>
      <c r="Q138" s="40">
        <f>SUMIF(Entrada_Dados_Ano_2012!$C$7:$C$253,D138,Entrada_Dados_Ano_2012!$P$7:$P$253)</f>
        <v>100</v>
      </c>
      <c r="R138" s="40">
        <f>SUMIF(Entrada_Dados_Ano_2012!$C$7:$C$253,D138,Entrada_Dados_Ano_2012!$Q$7:$Q$253)</f>
        <v>0</v>
      </c>
      <c r="S138" s="40">
        <f>SUMIF(Entrada_Dados_Ano_2012!$C$7:$C$253,D138,Entrada_Dados_Ano_2012!$R$7:$R$253)</f>
        <v>0</v>
      </c>
      <c r="T138" s="40">
        <f>SUMIF(Entrada_Dados_Ano_2012!$C$7:$C$253,D138,Entrada_Dados_Ano_2012!$S$7:$S$253)</f>
        <v>0</v>
      </c>
      <c r="U138" s="40">
        <f>SUMIF(Entrada_Dados_Ano_2012!$C$7:$C$253,D138,Entrada_Dados_Ano_2012!$T$7:$T$253)</f>
        <v>0</v>
      </c>
      <c r="V138" s="40">
        <f>SUMIF(Entrada_Dados_Ano_2012!$C$7:$C$253,D138,Entrada_Dados_Ano_2012!$U$7:$U$253)</f>
        <v>0</v>
      </c>
      <c r="W138" s="145">
        <f>SUMIF(Entrada_Dados_Ano_2012!$C$7:$C$253,D138,Entrada_Dados_Ano_2012!$V$7:$V$253)</f>
        <v>0</v>
      </c>
      <c r="X138" s="142">
        <f>SUMIF(Entrada_Dados_Ano_2012!$C$7:$C$253,D138,Entrada_Dados_Ano_2012!$Y$7:$Y$253)</f>
        <v>50</v>
      </c>
      <c r="Y138" s="40">
        <f>SUMIF(Entrada_Dados_Ano_2012!$C$7:$C$253,D138,Entrada_Dados_Ano_2012!$Z$7:$Z$253)</f>
        <v>0</v>
      </c>
      <c r="Z138" s="40">
        <f>SUMIF(Entrada_Dados_Ano_2012!$C$7:$C$253,D138,Entrada_Dados_Ano_2012!$AA$7:$AA$253)</f>
        <v>0</v>
      </c>
      <c r="AA138" s="40">
        <f>SUMIF(Entrada_Dados_Ano_2012!$C$7:$C$253,D138,Entrada_Dados_Ano_2012!$AB$7:$AB$253)</f>
        <v>0</v>
      </c>
      <c r="AB138" s="40">
        <f>SUMIF(Entrada_Dados_Ano_2012!$C$7:$C$253,D138,Entrada_Dados_Ano_2012!$AC$7:$AC$253)</f>
        <v>100</v>
      </c>
      <c r="AC138" s="40">
        <f>SUMIF(Entrada_Dados_Ano_2012!$C$7:$C$253,D138,Entrada_Dados_Ano_2012!$AD$7:$AD$253)</f>
        <v>0</v>
      </c>
      <c r="AD138" s="40">
        <f>SUMIF(Entrada_Dados_Ano_2012!$C$7:$C$253,D138,Entrada_Dados_Ano_2012!$AE$7:$AE$253)</f>
        <v>0</v>
      </c>
      <c r="AE138" s="40">
        <f>SUMIF(Entrada_Dados_Ano_2012!$C$7:$C$253,D138,Entrada_Dados_Ano_2012!$AF$7:$AF$253)</f>
        <v>0</v>
      </c>
      <c r="AF138" s="40">
        <f>SUMIF(Entrada_Dados_Ano_2012!$C$7:$C$253,D138,Entrada_Dados_Ano_2012!$AG$7:$AG$253)</f>
        <v>0</v>
      </c>
      <c r="AG138" s="40">
        <f>SUMIF(Entrada_Dados_Ano_2012!$C$7:$C$253,D138,Entrada_Dados_Ano_2012!$AH$7:$AH$253)</f>
        <v>0</v>
      </c>
      <c r="AH138" s="40">
        <f>SUMIF(Entrada_Dados_Ano_2012!$C$7:$C$253,D138,Entrada_Dados_Ano_2012!$AI$7:$AI$253)</f>
        <v>0</v>
      </c>
      <c r="AI138" s="40">
        <f>SUMIF(Entrada_Dados_Ano_2012!$C$7:$C$253,D138,Entrada_Dados_Ano_2012!$AJ$7:$AJ$253)</f>
        <v>0</v>
      </c>
      <c r="AJ138" s="40">
        <f>SUMIF(Entrada_Dados_Ano_2012!$C$7:$C$253,D138,Entrada_Dados_Ano_2012!$AK$7:$AK$253)</f>
        <v>100</v>
      </c>
      <c r="AK138" s="40">
        <f>SUMIF(Entrada_Dados_Ano_2012!$C$7:$C$253,D138,Entrada_Dados_Ano_2012!$AL$7:$AL$253)</f>
        <v>0</v>
      </c>
      <c r="AL138" s="40">
        <f>SUMIF(Entrada_Dados_Ano_2012!$C$7:$C$253,D138,Entrada_Dados_Ano_2012!$AM$7:$AM$253)</f>
        <v>0</v>
      </c>
      <c r="AM138" s="40">
        <f>SUMIF(Entrada_Dados_Ano_2012!$C$7:$C$253,D138,Entrada_Dados_Ano_2012!$AN$7:$AN$253)</f>
        <v>0</v>
      </c>
      <c r="AN138" s="40">
        <f>SUMIF(Entrada_Dados_Ano_2012!$C$7:$C$253,D138,Entrada_Dados_Ano_2012!$AO$7:$AO$253)</f>
        <v>0</v>
      </c>
      <c r="AO138" s="40">
        <f>SUMIF(Entrada_Dados_Ano_2012!$C$7:$C$253,D138,Entrada_Dados_Ano_2012!$AP$7:$AP$253)</f>
        <v>0</v>
      </c>
      <c r="AP138" s="145">
        <f>SUMIF(Entrada_Dados_Ano_2012!$C$7:$C$253,D138,Entrada_Dados_Ano_2012!$AQ$7:$AQ$253)</f>
        <v>0</v>
      </c>
      <c r="AQ138" s="142">
        <f>SUMIF(Entrada_Dados_Ano_2012!$C$7:$C$253,D138,Entrada_Dados_Ano_2012!$AT$7:$AT$253)</f>
        <v>1000</v>
      </c>
      <c r="AR138" s="40">
        <f>SUMIF(Entrada_Dados_Ano_2012!$C$7:$C$253,D138,Entrada_Dados_Ano_2012!$AU$7:$AU$253)</f>
        <v>0</v>
      </c>
      <c r="AS138" s="40">
        <f>SUMIF(Entrada_Dados_Ano_2012!$C$7:$C$253,D138,Entrada_Dados_Ano_2012!$AV$7:$AV$253)</f>
        <v>0</v>
      </c>
      <c r="AT138" s="40">
        <f>SUMIF(Entrada_Dados_Ano_2012!$C$7:$C$253,D138,Entrada_Dados_Ano_2012!$AW$7:$AW$253)</f>
        <v>0</v>
      </c>
      <c r="AU138" s="40">
        <f>SUMIF(Entrada_Dados_Ano_2012!$C$7:$C$253,D138,Entrada_Dados_Ano_2012!$AX$7:$AX$253)</f>
        <v>190</v>
      </c>
      <c r="AV138" s="40">
        <f>SUMIF(Entrada_Dados_Ano_2012!$C$7:$C$253,D138,Entrada_Dados_Ano_2012!$AY$7:$AY$253)</f>
        <v>0</v>
      </c>
      <c r="AW138" s="40">
        <f>SUMIF(Entrada_Dados_Ano_2012!$C$7:$C$253,D138,Entrada_Dados_Ano_2012!$AZ$7:$AZ$253)</f>
        <v>0</v>
      </c>
      <c r="AX138" s="40">
        <f>SUMIF(Entrada_Dados_Ano_2012!$C$7:$C$253,D138,Entrada_Dados_Ano_2012!$BA$7:$BA$253)</f>
        <v>0</v>
      </c>
      <c r="AY138" s="40">
        <f>SUMIF(Entrada_Dados_Ano_2012!$C$7:$C$253,D138,Entrada_Dados_Ano_2012!$BB$7:$BB$253)</f>
        <v>0</v>
      </c>
      <c r="AZ138" s="40">
        <f>SUMIF(Entrada_Dados_Ano_2012!$C$7:$C$253,D138,Entrada_Dados_Ano_2012!$BC$7:$BC$253)</f>
        <v>0</v>
      </c>
      <c r="BA138" s="40">
        <f>SUMIF(Entrada_Dados_Ano_2012!$C$7:$C$253,D138,Entrada_Dados_Ano_2012!$BD$7:$BD$253)</f>
        <v>0</v>
      </c>
      <c r="BB138" s="40">
        <f>SUMIF(Entrada_Dados_Ano_2012!$C$7:$C$253,D138,Entrada_Dados_Ano_2012!$BE$7:$BE$253)</f>
        <v>0</v>
      </c>
      <c r="BC138" s="40">
        <f>SUMIF(Entrada_Dados_Ano_2012!$C$7:$C$253,D138,Entrada_Dados_Ano_2012!$BF$7:$BF$253)</f>
        <v>1600</v>
      </c>
      <c r="BD138" s="40">
        <f>SUMIF(Entrada_Dados_Ano_2012!$C$7:$C$253,D138,Entrada_Dados_Ano_2012!$BG$7:$BG$253)</f>
        <v>0</v>
      </c>
      <c r="BE138" s="40">
        <f>SUMIF(Entrada_Dados_Ano_2012!$C$7:$C$253,D138,Entrada_Dados_Ano_2012!$BH$7:$BH$253)</f>
        <v>0</v>
      </c>
      <c r="BF138" s="40">
        <f>SUMIF(Entrada_Dados_Ano_2012!$C$7:$C$253,D138,Entrada_Dados_Ano_2012!$BI$7:$BI$253)</f>
        <v>0</v>
      </c>
      <c r="BG138" s="40">
        <f>SUMIF(Entrada_Dados_Ano_2012!$C$7:$C$253,D138,Entrada_Dados_Ano_2012!$BJ$7:$BJ$253)</f>
        <v>0</v>
      </c>
      <c r="BH138" s="40">
        <f>SUMIF(Entrada_Dados_Ano_2012!$C$7:$C$253,D138,Entrada_Dados_Ano_2012!$BK$7:$BK$253)</f>
        <v>0</v>
      </c>
      <c r="BI138" s="40">
        <f>SUMIF(Entrada_Dados_Ano_2012!$C$7:$C$253,D138,Entrada_Dados_Ano_2012!$BL$7:$BL$253)</f>
        <v>0</v>
      </c>
      <c r="BK138" s="80">
        <v>131</v>
      </c>
      <c r="BL138" s="81">
        <f t="shared" si="255"/>
        <v>0</v>
      </c>
      <c r="BM138" s="80" t="str">
        <f>IF(BL138=1,SUM($BL$8:BL138),"")</f>
        <v/>
      </c>
      <c r="BN138" s="86" t="str">
        <f t="shared" si="256"/>
        <v>Jesúpolis</v>
      </c>
      <c r="BO138" s="117">
        <f t="shared" si="227"/>
        <v>0</v>
      </c>
      <c r="BP138" s="116">
        <f>HLOOKUP($BP$6,$BZ$6:DI138,BX138)</f>
        <v>0</v>
      </c>
      <c r="BQ138" s="117">
        <f>HLOOKUP($BQ$6,$DJ$6:ES138,BX138)</f>
        <v>0</v>
      </c>
      <c r="BR138" s="116">
        <f>HLOOKUP($BR$6,$ET$6:GC138,BX138)</f>
        <v>0</v>
      </c>
      <c r="BS138" s="84" t="str">
        <f t="shared" si="257"/>
        <v/>
      </c>
      <c r="BT138" s="96" t="str">
        <f>IF((SUM($BL137:$BL$254)=0),"",IF($BK138=VLOOKUP($BK138,$BM$8:$BM$254,1),IF(VLOOKUP($BK138,$BM$8:$BO$254,2)=0,"",VLOOKUP($BK138,$BM$8:$BO$254,3))," "))</f>
        <v/>
      </c>
      <c r="BU138" s="93" t="str">
        <f t="shared" si="258"/>
        <v/>
      </c>
      <c r="BV138" s="90" t="str">
        <f t="shared" si="259"/>
        <v/>
      </c>
      <c r="BW138" s="93" t="str">
        <f t="shared" si="260"/>
        <v/>
      </c>
      <c r="BX138" s="97">
        <v>133</v>
      </c>
      <c r="BY138" s="29"/>
      <c r="BZ138" s="113"/>
      <c r="CA138" s="113">
        <f t="shared" si="261"/>
        <v>0</v>
      </c>
      <c r="CB138" s="113">
        <f t="shared" si="262"/>
        <v>50</v>
      </c>
      <c r="CC138" s="113">
        <f t="shared" si="263"/>
        <v>0</v>
      </c>
      <c r="CD138" s="113">
        <f t="shared" si="264"/>
        <v>0</v>
      </c>
      <c r="CE138" s="113">
        <f t="shared" ca="1" si="265"/>
        <v>0</v>
      </c>
      <c r="CF138" s="113">
        <f t="shared" si="266"/>
        <v>100</v>
      </c>
      <c r="CG138" s="113">
        <f t="shared" si="267"/>
        <v>10</v>
      </c>
      <c r="CH138" s="113">
        <f t="shared" si="268"/>
        <v>0</v>
      </c>
      <c r="CI138" s="113">
        <f t="shared" si="228"/>
        <v>0</v>
      </c>
      <c r="CJ138" s="113">
        <f t="shared" si="229"/>
        <v>0</v>
      </c>
      <c r="CK138" s="113">
        <f t="shared" si="269"/>
        <v>0</v>
      </c>
      <c r="CL138" s="113">
        <f t="shared" si="270"/>
        <v>0</v>
      </c>
      <c r="CM138" s="113">
        <f t="shared" si="271"/>
        <v>0</v>
      </c>
      <c r="CN138" s="113">
        <f t="shared" si="272"/>
        <v>0</v>
      </c>
      <c r="CO138" s="113">
        <f t="shared" si="273"/>
        <v>0</v>
      </c>
      <c r="CP138" s="113">
        <f t="shared" si="274"/>
        <v>0</v>
      </c>
      <c r="CQ138" s="113">
        <f t="shared" si="275"/>
        <v>0</v>
      </c>
      <c r="CR138" s="113">
        <f t="shared" si="276"/>
        <v>0</v>
      </c>
      <c r="CS138" s="113">
        <f t="shared" si="230"/>
        <v>0</v>
      </c>
      <c r="CT138" s="113">
        <f t="shared" si="231"/>
        <v>0</v>
      </c>
      <c r="CU138" s="113">
        <f t="shared" si="232"/>
        <v>0</v>
      </c>
      <c r="CV138" s="113">
        <f t="shared" si="233"/>
        <v>0</v>
      </c>
      <c r="CW138" s="113">
        <f t="shared" si="277"/>
        <v>100</v>
      </c>
      <c r="CX138" s="113">
        <f t="shared" si="234"/>
        <v>0</v>
      </c>
      <c r="CY138" s="113">
        <f t="shared" si="235"/>
        <v>0</v>
      </c>
      <c r="CZ138" s="113">
        <f t="shared" si="236"/>
        <v>0</v>
      </c>
      <c r="DA138" s="113">
        <f t="shared" si="278"/>
        <v>0</v>
      </c>
      <c r="DB138" s="113">
        <f t="shared" si="279"/>
        <v>0</v>
      </c>
      <c r="DC138" s="113">
        <f t="shared" si="280"/>
        <v>0</v>
      </c>
      <c r="DD138" s="113">
        <f t="shared" si="281"/>
        <v>0</v>
      </c>
      <c r="DE138" s="113">
        <f t="shared" si="282"/>
        <v>0</v>
      </c>
      <c r="DF138" s="113">
        <f t="shared" si="283"/>
        <v>0</v>
      </c>
      <c r="DG138" s="113">
        <f t="shared" si="284"/>
        <v>0</v>
      </c>
      <c r="DH138" s="113">
        <f t="shared" si="285"/>
        <v>0</v>
      </c>
      <c r="DI138" s="113">
        <f t="shared" si="286"/>
        <v>0</v>
      </c>
      <c r="DJ138" s="113"/>
      <c r="DK138" s="113">
        <f t="shared" si="287"/>
        <v>0</v>
      </c>
      <c r="DL138" s="113">
        <f t="shared" si="288"/>
        <v>50</v>
      </c>
      <c r="DM138" s="113">
        <f t="shared" si="289"/>
        <v>0</v>
      </c>
      <c r="DN138" s="113">
        <f t="shared" si="290"/>
        <v>0</v>
      </c>
      <c r="DO138" s="113">
        <f t="shared" si="291"/>
        <v>0</v>
      </c>
      <c r="DP138" s="113">
        <f t="shared" si="292"/>
        <v>100</v>
      </c>
      <c r="DQ138" s="113">
        <f t="shared" si="293"/>
        <v>10</v>
      </c>
      <c r="DR138" s="113">
        <f t="shared" si="294"/>
        <v>0</v>
      </c>
      <c r="DS138" s="113">
        <f t="shared" si="237"/>
        <v>0</v>
      </c>
      <c r="DT138" s="113">
        <f t="shared" si="238"/>
        <v>0</v>
      </c>
      <c r="DU138" s="113">
        <f t="shared" si="295"/>
        <v>0</v>
      </c>
      <c r="DV138" s="113">
        <f t="shared" si="296"/>
        <v>0</v>
      </c>
      <c r="DW138" s="113">
        <f t="shared" si="297"/>
        <v>0</v>
      </c>
      <c r="DX138" s="113">
        <f t="shared" si="298"/>
        <v>0</v>
      </c>
      <c r="DY138" s="113">
        <f t="shared" si="299"/>
        <v>0</v>
      </c>
      <c r="DZ138" s="113">
        <f t="shared" si="300"/>
        <v>0</v>
      </c>
      <c r="EA138" s="113">
        <f t="shared" si="301"/>
        <v>0</v>
      </c>
      <c r="EB138" s="113">
        <f t="shared" si="302"/>
        <v>0</v>
      </c>
      <c r="EC138" s="113">
        <f t="shared" si="239"/>
        <v>0</v>
      </c>
      <c r="ED138" s="113">
        <f t="shared" si="240"/>
        <v>0</v>
      </c>
      <c r="EE138" s="113">
        <f t="shared" si="241"/>
        <v>0</v>
      </c>
      <c r="EF138" s="113">
        <f t="shared" si="242"/>
        <v>0</v>
      </c>
      <c r="EG138" s="113">
        <f t="shared" si="303"/>
        <v>100</v>
      </c>
      <c r="EH138" s="113">
        <f t="shared" si="243"/>
        <v>0</v>
      </c>
      <c r="EI138" s="113">
        <f t="shared" si="244"/>
        <v>0</v>
      </c>
      <c r="EJ138" s="113">
        <f t="shared" si="245"/>
        <v>0</v>
      </c>
      <c r="EK138" s="113">
        <f t="shared" si="304"/>
        <v>0</v>
      </c>
      <c r="EL138" s="113">
        <f t="shared" si="305"/>
        <v>0</v>
      </c>
      <c r="EM138" s="113">
        <f t="shared" si="306"/>
        <v>0</v>
      </c>
      <c r="EN138" s="113">
        <f t="shared" si="307"/>
        <v>0</v>
      </c>
      <c r="EO138" s="113">
        <f t="shared" si="308"/>
        <v>0</v>
      </c>
      <c r="EP138" s="113">
        <f t="shared" si="309"/>
        <v>0</v>
      </c>
      <c r="EQ138" s="113">
        <f t="shared" si="310"/>
        <v>0</v>
      </c>
      <c r="ER138" s="113">
        <f t="shared" si="311"/>
        <v>0</v>
      </c>
      <c r="ES138" s="113">
        <f t="shared" si="312"/>
        <v>0</v>
      </c>
      <c r="ET138" s="113"/>
      <c r="EU138" s="113">
        <f t="shared" si="313"/>
        <v>0</v>
      </c>
      <c r="EV138" s="113">
        <f t="shared" si="314"/>
        <v>1000</v>
      </c>
      <c r="EW138" s="113">
        <f t="shared" si="315"/>
        <v>0</v>
      </c>
      <c r="EX138" s="113">
        <f t="shared" si="316"/>
        <v>0</v>
      </c>
      <c r="EY138" s="113">
        <f t="shared" si="317"/>
        <v>0</v>
      </c>
      <c r="EZ138" s="113">
        <f t="shared" si="318"/>
        <v>190</v>
      </c>
      <c r="FA138" s="113">
        <f t="shared" si="319"/>
        <v>80</v>
      </c>
      <c r="FB138" s="113">
        <f t="shared" si="320"/>
        <v>0</v>
      </c>
      <c r="FC138" s="113">
        <f t="shared" si="246"/>
        <v>0</v>
      </c>
      <c r="FD138" s="113">
        <f t="shared" si="247"/>
        <v>0</v>
      </c>
      <c r="FE138" s="113">
        <f t="shared" si="321"/>
        <v>0</v>
      </c>
      <c r="FF138" s="113">
        <f t="shared" si="322"/>
        <v>0</v>
      </c>
      <c r="FG138" s="113">
        <f t="shared" si="323"/>
        <v>0</v>
      </c>
      <c r="FH138" s="113">
        <f t="shared" si="324"/>
        <v>0</v>
      </c>
      <c r="FI138" s="113">
        <f t="shared" si="325"/>
        <v>0</v>
      </c>
      <c r="FJ138" s="113">
        <f t="shared" si="326"/>
        <v>0</v>
      </c>
      <c r="FK138" s="113">
        <f t="shared" si="327"/>
        <v>0</v>
      </c>
      <c r="FL138" s="113">
        <f t="shared" si="328"/>
        <v>0</v>
      </c>
      <c r="FM138" s="113">
        <f t="shared" si="248"/>
        <v>0</v>
      </c>
      <c r="FN138" s="113">
        <f t="shared" si="249"/>
        <v>0</v>
      </c>
      <c r="FO138" s="113">
        <f t="shared" si="250"/>
        <v>0</v>
      </c>
      <c r="FP138" s="113">
        <f t="shared" si="251"/>
        <v>0</v>
      </c>
      <c r="FQ138" s="113">
        <f t="shared" si="329"/>
        <v>1600</v>
      </c>
      <c r="FR138" s="113">
        <f t="shared" si="252"/>
        <v>0</v>
      </c>
      <c r="FS138" s="113">
        <f t="shared" si="253"/>
        <v>0</v>
      </c>
      <c r="FT138" s="113">
        <f t="shared" si="254"/>
        <v>0</v>
      </c>
      <c r="FU138" s="113">
        <f t="shared" si="330"/>
        <v>0</v>
      </c>
      <c r="FV138" s="113">
        <f t="shared" si="331"/>
        <v>0</v>
      </c>
      <c r="FW138" s="113">
        <f t="shared" si="332"/>
        <v>0</v>
      </c>
      <c r="FX138" s="113">
        <f t="shared" si="333"/>
        <v>0</v>
      </c>
      <c r="FY138" s="113">
        <f t="shared" si="334"/>
        <v>0</v>
      </c>
      <c r="FZ138" s="113">
        <f t="shared" si="335"/>
        <v>0</v>
      </c>
      <c r="GA138" s="113">
        <f t="shared" si="336"/>
        <v>0</v>
      </c>
      <c r="GB138" s="113">
        <f t="shared" si="337"/>
        <v>0</v>
      </c>
      <c r="GC138" s="113">
        <f t="shared" si="338"/>
        <v>0</v>
      </c>
    </row>
    <row r="139" spans="2:185" ht="12.75" customHeight="1" x14ac:dyDescent="0.2">
      <c r="B139" s="124">
        <v>132</v>
      </c>
      <c r="C139" s="121" t="s">
        <v>403</v>
      </c>
      <c r="D139" s="126" t="s">
        <v>178</v>
      </c>
      <c r="E139" s="40">
        <f>SUMIF(Entrada_Dados_Ano_2012!$C$7:$C$253,D139,Entrada_Dados_Ano_2012!$D$7:$D$253)</f>
        <v>0</v>
      </c>
      <c r="F139" s="40">
        <f>SUMIF(Entrada_Dados_Ano_2012!$C$7:$C$253,D139,Entrada_Dados_Ano_2012!$E$7:$E$253)</f>
        <v>0</v>
      </c>
      <c r="G139" s="40">
        <f>SUMIF(Entrada_Dados_Ano_2012!$C$7:$C$253,D139,Entrada_Dados_Ano_2012!$F$7:$F$253)</f>
        <v>0</v>
      </c>
      <c r="H139" s="40">
        <f ca="1">SUMIF(Entrada_Dados_Ano_2012!$C$7:$C$253,D139,Entrada_Dados_Ano_2012!$G$7:$G$251)</f>
        <v>0</v>
      </c>
      <c r="I139" s="40">
        <f>SUMIF(Entrada_Dados_Ano_2012!$C$7:$C$251,D139,Entrada_Dados_Ano_2012!$H$7:$H$253)</f>
        <v>80</v>
      </c>
      <c r="J139" s="40">
        <f>SUMIF(Entrada_Dados_Ano_2012!$C$7:$C$253,D139,Entrada_Dados_Ano_2012!$I$7:$I$253)</f>
        <v>0</v>
      </c>
      <c r="K139" s="40">
        <f>SUMIF(Entrada_Dados_Ano_2012!$C$7:$C$253,D139,Entrada_Dados_Ano_2012!$J$7:$J$253)</f>
        <v>1000</v>
      </c>
      <c r="L139" s="40">
        <f>SUMIF(Entrada_Dados_Ano_2012!$C$7:$C$253,D139,Entrada_Dados_Ano_2012!$K$7:$K$253)</f>
        <v>0</v>
      </c>
      <c r="M139" s="40">
        <f>SUMIF(Entrada_Dados_Ano_2012!$C$7:$C$253,D139,Entrada_Dados_Ano_2012!$L$7:$L$253)</f>
        <v>0</v>
      </c>
      <c r="N139" s="40">
        <f>SUMIF(Entrada_Dados_Ano_2012!$C$7:$C$253,D139,Entrada_Dados_Ano_2012!$M$7:$M$253)</f>
        <v>0</v>
      </c>
      <c r="O139" s="40">
        <f>SUMIF(Entrada_Dados_Ano_2012!$C$7:$C$253,D139,Entrada_Dados_Ano_2012!$N$7:$N$253)</f>
        <v>0</v>
      </c>
      <c r="P139" s="40">
        <f>SUMIF(Entrada_Dados_Ano_2012!$C$7:$C$253,D139,Entrada_Dados_Ano_2012!$O$7:$O$253)</f>
        <v>0</v>
      </c>
      <c r="Q139" s="40">
        <f>SUMIF(Entrada_Dados_Ano_2012!$C$7:$C$253,D139,Entrada_Dados_Ano_2012!$P$7:$P$253)</f>
        <v>30</v>
      </c>
      <c r="R139" s="40">
        <f>SUMIF(Entrada_Dados_Ano_2012!$C$7:$C$253,D139,Entrada_Dados_Ano_2012!$Q$7:$Q$253)</f>
        <v>0</v>
      </c>
      <c r="S139" s="40">
        <f>SUMIF(Entrada_Dados_Ano_2012!$C$7:$C$253,D139,Entrada_Dados_Ano_2012!$R$7:$R$253)</f>
        <v>4200</v>
      </c>
      <c r="T139" s="40">
        <f>SUMIF(Entrada_Dados_Ano_2012!$C$7:$C$253,D139,Entrada_Dados_Ano_2012!$S$7:$S$253)</f>
        <v>21500</v>
      </c>
      <c r="U139" s="40">
        <f>SUMIF(Entrada_Dados_Ano_2012!$C$7:$C$253,D139,Entrada_Dados_Ano_2012!$T$7:$T$253)</f>
        <v>2500</v>
      </c>
      <c r="V139" s="40">
        <f>SUMIF(Entrada_Dados_Ano_2012!$C$7:$C$253,D139,Entrada_Dados_Ano_2012!$U$7:$U$253)</f>
        <v>0</v>
      </c>
      <c r="W139" s="145">
        <f>SUMIF(Entrada_Dados_Ano_2012!$C$7:$C$253,D139,Entrada_Dados_Ano_2012!$V$7:$V$253)</f>
        <v>0</v>
      </c>
      <c r="X139" s="142">
        <f>SUMIF(Entrada_Dados_Ano_2012!$C$7:$C$253,D139,Entrada_Dados_Ano_2012!$Y$7:$Y$253)</f>
        <v>0</v>
      </c>
      <c r="Y139" s="40">
        <f>SUMIF(Entrada_Dados_Ano_2012!$C$7:$C$253,D139,Entrada_Dados_Ano_2012!$Z$7:$Z$253)</f>
        <v>0</v>
      </c>
      <c r="Z139" s="40">
        <f>SUMIF(Entrada_Dados_Ano_2012!$C$7:$C$253,D139,Entrada_Dados_Ano_2012!$AA$7:$AA$253)</f>
        <v>0</v>
      </c>
      <c r="AA139" s="40">
        <f>SUMIF(Entrada_Dados_Ano_2012!$C$7:$C$253,D139,Entrada_Dados_Ano_2012!$AB$7:$AB$253)</f>
        <v>0</v>
      </c>
      <c r="AB139" s="40">
        <f>SUMIF(Entrada_Dados_Ano_2012!$C$7:$C$253,D139,Entrada_Dados_Ano_2012!$AC$7:$AC$253)</f>
        <v>80</v>
      </c>
      <c r="AC139" s="40">
        <f>SUMIF(Entrada_Dados_Ano_2012!$C$7:$C$253,D139,Entrada_Dados_Ano_2012!$AD$7:$AD$253)</f>
        <v>0</v>
      </c>
      <c r="AD139" s="40">
        <f>SUMIF(Entrada_Dados_Ano_2012!$C$7:$C$253,D139,Entrada_Dados_Ano_2012!$AE$7:$AE$253)</f>
        <v>1000</v>
      </c>
      <c r="AE139" s="40">
        <f>SUMIF(Entrada_Dados_Ano_2012!$C$7:$C$253,D139,Entrada_Dados_Ano_2012!$AF$7:$AF$253)</f>
        <v>0</v>
      </c>
      <c r="AF139" s="40">
        <f>SUMIF(Entrada_Dados_Ano_2012!$C$7:$C$253,D139,Entrada_Dados_Ano_2012!$AG$7:$AG$253)</f>
        <v>0</v>
      </c>
      <c r="AG139" s="40">
        <f>SUMIF(Entrada_Dados_Ano_2012!$C$7:$C$253,D139,Entrada_Dados_Ano_2012!$AH$7:$AH$253)</f>
        <v>0</v>
      </c>
      <c r="AH139" s="40">
        <f>SUMIF(Entrada_Dados_Ano_2012!$C$7:$C$253,D139,Entrada_Dados_Ano_2012!$AI$7:$AI$253)</f>
        <v>0</v>
      </c>
      <c r="AI139" s="40">
        <f>SUMIF(Entrada_Dados_Ano_2012!$C$7:$C$253,D139,Entrada_Dados_Ano_2012!$AJ$7:$AJ$253)</f>
        <v>0</v>
      </c>
      <c r="AJ139" s="40">
        <f>SUMIF(Entrada_Dados_Ano_2012!$C$7:$C$253,D139,Entrada_Dados_Ano_2012!$AK$7:$AK$253)</f>
        <v>30</v>
      </c>
      <c r="AK139" s="40">
        <f>SUMIF(Entrada_Dados_Ano_2012!$C$7:$C$253,D139,Entrada_Dados_Ano_2012!$AL$7:$AL$253)</f>
        <v>0</v>
      </c>
      <c r="AL139" s="40">
        <f>SUMIF(Entrada_Dados_Ano_2012!$C$7:$C$253,D139,Entrada_Dados_Ano_2012!$AM$7:$AM$253)</f>
        <v>4200</v>
      </c>
      <c r="AM139" s="40">
        <f>SUMIF(Entrada_Dados_Ano_2012!$C$7:$C$253,D139,Entrada_Dados_Ano_2012!$AN$7:$AN$253)</f>
        <v>21500</v>
      </c>
      <c r="AN139" s="40">
        <f>SUMIF(Entrada_Dados_Ano_2012!$C$7:$C$253,D139,Entrada_Dados_Ano_2012!$AO$7:$AO$253)</f>
        <v>2500</v>
      </c>
      <c r="AO139" s="40">
        <f>SUMIF(Entrada_Dados_Ano_2012!$C$7:$C$253,D139,Entrada_Dados_Ano_2012!$AP$7:$AP$253)</f>
        <v>0</v>
      </c>
      <c r="AP139" s="145">
        <f>SUMIF(Entrada_Dados_Ano_2012!$C$7:$C$253,D139,Entrada_Dados_Ano_2012!$AQ$7:$AQ$253)</f>
        <v>0</v>
      </c>
      <c r="AQ139" s="142">
        <f>SUMIF(Entrada_Dados_Ano_2012!$C$7:$C$253,D139,Entrada_Dados_Ano_2012!$AT$7:$AT$253)</f>
        <v>0</v>
      </c>
      <c r="AR139" s="40">
        <f>SUMIF(Entrada_Dados_Ano_2012!$C$7:$C$253,D139,Entrada_Dados_Ano_2012!$AU$7:$AU$253)</f>
        <v>0</v>
      </c>
      <c r="AS139" s="40">
        <f>SUMIF(Entrada_Dados_Ano_2012!$C$7:$C$253,D139,Entrada_Dados_Ano_2012!$AV$7:$AV$253)</f>
        <v>0</v>
      </c>
      <c r="AT139" s="40">
        <f>SUMIF(Entrada_Dados_Ano_2012!$C$7:$C$253,D139,Entrada_Dados_Ano_2012!$AW$7:$AW$253)</f>
        <v>0</v>
      </c>
      <c r="AU139" s="40">
        <f>SUMIF(Entrada_Dados_Ano_2012!$C$7:$C$253,D139,Entrada_Dados_Ano_2012!$AX$7:$AX$253)</f>
        <v>153</v>
      </c>
      <c r="AV139" s="40">
        <f>SUMIF(Entrada_Dados_Ano_2012!$C$7:$C$253,D139,Entrada_Dados_Ano_2012!$AY$7:$AY$253)</f>
        <v>0</v>
      </c>
      <c r="AW139" s="40">
        <f>SUMIF(Entrada_Dados_Ano_2012!$C$7:$C$253,D139,Entrada_Dados_Ano_2012!$AZ$7:$AZ$253)</f>
        <v>90000</v>
      </c>
      <c r="AX139" s="40">
        <f>SUMIF(Entrada_Dados_Ano_2012!$C$7:$C$253,D139,Entrada_Dados_Ano_2012!$BA$7:$BA$253)</f>
        <v>0</v>
      </c>
      <c r="AY139" s="40">
        <f>SUMIF(Entrada_Dados_Ano_2012!$C$7:$C$253,D139,Entrada_Dados_Ano_2012!$BB$7:$BB$253)</f>
        <v>0</v>
      </c>
      <c r="AZ139" s="40">
        <f>SUMIF(Entrada_Dados_Ano_2012!$C$7:$C$253,D139,Entrada_Dados_Ano_2012!$BC$7:$BC$253)</f>
        <v>0</v>
      </c>
      <c r="BA139" s="40">
        <f>SUMIF(Entrada_Dados_Ano_2012!$C$7:$C$253,D139,Entrada_Dados_Ano_2012!$BD$7:$BD$253)</f>
        <v>0</v>
      </c>
      <c r="BB139" s="40">
        <f>SUMIF(Entrada_Dados_Ano_2012!$C$7:$C$253,D139,Entrada_Dados_Ano_2012!$BE$7:$BE$253)</f>
        <v>0</v>
      </c>
      <c r="BC139" s="40">
        <f>SUMIF(Entrada_Dados_Ano_2012!$C$7:$C$253,D139,Entrada_Dados_Ano_2012!$BF$7:$BF$253)</f>
        <v>408</v>
      </c>
      <c r="BD139" s="40">
        <f>SUMIF(Entrada_Dados_Ano_2012!$C$7:$C$253,D139,Entrada_Dados_Ano_2012!$BG$7:$BG$253)</f>
        <v>0</v>
      </c>
      <c r="BE139" s="40">
        <f>SUMIF(Entrada_Dados_Ano_2012!$C$7:$C$253,D139,Entrada_Dados_Ano_2012!$BH$7:$BH$253)</f>
        <v>15300</v>
      </c>
      <c r="BF139" s="40">
        <f>SUMIF(Entrada_Dados_Ano_2012!$C$7:$C$253,D139,Entrada_Dados_Ano_2012!$BI$7:$BI$253)</f>
        <v>50740</v>
      </c>
      <c r="BG139" s="40">
        <f>SUMIF(Entrada_Dados_Ano_2012!$C$7:$C$253,D139,Entrada_Dados_Ano_2012!$BJ$7:$BJ$253)</f>
        <v>7750</v>
      </c>
      <c r="BH139" s="40">
        <f>SUMIF(Entrada_Dados_Ano_2012!$C$7:$C$253,D139,Entrada_Dados_Ano_2012!$BK$7:$BK$253)</f>
        <v>0</v>
      </c>
      <c r="BI139" s="40">
        <f>SUMIF(Entrada_Dados_Ano_2012!$C$7:$C$253,D139,Entrada_Dados_Ano_2012!$BL$7:$BL$253)</f>
        <v>0</v>
      </c>
      <c r="BK139" s="80">
        <v>132</v>
      </c>
      <c r="BL139" s="81">
        <f t="shared" si="255"/>
        <v>0</v>
      </c>
      <c r="BM139" s="80" t="str">
        <f>IF(BL139=1,SUM($BL$8:BL139),"")</f>
        <v/>
      </c>
      <c r="BN139" s="86" t="str">
        <f t="shared" si="256"/>
        <v>Joviânia</v>
      </c>
      <c r="BO139" s="117">
        <f t="shared" ref="BO139:BO202" si="339">IF(BR139=0,0,(BR139/BQ139)*1000)</f>
        <v>0</v>
      </c>
      <c r="BP139" s="116">
        <f>HLOOKUP($BP$6,$BZ$6:DI139,BX139)</f>
        <v>0</v>
      </c>
      <c r="BQ139" s="117">
        <f>HLOOKUP($BQ$6,$DJ$6:ES139,BX139)</f>
        <v>0</v>
      </c>
      <c r="BR139" s="116">
        <f>HLOOKUP($BR$6,$ET$6:GC139,BX139)</f>
        <v>0</v>
      </c>
      <c r="BS139" s="84" t="str">
        <f t="shared" si="257"/>
        <v/>
      </c>
      <c r="BT139" s="96" t="str">
        <f>IF((SUM($BL138:$BL$254)=0),"",IF($BK139=VLOOKUP($BK139,$BM$8:$BM$254,1),IF(VLOOKUP($BK139,$BM$8:$BO$254,2)=0,"",VLOOKUP($BK139,$BM$8:$BO$254,3))," "))</f>
        <v/>
      </c>
      <c r="BU139" s="93" t="str">
        <f t="shared" si="258"/>
        <v/>
      </c>
      <c r="BV139" s="90" t="str">
        <f t="shared" si="259"/>
        <v/>
      </c>
      <c r="BW139" s="93" t="str">
        <f t="shared" si="260"/>
        <v/>
      </c>
      <c r="BX139" s="97">
        <v>134</v>
      </c>
      <c r="BY139" s="29"/>
      <c r="BZ139" s="113"/>
      <c r="CA139" s="113">
        <f t="shared" si="261"/>
        <v>0</v>
      </c>
      <c r="CB139" s="113">
        <f t="shared" si="262"/>
        <v>0</v>
      </c>
      <c r="CC139" s="113">
        <f t="shared" si="263"/>
        <v>0</v>
      </c>
      <c r="CD139" s="113">
        <f t="shared" si="264"/>
        <v>0</v>
      </c>
      <c r="CE139" s="113">
        <f t="shared" ca="1" si="265"/>
        <v>0</v>
      </c>
      <c r="CF139" s="113">
        <f t="shared" si="266"/>
        <v>80</v>
      </c>
      <c r="CG139" s="113">
        <f t="shared" si="267"/>
        <v>0</v>
      </c>
      <c r="CH139" s="113">
        <f t="shared" si="268"/>
        <v>0</v>
      </c>
      <c r="CI139" s="113">
        <f t="shared" si="228"/>
        <v>0</v>
      </c>
      <c r="CJ139" s="113">
        <f t="shared" si="229"/>
        <v>0</v>
      </c>
      <c r="CK139" s="113">
        <f t="shared" si="269"/>
        <v>1000</v>
      </c>
      <c r="CL139" s="113">
        <f t="shared" si="270"/>
        <v>0</v>
      </c>
      <c r="CM139" s="113">
        <f t="shared" si="271"/>
        <v>0</v>
      </c>
      <c r="CN139" s="113">
        <f t="shared" si="272"/>
        <v>0</v>
      </c>
      <c r="CO139" s="113">
        <f t="shared" si="273"/>
        <v>0</v>
      </c>
      <c r="CP139" s="113">
        <f t="shared" si="274"/>
        <v>0</v>
      </c>
      <c r="CQ139" s="113">
        <f t="shared" si="275"/>
        <v>0</v>
      </c>
      <c r="CR139" s="113">
        <f t="shared" si="276"/>
        <v>0</v>
      </c>
      <c r="CS139" s="113">
        <f t="shared" si="230"/>
        <v>0</v>
      </c>
      <c r="CT139" s="113">
        <f t="shared" si="231"/>
        <v>0</v>
      </c>
      <c r="CU139" s="113">
        <f t="shared" si="232"/>
        <v>0</v>
      </c>
      <c r="CV139" s="113">
        <f t="shared" si="233"/>
        <v>0</v>
      </c>
      <c r="CW139" s="113">
        <f t="shared" si="277"/>
        <v>30</v>
      </c>
      <c r="CX139" s="113">
        <f t="shared" si="234"/>
        <v>0</v>
      </c>
      <c r="CY139" s="113">
        <f t="shared" si="235"/>
        <v>0</v>
      </c>
      <c r="CZ139" s="113">
        <f t="shared" si="236"/>
        <v>0</v>
      </c>
      <c r="DA139" s="113">
        <f t="shared" si="278"/>
        <v>0</v>
      </c>
      <c r="DB139" s="113">
        <f t="shared" si="279"/>
        <v>4200</v>
      </c>
      <c r="DC139" s="113">
        <f t="shared" si="280"/>
        <v>0</v>
      </c>
      <c r="DD139" s="113">
        <f t="shared" si="281"/>
        <v>21500</v>
      </c>
      <c r="DE139" s="113">
        <f t="shared" si="282"/>
        <v>2500</v>
      </c>
      <c r="DF139" s="113">
        <f t="shared" si="283"/>
        <v>0</v>
      </c>
      <c r="DG139" s="113">
        <f t="shared" si="284"/>
        <v>0</v>
      </c>
      <c r="DH139" s="113">
        <f t="shared" si="285"/>
        <v>0</v>
      </c>
      <c r="DI139" s="113">
        <f t="shared" si="286"/>
        <v>0</v>
      </c>
      <c r="DJ139" s="113"/>
      <c r="DK139" s="113">
        <f t="shared" si="287"/>
        <v>0</v>
      </c>
      <c r="DL139" s="113">
        <f t="shared" si="288"/>
        <v>0</v>
      </c>
      <c r="DM139" s="113">
        <f t="shared" si="289"/>
        <v>0</v>
      </c>
      <c r="DN139" s="113">
        <f t="shared" si="290"/>
        <v>0</v>
      </c>
      <c r="DO139" s="113">
        <f t="shared" si="291"/>
        <v>0</v>
      </c>
      <c r="DP139" s="113">
        <f t="shared" si="292"/>
        <v>80</v>
      </c>
      <c r="DQ139" s="113">
        <f t="shared" si="293"/>
        <v>0</v>
      </c>
      <c r="DR139" s="113">
        <f t="shared" si="294"/>
        <v>0</v>
      </c>
      <c r="DS139" s="113">
        <f t="shared" si="237"/>
        <v>0</v>
      </c>
      <c r="DT139" s="113">
        <f t="shared" si="238"/>
        <v>0</v>
      </c>
      <c r="DU139" s="113">
        <f t="shared" si="295"/>
        <v>1000</v>
      </c>
      <c r="DV139" s="113">
        <f t="shared" si="296"/>
        <v>0</v>
      </c>
      <c r="DW139" s="113">
        <f t="shared" si="297"/>
        <v>0</v>
      </c>
      <c r="DX139" s="113">
        <f t="shared" si="298"/>
        <v>0</v>
      </c>
      <c r="DY139" s="113">
        <f t="shared" si="299"/>
        <v>0</v>
      </c>
      <c r="DZ139" s="113">
        <f t="shared" si="300"/>
        <v>0</v>
      </c>
      <c r="EA139" s="113">
        <f t="shared" si="301"/>
        <v>0</v>
      </c>
      <c r="EB139" s="113">
        <f t="shared" si="302"/>
        <v>0</v>
      </c>
      <c r="EC139" s="113">
        <f t="shared" si="239"/>
        <v>0</v>
      </c>
      <c r="ED139" s="113">
        <f t="shared" si="240"/>
        <v>0</v>
      </c>
      <c r="EE139" s="113">
        <f t="shared" si="241"/>
        <v>0</v>
      </c>
      <c r="EF139" s="113">
        <f t="shared" si="242"/>
        <v>0</v>
      </c>
      <c r="EG139" s="113">
        <f t="shared" si="303"/>
        <v>30</v>
      </c>
      <c r="EH139" s="113">
        <f t="shared" si="243"/>
        <v>0</v>
      </c>
      <c r="EI139" s="113">
        <f t="shared" si="244"/>
        <v>0</v>
      </c>
      <c r="EJ139" s="113">
        <f t="shared" si="245"/>
        <v>0</v>
      </c>
      <c r="EK139" s="113">
        <f t="shared" si="304"/>
        <v>0</v>
      </c>
      <c r="EL139" s="113">
        <f t="shared" si="305"/>
        <v>4200</v>
      </c>
      <c r="EM139" s="113">
        <f t="shared" si="306"/>
        <v>0</v>
      </c>
      <c r="EN139" s="113">
        <f t="shared" si="307"/>
        <v>21500</v>
      </c>
      <c r="EO139" s="113">
        <f t="shared" si="308"/>
        <v>2500</v>
      </c>
      <c r="EP139" s="113">
        <f t="shared" si="309"/>
        <v>0</v>
      </c>
      <c r="EQ139" s="113">
        <f t="shared" si="310"/>
        <v>0</v>
      </c>
      <c r="ER139" s="113">
        <f t="shared" si="311"/>
        <v>0</v>
      </c>
      <c r="ES139" s="113">
        <f t="shared" si="312"/>
        <v>0</v>
      </c>
      <c r="ET139" s="113"/>
      <c r="EU139" s="113">
        <f t="shared" si="313"/>
        <v>0</v>
      </c>
      <c r="EV139" s="113">
        <f t="shared" si="314"/>
        <v>0</v>
      </c>
      <c r="EW139" s="113">
        <f t="shared" si="315"/>
        <v>0</v>
      </c>
      <c r="EX139" s="113">
        <f t="shared" si="316"/>
        <v>0</v>
      </c>
      <c r="EY139" s="113">
        <f t="shared" si="317"/>
        <v>0</v>
      </c>
      <c r="EZ139" s="113">
        <f t="shared" si="318"/>
        <v>153</v>
      </c>
      <c r="FA139" s="113">
        <f t="shared" si="319"/>
        <v>0</v>
      </c>
      <c r="FB139" s="113">
        <f t="shared" si="320"/>
        <v>0</v>
      </c>
      <c r="FC139" s="113">
        <f t="shared" si="246"/>
        <v>0</v>
      </c>
      <c r="FD139" s="113">
        <f t="shared" si="247"/>
        <v>0</v>
      </c>
      <c r="FE139" s="113">
        <f t="shared" si="321"/>
        <v>90000</v>
      </c>
      <c r="FF139" s="113">
        <f t="shared" si="322"/>
        <v>0</v>
      </c>
      <c r="FG139" s="113">
        <f t="shared" si="323"/>
        <v>0</v>
      </c>
      <c r="FH139" s="113">
        <f t="shared" si="324"/>
        <v>0</v>
      </c>
      <c r="FI139" s="113">
        <f t="shared" si="325"/>
        <v>0</v>
      </c>
      <c r="FJ139" s="113">
        <f t="shared" si="326"/>
        <v>0</v>
      </c>
      <c r="FK139" s="113">
        <f t="shared" si="327"/>
        <v>0</v>
      </c>
      <c r="FL139" s="113">
        <f t="shared" si="328"/>
        <v>0</v>
      </c>
      <c r="FM139" s="113">
        <f t="shared" si="248"/>
        <v>0</v>
      </c>
      <c r="FN139" s="113">
        <f t="shared" si="249"/>
        <v>0</v>
      </c>
      <c r="FO139" s="113">
        <f t="shared" si="250"/>
        <v>0</v>
      </c>
      <c r="FP139" s="113">
        <f t="shared" si="251"/>
        <v>0</v>
      </c>
      <c r="FQ139" s="113">
        <f t="shared" si="329"/>
        <v>408</v>
      </c>
      <c r="FR139" s="113">
        <f t="shared" si="252"/>
        <v>0</v>
      </c>
      <c r="FS139" s="113">
        <f t="shared" si="253"/>
        <v>0</v>
      </c>
      <c r="FT139" s="113">
        <f t="shared" si="254"/>
        <v>0</v>
      </c>
      <c r="FU139" s="113">
        <f t="shared" si="330"/>
        <v>0</v>
      </c>
      <c r="FV139" s="113">
        <f t="shared" si="331"/>
        <v>15300</v>
      </c>
      <c r="FW139" s="113">
        <f t="shared" si="332"/>
        <v>0</v>
      </c>
      <c r="FX139" s="113">
        <f t="shared" si="333"/>
        <v>50740</v>
      </c>
      <c r="FY139" s="113">
        <f t="shared" si="334"/>
        <v>7750</v>
      </c>
      <c r="FZ139" s="113">
        <f t="shared" si="335"/>
        <v>0</v>
      </c>
      <c r="GA139" s="113">
        <f t="shared" si="336"/>
        <v>0</v>
      </c>
      <c r="GB139" s="113">
        <f t="shared" si="337"/>
        <v>0</v>
      </c>
      <c r="GC139" s="113">
        <f t="shared" si="338"/>
        <v>0</v>
      </c>
    </row>
    <row r="140" spans="2:185" ht="12.75" customHeight="1" x14ac:dyDescent="0.2">
      <c r="B140" s="124">
        <v>133</v>
      </c>
      <c r="C140" s="121" t="s">
        <v>404</v>
      </c>
      <c r="D140" s="126" t="s">
        <v>179</v>
      </c>
      <c r="E140" s="40">
        <f>SUMIF(Entrada_Dados_Ano_2012!$C$7:$C$253,D140,Entrada_Dados_Ano_2012!$D$7:$D$253)</f>
        <v>0</v>
      </c>
      <c r="F140" s="40">
        <f>SUMIF(Entrada_Dados_Ano_2012!$C$7:$C$253,D140,Entrada_Dados_Ano_2012!$E$7:$E$253)</f>
        <v>0</v>
      </c>
      <c r="G140" s="40">
        <f>SUMIF(Entrada_Dados_Ano_2012!$C$7:$C$253,D140,Entrada_Dados_Ano_2012!$F$7:$F$253)</f>
        <v>0</v>
      </c>
      <c r="H140" s="40">
        <f ca="1">SUMIF(Entrada_Dados_Ano_2012!$C$7:$C$253,D140,Entrada_Dados_Ano_2012!$G$7:$G$251)</f>
        <v>0</v>
      </c>
      <c r="I140" s="40">
        <f>SUMIF(Entrada_Dados_Ano_2012!$C$7:$C$251,D140,Entrada_Dados_Ano_2012!$H$7:$H$253)</f>
        <v>0</v>
      </c>
      <c r="J140" s="40">
        <f>SUMIF(Entrada_Dados_Ano_2012!$C$7:$C$253,D140,Entrada_Dados_Ano_2012!$I$7:$I$253)</f>
        <v>0</v>
      </c>
      <c r="K140" s="40">
        <f>SUMIF(Entrada_Dados_Ano_2012!$C$7:$C$253,D140,Entrada_Dados_Ano_2012!$J$7:$J$253)</f>
        <v>0</v>
      </c>
      <c r="L140" s="40">
        <f>SUMIF(Entrada_Dados_Ano_2012!$C$7:$C$253,D140,Entrada_Dados_Ano_2012!$K$7:$K$253)</f>
        <v>0</v>
      </c>
      <c r="M140" s="40">
        <f>SUMIF(Entrada_Dados_Ano_2012!$C$7:$C$253,D140,Entrada_Dados_Ano_2012!$L$7:$L$253)</f>
        <v>0</v>
      </c>
      <c r="N140" s="40">
        <f>SUMIF(Entrada_Dados_Ano_2012!$C$7:$C$253,D140,Entrada_Dados_Ano_2012!$M$7:$M$253)</f>
        <v>5179</v>
      </c>
      <c r="O140" s="40">
        <f>SUMIF(Entrada_Dados_Ano_2012!$C$7:$C$253,D140,Entrada_Dados_Ano_2012!$N$7:$N$253)</f>
        <v>0</v>
      </c>
      <c r="P140" s="40">
        <f>SUMIF(Entrada_Dados_Ano_2012!$C$7:$C$253,D140,Entrada_Dados_Ano_2012!$O$7:$O$253)</f>
        <v>0</v>
      </c>
      <c r="Q140" s="40">
        <f>SUMIF(Entrada_Dados_Ano_2012!$C$7:$C$253,D140,Entrada_Dados_Ano_2012!$P$7:$P$253)</f>
        <v>80</v>
      </c>
      <c r="R140" s="40">
        <f>SUMIF(Entrada_Dados_Ano_2012!$C$7:$C$253,D140,Entrada_Dados_Ano_2012!$Q$7:$Q$253)</f>
        <v>0</v>
      </c>
      <c r="S140" s="40">
        <f>SUMIF(Entrada_Dados_Ano_2012!$C$7:$C$253,D140,Entrada_Dados_Ano_2012!$R$7:$R$253)</f>
        <v>2107</v>
      </c>
      <c r="T140" s="40">
        <f>SUMIF(Entrada_Dados_Ano_2012!$C$7:$C$253,D140,Entrada_Dados_Ano_2012!$S$7:$S$253)</f>
        <v>11307</v>
      </c>
      <c r="U140" s="40">
        <f>SUMIF(Entrada_Dados_Ano_2012!$C$7:$C$253,D140,Entrada_Dados_Ano_2012!$T$7:$T$253)</f>
        <v>0</v>
      </c>
      <c r="V140" s="40">
        <f>SUMIF(Entrada_Dados_Ano_2012!$C$7:$C$253,D140,Entrada_Dados_Ano_2012!$U$7:$U$253)</f>
        <v>0</v>
      </c>
      <c r="W140" s="145">
        <f>SUMIF(Entrada_Dados_Ano_2012!$C$7:$C$253,D140,Entrada_Dados_Ano_2012!$V$7:$V$253)</f>
        <v>0</v>
      </c>
      <c r="X140" s="142">
        <f>SUMIF(Entrada_Dados_Ano_2012!$C$7:$C$253,D140,Entrada_Dados_Ano_2012!$Y$7:$Y$253)</f>
        <v>0</v>
      </c>
      <c r="Y140" s="40">
        <f>SUMIF(Entrada_Dados_Ano_2012!$C$7:$C$253,D140,Entrada_Dados_Ano_2012!$Z$7:$Z$253)</f>
        <v>0</v>
      </c>
      <c r="Z140" s="40">
        <f>SUMIF(Entrada_Dados_Ano_2012!$C$7:$C$253,D140,Entrada_Dados_Ano_2012!$AA$7:$AA$253)</f>
        <v>0</v>
      </c>
      <c r="AA140" s="40">
        <f>SUMIF(Entrada_Dados_Ano_2012!$C$7:$C$253,D140,Entrada_Dados_Ano_2012!$AB$7:$AB$253)</f>
        <v>0</v>
      </c>
      <c r="AB140" s="40">
        <f>SUMIF(Entrada_Dados_Ano_2012!$C$7:$C$253,D140,Entrada_Dados_Ano_2012!$AC$7:$AC$253)</f>
        <v>0</v>
      </c>
      <c r="AC140" s="40">
        <f>SUMIF(Entrada_Dados_Ano_2012!$C$7:$C$253,D140,Entrada_Dados_Ano_2012!$AD$7:$AD$253)</f>
        <v>0</v>
      </c>
      <c r="AD140" s="40">
        <f>SUMIF(Entrada_Dados_Ano_2012!$C$7:$C$253,D140,Entrada_Dados_Ano_2012!$AE$7:$AE$253)</f>
        <v>0</v>
      </c>
      <c r="AE140" s="40">
        <f>SUMIF(Entrada_Dados_Ano_2012!$C$7:$C$253,D140,Entrada_Dados_Ano_2012!$AF$7:$AF$253)</f>
        <v>0</v>
      </c>
      <c r="AF140" s="40">
        <f>SUMIF(Entrada_Dados_Ano_2012!$C$7:$C$253,D140,Entrada_Dados_Ano_2012!$AG$7:$AG$253)</f>
        <v>0</v>
      </c>
      <c r="AG140" s="40">
        <f>SUMIF(Entrada_Dados_Ano_2012!$C$7:$C$253,D140,Entrada_Dados_Ano_2012!$AH$7:$AH$253)</f>
        <v>5179</v>
      </c>
      <c r="AH140" s="40">
        <f>SUMIF(Entrada_Dados_Ano_2012!$C$7:$C$253,D140,Entrada_Dados_Ano_2012!$AI$7:$AI$253)</f>
        <v>0</v>
      </c>
      <c r="AI140" s="40">
        <f>SUMIF(Entrada_Dados_Ano_2012!$C$7:$C$253,D140,Entrada_Dados_Ano_2012!$AJ$7:$AJ$253)</f>
        <v>0</v>
      </c>
      <c r="AJ140" s="40">
        <f>SUMIF(Entrada_Dados_Ano_2012!$C$7:$C$253,D140,Entrada_Dados_Ano_2012!$AK$7:$AK$253)</f>
        <v>80</v>
      </c>
      <c r="AK140" s="40">
        <f>SUMIF(Entrada_Dados_Ano_2012!$C$7:$C$253,D140,Entrada_Dados_Ano_2012!$AL$7:$AL$253)</f>
        <v>0</v>
      </c>
      <c r="AL140" s="40">
        <f>SUMIF(Entrada_Dados_Ano_2012!$C$7:$C$253,D140,Entrada_Dados_Ano_2012!$AM$7:$AM$253)</f>
        <v>2107</v>
      </c>
      <c r="AM140" s="40">
        <f>SUMIF(Entrada_Dados_Ano_2012!$C$7:$C$253,D140,Entrada_Dados_Ano_2012!$AN$7:$AN$253)</f>
        <v>11307</v>
      </c>
      <c r="AN140" s="40">
        <f>SUMIF(Entrada_Dados_Ano_2012!$C$7:$C$253,D140,Entrada_Dados_Ano_2012!$AO$7:$AO$253)</f>
        <v>0</v>
      </c>
      <c r="AO140" s="40">
        <f>SUMIF(Entrada_Dados_Ano_2012!$C$7:$C$253,D140,Entrada_Dados_Ano_2012!$AP$7:$AP$253)</f>
        <v>0</v>
      </c>
      <c r="AP140" s="145">
        <f>SUMIF(Entrada_Dados_Ano_2012!$C$7:$C$253,D140,Entrada_Dados_Ano_2012!$AQ$7:$AQ$253)</f>
        <v>0</v>
      </c>
      <c r="AQ140" s="142">
        <f>SUMIF(Entrada_Dados_Ano_2012!$C$7:$C$253,D140,Entrada_Dados_Ano_2012!$AT$7:$AT$253)</f>
        <v>0</v>
      </c>
      <c r="AR140" s="40">
        <f>SUMIF(Entrada_Dados_Ano_2012!$C$7:$C$253,D140,Entrada_Dados_Ano_2012!$AU$7:$AU$253)</f>
        <v>0</v>
      </c>
      <c r="AS140" s="40">
        <f>SUMIF(Entrada_Dados_Ano_2012!$C$7:$C$253,D140,Entrada_Dados_Ano_2012!$AV$7:$AV$253)</f>
        <v>0</v>
      </c>
      <c r="AT140" s="40">
        <f>SUMIF(Entrada_Dados_Ano_2012!$C$7:$C$253,D140,Entrada_Dados_Ano_2012!$AW$7:$AW$253)</f>
        <v>0</v>
      </c>
      <c r="AU140" s="40">
        <f>SUMIF(Entrada_Dados_Ano_2012!$C$7:$C$253,D140,Entrada_Dados_Ano_2012!$AX$7:$AX$253)</f>
        <v>0</v>
      </c>
      <c r="AV140" s="40">
        <f>SUMIF(Entrada_Dados_Ano_2012!$C$7:$C$253,D140,Entrada_Dados_Ano_2012!$AY$7:$AY$253)</f>
        <v>0</v>
      </c>
      <c r="AW140" s="40">
        <f>SUMIF(Entrada_Dados_Ano_2012!$C$7:$C$253,D140,Entrada_Dados_Ano_2012!$AZ$7:$AZ$253)</f>
        <v>0</v>
      </c>
      <c r="AX140" s="40">
        <f>SUMIF(Entrada_Dados_Ano_2012!$C$7:$C$253,D140,Entrada_Dados_Ano_2012!$BA$7:$BA$253)</f>
        <v>0</v>
      </c>
      <c r="AY140" s="40">
        <f>SUMIF(Entrada_Dados_Ano_2012!$C$7:$C$253,D140,Entrada_Dados_Ano_2012!$BB$7:$BB$253)</f>
        <v>0</v>
      </c>
      <c r="AZ140" s="40">
        <f>SUMIF(Entrada_Dados_Ano_2012!$C$7:$C$253,D140,Entrada_Dados_Ano_2012!$BC$7:$BC$253)</f>
        <v>13983</v>
      </c>
      <c r="BA140" s="40">
        <f>SUMIF(Entrada_Dados_Ano_2012!$C$7:$C$253,D140,Entrada_Dados_Ano_2012!$BD$7:$BD$253)</f>
        <v>0</v>
      </c>
      <c r="BB140" s="40">
        <f>SUMIF(Entrada_Dados_Ano_2012!$C$7:$C$253,D140,Entrada_Dados_Ano_2012!$BE$7:$BE$253)</f>
        <v>0</v>
      </c>
      <c r="BC140" s="40">
        <f>SUMIF(Entrada_Dados_Ano_2012!$C$7:$C$253,D140,Entrada_Dados_Ano_2012!$BF$7:$BF$253)</f>
        <v>1360</v>
      </c>
      <c r="BD140" s="40">
        <f>SUMIF(Entrada_Dados_Ano_2012!$C$7:$C$253,D140,Entrada_Dados_Ano_2012!$BG$7:$BG$253)</f>
        <v>0</v>
      </c>
      <c r="BE140" s="40">
        <f>SUMIF(Entrada_Dados_Ano_2012!$C$7:$C$253,D140,Entrada_Dados_Ano_2012!$BH$7:$BH$253)</f>
        <v>12642</v>
      </c>
      <c r="BF140" s="40">
        <f>SUMIF(Entrada_Dados_Ano_2012!$C$7:$C$253,D140,Entrada_Dados_Ano_2012!$BI$7:$BI$253)</f>
        <v>35052</v>
      </c>
      <c r="BG140" s="40">
        <f>SUMIF(Entrada_Dados_Ano_2012!$C$7:$C$253,D140,Entrada_Dados_Ano_2012!$BJ$7:$BJ$253)</f>
        <v>0</v>
      </c>
      <c r="BH140" s="40">
        <f>SUMIF(Entrada_Dados_Ano_2012!$C$7:$C$253,D140,Entrada_Dados_Ano_2012!$BK$7:$BK$253)</f>
        <v>0</v>
      </c>
      <c r="BI140" s="40">
        <f>SUMIF(Entrada_Dados_Ano_2012!$C$7:$C$253,D140,Entrada_Dados_Ano_2012!$BL$7:$BL$253)</f>
        <v>0</v>
      </c>
      <c r="BK140" s="80">
        <v>133</v>
      </c>
      <c r="BL140" s="81">
        <f t="shared" si="255"/>
        <v>0</v>
      </c>
      <c r="BM140" s="80" t="str">
        <f>IF(BL140=1,SUM($BL$8:BL140),"")</f>
        <v/>
      </c>
      <c r="BN140" s="86" t="str">
        <f t="shared" si="256"/>
        <v>Jussara</v>
      </c>
      <c r="BO140" s="117">
        <f t="shared" si="339"/>
        <v>0</v>
      </c>
      <c r="BP140" s="116">
        <f>HLOOKUP($BP$6,$BZ$6:DI140,BX140)</f>
        <v>0</v>
      </c>
      <c r="BQ140" s="117">
        <f>HLOOKUP($BQ$6,$DJ$6:ES140,BX140)</f>
        <v>0</v>
      </c>
      <c r="BR140" s="116">
        <f>HLOOKUP($BR$6,$ET$6:GC140,BX140)</f>
        <v>0</v>
      </c>
      <c r="BS140" s="84" t="str">
        <f t="shared" si="257"/>
        <v/>
      </c>
      <c r="BT140" s="96" t="str">
        <f>IF((SUM($BL139:$BL$254)=0),"",IF($BK140=VLOOKUP($BK140,$BM$8:$BM$254,1),IF(VLOOKUP($BK140,$BM$8:$BO$254,2)=0,"",VLOOKUP($BK140,$BM$8:$BO$254,3))," "))</f>
        <v/>
      </c>
      <c r="BU140" s="93" t="str">
        <f t="shared" si="258"/>
        <v/>
      </c>
      <c r="BV140" s="90" t="str">
        <f t="shared" si="259"/>
        <v/>
      </c>
      <c r="BW140" s="93" t="str">
        <f t="shared" si="260"/>
        <v/>
      </c>
      <c r="BX140" s="97">
        <v>135</v>
      </c>
      <c r="BY140" s="29"/>
      <c r="BZ140" s="113"/>
      <c r="CA140" s="113">
        <f t="shared" si="261"/>
        <v>0</v>
      </c>
      <c r="CB140" s="113">
        <f t="shared" si="262"/>
        <v>0</v>
      </c>
      <c r="CC140" s="113">
        <f t="shared" si="263"/>
        <v>0</v>
      </c>
      <c r="CD140" s="113">
        <f t="shared" si="264"/>
        <v>0</v>
      </c>
      <c r="CE140" s="113">
        <f t="shared" ca="1" si="265"/>
        <v>0</v>
      </c>
      <c r="CF140" s="113">
        <f t="shared" si="266"/>
        <v>0</v>
      </c>
      <c r="CG140" s="113">
        <f t="shared" si="267"/>
        <v>0</v>
      </c>
      <c r="CH140" s="113">
        <f t="shared" si="268"/>
        <v>0</v>
      </c>
      <c r="CI140" s="113">
        <f t="shared" si="228"/>
        <v>0</v>
      </c>
      <c r="CJ140" s="113">
        <f t="shared" si="229"/>
        <v>0</v>
      </c>
      <c r="CK140" s="113">
        <f t="shared" si="269"/>
        <v>0</v>
      </c>
      <c r="CL140" s="113">
        <f t="shared" si="270"/>
        <v>0</v>
      </c>
      <c r="CM140" s="113">
        <f t="shared" si="271"/>
        <v>0</v>
      </c>
      <c r="CN140" s="113">
        <f t="shared" si="272"/>
        <v>0</v>
      </c>
      <c r="CO140" s="113">
        <f t="shared" si="273"/>
        <v>5179</v>
      </c>
      <c r="CP140" s="113">
        <f t="shared" si="274"/>
        <v>0</v>
      </c>
      <c r="CQ140" s="113">
        <f t="shared" si="275"/>
        <v>0</v>
      </c>
      <c r="CR140" s="113">
        <f t="shared" si="276"/>
        <v>0</v>
      </c>
      <c r="CS140" s="113">
        <f t="shared" si="230"/>
        <v>0</v>
      </c>
      <c r="CT140" s="113">
        <f t="shared" si="231"/>
        <v>0</v>
      </c>
      <c r="CU140" s="113">
        <f t="shared" si="232"/>
        <v>0</v>
      </c>
      <c r="CV140" s="113">
        <f t="shared" si="233"/>
        <v>0</v>
      </c>
      <c r="CW140" s="113">
        <f t="shared" si="277"/>
        <v>80</v>
      </c>
      <c r="CX140" s="113">
        <f t="shared" si="234"/>
        <v>0</v>
      </c>
      <c r="CY140" s="113">
        <f t="shared" si="235"/>
        <v>0</v>
      </c>
      <c r="CZ140" s="113">
        <f t="shared" si="236"/>
        <v>0</v>
      </c>
      <c r="DA140" s="113">
        <f t="shared" si="278"/>
        <v>0</v>
      </c>
      <c r="DB140" s="113">
        <f t="shared" si="279"/>
        <v>2107</v>
      </c>
      <c r="DC140" s="113">
        <f t="shared" si="280"/>
        <v>0</v>
      </c>
      <c r="DD140" s="113">
        <f t="shared" si="281"/>
        <v>11307</v>
      </c>
      <c r="DE140" s="113">
        <f t="shared" si="282"/>
        <v>0</v>
      </c>
      <c r="DF140" s="113">
        <f t="shared" si="283"/>
        <v>0</v>
      </c>
      <c r="DG140" s="113">
        <f t="shared" si="284"/>
        <v>0</v>
      </c>
      <c r="DH140" s="113">
        <f t="shared" si="285"/>
        <v>0</v>
      </c>
      <c r="DI140" s="113">
        <f t="shared" si="286"/>
        <v>0</v>
      </c>
      <c r="DJ140" s="113"/>
      <c r="DK140" s="113">
        <f t="shared" si="287"/>
        <v>0</v>
      </c>
      <c r="DL140" s="113">
        <f t="shared" si="288"/>
        <v>0</v>
      </c>
      <c r="DM140" s="113">
        <f t="shared" si="289"/>
        <v>0</v>
      </c>
      <c r="DN140" s="113">
        <f t="shared" si="290"/>
        <v>0</v>
      </c>
      <c r="DO140" s="113">
        <f t="shared" si="291"/>
        <v>0</v>
      </c>
      <c r="DP140" s="113">
        <f t="shared" si="292"/>
        <v>0</v>
      </c>
      <c r="DQ140" s="113">
        <f t="shared" si="293"/>
        <v>0</v>
      </c>
      <c r="DR140" s="113">
        <f t="shared" si="294"/>
        <v>0</v>
      </c>
      <c r="DS140" s="113">
        <f t="shared" si="237"/>
        <v>0</v>
      </c>
      <c r="DT140" s="113">
        <f t="shared" si="238"/>
        <v>0</v>
      </c>
      <c r="DU140" s="113">
        <f t="shared" si="295"/>
        <v>0</v>
      </c>
      <c r="DV140" s="113">
        <f t="shared" si="296"/>
        <v>0</v>
      </c>
      <c r="DW140" s="113">
        <f t="shared" si="297"/>
        <v>0</v>
      </c>
      <c r="DX140" s="113">
        <f t="shared" si="298"/>
        <v>0</v>
      </c>
      <c r="DY140" s="113">
        <f t="shared" si="299"/>
        <v>5179</v>
      </c>
      <c r="DZ140" s="113">
        <f t="shared" si="300"/>
        <v>0</v>
      </c>
      <c r="EA140" s="113">
        <f t="shared" si="301"/>
        <v>0</v>
      </c>
      <c r="EB140" s="113">
        <f t="shared" si="302"/>
        <v>0</v>
      </c>
      <c r="EC140" s="113">
        <f t="shared" si="239"/>
        <v>0</v>
      </c>
      <c r="ED140" s="113">
        <f t="shared" si="240"/>
        <v>0</v>
      </c>
      <c r="EE140" s="113">
        <f t="shared" si="241"/>
        <v>0</v>
      </c>
      <c r="EF140" s="113">
        <f t="shared" si="242"/>
        <v>0</v>
      </c>
      <c r="EG140" s="113">
        <f t="shared" si="303"/>
        <v>80</v>
      </c>
      <c r="EH140" s="113">
        <f t="shared" si="243"/>
        <v>0</v>
      </c>
      <c r="EI140" s="113">
        <f t="shared" si="244"/>
        <v>0</v>
      </c>
      <c r="EJ140" s="113">
        <f t="shared" si="245"/>
        <v>0</v>
      </c>
      <c r="EK140" s="113">
        <f t="shared" si="304"/>
        <v>0</v>
      </c>
      <c r="EL140" s="113">
        <f t="shared" si="305"/>
        <v>2107</v>
      </c>
      <c r="EM140" s="113">
        <f t="shared" si="306"/>
        <v>0</v>
      </c>
      <c r="EN140" s="113">
        <f t="shared" si="307"/>
        <v>11307</v>
      </c>
      <c r="EO140" s="113">
        <f t="shared" si="308"/>
        <v>0</v>
      </c>
      <c r="EP140" s="113">
        <f t="shared" si="309"/>
        <v>0</v>
      </c>
      <c r="EQ140" s="113">
        <f t="shared" si="310"/>
        <v>0</v>
      </c>
      <c r="ER140" s="113">
        <f t="shared" si="311"/>
        <v>0</v>
      </c>
      <c r="ES140" s="113">
        <f t="shared" si="312"/>
        <v>0</v>
      </c>
      <c r="ET140" s="113"/>
      <c r="EU140" s="113">
        <f t="shared" si="313"/>
        <v>0</v>
      </c>
      <c r="EV140" s="113">
        <f t="shared" si="314"/>
        <v>0</v>
      </c>
      <c r="EW140" s="113">
        <f t="shared" si="315"/>
        <v>0</v>
      </c>
      <c r="EX140" s="113">
        <f t="shared" si="316"/>
        <v>0</v>
      </c>
      <c r="EY140" s="113">
        <f t="shared" si="317"/>
        <v>0</v>
      </c>
      <c r="EZ140" s="113">
        <f t="shared" si="318"/>
        <v>0</v>
      </c>
      <c r="FA140" s="113">
        <f t="shared" si="319"/>
        <v>0</v>
      </c>
      <c r="FB140" s="113">
        <f t="shared" si="320"/>
        <v>0</v>
      </c>
      <c r="FC140" s="113">
        <f t="shared" si="246"/>
        <v>0</v>
      </c>
      <c r="FD140" s="113">
        <f t="shared" si="247"/>
        <v>0</v>
      </c>
      <c r="FE140" s="113">
        <f t="shared" si="321"/>
        <v>0</v>
      </c>
      <c r="FF140" s="113">
        <f t="shared" si="322"/>
        <v>0</v>
      </c>
      <c r="FG140" s="113">
        <f t="shared" si="323"/>
        <v>0</v>
      </c>
      <c r="FH140" s="113">
        <f t="shared" si="324"/>
        <v>0</v>
      </c>
      <c r="FI140" s="113">
        <f t="shared" si="325"/>
        <v>13983</v>
      </c>
      <c r="FJ140" s="113">
        <f t="shared" si="326"/>
        <v>0</v>
      </c>
      <c r="FK140" s="113">
        <f t="shared" si="327"/>
        <v>0</v>
      </c>
      <c r="FL140" s="113">
        <f t="shared" si="328"/>
        <v>0</v>
      </c>
      <c r="FM140" s="113">
        <f t="shared" si="248"/>
        <v>0</v>
      </c>
      <c r="FN140" s="113">
        <f t="shared" si="249"/>
        <v>0</v>
      </c>
      <c r="FO140" s="113">
        <f t="shared" si="250"/>
        <v>0</v>
      </c>
      <c r="FP140" s="113">
        <f t="shared" si="251"/>
        <v>0</v>
      </c>
      <c r="FQ140" s="113">
        <f t="shared" si="329"/>
        <v>1360</v>
      </c>
      <c r="FR140" s="113">
        <f t="shared" si="252"/>
        <v>0</v>
      </c>
      <c r="FS140" s="113">
        <f t="shared" si="253"/>
        <v>0</v>
      </c>
      <c r="FT140" s="113">
        <f t="shared" si="254"/>
        <v>0</v>
      </c>
      <c r="FU140" s="113">
        <f t="shared" si="330"/>
        <v>0</v>
      </c>
      <c r="FV140" s="113">
        <f t="shared" si="331"/>
        <v>12642</v>
      </c>
      <c r="FW140" s="113">
        <f t="shared" si="332"/>
        <v>0</v>
      </c>
      <c r="FX140" s="113">
        <f t="shared" si="333"/>
        <v>35052</v>
      </c>
      <c r="FY140" s="113">
        <f t="shared" si="334"/>
        <v>0</v>
      </c>
      <c r="FZ140" s="113">
        <f t="shared" si="335"/>
        <v>0</v>
      </c>
      <c r="GA140" s="113">
        <f t="shared" si="336"/>
        <v>0</v>
      </c>
      <c r="GB140" s="113">
        <f t="shared" si="337"/>
        <v>0</v>
      </c>
      <c r="GC140" s="113">
        <f t="shared" si="338"/>
        <v>0</v>
      </c>
    </row>
    <row r="141" spans="2:185" ht="12.75" customHeight="1" x14ac:dyDescent="0.2">
      <c r="B141" s="124">
        <v>134</v>
      </c>
      <c r="C141" s="121" t="s">
        <v>405</v>
      </c>
      <c r="D141" s="126" t="s">
        <v>180</v>
      </c>
      <c r="E141" s="40">
        <f>SUMIF(Entrada_Dados_Ano_2012!$C$7:$C$253,D141,Entrada_Dados_Ano_2012!$D$7:$D$253)</f>
        <v>0</v>
      </c>
      <c r="F141" s="40">
        <f>SUMIF(Entrada_Dados_Ano_2012!$C$7:$C$253,D141,Entrada_Dados_Ano_2012!$E$7:$E$253)</f>
        <v>0</v>
      </c>
      <c r="G141" s="40">
        <f>SUMIF(Entrada_Dados_Ano_2012!$C$7:$C$253,D141,Entrada_Dados_Ano_2012!$F$7:$F$253)</f>
        <v>0</v>
      </c>
      <c r="H141" s="40">
        <f ca="1">SUMIF(Entrada_Dados_Ano_2012!$C$7:$C$253,D141,Entrada_Dados_Ano_2012!$G$7:$G$251)</f>
        <v>0</v>
      </c>
      <c r="I141" s="40">
        <f>SUMIF(Entrada_Dados_Ano_2012!$C$7:$C$251,D141,Entrada_Dados_Ano_2012!$H$7:$H$253)</f>
        <v>0</v>
      </c>
      <c r="J141" s="40">
        <f>SUMIF(Entrada_Dados_Ano_2012!$C$7:$C$253,D141,Entrada_Dados_Ano_2012!$I$7:$I$253)</f>
        <v>0</v>
      </c>
      <c r="K141" s="40">
        <f>SUMIF(Entrada_Dados_Ano_2012!$C$7:$C$253,D141,Entrada_Dados_Ano_2012!$J$7:$J$253)</f>
        <v>0</v>
      </c>
      <c r="L141" s="40">
        <f>SUMIF(Entrada_Dados_Ano_2012!$C$7:$C$253,D141,Entrada_Dados_Ano_2012!$K$7:$K$253)</f>
        <v>0</v>
      </c>
      <c r="M141" s="40">
        <f>SUMIF(Entrada_Dados_Ano_2012!$C$7:$C$253,D141,Entrada_Dados_Ano_2012!$L$7:$L$253)</f>
        <v>0</v>
      </c>
      <c r="N141" s="40">
        <f>SUMIF(Entrada_Dados_Ano_2012!$C$7:$C$253,D141,Entrada_Dados_Ano_2012!$M$7:$M$253)</f>
        <v>0</v>
      </c>
      <c r="O141" s="40">
        <f>SUMIF(Entrada_Dados_Ano_2012!$C$7:$C$253,D141,Entrada_Dados_Ano_2012!$N$7:$N$253)</f>
        <v>0</v>
      </c>
      <c r="P141" s="40">
        <f>SUMIF(Entrada_Dados_Ano_2012!$C$7:$C$253,D141,Entrada_Dados_Ano_2012!$O$7:$O$253)</f>
        <v>0</v>
      </c>
      <c r="Q141" s="40">
        <f>SUMIF(Entrada_Dados_Ano_2012!$C$7:$C$253,D141,Entrada_Dados_Ano_2012!$P$7:$P$253)</f>
        <v>5</v>
      </c>
      <c r="R141" s="40">
        <f>SUMIF(Entrada_Dados_Ano_2012!$C$7:$C$253,D141,Entrada_Dados_Ano_2012!$Q$7:$Q$253)</f>
        <v>0</v>
      </c>
      <c r="S141" s="40">
        <f>SUMIF(Entrada_Dados_Ano_2012!$C$7:$C$253,D141,Entrada_Dados_Ano_2012!$R$7:$R$253)</f>
        <v>10</v>
      </c>
      <c r="T141" s="40">
        <f>SUMIF(Entrada_Dados_Ano_2012!$C$7:$C$253,D141,Entrada_Dados_Ano_2012!$S$7:$S$253)</f>
        <v>0</v>
      </c>
      <c r="U141" s="40">
        <f>SUMIF(Entrada_Dados_Ano_2012!$C$7:$C$253,D141,Entrada_Dados_Ano_2012!$T$7:$T$253)</f>
        <v>0</v>
      </c>
      <c r="V141" s="40">
        <f>SUMIF(Entrada_Dados_Ano_2012!$C$7:$C$253,D141,Entrada_Dados_Ano_2012!$U$7:$U$253)</f>
        <v>0</v>
      </c>
      <c r="W141" s="145">
        <f>SUMIF(Entrada_Dados_Ano_2012!$C$7:$C$253,D141,Entrada_Dados_Ano_2012!$V$7:$V$253)</f>
        <v>0</v>
      </c>
      <c r="X141" s="142">
        <f>SUMIF(Entrada_Dados_Ano_2012!$C$7:$C$253,D141,Entrada_Dados_Ano_2012!$Y$7:$Y$253)</f>
        <v>0</v>
      </c>
      <c r="Y141" s="40">
        <f>SUMIF(Entrada_Dados_Ano_2012!$C$7:$C$253,D141,Entrada_Dados_Ano_2012!$Z$7:$Z$253)</f>
        <v>0</v>
      </c>
      <c r="Z141" s="40">
        <f>SUMIF(Entrada_Dados_Ano_2012!$C$7:$C$253,D141,Entrada_Dados_Ano_2012!$AA$7:$AA$253)</f>
        <v>0</v>
      </c>
      <c r="AA141" s="40">
        <f>SUMIF(Entrada_Dados_Ano_2012!$C$7:$C$253,D141,Entrada_Dados_Ano_2012!$AB$7:$AB$253)</f>
        <v>0</v>
      </c>
      <c r="AB141" s="40">
        <f>SUMIF(Entrada_Dados_Ano_2012!$C$7:$C$253,D141,Entrada_Dados_Ano_2012!$AC$7:$AC$253)</f>
        <v>0</v>
      </c>
      <c r="AC141" s="40">
        <f>SUMIF(Entrada_Dados_Ano_2012!$C$7:$C$253,D141,Entrada_Dados_Ano_2012!$AD$7:$AD$253)</f>
        <v>0</v>
      </c>
      <c r="AD141" s="40">
        <f>SUMIF(Entrada_Dados_Ano_2012!$C$7:$C$253,D141,Entrada_Dados_Ano_2012!$AE$7:$AE$253)</f>
        <v>0</v>
      </c>
      <c r="AE141" s="40">
        <f>SUMIF(Entrada_Dados_Ano_2012!$C$7:$C$253,D141,Entrada_Dados_Ano_2012!$AF$7:$AF$253)</f>
        <v>0</v>
      </c>
      <c r="AF141" s="40">
        <f>SUMIF(Entrada_Dados_Ano_2012!$C$7:$C$253,D141,Entrada_Dados_Ano_2012!$AG$7:$AG$253)</f>
        <v>0</v>
      </c>
      <c r="AG141" s="40">
        <f>SUMIF(Entrada_Dados_Ano_2012!$C$7:$C$253,D141,Entrada_Dados_Ano_2012!$AH$7:$AH$253)</f>
        <v>0</v>
      </c>
      <c r="AH141" s="40">
        <f>SUMIF(Entrada_Dados_Ano_2012!$C$7:$C$253,D141,Entrada_Dados_Ano_2012!$AI$7:$AI$253)</f>
        <v>0</v>
      </c>
      <c r="AI141" s="40">
        <f>SUMIF(Entrada_Dados_Ano_2012!$C$7:$C$253,D141,Entrada_Dados_Ano_2012!$AJ$7:$AJ$253)</f>
        <v>0</v>
      </c>
      <c r="AJ141" s="40">
        <f>SUMIF(Entrada_Dados_Ano_2012!$C$7:$C$253,D141,Entrada_Dados_Ano_2012!$AK$7:$AK$253)</f>
        <v>5</v>
      </c>
      <c r="AK141" s="40">
        <f>SUMIF(Entrada_Dados_Ano_2012!$C$7:$C$253,D141,Entrada_Dados_Ano_2012!$AL$7:$AL$253)</f>
        <v>0</v>
      </c>
      <c r="AL141" s="40">
        <f>SUMIF(Entrada_Dados_Ano_2012!$C$7:$C$253,D141,Entrada_Dados_Ano_2012!$AM$7:$AM$253)</f>
        <v>10</v>
      </c>
      <c r="AM141" s="40">
        <f>SUMIF(Entrada_Dados_Ano_2012!$C$7:$C$253,D141,Entrada_Dados_Ano_2012!$AN$7:$AN$253)</f>
        <v>0</v>
      </c>
      <c r="AN141" s="40">
        <f>SUMIF(Entrada_Dados_Ano_2012!$C$7:$C$253,D141,Entrada_Dados_Ano_2012!$AO$7:$AO$253)</f>
        <v>0</v>
      </c>
      <c r="AO141" s="40">
        <f>SUMIF(Entrada_Dados_Ano_2012!$C$7:$C$253,D141,Entrada_Dados_Ano_2012!$AP$7:$AP$253)</f>
        <v>0</v>
      </c>
      <c r="AP141" s="145">
        <f>SUMIF(Entrada_Dados_Ano_2012!$C$7:$C$253,D141,Entrada_Dados_Ano_2012!$AQ$7:$AQ$253)</f>
        <v>0</v>
      </c>
      <c r="AQ141" s="142">
        <f>SUMIF(Entrada_Dados_Ano_2012!$C$7:$C$253,D141,Entrada_Dados_Ano_2012!$AT$7:$AT$253)</f>
        <v>0</v>
      </c>
      <c r="AR141" s="40">
        <f>SUMIF(Entrada_Dados_Ano_2012!$C$7:$C$253,D141,Entrada_Dados_Ano_2012!$AU$7:$AU$253)</f>
        <v>0</v>
      </c>
      <c r="AS141" s="40">
        <f>SUMIF(Entrada_Dados_Ano_2012!$C$7:$C$253,D141,Entrada_Dados_Ano_2012!$AV$7:$AV$253)</f>
        <v>0</v>
      </c>
      <c r="AT141" s="40">
        <f>SUMIF(Entrada_Dados_Ano_2012!$C$7:$C$253,D141,Entrada_Dados_Ano_2012!$AW$7:$AW$253)</f>
        <v>0</v>
      </c>
      <c r="AU141" s="40">
        <f>SUMIF(Entrada_Dados_Ano_2012!$C$7:$C$253,D141,Entrada_Dados_Ano_2012!$AX$7:$AX$253)</f>
        <v>0</v>
      </c>
      <c r="AV141" s="40">
        <f>SUMIF(Entrada_Dados_Ano_2012!$C$7:$C$253,D141,Entrada_Dados_Ano_2012!$AY$7:$AY$253)</f>
        <v>0</v>
      </c>
      <c r="AW141" s="40">
        <f>SUMIF(Entrada_Dados_Ano_2012!$C$7:$C$253,D141,Entrada_Dados_Ano_2012!$AZ$7:$AZ$253)</f>
        <v>0</v>
      </c>
      <c r="AX141" s="40">
        <f>SUMIF(Entrada_Dados_Ano_2012!$C$7:$C$253,D141,Entrada_Dados_Ano_2012!$BA$7:$BA$253)</f>
        <v>0</v>
      </c>
      <c r="AY141" s="40">
        <f>SUMIF(Entrada_Dados_Ano_2012!$C$7:$C$253,D141,Entrada_Dados_Ano_2012!$BB$7:$BB$253)</f>
        <v>0</v>
      </c>
      <c r="AZ141" s="40">
        <f>SUMIF(Entrada_Dados_Ano_2012!$C$7:$C$253,D141,Entrada_Dados_Ano_2012!$BC$7:$BC$253)</f>
        <v>0</v>
      </c>
      <c r="BA141" s="40">
        <f>SUMIF(Entrada_Dados_Ano_2012!$C$7:$C$253,D141,Entrada_Dados_Ano_2012!$BD$7:$BD$253)</f>
        <v>0</v>
      </c>
      <c r="BB141" s="40">
        <f>SUMIF(Entrada_Dados_Ano_2012!$C$7:$C$253,D141,Entrada_Dados_Ano_2012!$BE$7:$BE$253)</f>
        <v>0</v>
      </c>
      <c r="BC141" s="40">
        <f>SUMIF(Entrada_Dados_Ano_2012!$C$7:$C$253,D141,Entrada_Dados_Ano_2012!$BF$7:$BF$253)</f>
        <v>55</v>
      </c>
      <c r="BD141" s="40">
        <f>SUMIF(Entrada_Dados_Ano_2012!$C$7:$C$253,D141,Entrada_Dados_Ano_2012!$BG$7:$BG$253)</f>
        <v>0</v>
      </c>
      <c r="BE141" s="40">
        <f>SUMIF(Entrada_Dados_Ano_2012!$C$7:$C$253,D141,Entrada_Dados_Ano_2012!$BH$7:$BH$253)</f>
        <v>35</v>
      </c>
      <c r="BF141" s="40">
        <f>SUMIF(Entrada_Dados_Ano_2012!$C$7:$C$253,D141,Entrada_Dados_Ano_2012!$BI$7:$BI$253)</f>
        <v>0</v>
      </c>
      <c r="BG141" s="40">
        <f>SUMIF(Entrada_Dados_Ano_2012!$C$7:$C$253,D141,Entrada_Dados_Ano_2012!$BJ$7:$BJ$253)</f>
        <v>0</v>
      </c>
      <c r="BH141" s="40">
        <f>SUMIF(Entrada_Dados_Ano_2012!$C$7:$C$253,D141,Entrada_Dados_Ano_2012!$BK$7:$BK$253)</f>
        <v>0</v>
      </c>
      <c r="BI141" s="40">
        <f>SUMIF(Entrada_Dados_Ano_2012!$C$7:$C$253,D141,Entrada_Dados_Ano_2012!$BL$7:$BL$253)</f>
        <v>0</v>
      </c>
      <c r="BK141" s="80">
        <v>134</v>
      </c>
      <c r="BL141" s="81">
        <f t="shared" si="255"/>
        <v>0</v>
      </c>
      <c r="BM141" s="80" t="str">
        <f>IF(BL141=1,SUM($BL$8:BL141),"")</f>
        <v/>
      </c>
      <c r="BN141" s="86" t="str">
        <f t="shared" si="256"/>
        <v>Lagoa Santa</v>
      </c>
      <c r="BO141" s="117">
        <f t="shared" si="339"/>
        <v>0</v>
      </c>
      <c r="BP141" s="116">
        <f>HLOOKUP($BP$6,$BZ$6:DI141,BX141)</f>
        <v>0</v>
      </c>
      <c r="BQ141" s="117">
        <f>HLOOKUP($BQ$6,$DJ$6:ES141,BX141)</f>
        <v>0</v>
      </c>
      <c r="BR141" s="116">
        <f>HLOOKUP($BR$6,$ET$6:GC141,BX141)</f>
        <v>0</v>
      </c>
      <c r="BS141" s="84" t="str">
        <f t="shared" si="257"/>
        <v/>
      </c>
      <c r="BT141" s="96" t="str">
        <f>IF((SUM($BL140:$BL$254)=0),"",IF($BK141=VLOOKUP($BK141,$BM$8:$BM$254,1),IF(VLOOKUP($BK141,$BM$8:$BO$254,2)=0,"",VLOOKUP($BK141,$BM$8:$BO$254,3))," "))</f>
        <v/>
      </c>
      <c r="BU141" s="93" t="str">
        <f t="shared" si="258"/>
        <v/>
      </c>
      <c r="BV141" s="90" t="str">
        <f t="shared" si="259"/>
        <v/>
      </c>
      <c r="BW141" s="93" t="str">
        <f t="shared" si="260"/>
        <v/>
      </c>
      <c r="BX141" s="97">
        <v>136</v>
      </c>
      <c r="BY141" s="29"/>
      <c r="BZ141" s="113"/>
      <c r="CA141" s="113">
        <f t="shared" si="261"/>
        <v>0</v>
      </c>
      <c r="CB141" s="113">
        <f t="shared" si="262"/>
        <v>0</v>
      </c>
      <c r="CC141" s="113">
        <f t="shared" si="263"/>
        <v>0</v>
      </c>
      <c r="CD141" s="113">
        <f t="shared" si="264"/>
        <v>0</v>
      </c>
      <c r="CE141" s="113">
        <f t="shared" ca="1" si="265"/>
        <v>0</v>
      </c>
      <c r="CF141" s="113">
        <f t="shared" si="266"/>
        <v>0</v>
      </c>
      <c r="CG141" s="113">
        <f t="shared" si="267"/>
        <v>0</v>
      </c>
      <c r="CH141" s="113">
        <f t="shared" si="268"/>
        <v>0</v>
      </c>
      <c r="CI141" s="113">
        <f t="shared" si="228"/>
        <v>0</v>
      </c>
      <c r="CJ141" s="113">
        <f t="shared" si="229"/>
        <v>0</v>
      </c>
      <c r="CK141" s="113">
        <f t="shared" si="269"/>
        <v>0</v>
      </c>
      <c r="CL141" s="113">
        <f t="shared" si="270"/>
        <v>0</v>
      </c>
      <c r="CM141" s="113">
        <f t="shared" si="271"/>
        <v>0</v>
      </c>
      <c r="CN141" s="113">
        <f t="shared" si="272"/>
        <v>0</v>
      </c>
      <c r="CO141" s="113">
        <f t="shared" si="273"/>
        <v>0</v>
      </c>
      <c r="CP141" s="113">
        <f t="shared" si="274"/>
        <v>0</v>
      </c>
      <c r="CQ141" s="113">
        <f t="shared" si="275"/>
        <v>0</v>
      </c>
      <c r="CR141" s="113">
        <f t="shared" si="276"/>
        <v>0</v>
      </c>
      <c r="CS141" s="113">
        <f t="shared" si="230"/>
        <v>0</v>
      </c>
      <c r="CT141" s="113">
        <f t="shared" si="231"/>
        <v>0</v>
      </c>
      <c r="CU141" s="113">
        <f t="shared" si="232"/>
        <v>0</v>
      </c>
      <c r="CV141" s="113">
        <f t="shared" si="233"/>
        <v>0</v>
      </c>
      <c r="CW141" s="113">
        <f t="shared" si="277"/>
        <v>5</v>
      </c>
      <c r="CX141" s="113">
        <f t="shared" si="234"/>
        <v>0</v>
      </c>
      <c r="CY141" s="113">
        <f t="shared" si="235"/>
        <v>0</v>
      </c>
      <c r="CZ141" s="113">
        <f t="shared" si="236"/>
        <v>0</v>
      </c>
      <c r="DA141" s="113">
        <f t="shared" si="278"/>
        <v>0</v>
      </c>
      <c r="DB141" s="113">
        <f t="shared" si="279"/>
        <v>10</v>
      </c>
      <c r="DC141" s="113">
        <f t="shared" si="280"/>
        <v>0</v>
      </c>
      <c r="DD141" s="113">
        <f t="shared" si="281"/>
        <v>0</v>
      </c>
      <c r="DE141" s="113">
        <f t="shared" si="282"/>
        <v>0</v>
      </c>
      <c r="DF141" s="113">
        <f t="shared" si="283"/>
        <v>0</v>
      </c>
      <c r="DG141" s="113">
        <f t="shared" si="284"/>
        <v>0</v>
      </c>
      <c r="DH141" s="113">
        <f t="shared" si="285"/>
        <v>0</v>
      </c>
      <c r="DI141" s="113">
        <f t="shared" si="286"/>
        <v>0</v>
      </c>
      <c r="DJ141" s="113"/>
      <c r="DK141" s="113">
        <f t="shared" si="287"/>
        <v>0</v>
      </c>
      <c r="DL141" s="113">
        <f t="shared" si="288"/>
        <v>0</v>
      </c>
      <c r="DM141" s="113">
        <f t="shared" si="289"/>
        <v>0</v>
      </c>
      <c r="DN141" s="113">
        <f t="shared" si="290"/>
        <v>0</v>
      </c>
      <c r="DO141" s="113">
        <f t="shared" si="291"/>
        <v>0</v>
      </c>
      <c r="DP141" s="113">
        <f t="shared" si="292"/>
        <v>0</v>
      </c>
      <c r="DQ141" s="113">
        <f t="shared" si="293"/>
        <v>0</v>
      </c>
      <c r="DR141" s="113">
        <f t="shared" si="294"/>
        <v>0</v>
      </c>
      <c r="DS141" s="113">
        <f t="shared" si="237"/>
        <v>0</v>
      </c>
      <c r="DT141" s="113">
        <f t="shared" si="238"/>
        <v>0</v>
      </c>
      <c r="DU141" s="113">
        <f t="shared" si="295"/>
        <v>0</v>
      </c>
      <c r="DV141" s="113">
        <f t="shared" si="296"/>
        <v>0</v>
      </c>
      <c r="DW141" s="113">
        <f t="shared" si="297"/>
        <v>0</v>
      </c>
      <c r="DX141" s="113">
        <f t="shared" si="298"/>
        <v>0</v>
      </c>
      <c r="DY141" s="113">
        <f t="shared" si="299"/>
        <v>0</v>
      </c>
      <c r="DZ141" s="113">
        <f t="shared" si="300"/>
        <v>0</v>
      </c>
      <c r="EA141" s="113">
        <f t="shared" si="301"/>
        <v>0</v>
      </c>
      <c r="EB141" s="113">
        <f t="shared" si="302"/>
        <v>0</v>
      </c>
      <c r="EC141" s="113">
        <f t="shared" si="239"/>
        <v>0</v>
      </c>
      <c r="ED141" s="113">
        <f t="shared" si="240"/>
        <v>0</v>
      </c>
      <c r="EE141" s="113">
        <f t="shared" si="241"/>
        <v>0</v>
      </c>
      <c r="EF141" s="113">
        <f t="shared" si="242"/>
        <v>0</v>
      </c>
      <c r="EG141" s="113">
        <f t="shared" si="303"/>
        <v>5</v>
      </c>
      <c r="EH141" s="113">
        <f t="shared" si="243"/>
        <v>0</v>
      </c>
      <c r="EI141" s="113">
        <f t="shared" si="244"/>
        <v>0</v>
      </c>
      <c r="EJ141" s="113">
        <f t="shared" si="245"/>
        <v>0</v>
      </c>
      <c r="EK141" s="113">
        <f t="shared" si="304"/>
        <v>0</v>
      </c>
      <c r="EL141" s="113">
        <f t="shared" si="305"/>
        <v>10</v>
      </c>
      <c r="EM141" s="113">
        <f t="shared" si="306"/>
        <v>0</v>
      </c>
      <c r="EN141" s="113">
        <f t="shared" si="307"/>
        <v>0</v>
      </c>
      <c r="EO141" s="113">
        <f t="shared" si="308"/>
        <v>0</v>
      </c>
      <c r="EP141" s="113">
        <f t="shared" si="309"/>
        <v>0</v>
      </c>
      <c r="EQ141" s="113">
        <f t="shared" si="310"/>
        <v>0</v>
      </c>
      <c r="ER141" s="113">
        <f t="shared" si="311"/>
        <v>0</v>
      </c>
      <c r="ES141" s="113">
        <f t="shared" si="312"/>
        <v>0</v>
      </c>
      <c r="ET141" s="113"/>
      <c r="EU141" s="113">
        <f t="shared" si="313"/>
        <v>0</v>
      </c>
      <c r="EV141" s="113">
        <f t="shared" si="314"/>
        <v>0</v>
      </c>
      <c r="EW141" s="113">
        <f t="shared" si="315"/>
        <v>0</v>
      </c>
      <c r="EX141" s="113">
        <f t="shared" si="316"/>
        <v>0</v>
      </c>
      <c r="EY141" s="113">
        <f t="shared" si="317"/>
        <v>0</v>
      </c>
      <c r="EZ141" s="113">
        <f t="shared" si="318"/>
        <v>0</v>
      </c>
      <c r="FA141" s="113">
        <f t="shared" si="319"/>
        <v>0</v>
      </c>
      <c r="FB141" s="113">
        <f t="shared" si="320"/>
        <v>0</v>
      </c>
      <c r="FC141" s="113">
        <f t="shared" si="246"/>
        <v>0</v>
      </c>
      <c r="FD141" s="113">
        <f t="shared" si="247"/>
        <v>0</v>
      </c>
      <c r="FE141" s="113">
        <f t="shared" si="321"/>
        <v>0</v>
      </c>
      <c r="FF141" s="113">
        <f t="shared" si="322"/>
        <v>0</v>
      </c>
      <c r="FG141" s="113">
        <f t="shared" si="323"/>
        <v>0</v>
      </c>
      <c r="FH141" s="113">
        <f t="shared" si="324"/>
        <v>0</v>
      </c>
      <c r="FI141" s="113">
        <f t="shared" si="325"/>
        <v>0</v>
      </c>
      <c r="FJ141" s="113">
        <f t="shared" si="326"/>
        <v>0</v>
      </c>
      <c r="FK141" s="113">
        <f t="shared" si="327"/>
        <v>0</v>
      </c>
      <c r="FL141" s="113">
        <f t="shared" si="328"/>
        <v>0</v>
      </c>
      <c r="FM141" s="113">
        <f t="shared" si="248"/>
        <v>0</v>
      </c>
      <c r="FN141" s="113">
        <f t="shared" si="249"/>
        <v>0</v>
      </c>
      <c r="FO141" s="113">
        <f t="shared" si="250"/>
        <v>0</v>
      </c>
      <c r="FP141" s="113">
        <f t="shared" si="251"/>
        <v>0</v>
      </c>
      <c r="FQ141" s="113">
        <f t="shared" si="329"/>
        <v>55</v>
      </c>
      <c r="FR141" s="113">
        <f t="shared" si="252"/>
        <v>0</v>
      </c>
      <c r="FS141" s="113">
        <f t="shared" si="253"/>
        <v>0</v>
      </c>
      <c r="FT141" s="113">
        <f t="shared" si="254"/>
        <v>0</v>
      </c>
      <c r="FU141" s="113">
        <f t="shared" si="330"/>
        <v>0</v>
      </c>
      <c r="FV141" s="113">
        <f t="shared" si="331"/>
        <v>35</v>
      </c>
      <c r="FW141" s="113">
        <f t="shared" si="332"/>
        <v>0</v>
      </c>
      <c r="FX141" s="113">
        <f t="shared" si="333"/>
        <v>0</v>
      </c>
      <c r="FY141" s="113">
        <f t="shared" si="334"/>
        <v>0</v>
      </c>
      <c r="FZ141" s="113">
        <f t="shared" si="335"/>
        <v>0</v>
      </c>
      <c r="GA141" s="113">
        <f t="shared" si="336"/>
        <v>0</v>
      </c>
      <c r="GB141" s="113">
        <f t="shared" si="337"/>
        <v>0</v>
      </c>
      <c r="GC141" s="113">
        <f t="shared" si="338"/>
        <v>0</v>
      </c>
    </row>
    <row r="142" spans="2:185" ht="12.75" customHeight="1" x14ac:dyDescent="0.2">
      <c r="B142" s="124">
        <v>135</v>
      </c>
      <c r="C142" s="121" t="s">
        <v>406</v>
      </c>
      <c r="D142" s="126" t="s">
        <v>181</v>
      </c>
      <c r="E142" s="40">
        <f>SUMIF(Entrada_Dados_Ano_2012!$C$7:$C$253,D142,Entrada_Dados_Ano_2012!$D$7:$D$253)</f>
        <v>0</v>
      </c>
      <c r="F142" s="40">
        <f>SUMIF(Entrada_Dados_Ano_2012!$C$7:$C$253,D142,Entrada_Dados_Ano_2012!$E$7:$E$253)</f>
        <v>0</v>
      </c>
      <c r="G142" s="40">
        <f>SUMIF(Entrada_Dados_Ano_2012!$C$7:$C$253,D142,Entrada_Dados_Ano_2012!$F$7:$F$253)</f>
        <v>0</v>
      </c>
      <c r="H142" s="40">
        <f ca="1">SUMIF(Entrada_Dados_Ano_2012!$C$7:$C$253,D142,Entrada_Dados_Ano_2012!$G$7:$G$251)</f>
        <v>0</v>
      </c>
      <c r="I142" s="40">
        <f>SUMIF(Entrada_Dados_Ano_2012!$C$7:$C$251,D142,Entrada_Dados_Ano_2012!$H$7:$H$253)</f>
        <v>0</v>
      </c>
      <c r="J142" s="40">
        <f>SUMIF(Entrada_Dados_Ano_2012!$C$7:$C$253,D142,Entrada_Dados_Ano_2012!$I$7:$I$253)</f>
        <v>0</v>
      </c>
      <c r="K142" s="40">
        <f>SUMIF(Entrada_Dados_Ano_2012!$C$7:$C$253,D142,Entrada_Dados_Ano_2012!$J$7:$J$253)</f>
        <v>0</v>
      </c>
      <c r="L142" s="40">
        <f>SUMIF(Entrada_Dados_Ano_2012!$C$7:$C$253,D142,Entrada_Dados_Ano_2012!$K$7:$K$253)</f>
        <v>0</v>
      </c>
      <c r="M142" s="40">
        <f>SUMIF(Entrada_Dados_Ano_2012!$C$7:$C$253,D142,Entrada_Dados_Ano_2012!$L$7:$L$253)</f>
        <v>0</v>
      </c>
      <c r="N142" s="40">
        <f>SUMIF(Entrada_Dados_Ano_2012!$C$7:$C$253,D142,Entrada_Dados_Ano_2012!$M$7:$M$253)</f>
        <v>250</v>
      </c>
      <c r="O142" s="40">
        <f>SUMIF(Entrada_Dados_Ano_2012!$C$7:$C$253,D142,Entrada_Dados_Ano_2012!$N$7:$N$253)</f>
        <v>0</v>
      </c>
      <c r="P142" s="40">
        <f>SUMIF(Entrada_Dados_Ano_2012!$C$7:$C$253,D142,Entrada_Dados_Ano_2012!$O$7:$O$253)</f>
        <v>0</v>
      </c>
      <c r="Q142" s="40">
        <f>SUMIF(Entrada_Dados_Ano_2012!$C$7:$C$253,D142,Entrada_Dados_Ano_2012!$P$7:$P$253)</f>
        <v>10</v>
      </c>
      <c r="R142" s="40">
        <f>SUMIF(Entrada_Dados_Ano_2012!$C$7:$C$253,D142,Entrada_Dados_Ano_2012!$Q$7:$Q$253)</f>
        <v>0</v>
      </c>
      <c r="S142" s="40">
        <f>SUMIF(Entrada_Dados_Ano_2012!$C$7:$C$253,D142,Entrada_Dados_Ano_2012!$R$7:$R$253)</f>
        <v>1800</v>
      </c>
      <c r="T142" s="40">
        <f>SUMIF(Entrada_Dados_Ano_2012!$C$7:$C$253,D142,Entrada_Dados_Ano_2012!$S$7:$S$253)</f>
        <v>5500</v>
      </c>
      <c r="U142" s="40">
        <f>SUMIF(Entrada_Dados_Ano_2012!$C$7:$C$253,D142,Entrada_Dados_Ano_2012!$T$7:$T$253)</f>
        <v>200</v>
      </c>
      <c r="V142" s="40">
        <f>SUMIF(Entrada_Dados_Ano_2012!$C$7:$C$253,D142,Entrada_Dados_Ano_2012!$U$7:$U$253)</f>
        <v>10</v>
      </c>
      <c r="W142" s="145">
        <f>SUMIF(Entrada_Dados_Ano_2012!$C$7:$C$253,D142,Entrada_Dados_Ano_2012!$V$7:$V$253)</f>
        <v>0</v>
      </c>
      <c r="X142" s="142">
        <f>SUMIF(Entrada_Dados_Ano_2012!$C$7:$C$253,D142,Entrada_Dados_Ano_2012!$Y$7:$Y$253)</f>
        <v>0</v>
      </c>
      <c r="Y142" s="40">
        <f>SUMIF(Entrada_Dados_Ano_2012!$C$7:$C$253,D142,Entrada_Dados_Ano_2012!$Z$7:$Z$253)</f>
        <v>0</v>
      </c>
      <c r="Z142" s="40">
        <f>SUMIF(Entrada_Dados_Ano_2012!$C$7:$C$253,D142,Entrada_Dados_Ano_2012!$AA$7:$AA$253)</f>
        <v>0</v>
      </c>
      <c r="AA142" s="40">
        <f>SUMIF(Entrada_Dados_Ano_2012!$C$7:$C$253,D142,Entrada_Dados_Ano_2012!$AB$7:$AB$253)</f>
        <v>0</v>
      </c>
      <c r="AB142" s="40">
        <f>SUMIF(Entrada_Dados_Ano_2012!$C$7:$C$253,D142,Entrada_Dados_Ano_2012!$AC$7:$AC$253)</f>
        <v>0</v>
      </c>
      <c r="AC142" s="40">
        <f>SUMIF(Entrada_Dados_Ano_2012!$C$7:$C$253,D142,Entrada_Dados_Ano_2012!$AD$7:$AD$253)</f>
        <v>0</v>
      </c>
      <c r="AD142" s="40">
        <f>SUMIF(Entrada_Dados_Ano_2012!$C$7:$C$253,D142,Entrada_Dados_Ano_2012!$AE$7:$AE$253)</f>
        <v>0</v>
      </c>
      <c r="AE142" s="40">
        <f>SUMIF(Entrada_Dados_Ano_2012!$C$7:$C$253,D142,Entrada_Dados_Ano_2012!$AF$7:$AF$253)</f>
        <v>0</v>
      </c>
      <c r="AF142" s="40">
        <f>SUMIF(Entrada_Dados_Ano_2012!$C$7:$C$253,D142,Entrada_Dados_Ano_2012!$AG$7:$AG$253)</f>
        <v>0</v>
      </c>
      <c r="AG142" s="40">
        <f>SUMIF(Entrada_Dados_Ano_2012!$C$7:$C$253,D142,Entrada_Dados_Ano_2012!$AH$7:$AH$253)</f>
        <v>250</v>
      </c>
      <c r="AH142" s="40">
        <f>SUMIF(Entrada_Dados_Ano_2012!$C$7:$C$253,D142,Entrada_Dados_Ano_2012!$AI$7:$AI$253)</f>
        <v>0</v>
      </c>
      <c r="AI142" s="40">
        <f>SUMIF(Entrada_Dados_Ano_2012!$C$7:$C$253,D142,Entrada_Dados_Ano_2012!$AJ$7:$AJ$253)</f>
        <v>0</v>
      </c>
      <c r="AJ142" s="40">
        <f>SUMIF(Entrada_Dados_Ano_2012!$C$7:$C$253,D142,Entrada_Dados_Ano_2012!$AK$7:$AK$253)</f>
        <v>10</v>
      </c>
      <c r="AK142" s="40">
        <f>SUMIF(Entrada_Dados_Ano_2012!$C$7:$C$253,D142,Entrada_Dados_Ano_2012!$AL$7:$AL$253)</f>
        <v>0</v>
      </c>
      <c r="AL142" s="40">
        <f>SUMIF(Entrada_Dados_Ano_2012!$C$7:$C$253,D142,Entrada_Dados_Ano_2012!$AM$7:$AM$253)</f>
        <v>1800</v>
      </c>
      <c r="AM142" s="40">
        <f>SUMIF(Entrada_Dados_Ano_2012!$C$7:$C$253,D142,Entrada_Dados_Ano_2012!$AN$7:$AN$253)</f>
        <v>5500</v>
      </c>
      <c r="AN142" s="40">
        <f>SUMIF(Entrada_Dados_Ano_2012!$C$7:$C$253,D142,Entrada_Dados_Ano_2012!$AO$7:$AO$253)</f>
        <v>200</v>
      </c>
      <c r="AO142" s="40">
        <f>SUMIF(Entrada_Dados_Ano_2012!$C$7:$C$253,D142,Entrada_Dados_Ano_2012!$AP$7:$AP$253)</f>
        <v>10</v>
      </c>
      <c r="AP142" s="145">
        <f>SUMIF(Entrada_Dados_Ano_2012!$C$7:$C$253,D142,Entrada_Dados_Ano_2012!$AQ$7:$AQ$253)</f>
        <v>0</v>
      </c>
      <c r="AQ142" s="142">
        <f>SUMIF(Entrada_Dados_Ano_2012!$C$7:$C$253,D142,Entrada_Dados_Ano_2012!$AT$7:$AT$253)</f>
        <v>0</v>
      </c>
      <c r="AR142" s="40">
        <f>SUMIF(Entrada_Dados_Ano_2012!$C$7:$C$253,D142,Entrada_Dados_Ano_2012!$AU$7:$AU$253)</f>
        <v>0</v>
      </c>
      <c r="AS142" s="40">
        <f>SUMIF(Entrada_Dados_Ano_2012!$C$7:$C$253,D142,Entrada_Dados_Ano_2012!$AV$7:$AV$253)</f>
        <v>0</v>
      </c>
      <c r="AT142" s="40">
        <f>SUMIF(Entrada_Dados_Ano_2012!$C$7:$C$253,D142,Entrada_Dados_Ano_2012!$AW$7:$AW$253)</f>
        <v>0</v>
      </c>
      <c r="AU142" s="40">
        <f>SUMIF(Entrada_Dados_Ano_2012!$C$7:$C$253,D142,Entrada_Dados_Ano_2012!$AX$7:$AX$253)</f>
        <v>0</v>
      </c>
      <c r="AV142" s="40">
        <f>SUMIF(Entrada_Dados_Ano_2012!$C$7:$C$253,D142,Entrada_Dados_Ano_2012!$AY$7:$AY$253)</f>
        <v>0</v>
      </c>
      <c r="AW142" s="40">
        <f>SUMIF(Entrada_Dados_Ano_2012!$C$7:$C$253,D142,Entrada_Dados_Ano_2012!$AZ$7:$AZ$253)</f>
        <v>0</v>
      </c>
      <c r="AX142" s="40">
        <f>SUMIF(Entrada_Dados_Ano_2012!$C$7:$C$253,D142,Entrada_Dados_Ano_2012!$BA$7:$BA$253)</f>
        <v>0</v>
      </c>
      <c r="AY142" s="40">
        <f>SUMIF(Entrada_Dados_Ano_2012!$C$7:$C$253,D142,Entrada_Dados_Ano_2012!$BB$7:$BB$253)</f>
        <v>0</v>
      </c>
      <c r="AZ142" s="40">
        <f>SUMIF(Entrada_Dados_Ano_2012!$C$7:$C$253,D142,Entrada_Dados_Ano_2012!$BC$7:$BC$253)</f>
        <v>375</v>
      </c>
      <c r="BA142" s="40">
        <f>SUMIF(Entrada_Dados_Ano_2012!$C$7:$C$253,D142,Entrada_Dados_Ano_2012!$BD$7:$BD$253)</f>
        <v>0</v>
      </c>
      <c r="BB142" s="40">
        <f>SUMIF(Entrada_Dados_Ano_2012!$C$7:$C$253,D142,Entrada_Dados_Ano_2012!$BE$7:$BE$253)</f>
        <v>0</v>
      </c>
      <c r="BC142" s="40">
        <f>SUMIF(Entrada_Dados_Ano_2012!$C$7:$C$253,D142,Entrada_Dados_Ano_2012!$BF$7:$BF$253)</f>
        <v>160</v>
      </c>
      <c r="BD142" s="40">
        <f>SUMIF(Entrada_Dados_Ano_2012!$C$7:$C$253,D142,Entrada_Dados_Ano_2012!$BG$7:$BG$253)</f>
        <v>0</v>
      </c>
      <c r="BE142" s="40">
        <f>SUMIF(Entrada_Dados_Ano_2012!$C$7:$C$253,D142,Entrada_Dados_Ano_2012!$BH$7:$BH$253)</f>
        <v>15000</v>
      </c>
      <c r="BF142" s="40">
        <f>SUMIF(Entrada_Dados_Ano_2012!$C$7:$C$253,D142,Entrada_Dados_Ano_2012!$BI$7:$BI$253)</f>
        <v>16500</v>
      </c>
      <c r="BG142" s="40">
        <f>SUMIF(Entrada_Dados_Ano_2012!$C$7:$C$253,D142,Entrada_Dados_Ano_2012!$BJ$7:$BJ$253)</f>
        <v>760</v>
      </c>
      <c r="BH142" s="40">
        <f>SUMIF(Entrada_Dados_Ano_2012!$C$7:$C$253,D142,Entrada_Dados_Ano_2012!$BK$7:$BK$253)</f>
        <v>580</v>
      </c>
      <c r="BI142" s="40">
        <f>SUMIF(Entrada_Dados_Ano_2012!$C$7:$C$253,D142,Entrada_Dados_Ano_2012!$BL$7:$BL$253)</f>
        <v>0</v>
      </c>
      <c r="BK142" s="80">
        <v>135</v>
      </c>
      <c r="BL142" s="81">
        <f t="shared" si="255"/>
        <v>0</v>
      </c>
      <c r="BM142" s="80" t="str">
        <f>IF(BL142=1,SUM($BL$8:BL142),"")</f>
        <v/>
      </c>
      <c r="BN142" s="86" t="str">
        <f t="shared" si="256"/>
        <v>Leopoldo de Bulhões</v>
      </c>
      <c r="BO142" s="117">
        <f t="shared" si="339"/>
        <v>0</v>
      </c>
      <c r="BP142" s="116">
        <f>HLOOKUP($BP$6,$BZ$6:DI142,BX142)</f>
        <v>0</v>
      </c>
      <c r="BQ142" s="117">
        <f>HLOOKUP($BQ$6,$DJ$6:ES142,BX142)</f>
        <v>0</v>
      </c>
      <c r="BR142" s="116">
        <f>HLOOKUP($BR$6,$ET$6:GC142,BX142)</f>
        <v>0</v>
      </c>
      <c r="BS142" s="84" t="str">
        <f t="shared" si="257"/>
        <v/>
      </c>
      <c r="BT142" s="96" t="str">
        <f>IF((SUM($BL141:$BL$254)=0),"",IF($BK142=VLOOKUP($BK142,$BM$8:$BM$254,1),IF(VLOOKUP($BK142,$BM$8:$BO$254,2)=0,"",VLOOKUP($BK142,$BM$8:$BO$254,3))," "))</f>
        <v/>
      </c>
      <c r="BU142" s="93" t="str">
        <f t="shared" si="258"/>
        <v/>
      </c>
      <c r="BV142" s="90" t="str">
        <f t="shared" si="259"/>
        <v/>
      </c>
      <c r="BW142" s="93" t="str">
        <f t="shared" si="260"/>
        <v/>
      </c>
      <c r="BX142" s="97">
        <v>137</v>
      </c>
      <c r="BY142" s="29"/>
      <c r="BZ142" s="113"/>
      <c r="CA142" s="113">
        <f t="shared" si="261"/>
        <v>0</v>
      </c>
      <c r="CB142" s="113">
        <f t="shared" si="262"/>
        <v>0</v>
      </c>
      <c r="CC142" s="113">
        <f t="shared" si="263"/>
        <v>0</v>
      </c>
      <c r="CD142" s="113">
        <f t="shared" si="264"/>
        <v>0</v>
      </c>
      <c r="CE142" s="113">
        <f t="shared" ca="1" si="265"/>
        <v>0</v>
      </c>
      <c r="CF142" s="113">
        <f t="shared" si="266"/>
        <v>0</v>
      </c>
      <c r="CG142" s="113">
        <f t="shared" si="267"/>
        <v>0</v>
      </c>
      <c r="CH142" s="113">
        <f t="shared" si="268"/>
        <v>0</v>
      </c>
      <c r="CI142" s="113">
        <f t="shared" si="228"/>
        <v>0</v>
      </c>
      <c r="CJ142" s="113">
        <f t="shared" si="229"/>
        <v>0</v>
      </c>
      <c r="CK142" s="113">
        <f t="shared" si="269"/>
        <v>0</v>
      </c>
      <c r="CL142" s="113">
        <f t="shared" si="270"/>
        <v>0</v>
      </c>
      <c r="CM142" s="113">
        <f t="shared" si="271"/>
        <v>0</v>
      </c>
      <c r="CN142" s="113">
        <f t="shared" si="272"/>
        <v>0</v>
      </c>
      <c r="CO142" s="113">
        <f t="shared" si="273"/>
        <v>250</v>
      </c>
      <c r="CP142" s="113">
        <f t="shared" si="274"/>
        <v>0</v>
      </c>
      <c r="CQ142" s="113">
        <f t="shared" si="275"/>
        <v>0</v>
      </c>
      <c r="CR142" s="113">
        <f t="shared" si="276"/>
        <v>0</v>
      </c>
      <c r="CS142" s="113">
        <f t="shared" si="230"/>
        <v>0</v>
      </c>
      <c r="CT142" s="113">
        <f t="shared" si="231"/>
        <v>0</v>
      </c>
      <c r="CU142" s="113">
        <f t="shared" si="232"/>
        <v>0</v>
      </c>
      <c r="CV142" s="113">
        <f t="shared" si="233"/>
        <v>0</v>
      </c>
      <c r="CW142" s="113">
        <f t="shared" si="277"/>
        <v>10</v>
      </c>
      <c r="CX142" s="113">
        <f t="shared" si="234"/>
        <v>0</v>
      </c>
      <c r="CY142" s="113">
        <f t="shared" si="235"/>
        <v>0</v>
      </c>
      <c r="CZ142" s="113">
        <f t="shared" si="236"/>
        <v>0</v>
      </c>
      <c r="DA142" s="113">
        <f t="shared" si="278"/>
        <v>0</v>
      </c>
      <c r="DB142" s="113">
        <f t="shared" si="279"/>
        <v>1800</v>
      </c>
      <c r="DC142" s="113">
        <f t="shared" si="280"/>
        <v>0</v>
      </c>
      <c r="DD142" s="113">
        <f t="shared" si="281"/>
        <v>5500</v>
      </c>
      <c r="DE142" s="113">
        <f t="shared" si="282"/>
        <v>200</v>
      </c>
      <c r="DF142" s="113">
        <f t="shared" si="283"/>
        <v>0</v>
      </c>
      <c r="DG142" s="113">
        <f t="shared" si="284"/>
        <v>10</v>
      </c>
      <c r="DH142" s="113">
        <f t="shared" si="285"/>
        <v>0</v>
      </c>
      <c r="DI142" s="113">
        <f t="shared" si="286"/>
        <v>0</v>
      </c>
      <c r="DJ142" s="113"/>
      <c r="DK142" s="113">
        <f t="shared" si="287"/>
        <v>0</v>
      </c>
      <c r="DL142" s="113">
        <f t="shared" si="288"/>
        <v>0</v>
      </c>
      <c r="DM142" s="113">
        <f t="shared" si="289"/>
        <v>0</v>
      </c>
      <c r="DN142" s="113">
        <f t="shared" si="290"/>
        <v>0</v>
      </c>
      <c r="DO142" s="113">
        <f t="shared" si="291"/>
        <v>0</v>
      </c>
      <c r="DP142" s="113">
        <f t="shared" si="292"/>
        <v>0</v>
      </c>
      <c r="DQ142" s="113">
        <f t="shared" si="293"/>
        <v>0</v>
      </c>
      <c r="DR142" s="113">
        <f t="shared" si="294"/>
        <v>0</v>
      </c>
      <c r="DS142" s="113">
        <f t="shared" si="237"/>
        <v>0</v>
      </c>
      <c r="DT142" s="113">
        <f t="shared" si="238"/>
        <v>0</v>
      </c>
      <c r="DU142" s="113">
        <f t="shared" si="295"/>
        <v>0</v>
      </c>
      <c r="DV142" s="113">
        <f t="shared" si="296"/>
        <v>0</v>
      </c>
      <c r="DW142" s="113">
        <f t="shared" si="297"/>
        <v>0</v>
      </c>
      <c r="DX142" s="113">
        <f t="shared" si="298"/>
        <v>0</v>
      </c>
      <c r="DY142" s="113">
        <f t="shared" si="299"/>
        <v>250</v>
      </c>
      <c r="DZ142" s="113">
        <f t="shared" si="300"/>
        <v>0</v>
      </c>
      <c r="EA142" s="113">
        <f t="shared" si="301"/>
        <v>0</v>
      </c>
      <c r="EB142" s="113">
        <f t="shared" si="302"/>
        <v>0</v>
      </c>
      <c r="EC142" s="113">
        <f t="shared" si="239"/>
        <v>0</v>
      </c>
      <c r="ED142" s="113">
        <f t="shared" si="240"/>
        <v>0</v>
      </c>
      <c r="EE142" s="113">
        <f t="shared" si="241"/>
        <v>0</v>
      </c>
      <c r="EF142" s="113">
        <f t="shared" si="242"/>
        <v>0</v>
      </c>
      <c r="EG142" s="113">
        <f t="shared" si="303"/>
        <v>10</v>
      </c>
      <c r="EH142" s="113">
        <f t="shared" si="243"/>
        <v>0</v>
      </c>
      <c r="EI142" s="113">
        <f t="shared" si="244"/>
        <v>0</v>
      </c>
      <c r="EJ142" s="113">
        <f t="shared" si="245"/>
        <v>0</v>
      </c>
      <c r="EK142" s="113">
        <f t="shared" si="304"/>
        <v>0</v>
      </c>
      <c r="EL142" s="113">
        <f t="shared" si="305"/>
        <v>1800</v>
      </c>
      <c r="EM142" s="113">
        <f t="shared" si="306"/>
        <v>0</v>
      </c>
      <c r="EN142" s="113">
        <f t="shared" si="307"/>
        <v>5500</v>
      </c>
      <c r="EO142" s="113">
        <f t="shared" si="308"/>
        <v>200</v>
      </c>
      <c r="EP142" s="113">
        <f t="shared" si="309"/>
        <v>0</v>
      </c>
      <c r="EQ142" s="113">
        <f t="shared" si="310"/>
        <v>10</v>
      </c>
      <c r="ER142" s="113">
        <f t="shared" si="311"/>
        <v>0</v>
      </c>
      <c r="ES142" s="113">
        <f t="shared" si="312"/>
        <v>0</v>
      </c>
      <c r="ET142" s="113"/>
      <c r="EU142" s="113">
        <f t="shared" si="313"/>
        <v>0</v>
      </c>
      <c r="EV142" s="113">
        <f t="shared" si="314"/>
        <v>0</v>
      </c>
      <c r="EW142" s="113">
        <f t="shared" si="315"/>
        <v>0</v>
      </c>
      <c r="EX142" s="113">
        <f t="shared" si="316"/>
        <v>0</v>
      </c>
      <c r="EY142" s="113">
        <f t="shared" si="317"/>
        <v>0</v>
      </c>
      <c r="EZ142" s="113">
        <f t="shared" si="318"/>
        <v>0</v>
      </c>
      <c r="FA142" s="113">
        <f t="shared" si="319"/>
        <v>0</v>
      </c>
      <c r="FB142" s="113">
        <f t="shared" si="320"/>
        <v>0</v>
      </c>
      <c r="FC142" s="113">
        <f t="shared" si="246"/>
        <v>0</v>
      </c>
      <c r="FD142" s="113">
        <f t="shared" si="247"/>
        <v>0</v>
      </c>
      <c r="FE142" s="113">
        <f t="shared" si="321"/>
        <v>0</v>
      </c>
      <c r="FF142" s="113">
        <f t="shared" si="322"/>
        <v>0</v>
      </c>
      <c r="FG142" s="113">
        <f t="shared" si="323"/>
        <v>0</v>
      </c>
      <c r="FH142" s="113">
        <f t="shared" si="324"/>
        <v>0</v>
      </c>
      <c r="FI142" s="113">
        <f t="shared" si="325"/>
        <v>375</v>
      </c>
      <c r="FJ142" s="113">
        <f t="shared" si="326"/>
        <v>0</v>
      </c>
      <c r="FK142" s="113">
        <f t="shared" si="327"/>
        <v>0</v>
      </c>
      <c r="FL142" s="113">
        <f t="shared" si="328"/>
        <v>0</v>
      </c>
      <c r="FM142" s="113">
        <f t="shared" si="248"/>
        <v>0</v>
      </c>
      <c r="FN142" s="113">
        <f t="shared" si="249"/>
        <v>0</v>
      </c>
      <c r="FO142" s="113">
        <f t="shared" si="250"/>
        <v>0</v>
      </c>
      <c r="FP142" s="113">
        <f t="shared" si="251"/>
        <v>0</v>
      </c>
      <c r="FQ142" s="113">
        <f t="shared" si="329"/>
        <v>160</v>
      </c>
      <c r="FR142" s="113">
        <f t="shared" si="252"/>
        <v>0</v>
      </c>
      <c r="FS142" s="113">
        <f t="shared" si="253"/>
        <v>0</v>
      </c>
      <c r="FT142" s="113">
        <f t="shared" si="254"/>
        <v>0</v>
      </c>
      <c r="FU142" s="113">
        <f t="shared" si="330"/>
        <v>0</v>
      </c>
      <c r="FV142" s="113">
        <f t="shared" si="331"/>
        <v>15000</v>
      </c>
      <c r="FW142" s="113">
        <f t="shared" si="332"/>
        <v>0</v>
      </c>
      <c r="FX142" s="113">
        <f t="shared" si="333"/>
        <v>16500</v>
      </c>
      <c r="FY142" s="113">
        <f t="shared" si="334"/>
        <v>760</v>
      </c>
      <c r="FZ142" s="113">
        <f t="shared" si="335"/>
        <v>0</v>
      </c>
      <c r="GA142" s="113">
        <f t="shared" si="336"/>
        <v>580</v>
      </c>
      <c r="GB142" s="113">
        <f t="shared" si="337"/>
        <v>0</v>
      </c>
      <c r="GC142" s="113">
        <f t="shared" si="338"/>
        <v>0</v>
      </c>
    </row>
    <row r="143" spans="2:185" ht="12.75" customHeight="1" x14ac:dyDescent="0.2">
      <c r="B143" s="124">
        <v>136</v>
      </c>
      <c r="C143" s="121" t="s">
        <v>20</v>
      </c>
      <c r="D143" s="126" t="s">
        <v>36</v>
      </c>
      <c r="E143" s="40">
        <f>SUMIF(Entrada_Dados_Ano_2012!$C$7:$C$253,D143,Entrada_Dados_Ano_2012!$D$7:$D$253)</f>
        <v>0</v>
      </c>
      <c r="F143" s="40">
        <f>SUMIF(Entrada_Dados_Ano_2012!$C$7:$C$253,D143,Entrada_Dados_Ano_2012!$E$7:$E$253)</f>
        <v>8362</v>
      </c>
      <c r="G143" s="40">
        <f>SUMIF(Entrada_Dados_Ano_2012!$C$7:$C$253,D143,Entrada_Dados_Ano_2012!$F$7:$F$253)</f>
        <v>0</v>
      </c>
      <c r="H143" s="40">
        <f ca="1">SUMIF(Entrada_Dados_Ano_2012!$C$7:$C$253,D143,Entrada_Dados_Ano_2012!$G$7:$G$251)</f>
        <v>0</v>
      </c>
      <c r="I143" s="40">
        <f>SUMIF(Entrada_Dados_Ano_2012!$C$7:$C$251,D143,Entrada_Dados_Ano_2012!$H$7:$H$253)</f>
        <v>555</v>
      </c>
      <c r="J143" s="40">
        <f>SUMIF(Entrada_Dados_Ano_2012!$C$7:$C$253,D143,Entrada_Dados_Ano_2012!$I$7:$I$253)</f>
        <v>0</v>
      </c>
      <c r="K143" s="40">
        <f>SUMIF(Entrada_Dados_Ano_2012!$C$7:$C$253,D143,Entrada_Dados_Ano_2012!$J$7:$J$253)</f>
        <v>0</v>
      </c>
      <c r="L143" s="40">
        <f>SUMIF(Entrada_Dados_Ano_2012!$C$7:$C$253,D143,Entrada_Dados_Ano_2012!$K$7:$K$253)</f>
        <v>0</v>
      </c>
      <c r="M143" s="40">
        <f>SUMIF(Entrada_Dados_Ano_2012!$C$7:$C$253,D143,Entrada_Dados_Ano_2012!$L$7:$L$253)</f>
        <v>0</v>
      </c>
      <c r="N143" s="40">
        <f>SUMIF(Entrada_Dados_Ano_2012!$C$7:$C$253,D143,Entrada_Dados_Ano_2012!$M$7:$M$253)</f>
        <v>14210</v>
      </c>
      <c r="O143" s="40">
        <f>SUMIF(Entrada_Dados_Ano_2012!$C$7:$C$253,D143,Entrada_Dados_Ano_2012!$N$7:$N$253)</f>
        <v>0</v>
      </c>
      <c r="P143" s="40">
        <f>SUMIF(Entrada_Dados_Ano_2012!$C$7:$C$253,D143,Entrada_Dados_Ano_2012!$O$7:$O$253)</f>
        <v>0</v>
      </c>
      <c r="Q143" s="40">
        <f>SUMIF(Entrada_Dados_Ano_2012!$C$7:$C$253,D143,Entrada_Dados_Ano_2012!$P$7:$P$253)</f>
        <v>35</v>
      </c>
      <c r="R143" s="40">
        <f>SUMIF(Entrada_Dados_Ano_2012!$C$7:$C$253,D143,Entrada_Dados_Ano_2012!$Q$7:$Q$253)</f>
        <v>0</v>
      </c>
      <c r="S143" s="40">
        <f>SUMIF(Entrada_Dados_Ano_2012!$C$7:$C$253,D143,Entrada_Dados_Ano_2012!$R$7:$R$253)</f>
        <v>27000</v>
      </c>
      <c r="T143" s="40">
        <f>SUMIF(Entrada_Dados_Ano_2012!$C$7:$C$253,D143,Entrada_Dados_Ano_2012!$S$7:$S$253)</f>
        <v>57000</v>
      </c>
      <c r="U143" s="40">
        <f>SUMIF(Entrada_Dados_Ano_2012!$C$7:$C$253,D143,Entrada_Dados_Ano_2012!$T$7:$T$253)</f>
        <v>6157</v>
      </c>
      <c r="V143" s="40">
        <f>SUMIF(Entrada_Dados_Ano_2012!$C$7:$C$253,D143,Entrada_Dados_Ano_2012!$U$7:$U$253)</f>
        <v>0</v>
      </c>
      <c r="W143" s="145">
        <f>SUMIF(Entrada_Dados_Ano_2012!$C$7:$C$253,D143,Entrada_Dados_Ano_2012!$V$7:$V$253)</f>
        <v>0</v>
      </c>
      <c r="X143" s="142">
        <f>SUMIF(Entrada_Dados_Ano_2012!$C$7:$C$253,D143,Entrada_Dados_Ano_2012!$Y$7:$Y$253)</f>
        <v>0</v>
      </c>
      <c r="Y143" s="40">
        <f>SUMIF(Entrada_Dados_Ano_2012!$C$7:$C$253,D143,Entrada_Dados_Ano_2012!$Z$7:$Z$253)</f>
        <v>8362</v>
      </c>
      <c r="Z143" s="40">
        <f>SUMIF(Entrada_Dados_Ano_2012!$C$7:$C$253,D143,Entrada_Dados_Ano_2012!$AA$7:$AA$253)</f>
        <v>0</v>
      </c>
      <c r="AA143" s="40">
        <f>SUMIF(Entrada_Dados_Ano_2012!$C$7:$C$253,D143,Entrada_Dados_Ano_2012!$AB$7:$AB$253)</f>
        <v>0</v>
      </c>
      <c r="AB143" s="40">
        <f>SUMIF(Entrada_Dados_Ano_2012!$C$7:$C$253,D143,Entrada_Dados_Ano_2012!$AC$7:$AC$253)</f>
        <v>555</v>
      </c>
      <c r="AC143" s="40">
        <f>SUMIF(Entrada_Dados_Ano_2012!$C$7:$C$253,D143,Entrada_Dados_Ano_2012!$AD$7:$AD$253)</f>
        <v>0</v>
      </c>
      <c r="AD143" s="40">
        <f>SUMIF(Entrada_Dados_Ano_2012!$C$7:$C$253,D143,Entrada_Dados_Ano_2012!$AE$7:$AE$253)</f>
        <v>0</v>
      </c>
      <c r="AE143" s="40">
        <f>SUMIF(Entrada_Dados_Ano_2012!$C$7:$C$253,D143,Entrada_Dados_Ano_2012!$AF$7:$AF$253)</f>
        <v>0</v>
      </c>
      <c r="AF143" s="40">
        <f>SUMIF(Entrada_Dados_Ano_2012!$C$7:$C$253,D143,Entrada_Dados_Ano_2012!$AG$7:$AG$253)</f>
        <v>0</v>
      </c>
      <c r="AG143" s="40">
        <f>SUMIF(Entrada_Dados_Ano_2012!$C$7:$C$253,D143,Entrada_Dados_Ano_2012!$AH$7:$AH$253)</f>
        <v>14210</v>
      </c>
      <c r="AH143" s="40">
        <f>SUMIF(Entrada_Dados_Ano_2012!$C$7:$C$253,D143,Entrada_Dados_Ano_2012!$AI$7:$AI$253)</f>
        <v>0</v>
      </c>
      <c r="AI143" s="40">
        <f>SUMIF(Entrada_Dados_Ano_2012!$C$7:$C$253,D143,Entrada_Dados_Ano_2012!$AJ$7:$AJ$253)</f>
        <v>0</v>
      </c>
      <c r="AJ143" s="40">
        <f>SUMIF(Entrada_Dados_Ano_2012!$C$7:$C$253,D143,Entrada_Dados_Ano_2012!$AK$7:$AK$253)</f>
        <v>35</v>
      </c>
      <c r="AK143" s="40">
        <f>SUMIF(Entrada_Dados_Ano_2012!$C$7:$C$253,D143,Entrada_Dados_Ano_2012!$AL$7:$AL$253)</f>
        <v>0</v>
      </c>
      <c r="AL143" s="40">
        <f>SUMIF(Entrada_Dados_Ano_2012!$C$7:$C$253,D143,Entrada_Dados_Ano_2012!$AM$7:$AM$253)</f>
        <v>27000</v>
      </c>
      <c r="AM143" s="40">
        <f>SUMIF(Entrada_Dados_Ano_2012!$C$7:$C$253,D143,Entrada_Dados_Ano_2012!$AN$7:$AN$253)</f>
        <v>57000</v>
      </c>
      <c r="AN143" s="40">
        <f>SUMIF(Entrada_Dados_Ano_2012!$C$7:$C$253,D143,Entrada_Dados_Ano_2012!$AO$7:$AO$253)</f>
        <v>6157</v>
      </c>
      <c r="AO143" s="40">
        <f>SUMIF(Entrada_Dados_Ano_2012!$C$7:$C$253,D143,Entrada_Dados_Ano_2012!$AP$7:$AP$253)</f>
        <v>0</v>
      </c>
      <c r="AP143" s="145">
        <f>SUMIF(Entrada_Dados_Ano_2012!$C$7:$C$253,D143,Entrada_Dados_Ano_2012!$AQ$7:$AQ$253)</f>
        <v>0</v>
      </c>
      <c r="AQ143" s="142">
        <f>SUMIF(Entrada_Dados_Ano_2012!$C$7:$C$253,D143,Entrada_Dados_Ano_2012!$AT$7:$AT$253)</f>
        <v>0</v>
      </c>
      <c r="AR143" s="40">
        <f>SUMIF(Entrada_Dados_Ano_2012!$C$7:$C$253,D143,Entrada_Dados_Ano_2012!$AU$7:$AU$253)</f>
        <v>33632</v>
      </c>
      <c r="AS143" s="40">
        <f>SUMIF(Entrada_Dados_Ano_2012!$C$7:$C$253,D143,Entrada_Dados_Ano_2012!$AV$7:$AV$253)</f>
        <v>0</v>
      </c>
      <c r="AT143" s="40">
        <f>SUMIF(Entrada_Dados_Ano_2012!$C$7:$C$253,D143,Entrada_Dados_Ano_2012!$AW$7:$AW$253)</f>
        <v>0</v>
      </c>
      <c r="AU143" s="40">
        <f>SUMIF(Entrada_Dados_Ano_2012!$C$7:$C$253,D143,Entrada_Dados_Ano_2012!$AX$7:$AX$253)</f>
        <v>999</v>
      </c>
      <c r="AV143" s="40">
        <f>SUMIF(Entrada_Dados_Ano_2012!$C$7:$C$253,D143,Entrada_Dados_Ano_2012!$AY$7:$AY$253)</f>
        <v>0</v>
      </c>
      <c r="AW143" s="40">
        <f>SUMIF(Entrada_Dados_Ano_2012!$C$7:$C$253,D143,Entrada_Dados_Ano_2012!$AZ$7:$AZ$253)</f>
        <v>0</v>
      </c>
      <c r="AX143" s="40">
        <f>SUMIF(Entrada_Dados_Ano_2012!$C$7:$C$253,D143,Entrada_Dados_Ano_2012!$BA$7:$BA$253)</f>
        <v>0</v>
      </c>
      <c r="AY143" s="40">
        <f>SUMIF(Entrada_Dados_Ano_2012!$C$7:$C$253,D143,Entrada_Dados_Ano_2012!$BB$7:$BB$253)</f>
        <v>0</v>
      </c>
      <c r="AZ143" s="40">
        <f>SUMIF(Entrada_Dados_Ano_2012!$C$7:$C$253,D143,Entrada_Dados_Ano_2012!$BC$7:$BC$253)</f>
        <v>36757</v>
      </c>
      <c r="BA143" s="40">
        <f>SUMIF(Entrada_Dados_Ano_2012!$C$7:$C$253,D143,Entrada_Dados_Ano_2012!$BD$7:$BD$253)</f>
        <v>0</v>
      </c>
      <c r="BB143" s="40">
        <f>SUMIF(Entrada_Dados_Ano_2012!$C$7:$C$253,D143,Entrada_Dados_Ano_2012!$BE$7:$BE$253)</f>
        <v>0</v>
      </c>
      <c r="BC143" s="40">
        <f>SUMIF(Entrada_Dados_Ano_2012!$C$7:$C$253,D143,Entrada_Dados_Ano_2012!$BF$7:$BF$253)</f>
        <v>730</v>
      </c>
      <c r="BD143" s="40">
        <f>SUMIF(Entrada_Dados_Ano_2012!$C$7:$C$253,D143,Entrada_Dados_Ano_2012!$BG$7:$BG$253)</f>
        <v>0</v>
      </c>
      <c r="BE143" s="40">
        <f>SUMIF(Entrada_Dados_Ano_2012!$C$7:$C$253,D143,Entrada_Dados_Ano_2012!$BH$7:$BH$253)</f>
        <v>264600</v>
      </c>
      <c r="BF143" s="40">
        <f>SUMIF(Entrada_Dados_Ano_2012!$C$7:$C$253,D143,Entrada_Dados_Ano_2012!$BI$7:$BI$253)</f>
        <v>188100</v>
      </c>
      <c r="BG143" s="40">
        <f>SUMIF(Entrada_Dados_Ano_2012!$C$7:$C$253,D143,Entrada_Dados_Ano_2012!$BJ$7:$BJ$253)</f>
        <v>24000</v>
      </c>
      <c r="BH143" s="40">
        <f>SUMIF(Entrada_Dados_Ano_2012!$C$7:$C$253,D143,Entrada_Dados_Ano_2012!$BK$7:$BK$253)</f>
        <v>0</v>
      </c>
      <c r="BI143" s="40">
        <f>SUMIF(Entrada_Dados_Ano_2012!$C$7:$C$253,D143,Entrada_Dados_Ano_2012!$BL$7:$BL$253)</f>
        <v>0</v>
      </c>
      <c r="BK143" s="80">
        <v>136</v>
      </c>
      <c r="BL143" s="81">
        <f t="shared" si="255"/>
        <v>0</v>
      </c>
      <c r="BM143" s="80" t="str">
        <f>IF(BL143=1,SUM($BL$8:BL143),"")</f>
        <v/>
      </c>
      <c r="BN143" s="86" t="str">
        <f t="shared" si="256"/>
        <v>Luziânia</v>
      </c>
      <c r="BO143" s="117">
        <f t="shared" si="339"/>
        <v>0</v>
      </c>
      <c r="BP143" s="116">
        <f>HLOOKUP($BP$6,$BZ$6:DI143,BX143)</f>
        <v>0</v>
      </c>
      <c r="BQ143" s="117">
        <f>HLOOKUP($BQ$6,$DJ$6:ES143,BX143)</f>
        <v>0</v>
      </c>
      <c r="BR143" s="116">
        <f>HLOOKUP($BR$6,$ET$6:GC143,BX143)</f>
        <v>0</v>
      </c>
      <c r="BS143" s="84" t="str">
        <f t="shared" si="257"/>
        <v/>
      </c>
      <c r="BT143" s="96" t="str">
        <f>IF((SUM($BL142:$BL$254)=0),"",IF($BK143=VLOOKUP($BK143,$BM$8:$BM$254,1),IF(VLOOKUP($BK143,$BM$8:$BO$254,2)=0,"",VLOOKUP($BK143,$BM$8:$BO$254,3))," "))</f>
        <v/>
      </c>
      <c r="BU143" s="93" t="str">
        <f t="shared" si="258"/>
        <v/>
      </c>
      <c r="BV143" s="90" t="str">
        <f t="shared" si="259"/>
        <v/>
      </c>
      <c r="BW143" s="93" t="str">
        <f t="shared" si="260"/>
        <v/>
      </c>
      <c r="BX143" s="97">
        <v>138</v>
      </c>
      <c r="BY143" s="29"/>
      <c r="BZ143" s="113"/>
      <c r="CA143" s="113">
        <f t="shared" si="261"/>
        <v>0</v>
      </c>
      <c r="CB143" s="113">
        <f t="shared" si="262"/>
        <v>0</v>
      </c>
      <c r="CC143" s="113">
        <f t="shared" si="263"/>
        <v>8362</v>
      </c>
      <c r="CD143" s="113">
        <f t="shared" si="264"/>
        <v>0</v>
      </c>
      <c r="CE143" s="113">
        <f t="shared" ca="1" si="265"/>
        <v>0</v>
      </c>
      <c r="CF143" s="113">
        <f t="shared" si="266"/>
        <v>555</v>
      </c>
      <c r="CG143" s="113">
        <f t="shared" si="267"/>
        <v>0</v>
      </c>
      <c r="CH143" s="113">
        <f t="shared" si="268"/>
        <v>0</v>
      </c>
      <c r="CI143" s="113">
        <f t="shared" si="228"/>
        <v>0</v>
      </c>
      <c r="CJ143" s="113">
        <f t="shared" si="229"/>
        <v>0</v>
      </c>
      <c r="CK143" s="113">
        <f t="shared" si="269"/>
        <v>0</v>
      </c>
      <c r="CL143" s="113">
        <f t="shared" si="270"/>
        <v>0</v>
      </c>
      <c r="CM143" s="113">
        <f t="shared" si="271"/>
        <v>0</v>
      </c>
      <c r="CN143" s="113">
        <f t="shared" si="272"/>
        <v>0</v>
      </c>
      <c r="CO143" s="113">
        <f t="shared" si="273"/>
        <v>14210</v>
      </c>
      <c r="CP143" s="113">
        <f t="shared" si="274"/>
        <v>0</v>
      </c>
      <c r="CQ143" s="113">
        <f t="shared" si="275"/>
        <v>0</v>
      </c>
      <c r="CR143" s="113">
        <f t="shared" si="276"/>
        <v>0</v>
      </c>
      <c r="CS143" s="113">
        <f t="shared" si="230"/>
        <v>11</v>
      </c>
      <c r="CT143" s="113">
        <f t="shared" si="231"/>
        <v>0</v>
      </c>
      <c r="CU143" s="113">
        <f t="shared" si="232"/>
        <v>0</v>
      </c>
      <c r="CV143" s="113">
        <f t="shared" si="233"/>
        <v>0</v>
      </c>
      <c r="CW143" s="113">
        <f t="shared" si="277"/>
        <v>35</v>
      </c>
      <c r="CX143" s="113">
        <f t="shared" si="234"/>
        <v>0</v>
      </c>
      <c r="CY143" s="113">
        <f t="shared" si="235"/>
        <v>0</v>
      </c>
      <c r="CZ143" s="113">
        <f t="shared" si="236"/>
        <v>0</v>
      </c>
      <c r="DA143" s="113">
        <f t="shared" si="278"/>
        <v>0</v>
      </c>
      <c r="DB143" s="113">
        <f t="shared" si="279"/>
        <v>27000</v>
      </c>
      <c r="DC143" s="113">
        <f t="shared" si="280"/>
        <v>0</v>
      </c>
      <c r="DD143" s="113">
        <f t="shared" si="281"/>
        <v>57000</v>
      </c>
      <c r="DE143" s="113">
        <f t="shared" si="282"/>
        <v>6157</v>
      </c>
      <c r="DF143" s="113">
        <f t="shared" si="283"/>
        <v>0</v>
      </c>
      <c r="DG143" s="113">
        <f t="shared" si="284"/>
        <v>0</v>
      </c>
      <c r="DH143" s="113">
        <f t="shared" si="285"/>
        <v>0</v>
      </c>
      <c r="DI143" s="113">
        <f t="shared" si="286"/>
        <v>0</v>
      </c>
      <c r="DJ143" s="113"/>
      <c r="DK143" s="113">
        <f t="shared" si="287"/>
        <v>0</v>
      </c>
      <c r="DL143" s="113">
        <f t="shared" si="288"/>
        <v>0</v>
      </c>
      <c r="DM143" s="113">
        <f t="shared" si="289"/>
        <v>8362</v>
      </c>
      <c r="DN143" s="113">
        <f t="shared" si="290"/>
        <v>0</v>
      </c>
      <c r="DO143" s="113">
        <f t="shared" si="291"/>
        <v>0</v>
      </c>
      <c r="DP143" s="113">
        <f t="shared" si="292"/>
        <v>555</v>
      </c>
      <c r="DQ143" s="113">
        <f t="shared" si="293"/>
        <v>0</v>
      </c>
      <c r="DR143" s="113">
        <f t="shared" si="294"/>
        <v>0</v>
      </c>
      <c r="DS143" s="113">
        <f t="shared" si="237"/>
        <v>0</v>
      </c>
      <c r="DT143" s="113">
        <f t="shared" si="238"/>
        <v>0</v>
      </c>
      <c r="DU143" s="113">
        <f t="shared" si="295"/>
        <v>0</v>
      </c>
      <c r="DV143" s="113">
        <f t="shared" si="296"/>
        <v>0</v>
      </c>
      <c r="DW143" s="113">
        <f t="shared" si="297"/>
        <v>0</v>
      </c>
      <c r="DX143" s="113">
        <f t="shared" si="298"/>
        <v>0</v>
      </c>
      <c r="DY143" s="113">
        <f t="shared" si="299"/>
        <v>14210</v>
      </c>
      <c r="DZ143" s="113">
        <f t="shared" si="300"/>
        <v>0</v>
      </c>
      <c r="EA143" s="113">
        <f t="shared" si="301"/>
        <v>0</v>
      </c>
      <c r="EB143" s="113">
        <f t="shared" si="302"/>
        <v>0</v>
      </c>
      <c r="EC143" s="113">
        <f t="shared" si="239"/>
        <v>11</v>
      </c>
      <c r="ED143" s="113">
        <f t="shared" si="240"/>
        <v>0</v>
      </c>
      <c r="EE143" s="113">
        <f t="shared" si="241"/>
        <v>0</v>
      </c>
      <c r="EF143" s="113">
        <f t="shared" si="242"/>
        <v>0</v>
      </c>
      <c r="EG143" s="113">
        <f t="shared" si="303"/>
        <v>35</v>
      </c>
      <c r="EH143" s="113">
        <f t="shared" si="243"/>
        <v>0</v>
      </c>
      <c r="EI143" s="113">
        <f t="shared" si="244"/>
        <v>0</v>
      </c>
      <c r="EJ143" s="113">
        <f t="shared" si="245"/>
        <v>0</v>
      </c>
      <c r="EK143" s="113">
        <f t="shared" si="304"/>
        <v>0</v>
      </c>
      <c r="EL143" s="113">
        <f t="shared" si="305"/>
        <v>27000</v>
      </c>
      <c r="EM143" s="113">
        <f t="shared" si="306"/>
        <v>0</v>
      </c>
      <c r="EN143" s="113">
        <f t="shared" si="307"/>
        <v>57000</v>
      </c>
      <c r="EO143" s="113">
        <f t="shared" si="308"/>
        <v>6157</v>
      </c>
      <c r="EP143" s="113">
        <f t="shared" si="309"/>
        <v>0</v>
      </c>
      <c r="EQ143" s="113">
        <f t="shared" si="310"/>
        <v>0</v>
      </c>
      <c r="ER143" s="113">
        <f t="shared" si="311"/>
        <v>0</v>
      </c>
      <c r="ES143" s="113">
        <f t="shared" si="312"/>
        <v>0</v>
      </c>
      <c r="ET143" s="113"/>
      <c r="EU143" s="113">
        <f t="shared" si="313"/>
        <v>0</v>
      </c>
      <c r="EV143" s="113">
        <f t="shared" si="314"/>
        <v>0</v>
      </c>
      <c r="EW143" s="113">
        <f t="shared" si="315"/>
        <v>33632</v>
      </c>
      <c r="EX143" s="113">
        <f t="shared" si="316"/>
        <v>0</v>
      </c>
      <c r="EY143" s="113">
        <f t="shared" si="317"/>
        <v>0</v>
      </c>
      <c r="EZ143" s="113">
        <f t="shared" si="318"/>
        <v>999</v>
      </c>
      <c r="FA143" s="113">
        <f t="shared" si="319"/>
        <v>0</v>
      </c>
      <c r="FB143" s="113">
        <f t="shared" si="320"/>
        <v>0</v>
      </c>
      <c r="FC143" s="113">
        <f t="shared" si="246"/>
        <v>0</v>
      </c>
      <c r="FD143" s="113">
        <f t="shared" si="247"/>
        <v>0</v>
      </c>
      <c r="FE143" s="113">
        <f t="shared" si="321"/>
        <v>0</v>
      </c>
      <c r="FF143" s="113">
        <f t="shared" si="322"/>
        <v>0</v>
      </c>
      <c r="FG143" s="113">
        <f t="shared" si="323"/>
        <v>0</v>
      </c>
      <c r="FH143" s="113">
        <f t="shared" si="324"/>
        <v>0</v>
      </c>
      <c r="FI143" s="113">
        <f t="shared" si="325"/>
        <v>36757</v>
      </c>
      <c r="FJ143" s="113">
        <f t="shared" si="326"/>
        <v>0</v>
      </c>
      <c r="FK143" s="113">
        <f t="shared" si="327"/>
        <v>0</v>
      </c>
      <c r="FL143" s="113">
        <f t="shared" si="328"/>
        <v>0</v>
      </c>
      <c r="FM143" s="113">
        <f t="shared" si="248"/>
        <v>341</v>
      </c>
      <c r="FN143" s="113">
        <f t="shared" si="249"/>
        <v>0</v>
      </c>
      <c r="FO143" s="113">
        <f t="shared" si="250"/>
        <v>0</v>
      </c>
      <c r="FP143" s="113">
        <f t="shared" si="251"/>
        <v>0</v>
      </c>
      <c r="FQ143" s="113">
        <f t="shared" si="329"/>
        <v>730</v>
      </c>
      <c r="FR143" s="113">
        <f t="shared" si="252"/>
        <v>0</v>
      </c>
      <c r="FS143" s="113">
        <f t="shared" si="253"/>
        <v>0</v>
      </c>
      <c r="FT143" s="113">
        <f t="shared" si="254"/>
        <v>0</v>
      </c>
      <c r="FU143" s="113">
        <f t="shared" si="330"/>
        <v>0</v>
      </c>
      <c r="FV143" s="113">
        <f t="shared" si="331"/>
        <v>264600</v>
      </c>
      <c r="FW143" s="113">
        <f t="shared" si="332"/>
        <v>0</v>
      </c>
      <c r="FX143" s="113">
        <f t="shared" si="333"/>
        <v>188100</v>
      </c>
      <c r="FY143" s="113">
        <f t="shared" si="334"/>
        <v>24000</v>
      </c>
      <c r="FZ143" s="113">
        <f t="shared" si="335"/>
        <v>0</v>
      </c>
      <c r="GA143" s="113">
        <f t="shared" si="336"/>
        <v>0</v>
      </c>
      <c r="GB143" s="113">
        <f t="shared" si="337"/>
        <v>0</v>
      </c>
      <c r="GC143" s="113">
        <f t="shared" si="338"/>
        <v>0</v>
      </c>
    </row>
    <row r="144" spans="2:185" ht="12.75" customHeight="1" x14ac:dyDescent="0.2">
      <c r="B144" s="124">
        <v>137</v>
      </c>
      <c r="C144" s="121" t="s">
        <v>407</v>
      </c>
      <c r="D144" s="126" t="s">
        <v>182</v>
      </c>
      <c r="E144" s="40">
        <f>SUMIF(Entrada_Dados_Ano_2012!$C$7:$C$253,D144,Entrada_Dados_Ano_2012!$D$7:$D$253)</f>
        <v>0</v>
      </c>
      <c r="F144" s="40">
        <f>SUMIF(Entrada_Dados_Ano_2012!$C$7:$C$253,D144,Entrada_Dados_Ano_2012!$E$7:$E$253)</f>
        <v>0</v>
      </c>
      <c r="G144" s="40">
        <f>SUMIF(Entrada_Dados_Ano_2012!$C$7:$C$253,D144,Entrada_Dados_Ano_2012!$F$7:$F$253)</f>
        <v>0</v>
      </c>
      <c r="H144" s="40">
        <f ca="1">SUMIF(Entrada_Dados_Ano_2012!$C$7:$C$253,D144,Entrada_Dados_Ano_2012!$G$7:$G$251)</f>
        <v>0</v>
      </c>
      <c r="I144" s="40">
        <f>SUMIF(Entrada_Dados_Ano_2012!$C$7:$C$251,D144,Entrada_Dados_Ano_2012!$H$7:$H$253)</f>
        <v>33</v>
      </c>
      <c r="J144" s="40">
        <f>SUMIF(Entrada_Dados_Ano_2012!$C$7:$C$253,D144,Entrada_Dados_Ano_2012!$I$7:$I$253)</f>
        <v>0</v>
      </c>
      <c r="K144" s="40">
        <f>SUMIF(Entrada_Dados_Ano_2012!$C$7:$C$253,D144,Entrada_Dados_Ano_2012!$J$7:$J$253)</f>
        <v>0</v>
      </c>
      <c r="L144" s="40">
        <f>SUMIF(Entrada_Dados_Ano_2012!$C$7:$C$253,D144,Entrada_Dados_Ano_2012!$K$7:$K$253)</f>
        <v>0</v>
      </c>
      <c r="M144" s="40">
        <f>SUMIF(Entrada_Dados_Ano_2012!$C$7:$C$253,D144,Entrada_Dados_Ano_2012!$L$7:$L$253)</f>
        <v>0</v>
      </c>
      <c r="N144" s="40">
        <f>SUMIF(Entrada_Dados_Ano_2012!$C$7:$C$253,D144,Entrada_Dados_Ano_2012!$M$7:$M$253)</f>
        <v>0</v>
      </c>
      <c r="O144" s="40">
        <f>SUMIF(Entrada_Dados_Ano_2012!$C$7:$C$253,D144,Entrada_Dados_Ano_2012!$N$7:$N$253)</f>
        <v>0</v>
      </c>
      <c r="P144" s="40">
        <f>SUMIF(Entrada_Dados_Ano_2012!$C$7:$C$253,D144,Entrada_Dados_Ano_2012!$O$7:$O$253)</f>
        <v>0</v>
      </c>
      <c r="Q144" s="40">
        <f>SUMIF(Entrada_Dados_Ano_2012!$C$7:$C$253,D144,Entrada_Dados_Ano_2012!$P$7:$P$253)</f>
        <v>0</v>
      </c>
      <c r="R144" s="40">
        <f>SUMIF(Entrada_Dados_Ano_2012!$C$7:$C$253,D144,Entrada_Dados_Ano_2012!$Q$7:$Q$253)</f>
        <v>0</v>
      </c>
      <c r="S144" s="40">
        <f>SUMIF(Entrada_Dados_Ano_2012!$C$7:$C$253,D144,Entrada_Dados_Ano_2012!$R$7:$R$253)</f>
        <v>450</v>
      </c>
      <c r="T144" s="40">
        <f>SUMIF(Entrada_Dados_Ano_2012!$C$7:$C$253,D144,Entrada_Dados_Ano_2012!$S$7:$S$253)</f>
        <v>1400</v>
      </c>
      <c r="U144" s="40">
        <f>SUMIF(Entrada_Dados_Ano_2012!$C$7:$C$253,D144,Entrada_Dados_Ano_2012!$T$7:$T$253)</f>
        <v>0</v>
      </c>
      <c r="V144" s="40">
        <f>SUMIF(Entrada_Dados_Ano_2012!$C$7:$C$253,D144,Entrada_Dados_Ano_2012!$U$7:$U$253)</f>
        <v>0</v>
      </c>
      <c r="W144" s="145">
        <f>SUMIF(Entrada_Dados_Ano_2012!$C$7:$C$253,D144,Entrada_Dados_Ano_2012!$V$7:$V$253)</f>
        <v>0</v>
      </c>
      <c r="X144" s="142">
        <f>SUMIF(Entrada_Dados_Ano_2012!$C$7:$C$253,D144,Entrada_Dados_Ano_2012!$Y$7:$Y$253)</f>
        <v>0</v>
      </c>
      <c r="Y144" s="40">
        <f>SUMIF(Entrada_Dados_Ano_2012!$C$7:$C$253,D144,Entrada_Dados_Ano_2012!$Z$7:$Z$253)</f>
        <v>0</v>
      </c>
      <c r="Z144" s="40">
        <f>SUMIF(Entrada_Dados_Ano_2012!$C$7:$C$253,D144,Entrada_Dados_Ano_2012!$AA$7:$AA$253)</f>
        <v>0</v>
      </c>
      <c r="AA144" s="40">
        <f>SUMIF(Entrada_Dados_Ano_2012!$C$7:$C$253,D144,Entrada_Dados_Ano_2012!$AB$7:$AB$253)</f>
        <v>0</v>
      </c>
      <c r="AB144" s="40">
        <f>SUMIF(Entrada_Dados_Ano_2012!$C$7:$C$253,D144,Entrada_Dados_Ano_2012!$AC$7:$AC$253)</f>
        <v>33</v>
      </c>
      <c r="AC144" s="40">
        <f>SUMIF(Entrada_Dados_Ano_2012!$C$7:$C$253,D144,Entrada_Dados_Ano_2012!$AD$7:$AD$253)</f>
        <v>0</v>
      </c>
      <c r="AD144" s="40">
        <f>SUMIF(Entrada_Dados_Ano_2012!$C$7:$C$253,D144,Entrada_Dados_Ano_2012!$AE$7:$AE$253)</f>
        <v>0</v>
      </c>
      <c r="AE144" s="40">
        <f>SUMIF(Entrada_Dados_Ano_2012!$C$7:$C$253,D144,Entrada_Dados_Ano_2012!$AF$7:$AF$253)</f>
        <v>0</v>
      </c>
      <c r="AF144" s="40">
        <f>SUMIF(Entrada_Dados_Ano_2012!$C$7:$C$253,D144,Entrada_Dados_Ano_2012!$AG$7:$AG$253)</f>
        <v>0</v>
      </c>
      <c r="AG144" s="40">
        <f>SUMIF(Entrada_Dados_Ano_2012!$C$7:$C$253,D144,Entrada_Dados_Ano_2012!$AH$7:$AH$253)</f>
        <v>0</v>
      </c>
      <c r="AH144" s="40">
        <f>SUMIF(Entrada_Dados_Ano_2012!$C$7:$C$253,D144,Entrada_Dados_Ano_2012!$AI$7:$AI$253)</f>
        <v>0</v>
      </c>
      <c r="AI144" s="40">
        <f>SUMIF(Entrada_Dados_Ano_2012!$C$7:$C$253,D144,Entrada_Dados_Ano_2012!$AJ$7:$AJ$253)</f>
        <v>0</v>
      </c>
      <c r="AJ144" s="40">
        <f>SUMIF(Entrada_Dados_Ano_2012!$C$7:$C$253,D144,Entrada_Dados_Ano_2012!$AK$7:$AK$253)</f>
        <v>0</v>
      </c>
      <c r="AK144" s="40">
        <f>SUMIF(Entrada_Dados_Ano_2012!$C$7:$C$253,D144,Entrada_Dados_Ano_2012!$AL$7:$AL$253)</f>
        <v>0</v>
      </c>
      <c r="AL144" s="40">
        <f>SUMIF(Entrada_Dados_Ano_2012!$C$7:$C$253,D144,Entrada_Dados_Ano_2012!$AM$7:$AM$253)</f>
        <v>450</v>
      </c>
      <c r="AM144" s="40">
        <f>SUMIF(Entrada_Dados_Ano_2012!$C$7:$C$253,D144,Entrada_Dados_Ano_2012!$AN$7:$AN$253)</f>
        <v>1400</v>
      </c>
      <c r="AN144" s="40">
        <f>SUMIF(Entrada_Dados_Ano_2012!$C$7:$C$253,D144,Entrada_Dados_Ano_2012!$AO$7:$AO$253)</f>
        <v>0</v>
      </c>
      <c r="AO144" s="40">
        <f>SUMIF(Entrada_Dados_Ano_2012!$C$7:$C$253,D144,Entrada_Dados_Ano_2012!$AP$7:$AP$253)</f>
        <v>0</v>
      </c>
      <c r="AP144" s="145">
        <f>SUMIF(Entrada_Dados_Ano_2012!$C$7:$C$253,D144,Entrada_Dados_Ano_2012!$AQ$7:$AQ$253)</f>
        <v>0</v>
      </c>
      <c r="AQ144" s="142">
        <f>SUMIF(Entrada_Dados_Ano_2012!$C$7:$C$253,D144,Entrada_Dados_Ano_2012!$AT$7:$AT$253)</f>
        <v>0</v>
      </c>
      <c r="AR144" s="40">
        <f>SUMIF(Entrada_Dados_Ano_2012!$C$7:$C$253,D144,Entrada_Dados_Ano_2012!$AU$7:$AU$253)</f>
        <v>0</v>
      </c>
      <c r="AS144" s="40">
        <f>SUMIF(Entrada_Dados_Ano_2012!$C$7:$C$253,D144,Entrada_Dados_Ano_2012!$AV$7:$AV$253)</f>
        <v>0</v>
      </c>
      <c r="AT144" s="40">
        <f>SUMIF(Entrada_Dados_Ano_2012!$C$7:$C$253,D144,Entrada_Dados_Ano_2012!$AW$7:$AW$253)</f>
        <v>0</v>
      </c>
      <c r="AU144" s="40">
        <f>SUMIF(Entrada_Dados_Ano_2012!$C$7:$C$253,D144,Entrada_Dados_Ano_2012!$AX$7:$AX$253)</f>
        <v>73</v>
      </c>
      <c r="AV144" s="40">
        <f>SUMIF(Entrada_Dados_Ano_2012!$C$7:$C$253,D144,Entrada_Dados_Ano_2012!$AY$7:$AY$253)</f>
        <v>0</v>
      </c>
      <c r="AW144" s="40">
        <f>SUMIF(Entrada_Dados_Ano_2012!$C$7:$C$253,D144,Entrada_Dados_Ano_2012!$AZ$7:$AZ$253)</f>
        <v>0</v>
      </c>
      <c r="AX144" s="40">
        <f>SUMIF(Entrada_Dados_Ano_2012!$C$7:$C$253,D144,Entrada_Dados_Ano_2012!$BA$7:$BA$253)</f>
        <v>0</v>
      </c>
      <c r="AY144" s="40">
        <f>SUMIF(Entrada_Dados_Ano_2012!$C$7:$C$253,D144,Entrada_Dados_Ano_2012!$BB$7:$BB$253)</f>
        <v>0</v>
      </c>
      <c r="AZ144" s="40">
        <f>SUMIF(Entrada_Dados_Ano_2012!$C$7:$C$253,D144,Entrada_Dados_Ano_2012!$BC$7:$BC$253)</f>
        <v>0</v>
      </c>
      <c r="BA144" s="40">
        <f>SUMIF(Entrada_Dados_Ano_2012!$C$7:$C$253,D144,Entrada_Dados_Ano_2012!$BD$7:$BD$253)</f>
        <v>0</v>
      </c>
      <c r="BB144" s="40">
        <f>SUMIF(Entrada_Dados_Ano_2012!$C$7:$C$253,D144,Entrada_Dados_Ano_2012!$BE$7:$BE$253)</f>
        <v>0</v>
      </c>
      <c r="BC144" s="40">
        <f>SUMIF(Entrada_Dados_Ano_2012!$C$7:$C$253,D144,Entrada_Dados_Ano_2012!$BF$7:$BF$253)</f>
        <v>0</v>
      </c>
      <c r="BD144" s="40">
        <f>SUMIF(Entrada_Dados_Ano_2012!$C$7:$C$253,D144,Entrada_Dados_Ano_2012!$BG$7:$BG$253)</f>
        <v>0</v>
      </c>
      <c r="BE144" s="40">
        <f>SUMIF(Entrada_Dados_Ano_2012!$C$7:$C$253,D144,Entrada_Dados_Ano_2012!$BH$7:$BH$253)</f>
        <v>2925</v>
      </c>
      <c r="BF144" s="40">
        <f>SUMIF(Entrada_Dados_Ano_2012!$C$7:$C$253,D144,Entrada_Dados_Ano_2012!$BI$7:$BI$253)</f>
        <v>4200</v>
      </c>
      <c r="BG144" s="40">
        <f>SUMIF(Entrada_Dados_Ano_2012!$C$7:$C$253,D144,Entrada_Dados_Ano_2012!$BJ$7:$BJ$253)</f>
        <v>0</v>
      </c>
      <c r="BH144" s="40">
        <f>SUMIF(Entrada_Dados_Ano_2012!$C$7:$C$253,D144,Entrada_Dados_Ano_2012!$BK$7:$BK$253)</f>
        <v>0</v>
      </c>
      <c r="BI144" s="40">
        <f>SUMIF(Entrada_Dados_Ano_2012!$C$7:$C$253,D144,Entrada_Dados_Ano_2012!$BL$7:$BL$253)</f>
        <v>0</v>
      </c>
      <c r="BK144" s="80">
        <v>137</v>
      </c>
      <c r="BL144" s="81">
        <f t="shared" si="255"/>
        <v>0</v>
      </c>
      <c r="BM144" s="80" t="str">
        <f>IF(BL144=1,SUM($BL$8:BL144),"")</f>
        <v/>
      </c>
      <c r="BN144" s="86" t="str">
        <f t="shared" si="256"/>
        <v>Mairipotaba</v>
      </c>
      <c r="BO144" s="117">
        <f t="shared" si="339"/>
        <v>0</v>
      </c>
      <c r="BP144" s="116">
        <f>HLOOKUP($BP$6,$BZ$6:DI144,BX144)</f>
        <v>0</v>
      </c>
      <c r="BQ144" s="117">
        <f>HLOOKUP($BQ$6,$DJ$6:ES144,BX144)</f>
        <v>0</v>
      </c>
      <c r="BR144" s="116">
        <f>HLOOKUP($BR$6,$ET$6:GC144,BX144)</f>
        <v>0</v>
      </c>
      <c r="BS144" s="84" t="str">
        <f t="shared" si="257"/>
        <v/>
      </c>
      <c r="BT144" s="96" t="str">
        <f>IF((SUM($BL143:$BL$254)=0),"",IF($BK144=VLOOKUP($BK144,$BM$8:$BM$254,1),IF(VLOOKUP($BK144,$BM$8:$BO$254,2)=0,"",VLOOKUP($BK144,$BM$8:$BO$254,3))," "))</f>
        <v/>
      </c>
      <c r="BU144" s="93" t="str">
        <f t="shared" si="258"/>
        <v/>
      </c>
      <c r="BV144" s="90" t="str">
        <f t="shared" si="259"/>
        <v/>
      </c>
      <c r="BW144" s="93" t="str">
        <f t="shared" si="260"/>
        <v/>
      </c>
      <c r="BX144" s="97">
        <v>139</v>
      </c>
      <c r="BY144" s="29"/>
      <c r="BZ144" s="113"/>
      <c r="CA144" s="113">
        <f t="shared" si="261"/>
        <v>0</v>
      </c>
      <c r="CB144" s="113">
        <f t="shared" si="262"/>
        <v>0</v>
      </c>
      <c r="CC144" s="113">
        <f t="shared" si="263"/>
        <v>0</v>
      </c>
      <c r="CD144" s="113">
        <f t="shared" si="264"/>
        <v>0</v>
      </c>
      <c r="CE144" s="113">
        <f t="shared" ca="1" si="265"/>
        <v>0</v>
      </c>
      <c r="CF144" s="113">
        <f t="shared" si="266"/>
        <v>33</v>
      </c>
      <c r="CG144" s="113">
        <f t="shared" si="267"/>
        <v>12</v>
      </c>
      <c r="CH144" s="113">
        <f t="shared" si="268"/>
        <v>0</v>
      </c>
      <c r="CI144" s="113">
        <f t="shared" si="228"/>
        <v>0</v>
      </c>
      <c r="CJ144" s="113">
        <f t="shared" si="229"/>
        <v>0</v>
      </c>
      <c r="CK144" s="113">
        <f t="shared" si="269"/>
        <v>0</v>
      </c>
      <c r="CL144" s="113">
        <f t="shared" si="270"/>
        <v>0</v>
      </c>
      <c r="CM144" s="113">
        <f t="shared" si="271"/>
        <v>0</v>
      </c>
      <c r="CN144" s="113">
        <f t="shared" si="272"/>
        <v>0</v>
      </c>
      <c r="CO144" s="113">
        <f t="shared" si="273"/>
        <v>0</v>
      </c>
      <c r="CP144" s="113">
        <f t="shared" si="274"/>
        <v>0</v>
      </c>
      <c r="CQ144" s="113">
        <f t="shared" si="275"/>
        <v>0</v>
      </c>
      <c r="CR144" s="113">
        <f t="shared" si="276"/>
        <v>0</v>
      </c>
      <c r="CS144" s="113">
        <f t="shared" si="230"/>
        <v>0</v>
      </c>
      <c r="CT144" s="113">
        <f t="shared" si="231"/>
        <v>22</v>
      </c>
      <c r="CU144" s="113">
        <f t="shared" si="232"/>
        <v>0</v>
      </c>
      <c r="CV144" s="113">
        <f t="shared" si="233"/>
        <v>0</v>
      </c>
      <c r="CW144" s="113">
        <f t="shared" si="277"/>
        <v>0</v>
      </c>
      <c r="CX144" s="113">
        <f t="shared" si="234"/>
        <v>0</v>
      </c>
      <c r="CY144" s="113">
        <f t="shared" si="235"/>
        <v>0</v>
      </c>
      <c r="CZ144" s="113">
        <f t="shared" si="236"/>
        <v>0</v>
      </c>
      <c r="DA144" s="113">
        <f t="shared" si="278"/>
        <v>0</v>
      </c>
      <c r="DB144" s="113">
        <f t="shared" si="279"/>
        <v>450</v>
      </c>
      <c r="DC144" s="113">
        <f t="shared" si="280"/>
        <v>0</v>
      </c>
      <c r="DD144" s="113">
        <f t="shared" si="281"/>
        <v>1400</v>
      </c>
      <c r="DE144" s="113">
        <f t="shared" si="282"/>
        <v>0</v>
      </c>
      <c r="DF144" s="113">
        <f t="shared" si="283"/>
        <v>0</v>
      </c>
      <c r="DG144" s="113">
        <f t="shared" si="284"/>
        <v>0</v>
      </c>
      <c r="DH144" s="113">
        <f t="shared" si="285"/>
        <v>0</v>
      </c>
      <c r="DI144" s="113">
        <f t="shared" si="286"/>
        <v>0</v>
      </c>
      <c r="DJ144" s="113"/>
      <c r="DK144" s="113">
        <f t="shared" si="287"/>
        <v>0</v>
      </c>
      <c r="DL144" s="113">
        <f t="shared" si="288"/>
        <v>0</v>
      </c>
      <c r="DM144" s="113">
        <f t="shared" si="289"/>
        <v>0</v>
      </c>
      <c r="DN144" s="113">
        <f t="shared" si="290"/>
        <v>0</v>
      </c>
      <c r="DO144" s="113">
        <f t="shared" si="291"/>
        <v>0</v>
      </c>
      <c r="DP144" s="113">
        <f t="shared" si="292"/>
        <v>33</v>
      </c>
      <c r="DQ144" s="113">
        <f t="shared" si="293"/>
        <v>12</v>
      </c>
      <c r="DR144" s="113">
        <f t="shared" si="294"/>
        <v>0</v>
      </c>
      <c r="DS144" s="113">
        <f t="shared" si="237"/>
        <v>0</v>
      </c>
      <c r="DT144" s="113">
        <f t="shared" si="238"/>
        <v>0</v>
      </c>
      <c r="DU144" s="113">
        <f t="shared" si="295"/>
        <v>0</v>
      </c>
      <c r="DV144" s="113">
        <f t="shared" si="296"/>
        <v>0</v>
      </c>
      <c r="DW144" s="113">
        <f t="shared" si="297"/>
        <v>0</v>
      </c>
      <c r="DX144" s="113">
        <f t="shared" si="298"/>
        <v>0</v>
      </c>
      <c r="DY144" s="113">
        <f t="shared" si="299"/>
        <v>0</v>
      </c>
      <c r="DZ144" s="113">
        <f t="shared" si="300"/>
        <v>0</v>
      </c>
      <c r="EA144" s="113">
        <f t="shared" si="301"/>
        <v>0</v>
      </c>
      <c r="EB144" s="113">
        <f t="shared" si="302"/>
        <v>0</v>
      </c>
      <c r="EC144" s="113">
        <f t="shared" si="239"/>
        <v>0</v>
      </c>
      <c r="ED144" s="113">
        <f t="shared" si="240"/>
        <v>22</v>
      </c>
      <c r="EE144" s="113">
        <f t="shared" si="241"/>
        <v>0</v>
      </c>
      <c r="EF144" s="113">
        <f t="shared" si="242"/>
        <v>0</v>
      </c>
      <c r="EG144" s="113">
        <f t="shared" si="303"/>
        <v>0</v>
      </c>
      <c r="EH144" s="113">
        <f t="shared" si="243"/>
        <v>0</v>
      </c>
      <c r="EI144" s="113">
        <f t="shared" si="244"/>
        <v>0</v>
      </c>
      <c r="EJ144" s="113">
        <f t="shared" si="245"/>
        <v>0</v>
      </c>
      <c r="EK144" s="113">
        <f t="shared" si="304"/>
        <v>0</v>
      </c>
      <c r="EL144" s="113">
        <f t="shared" si="305"/>
        <v>450</v>
      </c>
      <c r="EM144" s="113">
        <f t="shared" si="306"/>
        <v>0</v>
      </c>
      <c r="EN144" s="113">
        <f t="shared" si="307"/>
        <v>1400</v>
      </c>
      <c r="EO144" s="113">
        <f t="shared" si="308"/>
        <v>0</v>
      </c>
      <c r="EP144" s="113">
        <f t="shared" si="309"/>
        <v>0</v>
      </c>
      <c r="EQ144" s="113">
        <f t="shared" si="310"/>
        <v>0</v>
      </c>
      <c r="ER144" s="113">
        <f t="shared" si="311"/>
        <v>0</v>
      </c>
      <c r="ES144" s="113">
        <f t="shared" si="312"/>
        <v>0</v>
      </c>
      <c r="ET144" s="113"/>
      <c r="EU144" s="113">
        <f t="shared" si="313"/>
        <v>0</v>
      </c>
      <c r="EV144" s="113">
        <f t="shared" si="314"/>
        <v>0</v>
      </c>
      <c r="EW144" s="113">
        <f t="shared" si="315"/>
        <v>0</v>
      </c>
      <c r="EX144" s="113">
        <f t="shared" si="316"/>
        <v>0</v>
      </c>
      <c r="EY144" s="113">
        <f t="shared" si="317"/>
        <v>0</v>
      </c>
      <c r="EZ144" s="113">
        <f t="shared" si="318"/>
        <v>73</v>
      </c>
      <c r="FA144" s="113">
        <f t="shared" si="319"/>
        <v>306</v>
      </c>
      <c r="FB144" s="113">
        <f t="shared" si="320"/>
        <v>0</v>
      </c>
      <c r="FC144" s="113">
        <f t="shared" si="246"/>
        <v>0</v>
      </c>
      <c r="FD144" s="113">
        <f t="shared" si="247"/>
        <v>0</v>
      </c>
      <c r="FE144" s="113">
        <f t="shared" si="321"/>
        <v>0</v>
      </c>
      <c r="FF144" s="113">
        <f t="shared" si="322"/>
        <v>0</v>
      </c>
      <c r="FG144" s="113">
        <f t="shared" si="323"/>
        <v>0</v>
      </c>
      <c r="FH144" s="113">
        <f t="shared" si="324"/>
        <v>0</v>
      </c>
      <c r="FI144" s="113">
        <f t="shared" si="325"/>
        <v>0</v>
      </c>
      <c r="FJ144" s="113">
        <f t="shared" si="326"/>
        <v>0</v>
      </c>
      <c r="FK144" s="113">
        <f t="shared" si="327"/>
        <v>0</v>
      </c>
      <c r="FL144" s="113">
        <f t="shared" si="328"/>
        <v>0</v>
      </c>
      <c r="FM144" s="113">
        <f t="shared" si="248"/>
        <v>0</v>
      </c>
      <c r="FN144" s="113">
        <f t="shared" si="249"/>
        <v>453</v>
      </c>
      <c r="FO144" s="113">
        <f t="shared" si="250"/>
        <v>0</v>
      </c>
      <c r="FP144" s="113">
        <f t="shared" si="251"/>
        <v>0</v>
      </c>
      <c r="FQ144" s="113">
        <f t="shared" si="329"/>
        <v>0</v>
      </c>
      <c r="FR144" s="113">
        <f t="shared" si="252"/>
        <v>0</v>
      </c>
      <c r="FS144" s="113">
        <f t="shared" si="253"/>
        <v>0</v>
      </c>
      <c r="FT144" s="113">
        <f t="shared" si="254"/>
        <v>0</v>
      </c>
      <c r="FU144" s="113">
        <f t="shared" si="330"/>
        <v>0</v>
      </c>
      <c r="FV144" s="113">
        <f t="shared" si="331"/>
        <v>2925</v>
      </c>
      <c r="FW144" s="113">
        <f t="shared" si="332"/>
        <v>0</v>
      </c>
      <c r="FX144" s="113">
        <f t="shared" si="333"/>
        <v>4200</v>
      </c>
      <c r="FY144" s="113">
        <f t="shared" si="334"/>
        <v>0</v>
      </c>
      <c r="FZ144" s="113">
        <f t="shared" si="335"/>
        <v>0</v>
      </c>
      <c r="GA144" s="113">
        <f t="shared" si="336"/>
        <v>0</v>
      </c>
      <c r="GB144" s="113">
        <f t="shared" si="337"/>
        <v>0</v>
      </c>
      <c r="GC144" s="113">
        <f t="shared" si="338"/>
        <v>0</v>
      </c>
    </row>
    <row r="145" spans="2:185" ht="12.75" customHeight="1" x14ac:dyDescent="0.2">
      <c r="B145" s="124">
        <v>138</v>
      </c>
      <c r="C145" s="121" t="s">
        <v>408</v>
      </c>
      <c r="D145" s="126" t="s">
        <v>183</v>
      </c>
      <c r="E145" s="40">
        <f>SUMIF(Entrada_Dados_Ano_2012!$C$7:$C$253,D145,Entrada_Dados_Ano_2012!$D$7:$D$253)</f>
        <v>0</v>
      </c>
      <c r="F145" s="40">
        <f>SUMIF(Entrada_Dados_Ano_2012!$C$7:$C$253,D145,Entrada_Dados_Ano_2012!$E$7:$E$253)</f>
        <v>0</v>
      </c>
      <c r="G145" s="40">
        <f>SUMIF(Entrada_Dados_Ano_2012!$C$7:$C$253,D145,Entrada_Dados_Ano_2012!$F$7:$F$253)</f>
        <v>0</v>
      </c>
      <c r="H145" s="40">
        <f ca="1">SUMIF(Entrada_Dados_Ano_2012!$C$7:$C$253,D145,Entrada_Dados_Ano_2012!$G$7:$G$251)</f>
        <v>0</v>
      </c>
      <c r="I145" s="40">
        <f>SUMIF(Entrada_Dados_Ano_2012!$C$7:$C$251,D145,Entrada_Dados_Ano_2012!$H$7:$H$253)</f>
        <v>30</v>
      </c>
      <c r="J145" s="40">
        <f>SUMIF(Entrada_Dados_Ano_2012!$C$7:$C$253,D145,Entrada_Dados_Ano_2012!$I$7:$I$253)</f>
        <v>0</v>
      </c>
      <c r="K145" s="40">
        <f>SUMIF(Entrada_Dados_Ano_2012!$C$7:$C$253,D145,Entrada_Dados_Ano_2012!$J$7:$J$253)</f>
        <v>0</v>
      </c>
      <c r="L145" s="40">
        <f>SUMIF(Entrada_Dados_Ano_2012!$C$7:$C$253,D145,Entrada_Dados_Ano_2012!$K$7:$K$253)</f>
        <v>0</v>
      </c>
      <c r="M145" s="40">
        <f>SUMIF(Entrada_Dados_Ano_2012!$C$7:$C$253,D145,Entrada_Dados_Ano_2012!$L$7:$L$253)</f>
        <v>0</v>
      </c>
      <c r="N145" s="40">
        <f>SUMIF(Entrada_Dados_Ano_2012!$C$7:$C$253,D145,Entrada_Dados_Ano_2012!$M$7:$M$253)</f>
        <v>35</v>
      </c>
      <c r="O145" s="40">
        <f>SUMIF(Entrada_Dados_Ano_2012!$C$7:$C$253,D145,Entrada_Dados_Ano_2012!$N$7:$N$253)</f>
        <v>0</v>
      </c>
      <c r="P145" s="40">
        <f>SUMIF(Entrada_Dados_Ano_2012!$C$7:$C$253,D145,Entrada_Dados_Ano_2012!$O$7:$O$253)</f>
        <v>0</v>
      </c>
      <c r="Q145" s="40">
        <f>SUMIF(Entrada_Dados_Ano_2012!$C$7:$C$253,D145,Entrada_Dados_Ano_2012!$P$7:$P$253)</f>
        <v>0</v>
      </c>
      <c r="R145" s="40">
        <f>SUMIF(Entrada_Dados_Ano_2012!$C$7:$C$253,D145,Entrada_Dados_Ano_2012!$Q$7:$Q$253)</f>
        <v>0</v>
      </c>
      <c r="S145" s="40">
        <f>SUMIF(Entrada_Dados_Ano_2012!$C$7:$C$253,D145,Entrada_Dados_Ano_2012!$R$7:$R$253)</f>
        <v>500</v>
      </c>
      <c r="T145" s="40">
        <f>SUMIF(Entrada_Dados_Ano_2012!$C$7:$C$253,D145,Entrada_Dados_Ano_2012!$S$7:$S$253)</f>
        <v>200</v>
      </c>
      <c r="U145" s="40">
        <f>SUMIF(Entrada_Dados_Ano_2012!$C$7:$C$253,D145,Entrada_Dados_Ano_2012!$T$7:$T$253)</f>
        <v>0</v>
      </c>
      <c r="V145" s="40">
        <f>SUMIF(Entrada_Dados_Ano_2012!$C$7:$C$253,D145,Entrada_Dados_Ano_2012!$U$7:$U$253)</f>
        <v>0</v>
      </c>
      <c r="W145" s="145">
        <f>SUMIF(Entrada_Dados_Ano_2012!$C$7:$C$253,D145,Entrada_Dados_Ano_2012!$V$7:$V$253)</f>
        <v>0</v>
      </c>
      <c r="X145" s="142">
        <f>SUMIF(Entrada_Dados_Ano_2012!$C$7:$C$253,D145,Entrada_Dados_Ano_2012!$Y$7:$Y$253)</f>
        <v>0</v>
      </c>
      <c r="Y145" s="40">
        <f>SUMIF(Entrada_Dados_Ano_2012!$C$7:$C$253,D145,Entrada_Dados_Ano_2012!$Z$7:$Z$253)</f>
        <v>0</v>
      </c>
      <c r="Z145" s="40">
        <f>SUMIF(Entrada_Dados_Ano_2012!$C$7:$C$253,D145,Entrada_Dados_Ano_2012!$AA$7:$AA$253)</f>
        <v>0</v>
      </c>
      <c r="AA145" s="40">
        <f>SUMIF(Entrada_Dados_Ano_2012!$C$7:$C$253,D145,Entrada_Dados_Ano_2012!$AB$7:$AB$253)</f>
        <v>0</v>
      </c>
      <c r="AB145" s="40">
        <f>SUMIF(Entrada_Dados_Ano_2012!$C$7:$C$253,D145,Entrada_Dados_Ano_2012!$AC$7:$AC$253)</f>
        <v>30</v>
      </c>
      <c r="AC145" s="40">
        <f>SUMIF(Entrada_Dados_Ano_2012!$C$7:$C$253,D145,Entrada_Dados_Ano_2012!$AD$7:$AD$253)</f>
        <v>0</v>
      </c>
      <c r="AD145" s="40">
        <f>SUMIF(Entrada_Dados_Ano_2012!$C$7:$C$253,D145,Entrada_Dados_Ano_2012!$AE$7:$AE$253)</f>
        <v>0</v>
      </c>
      <c r="AE145" s="40">
        <f>SUMIF(Entrada_Dados_Ano_2012!$C$7:$C$253,D145,Entrada_Dados_Ano_2012!$AF$7:$AF$253)</f>
        <v>0</v>
      </c>
      <c r="AF145" s="40">
        <f>SUMIF(Entrada_Dados_Ano_2012!$C$7:$C$253,D145,Entrada_Dados_Ano_2012!$AG$7:$AG$253)</f>
        <v>0</v>
      </c>
      <c r="AG145" s="40">
        <f>SUMIF(Entrada_Dados_Ano_2012!$C$7:$C$253,D145,Entrada_Dados_Ano_2012!$AH$7:$AH$253)</f>
        <v>35</v>
      </c>
      <c r="AH145" s="40">
        <f>SUMIF(Entrada_Dados_Ano_2012!$C$7:$C$253,D145,Entrada_Dados_Ano_2012!$AI$7:$AI$253)</f>
        <v>0</v>
      </c>
      <c r="AI145" s="40">
        <f>SUMIF(Entrada_Dados_Ano_2012!$C$7:$C$253,D145,Entrada_Dados_Ano_2012!$AJ$7:$AJ$253)</f>
        <v>0</v>
      </c>
      <c r="AJ145" s="40">
        <f>SUMIF(Entrada_Dados_Ano_2012!$C$7:$C$253,D145,Entrada_Dados_Ano_2012!$AK$7:$AK$253)</f>
        <v>0</v>
      </c>
      <c r="AK145" s="40">
        <f>SUMIF(Entrada_Dados_Ano_2012!$C$7:$C$253,D145,Entrada_Dados_Ano_2012!$AL$7:$AL$253)</f>
        <v>0</v>
      </c>
      <c r="AL145" s="40">
        <f>SUMIF(Entrada_Dados_Ano_2012!$C$7:$C$253,D145,Entrada_Dados_Ano_2012!$AM$7:$AM$253)</f>
        <v>500</v>
      </c>
      <c r="AM145" s="40">
        <f>SUMIF(Entrada_Dados_Ano_2012!$C$7:$C$253,D145,Entrada_Dados_Ano_2012!$AN$7:$AN$253)</f>
        <v>200</v>
      </c>
      <c r="AN145" s="40">
        <f>SUMIF(Entrada_Dados_Ano_2012!$C$7:$C$253,D145,Entrada_Dados_Ano_2012!$AO$7:$AO$253)</f>
        <v>0</v>
      </c>
      <c r="AO145" s="40">
        <f>SUMIF(Entrada_Dados_Ano_2012!$C$7:$C$253,D145,Entrada_Dados_Ano_2012!$AP$7:$AP$253)</f>
        <v>0</v>
      </c>
      <c r="AP145" s="145">
        <f>SUMIF(Entrada_Dados_Ano_2012!$C$7:$C$253,D145,Entrada_Dados_Ano_2012!$AQ$7:$AQ$253)</f>
        <v>0</v>
      </c>
      <c r="AQ145" s="142">
        <f>SUMIF(Entrada_Dados_Ano_2012!$C$7:$C$253,D145,Entrada_Dados_Ano_2012!$AT$7:$AT$253)</f>
        <v>0</v>
      </c>
      <c r="AR145" s="40">
        <f>SUMIF(Entrada_Dados_Ano_2012!$C$7:$C$253,D145,Entrada_Dados_Ano_2012!$AU$7:$AU$253)</f>
        <v>0</v>
      </c>
      <c r="AS145" s="40">
        <f>SUMIF(Entrada_Dados_Ano_2012!$C$7:$C$253,D145,Entrada_Dados_Ano_2012!$AV$7:$AV$253)</f>
        <v>0</v>
      </c>
      <c r="AT145" s="40">
        <f>SUMIF(Entrada_Dados_Ano_2012!$C$7:$C$253,D145,Entrada_Dados_Ano_2012!$AW$7:$AW$253)</f>
        <v>0</v>
      </c>
      <c r="AU145" s="40">
        <f>SUMIF(Entrada_Dados_Ano_2012!$C$7:$C$253,D145,Entrada_Dados_Ano_2012!$AX$7:$AX$253)</f>
        <v>36</v>
      </c>
      <c r="AV145" s="40">
        <f>SUMIF(Entrada_Dados_Ano_2012!$C$7:$C$253,D145,Entrada_Dados_Ano_2012!$AY$7:$AY$253)</f>
        <v>0</v>
      </c>
      <c r="AW145" s="40">
        <f>SUMIF(Entrada_Dados_Ano_2012!$C$7:$C$253,D145,Entrada_Dados_Ano_2012!$AZ$7:$AZ$253)</f>
        <v>0</v>
      </c>
      <c r="AX145" s="40">
        <f>SUMIF(Entrada_Dados_Ano_2012!$C$7:$C$253,D145,Entrada_Dados_Ano_2012!$BA$7:$BA$253)</f>
        <v>0</v>
      </c>
      <c r="AY145" s="40">
        <f>SUMIF(Entrada_Dados_Ano_2012!$C$7:$C$253,D145,Entrada_Dados_Ano_2012!$BB$7:$BB$253)</f>
        <v>0</v>
      </c>
      <c r="AZ145" s="40">
        <f>SUMIF(Entrada_Dados_Ano_2012!$C$7:$C$253,D145,Entrada_Dados_Ano_2012!$BC$7:$BC$253)</f>
        <v>84</v>
      </c>
      <c r="BA145" s="40">
        <f>SUMIF(Entrada_Dados_Ano_2012!$C$7:$C$253,D145,Entrada_Dados_Ano_2012!$BD$7:$BD$253)</f>
        <v>0</v>
      </c>
      <c r="BB145" s="40">
        <f>SUMIF(Entrada_Dados_Ano_2012!$C$7:$C$253,D145,Entrada_Dados_Ano_2012!$BE$7:$BE$253)</f>
        <v>0</v>
      </c>
      <c r="BC145" s="40">
        <f>SUMIF(Entrada_Dados_Ano_2012!$C$7:$C$253,D145,Entrada_Dados_Ano_2012!$BF$7:$BF$253)</f>
        <v>0</v>
      </c>
      <c r="BD145" s="40">
        <f>SUMIF(Entrada_Dados_Ano_2012!$C$7:$C$253,D145,Entrada_Dados_Ano_2012!$BG$7:$BG$253)</f>
        <v>0</v>
      </c>
      <c r="BE145" s="40">
        <f>SUMIF(Entrada_Dados_Ano_2012!$C$7:$C$253,D145,Entrada_Dados_Ano_2012!$BH$7:$BH$253)</f>
        <v>1475</v>
      </c>
      <c r="BF145" s="40">
        <f>SUMIF(Entrada_Dados_Ano_2012!$C$7:$C$253,D145,Entrada_Dados_Ano_2012!$BI$7:$BI$253)</f>
        <v>459</v>
      </c>
      <c r="BG145" s="40">
        <f>SUMIF(Entrada_Dados_Ano_2012!$C$7:$C$253,D145,Entrada_Dados_Ano_2012!$BJ$7:$BJ$253)</f>
        <v>0</v>
      </c>
      <c r="BH145" s="40">
        <f>SUMIF(Entrada_Dados_Ano_2012!$C$7:$C$253,D145,Entrada_Dados_Ano_2012!$BK$7:$BK$253)</f>
        <v>0</v>
      </c>
      <c r="BI145" s="40">
        <f>SUMIF(Entrada_Dados_Ano_2012!$C$7:$C$253,D145,Entrada_Dados_Ano_2012!$BL$7:$BL$253)</f>
        <v>0</v>
      </c>
      <c r="BK145" s="80">
        <v>138</v>
      </c>
      <c r="BL145" s="81">
        <f t="shared" si="255"/>
        <v>0</v>
      </c>
      <c r="BM145" s="80" t="str">
        <f>IF(BL145=1,SUM($BL$8:BL145),"")</f>
        <v/>
      </c>
      <c r="BN145" s="86" t="str">
        <f t="shared" si="256"/>
        <v>Mambaí</v>
      </c>
      <c r="BO145" s="117">
        <f t="shared" si="339"/>
        <v>0</v>
      </c>
      <c r="BP145" s="116">
        <f>HLOOKUP($BP$6,$BZ$6:DI145,BX145)</f>
        <v>0</v>
      </c>
      <c r="BQ145" s="117">
        <f>HLOOKUP($BQ$6,$DJ$6:ES145,BX145)</f>
        <v>0</v>
      </c>
      <c r="BR145" s="116">
        <f>HLOOKUP($BR$6,$ET$6:GC145,BX145)</f>
        <v>0</v>
      </c>
      <c r="BS145" s="84" t="str">
        <f t="shared" si="257"/>
        <v/>
      </c>
      <c r="BT145" s="96" t="str">
        <f>IF((SUM($BL144:$BL$254)=0),"",IF($BK145=VLOOKUP($BK145,$BM$8:$BM$254,1),IF(VLOOKUP($BK145,$BM$8:$BO$254,2)=0,"",VLOOKUP($BK145,$BM$8:$BO$254,3))," "))</f>
        <v/>
      </c>
      <c r="BU145" s="93" t="str">
        <f t="shared" si="258"/>
        <v/>
      </c>
      <c r="BV145" s="90" t="str">
        <f t="shared" si="259"/>
        <v/>
      </c>
      <c r="BW145" s="93" t="str">
        <f t="shared" si="260"/>
        <v/>
      </c>
      <c r="BX145" s="97">
        <v>140</v>
      </c>
      <c r="BY145" s="29"/>
      <c r="BZ145" s="113"/>
      <c r="CA145" s="113">
        <f t="shared" si="261"/>
        <v>0</v>
      </c>
      <c r="CB145" s="113">
        <f t="shared" si="262"/>
        <v>0</v>
      </c>
      <c r="CC145" s="113">
        <f t="shared" si="263"/>
        <v>0</v>
      </c>
      <c r="CD145" s="113">
        <f t="shared" si="264"/>
        <v>0</v>
      </c>
      <c r="CE145" s="113">
        <f t="shared" ca="1" si="265"/>
        <v>0</v>
      </c>
      <c r="CF145" s="113">
        <f t="shared" si="266"/>
        <v>30</v>
      </c>
      <c r="CG145" s="113">
        <f t="shared" si="267"/>
        <v>0</v>
      </c>
      <c r="CH145" s="113">
        <f t="shared" si="268"/>
        <v>0</v>
      </c>
      <c r="CI145" s="113">
        <f t="shared" si="228"/>
        <v>0</v>
      </c>
      <c r="CJ145" s="113">
        <f t="shared" si="229"/>
        <v>0</v>
      </c>
      <c r="CK145" s="113">
        <f t="shared" si="269"/>
        <v>0</v>
      </c>
      <c r="CL145" s="113">
        <f t="shared" si="270"/>
        <v>0</v>
      </c>
      <c r="CM145" s="113">
        <f t="shared" si="271"/>
        <v>0</v>
      </c>
      <c r="CN145" s="113">
        <f t="shared" si="272"/>
        <v>0</v>
      </c>
      <c r="CO145" s="113">
        <f t="shared" si="273"/>
        <v>35</v>
      </c>
      <c r="CP145" s="113">
        <f t="shared" si="274"/>
        <v>0</v>
      </c>
      <c r="CQ145" s="113">
        <f t="shared" si="275"/>
        <v>0</v>
      </c>
      <c r="CR145" s="113">
        <f t="shared" si="276"/>
        <v>0</v>
      </c>
      <c r="CS145" s="113">
        <f t="shared" si="230"/>
        <v>0</v>
      </c>
      <c r="CT145" s="113">
        <f t="shared" si="231"/>
        <v>0</v>
      </c>
      <c r="CU145" s="113">
        <f t="shared" si="232"/>
        <v>0</v>
      </c>
      <c r="CV145" s="113">
        <f t="shared" si="233"/>
        <v>0</v>
      </c>
      <c r="CW145" s="113">
        <f t="shared" si="277"/>
        <v>0</v>
      </c>
      <c r="CX145" s="113">
        <f t="shared" si="234"/>
        <v>0</v>
      </c>
      <c r="CY145" s="113">
        <f t="shared" si="235"/>
        <v>0</v>
      </c>
      <c r="CZ145" s="113">
        <f t="shared" si="236"/>
        <v>0</v>
      </c>
      <c r="DA145" s="113">
        <f t="shared" si="278"/>
        <v>0</v>
      </c>
      <c r="DB145" s="113">
        <f t="shared" si="279"/>
        <v>500</v>
      </c>
      <c r="DC145" s="113">
        <f t="shared" si="280"/>
        <v>0</v>
      </c>
      <c r="DD145" s="113">
        <f t="shared" si="281"/>
        <v>200</v>
      </c>
      <c r="DE145" s="113">
        <f t="shared" si="282"/>
        <v>0</v>
      </c>
      <c r="DF145" s="113">
        <f t="shared" si="283"/>
        <v>0</v>
      </c>
      <c r="DG145" s="113">
        <f t="shared" si="284"/>
        <v>0</v>
      </c>
      <c r="DH145" s="113">
        <f t="shared" si="285"/>
        <v>0</v>
      </c>
      <c r="DI145" s="113">
        <f t="shared" si="286"/>
        <v>0</v>
      </c>
      <c r="DJ145" s="113"/>
      <c r="DK145" s="113">
        <f t="shared" si="287"/>
        <v>0</v>
      </c>
      <c r="DL145" s="113">
        <f t="shared" si="288"/>
        <v>0</v>
      </c>
      <c r="DM145" s="113">
        <f t="shared" si="289"/>
        <v>0</v>
      </c>
      <c r="DN145" s="113">
        <f t="shared" si="290"/>
        <v>0</v>
      </c>
      <c r="DO145" s="113">
        <f t="shared" si="291"/>
        <v>0</v>
      </c>
      <c r="DP145" s="113">
        <f t="shared" si="292"/>
        <v>30</v>
      </c>
      <c r="DQ145" s="113">
        <f t="shared" si="293"/>
        <v>0</v>
      </c>
      <c r="DR145" s="113">
        <f t="shared" si="294"/>
        <v>0</v>
      </c>
      <c r="DS145" s="113">
        <f t="shared" si="237"/>
        <v>0</v>
      </c>
      <c r="DT145" s="113">
        <f t="shared" si="238"/>
        <v>0</v>
      </c>
      <c r="DU145" s="113">
        <f t="shared" si="295"/>
        <v>0</v>
      </c>
      <c r="DV145" s="113">
        <f t="shared" si="296"/>
        <v>0</v>
      </c>
      <c r="DW145" s="113">
        <f t="shared" si="297"/>
        <v>0</v>
      </c>
      <c r="DX145" s="113">
        <f t="shared" si="298"/>
        <v>0</v>
      </c>
      <c r="DY145" s="113">
        <f t="shared" si="299"/>
        <v>35</v>
      </c>
      <c r="DZ145" s="113">
        <f t="shared" si="300"/>
        <v>0</v>
      </c>
      <c r="EA145" s="113">
        <f t="shared" si="301"/>
        <v>0</v>
      </c>
      <c r="EB145" s="113">
        <f t="shared" si="302"/>
        <v>0</v>
      </c>
      <c r="EC145" s="113">
        <f t="shared" si="239"/>
        <v>0</v>
      </c>
      <c r="ED145" s="113">
        <f t="shared" si="240"/>
        <v>0</v>
      </c>
      <c r="EE145" s="113">
        <f t="shared" si="241"/>
        <v>0</v>
      </c>
      <c r="EF145" s="113">
        <f t="shared" si="242"/>
        <v>0</v>
      </c>
      <c r="EG145" s="113">
        <f t="shared" si="303"/>
        <v>0</v>
      </c>
      <c r="EH145" s="113">
        <f t="shared" si="243"/>
        <v>0</v>
      </c>
      <c r="EI145" s="113">
        <f t="shared" si="244"/>
        <v>0</v>
      </c>
      <c r="EJ145" s="113">
        <f t="shared" si="245"/>
        <v>0</v>
      </c>
      <c r="EK145" s="113">
        <f t="shared" si="304"/>
        <v>0</v>
      </c>
      <c r="EL145" s="113">
        <f t="shared" si="305"/>
        <v>500</v>
      </c>
      <c r="EM145" s="113">
        <f t="shared" si="306"/>
        <v>0</v>
      </c>
      <c r="EN145" s="113">
        <f t="shared" si="307"/>
        <v>200</v>
      </c>
      <c r="EO145" s="113">
        <f t="shared" si="308"/>
        <v>0</v>
      </c>
      <c r="EP145" s="113">
        <f t="shared" si="309"/>
        <v>0</v>
      </c>
      <c r="EQ145" s="113">
        <f t="shared" si="310"/>
        <v>0</v>
      </c>
      <c r="ER145" s="113">
        <f t="shared" si="311"/>
        <v>0</v>
      </c>
      <c r="ES145" s="113">
        <f t="shared" si="312"/>
        <v>0</v>
      </c>
      <c r="ET145" s="113"/>
      <c r="EU145" s="113">
        <f t="shared" si="313"/>
        <v>0</v>
      </c>
      <c r="EV145" s="113">
        <f t="shared" si="314"/>
        <v>0</v>
      </c>
      <c r="EW145" s="113">
        <f t="shared" si="315"/>
        <v>0</v>
      </c>
      <c r="EX145" s="113">
        <f t="shared" si="316"/>
        <v>0</v>
      </c>
      <c r="EY145" s="113">
        <f t="shared" si="317"/>
        <v>0</v>
      </c>
      <c r="EZ145" s="113">
        <f t="shared" si="318"/>
        <v>36</v>
      </c>
      <c r="FA145" s="113">
        <f t="shared" si="319"/>
        <v>0</v>
      </c>
      <c r="FB145" s="113">
        <f t="shared" si="320"/>
        <v>0</v>
      </c>
      <c r="FC145" s="113">
        <f t="shared" si="246"/>
        <v>0</v>
      </c>
      <c r="FD145" s="113">
        <f t="shared" si="247"/>
        <v>0</v>
      </c>
      <c r="FE145" s="113">
        <f t="shared" si="321"/>
        <v>0</v>
      </c>
      <c r="FF145" s="113">
        <f t="shared" si="322"/>
        <v>0</v>
      </c>
      <c r="FG145" s="113">
        <f t="shared" si="323"/>
        <v>0</v>
      </c>
      <c r="FH145" s="113">
        <f t="shared" si="324"/>
        <v>0</v>
      </c>
      <c r="FI145" s="113">
        <f t="shared" si="325"/>
        <v>84</v>
      </c>
      <c r="FJ145" s="113">
        <f t="shared" si="326"/>
        <v>0</v>
      </c>
      <c r="FK145" s="113">
        <f t="shared" si="327"/>
        <v>0</v>
      </c>
      <c r="FL145" s="113">
        <f t="shared" si="328"/>
        <v>0</v>
      </c>
      <c r="FM145" s="113">
        <f t="shared" si="248"/>
        <v>0</v>
      </c>
      <c r="FN145" s="113">
        <f t="shared" si="249"/>
        <v>0</v>
      </c>
      <c r="FO145" s="113">
        <f t="shared" si="250"/>
        <v>0</v>
      </c>
      <c r="FP145" s="113">
        <f t="shared" si="251"/>
        <v>0</v>
      </c>
      <c r="FQ145" s="113">
        <f t="shared" si="329"/>
        <v>0</v>
      </c>
      <c r="FR145" s="113">
        <f t="shared" si="252"/>
        <v>0</v>
      </c>
      <c r="FS145" s="113">
        <f t="shared" si="253"/>
        <v>0</v>
      </c>
      <c r="FT145" s="113">
        <f t="shared" si="254"/>
        <v>0</v>
      </c>
      <c r="FU145" s="113">
        <f t="shared" si="330"/>
        <v>0</v>
      </c>
      <c r="FV145" s="113">
        <f t="shared" si="331"/>
        <v>1475</v>
      </c>
      <c r="FW145" s="113">
        <f t="shared" si="332"/>
        <v>0</v>
      </c>
      <c r="FX145" s="113">
        <f t="shared" si="333"/>
        <v>459</v>
      </c>
      <c r="FY145" s="113">
        <f t="shared" si="334"/>
        <v>0</v>
      </c>
      <c r="FZ145" s="113">
        <f t="shared" si="335"/>
        <v>0</v>
      </c>
      <c r="GA145" s="113">
        <f t="shared" si="336"/>
        <v>0</v>
      </c>
      <c r="GB145" s="113">
        <f t="shared" si="337"/>
        <v>0</v>
      </c>
      <c r="GC145" s="113">
        <f t="shared" si="338"/>
        <v>0</v>
      </c>
    </row>
    <row r="146" spans="2:185" ht="12.75" customHeight="1" x14ac:dyDescent="0.2">
      <c r="B146" s="124">
        <v>139</v>
      </c>
      <c r="C146" s="121" t="s">
        <v>409</v>
      </c>
      <c r="D146" s="126" t="s">
        <v>184</v>
      </c>
      <c r="E146" s="40">
        <f>SUMIF(Entrada_Dados_Ano_2012!$C$7:$C$253,D146,Entrada_Dados_Ano_2012!$D$7:$D$253)</f>
        <v>0</v>
      </c>
      <c r="F146" s="40">
        <f>SUMIF(Entrada_Dados_Ano_2012!$C$7:$C$253,D146,Entrada_Dados_Ano_2012!$E$7:$E$253)</f>
        <v>0</v>
      </c>
      <c r="G146" s="40">
        <f>SUMIF(Entrada_Dados_Ano_2012!$C$7:$C$253,D146,Entrada_Dados_Ano_2012!$F$7:$F$253)</f>
        <v>0</v>
      </c>
      <c r="H146" s="40">
        <f ca="1">SUMIF(Entrada_Dados_Ano_2012!$C$7:$C$253,D146,Entrada_Dados_Ano_2012!$G$7:$G$251)</f>
        <v>0</v>
      </c>
      <c r="I146" s="40">
        <f>SUMIF(Entrada_Dados_Ano_2012!$C$7:$C$251,D146,Entrada_Dados_Ano_2012!$H$7:$H$253)</f>
        <v>50</v>
      </c>
      <c r="J146" s="40">
        <f>SUMIF(Entrada_Dados_Ano_2012!$C$7:$C$253,D146,Entrada_Dados_Ano_2012!$I$7:$I$253)</f>
        <v>0</v>
      </c>
      <c r="K146" s="40">
        <f>SUMIF(Entrada_Dados_Ano_2012!$C$7:$C$253,D146,Entrada_Dados_Ano_2012!$J$7:$J$253)</f>
        <v>4</v>
      </c>
      <c r="L146" s="40">
        <f>SUMIF(Entrada_Dados_Ano_2012!$C$7:$C$253,D146,Entrada_Dados_Ano_2012!$K$7:$K$253)</f>
        <v>0</v>
      </c>
      <c r="M146" s="40">
        <f>SUMIF(Entrada_Dados_Ano_2012!$C$7:$C$253,D146,Entrada_Dados_Ano_2012!$L$7:$L$253)</f>
        <v>0</v>
      </c>
      <c r="N146" s="40">
        <f>SUMIF(Entrada_Dados_Ano_2012!$C$7:$C$253,D146,Entrada_Dados_Ano_2012!$M$7:$M$253)</f>
        <v>0</v>
      </c>
      <c r="O146" s="40">
        <f>SUMIF(Entrada_Dados_Ano_2012!$C$7:$C$253,D146,Entrada_Dados_Ano_2012!$N$7:$N$253)</f>
        <v>0</v>
      </c>
      <c r="P146" s="40">
        <f>SUMIF(Entrada_Dados_Ano_2012!$C$7:$C$253,D146,Entrada_Dados_Ano_2012!$O$7:$O$253)</f>
        <v>0</v>
      </c>
      <c r="Q146" s="40">
        <f>SUMIF(Entrada_Dados_Ano_2012!$C$7:$C$253,D146,Entrada_Dados_Ano_2012!$P$7:$P$253)</f>
        <v>21</v>
      </c>
      <c r="R146" s="40">
        <f>SUMIF(Entrada_Dados_Ano_2012!$C$7:$C$253,D146,Entrada_Dados_Ano_2012!$Q$7:$Q$253)</f>
        <v>0</v>
      </c>
      <c r="S146" s="40">
        <f>SUMIF(Entrada_Dados_Ano_2012!$C$7:$C$253,D146,Entrada_Dados_Ano_2012!$R$7:$R$253)</f>
        <v>300</v>
      </c>
      <c r="T146" s="40">
        <f>SUMIF(Entrada_Dados_Ano_2012!$C$7:$C$253,D146,Entrada_Dados_Ano_2012!$S$7:$S$253)</f>
        <v>2500</v>
      </c>
      <c r="U146" s="40">
        <f>SUMIF(Entrada_Dados_Ano_2012!$C$7:$C$253,D146,Entrada_Dados_Ano_2012!$T$7:$T$253)</f>
        <v>0</v>
      </c>
      <c r="V146" s="40">
        <f>SUMIF(Entrada_Dados_Ano_2012!$C$7:$C$253,D146,Entrada_Dados_Ano_2012!$U$7:$U$253)</f>
        <v>0</v>
      </c>
      <c r="W146" s="145">
        <f>SUMIF(Entrada_Dados_Ano_2012!$C$7:$C$253,D146,Entrada_Dados_Ano_2012!$V$7:$V$253)</f>
        <v>0</v>
      </c>
      <c r="X146" s="142">
        <f>SUMIF(Entrada_Dados_Ano_2012!$C$7:$C$253,D146,Entrada_Dados_Ano_2012!$Y$7:$Y$253)</f>
        <v>0</v>
      </c>
      <c r="Y146" s="40">
        <f>SUMIF(Entrada_Dados_Ano_2012!$C$7:$C$253,D146,Entrada_Dados_Ano_2012!$Z$7:$Z$253)</f>
        <v>0</v>
      </c>
      <c r="Z146" s="40">
        <f>SUMIF(Entrada_Dados_Ano_2012!$C$7:$C$253,D146,Entrada_Dados_Ano_2012!$AA$7:$AA$253)</f>
        <v>0</v>
      </c>
      <c r="AA146" s="40">
        <f>SUMIF(Entrada_Dados_Ano_2012!$C$7:$C$253,D146,Entrada_Dados_Ano_2012!$AB$7:$AB$253)</f>
        <v>0</v>
      </c>
      <c r="AB146" s="40">
        <f>SUMIF(Entrada_Dados_Ano_2012!$C$7:$C$253,D146,Entrada_Dados_Ano_2012!$AC$7:$AC$253)</f>
        <v>50</v>
      </c>
      <c r="AC146" s="40">
        <f>SUMIF(Entrada_Dados_Ano_2012!$C$7:$C$253,D146,Entrada_Dados_Ano_2012!$AD$7:$AD$253)</f>
        <v>0</v>
      </c>
      <c r="AD146" s="40">
        <f>SUMIF(Entrada_Dados_Ano_2012!$C$7:$C$253,D146,Entrada_Dados_Ano_2012!$AE$7:$AE$253)</f>
        <v>4</v>
      </c>
      <c r="AE146" s="40">
        <f>SUMIF(Entrada_Dados_Ano_2012!$C$7:$C$253,D146,Entrada_Dados_Ano_2012!$AF$7:$AF$253)</f>
        <v>0</v>
      </c>
      <c r="AF146" s="40">
        <f>SUMIF(Entrada_Dados_Ano_2012!$C$7:$C$253,D146,Entrada_Dados_Ano_2012!$AG$7:$AG$253)</f>
        <v>0</v>
      </c>
      <c r="AG146" s="40">
        <f>SUMIF(Entrada_Dados_Ano_2012!$C$7:$C$253,D146,Entrada_Dados_Ano_2012!$AH$7:$AH$253)</f>
        <v>0</v>
      </c>
      <c r="AH146" s="40">
        <f>SUMIF(Entrada_Dados_Ano_2012!$C$7:$C$253,D146,Entrada_Dados_Ano_2012!$AI$7:$AI$253)</f>
        <v>0</v>
      </c>
      <c r="AI146" s="40">
        <f>SUMIF(Entrada_Dados_Ano_2012!$C$7:$C$253,D146,Entrada_Dados_Ano_2012!$AJ$7:$AJ$253)</f>
        <v>0</v>
      </c>
      <c r="AJ146" s="40">
        <f>SUMIF(Entrada_Dados_Ano_2012!$C$7:$C$253,D146,Entrada_Dados_Ano_2012!$AK$7:$AK$253)</f>
        <v>21</v>
      </c>
      <c r="AK146" s="40">
        <f>SUMIF(Entrada_Dados_Ano_2012!$C$7:$C$253,D146,Entrada_Dados_Ano_2012!$AL$7:$AL$253)</f>
        <v>0</v>
      </c>
      <c r="AL146" s="40">
        <f>SUMIF(Entrada_Dados_Ano_2012!$C$7:$C$253,D146,Entrada_Dados_Ano_2012!$AM$7:$AM$253)</f>
        <v>300</v>
      </c>
      <c r="AM146" s="40">
        <f>SUMIF(Entrada_Dados_Ano_2012!$C$7:$C$253,D146,Entrada_Dados_Ano_2012!$AN$7:$AN$253)</f>
        <v>2500</v>
      </c>
      <c r="AN146" s="40">
        <f>SUMIF(Entrada_Dados_Ano_2012!$C$7:$C$253,D146,Entrada_Dados_Ano_2012!$AO$7:$AO$253)</f>
        <v>0</v>
      </c>
      <c r="AO146" s="40">
        <f>SUMIF(Entrada_Dados_Ano_2012!$C$7:$C$253,D146,Entrada_Dados_Ano_2012!$AP$7:$AP$253)</f>
        <v>0</v>
      </c>
      <c r="AP146" s="145">
        <f>SUMIF(Entrada_Dados_Ano_2012!$C$7:$C$253,D146,Entrada_Dados_Ano_2012!$AQ$7:$AQ$253)</f>
        <v>0</v>
      </c>
      <c r="AQ146" s="142">
        <f>SUMIF(Entrada_Dados_Ano_2012!$C$7:$C$253,D146,Entrada_Dados_Ano_2012!$AT$7:$AT$253)</f>
        <v>0</v>
      </c>
      <c r="AR146" s="40">
        <f>SUMIF(Entrada_Dados_Ano_2012!$C$7:$C$253,D146,Entrada_Dados_Ano_2012!$AU$7:$AU$253)</f>
        <v>0</v>
      </c>
      <c r="AS146" s="40">
        <f>SUMIF(Entrada_Dados_Ano_2012!$C$7:$C$253,D146,Entrada_Dados_Ano_2012!$AV$7:$AV$253)</f>
        <v>0</v>
      </c>
      <c r="AT146" s="40">
        <f>SUMIF(Entrada_Dados_Ano_2012!$C$7:$C$253,D146,Entrada_Dados_Ano_2012!$AW$7:$AW$253)</f>
        <v>0</v>
      </c>
      <c r="AU146" s="40">
        <f>SUMIF(Entrada_Dados_Ano_2012!$C$7:$C$253,D146,Entrada_Dados_Ano_2012!$AX$7:$AX$253)</f>
        <v>100</v>
      </c>
      <c r="AV146" s="40">
        <f>SUMIF(Entrada_Dados_Ano_2012!$C$7:$C$253,D146,Entrada_Dados_Ano_2012!$AY$7:$AY$253)</f>
        <v>0</v>
      </c>
      <c r="AW146" s="40">
        <f>SUMIF(Entrada_Dados_Ano_2012!$C$7:$C$253,D146,Entrada_Dados_Ano_2012!$AZ$7:$AZ$253)</f>
        <v>160</v>
      </c>
      <c r="AX146" s="40">
        <f>SUMIF(Entrada_Dados_Ano_2012!$C$7:$C$253,D146,Entrada_Dados_Ano_2012!$BA$7:$BA$253)</f>
        <v>0</v>
      </c>
      <c r="AY146" s="40">
        <f>SUMIF(Entrada_Dados_Ano_2012!$C$7:$C$253,D146,Entrada_Dados_Ano_2012!$BB$7:$BB$253)</f>
        <v>0</v>
      </c>
      <c r="AZ146" s="40">
        <f>SUMIF(Entrada_Dados_Ano_2012!$C$7:$C$253,D146,Entrada_Dados_Ano_2012!$BC$7:$BC$253)</f>
        <v>0</v>
      </c>
      <c r="BA146" s="40">
        <f>SUMIF(Entrada_Dados_Ano_2012!$C$7:$C$253,D146,Entrada_Dados_Ano_2012!$BD$7:$BD$253)</f>
        <v>0</v>
      </c>
      <c r="BB146" s="40">
        <f>SUMIF(Entrada_Dados_Ano_2012!$C$7:$C$253,D146,Entrada_Dados_Ano_2012!$BE$7:$BE$253)</f>
        <v>0</v>
      </c>
      <c r="BC146" s="40">
        <f>SUMIF(Entrada_Dados_Ano_2012!$C$7:$C$253,D146,Entrada_Dados_Ano_2012!$BF$7:$BF$253)</f>
        <v>420</v>
      </c>
      <c r="BD146" s="40">
        <f>SUMIF(Entrada_Dados_Ano_2012!$C$7:$C$253,D146,Entrada_Dados_Ano_2012!$BG$7:$BG$253)</f>
        <v>0</v>
      </c>
      <c r="BE146" s="40">
        <f>SUMIF(Entrada_Dados_Ano_2012!$C$7:$C$253,D146,Entrada_Dados_Ano_2012!$BH$7:$BH$253)</f>
        <v>1200</v>
      </c>
      <c r="BF146" s="40">
        <f>SUMIF(Entrada_Dados_Ano_2012!$C$7:$C$253,D146,Entrada_Dados_Ano_2012!$BI$7:$BI$253)</f>
        <v>7500</v>
      </c>
      <c r="BG146" s="40">
        <f>SUMIF(Entrada_Dados_Ano_2012!$C$7:$C$253,D146,Entrada_Dados_Ano_2012!$BJ$7:$BJ$253)</f>
        <v>0</v>
      </c>
      <c r="BH146" s="40">
        <f>SUMIF(Entrada_Dados_Ano_2012!$C$7:$C$253,D146,Entrada_Dados_Ano_2012!$BK$7:$BK$253)</f>
        <v>0</v>
      </c>
      <c r="BI146" s="40">
        <f>SUMIF(Entrada_Dados_Ano_2012!$C$7:$C$253,D146,Entrada_Dados_Ano_2012!$BL$7:$BL$253)</f>
        <v>0</v>
      </c>
      <c r="BK146" s="80">
        <v>139</v>
      </c>
      <c r="BL146" s="81">
        <f t="shared" si="255"/>
        <v>0</v>
      </c>
      <c r="BM146" s="80" t="str">
        <f>IF(BL146=1,SUM($BL$8:BL146),"")</f>
        <v/>
      </c>
      <c r="BN146" s="86" t="str">
        <f t="shared" si="256"/>
        <v>Mara Rosa</v>
      </c>
      <c r="BO146" s="117">
        <f t="shared" si="339"/>
        <v>0</v>
      </c>
      <c r="BP146" s="116">
        <f>HLOOKUP($BP$6,$BZ$6:DI146,BX146)</f>
        <v>0</v>
      </c>
      <c r="BQ146" s="117">
        <f>HLOOKUP($BQ$6,$DJ$6:ES146,BX146)</f>
        <v>0</v>
      </c>
      <c r="BR146" s="116">
        <f>HLOOKUP($BR$6,$ET$6:GC146,BX146)</f>
        <v>0</v>
      </c>
      <c r="BS146" s="84" t="str">
        <f t="shared" si="257"/>
        <v/>
      </c>
      <c r="BT146" s="96" t="str">
        <f>IF((SUM($BL145:$BL$254)=0),"",IF($BK146=VLOOKUP($BK146,$BM$8:$BM$254,1),IF(VLOOKUP($BK146,$BM$8:$BO$254,2)=0,"",VLOOKUP($BK146,$BM$8:$BO$254,3))," "))</f>
        <v/>
      </c>
      <c r="BU146" s="93" t="str">
        <f t="shared" si="258"/>
        <v/>
      </c>
      <c r="BV146" s="90" t="str">
        <f t="shared" si="259"/>
        <v/>
      </c>
      <c r="BW146" s="93" t="str">
        <f t="shared" si="260"/>
        <v/>
      </c>
      <c r="BX146" s="97">
        <v>141</v>
      </c>
      <c r="BY146" s="29"/>
      <c r="BZ146" s="113"/>
      <c r="CA146" s="113">
        <f t="shared" si="261"/>
        <v>0</v>
      </c>
      <c r="CB146" s="113">
        <f t="shared" si="262"/>
        <v>0</v>
      </c>
      <c r="CC146" s="113">
        <f t="shared" si="263"/>
        <v>0</v>
      </c>
      <c r="CD146" s="113">
        <f t="shared" si="264"/>
        <v>0</v>
      </c>
      <c r="CE146" s="113">
        <f t="shared" ca="1" si="265"/>
        <v>0</v>
      </c>
      <c r="CF146" s="113">
        <f t="shared" si="266"/>
        <v>50</v>
      </c>
      <c r="CG146" s="113">
        <f t="shared" si="267"/>
        <v>35</v>
      </c>
      <c r="CH146" s="113">
        <f t="shared" si="268"/>
        <v>0</v>
      </c>
      <c r="CI146" s="113">
        <f t="shared" si="228"/>
        <v>0</v>
      </c>
      <c r="CJ146" s="113">
        <f t="shared" si="229"/>
        <v>0</v>
      </c>
      <c r="CK146" s="113">
        <f t="shared" si="269"/>
        <v>4</v>
      </c>
      <c r="CL146" s="113">
        <f t="shared" si="270"/>
        <v>0</v>
      </c>
      <c r="CM146" s="113">
        <f t="shared" si="271"/>
        <v>0</v>
      </c>
      <c r="CN146" s="113">
        <f t="shared" si="272"/>
        <v>0</v>
      </c>
      <c r="CO146" s="113">
        <f t="shared" si="273"/>
        <v>0</v>
      </c>
      <c r="CP146" s="113">
        <f t="shared" si="274"/>
        <v>0</v>
      </c>
      <c r="CQ146" s="113">
        <f t="shared" si="275"/>
        <v>0</v>
      </c>
      <c r="CR146" s="113">
        <f t="shared" si="276"/>
        <v>0</v>
      </c>
      <c r="CS146" s="113">
        <f t="shared" si="230"/>
        <v>0</v>
      </c>
      <c r="CT146" s="113">
        <f t="shared" si="231"/>
        <v>0</v>
      </c>
      <c r="CU146" s="113">
        <f t="shared" si="232"/>
        <v>0</v>
      </c>
      <c r="CV146" s="113">
        <f t="shared" si="233"/>
        <v>0</v>
      </c>
      <c r="CW146" s="113">
        <f t="shared" si="277"/>
        <v>21</v>
      </c>
      <c r="CX146" s="113">
        <f t="shared" si="234"/>
        <v>0</v>
      </c>
      <c r="CY146" s="113">
        <f t="shared" si="235"/>
        <v>0</v>
      </c>
      <c r="CZ146" s="113">
        <f t="shared" si="236"/>
        <v>0</v>
      </c>
      <c r="DA146" s="113">
        <f t="shared" si="278"/>
        <v>0</v>
      </c>
      <c r="DB146" s="113">
        <f t="shared" si="279"/>
        <v>300</v>
      </c>
      <c r="DC146" s="113">
        <f t="shared" si="280"/>
        <v>0</v>
      </c>
      <c r="DD146" s="113">
        <f t="shared" si="281"/>
        <v>2500</v>
      </c>
      <c r="DE146" s="113">
        <f t="shared" si="282"/>
        <v>0</v>
      </c>
      <c r="DF146" s="113">
        <f t="shared" si="283"/>
        <v>0</v>
      </c>
      <c r="DG146" s="113">
        <f t="shared" si="284"/>
        <v>0</v>
      </c>
      <c r="DH146" s="113">
        <f t="shared" si="285"/>
        <v>0</v>
      </c>
      <c r="DI146" s="113">
        <f t="shared" si="286"/>
        <v>0</v>
      </c>
      <c r="DJ146" s="113"/>
      <c r="DK146" s="113">
        <f t="shared" si="287"/>
        <v>0</v>
      </c>
      <c r="DL146" s="113">
        <f t="shared" si="288"/>
        <v>0</v>
      </c>
      <c r="DM146" s="113">
        <f t="shared" si="289"/>
        <v>0</v>
      </c>
      <c r="DN146" s="113">
        <f t="shared" si="290"/>
        <v>0</v>
      </c>
      <c r="DO146" s="113">
        <f t="shared" si="291"/>
        <v>0</v>
      </c>
      <c r="DP146" s="113">
        <f t="shared" si="292"/>
        <v>50</v>
      </c>
      <c r="DQ146" s="113">
        <f t="shared" si="293"/>
        <v>35</v>
      </c>
      <c r="DR146" s="113">
        <f t="shared" si="294"/>
        <v>0</v>
      </c>
      <c r="DS146" s="113">
        <f t="shared" si="237"/>
        <v>0</v>
      </c>
      <c r="DT146" s="113">
        <f t="shared" si="238"/>
        <v>0</v>
      </c>
      <c r="DU146" s="113">
        <f t="shared" si="295"/>
        <v>4</v>
      </c>
      <c r="DV146" s="113">
        <f t="shared" si="296"/>
        <v>0</v>
      </c>
      <c r="DW146" s="113">
        <f t="shared" si="297"/>
        <v>0</v>
      </c>
      <c r="DX146" s="113">
        <f t="shared" si="298"/>
        <v>0</v>
      </c>
      <c r="DY146" s="113">
        <f t="shared" si="299"/>
        <v>0</v>
      </c>
      <c r="DZ146" s="113">
        <f t="shared" si="300"/>
        <v>0</v>
      </c>
      <c r="EA146" s="113">
        <f t="shared" si="301"/>
        <v>0</v>
      </c>
      <c r="EB146" s="113">
        <f t="shared" si="302"/>
        <v>0</v>
      </c>
      <c r="EC146" s="113">
        <f t="shared" si="239"/>
        <v>0</v>
      </c>
      <c r="ED146" s="113">
        <f t="shared" si="240"/>
        <v>0</v>
      </c>
      <c r="EE146" s="113">
        <f t="shared" si="241"/>
        <v>0</v>
      </c>
      <c r="EF146" s="113">
        <f t="shared" si="242"/>
        <v>0</v>
      </c>
      <c r="EG146" s="113">
        <f t="shared" si="303"/>
        <v>21</v>
      </c>
      <c r="EH146" s="113">
        <f t="shared" si="243"/>
        <v>0</v>
      </c>
      <c r="EI146" s="113">
        <f t="shared" si="244"/>
        <v>0</v>
      </c>
      <c r="EJ146" s="113">
        <f t="shared" si="245"/>
        <v>0</v>
      </c>
      <c r="EK146" s="113">
        <f t="shared" si="304"/>
        <v>0</v>
      </c>
      <c r="EL146" s="113">
        <f t="shared" si="305"/>
        <v>300</v>
      </c>
      <c r="EM146" s="113">
        <f t="shared" si="306"/>
        <v>0</v>
      </c>
      <c r="EN146" s="113">
        <f t="shared" si="307"/>
        <v>2500</v>
      </c>
      <c r="EO146" s="113">
        <f t="shared" si="308"/>
        <v>0</v>
      </c>
      <c r="EP146" s="113">
        <f t="shared" si="309"/>
        <v>0</v>
      </c>
      <c r="EQ146" s="113">
        <f t="shared" si="310"/>
        <v>0</v>
      </c>
      <c r="ER146" s="113">
        <f t="shared" si="311"/>
        <v>0</v>
      </c>
      <c r="ES146" s="113">
        <f t="shared" si="312"/>
        <v>0</v>
      </c>
      <c r="ET146" s="113"/>
      <c r="EU146" s="113">
        <f t="shared" si="313"/>
        <v>0</v>
      </c>
      <c r="EV146" s="113">
        <f t="shared" si="314"/>
        <v>0</v>
      </c>
      <c r="EW146" s="113">
        <f t="shared" si="315"/>
        <v>0</v>
      </c>
      <c r="EX146" s="113">
        <f t="shared" si="316"/>
        <v>0</v>
      </c>
      <c r="EY146" s="113">
        <f t="shared" si="317"/>
        <v>0</v>
      </c>
      <c r="EZ146" s="113">
        <f t="shared" si="318"/>
        <v>100</v>
      </c>
      <c r="FA146" s="113">
        <f t="shared" si="319"/>
        <v>315</v>
      </c>
      <c r="FB146" s="113">
        <f t="shared" si="320"/>
        <v>0</v>
      </c>
      <c r="FC146" s="113">
        <f t="shared" si="246"/>
        <v>0</v>
      </c>
      <c r="FD146" s="113">
        <f t="shared" si="247"/>
        <v>0</v>
      </c>
      <c r="FE146" s="113">
        <f t="shared" si="321"/>
        <v>160</v>
      </c>
      <c r="FF146" s="113">
        <f t="shared" si="322"/>
        <v>0</v>
      </c>
      <c r="FG146" s="113">
        <f t="shared" si="323"/>
        <v>0</v>
      </c>
      <c r="FH146" s="113">
        <f t="shared" si="324"/>
        <v>0</v>
      </c>
      <c r="FI146" s="113">
        <f t="shared" si="325"/>
        <v>0</v>
      </c>
      <c r="FJ146" s="113">
        <f t="shared" si="326"/>
        <v>0</v>
      </c>
      <c r="FK146" s="113">
        <f t="shared" si="327"/>
        <v>0</v>
      </c>
      <c r="FL146" s="113">
        <f t="shared" si="328"/>
        <v>0</v>
      </c>
      <c r="FM146" s="113">
        <f t="shared" si="248"/>
        <v>0</v>
      </c>
      <c r="FN146" s="113">
        <f t="shared" si="249"/>
        <v>0</v>
      </c>
      <c r="FO146" s="113">
        <f t="shared" si="250"/>
        <v>0</v>
      </c>
      <c r="FP146" s="113">
        <f t="shared" si="251"/>
        <v>0</v>
      </c>
      <c r="FQ146" s="113">
        <f t="shared" si="329"/>
        <v>420</v>
      </c>
      <c r="FR146" s="113">
        <f t="shared" si="252"/>
        <v>0</v>
      </c>
      <c r="FS146" s="113">
        <f t="shared" si="253"/>
        <v>0</v>
      </c>
      <c r="FT146" s="113">
        <f t="shared" si="254"/>
        <v>0</v>
      </c>
      <c r="FU146" s="113">
        <f t="shared" si="330"/>
        <v>0</v>
      </c>
      <c r="FV146" s="113">
        <f t="shared" si="331"/>
        <v>1200</v>
      </c>
      <c r="FW146" s="113">
        <f t="shared" si="332"/>
        <v>0</v>
      </c>
      <c r="FX146" s="113">
        <f t="shared" si="333"/>
        <v>7500</v>
      </c>
      <c r="FY146" s="113">
        <f t="shared" si="334"/>
        <v>0</v>
      </c>
      <c r="FZ146" s="113">
        <f t="shared" si="335"/>
        <v>0</v>
      </c>
      <c r="GA146" s="113">
        <f t="shared" si="336"/>
        <v>0</v>
      </c>
      <c r="GB146" s="113">
        <f t="shared" si="337"/>
        <v>0</v>
      </c>
      <c r="GC146" s="113">
        <f t="shared" si="338"/>
        <v>0</v>
      </c>
    </row>
    <row r="147" spans="2:185" ht="12.75" customHeight="1" x14ac:dyDescent="0.2">
      <c r="B147" s="124">
        <v>140</v>
      </c>
      <c r="C147" s="121" t="s">
        <v>410</v>
      </c>
      <c r="D147" s="126" t="s">
        <v>185</v>
      </c>
      <c r="E147" s="40">
        <f>SUMIF(Entrada_Dados_Ano_2012!$C$7:$C$253,D147,Entrada_Dados_Ano_2012!$D$7:$D$253)</f>
        <v>0</v>
      </c>
      <c r="F147" s="40">
        <f>SUMIF(Entrada_Dados_Ano_2012!$C$7:$C$253,D147,Entrada_Dados_Ano_2012!$E$7:$E$253)</f>
        <v>0</v>
      </c>
      <c r="G147" s="40">
        <f>SUMIF(Entrada_Dados_Ano_2012!$C$7:$C$253,D147,Entrada_Dados_Ano_2012!$F$7:$F$253)</f>
        <v>0</v>
      </c>
      <c r="H147" s="40">
        <f ca="1">SUMIF(Entrada_Dados_Ano_2012!$C$7:$C$253,D147,Entrada_Dados_Ano_2012!$G$7:$G$251)</f>
        <v>0</v>
      </c>
      <c r="I147" s="40">
        <f>SUMIF(Entrada_Dados_Ano_2012!$C$7:$C$251,D147,Entrada_Dados_Ano_2012!$H$7:$H$253)</f>
        <v>0</v>
      </c>
      <c r="J147" s="40">
        <f>SUMIF(Entrada_Dados_Ano_2012!$C$7:$C$253,D147,Entrada_Dados_Ano_2012!$I$7:$I$253)</f>
        <v>0</v>
      </c>
      <c r="K147" s="40">
        <f>SUMIF(Entrada_Dados_Ano_2012!$C$7:$C$253,D147,Entrada_Dados_Ano_2012!$J$7:$J$253)</f>
        <v>0</v>
      </c>
      <c r="L147" s="40">
        <f>SUMIF(Entrada_Dados_Ano_2012!$C$7:$C$253,D147,Entrada_Dados_Ano_2012!$K$7:$K$253)</f>
        <v>0</v>
      </c>
      <c r="M147" s="40">
        <f>SUMIF(Entrada_Dados_Ano_2012!$C$7:$C$253,D147,Entrada_Dados_Ano_2012!$L$7:$L$253)</f>
        <v>0</v>
      </c>
      <c r="N147" s="40">
        <f>SUMIF(Entrada_Dados_Ano_2012!$C$7:$C$253,D147,Entrada_Dados_Ano_2012!$M$7:$M$253)</f>
        <v>0</v>
      </c>
      <c r="O147" s="40">
        <f>SUMIF(Entrada_Dados_Ano_2012!$C$7:$C$253,D147,Entrada_Dados_Ano_2012!$N$7:$N$253)</f>
        <v>0</v>
      </c>
      <c r="P147" s="40">
        <f>SUMIF(Entrada_Dados_Ano_2012!$C$7:$C$253,D147,Entrada_Dados_Ano_2012!$O$7:$O$253)</f>
        <v>0</v>
      </c>
      <c r="Q147" s="40">
        <f>SUMIF(Entrada_Dados_Ano_2012!$C$7:$C$253,D147,Entrada_Dados_Ano_2012!$P$7:$P$253)</f>
        <v>16</v>
      </c>
      <c r="R147" s="40">
        <f>SUMIF(Entrada_Dados_Ano_2012!$C$7:$C$253,D147,Entrada_Dados_Ano_2012!$Q$7:$Q$253)</f>
        <v>0</v>
      </c>
      <c r="S147" s="40">
        <f>SUMIF(Entrada_Dados_Ano_2012!$C$7:$C$253,D147,Entrada_Dados_Ano_2012!$R$7:$R$253)</f>
        <v>200</v>
      </c>
      <c r="T147" s="40">
        <f>SUMIF(Entrada_Dados_Ano_2012!$C$7:$C$253,D147,Entrada_Dados_Ano_2012!$S$7:$S$253)</f>
        <v>850</v>
      </c>
      <c r="U147" s="40">
        <f>SUMIF(Entrada_Dados_Ano_2012!$C$7:$C$253,D147,Entrada_Dados_Ano_2012!$T$7:$T$253)</f>
        <v>0</v>
      </c>
      <c r="V147" s="40">
        <f>SUMIF(Entrada_Dados_Ano_2012!$C$7:$C$253,D147,Entrada_Dados_Ano_2012!$U$7:$U$253)</f>
        <v>0</v>
      </c>
      <c r="W147" s="145">
        <f>SUMIF(Entrada_Dados_Ano_2012!$C$7:$C$253,D147,Entrada_Dados_Ano_2012!$V$7:$V$253)</f>
        <v>0</v>
      </c>
      <c r="X147" s="142">
        <f>SUMIF(Entrada_Dados_Ano_2012!$C$7:$C$253,D147,Entrada_Dados_Ano_2012!$Y$7:$Y$253)</f>
        <v>0</v>
      </c>
      <c r="Y147" s="40">
        <f>SUMIF(Entrada_Dados_Ano_2012!$C$7:$C$253,D147,Entrada_Dados_Ano_2012!$Z$7:$Z$253)</f>
        <v>0</v>
      </c>
      <c r="Z147" s="40">
        <f>SUMIF(Entrada_Dados_Ano_2012!$C$7:$C$253,D147,Entrada_Dados_Ano_2012!$AA$7:$AA$253)</f>
        <v>0</v>
      </c>
      <c r="AA147" s="40">
        <f>SUMIF(Entrada_Dados_Ano_2012!$C$7:$C$253,D147,Entrada_Dados_Ano_2012!$AB$7:$AB$253)</f>
        <v>0</v>
      </c>
      <c r="AB147" s="40">
        <f>SUMIF(Entrada_Dados_Ano_2012!$C$7:$C$253,D147,Entrada_Dados_Ano_2012!$AC$7:$AC$253)</f>
        <v>0</v>
      </c>
      <c r="AC147" s="40">
        <f>SUMIF(Entrada_Dados_Ano_2012!$C$7:$C$253,D147,Entrada_Dados_Ano_2012!$AD$7:$AD$253)</f>
        <v>0</v>
      </c>
      <c r="AD147" s="40">
        <f>SUMIF(Entrada_Dados_Ano_2012!$C$7:$C$253,D147,Entrada_Dados_Ano_2012!$AE$7:$AE$253)</f>
        <v>0</v>
      </c>
      <c r="AE147" s="40">
        <f>SUMIF(Entrada_Dados_Ano_2012!$C$7:$C$253,D147,Entrada_Dados_Ano_2012!$AF$7:$AF$253)</f>
        <v>0</v>
      </c>
      <c r="AF147" s="40">
        <f>SUMIF(Entrada_Dados_Ano_2012!$C$7:$C$253,D147,Entrada_Dados_Ano_2012!$AG$7:$AG$253)</f>
        <v>0</v>
      </c>
      <c r="AG147" s="40">
        <f>SUMIF(Entrada_Dados_Ano_2012!$C$7:$C$253,D147,Entrada_Dados_Ano_2012!$AH$7:$AH$253)</f>
        <v>0</v>
      </c>
      <c r="AH147" s="40">
        <f>SUMIF(Entrada_Dados_Ano_2012!$C$7:$C$253,D147,Entrada_Dados_Ano_2012!$AI$7:$AI$253)</f>
        <v>0</v>
      </c>
      <c r="AI147" s="40">
        <f>SUMIF(Entrada_Dados_Ano_2012!$C$7:$C$253,D147,Entrada_Dados_Ano_2012!$AJ$7:$AJ$253)</f>
        <v>0</v>
      </c>
      <c r="AJ147" s="40">
        <f>SUMIF(Entrada_Dados_Ano_2012!$C$7:$C$253,D147,Entrada_Dados_Ano_2012!$AK$7:$AK$253)</f>
        <v>16</v>
      </c>
      <c r="AK147" s="40">
        <f>SUMIF(Entrada_Dados_Ano_2012!$C$7:$C$253,D147,Entrada_Dados_Ano_2012!$AL$7:$AL$253)</f>
        <v>0</v>
      </c>
      <c r="AL147" s="40">
        <f>SUMIF(Entrada_Dados_Ano_2012!$C$7:$C$253,D147,Entrada_Dados_Ano_2012!$AM$7:$AM$253)</f>
        <v>200</v>
      </c>
      <c r="AM147" s="40">
        <f>SUMIF(Entrada_Dados_Ano_2012!$C$7:$C$253,D147,Entrada_Dados_Ano_2012!$AN$7:$AN$253)</f>
        <v>850</v>
      </c>
      <c r="AN147" s="40">
        <f>SUMIF(Entrada_Dados_Ano_2012!$C$7:$C$253,D147,Entrada_Dados_Ano_2012!$AO$7:$AO$253)</f>
        <v>0</v>
      </c>
      <c r="AO147" s="40">
        <f>SUMIF(Entrada_Dados_Ano_2012!$C$7:$C$253,D147,Entrada_Dados_Ano_2012!$AP$7:$AP$253)</f>
        <v>0</v>
      </c>
      <c r="AP147" s="145">
        <f>SUMIF(Entrada_Dados_Ano_2012!$C$7:$C$253,D147,Entrada_Dados_Ano_2012!$AQ$7:$AQ$253)</f>
        <v>0</v>
      </c>
      <c r="AQ147" s="142">
        <f>SUMIF(Entrada_Dados_Ano_2012!$C$7:$C$253,D147,Entrada_Dados_Ano_2012!$AT$7:$AT$253)</f>
        <v>0</v>
      </c>
      <c r="AR147" s="40">
        <f>SUMIF(Entrada_Dados_Ano_2012!$C$7:$C$253,D147,Entrada_Dados_Ano_2012!$AU$7:$AU$253)</f>
        <v>0</v>
      </c>
      <c r="AS147" s="40">
        <f>SUMIF(Entrada_Dados_Ano_2012!$C$7:$C$253,D147,Entrada_Dados_Ano_2012!$AV$7:$AV$253)</f>
        <v>0</v>
      </c>
      <c r="AT147" s="40">
        <f>SUMIF(Entrada_Dados_Ano_2012!$C$7:$C$253,D147,Entrada_Dados_Ano_2012!$AW$7:$AW$253)</f>
        <v>0</v>
      </c>
      <c r="AU147" s="40">
        <f>SUMIF(Entrada_Dados_Ano_2012!$C$7:$C$253,D147,Entrada_Dados_Ano_2012!$AX$7:$AX$253)</f>
        <v>0</v>
      </c>
      <c r="AV147" s="40">
        <f>SUMIF(Entrada_Dados_Ano_2012!$C$7:$C$253,D147,Entrada_Dados_Ano_2012!$AY$7:$AY$253)</f>
        <v>0</v>
      </c>
      <c r="AW147" s="40">
        <f>SUMIF(Entrada_Dados_Ano_2012!$C$7:$C$253,D147,Entrada_Dados_Ano_2012!$AZ$7:$AZ$253)</f>
        <v>0</v>
      </c>
      <c r="AX147" s="40">
        <f>SUMIF(Entrada_Dados_Ano_2012!$C$7:$C$253,D147,Entrada_Dados_Ano_2012!$BA$7:$BA$253)</f>
        <v>0</v>
      </c>
      <c r="AY147" s="40">
        <f>SUMIF(Entrada_Dados_Ano_2012!$C$7:$C$253,D147,Entrada_Dados_Ano_2012!$BB$7:$BB$253)</f>
        <v>0</v>
      </c>
      <c r="AZ147" s="40">
        <f>SUMIF(Entrada_Dados_Ano_2012!$C$7:$C$253,D147,Entrada_Dados_Ano_2012!$BC$7:$BC$253)</f>
        <v>0</v>
      </c>
      <c r="BA147" s="40">
        <f>SUMIF(Entrada_Dados_Ano_2012!$C$7:$C$253,D147,Entrada_Dados_Ano_2012!$BD$7:$BD$253)</f>
        <v>0</v>
      </c>
      <c r="BB147" s="40">
        <f>SUMIF(Entrada_Dados_Ano_2012!$C$7:$C$253,D147,Entrada_Dados_Ano_2012!$BE$7:$BE$253)</f>
        <v>0</v>
      </c>
      <c r="BC147" s="40">
        <f>SUMIF(Entrada_Dados_Ano_2012!$C$7:$C$253,D147,Entrada_Dados_Ano_2012!$BF$7:$BF$253)</f>
        <v>240</v>
      </c>
      <c r="BD147" s="40">
        <f>SUMIF(Entrada_Dados_Ano_2012!$C$7:$C$253,D147,Entrada_Dados_Ano_2012!$BG$7:$BG$253)</f>
        <v>0</v>
      </c>
      <c r="BE147" s="40">
        <f>SUMIF(Entrada_Dados_Ano_2012!$C$7:$C$253,D147,Entrada_Dados_Ano_2012!$BH$7:$BH$253)</f>
        <v>1280</v>
      </c>
      <c r="BF147" s="40">
        <f>SUMIF(Entrada_Dados_Ano_2012!$C$7:$C$253,D147,Entrada_Dados_Ano_2012!$BI$7:$BI$253)</f>
        <v>2465</v>
      </c>
      <c r="BG147" s="40">
        <f>SUMIF(Entrada_Dados_Ano_2012!$C$7:$C$253,D147,Entrada_Dados_Ano_2012!$BJ$7:$BJ$253)</f>
        <v>0</v>
      </c>
      <c r="BH147" s="40">
        <f>SUMIF(Entrada_Dados_Ano_2012!$C$7:$C$253,D147,Entrada_Dados_Ano_2012!$BK$7:$BK$253)</f>
        <v>0</v>
      </c>
      <c r="BI147" s="40">
        <f>SUMIF(Entrada_Dados_Ano_2012!$C$7:$C$253,D147,Entrada_Dados_Ano_2012!$BL$7:$BL$253)</f>
        <v>0</v>
      </c>
      <c r="BK147" s="80">
        <v>140</v>
      </c>
      <c r="BL147" s="81">
        <f t="shared" si="255"/>
        <v>0</v>
      </c>
      <c r="BM147" s="80" t="str">
        <f>IF(BL147=1,SUM($BL$8:BL147),"")</f>
        <v/>
      </c>
      <c r="BN147" s="86" t="str">
        <f t="shared" si="256"/>
        <v>Marzagão</v>
      </c>
      <c r="BO147" s="117">
        <f t="shared" si="339"/>
        <v>0</v>
      </c>
      <c r="BP147" s="116">
        <f>HLOOKUP($BP$6,$BZ$6:DI147,BX147)</f>
        <v>0</v>
      </c>
      <c r="BQ147" s="117">
        <f>HLOOKUP($BQ$6,$DJ$6:ES147,BX147)</f>
        <v>0</v>
      </c>
      <c r="BR147" s="116">
        <f>HLOOKUP($BR$6,$ET$6:GC147,BX147)</f>
        <v>0</v>
      </c>
      <c r="BS147" s="84" t="str">
        <f t="shared" si="257"/>
        <v/>
      </c>
      <c r="BT147" s="96" t="str">
        <f>IF((SUM($BL146:$BL$254)=0),"",IF($BK147=VLOOKUP($BK147,$BM$8:$BM$254,1),IF(VLOOKUP($BK147,$BM$8:$BO$254,2)=0,"",VLOOKUP($BK147,$BM$8:$BO$254,3))," "))</f>
        <v/>
      </c>
      <c r="BU147" s="93" t="str">
        <f t="shared" si="258"/>
        <v/>
      </c>
      <c r="BV147" s="90" t="str">
        <f t="shared" si="259"/>
        <v/>
      </c>
      <c r="BW147" s="93" t="str">
        <f t="shared" si="260"/>
        <v/>
      </c>
      <c r="BX147" s="97">
        <v>142</v>
      </c>
      <c r="BY147" s="29"/>
      <c r="BZ147" s="113"/>
      <c r="CA147" s="113">
        <f t="shared" si="261"/>
        <v>0</v>
      </c>
      <c r="CB147" s="113">
        <f t="shared" si="262"/>
        <v>0</v>
      </c>
      <c r="CC147" s="113">
        <f t="shared" si="263"/>
        <v>0</v>
      </c>
      <c r="CD147" s="113">
        <f t="shared" si="264"/>
        <v>0</v>
      </c>
      <c r="CE147" s="113">
        <f t="shared" ca="1" si="265"/>
        <v>0</v>
      </c>
      <c r="CF147" s="113">
        <f t="shared" si="266"/>
        <v>0</v>
      </c>
      <c r="CG147" s="113">
        <f t="shared" si="267"/>
        <v>0</v>
      </c>
      <c r="CH147" s="113">
        <f t="shared" si="268"/>
        <v>0</v>
      </c>
      <c r="CI147" s="113">
        <f t="shared" si="228"/>
        <v>0</v>
      </c>
      <c r="CJ147" s="113">
        <f t="shared" si="229"/>
        <v>0</v>
      </c>
      <c r="CK147" s="113">
        <f t="shared" si="269"/>
        <v>0</v>
      </c>
      <c r="CL147" s="113">
        <f t="shared" si="270"/>
        <v>0</v>
      </c>
      <c r="CM147" s="113">
        <f t="shared" si="271"/>
        <v>0</v>
      </c>
      <c r="CN147" s="113">
        <f t="shared" si="272"/>
        <v>0</v>
      </c>
      <c r="CO147" s="113">
        <f t="shared" si="273"/>
        <v>0</v>
      </c>
      <c r="CP147" s="113">
        <f t="shared" si="274"/>
        <v>0</v>
      </c>
      <c r="CQ147" s="113">
        <f t="shared" si="275"/>
        <v>0</v>
      </c>
      <c r="CR147" s="113">
        <f t="shared" si="276"/>
        <v>0</v>
      </c>
      <c r="CS147" s="113">
        <f t="shared" si="230"/>
        <v>0</v>
      </c>
      <c r="CT147" s="113">
        <f t="shared" si="231"/>
        <v>70</v>
      </c>
      <c r="CU147" s="113">
        <f t="shared" si="232"/>
        <v>0</v>
      </c>
      <c r="CV147" s="113">
        <f t="shared" si="233"/>
        <v>0</v>
      </c>
      <c r="CW147" s="113">
        <f t="shared" si="277"/>
        <v>16</v>
      </c>
      <c r="CX147" s="113">
        <f t="shared" si="234"/>
        <v>0</v>
      </c>
      <c r="CY147" s="113">
        <f t="shared" si="235"/>
        <v>0</v>
      </c>
      <c r="CZ147" s="113">
        <f t="shared" si="236"/>
        <v>0</v>
      </c>
      <c r="DA147" s="113">
        <f t="shared" si="278"/>
        <v>0</v>
      </c>
      <c r="DB147" s="113">
        <f t="shared" si="279"/>
        <v>200</v>
      </c>
      <c r="DC147" s="113">
        <f t="shared" si="280"/>
        <v>0</v>
      </c>
      <c r="DD147" s="113">
        <f t="shared" si="281"/>
        <v>850</v>
      </c>
      <c r="DE147" s="113">
        <f t="shared" si="282"/>
        <v>0</v>
      </c>
      <c r="DF147" s="113">
        <f t="shared" si="283"/>
        <v>0</v>
      </c>
      <c r="DG147" s="113">
        <f t="shared" si="284"/>
        <v>0</v>
      </c>
      <c r="DH147" s="113">
        <f t="shared" si="285"/>
        <v>0</v>
      </c>
      <c r="DI147" s="113">
        <f t="shared" si="286"/>
        <v>0</v>
      </c>
      <c r="DJ147" s="113"/>
      <c r="DK147" s="113">
        <f t="shared" si="287"/>
        <v>0</v>
      </c>
      <c r="DL147" s="113">
        <f t="shared" si="288"/>
        <v>0</v>
      </c>
      <c r="DM147" s="113">
        <f t="shared" si="289"/>
        <v>0</v>
      </c>
      <c r="DN147" s="113">
        <f t="shared" si="290"/>
        <v>0</v>
      </c>
      <c r="DO147" s="113">
        <f t="shared" si="291"/>
        <v>0</v>
      </c>
      <c r="DP147" s="113">
        <f t="shared" si="292"/>
        <v>0</v>
      </c>
      <c r="DQ147" s="113">
        <f t="shared" si="293"/>
        <v>0</v>
      </c>
      <c r="DR147" s="113">
        <f t="shared" si="294"/>
        <v>0</v>
      </c>
      <c r="DS147" s="113">
        <f t="shared" si="237"/>
        <v>0</v>
      </c>
      <c r="DT147" s="113">
        <f t="shared" si="238"/>
        <v>0</v>
      </c>
      <c r="DU147" s="113">
        <f t="shared" si="295"/>
        <v>0</v>
      </c>
      <c r="DV147" s="113">
        <f t="shared" si="296"/>
        <v>0</v>
      </c>
      <c r="DW147" s="113">
        <f t="shared" si="297"/>
        <v>0</v>
      </c>
      <c r="DX147" s="113">
        <f t="shared" si="298"/>
        <v>0</v>
      </c>
      <c r="DY147" s="113">
        <f t="shared" si="299"/>
        <v>0</v>
      </c>
      <c r="DZ147" s="113">
        <f t="shared" si="300"/>
        <v>0</v>
      </c>
      <c r="EA147" s="113">
        <f t="shared" si="301"/>
        <v>0</v>
      </c>
      <c r="EB147" s="113">
        <f t="shared" si="302"/>
        <v>0</v>
      </c>
      <c r="EC147" s="113">
        <f t="shared" si="239"/>
        <v>0</v>
      </c>
      <c r="ED147" s="113">
        <f t="shared" si="240"/>
        <v>70</v>
      </c>
      <c r="EE147" s="113">
        <f t="shared" si="241"/>
        <v>0</v>
      </c>
      <c r="EF147" s="113">
        <f t="shared" si="242"/>
        <v>0</v>
      </c>
      <c r="EG147" s="113">
        <f t="shared" si="303"/>
        <v>16</v>
      </c>
      <c r="EH147" s="113">
        <f t="shared" si="243"/>
        <v>0</v>
      </c>
      <c r="EI147" s="113">
        <f t="shared" si="244"/>
        <v>0</v>
      </c>
      <c r="EJ147" s="113">
        <f t="shared" si="245"/>
        <v>0</v>
      </c>
      <c r="EK147" s="113">
        <f t="shared" si="304"/>
        <v>0</v>
      </c>
      <c r="EL147" s="113">
        <f t="shared" si="305"/>
        <v>200</v>
      </c>
      <c r="EM147" s="113">
        <f t="shared" si="306"/>
        <v>0</v>
      </c>
      <c r="EN147" s="113">
        <f t="shared" si="307"/>
        <v>850</v>
      </c>
      <c r="EO147" s="113">
        <f t="shared" si="308"/>
        <v>0</v>
      </c>
      <c r="EP147" s="113">
        <f t="shared" si="309"/>
        <v>0</v>
      </c>
      <c r="EQ147" s="113">
        <f t="shared" si="310"/>
        <v>0</v>
      </c>
      <c r="ER147" s="113">
        <f t="shared" si="311"/>
        <v>0</v>
      </c>
      <c r="ES147" s="113">
        <f t="shared" si="312"/>
        <v>0</v>
      </c>
      <c r="ET147" s="113"/>
      <c r="EU147" s="113">
        <f t="shared" si="313"/>
        <v>0</v>
      </c>
      <c r="EV147" s="113">
        <f t="shared" si="314"/>
        <v>0</v>
      </c>
      <c r="EW147" s="113">
        <f t="shared" si="315"/>
        <v>0</v>
      </c>
      <c r="EX147" s="113">
        <f t="shared" si="316"/>
        <v>0</v>
      </c>
      <c r="EY147" s="113">
        <f t="shared" si="317"/>
        <v>0</v>
      </c>
      <c r="EZ147" s="113">
        <f t="shared" si="318"/>
        <v>0</v>
      </c>
      <c r="FA147" s="113">
        <f t="shared" si="319"/>
        <v>0</v>
      </c>
      <c r="FB147" s="113">
        <f t="shared" si="320"/>
        <v>0</v>
      </c>
      <c r="FC147" s="113">
        <f t="shared" si="246"/>
        <v>0</v>
      </c>
      <c r="FD147" s="113">
        <f t="shared" si="247"/>
        <v>0</v>
      </c>
      <c r="FE147" s="113">
        <f t="shared" si="321"/>
        <v>0</v>
      </c>
      <c r="FF147" s="113">
        <f t="shared" si="322"/>
        <v>0</v>
      </c>
      <c r="FG147" s="113">
        <f t="shared" si="323"/>
        <v>0</v>
      </c>
      <c r="FH147" s="113">
        <f t="shared" si="324"/>
        <v>0</v>
      </c>
      <c r="FI147" s="113">
        <f t="shared" si="325"/>
        <v>0</v>
      </c>
      <c r="FJ147" s="113">
        <f t="shared" si="326"/>
        <v>0</v>
      </c>
      <c r="FK147" s="113">
        <f t="shared" si="327"/>
        <v>0</v>
      </c>
      <c r="FL147" s="113">
        <f t="shared" si="328"/>
        <v>0</v>
      </c>
      <c r="FM147" s="113">
        <f t="shared" si="248"/>
        <v>0</v>
      </c>
      <c r="FN147" s="113">
        <f t="shared" si="249"/>
        <v>1400</v>
      </c>
      <c r="FO147" s="113">
        <f t="shared" si="250"/>
        <v>0</v>
      </c>
      <c r="FP147" s="113">
        <f t="shared" si="251"/>
        <v>0</v>
      </c>
      <c r="FQ147" s="113">
        <f t="shared" si="329"/>
        <v>240</v>
      </c>
      <c r="FR147" s="113">
        <f t="shared" si="252"/>
        <v>0</v>
      </c>
      <c r="FS147" s="113">
        <f t="shared" si="253"/>
        <v>0</v>
      </c>
      <c r="FT147" s="113">
        <f t="shared" si="254"/>
        <v>0</v>
      </c>
      <c r="FU147" s="113">
        <f t="shared" si="330"/>
        <v>0</v>
      </c>
      <c r="FV147" s="113">
        <f t="shared" si="331"/>
        <v>1280</v>
      </c>
      <c r="FW147" s="113">
        <f t="shared" si="332"/>
        <v>0</v>
      </c>
      <c r="FX147" s="113">
        <f t="shared" si="333"/>
        <v>2465</v>
      </c>
      <c r="FY147" s="113">
        <f t="shared" si="334"/>
        <v>0</v>
      </c>
      <c r="FZ147" s="113">
        <f t="shared" si="335"/>
        <v>0</v>
      </c>
      <c r="GA147" s="113">
        <f t="shared" si="336"/>
        <v>0</v>
      </c>
      <c r="GB147" s="113">
        <f t="shared" si="337"/>
        <v>0</v>
      </c>
      <c r="GC147" s="113">
        <f t="shared" si="338"/>
        <v>0</v>
      </c>
    </row>
    <row r="148" spans="2:185" ht="12.75" customHeight="1" x14ac:dyDescent="0.2">
      <c r="B148" s="124">
        <v>141</v>
      </c>
      <c r="C148" s="121" t="s">
        <v>411</v>
      </c>
      <c r="D148" s="126" t="s">
        <v>186</v>
      </c>
      <c r="E148" s="40">
        <f>SUMIF(Entrada_Dados_Ano_2012!$C$7:$C$253,D148,Entrada_Dados_Ano_2012!$D$7:$D$253)</f>
        <v>0</v>
      </c>
      <c r="F148" s="40">
        <f>SUMIF(Entrada_Dados_Ano_2012!$C$7:$C$253,D148,Entrada_Dados_Ano_2012!$E$7:$E$253)</f>
        <v>490</v>
      </c>
      <c r="G148" s="40">
        <f>SUMIF(Entrada_Dados_Ano_2012!$C$7:$C$253,D148,Entrada_Dados_Ano_2012!$F$7:$F$253)</f>
        <v>0</v>
      </c>
      <c r="H148" s="40">
        <f ca="1">SUMIF(Entrada_Dados_Ano_2012!$C$7:$C$253,D148,Entrada_Dados_Ano_2012!$G$7:$G$251)</f>
        <v>0</v>
      </c>
      <c r="I148" s="40">
        <f>SUMIF(Entrada_Dados_Ano_2012!$C$7:$C$251,D148,Entrada_Dados_Ano_2012!$H$7:$H$253)</f>
        <v>0</v>
      </c>
      <c r="J148" s="40">
        <f>SUMIF(Entrada_Dados_Ano_2012!$C$7:$C$253,D148,Entrada_Dados_Ano_2012!$I$7:$I$253)</f>
        <v>0</v>
      </c>
      <c r="K148" s="40">
        <f>SUMIF(Entrada_Dados_Ano_2012!$C$7:$C$253,D148,Entrada_Dados_Ano_2012!$J$7:$J$253)</f>
        <v>0</v>
      </c>
      <c r="L148" s="40">
        <f>SUMIF(Entrada_Dados_Ano_2012!$C$7:$C$253,D148,Entrada_Dados_Ano_2012!$K$7:$K$253)</f>
        <v>0</v>
      </c>
      <c r="M148" s="40">
        <f>SUMIF(Entrada_Dados_Ano_2012!$C$7:$C$253,D148,Entrada_Dados_Ano_2012!$L$7:$L$253)</f>
        <v>0</v>
      </c>
      <c r="N148" s="40">
        <f>SUMIF(Entrada_Dados_Ano_2012!$C$7:$C$253,D148,Entrada_Dados_Ano_2012!$M$7:$M$253)</f>
        <v>453</v>
      </c>
      <c r="O148" s="40">
        <f>SUMIF(Entrada_Dados_Ano_2012!$C$7:$C$253,D148,Entrada_Dados_Ano_2012!$N$7:$N$253)</f>
        <v>0</v>
      </c>
      <c r="P148" s="40">
        <f>SUMIF(Entrada_Dados_Ano_2012!$C$7:$C$253,D148,Entrada_Dados_Ano_2012!$O$7:$O$253)</f>
        <v>0</v>
      </c>
      <c r="Q148" s="40">
        <f>SUMIF(Entrada_Dados_Ano_2012!$C$7:$C$253,D148,Entrada_Dados_Ano_2012!$P$7:$P$253)</f>
        <v>60</v>
      </c>
      <c r="R148" s="40">
        <f>SUMIF(Entrada_Dados_Ano_2012!$C$7:$C$253,D148,Entrada_Dados_Ano_2012!$Q$7:$Q$253)</f>
        <v>0</v>
      </c>
      <c r="S148" s="40">
        <f>SUMIF(Entrada_Dados_Ano_2012!$C$7:$C$253,D148,Entrada_Dados_Ano_2012!$R$7:$R$253)</f>
        <v>1000</v>
      </c>
      <c r="T148" s="40">
        <f>SUMIF(Entrada_Dados_Ano_2012!$C$7:$C$253,D148,Entrada_Dados_Ano_2012!$S$7:$S$253)</f>
        <v>2100</v>
      </c>
      <c r="U148" s="40">
        <f>SUMIF(Entrada_Dados_Ano_2012!$C$7:$C$253,D148,Entrada_Dados_Ano_2012!$T$7:$T$253)</f>
        <v>0</v>
      </c>
      <c r="V148" s="40">
        <f>SUMIF(Entrada_Dados_Ano_2012!$C$7:$C$253,D148,Entrada_Dados_Ano_2012!$U$7:$U$253)</f>
        <v>0</v>
      </c>
      <c r="W148" s="145">
        <f>SUMIF(Entrada_Dados_Ano_2012!$C$7:$C$253,D148,Entrada_Dados_Ano_2012!$V$7:$V$253)</f>
        <v>0</v>
      </c>
      <c r="X148" s="142">
        <f>SUMIF(Entrada_Dados_Ano_2012!$C$7:$C$253,D148,Entrada_Dados_Ano_2012!$Y$7:$Y$253)</f>
        <v>0</v>
      </c>
      <c r="Y148" s="40">
        <f>SUMIF(Entrada_Dados_Ano_2012!$C$7:$C$253,D148,Entrada_Dados_Ano_2012!$Z$7:$Z$253)</f>
        <v>490</v>
      </c>
      <c r="Z148" s="40">
        <f>SUMIF(Entrada_Dados_Ano_2012!$C$7:$C$253,D148,Entrada_Dados_Ano_2012!$AA$7:$AA$253)</f>
        <v>0</v>
      </c>
      <c r="AA148" s="40">
        <f>SUMIF(Entrada_Dados_Ano_2012!$C$7:$C$253,D148,Entrada_Dados_Ano_2012!$AB$7:$AB$253)</f>
        <v>0</v>
      </c>
      <c r="AB148" s="40">
        <f>SUMIF(Entrada_Dados_Ano_2012!$C$7:$C$253,D148,Entrada_Dados_Ano_2012!$AC$7:$AC$253)</f>
        <v>0</v>
      </c>
      <c r="AC148" s="40">
        <f>SUMIF(Entrada_Dados_Ano_2012!$C$7:$C$253,D148,Entrada_Dados_Ano_2012!$AD$7:$AD$253)</f>
        <v>0</v>
      </c>
      <c r="AD148" s="40">
        <f>SUMIF(Entrada_Dados_Ano_2012!$C$7:$C$253,D148,Entrada_Dados_Ano_2012!$AE$7:$AE$253)</f>
        <v>0</v>
      </c>
      <c r="AE148" s="40">
        <f>SUMIF(Entrada_Dados_Ano_2012!$C$7:$C$253,D148,Entrada_Dados_Ano_2012!$AF$7:$AF$253)</f>
        <v>0</v>
      </c>
      <c r="AF148" s="40">
        <f>SUMIF(Entrada_Dados_Ano_2012!$C$7:$C$253,D148,Entrada_Dados_Ano_2012!$AG$7:$AG$253)</f>
        <v>0</v>
      </c>
      <c r="AG148" s="40">
        <f>SUMIF(Entrada_Dados_Ano_2012!$C$7:$C$253,D148,Entrada_Dados_Ano_2012!$AH$7:$AH$253)</f>
        <v>453</v>
      </c>
      <c r="AH148" s="40">
        <f>SUMIF(Entrada_Dados_Ano_2012!$C$7:$C$253,D148,Entrada_Dados_Ano_2012!$AI$7:$AI$253)</f>
        <v>0</v>
      </c>
      <c r="AI148" s="40">
        <f>SUMIF(Entrada_Dados_Ano_2012!$C$7:$C$253,D148,Entrada_Dados_Ano_2012!$AJ$7:$AJ$253)</f>
        <v>0</v>
      </c>
      <c r="AJ148" s="40">
        <f>SUMIF(Entrada_Dados_Ano_2012!$C$7:$C$253,D148,Entrada_Dados_Ano_2012!$AK$7:$AK$253)</f>
        <v>60</v>
      </c>
      <c r="AK148" s="40">
        <f>SUMIF(Entrada_Dados_Ano_2012!$C$7:$C$253,D148,Entrada_Dados_Ano_2012!$AL$7:$AL$253)</f>
        <v>0</v>
      </c>
      <c r="AL148" s="40">
        <f>SUMIF(Entrada_Dados_Ano_2012!$C$7:$C$253,D148,Entrada_Dados_Ano_2012!$AM$7:$AM$253)</f>
        <v>1000</v>
      </c>
      <c r="AM148" s="40">
        <f>SUMIF(Entrada_Dados_Ano_2012!$C$7:$C$253,D148,Entrada_Dados_Ano_2012!$AN$7:$AN$253)</f>
        <v>2100</v>
      </c>
      <c r="AN148" s="40">
        <f>SUMIF(Entrada_Dados_Ano_2012!$C$7:$C$253,D148,Entrada_Dados_Ano_2012!$AO$7:$AO$253)</f>
        <v>0</v>
      </c>
      <c r="AO148" s="40">
        <f>SUMIF(Entrada_Dados_Ano_2012!$C$7:$C$253,D148,Entrada_Dados_Ano_2012!$AP$7:$AP$253)</f>
        <v>0</v>
      </c>
      <c r="AP148" s="145">
        <f>SUMIF(Entrada_Dados_Ano_2012!$C$7:$C$253,D148,Entrada_Dados_Ano_2012!$AQ$7:$AQ$253)</f>
        <v>0</v>
      </c>
      <c r="AQ148" s="142">
        <f>SUMIF(Entrada_Dados_Ano_2012!$C$7:$C$253,D148,Entrada_Dados_Ano_2012!$AT$7:$AT$253)</f>
        <v>0</v>
      </c>
      <c r="AR148" s="40">
        <f>SUMIF(Entrada_Dados_Ano_2012!$C$7:$C$253,D148,Entrada_Dados_Ano_2012!$AU$7:$AU$253)</f>
        <v>1470</v>
      </c>
      <c r="AS148" s="40">
        <f>SUMIF(Entrada_Dados_Ano_2012!$C$7:$C$253,D148,Entrada_Dados_Ano_2012!$AV$7:$AV$253)</f>
        <v>0</v>
      </c>
      <c r="AT148" s="40">
        <f>SUMIF(Entrada_Dados_Ano_2012!$C$7:$C$253,D148,Entrada_Dados_Ano_2012!$AW$7:$AW$253)</f>
        <v>0</v>
      </c>
      <c r="AU148" s="40">
        <f>SUMIF(Entrada_Dados_Ano_2012!$C$7:$C$253,D148,Entrada_Dados_Ano_2012!$AX$7:$AX$253)</f>
        <v>0</v>
      </c>
      <c r="AV148" s="40">
        <f>SUMIF(Entrada_Dados_Ano_2012!$C$7:$C$253,D148,Entrada_Dados_Ano_2012!$AY$7:$AY$253)</f>
        <v>0</v>
      </c>
      <c r="AW148" s="40">
        <f>SUMIF(Entrada_Dados_Ano_2012!$C$7:$C$253,D148,Entrada_Dados_Ano_2012!$AZ$7:$AZ$253)</f>
        <v>0</v>
      </c>
      <c r="AX148" s="40">
        <f>SUMIF(Entrada_Dados_Ano_2012!$C$7:$C$253,D148,Entrada_Dados_Ano_2012!$BA$7:$BA$253)</f>
        <v>0</v>
      </c>
      <c r="AY148" s="40">
        <f>SUMIF(Entrada_Dados_Ano_2012!$C$7:$C$253,D148,Entrada_Dados_Ano_2012!$BB$7:$BB$253)</f>
        <v>0</v>
      </c>
      <c r="AZ148" s="40">
        <f>SUMIF(Entrada_Dados_Ano_2012!$C$7:$C$253,D148,Entrada_Dados_Ano_2012!$BC$7:$BC$253)</f>
        <v>951</v>
      </c>
      <c r="BA148" s="40">
        <f>SUMIF(Entrada_Dados_Ano_2012!$C$7:$C$253,D148,Entrada_Dados_Ano_2012!$BD$7:$BD$253)</f>
        <v>0</v>
      </c>
      <c r="BB148" s="40">
        <f>SUMIF(Entrada_Dados_Ano_2012!$C$7:$C$253,D148,Entrada_Dados_Ano_2012!$BE$7:$BE$253)</f>
        <v>0</v>
      </c>
      <c r="BC148" s="40">
        <f>SUMIF(Entrada_Dados_Ano_2012!$C$7:$C$253,D148,Entrada_Dados_Ano_2012!$BF$7:$BF$253)</f>
        <v>960</v>
      </c>
      <c r="BD148" s="40">
        <f>SUMIF(Entrada_Dados_Ano_2012!$C$7:$C$253,D148,Entrada_Dados_Ano_2012!$BG$7:$BG$253)</f>
        <v>0</v>
      </c>
      <c r="BE148" s="40">
        <f>SUMIF(Entrada_Dados_Ano_2012!$C$7:$C$253,D148,Entrada_Dados_Ano_2012!$BH$7:$BH$253)</f>
        <v>5500</v>
      </c>
      <c r="BF148" s="40">
        <f>SUMIF(Entrada_Dados_Ano_2012!$C$7:$C$253,D148,Entrada_Dados_Ano_2012!$BI$7:$BI$253)</f>
        <v>6510</v>
      </c>
      <c r="BG148" s="40">
        <f>SUMIF(Entrada_Dados_Ano_2012!$C$7:$C$253,D148,Entrada_Dados_Ano_2012!$BJ$7:$BJ$253)</f>
        <v>0</v>
      </c>
      <c r="BH148" s="40">
        <f>SUMIF(Entrada_Dados_Ano_2012!$C$7:$C$253,D148,Entrada_Dados_Ano_2012!$BK$7:$BK$253)</f>
        <v>0</v>
      </c>
      <c r="BI148" s="40">
        <f>SUMIF(Entrada_Dados_Ano_2012!$C$7:$C$253,D148,Entrada_Dados_Ano_2012!$BL$7:$BL$253)</f>
        <v>0</v>
      </c>
      <c r="BK148" s="80">
        <v>141</v>
      </c>
      <c r="BL148" s="81">
        <f t="shared" si="255"/>
        <v>0</v>
      </c>
      <c r="BM148" s="80" t="str">
        <f>IF(BL148=1,SUM($BL$8:BL148),"")</f>
        <v/>
      </c>
      <c r="BN148" s="86" t="str">
        <f t="shared" si="256"/>
        <v>Matrinchã</v>
      </c>
      <c r="BO148" s="117">
        <f t="shared" si="339"/>
        <v>0</v>
      </c>
      <c r="BP148" s="116">
        <f>HLOOKUP($BP$6,$BZ$6:DI148,BX148)</f>
        <v>0</v>
      </c>
      <c r="BQ148" s="117">
        <f>HLOOKUP($BQ$6,$DJ$6:ES148,BX148)</f>
        <v>0</v>
      </c>
      <c r="BR148" s="116">
        <f>HLOOKUP($BR$6,$ET$6:GC148,BX148)</f>
        <v>0</v>
      </c>
      <c r="BS148" s="84" t="str">
        <f t="shared" si="257"/>
        <v/>
      </c>
      <c r="BT148" s="96" t="str">
        <f>IF((SUM($BL147:$BL$254)=0),"",IF($BK148=VLOOKUP($BK148,$BM$8:$BM$254,1),IF(VLOOKUP($BK148,$BM$8:$BO$254,2)=0,"",VLOOKUP($BK148,$BM$8:$BO$254,3))," "))</f>
        <v/>
      </c>
      <c r="BU148" s="93" t="str">
        <f t="shared" si="258"/>
        <v/>
      </c>
      <c r="BV148" s="90" t="str">
        <f t="shared" si="259"/>
        <v/>
      </c>
      <c r="BW148" s="93" t="str">
        <f t="shared" si="260"/>
        <v/>
      </c>
      <c r="BX148" s="97">
        <v>143</v>
      </c>
      <c r="BY148" s="29"/>
      <c r="BZ148" s="113"/>
      <c r="CA148" s="113">
        <f t="shared" si="261"/>
        <v>0</v>
      </c>
      <c r="CB148" s="113">
        <f t="shared" si="262"/>
        <v>0</v>
      </c>
      <c r="CC148" s="113">
        <f t="shared" si="263"/>
        <v>490</v>
      </c>
      <c r="CD148" s="113">
        <f t="shared" si="264"/>
        <v>0</v>
      </c>
      <c r="CE148" s="113">
        <f t="shared" ca="1" si="265"/>
        <v>0</v>
      </c>
      <c r="CF148" s="113">
        <f t="shared" si="266"/>
        <v>0</v>
      </c>
      <c r="CG148" s="113">
        <f t="shared" si="267"/>
        <v>0</v>
      </c>
      <c r="CH148" s="113">
        <f t="shared" si="268"/>
        <v>0</v>
      </c>
      <c r="CI148" s="113">
        <f t="shared" si="228"/>
        <v>0</v>
      </c>
      <c r="CJ148" s="113">
        <f t="shared" si="229"/>
        <v>0</v>
      </c>
      <c r="CK148" s="113">
        <f t="shared" si="269"/>
        <v>0</v>
      </c>
      <c r="CL148" s="113">
        <f t="shared" si="270"/>
        <v>0</v>
      </c>
      <c r="CM148" s="113">
        <f t="shared" si="271"/>
        <v>0</v>
      </c>
      <c r="CN148" s="113">
        <f t="shared" si="272"/>
        <v>0</v>
      </c>
      <c r="CO148" s="113">
        <f t="shared" si="273"/>
        <v>453</v>
      </c>
      <c r="CP148" s="113">
        <f t="shared" si="274"/>
        <v>0</v>
      </c>
      <c r="CQ148" s="113">
        <f t="shared" si="275"/>
        <v>0</v>
      </c>
      <c r="CR148" s="113">
        <f t="shared" si="276"/>
        <v>0</v>
      </c>
      <c r="CS148" s="113">
        <f t="shared" si="230"/>
        <v>0</v>
      </c>
      <c r="CT148" s="113">
        <f t="shared" si="231"/>
        <v>0</v>
      </c>
      <c r="CU148" s="113">
        <f t="shared" si="232"/>
        <v>0</v>
      </c>
      <c r="CV148" s="113">
        <f t="shared" si="233"/>
        <v>0</v>
      </c>
      <c r="CW148" s="113">
        <f t="shared" si="277"/>
        <v>60</v>
      </c>
      <c r="CX148" s="113">
        <f t="shared" si="234"/>
        <v>0</v>
      </c>
      <c r="CY148" s="113">
        <f t="shared" si="235"/>
        <v>0</v>
      </c>
      <c r="CZ148" s="113">
        <f t="shared" si="236"/>
        <v>0</v>
      </c>
      <c r="DA148" s="113">
        <f t="shared" si="278"/>
        <v>0</v>
      </c>
      <c r="DB148" s="113">
        <f t="shared" si="279"/>
        <v>1000</v>
      </c>
      <c r="DC148" s="113">
        <f t="shared" si="280"/>
        <v>0</v>
      </c>
      <c r="DD148" s="113">
        <f t="shared" si="281"/>
        <v>2100</v>
      </c>
      <c r="DE148" s="113">
        <f t="shared" si="282"/>
        <v>0</v>
      </c>
      <c r="DF148" s="113">
        <f t="shared" si="283"/>
        <v>0</v>
      </c>
      <c r="DG148" s="113">
        <f t="shared" si="284"/>
        <v>0</v>
      </c>
      <c r="DH148" s="113">
        <f t="shared" si="285"/>
        <v>0</v>
      </c>
      <c r="DI148" s="113">
        <f t="shared" si="286"/>
        <v>0</v>
      </c>
      <c r="DJ148" s="113"/>
      <c r="DK148" s="113">
        <f t="shared" si="287"/>
        <v>0</v>
      </c>
      <c r="DL148" s="113">
        <f t="shared" si="288"/>
        <v>0</v>
      </c>
      <c r="DM148" s="113">
        <f t="shared" si="289"/>
        <v>490</v>
      </c>
      <c r="DN148" s="113">
        <f t="shared" si="290"/>
        <v>0</v>
      </c>
      <c r="DO148" s="113">
        <f t="shared" si="291"/>
        <v>0</v>
      </c>
      <c r="DP148" s="113">
        <f t="shared" si="292"/>
        <v>0</v>
      </c>
      <c r="DQ148" s="113">
        <f t="shared" si="293"/>
        <v>0</v>
      </c>
      <c r="DR148" s="113">
        <f t="shared" si="294"/>
        <v>0</v>
      </c>
      <c r="DS148" s="113">
        <f t="shared" si="237"/>
        <v>0</v>
      </c>
      <c r="DT148" s="113">
        <f t="shared" si="238"/>
        <v>0</v>
      </c>
      <c r="DU148" s="113">
        <f t="shared" si="295"/>
        <v>0</v>
      </c>
      <c r="DV148" s="113">
        <f t="shared" si="296"/>
        <v>0</v>
      </c>
      <c r="DW148" s="113">
        <f t="shared" si="297"/>
        <v>0</v>
      </c>
      <c r="DX148" s="113">
        <f t="shared" si="298"/>
        <v>0</v>
      </c>
      <c r="DY148" s="113">
        <f t="shared" si="299"/>
        <v>453</v>
      </c>
      <c r="DZ148" s="113">
        <f t="shared" si="300"/>
        <v>0</v>
      </c>
      <c r="EA148" s="113">
        <f t="shared" si="301"/>
        <v>0</v>
      </c>
      <c r="EB148" s="113">
        <f t="shared" si="302"/>
        <v>0</v>
      </c>
      <c r="EC148" s="113">
        <f t="shared" si="239"/>
        <v>0</v>
      </c>
      <c r="ED148" s="113">
        <f t="shared" si="240"/>
        <v>0</v>
      </c>
      <c r="EE148" s="113">
        <f t="shared" si="241"/>
        <v>0</v>
      </c>
      <c r="EF148" s="113">
        <f t="shared" si="242"/>
        <v>0</v>
      </c>
      <c r="EG148" s="113">
        <f t="shared" si="303"/>
        <v>60</v>
      </c>
      <c r="EH148" s="113">
        <f t="shared" si="243"/>
        <v>0</v>
      </c>
      <c r="EI148" s="113">
        <f t="shared" si="244"/>
        <v>0</v>
      </c>
      <c r="EJ148" s="113">
        <f t="shared" si="245"/>
        <v>0</v>
      </c>
      <c r="EK148" s="113">
        <f t="shared" si="304"/>
        <v>0</v>
      </c>
      <c r="EL148" s="113">
        <f t="shared" si="305"/>
        <v>1000</v>
      </c>
      <c r="EM148" s="113">
        <f t="shared" si="306"/>
        <v>0</v>
      </c>
      <c r="EN148" s="113">
        <f t="shared" si="307"/>
        <v>2100</v>
      </c>
      <c r="EO148" s="113">
        <f t="shared" si="308"/>
        <v>0</v>
      </c>
      <c r="EP148" s="113">
        <f t="shared" si="309"/>
        <v>0</v>
      </c>
      <c r="EQ148" s="113">
        <f t="shared" si="310"/>
        <v>0</v>
      </c>
      <c r="ER148" s="113">
        <f t="shared" si="311"/>
        <v>0</v>
      </c>
      <c r="ES148" s="113">
        <f t="shared" si="312"/>
        <v>0</v>
      </c>
      <c r="ET148" s="113"/>
      <c r="EU148" s="113">
        <f t="shared" si="313"/>
        <v>0</v>
      </c>
      <c r="EV148" s="113">
        <f t="shared" si="314"/>
        <v>0</v>
      </c>
      <c r="EW148" s="113">
        <f t="shared" si="315"/>
        <v>1470</v>
      </c>
      <c r="EX148" s="113">
        <f t="shared" si="316"/>
        <v>0</v>
      </c>
      <c r="EY148" s="113">
        <f t="shared" si="317"/>
        <v>0</v>
      </c>
      <c r="EZ148" s="113">
        <f t="shared" si="318"/>
        <v>0</v>
      </c>
      <c r="FA148" s="113">
        <f t="shared" si="319"/>
        <v>0</v>
      </c>
      <c r="FB148" s="113">
        <f t="shared" si="320"/>
        <v>0</v>
      </c>
      <c r="FC148" s="113">
        <f t="shared" si="246"/>
        <v>0</v>
      </c>
      <c r="FD148" s="113">
        <f t="shared" si="247"/>
        <v>0</v>
      </c>
      <c r="FE148" s="113">
        <f t="shared" si="321"/>
        <v>0</v>
      </c>
      <c r="FF148" s="113">
        <f t="shared" si="322"/>
        <v>0</v>
      </c>
      <c r="FG148" s="113">
        <f t="shared" si="323"/>
        <v>0</v>
      </c>
      <c r="FH148" s="113">
        <f t="shared" si="324"/>
        <v>0</v>
      </c>
      <c r="FI148" s="113">
        <f t="shared" si="325"/>
        <v>951</v>
      </c>
      <c r="FJ148" s="113">
        <f t="shared" si="326"/>
        <v>0</v>
      </c>
      <c r="FK148" s="113">
        <f t="shared" si="327"/>
        <v>0</v>
      </c>
      <c r="FL148" s="113">
        <f t="shared" si="328"/>
        <v>0</v>
      </c>
      <c r="FM148" s="113">
        <f t="shared" si="248"/>
        <v>0</v>
      </c>
      <c r="FN148" s="113">
        <f t="shared" si="249"/>
        <v>0</v>
      </c>
      <c r="FO148" s="113">
        <f t="shared" si="250"/>
        <v>0</v>
      </c>
      <c r="FP148" s="113">
        <f t="shared" si="251"/>
        <v>0</v>
      </c>
      <c r="FQ148" s="113">
        <f t="shared" si="329"/>
        <v>960</v>
      </c>
      <c r="FR148" s="113">
        <f t="shared" si="252"/>
        <v>0</v>
      </c>
      <c r="FS148" s="113">
        <f t="shared" si="253"/>
        <v>0</v>
      </c>
      <c r="FT148" s="113">
        <f t="shared" si="254"/>
        <v>0</v>
      </c>
      <c r="FU148" s="113">
        <f t="shared" si="330"/>
        <v>0</v>
      </c>
      <c r="FV148" s="113">
        <f t="shared" si="331"/>
        <v>5500</v>
      </c>
      <c r="FW148" s="113">
        <f t="shared" si="332"/>
        <v>0</v>
      </c>
      <c r="FX148" s="113">
        <f t="shared" si="333"/>
        <v>6510</v>
      </c>
      <c r="FY148" s="113">
        <f t="shared" si="334"/>
        <v>0</v>
      </c>
      <c r="FZ148" s="113">
        <f t="shared" si="335"/>
        <v>0</v>
      </c>
      <c r="GA148" s="113">
        <f t="shared" si="336"/>
        <v>0</v>
      </c>
      <c r="GB148" s="113">
        <f t="shared" si="337"/>
        <v>0</v>
      </c>
      <c r="GC148" s="113">
        <f t="shared" si="338"/>
        <v>0</v>
      </c>
    </row>
    <row r="149" spans="2:185" ht="12.75" customHeight="1" x14ac:dyDescent="0.2">
      <c r="B149" s="124">
        <v>142</v>
      </c>
      <c r="C149" s="121" t="s">
        <v>412</v>
      </c>
      <c r="D149" s="126" t="s">
        <v>187</v>
      </c>
      <c r="E149" s="40">
        <f>SUMIF(Entrada_Dados_Ano_2012!$C$7:$C$253,D149,Entrada_Dados_Ano_2012!$D$7:$D$253)</f>
        <v>0</v>
      </c>
      <c r="F149" s="40">
        <f>SUMIF(Entrada_Dados_Ano_2012!$C$7:$C$253,D149,Entrada_Dados_Ano_2012!$E$7:$E$253)</f>
        <v>0</v>
      </c>
      <c r="G149" s="40">
        <f>SUMIF(Entrada_Dados_Ano_2012!$C$7:$C$253,D149,Entrada_Dados_Ano_2012!$F$7:$F$253)</f>
        <v>0</v>
      </c>
      <c r="H149" s="40">
        <f ca="1">SUMIF(Entrada_Dados_Ano_2012!$C$7:$C$253,D149,Entrada_Dados_Ano_2012!$G$7:$G$251)</f>
        <v>0</v>
      </c>
      <c r="I149" s="40">
        <f>SUMIF(Entrada_Dados_Ano_2012!$C$7:$C$251,D149,Entrada_Dados_Ano_2012!$H$7:$H$253)</f>
        <v>0</v>
      </c>
      <c r="J149" s="40">
        <f>SUMIF(Entrada_Dados_Ano_2012!$C$7:$C$253,D149,Entrada_Dados_Ano_2012!$I$7:$I$253)</f>
        <v>0</v>
      </c>
      <c r="K149" s="40">
        <f>SUMIF(Entrada_Dados_Ano_2012!$C$7:$C$253,D149,Entrada_Dados_Ano_2012!$J$7:$J$253)</f>
        <v>12500</v>
      </c>
      <c r="L149" s="40">
        <f>SUMIF(Entrada_Dados_Ano_2012!$C$7:$C$253,D149,Entrada_Dados_Ano_2012!$K$7:$K$253)</f>
        <v>0</v>
      </c>
      <c r="M149" s="40">
        <f>SUMIF(Entrada_Dados_Ano_2012!$C$7:$C$253,D149,Entrada_Dados_Ano_2012!$L$7:$L$253)</f>
        <v>0</v>
      </c>
      <c r="N149" s="40">
        <f>SUMIF(Entrada_Dados_Ano_2012!$C$7:$C$253,D149,Entrada_Dados_Ano_2012!$M$7:$M$253)</f>
        <v>0</v>
      </c>
      <c r="O149" s="40">
        <f>SUMIF(Entrada_Dados_Ano_2012!$C$7:$C$253,D149,Entrada_Dados_Ano_2012!$N$7:$N$253)</f>
        <v>0</v>
      </c>
      <c r="P149" s="40">
        <f>SUMIF(Entrada_Dados_Ano_2012!$C$7:$C$253,D149,Entrada_Dados_Ano_2012!$O$7:$O$253)</f>
        <v>0</v>
      </c>
      <c r="Q149" s="40">
        <f>SUMIF(Entrada_Dados_Ano_2012!$C$7:$C$253,D149,Entrada_Dados_Ano_2012!$P$7:$P$253)</f>
        <v>25</v>
      </c>
      <c r="R149" s="40">
        <f>SUMIF(Entrada_Dados_Ano_2012!$C$7:$C$253,D149,Entrada_Dados_Ano_2012!$Q$7:$Q$253)</f>
        <v>0</v>
      </c>
      <c r="S149" s="40">
        <f>SUMIF(Entrada_Dados_Ano_2012!$C$7:$C$253,D149,Entrada_Dados_Ano_2012!$R$7:$R$253)</f>
        <v>2500</v>
      </c>
      <c r="T149" s="40">
        <f>SUMIF(Entrada_Dados_Ano_2012!$C$7:$C$253,D149,Entrada_Dados_Ano_2012!$S$7:$S$253)</f>
        <v>12000</v>
      </c>
      <c r="U149" s="40">
        <f>SUMIF(Entrada_Dados_Ano_2012!$C$7:$C$253,D149,Entrada_Dados_Ano_2012!$T$7:$T$253)</f>
        <v>1200</v>
      </c>
      <c r="V149" s="40">
        <f>SUMIF(Entrada_Dados_Ano_2012!$C$7:$C$253,D149,Entrada_Dados_Ano_2012!$U$7:$U$253)</f>
        <v>0</v>
      </c>
      <c r="W149" s="145">
        <f>SUMIF(Entrada_Dados_Ano_2012!$C$7:$C$253,D149,Entrada_Dados_Ano_2012!$V$7:$V$253)</f>
        <v>0</v>
      </c>
      <c r="X149" s="142">
        <f>SUMIF(Entrada_Dados_Ano_2012!$C$7:$C$253,D149,Entrada_Dados_Ano_2012!$Y$7:$Y$253)</f>
        <v>0</v>
      </c>
      <c r="Y149" s="40">
        <f>SUMIF(Entrada_Dados_Ano_2012!$C$7:$C$253,D149,Entrada_Dados_Ano_2012!$Z$7:$Z$253)</f>
        <v>0</v>
      </c>
      <c r="Z149" s="40">
        <f>SUMIF(Entrada_Dados_Ano_2012!$C$7:$C$253,D149,Entrada_Dados_Ano_2012!$AA$7:$AA$253)</f>
        <v>0</v>
      </c>
      <c r="AA149" s="40">
        <f>SUMIF(Entrada_Dados_Ano_2012!$C$7:$C$253,D149,Entrada_Dados_Ano_2012!$AB$7:$AB$253)</f>
        <v>0</v>
      </c>
      <c r="AB149" s="40">
        <f>SUMIF(Entrada_Dados_Ano_2012!$C$7:$C$253,D149,Entrada_Dados_Ano_2012!$AC$7:$AC$253)</f>
        <v>0</v>
      </c>
      <c r="AC149" s="40">
        <f>SUMIF(Entrada_Dados_Ano_2012!$C$7:$C$253,D149,Entrada_Dados_Ano_2012!$AD$7:$AD$253)</f>
        <v>0</v>
      </c>
      <c r="AD149" s="40">
        <f>SUMIF(Entrada_Dados_Ano_2012!$C$7:$C$253,D149,Entrada_Dados_Ano_2012!$AE$7:$AE$253)</f>
        <v>12500</v>
      </c>
      <c r="AE149" s="40">
        <f>SUMIF(Entrada_Dados_Ano_2012!$C$7:$C$253,D149,Entrada_Dados_Ano_2012!$AF$7:$AF$253)</f>
        <v>0</v>
      </c>
      <c r="AF149" s="40">
        <f>SUMIF(Entrada_Dados_Ano_2012!$C$7:$C$253,D149,Entrada_Dados_Ano_2012!$AG$7:$AG$253)</f>
        <v>0</v>
      </c>
      <c r="AG149" s="40">
        <f>SUMIF(Entrada_Dados_Ano_2012!$C$7:$C$253,D149,Entrada_Dados_Ano_2012!$AH$7:$AH$253)</f>
        <v>0</v>
      </c>
      <c r="AH149" s="40">
        <f>SUMIF(Entrada_Dados_Ano_2012!$C$7:$C$253,D149,Entrada_Dados_Ano_2012!$AI$7:$AI$253)</f>
        <v>0</v>
      </c>
      <c r="AI149" s="40">
        <f>SUMIF(Entrada_Dados_Ano_2012!$C$7:$C$253,D149,Entrada_Dados_Ano_2012!$AJ$7:$AJ$253)</f>
        <v>0</v>
      </c>
      <c r="AJ149" s="40">
        <f>SUMIF(Entrada_Dados_Ano_2012!$C$7:$C$253,D149,Entrada_Dados_Ano_2012!$AK$7:$AK$253)</f>
        <v>25</v>
      </c>
      <c r="AK149" s="40">
        <f>SUMIF(Entrada_Dados_Ano_2012!$C$7:$C$253,D149,Entrada_Dados_Ano_2012!$AL$7:$AL$253)</f>
        <v>0</v>
      </c>
      <c r="AL149" s="40">
        <f>SUMIF(Entrada_Dados_Ano_2012!$C$7:$C$253,D149,Entrada_Dados_Ano_2012!$AM$7:$AM$253)</f>
        <v>2500</v>
      </c>
      <c r="AM149" s="40">
        <f>SUMIF(Entrada_Dados_Ano_2012!$C$7:$C$253,D149,Entrada_Dados_Ano_2012!$AN$7:$AN$253)</f>
        <v>12000</v>
      </c>
      <c r="AN149" s="40">
        <f>SUMIF(Entrada_Dados_Ano_2012!$C$7:$C$253,D149,Entrada_Dados_Ano_2012!$AO$7:$AO$253)</f>
        <v>1200</v>
      </c>
      <c r="AO149" s="40">
        <f>SUMIF(Entrada_Dados_Ano_2012!$C$7:$C$253,D149,Entrada_Dados_Ano_2012!$AP$7:$AP$253)</f>
        <v>0</v>
      </c>
      <c r="AP149" s="145">
        <f>SUMIF(Entrada_Dados_Ano_2012!$C$7:$C$253,D149,Entrada_Dados_Ano_2012!$AQ$7:$AQ$253)</f>
        <v>0</v>
      </c>
      <c r="AQ149" s="142">
        <f>SUMIF(Entrada_Dados_Ano_2012!$C$7:$C$253,D149,Entrada_Dados_Ano_2012!$AT$7:$AT$253)</f>
        <v>0</v>
      </c>
      <c r="AR149" s="40">
        <f>SUMIF(Entrada_Dados_Ano_2012!$C$7:$C$253,D149,Entrada_Dados_Ano_2012!$AU$7:$AU$253)</f>
        <v>0</v>
      </c>
      <c r="AS149" s="40">
        <f>SUMIF(Entrada_Dados_Ano_2012!$C$7:$C$253,D149,Entrada_Dados_Ano_2012!$AV$7:$AV$253)</f>
        <v>0</v>
      </c>
      <c r="AT149" s="40">
        <f>SUMIF(Entrada_Dados_Ano_2012!$C$7:$C$253,D149,Entrada_Dados_Ano_2012!$AW$7:$AW$253)</f>
        <v>0</v>
      </c>
      <c r="AU149" s="40">
        <f>SUMIF(Entrada_Dados_Ano_2012!$C$7:$C$253,D149,Entrada_Dados_Ano_2012!$AX$7:$AX$253)</f>
        <v>0</v>
      </c>
      <c r="AV149" s="40">
        <f>SUMIF(Entrada_Dados_Ano_2012!$C$7:$C$253,D149,Entrada_Dados_Ano_2012!$AY$7:$AY$253)</f>
        <v>0</v>
      </c>
      <c r="AW149" s="40">
        <f>SUMIF(Entrada_Dados_Ano_2012!$C$7:$C$253,D149,Entrada_Dados_Ano_2012!$AZ$7:$AZ$253)</f>
        <v>937500</v>
      </c>
      <c r="AX149" s="40">
        <f>SUMIF(Entrada_Dados_Ano_2012!$C$7:$C$253,D149,Entrada_Dados_Ano_2012!$BA$7:$BA$253)</f>
        <v>0</v>
      </c>
      <c r="AY149" s="40">
        <f>SUMIF(Entrada_Dados_Ano_2012!$C$7:$C$253,D149,Entrada_Dados_Ano_2012!$BB$7:$BB$253)</f>
        <v>0</v>
      </c>
      <c r="AZ149" s="40">
        <f>SUMIF(Entrada_Dados_Ano_2012!$C$7:$C$253,D149,Entrada_Dados_Ano_2012!$BC$7:$BC$253)</f>
        <v>0</v>
      </c>
      <c r="BA149" s="40">
        <f>SUMIF(Entrada_Dados_Ano_2012!$C$7:$C$253,D149,Entrada_Dados_Ano_2012!$BD$7:$BD$253)</f>
        <v>0</v>
      </c>
      <c r="BB149" s="40">
        <f>SUMIF(Entrada_Dados_Ano_2012!$C$7:$C$253,D149,Entrada_Dados_Ano_2012!$BE$7:$BE$253)</f>
        <v>0</v>
      </c>
      <c r="BC149" s="40">
        <f>SUMIF(Entrada_Dados_Ano_2012!$C$7:$C$253,D149,Entrada_Dados_Ano_2012!$BF$7:$BF$253)</f>
        <v>395</v>
      </c>
      <c r="BD149" s="40">
        <f>SUMIF(Entrada_Dados_Ano_2012!$C$7:$C$253,D149,Entrada_Dados_Ano_2012!$BG$7:$BG$253)</f>
        <v>0</v>
      </c>
      <c r="BE149" s="40">
        <f>SUMIF(Entrada_Dados_Ano_2012!$C$7:$C$253,D149,Entrada_Dados_Ano_2012!$BH$7:$BH$253)</f>
        <v>13250</v>
      </c>
      <c r="BF149" s="40">
        <f>SUMIF(Entrada_Dados_Ano_2012!$C$7:$C$253,D149,Entrada_Dados_Ano_2012!$BI$7:$BI$253)</f>
        <v>33600</v>
      </c>
      <c r="BG149" s="40">
        <f>SUMIF(Entrada_Dados_Ano_2012!$C$7:$C$253,D149,Entrada_Dados_Ano_2012!$BJ$7:$BJ$253)</f>
        <v>3480</v>
      </c>
      <c r="BH149" s="40">
        <f>SUMIF(Entrada_Dados_Ano_2012!$C$7:$C$253,D149,Entrada_Dados_Ano_2012!$BK$7:$BK$253)</f>
        <v>0</v>
      </c>
      <c r="BI149" s="40">
        <f>SUMIF(Entrada_Dados_Ano_2012!$C$7:$C$253,D149,Entrada_Dados_Ano_2012!$BL$7:$BL$253)</f>
        <v>0</v>
      </c>
      <c r="BK149" s="80">
        <v>142</v>
      </c>
      <c r="BL149" s="81">
        <f t="shared" si="255"/>
        <v>0</v>
      </c>
      <c r="BM149" s="80" t="str">
        <f>IF(BL149=1,SUM($BL$8:BL149),"")</f>
        <v/>
      </c>
      <c r="BN149" s="86" t="str">
        <f t="shared" si="256"/>
        <v>Maurilândia</v>
      </c>
      <c r="BO149" s="117">
        <f t="shared" si="339"/>
        <v>0</v>
      </c>
      <c r="BP149" s="116">
        <f>HLOOKUP($BP$6,$BZ$6:DI149,BX149)</f>
        <v>0</v>
      </c>
      <c r="BQ149" s="117">
        <f>HLOOKUP($BQ$6,$DJ$6:ES149,BX149)</f>
        <v>0</v>
      </c>
      <c r="BR149" s="116">
        <f>HLOOKUP($BR$6,$ET$6:GC149,BX149)</f>
        <v>0</v>
      </c>
      <c r="BS149" s="84" t="str">
        <f t="shared" si="257"/>
        <v/>
      </c>
      <c r="BT149" s="96" t="str">
        <f>IF((SUM($BL148:$BL$254)=0),"",IF($BK149=VLOOKUP($BK149,$BM$8:$BM$254,1),IF(VLOOKUP($BK149,$BM$8:$BO$254,2)=0,"",VLOOKUP($BK149,$BM$8:$BO$254,3))," "))</f>
        <v/>
      </c>
      <c r="BU149" s="93" t="str">
        <f t="shared" si="258"/>
        <v/>
      </c>
      <c r="BV149" s="90" t="str">
        <f t="shared" si="259"/>
        <v/>
      </c>
      <c r="BW149" s="93" t="str">
        <f t="shared" si="260"/>
        <v/>
      </c>
      <c r="BX149" s="97">
        <v>144</v>
      </c>
      <c r="BY149" s="29"/>
      <c r="BZ149" s="113"/>
      <c r="CA149" s="113">
        <f t="shared" si="261"/>
        <v>0</v>
      </c>
      <c r="CB149" s="113">
        <f t="shared" si="262"/>
        <v>0</v>
      </c>
      <c r="CC149" s="113">
        <f t="shared" si="263"/>
        <v>0</v>
      </c>
      <c r="CD149" s="113">
        <f t="shared" si="264"/>
        <v>0</v>
      </c>
      <c r="CE149" s="113">
        <f t="shared" ca="1" si="265"/>
        <v>0</v>
      </c>
      <c r="CF149" s="113">
        <f t="shared" si="266"/>
        <v>0</v>
      </c>
      <c r="CG149" s="113">
        <f t="shared" si="267"/>
        <v>0</v>
      </c>
      <c r="CH149" s="113">
        <f t="shared" si="268"/>
        <v>0</v>
      </c>
      <c r="CI149" s="113">
        <f t="shared" si="228"/>
        <v>0</v>
      </c>
      <c r="CJ149" s="113">
        <f t="shared" si="229"/>
        <v>0</v>
      </c>
      <c r="CK149" s="113">
        <f t="shared" si="269"/>
        <v>12500</v>
      </c>
      <c r="CL149" s="113">
        <f t="shared" si="270"/>
        <v>0</v>
      </c>
      <c r="CM149" s="113">
        <f t="shared" si="271"/>
        <v>0</v>
      </c>
      <c r="CN149" s="113">
        <f t="shared" si="272"/>
        <v>0</v>
      </c>
      <c r="CO149" s="113">
        <f t="shared" si="273"/>
        <v>0</v>
      </c>
      <c r="CP149" s="113">
        <f t="shared" si="274"/>
        <v>0</v>
      </c>
      <c r="CQ149" s="113">
        <f t="shared" si="275"/>
        <v>0</v>
      </c>
      <c r="CR149" s="113">
        <f t="shared" si="276"/>
        <v>0</v>
      </c>
      <c r="CS149" s="113">
        <f t="shared" si="230"/>
        <v>0</v>
      </c>
      <c r="CT149" s="113">
        <f t="shared" si="231"/>
        <v>0</v>
      </c>
      <c r="CU149" s="113">
        <f t="shared" si="232"/>
        <v>0</v>
      </c>
      <c r="CV149" s="113">
        <f t="shared" si="233"/>
        <v>0</v>
      </c>
      <c r="CW149" s="113">
        <f t="shared" si="277"/>
        <v>25</v>
      </c>
      <c r="CX149" s="113">
        <f t="shared" si="234"/>
        <v>0</v>
      </c>
      <c r="CY149" s="113">
        <f t="shared" si="235"/>
        <v>0</v>
      </c>
      <c r="CZ149" s="113">
        <f t="shared" si="236"/>
        <v>0</v>
      </c>
      <c r="DA149" s="113">
        <f t="shared" si="278"/>
        <v>0</v>
      </c>
      <c r="DB149" s="113">
        <f t="shared" si="279"/>
        <v>2500</v>
      </c>
      <c r="DC149" s="113">
        <f t="shared" si="280"/>
        <v>0</v>
      </c>
      <c r="DD149" s="113">
        <f t="shared" si="281"/>
        <v>12000</v>
      </c>
      <c r="DE149" s="113">
        <f t="shared" si="282"/>
        <v>1200</v>
      </c>
      <c r="DF149" s="113">
        <f t="shared" si="283"/>
        <v>0</v>
      </c>
      <c r="DG149" s="113">
        <f t="shared" si="284"/>
        <v>0</v>
      </c>
      <c r="DH149" s="113">
        <f t="shared" si="285"/>
        <v>0</v>
      </c>
      <c r="DI149" s="113">
        <f t="shared" si="286"/>
        <v>0</v>
      </c>
      <c r="DJ149" s="113"/>
      <c r="DK149" s="113">
        <f t="shared" si="287"/>
        <v>0</v>
      </c>
      <c r="DL149" s="113">
        <f t="shared" si="288"/>
        <v>0</v>
      </c>
      <c r="DM149" s="113">
        <f t="shared" si="289"/>
        <v>0</v>
      </c>
      <c r="DN149" s="113">
        <f t="shared" si="290"/>
        <v>0</v>
      </c>
      <c r="DO149" s="113">
        <f t="shared" si="291"/>
        <v>0</v>
      </c>
      <c r="DP149" s="113">
        <f t="shared" si="292"/>
        <v>0</v>
      </c>
      <c r="DQ149" s="113">
        <f t="shared" si="293"/>
        <v>0</v>
      </c>
      <c r="DR149" s="113">
        <f t="shared" si="294"/>
        <v>0</v>
      </c>
      <c r="DS149" s="113">
        <f t="shared" si="237"/>
        <v>0</v>
      </c>
      <c r="DT149" s="113">
        <f t="shared" si="238"/>
        <v>0</v>
      </c>
      <c r="DU149" s="113">
        <f t="shared" si="295"/>
        <v>12500</v>
      </c>
      <c r="DV149" s="113">
        <f t="shared" si="296"/>
        <v>0</v>
      </c>
      <c r="DW149" s="113">
        <f t="shared" si="297"/>
        <v>0</v>
      </c>
      <c r="DX149" s="113">
        <f t="shared" si="298"/>
        <v>0</v>
      </c>
      <c r="DY149" s="113">
        <f t="shared" si="299"/>
        <v>0</v>
      </c>
      <c r="DZ149" s="113">
        <f t="shared" si="300"/>
        <v>0</v>
      </c>
      <c r="EA149" s="113">
        <f t="shared" si="301"/>
        <v>0</v>
      </c>
      <c r="EB149" s="113">
        <f t="shared" si="302"/>
        <v>0</v>
      </c>
      <c r="EC149" s="113">
        <f t="shared" si="239"/>
        <v>0</v>
      </c>
      <c r="ED149" s="113">
        <f t="shared" si="240"/>
        <v>0</v>
      </c>
      <c r="EE149" s="113">
        <f t="shared" si="241"/>
        <v>0</v>
      </c>
      <c r="EF149" s="113">
        <f t="shared" si="242"/>
        <v>0</v>
      </c>
      <c r="EG149" s="113">
        <f t="shared" si="303"/>
        <v>25</v>
      </c>
      <c r="EH149" s="113">
        <f t="shared" si="243"/>
        <v>0</v>
      </c>
      <c r="EI149" s="113">
        <f t="shared" si="244"/>
        <v>0</v>
      </c>
      <c r="EJ149" s="113">
        <f t="shared" si="245"/>
        <v>0</v>
      </c>
      <c r="EK149" s="113">
        <f t="shared" si="304"/>
        <v>0</v>
      </c>
      <c r="EL149" s="113">
        <f t="shared" si="305"/>
        <v>2500</v>
      </c>
      <c r="EM149" s="113">
        <f t="shared" si="306"/>
        <v>0</v>
      </c>
      <c r="EN149" s="113">
        <f t="shared" si="307"/>
        <v>12000</v>
      </c>
      <c r="EO149" s="113">
        <f t="shared" si="308"/>
        <v>1200</v>
      </c>
      <c r="EP149" s="113">
        <f t="shared" si="309"/>
        <v>0</v>
      </c>
      <c r="EQ149" s="113">
        <f t="shared" si="310"/>
        <v>0</v>
      </c>
      <c r="ER149" s="113">
        <f t="shared" si="311"/>
        <v>0</v>
      </c>
      <c r="ES149" s="113">
        <f t="shared" si="312"/>
        <v>0</v>
      </c>
      <c r="ET149" s="113"/>
      <c r="EU149" s="113">
        <f t="shared" si="313"/>
        <v>0</v>
      </c>
      <c r="EV149" s="113">
        <f t="shared" si="314"/>
        <v>0</v>
      </c>
      <c r="EW149" s="113">
        <f t="shared" si="315"/>
        <v>0</v>
      </c>
      <c r="EX149" s="113">
        <f t="shared" si="316"/>
        <v>0</v>
      </c>
      <c r="EY149" s="113">
        <f t="shared" si="317"/>
        <v>0</v>
      </c>
      <c r="EZ149" s="113">
        <f t="shared" si="318"/>
        <v>0</v>
      </c>
      <c r="FA149" s="113">
        <f t="shared" si="319"/>
        <v>0</v>
      </c>
      <c r="FB149" s="113">
        <f t="shared" si="320"/>
        <v>0</v>
      </c>
      <c r="FC149" s="113">
        <f t="shared" si="246"/>
        <v>0</v>
      </c>
      <c r="FD149" s="113">
        <f t="shared" si="247"/>
        <v>0</v>
      </c>
      <c r="FE149" s="113">
        <f t="shared" si="321"/>
        <v>937500</v>
      </c>
      <c r="FF149" s="113">
        <f t="shared" si="322"/>
        <v>0</v>
      </c>
      <c r="FG149" s="113">
        <f t="shared" si="323"/>
        <v>0</v>
      </c>
      <c r="FH149" s="113">
        <f t="shared" si="324"/>
        <v>0</v>
      </c>
      <c r="FI149" s="113">
        <f t="shared" si="325"/>
        <v>0</v>
      </c>
      <c r="FJ149" s="113">
        <f t="shared" si="326"/>
        <v>0</v>
      </c>
      <c r="FK149" s="113">
        <f t="shared" si="327"/>
        <v>0</v>
      </c>
      <c r="FL149" s="113">
        <f t="shared" si="328"/>
        <v>0</v>
      </c>
      <c r="FM149" s="113">
        <f t="shared" si="248"/>
        <v>0</v>
      </c>
      <c r="FN149" s="113">
        <f t="shared" si="249"/>
        <v>0</v>
      </c>
      <c r="FO149" s="113">
        <f t="shared" si="250"/>
        <v>0</v>
      </c>
      <c r="FP149" s="113">
        <f t="shared" si="251"/>
        <v>0</v>
      </c>
      <c r="FQ149" s="113">
        <f t="shared" si="329"/>
        <v>395</v>
      </c>
      <c r="FR149" s="113">
        <f t="shared" si="252"/>
        <v>0</v>
      </c>
      <c r="FS149" s="113">
        <f t="shared" si="253"/>
        <v>0</v>
      </c>
      <c r="FT149" s="113">
        <f t="shared" si="254"/>
        <v>0</v>
      </c>
      <c r="FU149" s="113">
        <f t="shared" si="330"/>
        <v>0</v>
      </c>
      <c r="FV149" s="113">
        <f t="shared" si="331"/>
        <v>13250</v>
      </c>
      <c r="FW149" s="113">
        <f t="shared" si="332"/>
        <v>0</v>
      </c>
      <c r="FX149" s="113">
        <f t="shared" si="333"/>
        <v>33600</v>
      </c>
      <c r="FY149" s="113">
        <f t="shared" si="334"/>
        <v>3480</v>
      </c>
      <c r="FZ149" s="113">
        <f t="shared" si="335"/>
        <v>0</v>
      </c>
      <c r="GA149" s="113">
        <f t="shared" si="336"/>
        <v>0</v>
      </c>
      <c r="GB149" s="113">
        <f t="shared" si="337"/>
        <v>0</v>
      </c>
      <c r="GC149" s="113">
        <f t="shared" si="338"/>
        <v>0</v>
      </c>
    </row>
    <row r="150" spans="2:185" ht="12.75" customHeight="1" x14ac:dyDescent="0.2">
      <c r="B150" s="124">
        <v>143</v>
      </c>
      <c r="C150" s="121" t="s">
        <v>413</v>
      </c>
      <c r="D150" s="126" t="s">
        <v>188</v>
      </c>
      <c r="E150" s="40">
        <f>SUMIF(Entrada_Dados_Ano_2012!$C$7:$C$253,D150,Entrada_Dados_Ano_2012!$D$7:$D$253)</f>
        <v>0</v>
      </c>
      <c r="F150" s="40">
        <f>SUMIF(Entrada_Dados_Ano_2012!$C$7:$C$253,D150,Entrada_Dados_Ano_2012!$E$7:$E$253)</f>
        <v>0</v>
      </c>
      <c r="G150" s="40">
        <f>SUMIF(Entrada_Dados_Ano_2012!$C$7:$C$253,D150,Entrada_Dados_Ano_2012!$F$7:$F$253)</f>
        <v>0</v>
      </c>
      <c r="H150" s="40">
        <f ca="1">SUMIF(Entrada_Dados_Ano_2012!$C$7:$C$253,D150,Entrada_Dados_Ano_2012!$G$7:$G$251)</f>
        <v>0</v>
      </c>
      <c r="I150" s="40">
        <f>SUMIF(Entrada_Dados_Ano_2012!$C$7:$C$251,D150,Entrada_Dados_Ano_2012!$H$7:$H$253)</f>
        <v>50</v>
      </c>
      <c r="J150" s="40">
        <f>SUMIF(Entrada_Dados_Ano_2012!$C$7:$C$253,D150,Entrada_Dados_Ano_2012!$I$7:$I$253)</f>
        <v>0</v>
      </c>
      <c r="K150" s="40">
        <f>SUMIF(Entrada_Dados_Ano_2012!$C$7:$C$253,D150,Entrada_Dados_Ano_2012!$J$7:$J$253)</f>
        <v>0</v>
      </c>
      <c r="L150" s="40">
        <f>SUMIF(Entrada_Dados_Ano_2012!$C$7:$C$253,D150,Entrada_Dados_Ano_2012!$K$7:$K$253)</f>
        <v>0</v>
      </c>
      <c r="M150" s="40">
        <f>SUMIF(Entrada_Dados_Ano_2012!$C$7:$C$253,D150,Entrada_Dados_Ano_2012!$L$7:$L$253)</f>
        <v>0</v>
      </c>
      <c r="N150" s="40">
        <f>SUMIF(Entrada_Dados_Ano_2012!$C$7:$C$253,D150,Entrada_Dados_Ano_2012!$M$7:$M$253)</f>
        <v>400</v>
      </c>
      <c r="O150" s="40">
        <f>SUMIF(Entrada_Dados_Ano_2012!$C$7:$C$253,D150,Entrada_Dados_Ano_2012!$N$7:$N$253)</f>
        <v>0</v>
      </c>
      <c r="P150" s="40">
        <f>SUMIF(Entrada_Dados_Ano_2012!$C$7:$C$253,D150,Entrada_Dados_Ano_2012!$O$7:$O$253)</f>
        <v>0</v>
      </c>
      <c r="Q150" s="40">
        <f>SUMIF(Entrada_Dados_Ano_2012!$C$7:$C$253,D150,Entrada_Dados_Ano_2012!$P$7:$P$253)</f>
        <v>0</v>
      </c>
      <c r="R150" s="40">
        <f>SUMIF(Entrada_Dados_Ano_2012!$C$7:$C$253,D150,Entrada_Dados_Ano_2012!$Q$7:$Q$253)</f>
        <v>0</v>
      </c>
      <c r="S150" s="40">
        <f>SUMIF(Entrada_Dados_Ano_2012!$C$7:$C$253,D150,Entrada_Dados_Ano_2012!$R$7:$R$253)</f>
        <v>4500</v>
      </c>
      <c r="T150" s="40">
        <f>SUMIF(Entrada_Dados_Ano_2012!$C$7:$C$253,D150,Entrada_Dados_Ano_2012!$S$7:$S$253)</f>
        <v>7000</v>
      </c>
      <c r="U150" s="40">
        <f>SUMIF(Entrada_Dados_Ano_2012!$C$7:$C$253,D150,Entrada_Dados_Ano_2012!$T$7:$T$253)</f>
        <v>1100</v>
      </c>
      <c r="V150" s="40">
        <f>SUMIF(Entrada_Dados_Ano_2012!$C$7:$C$253,D150,Entrada_Dados_Ano_2012!$U$7:$U$253)</f>
        <v>0</v>
      </c>
      <c r="W150" s="145">
        <f>SUMIF(Entrada_Dados_Ano_2012!$C$7:$C$253,D150,Entrada_Dados_Ano_2012!$V$7:$V$253)</f>
        <v>0</v>
      </c>
      <c r="X150" s="142">
        <f>SUMIF(Entrada_Dados_Ano_2012!$C$7:$C$253,D150,Entrada_Dados_Ano_2012!$Y$7:$Y$253)</f>
        <v>0</v>
      </c>
      <c r="Y150" s="40">
        <f>SUMIF(Entrada_Dados_Ano_2012!$C$7:$C$253,D150,Entrada_Dados_Ano_2012!$Z$7:$Z$253)</f>
        <v>0</v>
      </c>
      <c r="Z150" s="40">
        <f>SUMIF(Entrada_Dados_Ano_2012!$C$7:$C$253,D150,Entrada_Dados_Ano_2012!$AA$7:$AA$253)</f>
        <v>0</v>
      </c>
      <c r="AA150" s="40">
        <f>SUMIF(Entrada_Dados_Ano_2012!$C$7:$C$253,D150,Entrada_Dados_Ano_2012!$AB$7:$AB$253)</f>
        <v>0</v>
      </c>
      <c r="AB150" s="40">
        <f>SUMIF(Entrada_Dados_Ano_2012!$C$7:$C$253,D150,Entrada_Dados_Ano_2012!$AC$7:$AC$253)</f>
        <v>50</v>
      </c>
      <c r="AC150" s="40">
        <f>SUMIF(Entrada_Dados_Ano_2012!$C$7:$C$253,D150,Entrada_Dados_Ano_2012!$AD$7:$AD$253)</f>
        <v>0</v>
      </c>
      <c r="AD150" s="40">
        <f>SUMIF(Entrada_Dados_Ano_2012!$C$7:$C$253,D150,Entrada_Dados_Ano_2012!$AE$7:$AE$253)</f>
        <v>0</v>
      </c>
      <c r="AE150" s="40">
        <f>SUMIF(Entrada_Dados_Ano_2012!$C$7:$C$253,D150,Entrada_Dados_Ano_2012!$AF$7:$AF$253)</f>
        <v>0</v>
      </c>
      <c r="AF150" s="40">
        <f>SUMIF(Entrada_Dados_Ano_2012!$C$7:$C$253,D150,Entrada_Dados_Ano_2012!$AG$7:$AG$253)</f>
        <v>0</v>
      </c>
      <c r="AG150" s="40">
        <f>SUMIF(Entrada_Dados_Ano_2012!$C$7:$C$253,D150,Entrada_Dados_Ano_2012!$AH$7:$AH$253)</f>
        <v>400</v>
      </c>
      <c r="AH150" s="40">
        <f>SUMIF(Entrada_Dados_Ano_2012!$C$7:$C$253,D150,Entrada_Dados_Ano_2012!$AI$7:$AI$253)</f>
        <v>0</v>
      </c>
      <c r="AI150" s="40">
        <f>SUMIF(Entrada_Dados_Ano_2012!$C$7:$C$253,D150,Entrada_Dados_Ano_2012!$AJ$7:$AJ$253)</f>
        <v>0</v>
      </c>
      <c r="AJ150" s="40">
        <f>SUMIF(Entrada_Dados_Ano_2012!$C$7:$C$253,D150,Entrada_Dados_Ano_2012!$AK$7:$AK$253)</f>
        <v>0</v>
      </c>
      <c r="AK150" s="40">
        <f>SUMIF(Entrada_Dados_Ano_2012!$C$7:$C$253,D150,Entrada_Dados_Ano_2012!$AL$7:$AL$253)</f>
        <v>0</v>
      </c>
      <c r="AL150" s="40">
        <f>SUMIF(Entrada_Dados_Ano_2012!$C$7:$C$253,D150,Entrada_Dados_Ano_2012!$AM$7:$AM$253)</f>
        <v>4500</v>
      </c>
      <c r="AM150" s="40">
        <f>SUMIF(Entrada_Dados_Ano_2012!$C$7:$C$253,D150,Entrada_Dados_Ano_2012!$AN$7:$AN$253)</f>
        <v>7000</v>
      </c>
      <c r="AN150" s="40">
        <f>SUMIF(Entrada_Dados_Ano_2012!$C$7:$C$253,D150,Entrada_Dados_Ano_2012!$AO$7:$AO$253)</f>
        <v>1100</v>
      </c>
      <c r="AO150" s="40">
        <f>SUMIF(Entrada_Dados_Ano_2012!$C$7:$C$253,D150,Entrada_Dados_Ano_2012!$AP$7:$AP$253)</f>
        <v>0</v>
      </c>
      <c r="AP150" s="145">
        <f>SUMIF(Entrada_Dados_Ano_2012!$C$7:$C$253,D150,Entrada_Dados_Ano_2012!$AQ$7:$AQ$253)</f>
        <v>0</v>
      </c>
      <c r="AQ150" s="142">
        <f>SUMIF(Entrada_Dados_Ano_2012!$C$7:$C$253,D150,Entrada_Dados_Ano_2012!$AT$7:$AT$253)</f>
        <v>0</v>
      </c>
      <c r="AR150" s="40">
        <f>SUMIF(Entrada_Dados_Ano_2012!$C$7:$C$253,D150,Entrada_Dados_Ano_2012!$AU$7:$AU$253)</f>
        <v>0</v>
      </c>
      <c r="AS150" s="40">
        <f>SUMIF(Entrada_Dados_Ano_2012!$C$7:$C$253,D150,Entrada_Dados_Ano_2012!$AV$7:$AV$253)</f>
        <v>0</v>
      </c>
      <c r="AT150" s="40">
        <f>SUMIF(Entrada_Dados_Ano_2012!$C$7:$C$253,D150,Entrada_Dados_Ano_2012!$AW$7:$AW$253)</f>
        <v>0</v>
      </c>
      <c r="AU150" s="40">
        <f>SUMIF(Entrada_Dados_Ano_2012!$C$7:$C$253,D150,Entrada_Dados_Ano_2012!$AX$7:$AX$253)</f>
        <v>100</v>
      </c>
      <c r="AV150" s="40">
        <f>SUMIF(Entrada_Dados_Ano_2012!$C$7:$C$253,D150,Entrada_Dados_Ano_2012!$AY$7:$AY$253)</f>
        <v>0</v>
      </c>
      <c r="AW150" s="40">
        <f>SUMIF(Entrada_Dados_Ano_2012!$C$7:$C$253,D150,Entrada_Dados_Ano_2012!$AZ$7:$AZ$253)</f>
        <v>0</v>
      </c>
      <c r="AX150" s="40">
        <f>SUMIF(Entrada_Dados_Ano_2012!$C$7:$C$253,D150,Entrada_Dados_Ano_2012!$BA$7:$BA$253)</f>
        <v>0</v>
      </c>
      <c r="AY150" s="40">
        <f>SUMIF(Entrada_Dados_Ano_2012!$C$7:$C$253,D150,Entrada_Dados_Ano_2012!$BB$7:$BB$253)</f>
        <v>0</v>
      </c>
      <c r="AZ150" s="40">
        <f>SUMIF(Entrada_Dados_Ano_2012!$C$7:$C$253,D150,Entrada_Dados_Ano_2012!$BC$7:$BC$253)</f>
        <v>900</v>
      </c>
      <c r="BA150" s="40">
        <f>SUMIF(Entrada_Dados_Ano_2012!$C$7:$C$253,D150,Entrada_Dados_Ano_2012!$BD$7:$BD$253)</f>
        <v>0</v>
      </c>
      <c r="BB150" s="40">
        <f>SUMIF(Entrada_Dados_Ano_2012!$C$7:$C$253,D150,Entrada_Dados_Ano_2012!$BE$7:$BE$253)</f>
        <v>0</v>
      </c>
      <c r="BC150" s="40">
        <f>SUMIF(Entrada_Dados_Ano_2012!$C$7:$C$253,D150,Entrada_Dados_Ano_2012!$BF$7:$BF$253)</f>
        <v>0</v>
      </c>
      <c r="BD150" s="40">
        <f>SUMIF(Entrada_Dados_Ano_2012!$C$7:$C$253,D150,Entrada_Dados_Ano_2012!$BG$7:$BG$253)</f>
        <v>0</v>
      </c>
      <c r="BE150" s="40">
        <f>SUMIF(Entrada_Dados_Ano_2012!$C$7:$C$253,D150,Entrada_Dados_Ano_2012!$BH$7:$BH$253)</f>
        <v>8700</v>
      </c>
      <c r="BF150" s="40">
        <f>SUMIF(Entrada_Dados_Ano_2012!$C$7:$C$253,D150,Entrada_Dados_Ano_2012!$BI$7:$BI$253)</f>
        <v>24360</v>
      </c>
      <c r="BG150" s="40">
        <f>SUMIF(Entrada_Dados_Ano_2012!$C$7:$C$253,D150,Entrada_Dados_Ano_2012!$BJ$7:$BJ$253)</f>
        <v>3160</v>
      </c>
      <c r="BH150" s="40">
        <f>SUMIF(Entrada_Dados_Ano_2012!$C$7:$C$253,D150,Entrada_Dados_Ano_2012!$BK$7:$BK$253)</f>
        <v>0</v>
      </c>
      <c r="BI150" s="40">
        <f>SUMIF(Entrada_Dados_Ano_2012!$C$7:$C$253,D150,Entrada_Dados_Ano_2012!$BL$7:$BL$253)</f>
        <v>0</v>
      </c>
      <c r="BK150" s="80">
        <v>143</v>
      </c>
      <c r="BL150" s="81">
        <f t="shared" si="255"/>
        <v>0</v>
      </c>
      <c r="BM150" s="80" t="str">
        <f>IF(BL150=1,SUM($BL$8:BL150),"")</f>
        <v/>
      </c>
      <c r="BN150" s="86" t="str">
        <f t="shared" si="256"/>
        <v>Mimoso de Goiás</v>
      </c>
      <c r="BO150" s="117">
        <f t="shared" si="339"/>
        <v>0</v>
      </c>
      <c r="BP150" s="116">
        <f>HLOOKUP($BP$6,$BZ$6:DI150,BX150)</f>
        <v>0</v>
      </c>
      <c r="BQ150" s="117">
        <f>HLOOKUP($BQ$6,$DJ$6:ES150,BX150)</f>
        <v>0</v>
      </c>
      <c r="BR150" s="116">
        <f>HLOOKUP($BR$6,$ET$6:GC150,BX150)</f>
        <v>0</v>
      </c>
      <c r="BS150" s="84" t="str">
        <f t="shared" si="257"/>
        <v/>
      </c>
      <c r="BT150" s="96" t="str">
        <f>IF((SUM($BL149:$BL$254)=0),"",IF($BK150=VLOOKUP($BK150,$BM$8:$BM$254,1),IF(VLOOKUP($BK150,$BM$8:$BO$254,2)=0,"",VLOOKUP($BK150,$BM$8:$BO$254,3))," "))</f>
        <v/>
      </c>
      <c r="BU150" s="93" t="str">
        <f t="shared" si="258"/>
        <v/>
      </c>
      <c r="BV150" s="90" t="str">
        <f t="shared" si="259"/>
        <v/>
      </c>
      <c r="BW150" s="93" t="str">
        <f t="shared" si="260"/>
        <v/>
      </c>
      <c r="BX150" s="97">
        <v>145</v>
      </c>
      <c r="BY150" s="29"/>
      <c r="BZ150" s="113"/>
      <c r="CA150" s="113">
        <f t="shared" si="261"/>
        <v>0</v>
      </c>
      <c r="CB150" s="113">
        <f t="shared" si="262"/>
        <v>0</v>
      </c>
      <c r="CC150" s="113">
        <f t="shared" si="263"/>
        <v>0</v>
      </c>
      <c r="CD150" s="113">
        <f t="shared" si="264"/>
        <v>0</v>
      </c>
      <c r="CE150" s="113">
        <f t="shared" ca="1" si="265"/>
        <v>0</v>
      </c>
      <c r="CF150" s="113">
        <f t="shared" si="266"/>
        <v>50</v>
      </c>
      <c r="CG150" s="113">
        <f t="shared" si="267"/>
        <v>0</v>
      </c>
      <c r="CH150" s="113">
        <f t="shared" si="268"/>
        <v>0</v>
      </c>
      <c r="CI150" s="113">
        <f t="shared" si="228"/>
        <v>0</v>
      </c>
      <c r="CJ150" s="113">
        <f t="shared" si="229"/>
        <v>0</v>
      </c>
      <c r="CK150" s="113">
        <f t="shared" si="269"/>
        <v>0</v>
      </c>
      <c r="CL150" s="113">
        <f t="shared" si="270"/>
        <v>0</v>
      </c>
      <c r="CM150" s="113">
        <f t="shared" si="271"/>
        <v>0</v>
      </c>
      <c r="CN150" s="113">
        <f t="shared" si="272"/>
        <v>0</v>
      </c>
      <c r="CO150" s="113">
        <f t="shared" si="273"/>
        <v>400</v>
      </c>
      <c r="CP150" s="113">
        <f t="shared" si="274"/>
        <v>0</v>
      </c>
      <c r="CQ150" s="113">
        <f t="shared" si="275"/>
        <v>0</v>
      </c>
      <c r="CR150" s="113">
        <f t="shared" si="276"/>
        <v>0</v>
      </c>
      <c r="CS150" s="113">
        <f t="shared" si="230"/>
        <v>0</v>
      </c>
      <c r="CT150" s="113">
        <f t="shared" si="231"/>
        <v>0</v>
      </c>
      <c r="CU150" s="113">
        <f t="shared" si="232"/>
        <v>0</v>
      </c>
      <c r="CV150" s="113">
        <f t="shared" si="233"/>
        <v>0</v>
      </c>
      <c r="CW150" s="113">
        <f t="shared" si="277"/>
        <v>0</v>
      </c>
      <c r="CX150" s="113">
        <f t="shared" si="234"/>
        <v>0</v>
      </c>
      <c r="CY150" s="113">
        <f t="shared" si="235"/>
        <v>0</v>
      </c>
      <c r="CZ150" s="113">
        <f t="shared" si="236"/>
        <v>0</v>
      </c>
      <c r="DA150" s="113">
        <f t="shared" si="278"/>
        <v>0</v>
      </c>
      <c r="DB150" s="113">
        <f t="shared" si="279"/>
        <v>4500</v>
      </c>
      <c r="DC150" s="113">
        <f t="shared" si="280"/>
        <v>0</v>
      </c>
      <c r="DD150" s="113">
        <f t="shared" si="281"/>
        <v>7000</v>
      </c>
      <c r="DE150" s="113">
        <f t="shared" si="282"/>
        <v>1100</v>
      </c>
      <c r="DF150" s="113">
        <f t="shared" si="283"/>
        <v>0</v>
      </c>
      <c r="DG150" s="113">
        <f t="shared" si="284"/>
        <v>0</v>
      </c>
      <c r="DH150" s="113">
        <f t="shared" si="285"/>
        <v>0</v>
      </c>
      <c r="DI150" s="113">
        <f t="shared" si="286"/>
        <v>0</v>
      </c>
      <c r="DJ150" s="113"/>
      <c r="DK150" s="113">
        <f t="shared" si="287"/>
        <v>0</v>
      </c>
      <c r="DL150" s="113">
        <f t="shared" si="288"/>
        <v>0</v>
      </c>
      <c r="DM150" s="113">
        <f t="shared" si="289"/>
        <v>0</v>
      </c>
      <c r="DN150" s="113">
        <f t="shared" si="290"/>
        <v>0</v>
      </c>
      <c r="DO150" s="113">
        <f t="shared" si="291"/>
        <v>0</v>
      </c>
      <c r="DP150" s="113">
        <f t="shared" si="292"/>
        <v>50</v>
      </c>
      <c r="DQ150" s="113">
        <f t="shared" si="293"/>
        <v>0</v>
      </c>
      <c r="DR150" s="113">
        <f t="shared" si="294"/>
        <v>0</v>
      </c>
      <c r="DS150" s="113">
        <f t="shared" si="237"/>
        <v>0</v>
      </c>
      <c r="DT150" s="113">
        <f t="shared" si="238"/>
        <v>0</v>
      </c>
      <c r="DU150" s="113">
        <f t="shared" si="295"/>
        <v>0</v>
      </c>
      <c r="DV150" s="113">
        <f t="shared" si="296"/>
        <v>0</v>
      </c>
      <c r="DW150" s="113">
        <f t="shared" si="297"/>
        <v>0</v>
      </c>
      <c r="DX150" s="113">
        <f t="shared" si="298"/>
        <v>0</v>
      </c>
      <c r="DY150" s="113">
        <f t="shared" si="299"/>
        <v>400</v>
      </c>
      <c r="DZ150" s="113">
        <f t="shared" si="300"/>
        <v>0</v>
      </c>
      <c r="EA150" s="113">
        <f t="shared" si="301"/>
        <v>0</v>
      </c>
      <c r="EB150" s="113">
        <f t="shared" si="302"/>
        <v>0</v>
      </c>
      <c r="EC150" s="113">
        <f t="shared" si="239"/>
        <v>0</v>
      </c>
      <c r="ED150" s="113">
        <f t="shared" si="240"/>
        <v>0</v>
      </c>
      <c r="EE150" s="113">
        <f t="shared" si="241"/>
        <v>0</v>
      </c>
      <c r="EF150" s="113">
        <f t="shared" si="242"/>
        <v>0</v>
      </c>
      <c r="EG150" s="113">
        <f t="shared" si="303"/>
        <v>0</v>
      </c>
      <c r="EH150" s="113">
        <f t="shared" si="243"/>
        <v>0</v>
      </c>
      <c r="EI150" s="113">
        <f t="shared" si="244"/>
        <v>0</v>
      </c>
      <c r="EJ150" s="113">
        <f t="shared" si="245"/>
        <v>0</v>
      </c>
      <c r="EK150" s="113">
        <f t="shared" si="304"/>
        <v>0</v>
      </c>
      <c r="EL150" s="113">
        <f t="shared" si="305"/>
        <v>4500</v>
      </c>
      <c r="EM150" s="113">
        <f t="shared" si="306"/>
        <v>0</v>
      </c>
      <c r="EN150" s="113">
        <f t="shared" si="307"/>
        <v>7000</v>
      </c>
      <c r="EO150" s="113">
        <f t="shared" si="308"/>
        <v>1100</v>
      </c>
      <c r="EP150" s="113">
        <f t="shared" si="309"/>
        <v>0</v>
      </c>
      <c r="EQ150" s="113">
        <f t="shared" si="310"/>
        <v>0</v>
      </c>
      <c r="ER150" s="113">
        <f t="shared" si="311"/>
        <v>0</v>
      </c>
      <c r="ES150" s="113">
        <f t="shared" si="312"/>
        <v>0</v>
      </c>
      <c r="ET150" s="113"/>
      <c r="EU150" s="113">
        <f t="shared" si="313"/>
        <v>0</v>
      </c>
      <c r="EV150" s="113">
        <f t="shared" si="314"/>
        <v>0</v>
      </c>
      <c r="EW150" s="113">
        <f t="shared" si="315"/>
        <v>0</v>
      </c>
      <c r="EX150" s="113">
        <f t="shared" si="316"/>
        <v>0</v>
      </c>
      <c r="EY150" s="113">
        <f t="shared" si="317"/>
        <v>0</v>
      </c>
      <c r="EZ150" s="113">
        <f t="shared" si="318"/>
        <v>100</v>
      </c>
      <c r="FA150" s="113">
        <f t="shared" si="319"/>
        <v>0</v>
      </c>
      <c r="FB150" s="113">
        <f t="shared" si="320"/>
        <v>0</v>
      </c>
      <c r="FC150" s="113">
        <f t="shared" si="246"/>
        <v>0</v>
      </c>
      <c r="FD150" s="113">
        <f t="shared" si="247"/>
        <v>0</v>
      </c>
      <c r="FE150" s="113">
        <f t="shared" si="321"/>
        <v>0</v>
      </c>
      <c r="FF150" s="113">
        <f t="shared" si="322"/>
        <v>0</v>
      </c>
      <c r="FG150" s="113">
        <f t="shared" si="323"/>
        <v>0</v>
      </c>
      <c r="FH150" s="113">
        <f t="shared" si="324"/>
        <v>0</v>
      </c>
      <c r="FI150" s="113">
        <f t="shared" si="325"/>
        <v>900</v>
      </c>
      <c r="FJ150" s="113">
        <f t="shared" si="326"/>
        <v>0</v>
      </c>
      <c r="FK150" s="113">
        <f t="shared" si="327"/>
        <v>0</v>
      </c>
      <c r="FL150" s="113">
        <f t="shared" si="328"/>
        <v>0</v>
      </c>
      <c r="FM150" s="113">
        <f t="shared" si="248"/>
        <v>0</v>
      </c>
      <c r="FN150" s="113">
        <f t="shared" si="249"/>
        <v>0</v>
      </c>
      <c r="FO150" s="113">
        <f t="shared" si="250"/>
        <v>0</v>
      </c>
      <c r="FP150" s="113">
        <f t="shared" si="251"/>
        <v>0</v>
      </c>
      <c r="FQ150" s="113">
        <f t="shared" si="329"/>
        <v>0</v>
      </c>
      <c r="FR150" s="113">
        <f t="shared" si="252"/>
        <v>0</v>
      </c>
      <c r="FS150" s="113">
        <f t="shared" si="253"/>
        <v>0</v>
      </c>
      <c r="FT150" s="113">
        <f t="shared" si="254"/>
        <v>0</v>
      </c>
      <c r="FU150" s="113">
        <f t="shared" si="330"/>
        <v>0</v>
      </c>
      <c r="FV150" s="113">
        <f t="shared" si="331"/>
        <v>8700</v>
      </c>
      <c r="FW150" s="113">
        <f t="shared" si="332"/>
        <v>0</v>
      </c>
      <c r="FX150" s="113">
        <f t="shared" si="333"/>
        <v>24360</v>
      </c>
      <c r="FY150" s="113">
        <f t="shared" si="334"/>
        <v>3160</v>
      </c>
      <c r="FZ150" s="113">
        <f t="shared" si="335"/>
        <v>0</v>
      </c>
      <c r="GA150" s="113">
        <f t="shared" si="336"/>
        <v>0</v>
      </c>
      <c r="GB150" s="113">
        <f t="shared" si="337"/>
        <v>0</v>
      </c>
      <c r="GC150" s="113">
        <f t="shared" si="338"/>
        <v>0</v>
      </c>
    </row>
    <row r="151" spans="2:185" ht="12.75" customHeight="1" x14ac:dyDescent="0.2">
      <c r="B151" s="124">
        <v>144</v>
      </c>
      <c r="C151" s="121" t="s">
        <v>414</v>
      </c>
      <c r="D151" s="126" t="s">
        <v>189</v>
      </c>
      <c r="E151" s="40">
        <f>SUMIF(Entrada_Dados_Ano_2012!$C$7:$C$253,D151,Entrada_Dados_Ano_2012!$D$7:$D$253)</f>
        <v>0</v>
      </c>
      <c r="F151" s="40">
        <f>SUMIF(Entrada_Dados_Ano_2012!$C$7:$C$253,D151,Entrada_Dados_Ano_2012!$E$7:$E$253)</f>
        <v>300</v>
      </c>
      <c r="G151" s="40">
        <f>SUMIF(Entrada_Dados_Ano_2012!$C$7:$C$253,D151,Entrada_Dados_Ano_2012!$F$7:$F$253)</f>
        <v>0</v>
      </c>
      <c r="H151" s="40">
        <f ca="1">SUMIF(Entrada_Dados_Ano_2012!$C$7:$C$253,D151,Entrada_Dados_Ano_2012!$G$7:$G$251)</f>
        <v>0</v>
      </c>
      <c r="I151" s="40">
        <f>SUMIF(Entrada_Dados_Ano_2012!$C$7:$C$251,D151,Entrada_Dados_Ano_2012!$H$7:$H$253)</f>
        <v>40</v>
      </c>
      <c r="J151" s="40">
        <f>SUMIF(Entrada_Dados_Ano_2012!$C$7:$C$253,D151,Entrada_Dados_Ano_2012!$I$7:$I$253)</f>
        <v>0</v>
      </c>
      <c r="K151" s="40">
        <f>SUMIF(Entrada_Dados_Ano_2012!$C$7:$C$253,D151,Entrada_Dados_Ano_2012!$J$7:$J$253)</f>
        <v>0</v>
      </c>
      <c r="L151" s="40">
        <f>SUMIF(Entrada_Dados_Ano_2012!$C$7:$C$253,D151,Entrada_Dados_Ano_2012!$K$7:$K$253)</f>
        <v>0</v>
      </c>
      <c r="M151" s="40">
        <f>SUMIF(Entrada_Dados_Ano_2012!$C$7:$C$253,D151,Entrada_Dados_Ano_2012!$L$7:$L$253)</f>
        <v>0</v>
      </c>
      <c r="N151" s="40">
        <f>SUMIF(Entrada_Dados_Ano_2012!$C$7:$C$253,D151,Entrada_Dados_Ano_2012!$M$7:$M$253)</f>
        <v>0</v>
      </c>
      <c r="O151" s="40">
        <f>SUMIF(Entrada_Dados_Ano_2012!$C$7:$C$253,D151,Entrada_Dados_Ano_2012!$N$7:$N$253)</f>
        <v>0</v>
      </c>
      <c r="P151" s="40">
        <f>SUMIF(Entrada_Dados_Ano_2012!$C$7:$C$253,D151,Entrada_Dados_Ano_2012!$O$7:$O$253)</f>
        <v>0</v>
      </c>
      <c r="Q151" s="40">
        <f>SUMIF(Entrada_Dados_Ano_2012!$C$7:$C$253,D151,Entrada_Dados_Ano_2012!$P$7:$P$253)</f>
        <v>130</v>
      </c>
      <c r="R151" s="40">
        <f>SUMIF(Entrada_Dados_Ano_2012!$C$7:$C$253,D151,Entrada_Dados_Ano_2012!$Q$7:$Q$253)</f>
        <v>0</v>
      </c>
      <c r="S151" s="40">
        <f>SUMIF(Entrada_Dados_Ano_2012!$C$7:$C$253,D151,Entrada_Dados_Ano_2012!$R$7:$R$253)</f>
        <v>800</v>
      </c>
      <c r="T151" s="40">
        <f>SUMIF(Entrada_Dados_Ano_2012!$C$7:$C$253,D151,Entrada_Dados_Ano_2012!$S$7:$S$253)</f>
        <v>375</v>
      </c>
      <c r="U151" s="40">
        <f>SUMIF(Entrada_Dados_Ano_2012!$C$7:$C$253,D151,Entrada_Dados_Ano_2012!$T$7:$T$253)</f>
        <v>0</v>
      </c>
      <c r="V151" s="40">
        <f>SUMIF(Entrada_Dados_Ano_2012!$C$7:$C$253,D151,Entrada_Dados_Ano_2012!$U$7:$U$253)</f>
        <v>0</v>
      </c>
      <c r="W151" s="145">
        <f>SUMIF(Entrada_Dados_Ano_2012!$C$7:$C$253,D151,Entrada_Dados_Ano_2012!$V$7:$V$253)</f>
        <v>0</v>
      </c>
      <c r="X151" s="142">
        <f>SUMIF(Entrada_Dados_Ano_2012!$C$7:$C$253,D151,Entrada_Dados_Ano_2012!$Y$7:$Y$253)</f>
        <v>0</v>
      </c>
      <c r="Y151" s="40">
        <f>SUMIF(Entrada_Dados_Ano_2012!$C$7:$C$253,D151,Entrada_Dados_Ano_2012!$Z$7:$Z$253)</f>
        <v>300</v>
      </c>
      <c r="Z151" s="40">
        <f>SUMIF(Entrada_Dados_Ano_2012!$C$7:$C$253,D151,Entrada_Dados_Ano_2012!$AA$7:$AA$253)</f>
        <v>0</v>
      </c>
      <c r="AA151" s="40">
        <f>SUMIF(Entrada_Dados_Ano_2012!$C$7:$C$253,D151,Entrada_Dados_Ano_2012!$AB$7:$AB$253)</f>
        <v>0</v>
      </c>
      <c r="AB151" s="40">
        <f>SUMIF(Entrada_Dados_Ano_2012!$C$7:$C$253,D151,Entrada_Dados_Ano_2012!$AC$7:$AC$253)</f>
        <v>40</v>
      </c>
      <c r="AC151" s="40">
        <f>SUMIF(Entrada_Dados_Ano_2012!$C$7:$C$253,D151,Entrada_Dados_Ano_2012!$AD$7:$AD$253)</f>
        <v>0</v>
      </c>
      <c r="AD151" s="40">
        <f>SUMIF(Entrada_Dados_Ano_2012!$C$7:$C$253,D151,Entrada_Dados_Ano_2012!$AE$7:$AE$253)</f>
        <v>0</v>
      </c>
      <c r="AE151" s="40">
        <f>SUMIF(Entrada_Dados_Ano_2012!$C$7:$C$253,D151,Entrada_Dados_Ano_2012!$AF$7:$AF$253)</f>
        <v>0</v>
      </c>
      <c r="AF151" s="40">
        <f>SUMIF(Entrada_Dados_Ano_2012!$C$7:$C$253,D151,Entrada_Dados_Ano_2012!$AG$7:$AG$253)</f>
        <v>0</v>
      </c>
      <c r="AG151" s="40">
        <f>SUMIF(Entrada_Dados_Ano_2012!$C$7:$C$253,D151,Entrada_Dados_Ano_2012!$AH$7:$AH$253)</f>
        <v>0</v>
      </c>
      <c r="AH151" s="40">
        <f>SUMIF(Entrada_Dados_Ano_2012!$C$7:$C$253,D151,Entrada_Dados_Ano_2012!$AI$7:$AI$253)</f>
        <v>0</v>
      </c>
      <c r="AI151" s="40">
        <f>SUMIF(Entrada_Dados_Ano_2012!$C$7:$C$253,D151,Entrada_Dados_Ano_2012!$AJ$7:$AJ$253)</f>
        <v>0</v>
      </c>
      <c r="AJ151" s="40">
        <f>SUMIF(Entrada_Dados_Ano_2012!$C$7:$C$253,D151,Entrada_Dados_Ano_2012!$AK$7:$AK$253)</f>
        <v>130</v>
      </c>
      <c r="AK151" s="40">
        <f>SUMIF(Entrada_Dados_Ano_2012!$C$7:$C$253,D151,Entrada_Dados_Ano_2012!$AL$7:$AL$253)</f>
        <v>0</v>
      </c>
      <c r="AL151" s="40">
        <f>SUMIF(Entrada_Dados_Ano_2012!$C$7:$C$253,D151,Entrada_Dados_Ano_2012!$AM$7:$AM$253)</f>
        <v>800</v>
      </c>
      <c r="AM151" s="40">
        <f>SUMIF(Entrada_Dados_Ano_2012!$C$7:$C$253,D151,Entrada_Dados_Ano_2012!$AN$7:$AN$253)</f>
        <v>375</v>
      </c>
      <c r="AN151" s="40">
        <f>SUMIF(Entrada_Dados_Ano_2012!$C$7:$C$253,D151,Entrada_Dados_Ano_2012!$AO$7:$AO$253)</f>
        <v>0</v>
      </c>
      <c r="AO151" s="40">
        <f>SUMIF(Entrada_Dados_Ano_2012!$C$7:$C$253,D151,Entrada_Dados_Ano_2012!$AP$7:$AP$253)</f>
        <v>0</v>
      </c>
      <c r="AP151" s="145">
        <f>SUMIF(Entrada_Dados_Ano_2012!$C$7:$C$253,D151,Entrada_Dados_Ano_2012!$AQ$7:$AQ$253)</f>
        <v>0</v>
      </c>
      <c r="AQ151" s="142">
        <f>SUMIF(Entrada_Dados_Ano_2012!$C$7:$C$253,D151,Entrada_Dados_Ano_2012!$AT$7:$AT$253)</f>
        <v>0</v>
      </c>
      <c r="AR151" s="40">
        <f>SUMIF(Entrada_Dados_Ano_2012!$C$7:$C$253,D151,Entrada_Dados_Ano_2012!$AU$7:$AU$253)</f>
        <v>630</v>
      </c>
      <c r="AS151" s="40">
        <f>SUMIF(Entrada_Dados_Ano_2012!$C$7:$C$253,D151,Entrada_Dados_Ano_2012!$AV$7:$AV$253)</f>
        <v>0</v>
      </c>
      <c r="AT151" s="40">
        <f>SUMIF(Entrada_Dados_Ano_2012!$C$7:$C$253,D151,Entrada_Dados_Ano_2012!$AW$7:$AW$253)</f>
        <v>0</v>
      </c>
      <c r="AU151" s="40">
        <f>SUMIF(Entrada_Dados_Ano_2012!$C$7:$C$253,D151,Entrada_Dados_Ano_2012!$AX$7:$AX$253)</f>
        <v>90</v>
      </c>
      <c r="AV151" s="40">
        <f>SUMIF(Entrada_Dados_Ano_2012!$C$7:$C$253,D151,Entrada_Dados_Ano_2012!$AY$7:$AY$253)</f>
        <v>0</v>
      </c>
      <c r="AW151" s="40">
        <f>SUMIF(Entrada_Dados_Ano_2012!$C$7:$C$253,D151,Entrada_Dados_Ano_2012!$AZ$7:$AZ$253)</f>
        <v>0</v>
      </c>
      <c r="AX151" s="40">
        <f>SUMIF(Entrada_Dados_Ano_2012!$C$7:$C$253,D151,Entrada_Dados_Ano_2012!$BA$7:$BA$253)</f>
        <v>0</v>
      </c>
      <c r="AY151" s="40">
        <f>SUMIF(Entrada_Dados_Ano_2012!$C$7:$C$253,D151,Entrada_Dados_Ano_2012!$BB$7:$BB$253)</f>
        <v>0</v>
      </c>
      <c r="AZ151" s="40">
        <f>SUMIF(Entrada_Dados_Ano_2012!$C$7:$C$253,D151,Entrada_Dados_Ano_2012!$BC$7:$BC$253)</f>
        <v>0</v>
      </c>
      <c r="BA151" s="40">
        <f>SUMIF(Entrada_Dados_Ano_2012!$C$7:$C$253,D151,Entrada_Dados_Ano_2012!$BD$7:$BD$253)</f>
        <v>0</v>
      </c>
      <c r="BB151" s="40">
        <f>SUMIF(Entrada_Dados_Ano_2012!$C$7:$C$253,D151,Entrada_Dados_Ano_2012!$BE$7:$BE$253)</f>
        <v>0</v>
      </c>
      <c r="BC151" s="40">
        <f>SUMIF(Entrada_Dados_Ano_2012!$C$7:$C$253,D151,Entrada_Dados_Ano_2012!$BF$7:$BF$253)</f>
        <v>2000</v>
      </c>
      <c r="BD151" s="40">
        <f>SUMIF(Entrada_Dados_Ano_2012!$C$7:$C$253,D151,Entrada_Dados_Ano_2012!$BG$7:$BG$253)</f>
        <v>0</v>
      </c>
      <c r="BE151" s="40">
        <f>SUMIF(Entrada_Dados_Ano_2012!$C$7:$C$253,D151,Entrada_Dados_Ano_2012!$BH$7:$BH$253)</f>
        <v>3500</v>
      </c>
      <c r="BF151" s="40">
        <f>SUMIF(Entrada_Dados_Ano_2012!$C$7:$C$253,D151,Entrada_Dados_Ano_2012!$BI$7:$BI$253)</f>
        <v>855</v>
      </c>
      <c r="BG151" s="40">
        <f>SUMIF(Entrada_Dados_Ano_2012!$C$7:$C$253,D151,Entrada_Dados_Ano_2012!$BJ$7:$BJ$253)</f>
        <v>0</v>
      </c>
      <c r="BH151" s="40">
        <f>SUMIF(Entrada_Dados_Ano_2012!$C$7:$C$253,D151,Entrada_Dados_Ano_2012!$BK$7:$BK$253)</f>
        <v>0</v>
      </c>
      <c r="BI151" s="40">
        <f>SUMIF(Entrada_Dados_Ano_2012!$C$7:$C$253,D151,Entrada_Dados_Ano_2012!$BL$7:$BL$253)</f>
        <v>0</v>
      </c>
      <c r="BK151" s="80">
        <v>144</v>
      </c>
      <c r="BL151" s="81">
        <f t="shared" si="255"/>
        <v>0</v>
      </c>
      <c r="BM151" s="80" t="str">
        <f>IF(BL151=1,SUM($BL$8:BL151),"")</f>
        <v/>
      </c>
      <c r="BN151" s="86" t="str">
        <f t="shared" si="256"/>
        <v>Minaçu</v>
      </c>
      <c r="BO151" s="117">
        <f t="shared" si="339"/>
        <v>0</v>
      </c>
      <c r="BP151" s="116">
        <f>HLOOKUP($BP$6,$BZ$6:DI151,BX151)</f>
        <v>0</v>
      </c>
      <c r="BQ151" s="117">
        <f>HLOOKUP($BQ$6,$DJ$6:ES151,BX151)</f>
        <v>0</v>
      </c>
      <c r="BR151" s="116">
        <f>HLOOKUP($BR$6,$ET$6:GC151,BX151)</f>
        <v>0</v>
      </c>
      <c r="BS151" s="84" t="str">
        <f t="shared" si="257"/>
        <v/>
      </c>
      <c r="BT151" s="96" t="str">
        <f>IF((SUM($BL150:$BL$254)=0),"",IF($BK151=VLOOKUP($BK151,$BM$8:$BM$254,1),IF(VLOOKUP($BK151,$BM$8:$BO$254,2)=0,"",VLOOKUP($BK151,$BM$8:$BO$254,3))," "))</f>
        <v/>
      </c>
      <c r="BU151" s="93" t="str">
        <f t="shared" si="258"/>
        <v/>
      </c>
      <c r="BV151" s="90" t="str">
        <f t="shared" si="259"/>
        <v/>
      </c>
      <c r="BW151" s="93" t="str">
        <f t="shared" si="260"/>
        <v/>
      </c>
      <c r="BX151" s="97">
        <v>146</v>
      </c>
      <c r="BY151" s="29"/>
      <c r="BZ151" s="113"/>
      <c r="CA151" s="113">
        <f t="shared" si="261"/>
        <v>0</v>
      </c>
      <c r="CB151" s="113">
        <f t="shared" si="262"/>
        <v>0</v>
      </c>
      <c r="CC151" s="113">
        <f t="shared" si="263"/>
        <v>300</v>
      </c>
      <c r="CD151" s="113">
        <f t="shared" si="264"/>
        <v>0</v>
      </c>
      <c r="CE151" s="113">
        <f t="shared" ca="1" si="265"/>
        <v>0</v>
      </c>
      <c r="CF151" s="113">
        <f t="shared" si="266"/>
        <v>40</v>
      </c>
      <c r="CG151" s="113">
        <f t="shared" si="267"/>
        <v>0</v>
      </c>
      <c r="CH151" s="113">
        <f t="shared" si="268"/>
        <v>0</v>
      </c>
      <c r="CI151" s="113">
        <f t="shared" si="228"/>
        <v>0</v>
      </c>
      <c r="CJ151" s="113">
        <f t="shared" si="229"/>
        <v>0</v>
      </c>
      <c r="CK151" s="113">
        <f t="shared" si="269"/>
        <v>0</v>
      </c>
      <c r="CL151" s="113">
        <f t="shared" si="270"/>
        <v>0</v>
      </c>
      <c r="CM151" s="113">
        <f t="shared" si="271"/>
        <v>0</v>
      </c>
      <c r="CN151" s="113">
        <f t="shared" si="272"/>
        <v>0</v>
      </c>
      <c r="CO151" s="113">
        <f t="shared" si="273"/>
        <v>0</v>
      </c>
      <c r="CP151" s="113">
        <f t="shared" si="274"/>
        <v>0</v>
      </c>
      <c r="CQ151" s="113">
        <f t="shared" si="275"/>
        <v>0</v>
      </c>
      <c r="CR151" s="113">
        <f t="shared" si="276"/>
        <v>0</v>
      </c>
      <c r="CS151" s="113">
        <f t="shared" si="230"/>
        <v>0</v>
      </c>
      <c r="CT151" s="113">
        <f t="shared" si="231"/>
        <v>0</v>
      </c>
      <c r="CU151" s="113">
        <f t="shared" si="232"/>
        <v>0</v>
      </c>
      <c r="CV151" s="113">
        <f t="shared" si="233"/>
        <v>0</v>
      </c>
      <c r="CW151" s="113">
        <f t="shared" si="277"/>
        <v>130</v>
      </c>
      <c r="CX151" s="113">
        <f t="shared" si="234"/>
        <v>0</v>
      </c>
      <c r="CY151" s="113">
        <f t="shared" si="235"/>
        <v>0</v>
      </c>
      <c r="CZ151" s="113">
        <f t="shared" si="236"/>
        <v>0</v>
      </c>
      <c r="DA151" s="113">
        <f t="shared" si="278"/>
        <v>0</v>
      </c>
      <c r="DB151" s="113">
        <f t="shared" si="279"/>
        <v>800</v>
      </c>
      <c r="DC151" s="113">
        <f t="shared" si="280"/>
        <v>0</v>
      </c>
      <c r="DD151" s="113">
        <f t="shared" si="281"/>
        <v>375</v>
      </c>
      <c r="DE151" s="113">
        <f t="shared" si="282"/>
        <v>0</v>
      </c>
      <c r="DF151" s="113">
        <f t="shared" si="283"/>
        <v>0</v>
      </c>
      <c r="DG151" s="113">
        <f t="shared" si="284"/>
        <v>0</v>
      </c>
      <c r="DH151" s="113">
        <f t="shared" si="285"/>
        <v>0</v>
      </c>
      <c r="DI151" s="113">
        <f t="shared" si="286"/>
        <v>0</v>
      </c>
      <c r="DJ151" s="113"/>
      <c r="DK151" s="113">
        <f t="shared" si="287"/>
        <v>0</v>
      </c>
      <c r="DL151" s="113">
        <f t="shared" si="288"/>
        <v>0</v>
      </c>
      <c r="DM151" s="113">
        <f t="shared" si="289"/>
        <v>300</v>
      </c>
      <c r="DN151" s="113">
        <f t="shared" si="290"/>
        <v>0</v>
      </c>
      <c r="DO151" s="113">
        <f t="shared" si="291"/>
        <v>0</v>
      </c>
      <c r="DP151" s="113">
        <f t="shared" si="292"/>
        <v>40</v>
      </c>
      <c r="DQ151" s="113">
        <f t="shared" si="293"/>
        <v>0</v>
      </c>
      <c r="DR151" s="113">
        <f t="shared" si="294"/>
        <v>0</v>
      </c>
      <c r="DS151" s="113">
        <f t="shared" si="237"/>
        <v>0</v>
      </c>
      <c r="DT151" s="113">
        <f t="shared" si="238"/>
        <v>0</v>
      </c>
      <c r="DU151" s="113">
        <f t="shared" si="295"/>
        <v>0</v>
      </c>
      <c r="DV151" s="113">
        <f t="shared" si="296"/>
        <v>0</v>
      </c>
      <c r="DW151" s="113">
        <f t="shared" si="297"/>
        <v>0</v>
      </c>
      <c r="DX151" s="113">
        <f t="shared" si="298"/>
        <v>0</v>
      </c>
      <c r="DY151" s="113">
        <f t="shared" si="299"/>
        <v>0</v>
      </c>
      <c r="DZ151" s="113">
        <f t="shared" si="300"/>
        <v>0</v>
      </c>
      <c r="EA151" s="113">
        <f t="shared" si="301"/>
        <v>0</v>
      </c>
      <c r="EB151" s="113">
        <f t="shared" si="302"/>
        <v>0</v>
      </c>
      <c r="EC151" s="113">
        <f t="shared" si="239"/>
        <v>0</v>
      </c>
      <c r="ED151" s="113">
        <f t="shared" si="240"/>
        <v>0</v>
      </c>
      <c r="EE151" s="113">
        <f t="shared" si="241"/>
        <v>0</v>
      </c>
      <c r="EF151" s="113">
        <f t="shared" si="242"/>
        <v>0</v>
      </c>
      <c r="EG151" s="113">
        <f t="shared" si="303"/>
        <v>130</v>
      </c>
      <c r="EH151" s="113">
        <f t="shared" si="243"/>
        <v>0</v>
      </c>
      <c r="EI151" s="113">
        <f t="shared" si="244"/>
        <v>0</v>
      </c>
      <c r="EJ151" s="113">
        <f t="shared" si="245"/>
        <v>0</v>
      </c>
      <c r="EK151" s="113">
        <f t="shared" si="304"/>
        <v>0</v>
      </c>
      <c r="EL151" s="113">
        <f t="shared" si="305"/>
        <v>800</v>
      </c>
      <c r="EM151" s="113">
        <f t="shared" si="306"/>
        <v>0</v>
      </c>
      <c r="EN151" s="113">
        <f t="shared" si="307"/>
        <v>375</v>
      </c>
      <c r="EO151" s="113">
        <f t="shared" si="308"/>
        <v>0</v>
      </c>
      <c r="EP151" s="113">
        <f t="shared" si="309"/>
        <v>0</v>
      </c>
      <c r="EQ151" s="113">
        <f t="shared" si="310"/>
        <v>0</v>
      </c>
      <c r="ER151" s="113">
        <f t="shared" si="311"/>
        <v>0</v>
      </c>
      <c r="ES151" s="113">
        <f t="shared" si="312"/>
        <v>0</v>
      </c>
      <c r="ET151" s="113"/>
      <c r="EU151" s="113">
        <f t="shared" si="313"/>
        <v>0</v>
      </c>
      <c r="EV151" s="113">
        <f t="shared" si="314"/>
        <v>0</v>
      </c>
      <c r="EW151" s="113">
        <f t="shared" si="315"/>
        <v>630</v>
      </c>
      <c r="EX151" s="113">
        <f t="shared" si="316"/>
        <v>0</v>
      </c>
      <c r="EY151" s="113">
        <f t="shared" si="317"/>
        <v>0</v>
      </c>
      <c r="EZ151" s="113">
        <f t="shared" si="318"/>
        <v>90</v>
      </c>
      <c r="FA151" s="113">
        <f t="shared" si="319"/>
        <v>0</v>
      </c>
      <c r="FB151" s="113">
        <f t="shared" si="320"/>
        <v>0</v>
      </c>
      <c r="FC151" s="113">
        <f t="shared" si="246"/>
        <v>0</v>
      </c>
      <c r="FD151" s="113">
        <f t="shared" si="247"/>
        <v>0</v>
      </c>
      <c r="FE151" s="113">
        <f t="shared" si="321"/>
        <v>0</v>
      </c>
      <c r="FF151" s="113">
        <f t="shared" si="322"/>
        <v>0</v>
      </c>
      <c r="FG151" s="113">
        <f t="shared" si="323"/>
        <v>0</v>
      </c>
      <c r="FH151" s="113">
        <f t="shared" si="324"/>
        <v>0</v>
      </c>
      <c r="FI151" s="113">
        <f t="shared" si="325"/>
        <v>0</v>
      </c>
      <c r="FJ151" s="113">
        <f t="shared" si="326"/>
        <v>0</v>
      </c>
      <c r="FK151" s="113">
        <f t="shared" si="327"/>
        <v>0</v>
      </c>
      <c r="FL151" s="113">
        <f t="shared" si="328"/>
        <v>0</v>
      </c>
      <c r="FM151" s="113">
        <f t="shared" si="248"/>
        <v>0</v>
      </c>
      <c r="FN151" s="113">
        <f t="shared" si="249"/>
        <v>0</v>
      </c>
      <c r="FO151" s="113">
        <f t="shared" si="250"/>
        <v>0</v>
      </c>
      <c r="FP151" s="113">
        <f t="shared" si="251"/>
        <v>0</v>
      </c>
      <c r="FQ151" s="113">
        <f t="shared" si="329"/>
        <v>2000</v>
      </c>
      <c r="FR151" s="113">
        <f t="shared" si="252"/>
        <v>0</v>
      </c>
      <c r="FS151" s="113">
        <f t="shared" si="253"/>
        <v>0</v>
      </c>
      <c r="FT151" s="113">
        <f t="shared" si="254"/>
        <v>0</v>
      </c>
      <c r="FU151" s="113">
        <f t="shared" si="330"/>
        <v>0</v>
      </c>
      <c r="FV151" s="113">
        <f t="shared" si="331"/>
        <v>3500</v>
      </c>
      <c r="FW151" s="113">
        <f t="shared" si="332"/>
        <v>0</v>
      </c>
      <c r="FX151" s="113">
        <f t="shared" si="333"/>
        <v>855</v>
      </c>
      <c r="FY151" s="113">
        <f t="shared" si="334"/>
        <v>0</v>
      </c>
      <c r="FZ151" s="113">
        <f t="shared" si="335"/>
        <v>0</v>
      </c>
      <c r="GA151" s="113">
        <f t="shared" si="336"/>
        <v>0</v>
      </c>
      <c r="GB151" s="113">
        <f t="shared" si="337"/>
        <v>0</v>
      </c>
      <c r="GC151" s="113">
        <f t="shared" si="338"/>
        <v>0</v>
      </c>
    </row>
    <row r="152" spans="2:185" ht="12.75" customHeight="1" x14ac:dyDescent="0.2">
      <c r="B152" s="124">
        <v>145</v>
      </c>
      <c r="C152" s="121" t="s">
        <v>15</v>
      </c>
      <c r="D152" s="126" t="s">
        <v>37</v>
      </c>
      <c r="E152" s="40">
        <f>SUMIF(Entrada_Dados_Ano_2012!$C$7:$C$253,D152,Entrada_Dados_Ano_2012!$D$7:$D$253)</f>
        <v>0</v>
      </c>
      <c r="F152" s="40">
        <f>SUMIF(Entrada_Dados_Ano_2012!$C$7:$C$253,D152,Entrada_Dados_Ano_2012!$E$7:$E$253)</f>
        <v>1670</v>
      </c>
      <c r="G152" s="40">
        <f>SUMIF(Entrada_Dados_Ano_2012!$C$7:$C$253,D152,Entrada_Dados_Ano_2012!$F$7:$F$253)</f>
        <v>0</v>
      </c>
      <c r="H152" s="40">
        <f ca="1">SUMIF(Entrada_Dados_Ano_2012!$C$7:$C$253,D152,Entrada_Dados_Ano_2012!$G$7:$G$251)</f>
        <v>0</v>
      </c>
      <c r="I152" s="40">
        <f>SUMIF(Entrada_Dados_Ano_2012!$C$7:$C$251,D152,Entrada_Dados_Ano_2012!$H$7:$H$253)</f>
        <v>0</v>
      </c>
      <c r="J152" s="40">
        <f>SUMIF(Entrada_Dados_Ano_2012!$C$7:$C$253,D152,Entrada_Dados_Ano_2012!$I$7:$I$253)</f>
        <v>0</v>
      </c>
      <c r="K152" s="40">
        <f>SUMIF(Entrada_Dados_Ano_2012!$C$7:$C$253,D152,Entrada_Dados_Ano_2012!$J$7:$J$253)</f>
        <v>52000</v>
      </c>
      <c r="L152" s="40">
        <f>SUMIF(Entrada_Dados_Ano_2012!$C$7:$C$253,D152,Entrada_Dados_Ano_2012!$K$7:$K$253)</f>
        <v>0</v>
      </c>
      <c r="M152" s="40">
        <f>SUMIF(Entrada_Dados_Ano_2012!$C$7:$C$253,D152,Entrada_Dados_Ano_2012!$L$7:$L$253)</f>
        <v>0</v>
      </c>
      <c r="N152" s="40">
        <f>SUMIF(Entrada_Dados_Ano_2012!$C$7:$C$253,D152,Entrada_Dados_Ano_2012!$M$7:$M$253)</f>
        <v>1200</v>
      </c>
      <c r="O152" s="40">
        <f>SUMIF(Entrada_Dados_Ano_2012!$C$7:$C$253,D152,Entrada_Dados_Ano_2012!$N$7:$N$253)</f>
        <v>0</v>
      </c>
      <c r="P152" s="40">
        <f>SUMIF(Entrada_Dados_Ano_2012!$C$7:$C$253,D152,Entrada_Dados_Ano_2012!$O$7:$O$253)</f>
        <v>0</v>
      </c>
      <c r="Q152" s="40">
        <f>SUMIF(Entrada_Dados_Ano_2012!$C$7:$C$253,D152,Entrada_Dados_Ano_2012!$P$7:$P$253)</f>
        <v>0</v>
      </c>
      <c r="R152" s="40">
        <f>SUMIF(Entrada_Dados_Ano_2012!$C$7:$C$253,D152,Entrada_Dados_Ano_2012!$Q$7:$Q$253)</f>
        <v>0</v>
      </c>
      <c r="S152" s="40">
        <f>SUMIF(Entrada_Dados_Ano_2012!$C$7:$C$253,D152,Entrada_Dados_Ano_2012!$R$7:$R$253)</f>
        <v>66500</v>
      </c>
      <c r="T152" s="40">
        <f>SUMIF(Entrada_Dados_Ano_2012!$C$7:$C$253,D152,Entrada_Dados_Ano_2012!$S$7:$S$253)</f>
        <v>93000</v>
      </c>
      <c r="U152" s="40">
        <f>SUMIF(Entrada_Dados_Ano_2012!$C$7:$C$253,D152,Entrada_Dados_Ano_2012!$T$7:$T$253)</f>
        <v>500</v>
      </c>
      <c r="V152" s="40">
        <f>SUMIF(Entrada_Dados_Ano_2012!$C$7:$C$253,D152,Entrada_Dados_Ano_2012!$U$7:$U$253)</f>
        <v>0</v>
      </c>
      <c r="W152" s="145">
        <f>SUMIF(Entrada_Dados_Ano_2012!$C$7:$C$253,D152,Entrada_Dados_Ano_2012!$V$7:$V$253)</f>
        <v>0</v>
      </c>
      <c r="X152" s="142">
        <f>SUMIF(Entrada_Dados_Ano_2012!$C$7:$C$253,D152,Entrada_Dados_Ano_2012!$Y$7:$Y$253)</f>
        <v>0</v>
      </c>
      <c r="Y152" s="40">
        <f>SUMIF(Entrada_Dados_Ano_2012!$C$7:$C$253,D152,Entrada_Dados_Ano_2012!$Z$7:$Z$253)</f>
        <v>1670</v>
      </c>
      <c r="Z152" s="40">
        <f>SUMIF(Entrada_Dados_Ano_2012!$C$7:$C$253,D152,Entrada_Dados_Ano_2012!$AA$7:$AA$253)</f>
        <v>0</v>
      </c>
      <c r="AA152" s="40">
        <f>SUMIF(Entrada_Dados_Ano_2012!$C$7:$C$253,D152,Entrada_Dados_Ano_2012!$AB$7:$AB$253)</f>
        <v>0</v>
      </c>
      <c r="AB152" s="40">
        <f>SUMIF(Entrada_Dados_Ano_2012!$C$7:$C$253,D152,Entrada_Dados_Ano_2012!$AC$7:$AC$253)</f>
        <v>0</v>
      </c>
      <c r="AC152" s="40">
        <f>SUMIF(Entrada_Dados_Ano_2012!$C$7:$C$253,D152,Entrada_Dados_Ano_2012!$AD$7:$AD$253)</f>
        <v>0</v>
      </c>
      <c r="AD152" s="40">
        <f>SUMIF(Entrada_Dados_Ano_2012!$C$7:$C$253,D152,Entrada_Dados_Ano_2012!$AE$7:$AE$253)</f>
        <v>52000</v>
      </c>
      <c r="AE152" s="40">
        <f>SUMIF(Entrada_Dados_Ano_2012!$C$7:$C$253,D152,Entrada_Dados_Ano_2012!$AF$7:$AF$253)</f>
        <v>0</v>
      </c>
      <c r="AF152" s="40">
        <f>SUMIF(Entrada_Dados_Ano_2012!$C$7:$C$253,D152,Entrada_Dados_Ano_2012!$AG$7:$AG$253)</f>
        <v>0</v>
      </c>
      <c r="AG152" s="40">
        <f>SUMIF(Entrada_Dados_Ano_2012!$C$7:$C$253,D152,Entrada_Dados_Ano_2012!$AH$7:$AH$253)</f>
        <v>1200</v>
      </c>
      <c r="AH152" s="40">
        <f>SUMIF(Entrada_Dados_Ano_2012!$C$7:$C$253,D152,Entrada_Dados_Ano_2012!$AI$7:$AI$253)</f>
        <v>0</v>
      </c>
      <c r="AI152" s="40">
        <f>SUMIF(Entrada_Dados_Ano_2012!$C$7:$C$253,D152,Entrada_Dados_Ano_2012!$AJ$7:$AJ$253)</f>
        <v>0</v>
      </c>
      <c r="AJ152" s="40">
        <f>SUMIF(Entrada_Dados_Ano_2012!$C$7:$C$253,D152,Entrada_Dados_Ano_2012!$AK$7:$AK$253)</f>
        <v>0</v>
      </c>
      <c r="AK152" s="40">
        <f>SUMIF(Entrada_Dados_Ano_2012!$C$7:$C$253,D152,Entrada_Dados_Ano_2012!$AL$7:$AL$253)</f>
        <v>0</v>
      </c>
      <c r="AL152" s="40">
        <f>SUMIF(Entrada_Dados_Ano_2012!$C$7:$C$253,D152,Entrada_Dados_Ano_2012!$AM$7:$AM$253)</f>
        <v>66500</v>
      </c>
      <c r="AM152" s="40">
        <f>SUMIF(Entrada_Dados_Ano_2012!$C$7:$C$253,D152,Entrada_Dados_Ano_2012!$AN$7:$AN$253)</f>
        <v>93000</v>
      </c>
      <c r="AN152" s="40">
        <f>SUMIF(Entrada_Dados_Ano_2012!$C$7:$C$253,D152,Entrada_Dados_Ano_2012!$AO$7:$AO$253)</f>
        <v>500</v>
      </c>
      <c r="AO152" s="40">
        <f>SUMIF(Entrada_Dados_Ano_2012!$C$7:$C$253,D152,Entrada_Dados_Ano_2012!$AP$7:$AP$253)</f>
        <v>0</v>
      </c>
      <c r="AP152" s="145">
        <f>SUMIF(Entrada_Dados_Ano_2012!$C$7:$C$253,D152,Entrada_Dados_Ano_2012!$AQ$7:$AQ$253)</f>
        <v>0</v>
      </c>
      <c r="AQ152" s="142">
        <f>SUMIF(Entrada_Dados_Ano_2012!$C$7:$C$253,D152,Entrada_Dados_Ano_2012!$AT$7:$AT$253)</f>
        <v>0</v>
      </c>
      <c r="AR152" s="40">
        <f>SUMIF(Entrada_Dados_Ano_2012!$C$7:$C$253,D152,Entrada_Dados_Ano_2012!$AU$7:$AU$253)</f>
        <v>6680</v>
      </c>
      <c r="AS152" s="40">
        <f>SUMIF(Entrada_Dados_Ano_2012!$C$7:$C$253,D152,Entrada_Dados_Ano_2012!$AV$7:$AV$253)</f>
        <v>0</v>
      </c>
      <c r="AT152" s="40">
        <f>SUMIF(Entrada_Dados_Ano_2012!$C$7:$C$253,D152,Entrada_Dados_Ano_2012!$AW$7:$AW$253)</f>
        <v>0</v>
      </c>
      <c r="AU152" s="40">
        <f>SUMIF(Entrada_Dados_Ano_2012!$C$7:$C$253,D152,Entrada_Dados_Ano_2012!$AX$7:$AX$253)</f>
        <v>0</v>
      </c>
      <c r="AV152" s="40">
        <f>SUMIF(Entrada_Dados_Ano_2012!$C$7:$C$253,D152,Entrada_Dados_Ano_2012!$AY$7:$AY$253)</f>
        <v>0</v>
      </c>
      <c r="AW152" s="40">
        <f>SUMIF(Entrada_Dados_Ano_2012!$C$7:$C$253,D152,Entrada_Dados_Ano_2012!$AZ$7:$AZ$253)</f>
        <v>3120000</v>
      </c>
      <c r="AX152" s="40">
        <f>SUMIF(Entrada_Dados_Ano_2012!$C$7:$C$253,D152,Entrada_Dados_Ano_2012!$BA$7:$BA$253)</f>
        <v>0</v>
      </c>
      <c r="AY152" s="40">
        <f>SUMIF(Entrada_Dados_Ano_2012!$C$7:$C$253,D152,Entrada_Dados_Ano_2012!$BB$7:$BB$253)</f>
        <v>0</v>
      </c>
      <c r="AZ152" s="40">
        <f>SUMIF(Entrada_Dados_Ano_2012!$C$7:$C$253,D152,Entrada_Dados_Ano_2012!$BC$7:$BC$253)</f>
        <v>2340</v>
      </c>
      <c r="BA152" s="40">
        <f>SUMIF(Entrada_Dados_Ano_2012!$C$7:$C$253,D152,Entrada_Dados_Ano_2012!$BD$7:$BD$253)</f>
        <v>0</v>
      </c>
      <c r="BB152" s="40">
        <f>SUMIF(Entrada_Dados_Ano_2012!$C$7:$C$253,D152,Entrada_Dados_Ano_2012!$BE$7:$BE$253)</f>
        <v>0</v>
      </c>
      <c r="BC152" s="40">
        <f>SUMIF(Entrada_Dados_Ano_2012!$C$7:$C$253,D152,Entrada_Dados_Ano_2012!$BF$7:$BF$253)</f>
        <v>0</v>
      </c>
      <c r="BD152" s="40">
        <f>SUMIF(Entrada_Dados_Ano_2012!$C$7:$C$253,D152,Entrada_Dados_Ano_2012!$BG$7:$BG$253)</f>
        <v>0</v>
      </c>
      <c r="BE152" s="40">
        <f>SUMIF(Entrada_Dados_Ano_2012!$C$7:$C$253,D152,Entrada_Dados_Ano_2012!$BH$7:$BH$253)</f>
        <v>439800</v>
      </c>
      <c r="BF152" s="40">
        <f>SUMIF(Entrada_Dados_Ano_2012!$C$7:$C$253,D152,Entrada_Dados_Ano_2012!$BI$7:$BI$253)</f>
        <v>279000</v>
      </c>
      <c r="BG152" s="40">
        <f>SUMIF(Entrada_Dados_Ano_2012!$C$7:$C$253,D152,Entrada_Dados_Ano_2012!$BJ$7:$BJ$253)</f>
        <v>1200</v>
      </c>
      <c r="BH152" s="40">
        <f>SUMIF(Entrada_Dados_Ano_2012!$C$7:$C$253,D152,Entrada_Dados_Ano_2012!$BK$7:$BK$253)</f>
        <v>0</v>
      </c>
      <c r="BI152" s="40">
        <f>SUMIF(Entrada_Dados_Ano_2012!$C$7:$C$253,D152,Entrada_Dados_Ano_2012!$BL$7:$BL$253)</f>
        <v>0</v>
      </c>
      <c r="BK152" s="80">
        <v>145</v>
      </c>
      <c r="BL152" s="81">
        <f t="shared" si="255"/>
        <v>0</v>
      </c>
      <c r="BM152" s="80" t="str">
        <f>IF(BL152=1,SUM($BL$8:BL152),"")</f>
        <v/>
      </c>
      <c r="BN152" s="86" t="str">
        <f t="shared" si="256"/>
        <v>Mineiros</v>
      </c>
      <c r="BO152" s="117">
        <f t="shared" si="339"/>
        <v>0</v>
      </c>
      <c r="BP152" s="116">
        <f>HLOOKUP($BP$6,$BZ$6:DI152,BX152)</f>
        <v>0</v>
      </c>
      <c r="BQ152" s="117">
        <f>HLOOKUP($BQ$6,$DJ$6:ES152,BX152)</f>
        <v>0</v>
      </c>
      <c r="BR152" s="116">
        <f>HLOOKUP($BR$6,$ET$6:GC152,BX152)</f>
        <v>0</v>
      </c>
      <c r="BS152" s="84" t="str">
        <f t="shared" si="257"/>
        <v/>
      </c>
      <c r="BT152" s="96" t="str">
        <f>IF((SUM($BL151:$BL$254)=0),"",IF($BK152=VLOOKUP($BK152,$BM$8:$BM$254,1),IF(VLOOKUP($BK152,$BM$8:$BO$254,2)=0,"",VLOOKUP($BK152,$BM$8:$BO$254,3))," "))</f>
        <v/>
      </c>
      <c r="BU152" s="93" t="str">
        <f t="shared" si="258"/>
        <v/>
      </c>
      <c r="BV152" s="90" t="str">
        <f t="shared" si="259"/>
        <v/>
      </c>
      <c r="BW152" s="93" t="str">
        <f t="shared" si="260"/>
        <v/>
      </c>
      <c r="BX152" s="97">
        <v>147</v>
      </c>
      <c r="BY152" s="29"/>
      <c r="BZ152" s="113"/>
      <c r="CA152" s="113">
        <f t="shared" si="261"/>
        <v>0</v>
      </c>
      <c r="CB152" s="113">
        <f t="shared" si="262"/>
        <v>0</v>
      </c>
      <c r="CC152" s="113">
        <f t="shared" si="263"/>
        <v>1670</v>
      </c>
      <c r="CD152" s="113">
        <f t="shared" si="264"/>
        <v>0</v>
      </c>
      <c r="CE152" s="113">
        <f t="shared" ca="1" si="265"/>
        <v>0</v>
      </c>
      <c r="CF152" s="113">
        <f t="shared" si="266"/>
        <v>0</v>
      </c>
      <c r="CG152" s="113">
        <f t="shared" si="267"/>
        <v>0</v>
      </c>
      <c r="CH152" s="113">
        <f t="shared" si="268"/>
        <v>0</v>
      </c>
      <c r="CI152" s="113">
        <f t="shared" si="228"/>
        <v>0</v>
      </c>
      <c r="CJ152" s="113">
        <f t="shared" si="229"/>
        <v>0</v>
      </c>
      <c r="CK152" s="113">
        <f t="shared" si="269"/>
        <v>52000</v>
      </c>
      <c r="CL152" s="113">
        <f t="shared" si="270"/>
        <v>0</v>
      </c>
      <c r="CM152" s="113">
        <f t="shared" si="271"/>
        <v>0</v>
      </c>
      <c r="CN152" s="113">
        <f t="shared" si="272"/>
        <v>0</v>
      </c>
      <c r="CO152" s="113">
        <f t="shared" si="273"/>
        <v>1200</v>
      </c>
      <c r="CP152" s="113">
        <f t="shared" si="274"/>
        <v>0</v>
      </c>
      <c r="CQ152" s="113">
        <f t="shared" si="275"/>
        <v>0</v>
      </c>
      <c r="CR152" s="113">
        <f t="shared" si="276"/>
        <v>0</v>
      </c>
      <c r="CS152" s="113">
        <f t="shared" si="230"/>
        <v>0</v>
      </c>
      <c r="CT152" s="113">
        <f t="shared" si="231"/>
        <v>0</v>
      </c>
      <c r="CU152" s="113">
        <f t="shared" si="232"/>
        <v>0</v>
      </c>
      <c r="CV152" s="113">
        <f t="shared" si="233"/>
        <v>0</v>
      </c>
      <c r="CW152" s="113">
        <f t="shared" si="277"/>
        <v>0</v>
      </c>
      <c r="CX152" s="113">
        <f t="shared" si="234"/>
        <v>0</v>
      </c>
      <c r="CY152" s="113">
        <f t="shared" si="235"/>
        <v>0</v>
      </c>
      <c r="CZ152" s="113">
        <f t="shared" si="236"/>
        <v>0</v>
      </c>
      <c r="DA152" s="113">
        <f t="shared" si="278"/>
        <v>0</v>
      </c>
      <c r="DB152" s="113">
        <f t="shared" si="279"/>
        <v>66500</v>
      </c>
      <c r="DC152" s="113">
        <f t="shared" si="280"/>
        <v>0</v>
      </c>
      <c r="DD152" s="113">
        <f t="shared" si="281"/>
        <v>93000</v>
      </c>
      <c r="DE152" s="113">
        <f t="shared" si="282"/>
        <v>500</v>
      </c>
      <c r="DF152" s="113">
        <f t="shared" si="283"/>
        <v>0</v>
      </c>
      <c r="DG152" s="113">
        <f t="shared" si="284"/>
        <v>0</v>
      </c>
      <c r="DH152" s="113">
        <f t="shared" si="285"/>
        <v>0</v>
      </c>
      <c r="DI152" s="113">
        <f t="shared" si="286"/>
        <v>0</v>
      </c>
      <c r="DJ152" s="113"/>
      <c r="DK152" s="113">
        <f t="shared" si="287"/>
        <v>0</v>
      </c>
      <c r="DL152" s="113">
        <f t="shared" si="288"/>
        <v>0</v>
      </c>
      <c r="DM152" s="113">
        <f t="shared" si="289"/>
        <v>1670</v>
      </c>
      <c r="DN152" s="113">
        <f t="shared" si="290"/>
        <v>0</v>
      </c>
      <c r="DO152" s="113">
        <f t="shared" si="291"/>
        <v>0</v>
      </c>
      <c r="DP152" s="113">
        <f t="shared" si="292"/>
        <v>0</v>
      </c>
      <c r="DQ152" s="113">
        <f t="shared" si="293"/>
        <v>0</v>
      </c>
      <c r="DR152" s="113">
        <f t="shared" si="294"/>
        <v>0</v>
      </c>
      <c r="DS152" s="113">
        <f t="shared" si="237"/>
        <v>0</v>
      </c>
      <c r="DT152" s="113">
        <f t="shared" si="238"/>
        <v>0</v>
      </c>
      <c r="DU152" s="113">
        <f t="shared" si="295"/>
        <v>52000</v>
      </c>
      <c r="DV152" s="113">
        <f t="shared" si="296"/>
        <v>0</v>
      </c>
      <c r="DW152" s="113">
        <f t="shared" si="297"/>
        <v>0</v>
      </c>
      <c r="DX152" s="113">
        <f t="shared" si="298"/>
        <v>0</v>
      </c>
      <c r="DY152" s="113">
        <f t="shared" si="299"/>
        <v>1200</v>
      </c>
      <c r="DZ152" s="113">
        <f t="shared" si="300"/>
        <v>0</v>
      </c>
      <c r="EA152" s="113">
        <f t="shared" si="301"/>
        <v>0</v>
      </c>
      <c r="EB152" s="113">
        <f t="shared" si="302"/>
        <v>0</v>
      </c>
      <c r="EC152" s="113">
        <f t="shared" si="239"/>
        <v>0</v>
      </c>
      <c r="ED152" s="113">
        <f t="shared" si="240"/>
        <v>0</v>
      </c>
      <c r="EE152" s="113">
        <f t="shared" si="241"/>
        <v>0</v>
      </c>
      <c r="EF152" s="113">
        <f t="shared" si="242"/>
        <v>0</v>
      </c>
      <c r="EG152" s="113">
        <f t="shared" si="303"/>
        <v>0</v>
      </c>
      <c r="EH152" s="113">
        <f t="shared" si="243"/>
        <v>0</v>
      </c>
      <c r="EI152" s="113">
        <f t="shared" si="244"/>
        <v>0</v>
      </c>
      <c r="EJ152" s="113">
        <f t="shared" si="245"/>
        <v>0</v>
      </c>
      <c r="EK152" s="113">
        <f t="shared" si="304"/>
        <v>0</v>
      </c>
      <c r="EL152" s="113">
        <f t="shared" si="305"/>
        <v>66500</v>
      </c>
      <c r="EM152" s="113">
        <f t="shared" si="306"/>
        <v>0</v>
      </c>
      <c r="EN152" s="113">
        <f t="shared" si="307"/>
        <v>93000</v>
      </c>
      <c r="EO152" s="113">
        <f t="shared" si="308"/>
        <v>500</v>
      </c>
      <c r="EP152" s="113">
        <f t="shared" si="309"/>
        <v>0</v>
      </c>
      <c r="EQ152" s="113">
        <f t="shared" si="310"/>
        <v>0</v>
      </c>
      <c r="ER152" s="113">
        <f t="shared" si="311"/>
        <v>0</v>
      </c>
      <c r="ES152" s="113">
        <f t="shared" si="312"/>
        <v>0</v>
      </c>
      <c r="ET152" s="113"/>
      <c r="EU152" s="113">
        <f t="shared" si="313"/>
        <v>0</v>
      </c>
      <c r="EV152" s="113">
        <f t="shared" si="314"/>
        <v>0</v>
      </c>
      <c r="EW152" s="113">
        <f t="shared" si="315"/>
        <v>6680</v>
      </c>
      <c r="EX152" s="113">
        <f t="shared" si="316"/>
        <v>0</v>
      </c>
      <c r="EY152" s="113">
        <f t="shared" si="317"/>
        <v>0</v>
      </c>
      <c r="EZ152" s="113">
        <f t="shared" si="318"/>
        <v>0</v>
      </c>
      <c r="FA152" s="113">
        <f t="shared" si="319"/>
        <v>0</v>
      </c>
      <c r="FB152" s="113">
        <f t="shared" si="320"/>
        <v>0</v>
      </c>
      <c r="FC152" s="113">
        <f t="shared" si="246"/>
        <v>0</v>
      </c>
      <c r="FD152" s="113">
        <f t="shared" si="247"/>
        <v>0</v>
      </c>
      <c r="FE152" s="113">
        <f t="shared" si="321"/>
        <v>3120000</v>
      </c>
      <c r="FF152" s="113">
        <f t="shared" si="322"/>
        <v>0</v>
      </c>
      <c r="FG152" s="113">
        <f t="shared" si="323"/>
        <v>0</v>
      </c>
      <c r="FH152" s="113">
        <f t="shared" si="324"/>
        <v>0</v>
      </c>
      <c r="FI152" s="113">
        <f t="shared" si="325"/>
        <v>2340</v>
      </c>
      <c r="FJ152" s="113">
        <f t="shared" si="326"/>
        <v>0</v>
      </c>
      <c r="FK152" s="113">
        <f t="shared" si="327"/>
        <v>0</v>
      </c>
      <c r="FL152" s="113">
        <f t="shared" si="328"/>
        <v>0</v>
      </c>
      <c r="FM152" s="113">
        <f t="shared" si="248"/>
        <v>0</v>
      </c>
      <c r="FN152" s="113">
        <f t="shared" si="249"/>
        <v>0</v>
      </c>
      <c r="FO152" s="113">
        <f t="shared" si="250"/>
        <v>0</v>
      </c>
      <c r="FP152" s="113">
        <f t="shared" si="251"/>
        <v>0</v>
      </c>
      <c r="FQ152" s="113">
        <f t="shared" si="329"/>
        <v>0</v>
      </c>
      <c r="FR152" s="113">
        <f t="shared" si="252"/>
        <v>0</v>
      </c>
      <c r="FS152" s="113">
        <f t="shared" si="253"/>
        <v>0</v>
      </c>
      <c r="FT152" s="113">
        <f t="shared" si="254"/>
        <v>0</v>
      </c>
      <c r="FU152" s="113">
        <f t="shared" si="330"/>
        <v>0</v>
      </c>
      <c r="FV152" s="113">
        <f t="shared" si="331"/>
        <v>439800</v>
      </c>
      <c r="FW152" s="113">
        <f t="shared" si="332"/>
        <v>0</v>
      </c>
      <c r="FX152" s="113">
        <f t="shared" si="333"/>
        <v>279000</v>
      </c>
      <c r="FY152" s="113">
        <f t="shared" si="334"/>
        <v>1200</v>
      </c>
      <c r="FZ152" s="113">
        <f t="shared" si="335"/>
        <v>0</v>
      </c>
      <c r="GA152" s="113">
        <f t="shared" si="336"/>
        <v>0</v>
      </c>
      <c r="GB152" s="113">
        <f t="shared" si="337"/>
        <v>0</v>
      </c>
      <c r="GC152" s="113">
        <f t="shared" si="338"/>
        <v>0</v>
      </c>
    </row>
    <row r="153" spans="2:185" ht="12.75" customHeight="1" x14ac:dyDescent="0.2">
      <c r="B153" s="124">
        <v>146</v>
      </c>
      <c r="C153" s="121" t="s">
        <v>415</v>
      </c>
      <c r="D153" s="126" t="s">
        <v>190</v>
      </c>
      <c r="E153" s="40">
        <f>SUMIF(Entrada_Dados_Ano_2012!$C$7:$C$253,D153,Entrada_Dados_Ano_2012!$D$7:$D$253)</f>
        <v>0</v>
      </c>
      <c r="F153" s="40">
        <f>SUMIF(Entrada_Dados_Ano_2012!$C$7:$C$253,D153,Entrada_Dados_Ano_2012!$E$7:$E$253)</f>
        <v>0</v>
      </c>
      <c r="G153" s="40">
        <f>SUMIF(Entrada_Dados_Ano_2012!$C$7:$C$253,D153,Entrada_Dados_Ano_2012!$F$7:$F$253)</f>
        <v>0</v>
      </c>
      <c r="H153" s="40">
        <f ca="1">SUMIF(Entrada_Dados_Ano_2012!$C$7:$C$253,D153,Entrada_Dados_Ano_2012!$G$7:$G$251)</f>
        <v>0</v>
      </c>
      <c r="I153" s="40">
        <f>SUMIF(Entrada_Dados_Ano_2012!$C$7:$C$251,D153,Entrada_Dados_Ano_2012!$H$7:$H$253)</f>
        <v>20</v>
      </c>
      <c r="J153" s="40">
        <f>SUMIF(Entrada_Dados_Ano_2012!$C$7:$C$253,D153,Entrada_Dados_Ano_2012!$I$7:$I$253)</f>
        <v>0</v>
      </c>
      <c r="K153" s="40">
        <f>SUMIF(Entrada_Dados_Ano_2012!$C$7:$C$253,D153,Entrada_Dados_Ano_2012!$J$7:$J$253)</f>
        <v>0</v>
      </c>
      <c r="L153" s="40">
        <f>SUMIF(Entrada_Dados_Ano_2012!$C$7:$C$253,D153,Entrada_Dados_Ano_2012!$K$7:$K$253)</f>
        <v>0</v>
      </c>
      <c r="M153" s="40">
        <f>SUMIF(Entrada_Dados_Ano_2012!$C$7:$C$253,D153,Entrada_Dados_Ano_2012!$L$7:$L$253)</f>
        <v>0</v>
      </c>
      <c r="N153" s="40">
        <f>SUMIF(Entrada_Dados_Ano_2012!$C$7:$C$253,D153,Entrada_Dados_Ano_2012!$M$7:$M$253)</f>
        <v>0</v>
      </c>
      <c r="O153" s="40">
        <f>SUMIF(Entrada_Dados_Ano_2012!$C$7:$C$253,D153,Entrada_Dados_Ano_2012!$N$7:$N$253)</f>
        <v>0</v>
      </c>
      <c r="P153" s="40">
        <f>SUMIF(Entrada_Dados_Ano_2012!$C$7:$C$253,D153,Entrada_Dados_Ano_2012!$O$7:$O$253)</f>
        <v>0</v>
      </c>
      <c r="Q153" s="40">
        <f>SUMIF(Entrada_Dados_Ano_2012!$C$7:$C$253,D153,Entrada_Dados_Ano_2012!$P$7:$P$253)</f>
        <v>30</v>
      </c>
      <c r="R153" s="40">
        <f>SUMIF(Entrada_Dados_Ano_2012!$C$7:$C$253,D153,Entrada_Dados_Ano_2012!$Q$7:$Q$253)</f>
        <v>0</v>
      </c>
      <c r="S153" s="40">
        <f>SUMIF(Entrada_Dados_Ano_2012!$C$7:$C$253,D153,Entrada_Dados_Ano_2012!$R$7:$R$253)</f>
        <v>100</v>
      </c>
      <c r="T153" s="40">
        <f>SUMIF(Entrada_Dados_Ano_2012!$C$7:$C$253,D153,Entrada_Dados_Ano_2012!$S$7:$S$253)</f>
        <v>0</v>
      </c>
      <c r="U153" s="40">
        <f>SUMIF(Entrada_Dados_Ano_2012!$C$7:$C$253,D153,Entrada_Dados_Ano_2012!$T$7:$T$253)</f>
        <v>0</v>
      </c>
      <c r="V153" s="40">
        <f>SUMIF(Entrada_Dados_Ano_2012!$C$7:$C$253,D153,Entrada_Dados_Ano_2012!$U$7:$U$253)</f>
        <v>0</v>
      </c>
      <c r="W153" s="145">
        <f>SUMIF(Entrada_Dados_Ano_2012!$C$7:$C$253,D153,Entrada_Dados_Ano_2012!$V$7:$V$253)</f>
        <v>0</v>
      </c>
      <c r="X153" s="142">
        <f>SUMIF(Entrada_Dados_Ano_2012!$C$7:$C$253,D153,Entrada_Dados_Ano_2012!$Y$7:$Y$253)</f>
        <v>0</v>
      </c>
      <c r="Y153" s="40">
        <f>SUMIF(Entrada_Dados_Ano_2012!$C$7:$C$253,D153,Entrada_Dados_Ano_2012!$Z$7:$Z$253)</f>
        <v>0</v>
      </c>
      <c r="Z153" s="40">
        <f>SUMIF(Entrada_Dados_Ano_2012!$C$7:$C$253,D153,Entrada_Dados_Ano_2012!$AA$7:$AA$253)</f>
        <v>0</v>
      </c>
      <c r="AA153" s="40">
        <f>SUMIF(Entrada_Dados_Ano_2012!$C$7:$C$253,D153,Entrada_Dados_Ano_2012!$AB$7:$AB$253)</f>
        <v>0</v>
      </c>
      <c r="AB153" s="40">
        <f>SUMIF(Entrada_Dados_Ano_2012!$C$7:$C$253,D153,Entrada_Dados_Ano_2012!$AC$7:$AC$253)</f>
        <v>20</v>
      </c>
      <c r="AC153" s="40">
        <f>SUMIF(Entrada_Dados_Ano_2012!$C$7:$C$253,D153,Entrada_Dados_Ano_2012!$AD$7:$AD$253)</f>
        <v>0</v>
      </c>
      <c r="AD153" s="40">
        <f>SUMIF(Entrada_Dados_Ano_2012!$C$7:$C$253,D153,Entrada_Dados_Ano_2012!$AE$7:$AE$253)</f>
        <v>0</v>
      </c>
      <c r="AE153" s="40">
        <f>SUMIF(Entrada_Dados_Ano_2012!$C$7:$C$253,D153,Entrada_Dados_Ano_2012!$AF$7:$AF$253)</f>
        <v>0</v>
      </c>
      <c r="AF153" s="40">
        <f>SUMIF(Entrada_Dados_Ano_2012!$C$7:$C$253,D153,Entrada_Dados_Ano_2012!$AG$7:$AG$253)</f>
        <v>0</v>
      </c>
      <c r="AG153" s="40">
        <f>SUMIF(Entrada_Dados_Ano_2012!$C$7:$C$253,D153,Entrada_Dados_Ano_2012!$AH$7:$AH$253)</f>
        <v>0</v>
      </c>
      <c r="AH153" s="40">
        <f>SUMIF(Entrada_Dados_Ano_2012!$C$7:$C$253,D153,Entrada_Dados_Ano_2012!$AI$7:$AI$253)</f>
        <v>0</v>
      </c>
      <c r="AI153" s="40">
        <f>SUMIF(Entrada_Dados_Ano_2012!$C$7:$C$253,D153,Entrada_Dados_Ano_2012!$AJ$7:$AJ$253)</f>
        <v>0</v>
      </c>
      <c r="AJ153" s="40">
        <f>SUMIF(Entrada_Dados_Ano_2012!$C$7:$C$253,D153,Entrada_Dados_Ano_2012!$AK$7:$AK$253)</f>
        <v>30</v>
      </c>
      <c r="AK153" s="40">
        <f>SUMIF(Entrada_Dados_Ano_2012!$C$7:$C$253,D153,Entrada_Dados_Ano_2012!$AL$7:$AL$253)</f>
        <v>0</v>
      </c>
      <c r="AL153" s="40">
        <f>SUMIF(Entrada_Dados_Ano_2012!$C$7:$C$253,D153,Entrada_Dados_Ano_2012!$AM$7:$AM$253)</f>
        <v>100</v>
      </c>
      <c r="AM153" s="40">
        <f>SUMIF(Entrada_Dados_Ano_2012!$C$7:$C$253,D153,Entrada_Dados_Ano_2012!$AN$7:$AN$253)</f>
        <v>0</v>
      </c>
      <c r="AN153" s="40">
        <f>SUMIF(Entrada_Dados_Ano_2012!$C$7:$C$253,D153,Entrada_Dados_Ano_2012!$AO$7:$AO$253)</f>
        <v>0</v>
      </c>
      <c r="AO153" s="40">
        <f>SUMIF(Entrada_Dados_Ano_2012!$C$7:$C$253,D153,Entrada_Dados_Ano_2012!$AP$7:$AP$253)</f>
        <v>0</v>
      </c>
      <c r="AP153" s="145">
        <f>SUMIF(Entrada_Dados_Ano_2012!$C$7:$C$253,D153,Entrada_Dados_Ano_2012!$AQ$7:$AQ$253)</f>
        <v>0</v>
      </c>
      <c r="AQ153" s="142">
        <f>SUMIF(Entrada_Dados_Ano_2012!$C$7:$C$253,D153,Entrada_Dados_Ano_2012!$AT$7:$AT$253)</f>
        <v>0</v>
      </c>
      <c r="AR153" s="40">
        <f>SUMIF(Entrada_Dados_Ano_2012!$C$7:$C$253,D153,Entrada_Dados_Ano_2012!$AU$7:$AU$253)</f>
        <v>0</v>
      </c>
      <c r="AS153" s="40">
        <f>SUMIF(Entrada_Dados_Ano_2012!$C$7:$C$253,D153,Entrada_Dados_Ano_2012!$AV$7:$AV$253)</f>
        <v>0</v>
      </c>
      <c r="AT153" s="40">
        <f>SUMIF(Entrada_Dados_Ano_2012!$C$7:$C$253,D153,Entrada_Dados_Ano_2012!$AW$7:$AW$253)</f>
        <v>0</v>
      </c>
      <c r="AU153" s="40">
        <f>SUMIF(Entrada_Dados_Ano_2012!$C$7:$C$253,D153,Entrada_Dados_Ano_2012!$AX$7:$AX$253)</f>
        <v>34</v>
      </c>
      <c r="AV153" s="40">
        <f>SUMIF(Entrada_Dados_Ano_2012!$C$7:$C$253,D153,Entrada_Dados_Ano_2012!$AY$7:$AY$253)</f>
        <v>0</v>
      </c>
      <c r="AW153" s="40">
        <f>SUMIF(Entrada_Dados_Ano_2012!$C$7:$C$253,D153,Entrada_Dados_Ano_2012!$AZ$7:$AZ$253)</f>
        <v>0</v>
      </c>
      <c r="AX153" s="40">
        <f>SUMIF(Entrada_Dados_Ano_2012!$C$7:$C$253,D153,Entrada_Dados_Ano_2012!$BA$7:$BA$253)</f>
        <v>0</v>
      </c>
      <c r="AY153" s="40">
        <f>SUMIF(Entrada_Dados_Ano_2012!$C$7:$C$253,D153,Entrada_Dados_Ano_2012!$BB$7:$BB$253)</f>
        <v>0</v>
      </c>
      <c r="AZ153" s="40">
        <f>SUMIF(Entrada_Dados_Ano_2012!$C$7:$C$253,D153,Entrada_Dados_Ano_2012!$BC$7:$BC$253)</f>
        <v>0</v>
      </c>
      <c r="BA153" s="40">
        <f>SUMIF(Entrada_Dados_Ano_2012!$C$7:$C$253,D153,Entrada_Dados_Ano_2012!$BD$7:$BD$253)</f>
        <v>0</v>
      </c>
      <c r="BB153" s="40">
        <f>SUMIF(Entrada_Dados_Ano_2012!$C$7:$C$253,D153,Entrada_Dados_Ano_2012!$BE$7:$BE$253)</f>
        <v>0</v>
      </c>
      <c r="BC153" s="40">
        <f>SUMIF(Entrada_Dados_Ano_2012!$C$7:$C$253,D153,Entrada_Dados_Ano_2012!$BF$7:$BF$253)</f>
        <v>525</v>
      </c>
      <c r="BD153" s="40">
        <f>SUMIF(Entrada_Dados_Ano_2012!$C$7:$C$253,D153,Entrada_Dados_Ano_2012!$BG$7:$BG$253)</f>
        <v>0</v>
      </c>
      <c r="BE153" s="40">
        <f>SUMIF(Entrada_Dados_Ano_2012!$C$7:$C$253,D153,Entrada_Dados_Ano_2012!$BH$7:$BH$253)</f>
        <v>350</v>
      </c>
      <c r="BF153" s="40">
        <f>SUMIF(Entrada_Dados_Ano_2012!$C$7:$C$253,D153,Entrada_Dados_Ano_2012!$BI$7:$BI$253)</f>
        <v>0</v>
      </c>
      <c r="BG153" s="40">
        <f>SUMIF(Entrada_Dados_Ano_2012!$C$7:$C$253,D153,Entrada_Dados_Ano_2012!$BJ$7:$BJ$253)</f>
        <v>0</v>
      </c>
      <c r="BH153" s="40">
        <f>SUMIF(Entrada_Dados_Ano_2012!$C$7:$C$253,D153,Entrada_Dados_Ano_2012!$BK$7:$BK$253)</f>
        <v>0</v>
      </c>
      <c r="BI153" s="40">
        <f>SUMIF(Entrada_Dados_Ano_2012!$C$7:$C$253,D153,Entrada_Dados_Ano_2012!$BL$7:$BL$253)</f>
        <v>0</v>
      </c>
      <c r="BK153" s="80">
        <v>146</v>
      </c>
      <c r="BL153" s="81">
        <f t="shared" si="255"/>
        <v>0</v>
      </c>
      <c r="BM153" s="80" t="str">
        <f>IF(BL153=1,SUM($BL$8:BL153),"")</f>
        <v/>
      </c>
      <c r="BN153" s="86" t="str">
        <f t="shared" si="256"/>
        <v>Moiporá</v>
      </c>
      <c r="BO153" s="117">
        <f t="shared" si="339"/>
        <v>0</v>
      </c>
      <c r="BP153" s="116">
        <f>HLOOKUP($BP$6,$BZ$6:DI153,BX153)</f>
        <v>0</v>
      </c>
      <c r="BQ153" s="117">
        <f>HLOOKUP($BQ$6,$DJ$6:ES153,BX153)</f>
        <v>0</v>
      </c>
      <c r="BR153" s="116">
        <f>HLOOKUP($BR$6,$ET$6:GC153,BX153)</f>
        <v>0</v>
      </c>
      <c r="BS153" s="84" t="str">
        <f t="shared" si="257"/>
        <v/>
      </c>
      <c r="BT153" s="96" t="str">
        <f>IF((SUM($BL152:$BL$254)=0),"",IF($BK153=VLOOKUP($BK153,$BM$8:$BM$254,1),IF(VLOOKUP($BK153,$BM$8:$BO$254,2)=0,"",VLOOKUP($BK153,$BM$8:$BO$254,3))," "))</f>
        <v/>
      </c>
      <c r="BU153" s="93" t="str">
        <f t="shared" si="258"/>
        <v/>
      </c>
      <c r="BV153" s="90" t="str">
        <f t="shared" si="259"/>
        <v/>
      </c>
      <c r="BW153" s="93" t="str">
        <f t="shared" si="260"/>
        <v/>
      </c>
      <c r="BX153" s="97">
        <v>148</v>
      </c>
      <c r="BY153" s="29"/>
      <c r="BZ153" s="113"/>
      <c r="CA153" s="113">
        <f t="shared" si="261"/>
        <v>0</v>
      </c>
      <c r="CB153" s="113">
        <f t="shared" si="262"/>
        <v>0</v>
      </c>
      <c r="CC153" s="113">
        <f t="shared" si="263"/>
        <v>0</v>
      </c>
      <c r="CD153" s="113">
        <f t="shared" si="264"/>
        <v>0</v>
      </c>
      <c r="CE153" s="113">
        <f t="shared" ca="1" si="265"/>
        <v>0</v>
      </c>
      <c r="CF153" s="113">
        <f t="shared" si="266"/>
        <v>20</v>
      </c>
      <c r="CG153" s="113">
        <f t="shared" si="267"/>
        <v>20</v>
      </c>
      <c r="CH153" s="113">
        <f t="shared" si="268"/>
        <v>0</v>
      </c>
      <c r="CI153" s="113">
        <f t="shared" si="228"/>
        <v>0</v>
      </c>
      <c r="CJ153" s="113">
        <f t="shared" si="229"/>
        <v>0</v>
      </c>
      <c r="CK153" s="113">
        <f t="shared" si="269"/>
        <v>0</v>
      </c>
      <c r="CL153" s="113">
        <f t="shared" si="270"/>
        <v>0</v>
      </c>
      <c r="CM153" s="113">
        <f t="shared" si="271"/>
        <v>0</v>
      </c>
      <c r="CN153" s="113">
        <f t="shared" si="272"/>
        <v>0</v>
      </c>
      <c r="CO153" s="113">
        <f t="shared" si="273"/>
        <v>0</v>
      </c>
      <c r="CP153" s="113">
        <f t="shared" si="274"/>
        <v>0</v>
      </c>
      <c r="CQ153" s="113">
        <f t="shared" si="275"/>
        <v>0</v>
      </c>
      <c r="CR153" s="113">
        <f t="shared" si="276"/>
        <v>0</v>
      </c>
      <c r="CS153" s="113">
        <f t="shared" si="230"/>
        <v>0</v>
      </c>
      <c r="CT153" s="113">
        <f t="shared" si="231"/>
        <v>0</v>
      </c>
      <c r="CU153" s="113">
        <f t="shared" si="232"/>
        <v>0</v>
      </c>
      <c r="CV153" s="113">
        <f t="shared" si="233"/>
        <v>0</v>
      </c>
      <c r="CW153" s="113">
        <f t="shared" si="277"/>
        <v>30</v>
      </c>
      <c r="CX153" s="113">
        <f t="shared" si="234"/>
        <v>0</v>
      </c>
      <c r="CY153" s="113">
        <f t="shared" si="235"/>
        <v>0</v>
      </c>
      <c r="CZ153" s="113">
        <f t="shared" si="236"/>
        <v>0</v>
      </c>
      <c r="DA153" s="113">
        <f t="shared" si="278"/>
        <v>0</v>
      </c>
      <c r="DB153" s="113">
        <f t="shared" si="279"/>
        <v>100</v>
      </c>
      <c r="DC153" s="113">
        <f t="shared" si="280"/>
        <v>0</v>
      </c>
      <c r="DD153" s="113">
        <f t="shared" si="281"/>
        <v>0</v>
      </c>
      <c r="DE153" s="113">
        <f t="shared" si="282"/>
        <v>0</v>
      </c>
      <c r="DF153" s="113">
        <f t="shared" si="283"/>
        <v>0</v>
      </c>
      <c r="DG153" s="113">
        <f t="shared" si="284"/>
        <v>0</v>
      </c>
      <c r="DH153" s="113">
        <f t="shared" si="285"/>
        <v>0</v>
      </c>
      <c r="DI153" s="113">
        <f t="shared" si="286"/>
        <v>0</v>
      </c>
      <c r="DJ153" s="113"/>
      <c r="DK153" s="113">
        <f t="shared" si="287"/>
        <v>0</v>
      </c>
      <c r="DL153" s="113">
        <f t="shared" si="288"/>
        <v>0</v>
      </c>
      <c r="DM153" s="113">
        <f t="shared" si="289"/>
        <v>0</v>
      </c>
      <c r="DN153" s="113">
        <f t="shared" si="290"/>
        <v>0</v>
      </c>
      <c r="DO153" s="113">
        <f t="shared" si="291"/>
        <v>0</v>
      </c>
      <c r="DP153" s="113">
        <f t="shared" si="292"/>
        <v>20</v>
      </c>
      <c r="DQ153" s="113">
        <f t="shared" si="293"/>
        <v>20</v>
      </c>
      <c r="DR153" s="113">
        <f t="shared" si="294"/>
        <v>0</v>
      </c>
      <c r="DS153" s="113">
        <f t="shared" si="237"/>
        <v>0</v>
      </c>
      <c r="DT153" s="113">
        <f t="shared" si="238"/>
        <v>0</v>
      </c>
      <c r="DU153" s="113">
        <f t="shared" si="295"/>
        <v>0</v>
      </c>
      <c r="DV153" s="113">
        <f t="shared" si="296"/>
        <v>0</v>
      </c>
      <c r="DW153" s="113">
        <f t="shared" si="297"/>
        <v>0</v>
      </c>
      <c r="DX153" s="113">
        <f t="shared" si="298"/>
        <v>0</v>
      </c>
      <c r="DY153" s="113">
        <f t="shared" si="299"/>
        <v>0</v>
      </c>
      <c r="DZ153" s="113">
        <f t="shared" si="300"/>
        <v>0</v>
      </c>
      <c r="EA153" s="113">
        <f t="shared" si="301"/>
        <v>0</v>
      </c>
      <c r="EB153" s="113">
        <f t="shared" si="302"/>
        <v>0</v>
      </c>
      <c r="EC153" s="113">
        <f t="shared" si="239"/>
        <v>0</v>
      </c>
      <c r="ED153" s="113">
        <f t="shared" si="240"/>
        <v>0</v>
      </c>
      <c r="EE153" s="113">
        <f t="shared" si="241"/>
        <v>0</v>
      </c>
      <c r="EF153" s="113">
        <f t="shared" si="242"/>
        <v>0</v>
      </c>
      <c r="EG153" s="113">
        <f t="shared" si="303"/>
        <v>30</v>
      </c>
      <c r="EH153" s="113">
        <f t="shared" si="243"/>
        <v>0</v>
      </c>
      <c r="EI153" s="113">
        <f t="shared" si="244"/>
        <v>0</v>
      </c>
      <c r="EJ153" s="113">
        <f t="shared" si="245"/>
        <v>0</v>
      </c>
      <c r="EK153" s="113">
        <f t="shared" si="304"/>
        <v>0</v>
      </c>
      <c r="EL153" s="113">
        <f t="shared" si="305"/>
        <v>100</v>
      </c>
      <c r="EM153" s="113">
        <f t="shared" si="306"/>
        <v>0</v>
      </c>
      <c r="EN153" s="113">
        <f t="shared" si="307"/>
        <v>0</v>
      </c>
      <c r="EO153" s="113">
        <f t="shared" si="308"/>
        <v>0</v>
      </c>
      <c r="EP153" s="113">
        <f t="shared" si="309"/>
        <v>0</v>
      </c>
      <c r="EQ153" s="113">
        <f t="shared" si="310"/>
        <v>0</v>
      </c>
      <c r="ER153" s="113">
        <f t="shared" si="311"/>
        <v>0</v>
      </c>
      <c r="ES153" s="113">
        <f t="shared" si="312"/>
        <v>0</v>
      </c>
      <c r="ET153" s="113"/>
      <c r="EU153" s="113">
        <f t="shared" si="313"/>
        <v>0</v>
      </c>
      <c r="EV153" s="113">
        <f t="shared" si="314"/>
        <v>0</v>
      </c>
      <c r="EW153" s="113">
        <f t="shared" si="315"/>
        <v>0</v>
      </c>
      <c r="EX153" s="113">
        <f t="shared" si="316"/>
        <v>0</v>
      </c>
      <c r="EY153" s="113">
        <f t="shared" si="317"/>
        <v>0</v>
      </c>
      <c r="EZ153" s="113">
        <f t="shared" si="318"/>
        <v>34</v>
      </c>
      <c r="FA153" s="113">
        <f t="shared" si="319"/>
        <v>160</v>
      </c>
      <c r="FB153" s="113">
        <f t="shared" si="320"/>
        <v>0</v>
      </c>
      <c r="FC153" s="113">
        <f t="shared" si="246"/>
        <v>0</v>
      </c>
      <c r="FD153" s="113">
        <f t="shared" si="247"/>
        <v>0</v>
      </c>
      <c r="FE153" s="113">
        <f t="shared" si="321"/>
        <v>0</v>
      </c>
      <c r="FF153" s="113">
        <f t="shared" si="322"/>
        <v>0</v>
      </c>
      <c r="FG153" s="113">
        <f t="shared" si="323"/>
        <v>0</v>
      </c>
      <c r="FH153" s="113">
        <f t="shared" si="324"/>
        <v>0</v>
      </c>
      <c r="FI153" s="113">
        <f t="shared" si="325"/>
        <v>0</v>
      </c>
      <c r="FJ153" s="113">
        <f t="shared" si="326"/>
        <v>0</v>
      </c>
      <c r="FK153" s="113">
        <f t="shared" si="327"/>
        <v>0</v>
      </c>
      <c r="FL153" s="113">
        <f t="shared" si="328"/>
        <v>0</v>
      </c>
      <c r="FM153" s="113">
        <f t="shared" si="248"/>
        <v>0</v>
      </c>
      <c r="FN153" s="113">
        <f t="shared" si="249"/>
        <v>0</v>
      </c>
      <c r="FO153" s="113">
        <f t="shared" si="250"/>
        <v>0</v>
      </c>
      <c r="FP153" s="113">
        <f t="shared" si="251"/>
        <v>0</v>
      </c>
      <c r="FQ153" s="113">
        <f t="shared" si="329"/>
        <v>525</v>
      </c>
      <c r="FR153" s="113">
        <f t="shared" si="252"/>
        <v>0</v>
      </c>
      <c r="FS153" s="113">
        <f t="shared" si="253"/>
        <v>0</v>
      </c>
      <c r="FT153" s="113">
        <f t="shared" si="254"/>
        <v>0</v>
      </c>
      <c r="FU153" s="113">
        <f t="shared" si="330"/>
        <v>0</v>
      </c>
      <c r="FV153" s="113">
        <f t="shared" si="331"/>
        <v>350</v>
      </c>
      <c r="FW153" s="113">
        <f t="shared" si="332"/>
        <v>0</v>
      </c>
      <c r="FX153" s="113">
        <f t="shared" si="333"/>
        <v>0</v>
      </c>
      <c r="FY153" s="113">
        <f t="shared" si="334"/>
        <v>0</v>
      </c>
      <c r="FZ153" s="113">
        <f t="shared" si="335"/>
        <v>0</v>
      </c>
      <c r="GA153" s="113">
        <f t="shared" si="336"/>
        <v>0</v>
      </c>
      <c r="GB153" s="113">
        <f t="shared" si="337"/>
        <v>0</v>
      </c>
      <c r="GC153" s="113">
        <f t="shared" si="338"/>
        <v>0</v>
      </c>
    </row>
    <row r="154" spans="2:185" ht="12.75" customHeight="1" x14ac:dyDescent="0.2">
      <c r="B154" s="124">
        <v>147</v>
      </c>
      <c r="C154" s="121" t="s">
        <v>416</v>
      </c>
      <c r="D154" s="126" t="s">
        <v>191</v>
      </c>
      <c r="E154" s="40">
        <f>SUMIF(Entrada_Dados_Ano_2012!$C$7:$C$253,D154,Entrada_Dados_Ano_2012!$D$7:$D$253)</f>
        <v>0</v>
      </c>
      <c r="F154" s="40">
        <f>SUMIF(Entrada_Dados_Ano_2012!$C$7:$C$253,D154,Entrada_Dados_Ano_2012!$E$7:$E$253)</f>
        <v>0</v>
      </c>
      <c r="G154" s="40">
        <f>SUMIF(Entrada_Dados_Ano_2012!$C$7:$C$253,D154,Entrada_Dados_Ano_2012!$F$7:$F$253)</f>
        <v>0</v>
      </c>
      <c r="H154" s="40">
        <f ca="1">SUMIF(Entrada_Dados_Ano_2012!$C$7:$C$253,D154,Entrada_Dados_Ano_2012!$G$7:$G$251)</f>
        <v>0</v>
      </c>
      <c r="I154" s="40">
        <f>SUMIF(Entrada_Dados_Ano_2012!$C$7:$C$251,D154,Entrada_Dados_Ano_2012!$H$7:$H$253)</f>
        <v>40</v>
      </c>
      <c r="J154" s="40">
        <f>SUMIF(Entrada_Dados_Ano_2012!$C$7:$C$253,D154,Entrada_Dados_Ano_2012!$I$7:$I$253)</f>
        <v>0</v>
      </c>
      <c r="K154" s="40">
        <f>SUMIF(Entrada_Dados_Ano_2012!$C$7:$C$253,D154,Entrada_Dados_Ano_2012!$J$7:$J$253)</f>
        <v>0</v>
      </c>
      <c r="L154" s="40">
        <f>SUMIF(Entrada_Dados_Ano_2012!$C$7:$C$253,D154,Entrada_Dados_Ano_2012!$K$7:$K$253)</f>
        <v>0</v>
      </c>
      <c r="M154" s="40">
        <f>SUMIF(Entrada_Dados_Ano_2012!$C$7:$C$253,D154,Entrada_Dados_Ano_2012!$L$7:$L$253)</f>
        <v>0</v>
      </c>
      <c r="N154" s="40">
        <f>SUMIF(Entrada_Dados_Ano_2012!$C$7:$C$253,D154,Entrada_Dados_Ano_2012!$M$7:$M$253)</f>
        <v>30</v>
      </c>
      <c r="O154" s="40">
        <f>SUMIF(Entrada_Dados_Ano_2012!$C$7:$C$253,D154,Entrada_Dados_Ano_2012!$N$7:$N$253)</f>
        <v>0</v>
      </c>
      <c r="P154" s="40">
        <f>SUMIF(Entrada_Dados_Ano_2012!$C$7:$C$253,D154,Entrada_Dados_Ano_2012!$O$7:$O$253)</f>
        <v>0</v>
      </c>
      <c r="Q154" s="40">
        <f>SUMIF(Entrada_Dados_Ano_2012!$C$7:$C$253,D154,Entrada_Dados_Ano_2012!$P$7:$P$253)</f>
        <v>0</v>
      </c>
      <c r="R154" s="40">
        <f>SUMIF(Entrada_Dados_Ano_2012!$C$7:$C$253,D154,Entrada_Dados_Ano_2012!$Q$7:$Q$253)</f>
        <v>0</v>
      </c>
      <c r="S154" s="40">
        <f>SUMIF(Entrada_Dados_Ano_2012!$C$7:$C$253,D154,Entrada_Dados_Ano_2012!$R$7:$R$253)</f>
        <v>1400</v>
      </c>
      <c r="T154" s="40">
        <f>SUMIF(Entrada_Dados_Ano_2012!$C$7:$C$253,D154,Entrada_Dados_Ano_2012!$S$7:$S$253)</f>
        <v>4</v>
      </c>
      <c r="U154" s="40">
        <f>SUMIF(Entrada_Dados_Ano_2012!$C$7:$C$253,D154,Entrada_Dados_Ano_2012!$T$7:$T$253)</f>
        <v>0</v>
      </c>
      <c r="V154" s="40">
        <f>SUMIF(Entrada_Dados_Ano_2012!$C$7:$C$253,D154,Entrada_Dados_Ano_2012!$U$7:$U$253)</f>
        <v>0</v>
      </c>
      <c r="W154" s="145">
        <f>SUMIF(Entrada_Dados_Ano_2012!$C$7:$C$253,D154,Entrada_Dados_Ano_2012!$V$7:$V$253)</f>
        <v>0</v>
      </c>
      <c r="X154" s="142">
        <f>SUMIF(Entrada_Dados_Ano_2012!$C$7:$C$253,D154,Entrada_Dados_Ano_2012!$Y$7:$Y$253)</f>
        <v>0</v>
      </c>
      <c r="Y154" s="40">
        <f>SUMIF(Entrada_Dados_Ano_2012!$C$7:$C$253,D154,Entrada_Dados_Ano_2012!$Z$7:$Z$253)</f>
        <v>0</v>
      </c>
      <c r="Z154" s="40">
        <f>SUMIF(Entrada_Dados_Ano_2012!$C$7:$C$253,D154,Entrada_Dados_Ano_2012!$AA$7:$AA$253)</f>
        <v>0</v>
      </c>
      <c r="AA154" s="40">
        <f>SUMIF(Entrada_Dados_Ano_2012!$C$7:$C$253,D154,Entrada_Dados_Ano_2012!$AB$7:$AB$253)</f>
        <v>0</v>
      </c>
      <c r="AB154" s="40">
        <f>SUMIF(Entrada_Dados_Ano_2012!$C$7:$C$253,D154,Entrada_Dados_Ano_2012!$AC$7:$AC$253)</f>
        <v>40</v>
      </c>
      <c r="AC154" s="40">
        <f>SUMIF(Entrada_Dados_Ano_2012!$C$7:$C$253,D154,Entrada_Dados_Ano_2012!$AD$7:$AD$253)</f>
        <v>0</v>
      </c>
      <c r="AD154" s="40">
        <f>SUMIF(Entrada_Dados_Ano_2012!$C$7:$C$253,D154,Entrada_Dados_Ano_2012!$AE$7:$AE$253)</f>
        <v>0</v>
      </c>
      <c r="AE154" s="40">
        <f>SUMIF(Entrada_Dados_Ano_2012!$C$7:$C$253,D154,Entrada_Dados_Ano_2012!$AF$7:$AF$253)</f>
        <v>0</v>
      </c>
      <c r="AF154" s="40">
        <f>SUMIF(Entrada_Dados_Ano_2012!$C$7:$C$253,D154,Entrada_Dados_Ano_2012!$AG$7:$AG$253)</f>
        <v>0</v>
      </c>
      <c r="AG154" s="40">
        <f>SUMIF(Entrada_Dados_Ano_2012!$C$7:$C$253,D154,Entrada_Dados_Ano_2012!$AH$7:$AH$253)</f>
        <v>30</v>
      </c>
      <c r="AH154" s="40">
        <f>SUMIF(Entrada_Dados_Ano_2012!$C$7:$C$253,D154,Entrada_Dados_Ano_2012!$AI$7:$AI$253)</f>
        <v>0</v>
      </c>
      <c r="AI154" s="40">
        <f>SUMIF(Entrada_Dados_Ano_2012!$C$7:$C$253,D154,Entrada_Dados_Ano_2012!$AJ$7:$AJ$253)</f>
        <v>0</v>
      </c>
      <c r="AJ154" s="40">
        <f>SUMIF(Entrada_Dados_Ano_2012!$C$7:$C$253,D154,Entrada_Dados_Ano_2012!$AK$7:$AK$253)</f>
        <v>0</v>
      </c>
      <c r="AK154" s="40">
        <f>SUMIF(Entrada_Dados_Ano_2012!$C$7:$C$253,D154,Entrada_Dados_Ano_2012!$AL$7:$AL$253)</f>
        <v>0</v>
      </c>
      <c r="AL154" s="40">
        <f>SUMIF(Entrada_Dados_Ano_2012!$C$7:$C$253,D154,Entrada_Dados_Ano_2012!$AM$7:$AM$253)</f>
        <v>1400</v>
      </c>
      <c r="AM154" s="40">
        <f>SUMIF(Entrada_Dados_Ano_2012!$C$7:$C$253,D154,Entrada_Dados_Ano_2012!$AN$7:$AN$253)</f>
        <v>4</v>
      </c>
      <c r="AN154" s="40">
        <f>SUMIF(Entrada_Dados_Ano_2012!$C$7:$C$253,D154,Entrada_Dados_Ano_2012!$AO$7:$AO$253)</f>
        <v>0</v>
      </c>
      <c r="AO154" s="40">
        <f>SUMIF(Entrada_Dados_Ano_2012!$C$7:$C$253,D154,Entrada_Dados_Ano_2012!$AP$7:$AP$253)</f>
        <v>0</v>
      </c>
      <c r="AP154" s="145">
        <f>SUMIF(Entrada_Dados_Ano_2012!$C$7:$C$253,D154,Entrada_Dados_Ano_2012!$AQ$7:$AQ$253)</f>
        <v>0</v>
      </c>
      <c r="AQ154" s="142">
        <f>SUMIF(Entrada_Dados_Ano_2012!$C$7:$C$253,D154,Entrada_Dados_Ano_2012!$AT$7:$AT$253)</f>
        <v>0</v>
      </c>
      <c r="AR154" s="40">
        <f>SUMIF(Entrada_Dados_Ano_2012!$C$7:$C$253,D154,Entrada_Dados_Ano_2012!$AU$7:$AU$253)</f>
        <v>0</v>
      </c>
      <c r="AS154" s="40">
        <f>SUMIF(Entrada_Dados_Ano_2012!$C$7:$C$253,D154,Entrada_Dados_Ano_2012!$AV$7:$AV$253)</f>
        <v>0</v>
      </c>
      <c r="AT154" s="40">
        <f>SUMIF(Entrada_Dados_Ano_2012!$C$7:$C$253,D154,Entrada_Dados_Ano_2012!$AW$7:$AW$253)</f>
        <v>0</v>
      </c>
      <c r="AU154" s="40">
        <f>SUMIF(Entrada_Dados_Ano_2012!$C$7:$C$253,D154,Entrada_Dados_Ano_2012!$AX$7:$AX$253)</f>
        <v>64</v>
      </c>
      <c r="AV154" s="40">
        <f>SUMIF(Entrada_Dados_Ano_2012!$C$7:$C$253,D154,Entrada_Dados_Ano_2012!$AY$7:$AY$253)</f>
        <v>0</v>
      </c>
      <c r="AW154" s="40">
        <f>SUMIF(Entrada_Dados_Ano_2012!$C$7:$C$253,D154,Entrada_Dados_Ano_2012!$AZ$7:$AZ$253)</f>
        <v>0</v>
      </c>
      <c r="AX154" s="40">
        <f>SUMIF(Entrada_Dados_Ano_2012!$C$7:$C$253,D154,Entrada_Dados_Ano_2012!$BA$7:$BA$253)</f>
        <v>0</v>
      </c>
      <c r="AY154" s="40">
        <f>SUMIF(Entrada_Dados_Ano_2012!$C$7:$C$253,D154,Entrada_Dados_Ano_2012!$BB$7:$BB$253)</f>
        <v>0</v>
      </c>
      <c r="AZ154" s="40">
        <f>SUMIF(Entrada_Dados_Ano_2012!$C$7:$C$253,D154,Entrada_Dados_Ano_2012!$BC$7:$BC$253)</f>
        <v>36</v>
      </c>
      <c r="BA154" s="40">
        <f>SUMIF(Entrada_Dados_Ano_2012!$C$7:$C$253,D154,Entrada_Dados_Ano_2012!$BD$7:$BD$253)</f>
        <v>0</v>
      </c>
      <c r="BB154" s="40">
        <f>SUMIF(Entrada_Dados_Ano_2012!$C$7:$C$253,D154,Entrada_Dados_Ano_2012!$BE$7:$BE$253)</f>
        <v>0</v>
      </c>
      <c r="BC154" s="40">
        <f>SUMIF(Entrada_Dados_Ano_2012!$C$7:$C$253,D154,Entrada_Dados_Ano_2012!$BF$7:$BF$253)</f>
        <v>0</v>
      </c>
      <c r="BD154" s="40">
        <f>SUMIF(Entrada_Dados_Ano_2012!$C$7:$C$253,D154,Entrada_Dados_Ano_2012!$BG$7:$BG$253)</f>
        <v>0</v>
      </c>
      <c r="BE154" s="40">
        <f>SUMIF(Entrada_Dados_Ano_2012!$C$7:$C$253,D154,Entrada_Dados_Ano_2012!$BH$7:$BH$253)</f>
        <v>2566</v>
      </c>
      <c r="BF154" s="40">
        <f>SUMIF(Entrada_Dados_Ano_2012!$C$7:$C$253,D154,Entrada_Dados_Ano_2012!$BI$7:$BI$253)</f>
        <v>10</v>
      </c>
      <c r="BG154" s="40">
        <f>SUMIF(Entrada_Dados_Ano_2012!$C$7:$C$253,D154,Entrada_Dados_Ano_2012!$BJ$7:$BJ$253)</f>
        <v>0</v>
      </c>
      <c r="BH154" s="40">
        <f>SUMIF(Entrada_Dados_Ano_2012!$C$7:$C$253,D154,Entrada_Dados_Ano_2012!$BK$7:$BK$253)</f>
        <v>0</v>
      </c>
      <c r="BI154" s="40">
        <f>SUMIF(Entrada_Dados_Ano_2012!$C$7:$C$253,D154,Entrada_Dados_Ano_2012!$BL$7:$BL$253)</f>
        <v>0</v>
      </c>
      <c r="BK154" s="80">
        <v>147</v>
      </c>
      <c r="BL154" s="81">
        <f t="shared" si="255"/>
        <v>0</v>
      </c>
      <c r="BM154" s="80" t="str">
        <f>IF(BL154=1,SUM($BL$8:BL154),"")</f>
        <v/>
      </c>
      <c r="BN154" s="86" t="str">
        <f t="shared" si="256"/>
        <v>Monte Alegre de Goiás</v>
      </c>
      <c r="BO154" s="117">
        <f t="shared" si="339"/>
        <v>0</v>
      </c>
      <c r="BP154" s="116">
        <f>HLOOKUP($BP$6,$BZ$6:DI154,BX154)</f>
        <v>0</v>
      </c>
      <c r="BQ154" s="117">
        <f>HLOOKUP($BQ$6,$DJ$6:ES154,BX154)</f>
        <v>0</v>
      </c>
      <c r="BR154" s="116">
        <f>HLOOKUP($BR$6,$ET$6:GC154,BX154)</f>
        <v>0</v>
      </c>
      <c r="BS154" s="84" t="str">
        <f t="shared" si="257"/>
        <v/>
      </c>
      <c r="BT154" s="96" t="str">
        <f>IF((SUM($BL153:$BL$254)=0),"",IF($BK154=VLOOKUP($BK154,$BM$8:$BM$254,1),IF(VLOOKUP($BK154,$BM$8:$BO$254,2)=0,"",VLOOKUP($BK154,$BM$8:$BO$254,3))," "))</f>
        <v/>
      </c>
      <c r="BU154" s="93" t="str">
        <f t="shared" si="258"/>
        <v/>
      </c>
      <c r="BV154" s="90" t="str">
        <f t="shared" si="259"/>
        <v/>
      </c>
      <c r="BW154" s="93" t="str">
        <f t="shared" si="260"/>
        <v/>
      </c>
      <c r="BX154" s="97">
        <v>149</v>
      </c>
      <c r="BY154" s="29"/>
      <c r="BZ154" s="113"/>
      <c r="CA154" s="113">
        <f t="shared" si="261"/>
        <v>0</v>
      </c>
      <c r="CB154" s="113">
        <f t="shared" si="262"/>
        <v>0</v>
      </c>
      <c r="CC154" s="113">
        <f t="shared" si="263"/>
        <v>0</v>
      </c>
      <c r="CD154" s="113">
        <f t="shared" si="264"/>
        <v>0</v>
      </c>
      <c r="CE154" s="113">
        <f t="shared" ca="1" si="265"/>
        <v>0</v>
      </c>
      <c r="CF154" s="113">
        <f t="shared" si="266"/>
        <v>40</v>
      </c>
      <c r="CG154" s="113">
        <f t="shared" si="267"/>
        <v>0</v>
      </c>
      <c r="CH154" s="113">
        <f t="shared" si="268"/>
        <v>0</v>
      </c>
      <c r="CI154" s="113">
        <f t="shared" si="228"/>
        <v>0</v>
      </c>
      <c r="CJ154" s="113">
        <f t="shared" si="229"/>
        <v>0</v>
      </c>
      <c r="CK154" s="113">
        <f t="shared" si="269"/>
        <v>0</v>
      </c>
      <c r="CL154" s="113">
        <f t="shared" si="270"/>
        <v>0</v>
      </c>
      <c r="CM154" s="113">
        <f t="shared" si="271"/>
        <v>0</v>
      </c>
      <c r="CN154" s="113">
        <f t="shared" si="272"/>
        <v>0</v>
      </c>
      <c r="CO154" s="113">
        <f t="shared" si="273"/>
        <v>30</v>
      </c>
      <c r="CP154" s="113">
        <f t="shared" si="274"/>
        <v>0</v>
      </c>
      <c r="CQ154" s="113">
        <f t="shared" si="275"/>
        <v>0</v>
      </c>
      <c r="CR154" s="113">
        <f t="shared" si="276"/>
        <v>0</v>
      </c>
      <c r="CS154" s="113">
        <f t="shared" si="230"/>
        <v>0</v>
      </c>
      <c r="CT154" s="113">
        <f t="shared" si="231"/>
        <v>0</v>
      </c>
      <c r="CU154" s="113">
        <f t="shared" si="232"/>
        <v>0</v>
      </c>
      <c r="CV154" s="113">
        <f t="shared" si="233"/>
        <v>0</v>
      </c>
      <c r="CW154" s="113">
        <f t="shared" si="277"/>
        <v>0</v>
      </c>
      <c r="CX154" s="113">
        <f t="shared" si="234"/>
        <v>0</v>
      </c>
      <c r="CY154" s="113">
        <f t="shared" si="235"/>
        <v>0</v>
      </c>
      <c r="CZ154" s="113">
        <f t="shared" si="236"/>
        <v>0</v>
      </c>
      <c r="DA154" s="113">
        <f t="shared" si="278"/>
        <v>0</v>
      </c>
      <c r="DB154" s="113">
        <f t="shared" si="279"/>
        <v>1400</v>
      </c>
      <c r="DC154" s="113">
        <f t="shared" si="280"/>
        <v>0</v>
      </c>
      <c r="DD154" s="113">
        <f t="shared" si="281"/>
        <v>4</v>
      </c>
      <c r="DE154" s="113">
        <f t="shared" si="282"/>
        <v>0</v>
      </c>
      <c r="DF154" s="113">
        <f t="shared" si="283"/>
        <v>0</v>
      </c>
      <c r="DG154" s="113">
        <f t="shared" si="284"/>
        <v>0</v>
      </c>
      <c r="DH154" s="113">
        <f t="shared" si="285"/>
        <v>0</v>
      </c>
      <c r="DI154" s="113">
        <f t="shared" si="286"/>
        <v>0</v>
      </c>
      <c r="DJ154" s="113"/>
      <c r="DK154" s="113">
        <f t="shared" si="287"/>
        <v>0</v>
      </c>
      <c r="DL154" s="113">
        <f t="shared" si="288"/>
        <v>0</v>
      </c>
      <c r="DM154" s="113">
        <f t="shared" si="289"/>
        <v>0</v>
      </c>
      <c r="DN154" s="113">
        <f t="shared" si="290"/>
        <v>0</v>
      </c>
      <c r="DO154" s="113">
        <f t="shared" si="291"/>
        <v>0</v>
      </c>
      <c r="DP154" s="113">
        <f t="shared" si="292"/>
        <v>40</v>
      </c>
      <c r="DQ154" s="113">
        <f t="shared" si="293"/>
        <v>0</v>
      </c>
      <c r="DR154" s="113">
        <f t="shared" si="294"/>
        <v>0</v>
      </c>
      <c r="DS154" s="113">
        <f t="shared" si="237"/>
        <v>0</v>
      </c>
      <c r="DT154" s="113">
        <f t="shared" si="238"/>
        <v>0</v>
      </c>
      <c r="DU154" s="113">
        <f t="shared" si="295"/>
        <v>0</v>
      </c>
      <c r="DV154" s="113">
        <f t="shared" si="296"/>
        <v>0</v>
      </c>
      <c r="DW154" s="113">
        <f t="shared" si="297"/>
        <v>0</v>
      </c>
      <c r="DX154" s="113">
        <f t="shared" si="298"/>
        <v>0</v>
      </c>
      <c r="DY154" s="113">
        <f t="shared" si="299"/>
        <v>30</v>
      </c>
      <c r="DZ154" s="113">
        <f t="shared" si="300"/>
        <v>0</v>
      </c>
      <c r="EA154" s="113">
        <f t="shared" si="301"/>
        <v>0</v>
      </c>
      <c r="EB154" s="113">
        <f t="shared" si="302"/>
        <v>0</v>
      </c>
      <c r="EC154" s="113">
        <f t="shared" si="239"/>
        <v>0</v>
      </c>
      <c r="ED154" s="113">
        <f t="shared" si="240"/>
        <v>0</v>
      </c>
      <c r="EE154" s="113">
        <f t="shared" si="241"/>
        <v>0</v>
      </c>
      <c r="EF154" s="113">
        <f t="shared" si="242"/>
        <v>0</v>
      </c>
      <c r="EG154" s="113">
        <f t="shared" si="303"/>
        <v>0</v>
      </c>
      <c r="EH154" s="113">
        <f t="shared" si="243"/>
        <v>0</v>
      </c>
      <c r="EI154" s="113">
        <f t="shared" si="244"/>
        <v>0</v>
      </c>
      <c r="EJ154" s="113">
        <f t="shared" si="245"/>
        <v>0</v>
      </c>
      <c r="EK154" s="113">
        <f t="shared" si="304"/>
        <v>0</v>
      </c>
      <c r="EL154" s="113">
        <f t="shared" si="305"/>
        <v>1400</v>
      </c>
      <c r="EM154" s="113">
        <f t="shared" si="306"/>
        <v>0</v>
      </c>
      <c r="EN154" s="113">
        <f t="shared" si="307"/>
        <v>4</v>
      </c>
      <c r="EO154" s="113">
        <f t="shared" si="308"/>
        <v>0</v>
      </c>
      <c r="EP154" s="113">
        <f t="shared" si="309"/>
        <v>0</v>
      </c>
      <c r="EQ154" s="113">
        <f t="shared" si="310"/>
        <v>0</v>
      </c>
      <c r="ER154" s="113">
        <f t="shared" si="311"/>
        <v>0</v>
      </c>
      <c r="ES154" s="113">
        <f t="shared" si="312"/>
        <v>0</v>
      </c>
      <c r="ET154" s="113"/>
      <c r="EU154" s="113">
        <f t="shared" si="313"/>
        <v>0</v>
      </c>
      <c r="EV154" s="113">
        <f t="shared" si="314"/>
        <v>0</v>
      </c>
      <c r="EW154" s="113">
        <f t="shared" si="315"/>
        <v>0</v>
      </c>
      <c r="EX154" s="113">
        <f t="shared" si="316"/>
        <v>0</v>
      </c>
      <c r="EY154" s="113">
        <f t="shared" si="317"/>
        <v>0</v>
      </c>
      <c r="EZ154" s="113">
        <f t="shared" si="318"/>
        <v>64</v>
      </c>
      <c r="FA154" s="113">
        <f t="shared" si="319"/>
        <v>0</v>
      </c>
      <c r="FB154" s="113">
        <f t="shared" si="320"/>
        <v>0</v>
      </c>
      <c r="FC154" s="113">
        <f t="shared" si="246"/>
        <v>0</v>
      </c>
      <c r="FD154" s="113">
        <f t="shared" si="247"/>
        <v>0</v>
      </c>
      <c r="FE154" s="113">
        <f t="shared" si="321"/>
        <v>0</v>
      </c>
      <c r="FF154" s="113">
        <f t="shared" si="322"/>
        <v>0</v>
      </c>
      <c r="FG154" s="113">
        <f t="shared" si="323"/>
        <v>0</v>
      </c>
      <c r="FH154" s="113">
        <f t="shared" si="324"/>
        <v>0</v>
      </c>
      <c r="FI154" s="113">
        <f t="shared" si="325"/>
        <v>36</v>
      </c>
      <c r="FJ154" s="113">
        <f t="shared" si="326"/>
        <v>0</v>
      </c>
      <c r="FK154" s="113">
        <f t="shared" si="327"/>
        <v>0</v>
      </c>
      <c r="FL154" s="113">
        <f t="shared" si="328"/>
        <v>0</v>
      </c>
      <c r="FM154" s="113">
        <f t="shared" si="248"/>
        <v>0</v>
      </c>
      <c r="FN154" s="113">
        <f t="shared" si="249"/>
        <v>0</v>
      </c>
      <c r="FO154" s="113">
        <f t="shared" si="250"/>
        <v>0</v>
      </c>
      <c r="FP154" s="113">
        <f t="shared" si="251"/>
        <v>0</v>
      </c>
      <c r="FQ154" s="113">
        <f t="shared" si="329"/>
        <v>0</v>
      </c>
      <c r="FR154" s="113">
        <f t="shared" si="252"/>
        <v>0</v>
      </c>
      <c r="FS154" s="113">
        <f t="shared" si="253"/>
        <v>0</v>
      </c>
      <c r="FT154" s="113">
        <f t="shared" si="254"/>
        <v>0</v>
      </c>
      <c r="FU154" s="113">
        <f t="shared" si="330"/>
        <v>0</v>
      </c>
      <c r="FV154" s="113">
        <f t="shared" si="331"/>
        <v>2566</v>
      </c>
      <c r="FW154" s="113">
        <f t="shared" si="332"/>
        <v>0</v>
      </c>
      <c r="FX154" s="113">
        <f t="shared" si="333"/>
        <v>10</v>
      </c>
      <c r="FY154" s="113">
        <f t="shared" si="334"/>
        <v>0</v>
      </c>
      <c r="FZ154" s="113">
        <f t="shared" si="335"/>
        <v>0</v>
      </c>
      <c r="GA154" s="113">
        <f t="shared" si="336"/>
        <v>0</v>
      </c>
      <c r="GB154" s="113">
        <f t="shared" si="337"/>
        <v>0</v>
      </c>
      <c r="GC154" s="113">
        <f t="shared" si="338"/>
        <v>0</v>
      </c>
    </row>
    <row r="155" spans="2:185" ht="12.75" customHeight="1" x14ac:dyDescent="0.2">
      <c r="B155" s="124">
        <v>148</v>
      </c>
      <c r="C155" s="121" t="s">
        <v>417</v>
      </c>
      <c r="D155" s="126" t="s">
        <v>192</v>
      </c>
      <c r="E155" s="40">
        <f>SUMIF(Entrada_Dados_Ano_2012!$C$7:$C$253,D155,Entrada_Dados_Ano_2012!$D$7:$D$253)</f>
        <v>0</v>
      </c>
      <c r="F155" s="40">
        <f>SUMIF(Entrada_Dados_Ano_2012!$C$7:$C$253,D155,Entrada_Dados_Ano_2012!$E$7:$E$253)</f>
        <v>0</v>
      </c>
      <c r="G155" s="40">
        <f>SUMIF(Entrada_Dados_Ano_2012!$C$7:$C$253,D155,Entrada_Dados_Ano_2012!$F$7:$F$253)</f>
        <v>0</v>
      </c>
      <c r="H155" s="40">
        <f ca="1">SUMIF(Entrada_Dados_Ano_2012!$C$7:$C$253,D155,Entrada_Dados_Ano_2012!$G$7:$G$251)</f>
        <v>0</v>
      </c>
      <c r="I155" s="40">
        <f>SUMIF(Entrada_Dados_Ano_2012!$C$7:$C$251,D155,Entrada_Dados_Ano_2012!$H$7:$H$253)</f>
        <v>100</v>
      </c>
      <c r="J155" s="40">
        <f>SUMIF(Entrada_Dados_Ano_2012!$C$7:$C$253,D155,Entrada_Dados_Ano_2012!$I$7:$I$253)</f>
        <v>0</v>
      </c>
      <c r="K155" s="40">
        <f>SUMIF(Entrada_Dados_Ano_2012!$C$7:$C$253,D155,Entrada_Dados_Ano_2012!$J$7:$J$253)</f>
        <v>3500</v>
      </c>
      <c r="L155" s="40">
        <f>SUMIF(Entrada_Dados_Ano_2012!$C$7:$C$253,D155,Entrada_Dados_Ano_2012!$K$7:$K$253)</f>
        <v>0</v>
      </c>
      <c r="M155" s="40">
        <f>SUMIF(Entrada_Dados_Ano_2012!$C$7:$C$253,D155,Entrada_Dados_Ano_2012!$L$7:$L$253)</f>
        <v>0</v>
      </c>
      <c r="N155" s="40">
        <f>SUMIF(Entrada_Dados_Ano_2012!$C$7:$C$253,D155,Entrada_Dados_Ano_2012!$M$7:$M$253)</f>
        <v>3031</v>
      </c>
      <c r="O155" s="40">
        <f>SUMIF(Entrada_Dados_Ano_2012!$C$7:$C$253,D155,Entrada_Dados_Ano_2012!$N$7:$N$253)</f>
        <v>0</v>
      </c>
      <c r="P155" s="40">
        <f>SUMIF(Entrada_Dados_Ano_2012!$C$7:$C$253,D155,Entrada_Dados_Ano_2012!$O$7:$O$253)</f>
        <v>0</v>
      </c>
      <c r="Q155" s="40">
        <f>SUMIF(Entrada_Dados_Ano_2012!$C$7:$C$253,D155,Entrada_Dados_Ano_2012!$P$7:$P$253)</f>
        <v>60</v>
      </c>
      <c r="R155" s="40">
        <f>SUMIF(Entrada_Dados_Ano_2012!$C$7:$C$253,D155,Entrada_Dados_Ano_2012!$Q$7:$Q$253)</f>
        <v>0</v>
      </c>
      <c r="S155" s="40">
        <f>SUMIF(Entrada_Dados_Ano_2012!$C$7:$C$253,D155,Entrada_Dados_Ano_2012!$R$7:$R$253)</f>
        <v>2800</v>
      </c>
      <c r="T155" s="40">
        <f>SUMIF(Entrada_Dados_Ano_2012!$C$7:$C$253,D155,Entrada_Dados_Ano_2012!$S$7:$S$253)</f>
        <v>30000</v>
      </c>
      <c r="U155" s="40">
        <f>SUMIF(Entrada_Dados_Ano_2012!$C$7:$C$253,D155,Entrada_Dados_Ano_2012!$T$7:$T$253)</f>
        <v>0</v>
      </c>
      <c r="V155" s="40">
        <f>SUMIF(Entrada_Dados_Ano_2012!$C$7:$C$253,D155,Entrada_Dados_Ano_2012!$U$7:$U$253)</f>
        <v>0</v>
      </c>
      <c r="W155" s="145">
        <f>SUMIF(Entrada_Dados_Ano_2012!$C$7:$C$253,D155,Entrada_Dados_Ano_2012!$V$7:$V$253)</f>
        <v>0</v>
      </c>
      <c r="X155" s="142">
        <f>SUMIF(Entrada_Dados_Ano_2012!$C$7:$C$253,D155,Entrada_Dados_Ano_2012!$Y$7:$Y$253)</f>
        <v>0</v>
      </c>
      <c r="Y155" s="40">
        <f>SUMIF(Entrada_Dados_Ano_2012!$C$7:$C$253,D155,Entrada_Dados_Ano_2012!$Z$7:$Z$253)</f>
        <v>0</v>
      </c>
      <c r="Z155" s="40">
        <f>SUMIF(Entrada_Dados_Ano_2012!$C$7:$C$253,D155,Entrada_Dados_Ano_2012!$AA$7:$AA$253)</f>
        <v>0</v>
      </c>
      <c r="AA155" s="40">
        <f>SUMIF(Entrada_Dados_Ano_2012!$C$7:$C$253,D155,Entrada_Dados_Ano_2012!$AB$7:$AB$253)</f>
        <v>0</v>
      </c>
      <c r="AB155" s="40">
        <f>SUMIF(Entrada_Dados_Ano_2012!$C$7:$C$253,D155,Entrada_Dados_Ano_2012!$AC$7:$AC$253)</f>
        <v>100</v>
      </c>
      <c r="AC155" s="40">
        <f>SUMIF(Entrada_Dados_Ano_2012!$C$7:$C$253,D155,Entrada_Dados_Ano_2012!$AD$7:$AD$253)</f>
        <v>0</v>
      </c>
      <c r="AD155" s="40">
        <f>SUMIF(Entrada_Dados_Ano_2012!$C$7:$C$253,D155,Entrada_Dados_Ano_2012!$AE$7:$AE$253)</f>
        <v>3500</v>
      </c>
      <c r="AE155" s="40">
        <f>SUMIF(Entrada_Dados_Ano_2012!$C$7:$C$253,D155,Entrada_Dados_Ano_2012!$AF$7:$AF$253)</f>
        <v>0</v>
      </c>
      <c r="AF155" s="40">
        <f>SUMIF(Entrada_Dados_Ano_2012!$C$7:$C$253,D155,Entrada_Dados_Ano_2012!$AG$7:$AG$253)</f>
        <v>0</v>
      </c>
      <c r="AG155" s="40">
        <f>SUMIF(Entrada_Dados_Ano_2012!$C$7:$C$253,D155,Entrada_Dados_Ano_2012!$AH$7:$AH$253)</f>
        <v>3031</v>
      </c>
      <c r="AH155" s="40">
        <f>SUMIF(Entrada_Dados_Ano_2012!$C$7:$C$253,D155,Entrada_Dados_Ano_2012!$AI$7:$AI$253)</f>
        <v>0</v>
      </c>
      <c r="AI155" s="40">
        <f>SUMIF(Entrada_Dados_Ano_2012!$C$7:$C$253,D155,Entrada_Dados_Ano_2012!$AJ$7:$AJ$253)</f>
        <v>0</v>
      </c>
      <c r="AJ155" s="40">
        <f>SUMIF(Entrada_Dados_Ano_2012!$C$7:$C$253,D155,Entrada_Dados_Ano_2012!$AK$7:$AK$253)</f>
        <v>60</v>
      </c>
      <c r="AK155" s="40">
        <f>SUMIF(Entrada_Dados_Ano_2012!$C$7:$C$253,D155,Entrada_Dados_Ano_2012!$AL$7:$AL$253)</f>
        <v>0</v>
      </c>
      <c r="AL155" s="40">
        <f>SUMIF(Entrada_Dados_Ano_2012!$C$7:$C$253,D155,Entrada_Dados_Ano_2012!$AM$7:$AM$253)</f>
        <v>2800</v>
      </c>
      <c r="AM155" s="40">
        <f>SUMIF(Entrada_Dados_Ano_2012!$C$7:$C$253,D155,Entrada_Dados_Ano_2012!$AN$7:$AN$253)</f>
        <v>30000</v>
      </c>
      <c r="AN155" s="40">
        <f>SUMIF(Entrada_Dados_Ano_2012!$C$7:$C$253,D155,Entrada_Dados_Ano_2012!$AO$7:$AO$253)</f>
        <v>0</v>
      </c>
      <c r="AO155" s="40">
        <f>SUMIF(Entrada_Dados_Ano_2012!$C$7:$C$253,D155,Entrada_Dados_Ano_2012!$AP$7:$AP$253)</f>
        <v>0</v>
      </c>
      <c r="AP155" s="145">
        <f>SUMIF(Entrada_Dados_Ano_2012!$C$7:$C$253,D155,Entrada_Dados_Ano_2012!$AQ$7:$AQ$253)</f>
        <v>0</v>
      </c>
      <c r="AQ155" s="142">
        <f>SUMIF(Entrada_Dados_Ano_2012!$C$7:$C$253,D155,Entrada_Dados_Ano_2012!$AT$7:$AT$253)</f>
        <v>0</v>
      </c>
      <c r="AR155" s="40">
        <f>SUMIF(Entrada_Dados_Ano_2012!$C$7:$C$253,D155,Entrada_Dados_Ano_2012!$AU$7:$AU$253)</f>
        <v>0</v>
      </c>
      <c r="AS155" s="40">
        <f>SUMIF(Entrada_Dados_Ano_2012!$C$7:$C$253,D155,Entrada_Dados_Ano_2012!$AV$7:$AV$253)</f>
        <v>0</v>
      </c>
      <c r="AT155" s="40">
        <f>SUMIF(Entrada_Dados_Ano_2012!$C$7:$C$253,D155,Entrada_Dados_Ano_2012!$AW$7:$AW$253)</f>
        <v>0</v>
      </c>
      <c r="AU155" s="40">
        <f>SUMIF(Entrada_Dados_Ano_2012!$C$7:$C$253,D155,Entrada_Dados_Ano_2012!$AX$7:$AX$253)</f>
        <v>180</v>
      </c>
      <c r="AV155" s="40">
        <f>SUMIF(Entrada_Dados_Ano_2012!$C$7:$C$253,D155,Entrada_Dados_Ano_2012!$AY$7:$AY$253)</f>
        <v>0</v>
      </c>
      <c r="AW155" s="40">
        <f>SUMIF(Entrada_Dados_Ano_2012!$C$7:$C$253,D155,Entrada_Dados_Ano_2012!$AZ$7:$AZ$253)</f>
        <v>245000</v>
      </c>
      <c r="AX155" s="40">
        <f>SUMIF(Entrada_Dados_Ano_2012!$C$7:$C$253,D155,Entrada_Dados_Ano_2012!$BA$7:$BA$253)</f>
        <v>0</v>
      </c>
      <c r="AY155" s="40">
        <f>SUMIF(Entrada_Dados_Ano_2012!$C$7:$C$253,D155,Entrada_Dados_Ano_2012!$BB$7:$BB$253)</f>
        <v>0</v>
      </c>
      <c r="AZ155" s="40">
        <f>SUMIF(Entrada_Dados_Ano_2012!$C$7:$C$253,D155,Entrada_Dados_Ano_2012!$BC$7:$BC$253)</f>
        <v>5248</v>
      </c>
      <c r="BA155" s="40">
        <f>SUMIF(Entrada_Dados_Ano_2012!$C$7:$C$253,D155,Entrada_Dados_Ano_2012!$BD$7:$BD$253)</f>
        <v>0</v>
      </c>
      <c r="BB155" s="40">
        <f>SUMIF(Entrada_Dados_Ano_2012!$C$7:$C$253,D155,Entrada_Dados_Ano_2012!$BE$7:$BE$253)</f>
        <v>0</v>
      </c>
      <c r="BC155" s="40">
        <f>SUMIF(Entrada_Dados_Ano_2012!$C$7:$C$253,D155,Entrada_Dados_Ano_2012!$BF$7:$BF$253)</f>
        <v>1050</v>
      </c>
      <c r="BD155" s="40">
        <f>SUMIF(Entrada_Dados_Ano_2012!$C$7:$C$253,D155,Entrada_Dados_Ano_2012!$BG$7:$BG$253)</f>
        <v>0</v>
      </c>
      <c r="BE155" s="40">
        <f>SUMIF(Entrada_Dados_Ano_2012!$C$7:$C$253,D155,Entrada_Dados_Ano_2012!$BH$7:$BH$253)</f>
        <v>14872</v>
      </c>
      <c r="BF155" s="40">
        <f>SUMIF(Entrada_Dados_Ano_2012!$C$7:$C$253,D155,Entrada_Dados_Ano_2012!$BI$7:$BI$253)</f>
        <v>96000</v>
      </c>
      <c r="BG155" s="40">
        <f>SUMIF(Entrada_Dados_Ano_2012!$C$7:$C$253,D155,Entrada_Dados_Ano_2012!$BJ$7:$BJ$253)</f>
        <v>0</v>
      </c>
      <c r="BH155" s="40">
        <f>SUMIF(Entrada_Dados_Ano_2012!$C$7:$C$253,D155,Entrada_Dados_Ano_2012!$BK$7:$BK$253)</f>
        <v>0</v>
      </c>
      <c r="BI155" s="40">
        <f>SUMIF(Entrada_Dados_Ano_2012!$C$7:$C$253,D155,Entrada_Dados_Ano_2012!$BL$7:$BL$253)</f>
        <v>0</v>
      </c>
      <c r="BK155" s="80">
        <v>148</v>
      </c>
      <c r="BL155" s="81">
        <f t="shared" si="255"/>
        <v>0</v>
      </c>
      <c r="BM155" s="80" t="str">
        <f>IF(BL155=1,SUM($BL$8:BL155),"")</f>
        <v/>
      </c>
      <c r="BN155" s="86" t="str">
        <f t="shared" si="256"/>
        <v>Montes Claros de Goiás</v>
      </c>
      <c r="BO155" s="117">
        <f t="shared" si="339"/>
        <v>0</v>
      </c>
      <c r="BP155" s="116">
        <f>HLOOKUP($BP$6,$BZ$6:DI155,BX155)</f>
        <v>0</v>
      </c>
      <c r="BQ155" s="117">
        <f>HLOOKUP($BQ$6,$DJ$6:ES155,BX155)</f>
        <v>0</v>
      </c>
      <c r="BR155" s="116">
        <f>HLOOKUP($BR$6,$ET$6:GC155,BX155)</f>
        <v>0</v>
      </c>
      <c r="BS155" s="84" t="str">
        <f t="shared" si="257"/>
        <v/>
      </c>
      <c r="BT155" s="96" t="str">
        <f>IF((SUM($BL154:$BL$254)=0),"",IF($BK155=VLOOKUP($BK155,$BM$8:$BM$254,1),IF(VLOOKUP($BK155,$BM$8:$BO$254,2)=0,"",VLOOKUP($BK155,$BM$8:$BO$254,3))," "))</f>
        <v/>
      </c>
      <c r="BU155" s="93" t="str">
        <f t="shared" si="258"/>
        <v/>
      </c>
      <c r="BV155" s="90" t="str">
        <f t="shared" si="259"/>
        <v/>
      </c>
      <c r="BW155" s="93" t="str">
        <f t="shared" si="260"/>
        <v/>
      </c>
      <c r="BX155" s="97">
        <v>150</v>
      </c>
      <c r="BY155" s="29"/>
      <c r="BZ155" s="113"/>
      <c r="CA155" s="113">
        <f t="shared" si="261"/>
        <v>0</v>
      </c>
      <c r="CB155" s="113">
        <f t="shared" si="262"/>
        <v>0</v>
      </c>
      <c r="CC155" s="113">
        <f t="shared" si="263"/>
        <v>0</v>
      </c>
      <c r="CD155" s="113">
        <f t="shared" si="264"/>
        <v>0</v>
      </c>
      <c r="CE155" s="113">
        <f t="shared" ca="1" si="265"/>
        <v>0</v>
      </c>
      <c r="CF155" s="113">
        <f t="shared" si="266"/>
        <v>100</v>
      </c>
      <c r="CG155" s="113">
        <f t="shared" si="267"/>
        <v>50</v>
      </c>
      <c r="CH155" s="113">
        <f t="shared" si="268"/>
        <v>0</v>
      </c>
      <c r="CI155" s="113">
        <f t="shared" si="228"/>
        <v>0</v>
      </c>
      <c r="CJ155" s="113">
        <f t="shared" si="229"/>
        <v>0</v>
      </c>
      <c r="CK155" s="113">
        <f t="shared" si="269"/>
        <v>3500</v>
      </c>
      <c r="CL155" s="113">
        <f t="shared" si="270"/>
        <v>0</v>
      </c>
      <c r="CM155" s="113">
        <f t="shared" si="271"/>
        <v>5</v>
      </c>
      <c r="CN155" s="113">
        <f t="shared" si="272"/>
        <v>0</v>
      </c>
      <c r="CO155" s="113">
        <f t="shared" si="273"/>
        <v>3031</v>
      </c>
      <c r="CP155" s="113">
        <f t="shared" si="274"/>
        <v>0</v>
      </c>
      <c r="CQ155" s="113">
        <f t="shared" si="275"/>
        <v>0</v>
      </c>
      <c r="CR155" s="113">
        <f t="shared" si="276"/>
        <v>0</v>
      </c>
      <c r="CS155" s="113">
        <f t="shared" si="230"/>
        <v>0</v>
      </c>
      <c r="CT155" s="113">
        <f t="shared" si="231"/>
        <v>0</v>
      </c>
      <c r="CU155" s="113">
        <f t="shared" si="232"/>
        <v>0</v>
      </c>
      <c r="CV155" s="113">
        <f t="shared" si="233"/>
        <v>0</v>
      </c>
      <c r="CW155" s="113">
        <f t="shared" si="277"/>
        <v>60</v>
      </c>
      <c r="CX155" s="113">
        <f t="shared" si="234"/>
        <v>0</v>
      </c>
      <c r="CY155" s="113">
        <f t="shared" si="235"/>
        <v>0</v>
      </c>
      <c r="CZ155" s="113">
        <f t="shared" si="236"/>
        <v>0</v>
      </c>
      <c r="DA155" s="113">
        <f t="shared" si="278"/>
        <v>0</v>
      </c>
      <c r="DB155" s="113">
        <f t="shared" si="279"/>
        <v>2800</v>
      </c>
      <c r="DC155" s="113">
        <f t="shared" si="280"/>
        <v>0</v>
      </c>
      <c r="DD155" s="113">
        <f t="shared" si="281"/>
        <v>30000</v>
      </c>
      <c r="DE155" s="113">
        <f t="shared" si="282"/>
        <v>0</v>
      </c>
      <c r="DF155" s="113">
        <f t="shared" si="283"/>
        <v>0</v>
      </c>
      <c r="DG155" s="113">
        <f t="shared" si="284"/>
        <v>0</v>
      </c>
      <c r="DH155" s="113">
        <f t="shared" si="285"/>
        <v>0</v>
      </c>
      <c r="DI155" s="113">
        <f t="shared" si="286"/>
        <v>0</v>
      </c>
      <c r="DJ155" s="113"/>
      <c r="DK155" s="113">
        <f t="shared" si="287"/>
        <v>0</v>
      </c>
      <c r="DL155" s="113">
        <f t="shared" si="288"/>
        <v>0</v>
      </c>
      <c r="DM155" s="113">
        <f t="shared" si="289"/>
        <v>0</v>
      </c>
      <c r="DN155" s="113">
        <f t="shared" si="290"/>
        <v>0</v>
      </c>
      <c r="DO155" s="113">
        <f t="shared" si="291"/>
        <v>0</v>
      </c>
      <c r="DP155" s="113">
        <f t="shared" si="292"/>
        <v>100</v>
      </c>
      <c r="DQ155" s="113">
        <f t="shared" si="293"/>
        <v>50</v>
      </c>
      <c r="DR155" s="113">
        <f t="shared" si="294"/>
        <v>0</v>
      </c>
      <c r="DS155" s="113">
        <f t="shared" si="237"/>
        <v>0</v>
      </c>
      <c r="DT155" s="113">
        <f t="shared" si="238"/>
        <v>0</v>
      </c>
      <c r="DU155" s="113">
        <f t="shared" si="295"/>
        <v>3500</v>
      </c>
      <c r="DV155" s="113">
        <f t="shared" si="296"/>
        <v>0</v>
      </c>
      <c r="DW155" s="113">
        <f t="shared" si="297"/>
        <v>5</v>
      </c>
      <c r="DX155" s="113">
        <f t="shared" si="298"/>
        <v>0</v>
      </c>
      <c r="DY155" s="113">
        <f t="shared" si="299"/>
        <v>3031</v>
      </c>
      <c r="DZ155" s="113">
        <f t="shared" si="300"/>
        <v>0</v>
      </c>
      <c r="EA155" s="113">
        <f t="shared" si="301"/>
        <v>0</v>
      </c>
      <c r="EB155" s="113">
        <f t="shared" si="302"/>
        <v>0</v>
      </c>
      <c r="EC155" s="113">
        <f t="shared" si="239"/>
        <v>0</v>
      </c>
      <c r="ED155" s="113">
        <f t="shared" si="240"/>
        <v>0</v>
      </c>
      <c r="EE155" s="113">
        <f t="shared" si="241"/>
        <v>0</v>
      </c>
      <c r="EF155" s="113">
        <f t="shared" si="242"/>
        <v>0</v>
      </c>
      <c r="EG155" s="113">
        <f t="shared" si="303"/>
        <v>60</v>
      </c>
      <c r="EH155" s="113">
        <f t="shared" si="243"/>
        <v>0</v>
      </c>
      <c r="EI155" s="113">
        <f t="shared" si="244"/>
        <v>0</v>
      </c>
      <c r="EJ155" s="113">
        <f t="shared" si="245"/>
        <v>0</v>
      </c>
      <c r="EK155" s="113">
        <f t="shared" si="304"/>
        <v>0</v>
      </c>
      <c r="EL155" s="113">
        <f t="shared" si="305"/>
        <v>2800</v>
      </c>
      <c r="EM155" s="113">
        <f t="shared" si="306"/>
        <v>0</v>
      </c>
      <c r="EN155" s="113">
        <f t="shared" si="307"/>
        <v>30000</v>
      </c>
      <c r="EO155" s="113">
        <f t="shared" si="308"/>
        <v>0</v>
      </c>
      <c r="EP155" s="113">
        <f t="shared" si="309"/>
        <v>0</v>
      </c>
      <c r="EQ155" s="113">
        <f t="shared" si="310"/>
        <v>0</v>
      </c>
      <c r="ER155" s="113">
        <f t="shared" si="311"/>
        <v>0</v>
      </c>
      <c r="ES155" s="113">
        <f t="shared" si="312"/>
        <v>0</v>
      </c>
      <c r="ET155" s="113"/>
      <c r="EU155" s="113">
        <f t="shared" si="313"/>
        <v>0</v>
      </c>
      <c r="EV155" s="113">
        <f t="shared" si="314"/>
        <v>0</v>
      </c>
      <c r="EW155" s="113">
        <f t="shared" si="315"/>
        <v>0</v>
      </c>
      <c r="EX155" s="113">
        <f t="shared" si="316"/>
        <v>0</v>
      </c>
      <c r="EY155" s="113">
        <f t="shared" si="317"/>
        <v>0</v>
      </c>
      <c r="EZ155" s="113">
        <f t="shared" si="318"/>
        <v>180</v>
      </c>
      <c r="FA155" s="113">
        <f t="shared" si="319"/>
        <v>500</v>
      </c>
      <c r="FB155" s="113">
        <f t="shared" si="320"/>
        <v>0</v>
      </c>
      <c r="FC155" s="113">
        <f t="shared" si="246"/>
        <v>0</v>
      </c>
      <c r="FD155" s="113">
        <f t="shared" si="247"/>
        <v>0</v>
      </c>
      <c r="FE155" s="113">
        <f t="shared" si="321"/>
        <v>245000</v>
      </c>
      <c r="FF155" s="113">
        <f t="shared" si="322"/>
        <v>0</v>
      </c>
      <c r="FG155" s="113">
        <f t="shared" si="323"/>
        <v>67</v>
      </c>
      <c r="FH155" s="113">
        <f t="shared" si="324"/>
        <v>0</v>
      </c>
      <c r="FI155" s="113">
        <f t="shared" si="325"/>
        <v>5248</v>
      </c>
      <c r="FJ155" s="113">
        <f t="shared" si="326"/>
        <v>0</v>
      </c>
      <c r="FK155" s="113">
        <f t="shared" si="327"/>
        <v>0</v>
      </c>
      <c r="FL155" s="113">
        <f t="shared" si="328"/>
        <v>0</v>
      </c>
      <c r="FM155" s="113">
        <f t="shared" si="248"/>
        <v>0</v>
      </c>
      <c r="FN155" s="113">
        <f t="shared" si="249"/>
        <v>0</v>
      </c>
      <c r="FO155" s="113">
        <f t="shared" si="250"/>
        <v>0</v>
      </c>
      <c r="FP155" s="113">
        <f t="shared" si="251"/>
        <v>0</v>
      </c>
      <c r="FQ155" s="113">
        <f t="shared" si="329"/>
        <v>1050</v>
      </c>
      <c r="FR155" s="113">
        <f t="shared" si="252"/>
        <v>0</v>
      </c>
      <c r="FS155" s="113">
        <f t="shared" si="253"/>
        <v>0</v>
      </c>
      <c r="FT155" s="113">
        <f t="shared" si="254"/>
        <v>0</v>
      </c>
      <c r="FU155" s="113">
        <f t="shared" si="330"/>
        <v>0</v>
      </c>
      <c r="FV155" s="113">
        <f t="shared" si="331"/>
        <v>14872</v>
      </c>
      <c r="FW155" s="113">
        <f t="shared" si="332"/>
        <v>0</v>
      </c>
      <c r="FX155" s="113">
        <f t="shared" si="333"/>
        <v>96000</v>
      </c>
      <c r="FY155" s="113">
        <f t="shared" si="334"/>
        <v>0</v>
      </c>
      <c r="FZ155" s="113">
        <f t="shared" si="335"/>
        <v>0</v>
      </c>
      <c r="GA155" s="113">
        <f t="shared" si="336"/>
        <v>0</v>
      </c>
      <c r="GB155" s="113">
        <f t="shared" si="337"/>
        <v>0</v>
      </c>
      <c r="GC155" s="113">
        <f t="shared" si="338"/>
        <v>0</v>
      </c>
    </row>
    <row r="156" spans="2:185" ht="12.75" customHeight="1" x14ac:dyDescent="0.2">
      <c r="B156" s="124">
        <v>149</v>
      </c>
      <c r="C156" s="121" t="s">
        <v>418</v>
      </c>
      <c r="D156" s="126" t="s">
        <v>12</v>
      </c>
      <c r="E156" s="40">
        <f>SUMIF(Entrada_Dados_Ano_2012!$C$7:$C$253,D156,Entrada_Dados_Ano_2012!$D$7:$D$253)</f>
        <v>0</v>
      </c>
      <c r="F156" s="40">
        <f>SUMIF(Entrada_Dados_Ano_2012!$C$7:$C$253,D156,Entrada_Dados_Ano_2012!$E$7:$E$253)</f>
        <v>5400</v>
      </c>
      <c r="G156" s="40">
        <f>SUMIF(Entrada_Dados_Ano_2012!$C$7:$C$253,D156,Entrada_Dados_Ano_2012!$F$7:$F$253)</f>
        <v>0</v>
      </c>
      <c r="H156" s="40">
        <f ca="1">SUMIF(Entrada_Dados_Ano_2012!$C$7:$C$253,D156,Entrada_Dados_Ano_2012!$G$7:$G$251)</f>
        <v>0</v>
      </c>
      <c r="I156" s="40">
        <f>SUMIF(Entrada_Dados_Ano_2012!$C$7:$C$251,D156,Entrada_Dados_Ano_2012!$H$7:$H$253)</f>
        <v>0</v>
      </c>
      <c r="J156" s="40">
        <f>SUMIF(Entrada_Dados_Ano_2012!$C$7:$C$253,D156,Entrada_Dados_Ano_2012!$I$7:$I$253)</f>
        <v>0</v>
      </c>
      <c r="K156" s="40">
        <f>SUMIF(Entrada_Dados_Ano_2012!$C$7:$C$253,D156,Entrada_Dados_Ano_2012!$J$7:$J$253)</f>
        <v>9300</v>
      </c>
      <c r="L156" s="40">
        <f>SUMIF(Entrada_Dados_Ano_2012!$C$7:$C$253,D156,Entrada_Dados_Ano_2012!$K$7:$K$253)</f>
        <v>0</v>
      </c>
      <c r="M156" s="40">
        <f>SUMIF(Entrada_Dados_Ano_2012!$C$7:$C$253,D156,Entrada_Dados_Ano_2012!$L$7:$L$253)</f>
        <v>0</v>
      </c>
      <c r="N156" s="40">
        <f>SUMIF(Entrada_Dados_Ano_2012!$C$7:$C$253,D156,Entrada_Dados_Ano_2012!$M$7:$M$253)</f>
        <v>2000</v>
      </c>
      <c r="O156" s="40">
        <f>SUMIF(Entrada_Dados_Ano_2012!$C$7:$C$253,D156,Entrada_Dados_Ano_2012!$N$7:$N$253)</f>
        <v>0</v>
      </c>
      <c r="P156" s="40">
        <f>SUMIF(Entrada_Dados_Ano_2012!$C$7:$C$253,D156,Entrada_Dados_Ano_2012!$O$7:$O$253)</f>
        <v>550</v>
      </c>
      <c r="Q156" s="40">
        <f>SUMIF(Entrada_Dados_Ano_2012!$C$7:$C$253,D156,Entrada_Dados_Ano_2012!$P$7:$P$253)</f>
        <v>50</v>
      </c>
      <c r="R156" s="40">
        <f>SUMIF(Entrada_Dados_Ano_2012!$C$7:$C$253,D156,Entrada_Dados_Ano_2012!$Q$7:$Q$253)</f>
        <v>0</v>
      </c>
      <c r="S156" s="40">
        <f>SUMIF(Entrada_Dados_Ano_2012!$C$7:$C$253,D156,Entrada_Dados_Ano_2012!$R$7:$R$253)</f>
        <v>90700</v>
      </c>
      <c r="T156" s="40">
        <f>SUMIF(Entrada_Dados_Ano_2012!$C$7:$C$253,D156,Entrada_Dados_Ano_2012!$S$7:$S$253)</f>
        <v>121000</v>
      </c>
      <c r="U156" s="40">
        <f>SUMIF(Entrada_Dados_Ano_2012!$C$7:$C$253,D156,Entrada_Dados_Ano_2012!$T$7:$T$253)</f>
        <v>5000</v>
      </c>
      <c r="V156" s="40">
        <f>SUMIF(Entrada_Dados_Ano_2012!$C$7:$C$253,D156,Entrada_Dados_Ano_2012!$U$7:$U$253)</f>
        <v>0</v>
      </c>
      <c r="W156" s="145">
        <f>SUMIF(Entrada_Dados_Ano_2012!$C$7:$C$253,D156,Entrada_Dados_Ano_2012!$V$7:$V$253)</f>
        <v>0</v>
      </c>
      <c r="X156" s="142">
        <f>SUMIF(Entrada_Dados_Ano_2012!$C$7:$C$253,D156,Entrada_Dados_Ano_2012!$Y$7:$Y$253)</f>
        <v>0</v>
      </c>
      <c r="Y156" s="40">
        <f>SUMIF(Entrada_Dados_Ano_2012!$C$7:$C$253,D156,Entrada_Dados_Ano_2012!$Z$7:$Z$253)</f>
        <v>5400</v>
      </c>
      <c r="Z156" s="40">
        <f>SUMIF(Entrada_Dados_Ano_2012!$C$7:$C$253,D156,Entrada_Dados_Ano_2012!$AA$7:$AA$253)</f>
        <v>0</v>
      </c>
      <c r="AA156" s="40">
        <f>SUMIF(Entrada_Dados_Ano_2012!$C$7:$C$253,D156,Entrada_Dados_Ano_2012!$AB$7:$AB$253)</f>
        <v>0</v>
      </c>
      <c r="AB156" s="40">
        <f>SUMIF(Entrada_Dados_Ano_2012!$C$7:$C$253,D156,Entrada_Dados_Ano_2012!$AC$7:$AC$253)</f>
        <v>0</v>
      </c>
      <c r="AC156" s="40">
        <f>SUMIF(Entrada_Dados_Ano_2012!$C$7:$C$253,D156,Entrada_Dados_Ano_2012!$AD$7:$AD$253)</f>
        <v>0</v>
      </c>
      <c r="AD156" s="40">
        <f>SUMIF(Entrada_Dados_Ano_2012!$C$7:$C$253,D156,Entrada_Dados_Ano_2012!$AE$7:$AE$253)</f>
        <v>9300</v>
      </c>
      <c r="AE156" s="40">
        <f>SUMIF(Entrada_Dados_Ano_2012!$C$7:$C$253,D156,Entrada_Dados_Ano_2012!$AF$7:$AF$253)</f>
        <v>0</v>
      </c>
      <c r="AF156" s="40">
        <f>SUMIF(Entrada_Dados_Ano_2012!$C$7:$C$253,D156,Entrada_Dados_Ano_2012!$AG$7:$AG$253)</f>
        <v>0</v>
      </c>
      <c r="AG156" s="40">
        <f>SUMIF(Entrada_Dados_Ano_2012!$C$7:$C$253,D156,Entrada_Dados_Ano_2012!$AH$7:$AH$253)</f>
        <v>2000</v>
      </c>
      <c r="AH156" s="40">
        <f>SUMIF(Entrada_Dados_Ano_2012!$C$7:$C$253,D156,Entrada_Dados_Ano_2012!$AI$7:$AI$253)</f>
        <v>0</v>
      </c>
      <c r="AI156" s="40">
        <f>SUMIF(Entrada_Dados_Ano_2012!$C$7:$C$253,D156,Entrada_Dados_Ano_2012!$AJ$7:$AJ$253)</f>
        <v>550</v>
      </c>
      <c r="AJ156" s="40">
        <f>SUMIF(Entrada_Dados_Ano_2012!$C$7:$C$253,D156,Entrada_Dados_Ano_2012!$AK$7:$AK$253)</f>
        <v>50</v>
      </c>
      <c r="AK156" s="40">
        <f>SUMIF(Entrada_Dados_Ano_2012!$C$7:$C$253,D156,Entrada_Dados_Ano_2012!$AL$7:$AL$253)</f>
        <v>0</v>
      </c>
      <c r="AL156" s="40">
        <f>SUMIF(Entrada_Dados_Ano_2012!$C$7:$C$253,D156,Entrada_Dados_Ano_2012!$AM$7:$AM$253)</f>
        <v>90700</v>
      </c>
      <c r="AM156" s="40">
        <f>SUMIF(Entrada_Dados_Ano_2012!$C$7:$C$253,D156,Entrada_Dados_Ano_2012!$AN$7:$AN$253)</f>
        <v>121000</v>
      </c>
      <c r="AN156" s="40">
        <f>SUMIF(Entrada_Dados_Ano_2012!$C$7:$C$253,D156,Entrada_Dados_Ano_2012!$AO$7:$AO$253)</f>
        <v>5000</v>
      </c>
      <c r="AO156" s="40">
        <f>SUMIF(Entrada_Dados_Ano_2012!$C$7:$C$253,D156,Entrada_Dados_Ano_2012!$AP$7:$AP$253)</f>
        <v>0</v>
      </c>
      <c r="AP156" s="145">
        <f>SUMIF(Entrada_Dados_Ano_2012!$C$7:$C$253,D156,Entrada_Dados_Ano_2012!$AQ$7:$AQ$253)</f>
        <v>0</v>
      </c>
      <c r="AQ156" s="142">
        <f>SUMIF(Entrada_Dados_Ano_2012!$C$7:$C$253,D156,Entrada_Dados_Ano_2012!$AT$7:$AT$253)</f>
        <v>0</v>
      </c>
      <c r="AR156" s="40">
        <f>SUMIF(Entrada_Dados_Ano_2012!$C$7:$C$253,D156,Entrada_Dados_Ano_2012!$AU$7:$AU$253)</f>
        <v>19260</v>
      </c>
      <c r="AS156" s="40">
        <f>SUMIF(Entrada_Dados_Ano_2012!$C$7:$C$253,D156,Entrada_Dados_Ano_2012!$AV$7:$AV$253)</f>
        <v>0</v>
      </c>
      <c r="AT156" s="40">
        <f>SUMIF(Entrada_Dados_Ano_2012!$C$7:$C$253,D156,Entrada_Dados_Ano_2012!$AW$7:$AW$253)</f>
        <v>0</v>
      </c>
      <c r="AU156" s="40">
        <f>SUMIF(Entrada_Dados_Ano_2012!$C$7:$C$253,D156,Entrada_Dados_Ano_2012!$AX$7:$AX$253)</f>
        <v>0</v>
      </c>
      <c r="AV156" s="40">
        <f>SUMIF(Entrada_Dados_Ano_2012!$C$7:$C$253,D156,Entrada_Dados_Ano_2012!$AY$7:$AY$253)</f>
        <v>0</v>
      </c>
      <c r="AW156" s="40">
        <f>SUMIF(Entrada_Dados_Ano_2012!$C$7:$C$253,D156,Entrada_Dados_Ano_2012!$AZ$7:$AZ$253)</f>
        <v>604500</v>
      </c>
      <c r="AX156" s="40">
        <f>SUMIF(Entrada_Dados_Ano_2012!$C$7:$C$253,D156,Entrada_Dados_Ano_2012!$BA$7:$BA$253)</f>
        <v>0</v>
      </c>
      <c r="AY156" s="40">
        <f>SUMIF(Entrada_Dados_Ano_2012!$C$7:$C$253,D156,Entrada_Dados_Ano_2012!$BB$7:$BB$253)</f>
        <v>0</v>
      </c>
      <c r="AZ156" s="40">
        <f>SUMIF(Entrada_Dados_Ano_2012!$C$7:$C$253,D156,Entrada_Dados_Ano_2012!$BC$7:$BC$253)</f>
        <v>3150</v>
      </c>
      <c r="BA156" s="40">
        <f>SUMIF(Entrada_Dados_Ano_2012!$C$7:$C$253,D156,Entrada_Dados_Ano_2012!$BD$7:$BD$253)</f>
        <v>0</v>
      </c>
      <c r="BB156" s="40">
        <f>SUMIF(Entrada_Dados_Ano_2012!$C$7:$C$253,D156,Entrada_Dados_Ano_2012!$BE$7:$BE$253)</f>
        <v>990</v>
      </c>
      <c r="BC156" s="40">
        <f>SUMIF(Entrada_Dados_Ano_2012!$C$7:$C$253,D156,Entrada_Dados_Ano_2012!$BF$7:$BF$253)</f>
        <v>800</v>
      </c>
      <c r="BD156" s="40">
        <f>SUMIF(Entrada_Dados_Ano_2012!$C$7:$C$253,D156,Entrada_Dados_Ano_2012!$BG$7:$BG$253)</f>
        <v>0</v>
      </c>
      <c r="BE156" s="40">
        <f>SUMIF(Entrada_Dados_Ano_2012!$C$7:$C$253,D156,Entrada_Dados_Ano_2012!$BH$7:$BH$253)</f>
        <v>627300</v>
      </c>
      <c r="BF156" s="40">
        <f>SUMIF(Entrada_Dados_Ano_2012!$C$7:$C$253,D156,Entrada_Dados_Ano_2012!$BI$7:$BI$253)</f>
        <v>338800</v>
      </c>
      <c r="BG156" s="40">
        <f>SUMIF(Entrada_Dados_Ano_2012!$C$7:$C$253,D156,Entrada_Dados_Ano_2012!$BJ$7:$BJ$253)</f>
        <v>15500</v>
      </c>
      <c r="BH156" s="40">
        <f>SUMIF(Entrada_Dados_Ano_2012!$C$7:$C$253,D156,Entrada_Dados_Ano_2012!$BK$7:$BK$253)</f>
        <v>0</v>
      </c>
      <c r="BI156" s="40">
        <f>SUMIF(Entrada_Dados_Ano_2012!$C$7:$C$253,D156,Entrada_Dados_Ano_2012!$BL$7:$BL$253)</f>
        <v>0</v>
      </c>
      <c r="BK156" s="80">
        <v>149</v>
      </c>
      <c r="BL156" s="81">
        <f t="shared" si="255"/>
        <v>0</v>
      </c>
      <c r="BM156" s="80" t="str">
        <f>IF(BL156=1,SUM($BL$8:BL156),"")</f>
        <v/>
      </c>
      <c r="BN156" s="86" t="str">
        <f t="shared" si="256"/>
        <v>Montividiu</v>
      </c>
      <c r="BO156" s="117">
        <f t="shared" si="339"/>
        <v>0</v>
      </c>
      <c r="BP156" s="116">
        <f>HLOOKUP($BP$6,$BZ$6:DI156,BX156)</f>
        <v>0</v>
      </c>
      <c r="BQ156" s="117">
        <f>HLOOKUP($BQ$6,$DJ$6:ES156,BX156)</f>
        <v>0</v>
      </c>
      <c r="BR156" s="116">
        <f>HLOOKUP($BR$6,$ET$6:GC156,BX156)</f>
        <v>0</v>
      </c>
      <c r="BS156" s="84" t="str">
        <f t="shared" si="257"/>
        <v/>
      </c>
      <c r="BT156" s="96" t="str">
        <f>IF((SUM($BL155:$BL$254)=0),"",IF($BK156=VLOOKUP($BK156,$BM$8:$BM$254,1),IF(VLOOKUP($BK156,$BM$8:$BO$254,2)=0,"",VLOOKUP($BK156,$BM$8:$BO$254,3))," "))</f>
        <v/>
      </c>
      <c r="BU156" s="93" t="str">
        <f t="shared" si="258"/>
        <v/>
      </c>
      <c r="BV156" s="90" t="str">
        <f t="shared" si="259"/>
        <v/>
      </c>
      <c r="BW156" s="93" t="str">
        <f t="shared" si="260"/>
        <v/>
      </c>
      <c r="BX156" s="97">
        <v>151</v>
      </c>
      <c r="BY156" s="29"/>
      <c r="BZ156" s="113"/>
      <c r="CA156" s="113">
        <f t="shared" si="261"/>
        <v>0</v>
      </c>
      <c r="CB156" s="113">
        <f t="shared" si="262"/>
        <v>0</v>
      </c>
      <c r="CC156" s="113">
        <f t="shared" si="263"/>
        <v>5400</v>
      </c>
      <c r="CD156" s="113">
        <f t="shared" si="264"/>
        <v>0</v>
      </c>
      <c r="CE156" s="113">
        <f t="shared" ca="1" si="265"/>
        <v>0</v>
      </c>
      <c r="CF156" s="113">
        <f t="shared" si="266"/>
        <v>0</v>
      </c>
      <c r="CG156" s="113">
        <f t="shared" si="267"/>
        <v>0</v>
      </c>
      <c r="CH156" s="113">
        <f t="shared" si="268"/>
        <v>0</v>
      </c>
      <c r="CI156" s="113">
        <f t="shared" si="228"/>
        <v>0</v>
      </c>
      <c r="CJ156" s="113">
        <f t="shared" si="229"/>
        <v>0</v>
      </c>
      <c r="CK156" s="113">
        <f t="shared" si="269"/>
        <v>9300</v>
      </c>
      <c r="CL156" s="113">
        <f t="shared" si="270"/>
        <v>0</v>
      </c>
      <c r="CM156" s="113">
        <f t="shared" si="271"/>
        <v>0</v>
      </c>
      <c r="CN156" s="113">
        <f t="shared" si="272"/>
        <v>0</v>
      </c>
      <c r="CO156" s="113">
        <f t="shared" si="273"/>
        <v>2000</v>
      </c>
      <c r="CP156" s="113">
        <f t="shared" si="274"/>
        <v>0</v>
      </c>
      <c r="CQ156" s="113">
        <f t="shared" si="275"/>
        <v>0</v>
      </c>
      <c r="CR156" s="113">
        <f t="shared" si="276"/>
        <v>550</v>
      </c>
      <c r="CS156" s="113">
        <f t="shared" si="230"/>
        <v>0</v>
      </c>
      <c r="CT156" s="113">
        <f t="shared" si="231"/>
        <v>45</v>
      </c>
      <c r="CU156" s="113">
        <f t="shared" si="232"/>
        <v>0</v>
      </c>
      <c r="CV156" s="113">
        <f t="shared" si="233"/>
        <v>0</v>
      </c>
      <c r="CW156" s="113">
        <f t="shared" si="277"/>
        <v>50</v>
      </c>
      <c r="CX156" s="113">
        <f t="shared" si="234"/>
        <v>0</v>
      </c>
      <c r="CY156" s="113">
        <f t="shared" si="235"/>
        <v>0</v>
      </c>
      <c r="CZ156" s="113">
        <f t="shared" si="236"/>
        <v>0</v>
      </c>
      <c r="DA156" s="113">
        <f t="shared" si="278"/>
        <v>0</v>
      </c>
      <c r="DB156" s="113">
        <f t="shared" si="279"/>
        <v>90700</v>
      </c>
      <c r="DC156" s="113">
        <f t="shared" si="280"/>
        <v>0</v>
      </c>
      <c r="DD156" s="113">
        <f t="shared" si="281"/>
        <v>121000</v>
      </c>
      <c r="DE156" s="113">
        <f t="shared" si="282"/>
        <v>5000</v>
      </c>
      <c r="DF156" s="113">
        <f t="shared" si="283"/>
        <v>0</v>
      </c>
      <c r="DG156" s="113">
        <f t="shared" si="284"/>
        <v>0</v>
      </c>
      <c r="DH156" s="113">
        <f t="shared" si="285"/>
        <v>0</v>
      </c>
      <c r="DI156" s="113">
        <f t="shared" si="286"/>
        <v>0</v>
      </c>
      <c r="DJ156" s="113"/>
      <c r="DK156" s="113">
        <f t="shared" si="287"/>
        <v>0</v>
      </c>
      <c r="DL156" s="113">
        <f t="shared" si="288"/>
        <v>0</v>
      </c>
      <c r="DM156" s="113">
        <f t="shared" si="289"/>
        <v>5400</v>
      </c>
      <c r="DN156" s="113">
        <f t="shared" si="290"/>
        <v>0</v>
      </c>
      <c r="DO156" s="113">
        <f t="shared" si="291"/>
        <v>0</v>
      </c>
      <c r="DP156" s="113">
        <f t="shared" si="292"/>
        <v>0</v>
      </c>
      <c r="DQ156" s="113">
        <f t="shared" si="293"/>
        <v>0</v>
      </c>
      <c r="DR156" s="113">
        <f t="shared" si="294"/>
        <v>0</v>
      </c>
      <c r="DS156" s="113">
        <f t="shared" si="237"/>
        <v>0</v>
      </c>
      <c r="DT156" s="113">
        <f t="shared" si="238"/>
        <v>0</v>
      </c>
      <c r="DU156" s="113">
        <f t="shared" si="295"/>
        <v>9300</v>
      </c>
      <c r="DV156" s="113">
        <f t="shared" si="296"/>
        <v>0</v>
      </c>
      <c r="DW156" s="113">
        <f t="shared" si="297"/>
        <v>0</v>
      </c>
      <c r="DX156" s="113">
        <f t="shared" si="298"/>
        <v>0</v>
      </c>
      <c r="DY156" s="113">
        <f t="shared" si="299"/>
        <v>2000</v>
      </c>
      <c r="DZ156" s="113">
        <f t="shared" si="300"/>
        <v>0</v>
      </c>
      <c r="EA156" s="113">
        <f t="shared" si="301"/>
        <v>0</v>
      </c>
      <c r="EB156" s="113">
        <f t="shared" si="302"/>
        <v>550</v>
      </c>
      <c r="EC156" s="113">
        <f t="shared" si="239"/>
        <v>0</v>
      </c>
      <c r="ED156" s="113">
        <f t="shared" si="240"/>
        <v>45</v>
      </c>
      <c r="EE156" s="113">
        <f t="shared" si="241"/>
        <v>0</v>
      </c>
      <c r="EF156" s="113">
        <f t="shared" si="242"/>
        <v>0</v>
      </c>
      <c r="EG156" s="113">
        <f t="shared" si="303"/>
        <v>50</v>
      </c>
      <c r="EH156" s="113">
        <f t="shared" si="243"/>
        <v>0</v>
      </c>
      <c r="EI156" s="113">
        <f t="shared" si="244"/>
        <v>0</v>
      </c>
      <c r="EJ156" s="113">
        <f t="shared" si="245"/>
        <v>0</v>
      </c>
      <c r="EK156" s="113">
        <f t="shared" si="304"/>
        <v>0</v>
      </c>
      <c r="EL156" s="113">
        <f t="shared" si="305"/>
        <v>90700</v>
      </c>
      <c r="EM156" s="113">
        <f t="shared" si="306"/>
        <v>0</v>
      </c>
      <c r="EN156" s="113">
        <f t="shared" si="307"/>
        <v>121000</v>
      </c>
      <c r="EO156" s="113">
        <f t="shared" si="308"/>
        <v>5000</v>
      </c>
      <c r="EP156" s="113">
        <f t="shared" si="309"/>
        <v>0</v>
      </c>
      <c r="EQ156" s="113">
        <f t="shared" si="310"/>
        <v>0</v>
      </c>
      <c r="ER156" s="113">
        <f t="shared" si="311"/>
        <v>0</v>
      </c>
      <c r="ES156" s="113">
        <f t="shared" si="312"/>
        <v>0</v>
      </c>
      <c r="ET156" s="113"/>
      <c r="EU156" s="113">
        <f t="shared" si="313"/>
        <v>0</v>
      </c>
      <c r="EV156" s="113">
        <f t="shared" si="314"/>
        <v>0</v>
      </c>
      <c r="EW156" s="113">
        <f t="shared" si="315"/>
        <v>19260</v>
      </c>
      <c r="EX156" s="113">
        <f t="shared" si="316"/>
        <v>0</v>
      </c>
      <c r="EY156" s="113">
        <f t="shared" si="317"/>
        <v>0</v>
      </c>
      <c r="EZ156" s="113">
        <f t="shared" si="318"/>
        <v>0</v>
      </c>
      <c r="FA156" s="113">
        <f t="shared" si="319"/>
        <v>0</v>
      </c>
      <c r="FB156" s="113">
        <f t="shared" si="320"/>
        <v>0</v>
      </c>
      <c r="FC156" s="113">
        <f t="shared" si="246"/>
        <v>0</v>
      </c>
      <c r="FD156" s="113">
        <f t="shared" si="247"/>
        <v>0</v>
      </c>
      <c r="FE156" s="113">
        <f t="shared" si="321"/>
        <v>604500</v>
      </c>
      <c r="FF156" s="113">
        <f t="shared" si="322"/>
        <v>0</v>
      </c>
      <c r="FG156" s="113">
        <f t="shared" si="323"/>
        <v>0</v>
      </c>
      <c r="FH156" s="113">
        <f t="shared" si="324"/>
        <v>0</v>
      </c>
      <c r="FI156" s="113">
        <f t="shared" si="325"/>
        <v>3150</v>
      </c>
      <c r="FJ156" s="113">
        <f t="shared" si="326"/>
        <v>0</v>
      </c>
      <c r="FK156" s="113">
        <f t="shared" si="327"/>
        <v>0</v>
      </c>
      <c r="FL156" s="113">
        <f t="shared" si="328"/>
        <v>990</v>
      </c>
      <c r="FM156" s="113">
        <f t="shared" si="248"/>
        <v>0</v>
      </c>
      <c r="FN156" s="113">
        <f t="shared" si="249"/>
        <v>1100</v>
      </c>
      <c r="FO156" s="113">
        <f t="shared" si="250"/>
        <v>0</v>
      </c>
      <c r="FP156" s="113">
        <f t="shared" si="251"/>
        <v>0</v>
      </c>
      <c r="FQ156" s="113">
        <f t="shared" si="329"/>
        <v>800</v>
      </c>
      <c r="FR156" s="113">
        <f t="shared" si="252"/>
        <v>0</v>
      </c>
      <c r="FS156" s="113">
        <f t="shared" si="253"/>
        <v>0</v>
      </c>
      <c r="FT156" s="113">
        <f t="shared" si="254"/>
        <v>0</v>
      </c>
      <c r="FU156" s="113">
        <f t="shared" si="330"/>
        <v>0</v>
      </c>
      <c r="FV156" s="113">
        <f t="shared" si="331"/>
        <v>627300</v>
      </c>
      <c r="FW156" s="113">
        <f t="shared" si="332"/>
        <v>0</v>
      </c>
      <c r="FX156" s="113">
        <f t="shared" si="333"/>
        <v>338800</v>
      </c>
      <c r="FY156" s="113">
        <f t="shared" si="334"/>
        <v>15500</v>
      </c>
      <c r="FZ156" s="113">
        <f t="shared" si="335"/>
        <v>0</v>
      </c>
      <c r="GA156" s="113">
        <f t="shared" si="336"/>
        <v>0</v>
      </c>
      <c r="GB156" s="113">
        <f t="shared" si="337"/>
        <v>0</v>
      </c>
      <c r="GC156" s="113">
        <f t="shared" si="338"/>
        <v>0</v>
      </c>
    </row>
    <row r="157" spans="2:185" ht="12.75" customHeight="1" x14ac:dyDescent="0.2">
      <c r="B157" s="124">
        <v>150</v>
      </c>
      <c r="C157" s="121" t="s">
        <v>419</v>
      </c>
      <c r="D157" s="126" t="s">
        <v>193</v>
      </c>
      <c r="E157" s="40">
        <f>SUMIF(Entrada_Dados_Ano_2012!$C$7:$C$253,D157,Entrada_Dados_Ano_2012!$D$7:$D$253)</f>
        <v>0</v>
      </c>
      <c r="F157" s="40">
        <f>SUMIF(Entrada_Dados_Ano_2012!$C$7:$C$253,D157,Entrada_Dados_Ano_2012!$E$7:$E$253)</f>
        <v>0</v>
      </c>
      <c r="G157" s="40">
        <f>SUMIF(Entrada_Dados_Ano_2012!$C$7:$C$253,D157,Entrada_Dados_Ano_2012!$F$7:$F$253)</f>
        <v>0</v>
      </c>
      <c r="H157" s="40">
        <f ca="1">SUMIF(Entrada_Dados_Ano_2012!$C$7:$C$253,D157,Entrada_Dados_Ano_2012!$G$7:$G$251)</f>
        <v>0</v>
      </c>
      <c r="I157" s="40">
        <f>SUMIF(Entrada_Dados_Ano_2012!$C$7:$C$251,D157,Entrada_Dados_Ano_2012!$H$7:$H$253)</f>
        <v>250</v>
      </c>
      <c r="J157" s="40">
        <f>SUMIF(Entrada_Dados_Ano_2012!$C$7:$C$253,D157,Entrada_Dados_Ano_2012!$I$7:$I$253)</f>
        <v>0</v>
      </c>
      <c r="K157" s="40">
        <f>SUMIF(Entrada_Dados_Ano_2012!$C$7:$C$253,D157,Entrada_Dados_Ano_2012!$J$7:$J$253)</f>
        <v>0</v>
      </c>
      <c r="L157" s="40">
        <f>SUMIF(Entrada_Dados_Ano_2012!$C$7:$C$253,D157,Entrada_Dados_Ano_2012!$K$7:$K$253)</f>
        <v>0</v>
      </c>
      <c r="M157" s="40">
        <f>SUMIF(Entrada_Dados_Ano_2012!$C$7:$C$253,D157,Entrada_Dados_Ano_2012!$L$7:$L$253)</f>
        <v>0</v>
      </c>
      <c r="N157" s="40">
        <f>SUMIF(Entrada_Dados_Ano_2012!$C$7:$C$253,D157,Entrada_Dados_Ano_2012!$M$7:$M$253)</f>
        <v>0</v>
      </c>
      <c r="O157" s="40">
        <f>SUMIF(Entrada_Dados_Ano_2012!$C$7:$C$253,D157,Entrada_Dados_Ano_2012!$N$7:$N$253)</f>
        <v>0</v>
      </c>
      <c r="P157" s="40">
        <f>SUMIF(Entrada_Dados_Ano_2012!$C$7:$C$253,D157,Entrada_Dados_Ano_2012!$O$7:$O$253)</f>
        <v>0</v>
      </c>
      <c r="Q157" s="40">
        <f>SUMIF(Entrada_Dados_Ano_2012!$C$7:$C$253,D157,Entrada_Dados_Ano_2012!$P$7:$P$253)</f>
        <v>120</v>
      </c>
      <c r="R157" s="40">
        <f>SUMIF(Entrada_Dados_Ano_2012!$C$7:$C$253,D157,Entrada_Dados_Ano_2012!$Q$7:$Q$253)</f>
        <v>0</v>
      </c>
      <c r="S157" s="40">
        <f>SUMIF(Entrada_Dados_Ano_2012!$C$7:$C$253,D157,Entrada_Dados_Ano_2012!$R$7:$R$253)</f>
        <v>550</v>
      </c>
      <c r="T157" s="40">
        <f>SUMIF(Entrada_Dados_Ano_2012!$C$7:$C$253,D157,Entrada_Dados_Ano_2012!$S$7:$S$253)</f>
        <v>2100</v>
      </c>
      <c r="U157" s="40">
        <f>SUMIF(Entrada_Dados_Ano_2012!$C$7:$C$253,D157,Entrada_Dados_Ano_2012!$T$7:$T$253)</f>
        <v>0</v>
      </c>
      <c r="V157" s="40">
        <f>SUMIF(Entrada_Dados_Ano_2012!$C$7:$C$253,D157,Entrada_Dados_Ano_2012!$U$7:$U$253)</f>
        <v>0</v>
      </c>
      <c r="W157" s="145">
        <f>SUMIF(Entrada_Dados_Ano_2012!$C$7:$C$253,D157,Entrada_Dados_Ano_2012!$V$7:$V$253)</f>
        <v>0</v>
      </c>
      <c r="X157" s="142">
        <f>SUMIF(Entrada_Dados_Ano_2012!$C$7:$C$253,D157,Entrada_Dados_Ano_2012!$Y$7:$Y$253)</f>
        <v>0</v>
      </c>
      <c r="Y157" s="40">
        <f>SUMIF(Entrada_Dados_Ano_2012!$C$7:$C$253,D157,Entrada_Dados_Ano_2012!$Z$7:$Z$253)</f>
        <v>0</v>
      </c>
      <c r="Z157" s="40">
        <f>SUMIF(Entrada_Dados_Ano_2012!$C$7:$C$253,D157,Entrada_Dados_Ano_2012!$AA$7:$AA$253)</f>
        <v>0</v>
      </c>
      <c r="AA157" s="40">
        <f>SUMIF(Entrada_Dados_Ano_2012!$C$7:$C$253,D157,Entrada_Dados_Ano_2012!$AB$7:$AB$253)</f>
        <v>0</v>
      </c>
      <c r="AB157" s="40">
        <f>SUMIF(Entrada_Dados_Ano_2012!$C$7:$C$253,D157,Entrada_Dados_Ano_2012!$AC$7:$AC$253)</f>
        <v>250</v>
      </c>
      <c r="AC157" s="40">
        <f>SUMIF(Entrada_Dados_Ano_2012!$C$7:$C$253,D157,Entrada_Dados_Ano_2012!$AD$7:$AD$253)</f>
        <v>0</v>
      </c>
      <c r="AD157" s="40">
        <f>SUMIF(Entrada_Dados_Ano_2012!$C$7:$C$253,D157,Entrada_Dados_Ano_2012!$AE$7:$AE$253)</f>
        <v>0</v>
      </c>
      <c r="AE157" s="40">
        <f>SUMIF(Entrada_Dados_Ano_2012!$C$7:$C$253,D157,Entrada_Dados_Ano_2012!$AF$7:$AF$253)</f>
        <v>0</v>
      </c>
      <c r="AF157" s="40">
        <f>SUMIF(Entrada_Dados_Ano_2012!$C$7:$C$253,D157,Entrada_Dados_Ano_2012!$AG$7:$AG$253)</f>
        <v>0</v>
      </c>
      <c r="AG157" s="40">
        <f>SUMIF(Entrada_Dados_Ano_2012!$C$7:$C$253,D157,Entrada_Dados_Ano_2012!$AH$7:$AH$253)</f>
        <v>0</v>
      </c>
      <c r="AH157" s="40">
        <f>SUMIF(Entrada_Dados_Ano_2012!$C$7:$C$253,D157,Entrada_Dados_Ano_2012!$AI$7:$AI$253)</f>
        <v>0</v>
      </c>
      <c r="AI157" s="40">
        <f>SUMIF(Entrada_Dados_Ano_2012!$C$7:$C$253,D157,Entrada_Dados_Ano_2012!$AJ$7:$AJ$253)</f>
        <v>0</v>
      </c>
      <c r="AJ157" s="40">
        <f>SUMIF(Entrada_Dados_Ano_2012!$C$7:$C$253,D157,Entrada_Dados_Ano_2012!$AK$7:$AK$253)</f>
        <v>120</v>
      </c>
      <c r="AK157" s="40">
        <f>SUMIF(Entrada_Dados_Ano_2012!$C$7:$C$253,D157,Entrada_Dados_Ano_2012!$AL$7:$AL$253)</f>
        <v>0</v>
      </c>
      <c r="AL157" s="40">
        <f>SUMIF(Entrada_Dados_Ano_2012!$C$7:$C$253,D157,Entrada_Dados_Ano_2012!$AM$7:$AM$253)</f>
        <v>550</v>
      </c>
      <c r="AM157" s="40">
        <f>SUMIF(Entrada_Dados_Ano_2012!$C$7:$C$253,D157,Entrada_Dados_Ano_2012!$AN$7:$AN$253)</f>
        <v>2100</v>
      </c>
      <c r="AN157" s="40">
        <f>SUMIF(Entrada_Dados_Ano_2012!$C$7:$C$253,D157,Entrada_Dados_Ano_2012!$AO$7:$AO$253)</f>
        <v>0</v>
      </c>
      <c r="AO157" s="40">
        <f>SUMIF(Entrada_Dados_Ano_2012!$C$7:$C$253,D157,Entrada_Dados_Ano_2012!$AP$7:$AP$253)</f>
        <v>0</v>
      </c>
      <c r="AP157" s="145">
        <f>SUMIF(Entrada_Dados_Ano_2012!$C$7:$C$253,D157,Entrada_Dados_Ano_2012!$AQ$7:$AQ$253)</f>
        <v>0</v>
      </c>
      <c r="AQ157" s="142">
        <f>SUMIF(Entrada_Dados_Ano_2012!$C$7:$C$253,D157,Entrada_Dados_Ano_2012!$AT$7:$AT$253)</f>
        <v>0</v>
      </c>
      <c r="AR157" s="40">
        <f>SUMIF(Entrada_Dados_Ano_2012!$C$7:$C$253,D157,Entrada_Dados_Ano_2012!$AU$7:$AU$253)</f>
        <v>0</v>
      </c>
      <c r="AS157" s="40">
        <f>SUMIF(Entrada_Dados_Ano_2012!$C$7:$C$253,D157,Entrada_Dados_Ano_2012!$AV$7:$AV$253)</f>
        <v>0</v>
      </c>
      <c r="AT157" s="40">
        <f>SUMIF(Entrada_Dados_Ano_2012!$C$7:$C$253,D157,Entrada_Dados_Ano_2012!$AW$7:$AW$253)</f>
        <v>0</v>
      </c>
      <c r="AU157" s="40">
        <f>SUMIF(Entrada_Dados_Ano_2012!$C$7:$C$253,D157,Entrada_Dados_Ano_2012!$AX$7:$AX$253)</f>
        <v>530</v>
      </c>
      <c r="AV157" s="40">
        <f>SUMIF(Entrada_Dados_Ano_2012!$C$7:$C$253,D157,Entrada_Dados_Ano_2012!$AY$7:$AY$253)</f>
        <v>0</v>
      </c>
      <c r="AW157" s="40">
        <f>SUMIF(Entrada_Dados_Ano_2012!$C$7:$C$253,D157,Entrada_Dados_Ano_2012!$AZ$7:$AZ$253)</f>
        <v>0</v>
      </c>
      <c r="AX157" s="40">
        <f>SUMIF(Entrada_Dados_Ano_2012!$C$7:$C$253,D157,Entrada_Dados_Ano_2012!$BA$7:$BA$253)</f>
        <v>0</v>
      </c>
      <c r="AY157" s="40">
        <f>SUMIF(Entrada_Dados_Ano_2012!$C$7:$C$253,D157,Entrada_Dados_Ano_2012!$BB$7:$BB$253)</f>
        <v>0</v>
      </c>
      <c r="AZ157" s="40">
        <f>SUMIF(Entrada_Dados_Ano_2012!$C$7:$C$253,D157,Entrada_Dados_Ano_2012!$BC$7:$BC$253)</f>
        <v>0</v>
      </c>
      <c r="BA157" s="40">
        <f>SUMIF(Entrada_Dados_Ano_2012!$C$7:$C$253,D157,Entrada_Dados_Ano_2012!$BD$7:$BD$253)</f>
        <v>0</v>
      </c>
      <c r="BB157" s="40">
        <f>SUMIF(Entrada_Dados_Ano_2012!$C$7:$C$253,D157,Entrada_Dados_Ano_2012!$BE$7:$BE$253)</f>
        <v>0</v>
      </c>
      <c r="BC157" s="40">
        <f>SUMIF(Entrada_Dados_Ano_2012!$C$7:$C$253,D157,Entrada_Dados_Ano_2012!$BF$7:$BF$253)</f>
        <v>2000</v>
      </c>
      <c r="BD157" s="40">
        <f>SUMIF(Entrada_Dados_Ano_2012!$C$7:$C$253,D157,Entrada_Dados_Ano_2012!$BG$7:$BG$253)</f>
        <v>0</v>
      </c>
      <c r="BE157" s="40">
        <f>SUMIF(Entrada_Dados_Ano_2012!$C$7:$C$253,D157,Entrada_Dados_Ano_2012!$BH$7:$BH$253)</f>
        <v>2100</v>
      </c>
      <c r="BF157" s="40">
        <f>SUMIF(Entrada_Dados_Ano_2012!$C$7:$C$253,D157,Entrada_Dados_Ano_2012!$BI$7:$BI$253)</f>
        <v>5040</v>
      </c>
      <c r="BG157" s="40">
        <f>SUMIF(Entrada_Dados_Ano_2012!$C$7:$C$253,D157,Entrada_Dados_Ano_2012!$BJ$7:$BJ$253)</f>
        <v>0</v>
      </c>
      <c r="BH157" s="40">
        <f>SUMIF(Entrada_Dados_Ano_2012!$C$7:$C$253,D157,Entrada_Dados_Ano_2012!$BK$7:$BK$253)</f>
        <v>0</v>
      </c>
      <c r="BI157" s="40">
        <f>SUMIF(Entrada_Dados_Ano_2012!$C$7:$C$253,D157,Entrada_Dados_Ano_2012!$BL$7:$BL$253)</f>
        <v>0</v>
      </c>
      <c r="BK157" s="80">
        <v>150</v>
      </c>
      <c r="BL157" s="81">
        <f t="shared" si="255"/>
        <v>0</v>
      </c>
      <c r="BM157" s="80" t="str">
        <f>IF(BL157=1,SUM($BL$8:BL157),"")</f>
        <v/>
      </c>
      <c r="BN157" s="86" t="str">
        <f t="shared" si="256"/>
        <v>Montividiu do Norte</v>
      </c>
      <c r="BO157" s="117">
        <f t="shared" si="339"/>
        <v>0</v>
      </c>
      <c r="BP157" s="116">
        <f>HLOOKUP($BP$6,$BZ$6:DI157,BX157)</f>
        <v>0</v>
      </c>
      <c r="BQ157" s="117">
        <f>HLOOKUP($BQ$6,$DJ$6:ES157,BX157)</f>
        <v>0</v>
      </c>
      <c r="BR157" s="116">
        <f>HLOOKUP($BR$6,$ET$6:GC157,BX157)</f>
        <v>0</v>
      </c>
      <c r="BS157" s="84" t="str">
        <f t="shared" si="257"/>
        <v/>
      </c>
      <c r="BT157" s="96" t="str">
        <f>IF((SUM($BL156:$BL$254)=0),"",IF($BK157=VLOOKUP($BK157,$BM$8:$BM$254,1),IF(VLOOKUP($BK157,$BM$8:$BO$254,2)=0,"",VLOOKUP($BK157,$BM$8:$BO$254,3))," "))</f>
        <v/>
      </c>
      <c r="BU157" s="93" t="str">
        <f t="shared" si="258"/>
        <v/>
      </c>
      <c r="BV157" s="90" t="str">
        <f t="shared" si="259"/>
        <v/>
      </c>
      <c r="BW157" s="93" t="str">
        <f t="shared" si="260"/>
        <v/>
      </c>
      <c r="BX157" s="97">
        <v>152</v>
      </c>
      <c r="BY157" s="29"/>
      <c r="BZ157" s="113"/>
      <c r="CA157" s="113">
        <f t="shared" si="261"/>
        <v>0</v>
      </c>
      <c r="CB157" s="113">
        <f t="shared" si="262"/>
        <v>0</v>
      </c>
      <c r="CC157" s="113">
        <f t="shared" si="263"/>
        <v>0</v>
      </c>
      <c r="CD157" s="113">
        <f t="shared" si="264"/>
        <v>0</v>
      </c>
      <c r="CE157" s="113">
        <f t="shared" ca="1" si="265"/>
        <v>0</v>
      </c>
      <c r="CF157" s="113">
        <f t="shared" si="266"/>
        <v>250</v>
      </c>
      <c r="CG157" s="113">
        <f t="shared" si="267"/>
        <v>0</v>
      </c>
      <c r="CH157" s="113">
        <f t="shared" si="268"/>
        <v>0</v>
      </c>
      <c r="CI157" s="113">
        <f t="shared" si="228"/>
        <v>0</v>
      </c>
      <c r="CJ157" s="113">
        <f t="shared" si="229"/>
        <v>0</v>
      </c>
      <c r="CK157" s="113">
        <f t="shared" si="269"/>
        <v>0</v>
      </c>
      <c r="CL157" s="113">
        <f t="shared" si="270"/>
        <v>0</v>
      </c>
      <c r="CM157" s="113">
        <f t="shared" si="271"/>
        <v>0</v>
      </c>
      <c r="CN157" s="113">
        <f t="shared" si="272"/>
        <v>0</v>
      </c>
      <c r="CO157" s="113">
        <f t="shared" si="273"/>
        <v>0</v>
      </c>
      <c r="CP157" s="113">
        <f t="shared" si="274"/>
        <v>0</v>
      </c>
      <c r="CQ157" s="113">
        <f t="shared" si="275"/>
        <v>0</v>
      </c>
      <c r="CR157" s="113">
        <f t="shared" si="276"/>
        <v>0</v>
      </c>
      <c r="CS157" s="113">
        <f t="shared" si="230"/>
        <v>0</v>
      </c>
      <c r="CT157" s="113">
        <f t="shared" si="231"/>
        <v>0</v>
      </c>
      <c r="CU157" s="113">
        <f t="shared" si="232"/>
        <v>0</v>
      </c>
      <c r="CV157" s="113">
        <f t="shared" si="233"/>
        <v>0</v>
      </c>
      <c r="CW157" s="113">
        <f t="shared" si="277"/>
        <v>120</v>
      </c>
      <c r="CX157" s="113">
        <f t="shared" si="234"/>
        <v>0</v>
      </c>
      <c r="CY157" s="113">
        <f t="shared" si="235"/>
        <v>0</v>
      </c>
      <c r="CZ157" s="113">
        <f t="shared" si="236"/>
        <v>0</v>
      </c>
      <c r="DA157" s="113">
        <f t="shared" si="278"/>
        <v>0</v>
      </c>
      <c r="DB157" s="113">
        <f t="shared" si="279"/>
        <v>550</v>
      </c>
      <c r="DC157" s="113">
        <f t="shared" si="280"/>
        <v>0</v>
      </c>
      <c r="DD157" s="113">
        <f t="shared" si="281"/>
        <v>2100</v>
      </c>
      <c r="DE157" s="113">
        <f t="shared" si="282"/>
        <v>0</v>
      </c>
      <c r="DF157" s="113">
        <f t="shared" si="283"/>
        <v>0</v>
      </c>
      <c r="DG157" s="113">
        <f t="shared" si="284"/>
        <v>0</v>
      </c>
      <c r="DH157" s="113">
        <f t="shared" si="285"/>
        <v>0</v>
      </c>
      <c r="DI157" s="113">
        <f t="shared" si="286"/>
        <v>0</v>
      </c>
      <c r="DJ157" s="113"/>
      <c r="DK157" s="113">
        <f t="shared" si="287"/>
        <v>0</v>
      </c>
      <c r="DL157" s="113">
        <f t="shared" si="288"/>
        <v>0</v>
      </c>
      <c r="DM157" s="113">
        <f t="shared" si="289"/>
        <v>0</v>
      </c>
      <c r="DN157" s="113">
        <f t="shared" si="290"/>
        <v>0</v>
      </c>
      <c r="DO157" s="113">
        <f t="shared" si="291"/>
        <v>0</v>
      </c>
      <c r="DP157" s="113">
        <f t="shared" si="292"/>
        <v>250</v>
      </c>
      <c r="DQ157" s="113">
        <f t="shared" si="293"/>
        <v>0</v>
      </c>
      <c r="DR157" s="113">
        <f t="shared" si="294"/>
        <v>0</v>
      </c>
      <c r="DS157" s="113">
        <f t="shared" si="237"/>
        <v>0</v>
      </c>
      <c r="DT157" s="113">
        <f t="shared" si="238"/>
        <v>0</v>
      </c>
      <c r="DU157" s="113">
        <f t="shared" si="295"/>
        <v>0</v>
      </c>
      <c r="DV157" s="113">
        <f t="shared" si="296"/>
        <v>0</v>
      </c>
      <c r="DW157" s="113">
        <f t="shared" si="297"/>
        <v>0</v>
      </c>
      <c r="DX157" s="113">
        <f t="shared" si="298"/>
        <v>0</v>
      </c>
      <c r="DY157" s="113">
        <f t="shared" si="299"/>
        <v>0</v>
      </c>
      <c r="DZ157" s="113">
        <f t="shared" si="300"/>
        <v>0</v>
      </c>
      <c r="EA157" s="113">
        <f t="shared" si="301"/>
        <v>0</v>
      </c>
      <c r="EB157" s="113">
        <f t="shared" si="302"/>
        <v>0</v>
      </c>
      <c r="EC157" s="113">
        <f t="shared" si="239"/>
        <v>0</v>
      </c>
      <c r="ED157" s="113">
        <f t="shared" si="240"/>
        <v>0</v>
      </c>
      <c r="EE157" s="113">
        <f t="shared" si="241"/>
        <v>0</v>
      </c>
      <c r="EF157" s="113">
        <f t="shared" si="242"/>
        <v>0</v>
      </c>
      <c r="EG157" s="113">
        <f t="shared" si="303"/>
        <v>120</v>
      </c>
      <c r="EH157" s="113">
        <f t="shared" si="243"/>
        <v>0</v>
      </c>
      <c r="EI157" s="113">
        <f t="shared" si="244"/>
        <v>0</v>
      </c>
      <c r="EJ157" s="113">
        <f t="shared" si="245"/>
        <v>0</v>
      </c>
      <c r="EK157" s="113">
        <f t="shared" si="304"/>
        <v>0</v>
      </c>
      <c r="EL157" s="113">
        <f t="shared" si="305"/>
        <v>550</v>
      </c>
      <c r="EM157" s="113">
        <f t="shared" si="306"/>
        <v>0</v>
      </c>
      <c r="EN157" s="113">
        <f t="shared" si="307"/>
        <v>2100</v>
      </c>
      <c r="EO157" s="113">
        <f t="shared" si="308"/>
        <v>0</v>
      </c>
      <c r="EP157" s="113">
        <f t="shared" si="309"/>
        <v>0</v>
      </c>
      <c r="EQ157" s="113">
        <f t="shared" si="310"/>
        <v>0</v>
      </c>
      <c r="ER157" s="113">
        <f t="shared" si="311"/>
        <v>0</v>
      </c>
      <c r="ES157" s="113">
        <f t="shared" si="312"/>
        <v>0</v>
      </c>
      <c r="ET157" s="113"/>
      <c r="EU157" s="113">
        <f t="shared" si="313"/>
        <v>0</v>
      </c>
      <c r="EV157" s="113">
        <f t="shared" si="314"/>
        <v>0</v>
      </c>
      <c r="EW157" s="113">
        <f t="shared" si="315"/>
        <v>0</v>
      </c>
      <c r="EX157" s="113">
        <f t="shared" si="316"/>
        <v>0</v>
      </c>
      <c r="EY157" s="113">
        <f t="shared" si="317"/>
        <v>0</v>
      </c>
      <c r="EZ157" s="113">
        <f t="shared" si="318"/>
        <v>530</v>
      </c>
      <c r="FA157" s="113">
        <f t="shared" si="319"/>
        <v>0</v>
      </c>
      <c r="FB157" s="113">
        <f t="shared" si="320"/>
        <v>0</v>
      </c>
      <c r="FC157" s="113">
        <f t="shared" si="246"/>
        <v>0</v>
      </c>
      <c r="FD157" s="113">
        <f t="shared" si="247"/>
        <v>0</v>
      </c>
      <c r="FE157" s="113">
        <f t="shared" si="321"/>
        <v>0</v>
      </c>
      <c r="FF157" s="113">
        <f t="shared" si="322"/>
        <v>0</v>
      </c>
      <c r="FG157" s="113">
        <f t="shared" si="323"/>
        <v>0</v>
      </c>
      <c r="FH157" s="113">
        <f t="shared" si="324"/>
        <v>0</v>
      </c>
      <c r="FI157" s="113">
        <f t="shared" si="325"/>
        <v>0</v>
      </c>
      <c r="FJ157" s="113">
        <f t="shared" si="326"/>
        <v>0</v>
      </c>
      <c r="FK157" s="113">
        <f t="shared" si="327"/>
        <v>0</v>
      </c>
      <c r="FL157" s="113">
        <f t="shared" si="328"/>
        <v>0</v>
      </c>
      <c r="FM157" s="113">
        <f t="shared" si="248"/>
        <v>0</v>
      </c>
      <c r="FN157" s="113">
        <f t="shared" si="249"/>
        <v>0</v>
      </c>
      <c r="FO157" s="113">
        <f t="shared" si="250"/>
        <v>0</v>
      </c>
      <c r="FP157" s="113">
        <f t="shared" si="251"/>
        <v>0</v>
      </c>
      <c r="FQ157" s="113">
        <f t="shared" si="329"/>
        <v>2000</v>
      </c>
      <c r="FR157" s="113">
        <f t="shared" si="252"/>
        <v>0</v>
      </c>
      <c r="FS157" s="113">
        <f t="shared" si="253"/>
        <v>0</v>
      </c>
      <c r="FT157" s="113">
        <f t="shared" si="254"/>
        <v>0</v>
      </c>
      <c r="FU157" s="113">
        <f t="shared" si="330"/>
        <v>0</v>
      </c>
      <c r="FV157" s="113">
        <f t="shared" si="331"/>
        <v>2100</v>
      </c>
      <c r="FW157" s="113">
        <f t="shared" si="332"/>
        <v>0</v>
      </c>
      <c r="FX157" s="113">
        <f t="shared" si="333"/>
        <v>5040</v>
      </c>
      <c r="FY157" s="113">
        <f t="shared" si="334"/>
        <v>0</v>
      </c>
      <c r="FZ157" s="113">
        <f t="shared" si="335"/>
        <v>0</v>
      </c>
      <c r="GA157" s="113">
        <f t="shared" si="336"/>
        <v>0</v>
      </c>
      <c r="GB157" s="113">
        <f t="shared" si="337"/>
        <v>0</v>
      </c>
      <c r="GC157" s="113">
        <f t="shared" si="338"/>
        <v>0</v>
      </c>
    </row>
    <row r="158" spans="2:185" ht="12.75" customHeight="1" x14ac:dyDescent="0.2">
      <c r="B158" s="124">
        <v>151</v>
      </c>
      <c r="C158" s="121" t="s">
        <v>22</v>
      </c>
      <c r="D158" s="126" t="s">
        <v>38</v>
      </c>
      <c r="E158" s="40">
        <f>SUMIF(Entrada_Dados_Ano_2012!$C$7:$C$253,D158,Entrada_Dados_Ano_2012!$D$7:$D$253)</f>
        <v>28</v>
      </c>
      <c r="F158" s="40">
        <f>SUMIF(Entrada_Dados_Ano_2012!$C$7:$C$253,D158,Entrada_Dados_Ano_2012!$E$7:$E$253)</f>
        <v>625</v>
      </c>
      <c r="G158" s="40">
        <f>SUMIF(Entrada_Dados_Ano_2012!$C$7:$C$253,D158,Entrada_Dados_Ano_2012!$F$7:$F$253)</f>
        <v>0</v>
      </c>
      <c r="H158" s="40">
        <f ca="1">SUMIF(Entrada_Dados_Ano_2012!$C$7:$C$253,D158,Entrada_Dados_Ano_2012!$G$7:$G$251)</f>
        <v>0</v>
      </c>
      <c r="I158" s="40">
        <f>SUMIF(Entrada_Dados_Ano_2012!$C$7:$C$251,D158,Entrada_Dados_Ano_2012!$H$7:$H$253)</f>
        <v>0</v>
      </c>
      <c r="J158" s="40">
        <f>SUMIF(Entrada_Dados_Ano_2012!$C$7:$C$253,D158,Entrada_Dados_Ano_2012!$I$7:$I$253)</f>
        <v>165</v>
      </c>
      <c r="K158" s="40">
        <f>SUMIF(Entrada_Dados_Ano_2012!$C$7:$C$253,D158,Entrada_Dados_Ano_2012!$J$7:$J$253)</f>
        <v>15000</v>
      </c>
      <c r="L158" s="40">
        <f>SUMIF(Entrada_Dados_Ano_2012!$C$7:$C$253,D158,Entrada_Dados_Ano_2012!$K$7:$K$253)</f>
        <v>0</v>
      </c>
      <c r="M158" s="40">
        <f>SUMIF(Entrada_Dados_Ano_2012!$C$7:$C$253,D158,Entrada_Dados_Ano_2012!$L$7:$L$253)</f>
        <v>0</v>
      </c>
      <c r="N158" s="40">
        <f>SUMIF(Entrada_Dados_Ano_2012!$C$7:$C$253,D158,Entrada_Dados_Ano_2012!$M$7:$M$253)</f>
        <v>1820</v>
      </c>
      <c r="O158" s="40">
        <f>SUMIF(Entrada_Dados_Ano_2012!$C$7:$C$253,D158,Entrada_Dados_Ano_2012!$N$7:$N$253)</f>
        <v>0</v>
      </c>
      <c r="P158" s="40">
        <f>SUMIF(Entrada_Dados_Ano_2012!$C$7:$C$253,D158,Entrada_Dados_Ano_2012!$O$7:$O$253)</f>
        <v>0</v>
      </c>
      <c r="Q158" s="40">
        <f>SUMIF(Entrada_Dados_Ano_2012!$C$7:$C$253,D158,Entrada_Dados_Ano_2012!$P$7:$P$253)</f>
        <v>33</v>
      </c>
      <c r="R158" s="40">
        <f>SUMIF(Entrada_Dados_Ano_2012!$C$7:$C$253,D158,Entrada_Dados_Ano_2012!$Q$7:$Q$253)</f>
        <v>0</v>
      </c>
      <c r="S158" s="40">
        <f>SUMIF(Entrada_Dados_Ano_2012!$C$7:$C$253,D158,Entrada_Dados_Ano_2012!$R$7:$R$253)</f>
        <v>4800</v>
      </c>
      <c r="T158" s="40">
        <f>SUMIF(Entrada_Dados_Ano_2012!$C$7:$C$253,D158,Entrada_Dados_Ano_2012!$S$7:$S$253)</f>
        <v>35000</v>
      </c>
      <c r="U158" s="40">
        <f>SUMIF(Entrada_Dados_Ano_2012!$C$7:$C$253,D158,Entrada_Dados_Ano_2012!$T$7:$T$253)</f>
        <v>4000</v>
      </c>
      <c r="V158" s="40">
        <f>SUMIF(Entrada_Dados_Ano_2012!$C$7:$C$253,D158,Entrada_Dados_Ano_2012!$U$7:$U$253)</f>
        <v>1255</v>
      </c>
      <c r="W158" s="145">
        <f>SUMIF(Entrada_Dados_Ano_2012!$C$7:$C$253,D158,Entrada_Dados_Ano_2012!$V$7:$V$253)</f>
        <v>0</v>
      </c>
      <c r="X158" s="142">
        <f>SUMIF(Entrada_Dados_Ano_2012!$C$7:$C$253,D158,Entrada_Dados_Ano_2012!$Y$7:$Y$253)</f>
        <v>28</v>
      </c>
      <c r="Y158" s="40">
        <f>SUMIF(Entrada_Dados_Ano_2012!$C$7:$C$253,D158,Entrada_Dados_Ano_2012!$Z$7:$Z$253)</f>
        <v>625</v>
      </c>
      <c r="Z158" s="40">
        <f>SUMIF(Entrada_Dados_Ano_2012!$C$7:$C$253,D158,Entrada_Dados_Ano_2012!$AA$7:$AA$253)</f>
        <v>0</v>
      </c>
      <c r="AA158" s="40">
        <f>SUMIF(Entrada_Dados_Ano_2012!$C$7:$C$253,D158,Entrada_Dados_Ano_2012!$AB$7:$AB$253)</f>
        <v>0</v>
      </c>
      <c r="AB158" s="40">
        <f>SUMIF(Entrada_Dados_Ano_2012!$C$7:$C$253,D158,Entrada_Dados_Ano_2012!$AC$7:$AC$253)</f>
        <v>0</v>
      </c>
      <c r="AC158" s="40">
        <f>SUMIF(Entrada_Dados_Ano_2012!$C$7:$C$253,D158,Entrada_Dados_Ano_2012!$AD$7:$AD$253)</f>
        <v>165</v>
      </c>
      <c r="AD158" s="40">
        <f>SUMIF(Entrada_Dados_Ano_2012!$C$7:$C$253,D158,Entrada_Dados_Ano_2012!$AE$7:$AE$253)</f>
        <v>15000</v>
      </c>
      <c r="AE158" s="40">
        <f>SUMIF(Entrada_Dados_Ano_2012!$C$7:$C$253,D158,Entrada_Dados_Ano_2012!$AF$7:$AF$253)</f>
        <v>0</v>
      </c>
      <c r="AF158" s="40">
        <f>SUMIF(Entrada_Dados_Ano_2012!$C$7:$C$253,D158,Entrada_Dados_Ano_2012!$AG$7:$AG$253)</f>
        <v>0</v>
      </c>
      <c r="AG158" s="40">
        <f>SUMIF(Entrada_Dados_Ano_2012!$C$7:$C$253,D158,Entrada_Dados_Ano_2012!$AH$7:$AH$253)</f>
        <v>1820</v>
      </c>
      <c r="AH158" s="40">
        <f>SUMIF(Entrada_Dados_Ano_2012!$C$7:$C$253,D158,Entrada_Dados_Ano_2012!$AI$7:$AI$253)</f>
        <v>0</v>
      </c>
      <c r="AI158" s="40">
        <f>SUMIF(Entrada_Dados_Ano_2012!$C$7:$C$253,D158,Entrada_Dados_Ano_2012!$AJ$7:$AJ$253)</f>
        <v>0</v>
      </c>
      <c r="AJ158" s="40">
        <f>SUMIF(Entrada_Dados_Ano_2012!$C$7:$C$253,D158,Entrada_Dados_Ano_2012!$AK$7:$AK$253)</f>
        <v>33</v>
      </c>
      <c r="AK158" s="40">
        <f>SUMIF(Entrada_Dados_Ano_2012!$C$7:$C$253,D158,Entrada_Dados_Ano_2012!$AL$7:$AL$253)</f>
        <v>0</v>
      </c>
      <c r="AL158" s="40">
        <f>SUMIF(Entrada_Dados_Ano_2012!$C$7:$C$253,D158,Entrada_Dados_Ano_2012!$AM$7:$AM$253)</f>
        <v>4800</v>
      </c>
      <c r="AM158" s="40">
        <f>SUMIF(Entrada_Dados_Ano_2012!$C$7:$C$253,D158,Entrada_Dados_Ano_2012!$AN$7:$AN$253)</f>
        <v>35000</v>
      </c>
      <c r="AN158" s="40">
        <f>SUMIF(Entrada_Dados_Ano_2012!$C$7:$C$253,D158,Entrada_Dados_Ano_2012!$AO$7:$AO$253)</f>
        <v>4000</v>
      </c>
      <c r="AO158" s="40">
        <f>SUMIF(Entrada_Dados_Ano_2012!$C$7:$C$253,D158,Entrada_Dados_Ano_2012!$AP$7:$AP$253)</f>
        <v>1255</v>
      </c>
      <c r="AP158" s="145">
        <f>SUMIF(Entrada_Dados_Ano_2012!$C$7:$C$253,D158,Entrada_Dados_Ano_2012!$AQ$7:$AQ$253)</f>
        <v>0</v>
      </c>
      <c r="AQ158" s="142">
        <f>SUMIF(Entrada_Dados_Ano_2012!$C$7:$C$253,D158,Entrada_Dados_Ano_2012!$AT$7:$AT$253)</f>
        <v>476</v>
      </c>
      <c r="AR158" s="40">
        <f>SUMIF(Entrada_Dados_Ano_2012!$C$7:$C$253,D158,Entrada_Dados_Ano_2012!$AU$7:$AU$253)</f>
        <v>1781</v>
      </c>
      <c r="AS158" s="40">
        <f>SUMIF(Entrada_Dados_Ano_2012!$C$7:$C$253,D158,Entrada_Dados_Ano_2012!$AV$7:$AV$253)</f>
        <v>0</v>
      </c>
      <c r="AT158" s="40">
        <f>SUMIF(Entrada_Dados_Ano_2012!$C$7:$C$253,D158,Entrada_Dados_Ano_2012!$AW$7:$AW$253)</f>
        <v>0</v>
      </c>
      <c r="AU158" s="40">
        <f>SUMIF(Entrada_Dados_Ano_2012!$C$7:$C$253,D158,Entrada_Dados_Ano_2012!$AX$7:$AX$253)</f>
        <v>0</v>
      </c>
      <c r="AV158" s="40">
        <f>SUMIF(Entrada_Dados_Ano_2012!$C$7:$C$253,D158,Entrada_Dados_Ano_2012!$AY$7:$AY$253)</f>
        <v>4950</v>
      </c>
      <c r="AW158" s="40">
        <f>SUMIF(Entrada_Dados_Ano_2012!$C$7:$C$253,D158,Entrada_Dados_Ano_2012!$AZ$7:$AZ$253)</f>
        <v>1275000</v>
      </c>
      <c r="AX158" s="40">
        <f>SUMIF(Entrada_Dados_Ano_2012!$C$7:$C$253,D158,Entrada_Dados_Ano_2012!$BA$7:$BA$253)</f>
        <v>0</v>
      </c>
      <c r="AY158" s="40">
        <f>SUMIF(Entrada_Dados_Ano_2012!$C$7:$C$253,D158,Entrada_Dados_Ano_2012!$BB$7:$BB$253)</f>
        <v>0</v>
      </c>
      <c r="AZ158" s="40">
        <f>SUMIF(Entrada_Dados_Ano_2012!$C$7:$C$253,D158,Entrada_Dados_Ano_2012!$BC$7:$BC$253)</f>
        <v>5445</v>
      </c>
      <c r="BA158" s="40">
        <f>SUMIF(Entrada_Dados_Ano_2012!$C$7:$C$253,D158,Entrada_Dados_Ano_2012!$BD$7:$BD$253)</f>
        <v>0</v>
      </c>
      <c r="BB158" s="40">
        <f>SUMIF(Entrada_Dados_Ano_2012!$C$7:$C$253,D158,Entrada_Dados_Ano_2012!$BE$7:$BE$253)</f>
        <v>0</v>
      </c>
      <c r="BC158" s="40">
        <f>SUMIF(Entrada_Dados_Ano_2012!$C$7:$C$253,D158,Entrada_Dados_Ano_2012!$BF$7:$BF$253)</f>
        <v>528</v>
      </c>
      <c r="BD158" s="40">
        <f>SUMIF(Entrada_Dados_Ano_2012!$C$7:$C$253,D158,Entrada_Dados_Ano_2012!$BG$7:$BG$253)</f>
        <v>0</v>
      </c>
      <c r="BE158" s="40">
        <f>SUMIF(Entrada_Dados_Ano_2012!$C$7:$C$253,D158,Entrada_Dados_Ano_2012!$BH$7:$BH$253)</f>
        <v>31420</v>
      </c>
      <c r="BF158" s="40">
        <f>SUMIF(Entrada_Dados_Ano_2012!$C$7:$C$253,D158,Entrada_Dados_Ano_2012!$BI$7:$BI$253)</f>
        <v>105000</v>
      </c>
      <c r="BG158" s="40">
        <f>SUMIF(Entrada_Dados_Ano_2012!$C$7:$C$253,D158,Entrada_Dados_Ano_2012!$BJ$7:$BJ$253)</f>
        <v>10000</v>
      </c>
      <c r="BH158" s="40">
        <f>SUMIF(Entrada_Dados_Ano_2012!$C$7:$C$253,D158,Entrada_Dados_Ano_2012!$BK$7:$BK$253)</f>
        <v>125500</v>
      </c>
      <c r="BI158" s="40">
        <f>SUMIF(Entrada_Dados_Ano_2012!$C$7:$C$253,D158,Entrada_Dados_Ano_2012!$BL$7:$BL$253)</f>
        <v>0</v>
      </c>
      <c r="BK158" s="80">
        <v>151</v>
      </c>
      <c r="BL158" s="81">
        <f t="shared" si="255"/>
        <v>0</v>
      </c>
      <c r="BM158" s="80" t="str">
        <f>IF(BL158=1,SUM($BL$8:BL158),"")</f>
        <v/>
      </c>
      <c r="BN158" s="86" t="str">
        <f t="shared" si="256"/>
        <v>Morrinhos</v>
      </c>
      <c r="BO158" s="117">
        <f t="shared" si="339"/>
        <v>0</v>
      </c>
      <c r="BP158" s="116">
        <f>HLOOKUP($BP$6,$BZ$6:DI158,BX158)</f>
        <v>0</v>
      </c>
      <c r="BQ158" s="117">
        <f>HLOOKUP($BQ$6,$DJ$6:ES158,BX158)</f>
        <v>0</v>
      </c>
      <c r="BR158" s="116">
        <f>HLOOKUP($BR$6,$ET$6:GC158,BX158)</f>
        <v>0</v>
      </c>
      <c r="BS158" s="84" t="str">
        <f t="shared" si="257"/>
        <v/>
      </c>
      <c r="BT158" s="96" t="str">
        <f>IF((SUM($BL157:$BL$254)=0),"",IF($BK158=VLOOKUP($BK158,$BM$8:$BM$254,1),IF(VLOOKUP($BK158,$BM$8:$BO$254,2)=0,"",VLOOKUP($BK158,$BM$8:$BO$254,3))," "))</f>
        <v/>
      </c>
      <c r="BU158" s="93" t="str">
        <f t="shared" si="258"/>
        <v/>
      </c>
      <c r="BV158" s="90" t="str">
        <f t="shared" si="259"/>
        <v/>
      </c>
      <c r="BW158" s="93" t="str">
        <f t="shared" si="260"/>
        <v/>
      </c>
      <c r="BX158" s="97">
        <v>153</v>
      </c>
      <c r="BY158" s="29"/>
      <c r="BZ158" s="113"/>
      <c r="CA158" s="113">
        <f t="shared" si="261"/>
        <v>0</v>
      </c>
      <c r="CB158" s="113">
        <f t="shared" si="262"/>
        <v>28</v>
      </c>
      <c r="CC158" s="113">
        <f t="shared" si="263"/>
        <v>625</v>
      </c>
      <c r="CD158" s="113">
        <f t="shared" si="264"/>
        <v>0</v>
      </c>
      <c r="CE158" s="113">
        <f t="shared" ca="1" si="265"/>
        <v>0</v>
      </c>
      <c r="CF158" s="113">
        <f t="shared" si="266"/>
        <v>0</v>
      </c>
      <c r="CG158" s="113">
        <f t="shared" si="267"/>
        <v>110</v>
      </c>
      <c r="CH158" s="113">
        <f t="shared" si="268"/>
        <v>165</v>
      </c>
      <c r="CI158" s="113">
        <f t="shared" si="228"/>
        <v>0</v>
      </c>
      <c r="CJ158" s="113">
        <f t="shared" si="229"/>
        <v>0</v>
      </c>
      <c r="CK158" s="113">
        <f t="shared" si="269"/>
        <v>15000</v>
      </c>
      <c r="CL158" s="113">
        <f t="shared" si="270"/>
        <v>0</v>
      </c>
      <c r="CM158" s="113">
        <f t="shared" si="271"/>
        <v>0</v>
      </c>
      <c r="CN158" s="113">
        <f t="shared" si="272"/>
        <v>0</v>
      </c>
      <c r="CO158" s="113">
        <f t="shared" si="273"/>
        <v>1820</v>
      </c>
      <c r="CP158" s="113">
        <f t="shared" si="274"/>
        <v>0</v>
      </c>
      <c r="CQ158" s="113">
        <f t="shared" si="275"/>
        <v>0</v>
      </c>
      <c r="CR158" s="113">
        <f t="shared" si="276"/>
        <v>0</v>
      </c>
      <c r="CS158" s="113">
        <f t="shared" si="230"/>
        <v>100</v>
      </c>
      <c r="CT158" s="113">
        <f t="shared" si="231"/>
        <v>110</v>
      </c>
      <c r="CU158" s="113">
        <f t="shared" si="232"/>
        <v>0</v>
      </c>
      <c r="CV158" s="113">
        <f t="shared" si="233"/>
        <v>0</v>
      </c>
      <c r="CW158" s="113">
        <f t="shared" si="277"/>
        <v>33</v>
      </c>
      <c r="CX158" s="113">
        <f t="shared" si="234"/>
        <v>25</v>
      </c>
      <c r="CY158" s="113">
        <f t="shared" si="235"/>
        <v>25</v>
      </c>
      <c r="CZ158" s="113">
        <f t="shared" si="236"/>
        <v>0</v>
      </c>
      <c r="DA158" s="113">
        <f t="shared" si="278"/>
        <v>0</v>
      </c>
      <c r="DB158" s="113">
        <f t="shared" si="279"/>
        <v>4800</v>
      </c>
      <c r="DC158" s="113">
        <f t="shared" si="280"/>
        <v>60</v>
      </c>
      <c r="DD158" s="113">
        <f t="shared" si="281"/>
        <v>35000</v>
      </c>
      <c r="DE158" s="113">
        <f t="shared" si="282"/>
        <v>4000</v>
      </c>
      <c r="DF158" s="113">
        <f t="shared" si="283"/>
        <v>0</v>
      </c>
      <c r="DG158" s="113">
        <f t="shared" si="284"/>
        <v>1255</v>
      </c>
      <c r="DH158" s="113">
        <f t="shared" si="285"/>
        <v>0</v>
      </c>
      <c r="DI158" s="113">
        <f t="shared" si="286"/>
        <v>0</v>
      </c>
      <c r="DJ158" s="113"/>
      <c r="DK158" s="113">
        <f t="shared" si="287"/>
        <v>0</v>
      </c>
      <c r="DL158" s="113">
        <f t="shared" si="288"/>
        <v>28</v>
      </c>
      <c r="DM158" s="113">
        <f t="shared" si="289"/>
        <v>625</v>
      </c>
      <c r="DN158" s="113">
        <f t="shared" si="290"/>
        <v>0</v>
      </c>
      <c r="DO158" s="113">
        <f t="shared" si="291"/>
        <v>0</v>
      </c>
      <c r="DP158" s="113">
        <f t="shared" si="292"/>
        <v>0</v>
      </c>
      <c r="DQ158" s="113">
        <f t="shared" si="293"/>
        <v>110</v>
      </c>
      <c r="DR158" s="113">
        <f t="shared" si="294"/>
        <v>165</v>
      </c>
      <c r="DS158" s="113">
        <f t="shared" si="237"/>
        <v>0</v>
      </c>
      <c r="DT158" s="113">
        <f t="shared" si="238"/>
        <v>0</v>
      </c>
      <c r="DU158" s="113">
        <f t="shared" si="295"/>
        <v>15000</v>
      </c>
      <c r="DV158" s="113">
        <f t="shared" si="296"/>
        <v>0</v>
      </c>
      <c r="DW158" s="113">
        <f t="shared" si="297"/>
        <v>0</v>
      </c>
      <c r="DX158" s="113">
        <f t="shared" si="298"/>
        <v>0</v>
      </c>
      <c r="DY158" s="113">
        <f t="shared" si="299"/>
        <v>1820</v>
      </c>
      <c r="DZ158" s="113">
        <f t="shared" si="300"/>
        <v>0</v>
      </c>
      <c r="EA158" s="113">
        <f t="shared" si="301"/>
        <v>0</v>
      </c>
      <c r="EB158" s="113">
        <f t="shared" si="302"/>
        <v>0</v>
      </c>
      <c r="EC158" s="113">
        <f t="shared" si="239"/>
        <v>100</v>
      </c>
      <c r="ED158" s="113">
        <f t="shared" si="240"/>
        <v>110</v>
      </c>
      <c r="EE158" s="113">
        <f t="shared" si="241"/>
        <v>0</v>
      </c>
      <c r="EF158" s="113">
        <f t="shared" si="242"/>
        <v>0</v>
      </c>
      <c r="EG158" s="113">
        <f t="shared" si="303"/>
        <v>33</v>
      </c>
      <c r="EH158" s="113">
        <f t="shared" si="243"/>
        <v>25</v>
      </c>
      <c r="EI158" s="113">
        <f t="shared" si="244"/>
        <v>25</v>
      </c>
      <c r="EJ158" s="113">
        <f t="shared" si="245"/>
        <v>0</v>
      </c>
      <c r="EK158" s="113">
        <f t="shared" si="304"/>
        <v>0</v>
      </c>
      <c r="EL158" s="113">
        <f t="shared" si="305"/>
        <v>4800</v>
      </c>
      <c r="EM158" s="113">
        <f t="shared" si="306"/>
        <v>60</v>
      </c>
      <c r="EN158" s="113">
        <f t="shared" si="307"/>
        <v>35000</v>
      </c>
      <c r="EO158" s="113">
        <f t="shared" si="308"/>
        <v>4000</v>
      </c>
      <c r="EP158" s="113">
        <f t="shared" si="309"/>
        <v>0</v>
      </c>
      <c r="EQ158" s="113">
        <f t="shared" si="310"/>
        <v>1255</v>
      </c>
      <c r="ER158" s="113">
        <f t="shared" si="311"/>
        <v>0</v>
      </c>
      <c r="ES158" s="113">
        <f t="shared" si="312"/>
        <v>0</v>
      </c>
      <c r="ET158" s="113"/>
      <c r="EU158" s="113">
        <f t="shared" si="313"/>
        <v>0</v>
      </c>
      <c r="EV158" s="113">
        <f t="shared" si="314"/>
        <v>476</v>
      </c>
      <c r="EW158" s="113">
        <f t="shared" si="315"/>
        <v>1781</v>
      </c>
      <c r="EX158" s="113">
        <f t="shared" si="316"/>
        <v>0</v>
      </c>
      <c r="EY158" s="113">
        <f t="shared" si="317"/>
        <v>0</v>
      </c>
      <c r="EZ158" s="113">
        <f t="shared" si="318"/>
        <v>0</v>
      </c>
      <c r="FA158" s="113">
        <f t="shared" si="319"/>
        <v>1650</v>
      </c>
      <c r="FB158" s="113">
        <f t="shared" si="320"/>
        <v>4950</v>
      </c>
      <c r="FC158" s="113">
        <f t="shared" si="246"/>
        <v>0</v>
      </c>
      <c r="FD158" s="113">
        <f t="shared" si="247"/>
        <v>0</v>
      </c>
      <c r="FE158" s="113">
        <f t="shared" si="321"/>
        <v>1275000</v>
      </c>
      <c r="FF158" s="113">
        <f t="shared" si="322"/>
        <v>0</v>
      </c>
      <c r="FG158" s="113">
        <f t="shared" si="323"/>
        <v>0</v>
      </c>
      <c r="FH158" s="113">
        <f t="shared" si="324"/>
        <v>0</v>
      </c>
      <c r="FI158" s="113">
        <f t="shared" si="325"/>
        <v>5445</v>
      </c>
      <c r="FJ158" s="113">
        <f t="shared" si="326"/>
        <v>0</v>
      </c>
      <c r="FK158" s="113">
        <f t="shared" si="327"/>
        <v>0</v>
      </c>
      <c r="FL158" s="113">
        <f t="shared" si="328"/>
        <v>0</v>
      </c>
      <c r="FM158" s="113">
        <f t="shared" si="248"/>
        <v>4000</v>
      </c>
      <c r="FN158" s="113">
        <f t="shared" si="249"/>
        <v>2420</v>
      </c>
      <c r="FO158" s="113">
        <f t="shared" si="250"/>
        <v>0</v>
      </c>
      <c r="FP158" s="113">
        <f t="shared" si="251"/>
        <v>0</v>
      </c>
      <c r="FQ158" s="113">
        <f t="shared" si="329"/>
        <v>528</v>
      </c>
      <c r="FR158" s="113">
        <f t="shared" si="252"/>
        <v>200</v>
      </c>
      <c r="FS158" s="113">
        <f t="shared" si="253"/>
        <v>275</v>
      </c>
      <c r="FT158" s="113">
        <f t="shared" si="254"/>
        <v>0</v>
      </c>
      <c r="FU158" s="113">
        <f t="shared" si="330"/>
        <v>0</v>
      </c>
      <c r="FV158" s="113">
        <f t="shared" si="331"/>
        <v>31420</v>
      </c>
      <c r="FW158" s="113">
        <f t="shared" si="332"/>
        <v>1080</v>
      </c>
      <c r="FX158" s="113">
        <f t="shared" si="333"/>
        <v>105000</v>
      </c>
      <c r="FY158" s="113">
        <f t="shared" si="334"/>
        <v>10000</v>
      </c>
      <c r="FZ158" s="113">
        <f t="shared" si="335"/>
        <v>0</v>
      </c>
      <c r="GA158" s="113">
        <f t="shared" si="336"/>
        <v>125500</v>
      </c>
      <c r="GB158" s="113">
        <f t="shared" si="337"/>
        <v>0</v>
      </c>
      <c r="GC158" s="113">
        <f t="shared" si="338"/>
        <v>0</v>
      </c>
    </row>
    <row r="159" spans="2:185" ht="12.75" customHeight="1" x14ac:dyDescent="0.2">
      <c r="B159" s="124">
        <v>152</v>
      </c>
      <c r="C159" s="121" t="s">
        <v>420</v>
      </c>
      <c r="D159" s="126" t="s">
        <v>194</v>
      </c>
      <c r="E159" s="40">
        <f>SUMIF(Entrada_Dados_Ano_2012!$C$7:$C$253,D159,Entrada_Dados_Ano_2012!$D$7:$D$253)</f>
        <v>0</v>
      </c>
      <c r="F159" s="40">
        <f>SUMIF(Entrada_Dados_Ano_2012!$C$7:$C$253,D159,Entrada_Dados_Ano_2012!$E$7:$E$253)</f>
        <v>0</v>
      </c>
      <c r="G159" s="40">
        <f>SUMIF(Entrada_Dados_Ano_2012!$C$7:$C$253,D159,Entrada_Dados_Ano_2012!$F$7:$F$253)</f>
        <v>0</v>
      </c>
      <c r="H159" s="40">
        <f ca="1">SUMIF(Entrada_Dados_Ano_2012!$C$7:$C$253,D159,Entrada_Dados_Ano_2012!$G$7:$G$251)</f>
        <v>0</v>
      </c>
      <c r="I159" s="40">
        <f>SUMIF(Entrada_Dados_Ano_2012!$C$7:$C$251,D159,Entrada_Dados_Ano_2012!$H$7:$H$253)</f>
        <v>100</v>
      </c>
      <c r="J159" s="40">
        <f>SUMIF(Entrada_Dados_Ano_2012!$C$7:$C$253,D159,Entrada_Dados_Ano_2012!$I$7:$I$253)</f>
        <v>0</v>
      </c>
      <c r="K159" s="40">
        <f>SUMIF(Entrada_Dados_Ano_2012!$C$7:$C$253,D159,Entrada_Dados_Ano_2012!$J$7:$J$253)</f>
        <v>0</v>
      </c>
      <c r="L159" s="40">
        <f>SUMIF(Entrada_Dados_Ano_2012!$C$7:$C$253,D159,Entrada_Dados_Ano_2012!$K$7:$K$253)</f>
        <v>0</v>
      </c>
      <c r="M159" s="40">
        <f>SUMIF(Entrada_Dados_Ano_2012!$C$7:$C$253,D159,Entrada_Dados_Ano_2012!$L$7:$L$253)</f>
        <v>0</v>
      </c>
      <c r="N159" s="40">
        <f>SUMIF(Entrada_Dados_Ano_2012!$C$7:$C$253,D159,Entrada_Dados_Ano_2012!$M$7:$M$253)</f>
        <v>0</v>
      </c>
      <c r="O159" s="40">
        <f>SUMIF(Entrada_Dados_Ano_2012!$C$7:$C$253,D159,Entrada_Dados_Ano_2012!$N$7:$N$253)</f>
        <v>0</v>
      </c>
      <c r="P159" s="40">
        <f>SUMIF(Entrada_Dados_Ano_2012!$C$7:$C$253,D159,Entrada_Dados_Ano_2012!$O$7:$O$253)</f>
        <v>0</v>
      </c>
      <c r="Q159" s="40">
        <f>SUMIF(Entrada_Dados_Ano_2012!$C$7:$C$253,D159,Entrada_Dados_Ano_2012!$P$7:$P$253)</f>
        <v>0</v>
      </c>
      <c r="R159" s="40">
        <f>SUMIF(Entrada_Dados_Ano_2012!$C$7:$C$253,D159,Entrada_Dados_Ano_2012!$Q$7:$Q$253)</f>
        <v>0</v>
      </c>
      <c r="S159" s="40">
        <f>SUMIF(Entrada_Dados_Ano_2012!$C$7:$C$253,D159,Entrada_Dados_Ano_2012!$R$7:$R$253)</f>
        <v>150</v>
      </c>
      <c r="T159" s="40">
        <f>SUMIF(Entrada_Dados_Ano_2012!$C$7:$C$253,D159,Entrada_Dados_Ano_2012!$S$7:$S$253)</f>
        <v>0</v>
      </c>
      <c r="U159" s="40">
        <f>SUMIF(Entrada_Dados_Ano_2012!$C$7:$C$253,D159,Entrada_Dados_Ano_2012!$T$7:$T$253)</f>
        <v>0</v>
      </c>
      <c r="V159" s="40">
        <f>SUMIF(Entrada_Dados_Ano_2012!$C$7:$C$253,D159,Entrada_Dados_Ano_2012!$U$7:$U$253)</f>
        <v>0</v>
      </c>
      <c r="W159" s="145">
        <f>SUMIF(Entrada_Dados_Ano_2012!$C$7:$C$253,D159,Entrada_Dados_Ano_2012!$V$7:$V$253)</f>
        <v>0</v>
      </c>
      <c r="X159" s="142">
        <f>SUMIF(Entrada_Dados_Ano_2012!$C$7:$C$253,D159,Entrada_Dados_Ano_2012!$Y$7:$Y$253)</f>
        <v>0</v>
      </c>
      <c r="Y159" s="40">
        <f>SUMIF(Entrada_Dados_Ano_2012!$C$7:$C$253,D159,Entrada_Dados_Ano_2012!$Z$7:$Z$253)</f>
        <v>0</v>
      </c>
      <c r="Z159" s="40">
        <f>SUMIF(Entrada_Dados_Ano_2012!$C$7:$C$253,D159,Entrada_Dados_Ano_2012!$AA$7:$AA$253)</f>
        <v>0</v>
      </c>
      <c r="AA159" s="40">
        <f>SUMIF(Entrada_Dados_Ano_2012!$C$7:$C$253,D159,Entrada_Dados_Ano_2012!$AB$7:$AB$253)</f>
        <v>0</v>
      </c>
      <c r="AB159" s="40">
        <f>SUMIF(Entrada_Dados_Ano_2012!$C$7:$C$253,D159,Entrada_Dados_Ano_2012!$AC$7:$AC$253)</f>
        <v>100</v>
      </c>
      <c r="AC159" s="40">
        <f>SUMIF(Entrada_Dados_Ano_2012!$C$7:$C$253,D159,Entrada_Dados_Ano_2012!$AD$7:$AD$253)</f>
        <v>0</v>
      </c>
      <c r="AD159" s="40">
        <f>SUMIF(Entrada_Dados_Ano_2012!$C$7:$C$253,D159,Entrada_Dados_Ano_2012!$AE$7:$AE$253)</f>
        <v>0</v>
      </c>
      <c r="AE159" s="40">
        <f>SUMIF(Entrada_Dados_Ano_2012!$C$7:$C$253,D159,Entrada_Dados_Ano_2012!$AF$7:$AF$253)</f>
        <v>0</v>
      </c>
      <c r="AF159" s="40">
        <f>SUMIF(Entrada_Dados_Ano_2012!$C$7:$C$253,D159,Entrada_Dados_Ano_2012!$AG$7:$AG$253)</f>
        <v>0</v>
      </c>
      <c r="AG159" s="40">
        <f>SUMIF(Entrada_Dados_Ano_2012!$C$7:$C$253,D159,Entrada_Dados_Ano_2012!$AH$7:$AH$253)</f>
        <v>0</v>
      </c>
      <c r="AH159" s="40">
        <f>SUMIF(Entrada_Dados_Ano_2012!$C$7:$C$253,D159,Entrada_Dados_Ano_2012!$AI$7:$AI$253)</f>
        <v>0</v>
      </c>
      <c r="AI159" s="40">
        <f>SUMIF(Entrada_Dados_Ano_2012!$C$7:$C$253,D159,Entrada_Dados_Ano_2012!$AJ$7:$AJ$253)</f>
        <v>0</v>
      </c>
      <c r="AJ159" s="40">
        <f>SUMIF(Entrada_Dados_Ano_2012!$C$7:$C$253,D159,Entrada_Dados_Ano_2012!$AK$7:$AK$253)</f>
        <v>0</v>
      </c>
      <c r="AK159" s="40">
        <f>SUMIF(Entrada_Dados_Ano_2012!$C$7:$C$253,D159,Entrada_Dados_Ano_2012!$AL$7:$AL$253)</f>
        <v>0</v>
      </c>
      <c r="AL159" s="40">
        <f>SUMIF(Entrada_Dados_Ano_2012!$C$7:$C$253,D159,Entrada_Dados_Ano_2012!$AM$7:$AM$253)</f>
        <v>150</v>
      </c>
      <c r="AM159" s="40">
        <f>SUMIF(Entrada_Dados_Ano_2012!$C$7:$C$253,D159,Entrada_Dados_Ano_2012!$AN$7:$AN$253)</f>
        <v>0</v>
      </c>
      <c r="AN159" s="40">
        <f>SUMIF(Entrada_Dados_Ano_2012!$C$7:$C$253,D159,Entrada_Dados_Ano_2012!$AO$7:$AO$253)</f>
        <v>0</v>
      </c>
      <c r="AO159" s="40">
        <f>SUMIF(Entrada_Dados_Ano_2012!$C$7:$C$253,D159,Entrada_Dados_Ano_2012!$AP$7:$AP$253)</f>
        <v>0</v>
      </c>
      <c r="AP159" s="145">
        <f>SUMIF(Entrada_Dados_Ano_2012!$C$7:$C$253,D159,Entrada_Dados_Ano_2012!$AQ$7:$AQ$253)</f>
        <v>0</v>
      </c>
      <c r="AQ159" s="142">
        <f>SUMIF(Entrada_Dados_Ano_2012!$C$7:$C$253,D159,Entrada_Dados_Ano_2012!$AT$7:$AT$253)</f>
        <v>0</v>
      </c>
      <c r="AR159" s="40">
        <f>SUMIF(Entrada_Dados_Ano_2012!$C$7:$C$253,D159,Entrada_Dados_Ano_2012!$AU$7:$AU$253)</f>
        <v>0</v>
      </c>
      <c r="AS159" s="40">
        <f>SUMIF(Entrada_Dados_Ano_2012!$C$7:$C$253,D159,Entrada_Dados_Ano_2012!$AV$7:$AV$253)</f>
        <v>0</v>
      </c>
      <c r="AT159" s="40">
        <f>SUMIF(Entrada_Dados_Ano_2012!$C$7:$C$253,D159,Entrada_Dados_Ano_2012!$AW$7:$AW$253)</f>
        <v>0</v>
      </c>
      <c r="AU159" s="40">
        <f>SUMIF(Entrada_Dados_Ano_2012!$C$7:$C$253,D159,Entrada_Dados_Ano_2012!$AX$7:$AX$253)</f>
        <v>156</v>
      </c>
      <c r="AV159" s="40">
        <f>SUMIF(Entrada_Dados_Ano_2012!$C$7:$C$253,D159,Entrada_Dados_Ano_2012!$AY$7:$AY$253)</f>
        <v>0</v>
      </c>
      <c r="AW159" s="40">
        <f>SUMIF(Entrada_Dados_Ano_2012!$C$7:$C$253,D159,Entrada_Dados_Ano_2012!$AZ$7:$AZ$253)</f>
        <v>0</v>
      </c>
      <c r="AX159" s="40">
        <f>SUMIF(Entrada_Dados_Ano_2012!$C$7:$C$253,D159,Entrada_Dados_Ano_2012!$BA$7:$BA$253)</f>
        <v>0</v>
      </c>
      <c r="AY159" s="40">
        <f>SUMIF(Entrada_Dados_Ano_2012!$C$7:$C$253,D159,Entrada_Dados_Ano_2012!$BB$7:$BB$253)</f>
        <v>0</v>
      </c>
      <c r="AZ159" s="40">
        <f>SUMIF(Entrada_Dados_Ano_2012!$C$7:$C$253,D159,Entrada_Dados_Ano_2012!$BC$7:$BC$253)</f>
        <v>0</v>
      </c>
      <c r="BA159" s="40">
        <f>SUMIF(Entrada_Dados_Ano_2012!$C$7:$C$253,D159,Entrada_Dados_Ano_2012!$BD$7:$BD$253)</f>
        <v>0</v>
      </c>
      <c r="BB159" s="40">
        <f>SUMIF(Entrada_Dados_Ano_2012!$C$7:$C$253,D159,Entrada_Dados_Ano_2012!$BE$7:$BE$253)</f>
        <v>0</v>
      </c>
      <c r="BC159" s="40">
        <f>SUMIF(Entrada_Dados_Ano_2012!$C$7:$C$253,D159,Entrada_Dados_Ano_2012!$BF$7:$BF$253)</f>
        <v>0</v>
      </c>
      <c r="BD159" s="40">
        <f>SUMIF(Entrada_Dados_Ano_2012!$C$7:$C$253,D159,Entrada_Dados_Ano_2012!$BG$7:$BG$253)</f>
        <v>0</v>
      </c>
      <c r="BE159" s="40">
        <f>SUMIF(Entrada_Dados_Ano_2012!$C$7:$C$253,D159,Entrada_Dados_Ano_2012!$BH$7:$BH$253)</f>
        <v>300</v>
      </c>
      <c r="BF159" s="40">
        <f>SUMIF(Entrada_Dados_Ano_2012!$C$7:$C$253,D159,Entrada_Dados_Ano_2012!$BI$7:$BI$253)</f>
        <v>0</v>
      </c>
      <c r="BG159" s="40">
        <f>SUMIF(Entrada_Dados_Ano_2012!$C$7:$C$253,D159,Entrada_Dados_Ano_2012!$BJ$7:$BJ$253)</f>
        <v>0</v>
      </c>
      <c r="BH159" s="40">
        <f>SUMIF(Entrada_Dados_Ano_2012!$C$7:$C$253,D159,Entrada_Dados_Ano_2012!$BK$7:$BK$253)</f>
        <v>0</v>
      </c>
      <c r="BI159" s="40">
        <f>SUMIF(Entrada_Dados_Ano_2012!$C$7:$C$253,D159,Entrada_Dados_Ano_2012!$BL$7:$BL$253)</f>
        <v>0</v>
      </c>
      <c r="BK159" s="80">
        <v>152</v>
      </c>
      <c r="BL159" s="81">
        <f t="shared" si="255"/>
        <v>0</v>
      </c>
      <c r="BM159" s="80" t="str">
        <f>IF(BL159=1,SUM($BL$8:BL159),"")</f>
        <v/>
      </c>
      <c r="BN159" s="86" t="str">
        <f t="shared" si="256"/>
        <v>Morro Agudo de Goiás</v>
      </c>
      <c r="BO159" s="117">
        <f t="shared" si="339"/>
        <v>0</v>
      </c>
      <c r="BP159" s="116">
        <f>HLOOKUP($BP$6,$BZ$6:DI159,BX159)</f>
        <v>0</v>
      </c>
      <c r="BQ159" s="117">
        <f>HLOOKUP($BQ$6,$DJ$6:ES159,BX159)</f>
        <v>0</v>
      </c>
      <c r="BR159" s="116">
        <f>HLOOKUP($BR$6,$ET$6:GC159,BX159)</f>
        <v>0</v>
      </c>
      <c r="BS159" s="84" t="str">
        <f t="shared" si="257"/>
        <v/>
      </c>
      <c r="BT159" s="96" t="str">
        <f>IF((SUM($BL158:$BL$254)=0),"",IF($BK159=VLOOKUP($BK159,$BM$8:$BM$254,1),IF(VLOOKUP($BK159,$BM$8:$BO$254,2)=0,"",VLOOKUP($BK159,$BM$8:$BO$254,3))," "))</f>
        <v/>
      </c>
      <c r="BU159" s="93" t="str">
        <f t="shared" si="258"/>
        <v/>
      </c>
      <c r="BV159" s="90" t="str">
        <f t="shared" si="259"/>
        <v/>
      </c>
      <c r="BW159" s="93" t="str">
        <f t="shared" si="260"/>
        <v/>
      </c>
      <c r="BX159" s="97">
        <v>154</v>
      </c>
      <c r="BY159" s="29"/>
      <c r="BZ159" s="113"/>
      <c r="CA159" s="113">
        <f t="shared" si="261"/>
        <v>0</v>
      </c>
      <c r="CB159" s="113">
        <f t="shared" si="262"/>
        <v>0</v>
      </c>
      <c r="CC159" s="113">
        <f t="shared" si="263"/>
        <v>0</v>
      </c>
      <c r="CD159" s="113">
        <f t="shared" si="264"/>
        <v>0</v>
      </c>
      <c r="CE159" s="113">
        <f t="shared" ca="1" si="265"/>
        <v>0</v>
      </c>
      <c r="CF159" s="113">
        <f t="shared" si="266"/>
        <v>100</v>
      </c>
      <c r="CG159" s="113">
        <f t="shared" si="267"/>
        <v>0</v>
      </c>
      <c r="CH159" s="113">
        <f t="shared" si="268"/>
        <v>0</v>
      </c>
      <c r="CI159" s="113">
        <f t="shared" si="228"/>
        <v>0</v>
      </c>
      <c r="CJ159" s="113">
        <f t="shared" si="229"/>
        <v>0</v>
      </c>
      <c r="CK159" s="113">
        <f t="shared" si="269"/>
        <v>0</v>
      </c>
      <c r="CL159" s="113">
        <f t="shared" si="270"/>
        <v>0</v>
      </c>
      <c r="CM159" s="113">
        <f t="shared" si="271"/>
        <v>0</v>
      </c>
      <c r="CN159" s="113">
        <f t="shared" si="272"/>
        <v>0</v>
      </c>
      <c r="CO159" s="113">
        <f t="shared" si="273"/>
        <v>0</v>
      </c>
      <c r="CP159" s="113">
        <f t="shared" si="274"/>
        <v>0</v>
      </c>
      <c r="CQ159" s="113">
        <f t="shared" si="275"/>
        <v>0</v>
      </c>
      <c r="CR159" s="113">
        <f t="shared" si="276"/>
        <v>0</v>
      </c>
      <c r="CS159" s="113">
        <f t="shared" si="230"/>
        <v>0</v>
      </c>
      <c r="CT159" s="113">
        <f t="shared" si="231"/>
        <v>0</v>
      </c>
      <c r="CU159" s="113">
        <f t="shared" si="232"/>
        <v>0</v>
      </c>
      <c r="CV159" s="113">
        <f t="shared" si="233"/>
        <v>0</v>
      </c>
      <c r="CW159" s="113">
        <f t="shared" si="277"/>
        <v>0</v>
      </c>
      <c r="CX159" s="113">
        <f t="shared" si="234"/>
        <v>0</v>
      </c>
      <c r="CY159" s="113">
        <f t="shared" si="235"/>
        <v>0</v>
      </c>
      <c r="CZ159" s="113">
        <f t="shared" si="236"/>
        <v>0</v>
      </c>
      <c r="DA159" s="113">
        <f t="shared" si="278"/>
        <v>0</v>
      </c>
      <c r="DB159" s="113">
        <f t="shared" si="279"/>
        <v>150</v>
      </c>
      <c r="DC159" s="113">
        <f t="shared" si="280"/>
        <v>0</v>
      </c>
      <c r="DD159" s="113">
        <f t="shared" si="281"/>
        <v>0</v>
      </c>
      <c r="DE159" s="113">
        <f t="shared" si="282"/>
        <v>0</v>
      </c>
      <c r="DF159" s="113">
        <f t="shared" si="283"/>
        <v>0</v>
      </c>
      <c r="DG159" s="113">
        <f t="shared" si="284"/>
        <v>0</v>
      </c>
      <c r="DH159" s="113">
        <f t="shared" si="285"/>
        <v>0</v>
      </c>
      <c r="DI159" s="113">
        <f t="shared" si="286"/>
        <v>0</v>
      </c>
      <c r="DJ159" s="113"/>
      <c r="DK159" s="113">
        <f t="shared" si="287"/>
        <v>0</v>
      </c>
      <c r="DL159" s="113">
        <f t="shared" si="288"/>
        <v>0</v>
      </c>
      <c r="DM159" s="113">
        <f t="shared" si="289"/>
        <v>0</v>
      </c>
      <c r="DN159" s="113">
        <f t="shared" si="290"/>
        <v>0</v>
      </c>
      <c r="DO159" s="113">
        <f t="shared" si="291"/>
        <v>0</v>
      </c>
      <c r="DP159" s="113">
        <f t="shared" si="292"/>
        <v>100</v>
      </c>
      <c r="DQ159" s="113">
        <f t="shared" si="293"/>
        <v>0</v>
      </c>
      <c r="DR159" s="113">
        <f t="shared" si="294"/>
        <v>0</v>
      </c>
      <c r="DS159" s="113">
        <f t="shared" si="237"/>
        <v>0</v>
      </c>
      <c r="DT159" s="113">
        <f t="shared" si="238"/>
        <v>0</v>
      </c>
      <c r="DU159" s="113">
        <f t="shared" si="295"/>
        <v>0</v>
      </c>
      <c r="DV159" s="113">
        <f t="shared" si="296"/>
        <v>0</v>
      </c>
      <c r="DW159" s="113">
        <f t="shared" si="297"/>
        <v>0</v>
      </c>
      <c r="DX159" s="113">
        <f t="shared" si="298"/>
        <v>0</v>
      </c>
      <c r="DY159" s="113">
        <f t="shared" si="299"/>
        <v>0</v>
      </c>
      <c r="DZ159" s="113">
        <f t="shared" si="300"/>
        <v>0</v>
      </c>
      <c r="EA159" s="113">
        <f t="shared" si="301"/>
        <v>0</v>
      </c>
      <c r="EB159" s="113">
        <f t="shared" si="302"/>
        <v>0</v>
      </c>
      <c r="EC159" s="113">
        <f t="shared" si="239"/>
        <v>0</v>
      </c>
      <c r="ED159" s="113">
        <f t="shared" si="240"/>
        <v>0</v>
      </c>
      <c r="EE159" s="113">
        <f t="shared" si="241"/>
        <v>0</v>
      </c>
      <c r="EF159" s="113">
        <f t="shared" si="242"/>
        <v>0</v>
      </c>
      <c r="EG159" s="113">
        <f t="shared" si="303"/>
        <v>0</v>
      </c>
      <c r="EH159" s="113">
        <f t="shared" si="243"/>
        <v>0</v>
      </c>
      <c r="EI159" s="113">
        <f t="shared" si="244"/>
        <v>0</v>
      </c>
      <c r="EJ159" s="113">
        <f t="shared" si="245"/>
        <v>0</v>
      </c>
      <c r="EK159" s="113">
        <f t="shared" si="304"/>
        <v>0</v>
      </c>
      <c r="EL159" s="113">
        <f t="shared" si="305"/>
        <v>150</v>
      </c>
      <c r="EM159" s="113">
        <f t="shared" si="306"/>
        <v>0</v>
      </c>
      <c r="EN159" s="113">
        <f t="shared" si="307"/>
        <v>0</v>
      </c>
      <c r="EO159" s="113">
        <f t="shared" si="308"/>
        <v>0</v>
      </c>
      <c r="EP159" s="113">
        <f t="shared" si="309"/>
        <v>0</v>
      </c>
      <c r="EQ159" s="113">
        <f t="shared" si="310"/>
        <v>0</v>
      </c>
      <c r="ER159" s="113">
        <f t="shared" si="311"/>
        <v>0</v>
      </c>
      <c r="ES159" s="113">
        <f t="shared" si="312"/>
        <v>0</v>
      </c>
      <c r="ET159" s="113"/>
      <c r="EU159" s="113">
        <f t="shared" si="313"/>
        <v>0</v>
      </c>
      <c r="EV159" s="113">
        <f t="shared" si="314"/>
        <v>0</v>
      </c>
      <c r="EW159" s="113">
        <f t="shared" si="315"/>
        <v>0</v>
      </c>
      <c r="EX159" s="113">
        <f t="shared" si="316"/>
        <v>0</v>
      </c>
      <c r="EY159" s="113">
        <f t="shared" si="317"/>
        <v>0</v>
      </c>
      <c r="EZ159" s="113">
        <f t="shared" si="318"/>
        <v>156</v>
      </c>
      <c r="FA159" s="113">
        <f t="shared" si="319"/>
        <v>0</v>
      </c>
      <c r="FB159" s="113">
        <f t="shared" si="320"/>
        <v>0</v>
      </c>
      <c r="FC159" s="113">
        <f t="shared" si="246"/>
        <v>0</v>
      </c>
      <c r="FD159" s="113">
        <f t="shared" si="247"/>
        <v>0</v>
      </c>
      <c r="FE159" s="113">
        <f t="shared" si="321"/>
        <v>0</v>
      </c>
      <c r="FF159" s="113">
        <f t="shared" si="322"/>
        <v>0</v>
      </c>
      <c r="FG159" s="113">
        <f t="shared" si="323"/>
        <v>0</v>
      </c>
      <c r="FH159" s="113">
        <f t="shared" si="324"/>
        <v>0</v>
      </c>
      <c r="FI159" s="113">
        <f t="shared" si="325"/>
        <v>0</v>
      </c>
      <c r="FJ159" s="113">
        <f t="shared" si="326"/>
        <v>0</v>
      </c>
      <c r="FK159" s="113">
        <f t="shared" si="327"/>
        <v>0</v>
      </c>
      <c r="FL159" s="113">
        <f t="shared" si="328"/>
        <v>0</v>
      </c>
      <c r="FM159" s="113">
        <f t="shared" si="248"/>
        <v>0</v>
      </c>
      <c r="FN159" s="113">
        <f t="shared" si="249"/>
        <v>0</v>
      </c>
      <c r="FO159" s="113">
        <f t="shared" si="250"/>
        <v>0</v>
      </c>
      <c r="FP159" s="113">
        <f t="shared" si="251"/>
        <v>0</v>
      </c>
      <c r="FQ159" s="113">
        <f t="shared" si="329"/>
        <v>0</v>
      </c>
      <c r="FR159" s="113">
        <f t="shared" si="252"/>
        <v>0</v>
      </c>
      <c r="FS159" s="113">
        <f t="shared" si="253"/>
        <v>0</v>
      </c>
      <c r="FT159" s="113">
        <f t="shared" si="254"/>
        <v>0</v>
      </c>
      <c r="FU159" s="113">
        <f t="shared" si="330"/>
        <v>0</v>
      </c>
      <c r="FV159" s="113">
        <f t="shared" si="331"/>
        <v>300</v>
      </c>
      <c r="FW159" s="113">
        <f t="shared" si="332"/>
        <v>0</v>
      </c>
      <c r="FX159" s="113">
        <f t="shared" si="333"/>
        <v>0</v>
      </c>
      <c r="FY159" s="113">
        <f t="shared" si="334"/>
        <v>0</v>
      </c>
      <c r="FZ159" s="113">
        <f t="shared" si="335"/>
        <v>0</v>
      </c>
      <c r="GA159" s="113">
        <f t="shared" si="336"/>
        <v>0</v>
      </c>
      <c r="GB159" s="113">
        <f t="shared" si="337"/>
        <v>0</v>
      </c>
      <c r="GC159" s="113">
        <f t="shared" si="338"/>
        <v>0</v>
      </c>
    </row>
    <row r="160" spans="2:185" ht="12.75" customHeight="1" x14ac:dyDescent="0.2">
      <c r="B160" s="124">
        <v>153</v>
      </c>
      <c r="C160" s="121" t="s">
        <v>421</v>
      </c>
      <c r="D160" s="126" t="s">
        <v>195</v>
      </c>
      <c r="E160" s="40">
        <f>SUMIF(Entrada_Dados_Ano_2012!$C$7:$C$253,D160,Entrada_Dados_Ano_2012!$D$7:$D$253)</f>
        <v>0</v>
      </c>
      <c r="F160" s="40">
        <f>SUMIF(Entrada_Dados_Ano_2012!$C$7:$C$253,D160,Entrada_Dados_Ano_2012!$E$7:$E$253)</f>
        <v>0</v>
      </c>
      <c r="G160" s="40">
        <f>SUMIF(Entrada_Dados_Ano_2012!$C$7:$C$253,D160,Entrada_Dados_Ano_2012!$F$7:$F$253)</f>
        <v>0</v>
      </c>
      <c r="H160" s="40">
        <f ca="1">SUMIF(Entrada_Dados_Ano_2012!$C$7:$C$253,D160,Entrada_Dados_Ano_2012!$G$7:$G$251)</f>
        <v>0</v>
      </c>
      <c r="I160" s="40">
        <f>SUMIF(Entrada_Dados_Ano_2012!$C$7:$C$251,D160,Entrada_Dados_Ano_2012!$H$7:$H$253)</f>
        <v>0</v>
      </c>
      <c r="J160" s="40">
        <f>SUMIF(Entrada_Dados_Ano_2012!$C$7:$C$253,D160,Entrada_Dados_Ano_2012!$I$7:$I$253)</f>
        <v>0</v>
      </c>
      <c r="K160" s="40">
        <f>SUMIF(Entrada_Dados_Ano_2012!$C$7:$C$253,D160,Entrada_Dados_Ano_2012!$J$7:$J$253)</f>
        <v>200</v>
      </c>
      <c r="L160" s="40">
        <f>SUMIF(Entrada_Dados_Ano_2012!$C$7:$C$253,D160,Entrada_Dados_Ano_2012!$K$7:$K$253)</f>
        <v>0</v>
      </c>
      <c r="M160" s="40">
        <f>SUMIF(Entrada_Dados_Ano_2012!$C$7:$C$253,D160,Entrada_Dados_Ano_2012!$L$7:$L$253)</f>
        <v>0</v>
      </c>
      <c r="N160" s="40">
        <f>SUMIF(Entrada_Dados_Ano_2012!$C$7:$C$253,D160,Entrada_Dados_Ano_2012!$M$7:$M$253)</f>
        <v>0</v>
      </c>
      <c r="O160" s="40">
        <f>SUMIF(Entrada_Dados_Ano_2012!$C$7:$C$253,D160,Entrada_Dados_Ano_2012!$N$7:$N$253)</f>
        <v>0</v>
      </c>
      <c r="P160" s="40">
        <f>SUMIF(Entrada_Dados_Ano_2012!$C$7:$C$253,D160,Entrada_Dados_Ano_2012!$O$7:$O$253)</f>
        <v>0</v>
      </c>
      <c r="Q160" s="40">
        <f>SUMIF(Entrada_Dados_Ano_2012!$C$7:$C$253,D160,Entrada_Dados_Ano_2012!$P$7:$P$253)</f>
        <v>60</v>
      </c>
      <c r="R160" s="40">
        <f>SUMIF(Entrada_Dados_Ano_2012!$C$7:$C$253,D160,Entrada_Dados_Ano_2012!$Q$7:$Q$253)</f>
        <v>0</v>
      </c>
      <c r="S160" s="40">
        <f>SUMIF(Entrada_Dados_Ano_2012!$C$7:$C$253,D160,Entrada_Dados_Ano_2012!$R$7:$R$253)</f>
        <v>100</v>
      </c>
      <c r="T160" s="40">
        <f>SUMIF(Entrada_Dados_Ano_2012!$C$7:$C$253,D160,Entrada_Dados_Ano_2012!$S$7:$S$253)</f>
        <v>370</v>
      </c>
      <c r="U160" s="40">
        <f>SUMIF(Entrada_Dados_Ano_2012!$C$7:$C$253,D160,Entrada_Dados_Ano_2012!$T$7:$T$253)</f>
        <v>0</v>
      </c>
      <c r="V160" s="40">
        <f>SUMIF(Entrada_Dados_Ano_2012!$C$7:$C$253,D160,Entrada_Dados_Ano_2012!$U$7:$U$253)</f>
        <v>80</v>
      </c>
      <c r="W160" s="145">
        <f>SUMIF(Entrada_Dados_Ano_2012!$C$7:$C$253,D160,Entrada_Dados_Ano_2012!$V$7:$V$253)</f>
        <v>0</v>
      </c>
      <c r="X160" s="142">
        <f>SUMIF(Entrada_Dados_Ano_2012!$C$7:$C$253,D160,Entrada_Dados_Ano_2012!$Y$7:$Y$253)</f>
        <v>0</v>
      </c>
      <c r="Y160" s="40">
        <f>SUMIF(Entrada_Dados_Ano_2012!$C$7:$C$253,D160,Entrada_Dados_Ano_2012!$Z$7:$Z$253)</f>
        <v>0</v>
      </c>
      <c r="Z160" s="40">
        <f>SUMIF(Entrada_Dados_Ano_2012!$C$7:$C$253,D160,Entrada_Dados_Ano_2012!$AA$7:$AA$253)</f>
        <v>0</v>
      </c>
      <c r="AA160" s="40">
        <f>SUMIF(Entrada_Dados_Ano_2012!$C$7:$C$253,D160,Entrada_Dados_Ano_2012!$AB$7:$AB$253)</f>
        <v>0</v>
      </c>
      <c r="AB160" s="40">
        <f>SUMIF(Entrada_Dados_Ano_2012!$C$7:$C$253,D160,Entrada_Dados_Ano_2012!$AC$7:$AC$253)</f>
        <v>0</v>
      </c>
      <c r="AC160" s="40">
        <f>SUMIF(Entrada_Dados_Ano_2012!$C$7:$C$253,D160,Entrada_Dados_Ano_2012!$AD$7:$AD$253)</f>
        <v>0</v>
      </c>
      <c r="AD160" s="40">
        <f>SUMIF(Entrada_Dados_Ano_2012!$C$7:$C$253,D160,Entrada_Dados_Ano_2012!$AE$7:$AE$253)</f>
        <v>200</v>
      </c>
      <c r="AE160" s="40">
        <f>SUMIF(Entrada_Dados_Ano_2012!$C$7:$C$253,D160,Entrada_Dados_Ano_2012!$AF$7:$AF$253)</f>
        <v>0</v>
      </c>
      <c r="AF160" s="40">
        <f>SUMIF(Entrada_Dados_Ano_2012!$C$7:$C$253,D160,Entrada_Dados_Ano_2012!$AG$7:$AG$253)</f>
        <v>0</v>
      </c>
      <c r="AG160" s="40">
        <f>SUMIF(Entrada_Dados_Ano_2012!$C$7:$C$253,D160,Entrada_Dados_Ano_2012!$AH$7:$AH$253)</f>
        <v>0</v>
      </c>
      <c r="AH160" s="40">
        <f>SUMIF(Entrada_Dados_Ano_2012!$C$7:$C$253,D160,Entrada_Dados_Ano_2012!$AI$7:$AI$253)</f>
        <v>0</v>
      </c>
      <c r="AI160" s="40">
        <f>SUMIF(Entrada_Dados_Ano_2012!$C$7:$C$253,D160,Entrada_Dados_Ano_2012!$AJ$7:$AJ$253)</f>
        <v>0</v>
      </c>
      <c r="AJ160" s="40">
        <f>SUMIF(Entrada_Dados_Ano_2012!$C$7:$C$253,D160,Entrada_Dados_Ano_2012!$AK$7:$AK$253)</f>
        <v>60</v>
      </c>
      <c r="AK160" s="40">
        <f>SUMIF(Entrada_Dados_Ano_2012!$C$7:$C$253,D160,Entrada_Dados_Ano_2012!$AL$7:$AL$253)</f>
        <v>0</v>
      </c>
      <c r="AL160" s="40">
        <f>SUMIF(Entrada_Dados_Ano_2012!$C$7:$C$253,D160,Entrada_Dados_Ano_2012!$AM$7:$AM$253)</f>
        <v>100</v>
      </c>
      <c r="AM160" s="40">
        <f>SUMIF(Entrada_Dados_Ano_2012!$C$7:$C$253,D160,Entrada_Dados_Ano_2012!$AN$7:$AN$253)</f>
        <v>370</v>
      </c>
      <c r="AN160" s="40">
        <f>SUMIF(Entrada_Dados_Ano_2012!$C$7:$C$253,D160,Entrada_Dados_Ano_2012!$AO$7:$AO$253)</f>
        <v>0</v>
      </c>
      <c r="AO160" s="40">
        <f>SUMIF(Entrada_Dados_Ano_2012!$C$7:$C$253,D160,Entrada_Dados_Ano_2012!$AP$7:$AP$253)</f>
        <v>80</v>
      </c>
      <c r="AP160" s="145">
        <f>SUMIF(Entrada_Dados_Ano_2012!$C$7:$C$253,D160,Entrada_Dados_Ano_2012!$AQ$7:$AQ$253)</f>
        <v>0</v>
      </c>
      <c r="AQ160" s="142">
        <f>SUMIF(Entrada_Dados_Ano_2012!$C$7:$C$253,D160,Entrada_Dados_Ano_2012!$AT$7:$AT$253)</f>
        <v>0</v>
      </c>
      <c r="AR160" s="40">
        <f>SUMIF(Entrada_Dados_Ano_2012!$C$7:$C$253,D160,Entrada_Dados_Ano_2012!$AU$7:$AU$253)</f>
        <v>0</v>
      </c>
      <c r="AS160" s="40">
        <f>SUMIF(Entrada_Dados_Ano_2012!$C$7:$C$253,D160,Entrada_Dados_Ano_2012!$AV$7:$AV$253)</f>
        <v>0</v>
      </c>
      <c r="AT160" s="40">
        <f>SUMIF(Entrada_Dados_Ano_2012!$C$7:$C$253,D160,Entrada_Dados_Ano_2012!$AW$7:$AW$253)</f>
        <v>0</v>
      </c>
      <c r="AU160" s="40">
        <f>SUMIF(Entrada_Dados_Ano_2012!$C$7:$C$253,D160,Entrada_Dados_Ano_2012!$AX$7:$AX$253)</f>
        <v>0</v>
      </c>
      <c r="AV160" s="40">
        <f>SUMIF(Entrada_Dados_Ano_2012!$C$7:$C$253,D160,Entrada_Dados_Ano_2012!$AY$7:$AY$253)</f>
        <v>0</v>
      </c>
      <c r="AW160" s="40">
        <f>SUMIF(Entrada_Dados_Ano_2012!$C$7:$C$253,D160,Entrada_Dados_Ano_2012!$AZ$7:$AZ$253)</f>
        <v>15200</v>
      </c>
      <c r="AX160" s="40">
        <f>SUMIF(Entrada_Dados_Ano_2012!$C$7:$C$253,D160,Entrada_Dados_Ano_2012!$BA$7:$BA$253)</f>
        <v>0</v>
      </c>
      <c r="AY160" s="40">
        <f>SUMIF(Entrada_Dados_Ano_2012!$C$7:$C$253,D160,Entrada_Dados_Ano_2012!$BB$7:$BB$253)</f>
        <v>0</v>
      </c>
      <c r="AZ160" s="40">
        <f>SUMIF(Entrada_Dados_Ano_2012!$C$7:$C$253,D160,Entrada_Dados_Ano_2012!$BC$7:$BC$253)</f>
        <v>0</v>
      </c>
      <c r="BA160" s="40">
        <f>SUMIF(Entrada_Dados_Ano_2012!$C$7:$C$253,D160,Entrada_Dados_Ano_2012!$BD$7:$BD$253)</f>
        <v>0</v>
      </c>
      <c r="BB160" s="40">
        <f>SUMIF(Entrada_Dados_Ano_2012!$C$7:$C$253,D160,Entrada_Dados_Ano_2012!$BE$7:$BE$253)</f>
        <v>0</v>
      </c>
      <c r="BC160" s="40">
        <f>SUMIF(Entrada_Dados_Ano_2012!$C$7:$C$253,D160,Entrada_Dados_Ano_2012!$BF$7:$BF$253)</f>
        <v>1020</v>
      </c>
      <c r="BD160" s="40">
        <f>SUMIF(Entrada_Dados_Ano_2012!$C$7:$C$253,D160,Entrada_Dados_Ano_2012!$BG$7:$BG$253)</f>
        <v>0</v>
      </c>
      <c r="BE160" s="40">
        <f>SUMIF(Entrada_Dados_Ano_2012!$C$7:$C$253,D160,Entrada_Dados_Ano_2012!$BH$7:$BH$253)</f>
        <v>500</v>
      </c>
      <c r="BF160" s="40">
        <f>SUMIF(Entrada_Dados_Ano_2012!$C$7:$C$253,D160,Entrada_Dados_Ano_2012!$BI$7:$BI$253)</f>
        <v>1110</v>
      </c>
      <c r="BG160" s="40">
        <f>SUMIF(Entrada_Dados_Ano_2012!$C$7:$C$253,D160,Entrada_Dados_Ano_2012!$BJ$7:$BJ$253)</f>
        <v>0</v>
      </c>
      <c r="BH160" s="40">
        <f>SUMIF(Entrada_Dados_Ano_2012!$C$7:$C$253,D160,Entrada_Dados_Ano_2012!$BK$7:$BK$253)</f>
        <v>6400</v>
      </c>
      <c r="BI160" s="40">
        <f>SUMIF(Entrada_Dados_Ano_2012!$C$7:$C$253,D160,Entrada_Dados_Ano_2012!$BL$7:$BL$253)</f>
        <v>0</v>
      </c>
      <c r="BK160" s="80">
        <v>153</v>
      </c>
      <c r="BL160" s="81">
        <f t="shared" si="255"/>
        <v>0</v>
      </c>
      <c r="BM160" s="80" t="str">
        <f>IF(BL160=1,SUM($BL$8:BL160),"")</f>
        <v/>
      </c>
      <c r="BN160" s="86" t="str">
        <f t="shared" si="256"/>
        <v>Mossâmedes</v>
      </c>
      <c r="BO160" s="117">
        <f t="shared" si="339"/>
        <v>0</v>
      </c>
      <c r="BP160" s="116">
        <f>HLOOKUP($BP$6,$BZ$6:DI160,BX160)</f>
        <v>0</v>
      </c>
      <c r="BQ160" s="117">
        <f>HLOOKUP($BQ$6,$DJ$6:ES160,BX160)</f>
        <v>0</v>
      </c>
      <c r="BR160" s="116">
        <f>HLOOKUP($BR$6,$ET$6:GC160,BX160)</f>
        <v>0</v>
      </c>
      <c r="BS160" s="84" t="str">
        <f t="shared" si="257"/>
        <v/>
      </c>
      <c r="BT160" s="96" t="str">
        <f>IF((SUM($BL159:$BL$254)=0),"",IF($BK160=VLOOKUP($BK160,$BM$8:$BM$254,1),IF(VLOOKUP($BK160,$BM$8:$BO$254,2)=0,"",VLOOKUP($BK160,$BM$8:$BO$254,3))," "))</f>
        <v/>
      </c>
      <c r="BU160" s="93" t="str">
        <f t="shared" si="258"/>
        <v/>
      </c>
      <c r="BV160" s="90" t="str">
        <f t="shared" si="259"/>
        <v/>
      </c>
      <c r="BW160" s="93" t="str">
        <f t="shared" si="260"/>
        <v/>
      </c>
      <c r="BX160" s="97">
        <v>155</v>
      </c>
      <c r="BY160" s="29"/>
      <c r="BZ160" s="113"/>
      <c r="CA160" s="113">
        <f t="shared" si="261"/>
        <v>0</v>
      </c>
      <c r="CB160" s="113">
        <f t="shared" si="262"/>
        <v>0</v>
      </c>
      <c r="CC160" s="113">
        <f t="shared" si="263"/>
        <v>0</v>
      </c>
      <c r="CD160" s="113">
        <f t="shared" si="264"/>
        <v>0</v>
      </c>
      <c r="CE160" s="113">
        <f t="shared" ca="1" si="265"/>
        <v>0</v>
      </c>
      <c r="CF160" s="113">
        <f t="shared" si="266"/>
        <v>0</v>
      </c>
      <c r="CG160" s="113">
        <f t="shared" si="267"/>
        <v>0</v>
      </c>
      <c r="CH160" s="113">
        <f t="shared" si="268"/>
        <v>0</v>
      </c>
      <c r="CI160" s="113">
        <f t="shared" si="228"/>
        <v>0</v>
      </c>
      <c r="CJ160" s="113">
        <f t="shared" si="229"/>
        <v>0</v>
      </c>
      <c r="CK160" s="113">
        <f t="shared" si="269"/>
        <v>200</v>
      </c>
      <c r="CL160" s="113">
        <f t="shared" si="270"/>
        <v>0</v>
      </c>
      <c r="CM160" s="113">
        <f t="shared" si="271"/>
        <v>0</v>
      </c>
      <c r="CN160" s="113">
        <f t="shared" si="272"/>
        <v>0</v>
      </c>
      <c r="CO160" s="113">
        <f t="shared" si="273"/>
        <v>0</v>
      </c>
      <c r="CP160" s="113">
        <f t="shared" si="274"/>
        <v>0</v>
      </c>
      <c r="CQ160" s="113">
        <f t="shared" si="275"/>
        <v>0</v>
      </c>
      <c r="CR160" s="113">
        <f t="shared" si="276"/>
        <v>0</v>
      </c>
      <c r="CS160" s="113">
        <f t="shared" si="230"/>
        <v>0</v>
      </c>
      <c r="CT160" s="113">
        <f t="shared" si="231"/>
        <v>0</v>
      </c>
      <c r="CU160" s="113">
        <f t="shared" si="232"/>
        <v>0</v>
      </c>
      <c r="CV160" s="113">
        <f t="shared" si="233"/>
        <v>0</v>
      </c>
      <c r="CW160" s="113">
        <f t="shared" si="277"/>
        <v>60</v>
      </c>
      <c r="CX160" s="113">
        <f t="shared" si="234"/>
        <v>0</v>
      </c>
      <c r="CY160" s="113">
        <f t="shared" si="235"/>
        <v>0</v>
      </c>
      <c r="CZ160" s="113">
        <f t="shared" si="236"/>
        <v>0</v>
      </c>
      <c r="DA160" s="113">
        <f t="shared" si="278"/>
        <v>0</v>
      </c>
      <c r="DB160" s="113">
        <f t="shared" si="279"/>
        <v>100</v>
      </c>
      <c r="DC160" s="113">
        <f t="shared" si="280"/>
        <v>0</v>
      </c>
      <c r="DD160" s="113">
        <f t="shared" si="281"/>
        <v>370</v>
      </c>
      <c r="DE160" s="113">
        <f t="shared" si="282"/>
        <v>0</v>
      </c>
      <c r="DF160" s="113">
        <f t="shared" si="283"/>
        <v>0</v>
      </c>
      <c r="DG160" s="113">
        <f t="shared" si="284"/>
        <v>80</v>
      </c>
      <c r="DH160" s="113">
        <f t="shared" si="285"/>
        <v>0</v>
      </c>
      <c r="DI160" s="113">
        <f t="shared" si="286"/>
        <v>0</v>
      </c>
      <c r="DJ160" s="113"/>
      <c r="DK160" s="113">
        <f t="shared" si="287"/>
        <v>0</v>
      </c>
      <c r="DL160" s="113">
        <f t="shared" si="288"/>
        <v>0</v>
      </c>
      <c r="DM160" s="113">
        <f t="shared" si="289"/>
        <v>0</v>
      </c>
      <c r="DN160" s="113">
        <f t="shared" si="290"/>
        <v>0</v>
      </c>
      <c r="DO160" s="113">
        <f t="shared" si="291"/>
        <v>0</v>
      </c>
      <c r="DP160" s="113">
        <f t="shared" si="292"/>
        <v>0</v>
      </c>
      <c r="DQ160" s="113">
        <f t="shared" si="293"/>
        <v>0</v>
      </c>
      <c r="DR160" s="113">
        <f t="shared" si="294"/>
        <v>0</v>
      </c>
      <c r="DS160" s="113">
        <f t="shared" si="237"/>
        <v>0</v>
      </c>
      <c r="DT160" s="113">
        <f t="shared" si="238"/>
        <v>0</v>
      </c>
      <c r="DU160" s="113">
        <f t="shared" si="295"/>
        <v>200</v>
      </c>
      <c r="DV160" s="113">
        <f t="shared" si="296"/>
        <v>0</v>
      </c>
      <c r="DW160" s="113">
        <f t="shared" si="297"/>
        <v>0</v>
      </c>
      <c r="DX160" s="113">
        <f t="shared" si="298"/>
        <v>0</v>
      </c>
      <c r="DY160" s="113">
        <f t="shared" si="299"/>
        <v>0</v>
      </c>
      <c r="DZ160" s="113">
        <f t="shared" si="300"/>
        <v>0</v>
      </c>
      <c r="EA160" s="113">
        <f t="shared" si="301"/>
        <v>0</v>
      </c>
      <c r="EB160" s="113">
        <f t="shared" si="302"/>
        <v>0</v>
      </c>
      <c r="EC160" s="113">
        <f t="shared" si="239"/>
        <v>0</v>
      </c>
      <c r="ED160" s="113">
        <f t="shared" si="240"/>
        <v>0</v>
      </c>
      <c r="EE160" s="113">
        <f t="shared" si="241"/>
        <v>0</v>
      </c>
      <c r="EF160" s="113">
        <f t="shared" si="242"/>
        <v>0</v>
      </c>
      <c r="EG160" s="113">
        <f t="shared" si="303"/>
        <v>60</v>
      </c>
      <c r="EH160" s="113">
        <f t="shared" si="243"/>
        <v>0</v>
      </c>
      <c r="EI160" s="113">
        <f t="shared" si="244"/>
        <v>0</v>
      </c>
      <c r="EJ160" s="113">
        <f t="shared" si="245"/>
        <v>0</v>
      </c>
      <c r="EK160" s="113">
        <f t="shared" si="304"/>
        <v>0</v>
      </c>
      <c r="EL160" s="113">
        <f t="shared" si="305"/>
        <v>100</v>
      </c>
      <c r="EM160" s="113">
        <f t="shared" si="306"/>
        <v>0</v>
      </c>
      <c r="EN160" s="113">
        <f t="shared" si="307"/>
        <v>370</v>
      </c>
      <c r="EO160" s="113">
        <f t="shared" si="308"/>
        <v>0</v>
      </c>
      <c r="EP160" s="113">
        <f t="shared" si="309"/>
        <v>0</v>
      </c>
      <c r="EQ160" s="113">
        <f t="shared" si="310"/>
        <v>80</v>
      </c>
      <c r="ER160" s="113">
        <f t="shared" si="311"/>
        <v>0</v>
      </c>
      <c r="ES160" s="113">
        <f t="shared" si="312"/>
        <v>0</v>
      </c>
      <c r="ET160" s="113"/>
      <c r="EU160" s="113">
        <f t="shared" si="313"/>
        <v>0</v>
      </c>
      <c r="EV160" s="113">
        <f t="shared" si="314"/>
        <v>0</v>
      </c>
      <c r="EW160" s="113">
        <f t="shared" si="315"/>
        <v>0</v>
      </c>
      <c r="EX160" s="113">
        <f t="shared" si="316"/>
        <v>0</v>
      </c>
      <c r="EY160" s="113">
        <f t="shared" si="317"/>
        <v>0</v>
      </c>
      <c r="EZ160" s="113">
        <f t="shared" si="318"/>
        <v>0</v>
      </c>
      <c r="FA160" s="113">
        <f t="shared" si="319"/>
        <v>0</v>
      </c>
      <c r="FB160" s="113">
        <f t="shared" si="320"/>
        <v>0</v>
      </c>
      <c r="FC160" s="113">
        <f t="shared" si="246"/>
        <v>0</v>
      </c>
      <c r="FD160" s="113">
        <f t="shared" si="247"/>
        <v>0</v>
      </c>
      <c r="FE160" s="113">
        <f t="shared" si="321"/>
        <v>15200</v>
      </c>
      <c r="FF160" s="113">
        <f t="shared" si="322"/>
        <v>0</v>
      </c>
      <c r="FG160" s="113">
        <f t="shared" si="323"/>
        <v>0</v>
      </c>
      <c r="FH160" s="113">
        <f t="shared" si="324"/>
        <v>0</v>
      </c>
      <c r="FI160" s="113">
        <f t="shared" si="325"/>
        <v>0</v>
      </c>
      <c r="FJ160" s="113">
        <f t="shared" si="326"/>
        <v>0</v>
      </c>
      <c r="FK160" s="113">
        <f t="shared" si="327"/>
        <v>0</v>
      </c>
      <c r="FL160" s="113">
        <f t="shared" si="328"/>
        <v>0</v>
      </c>
      <c r="FM160" s="113">
        <f t="shared" si="248"/>
        <v>0</v>
      </c>
      <c r="FN160" s="113">
        <f t="shared" si="249"/>
        <v>0</v>
      </c>
      <c r="FO160" s="113">
        <f t="shared" si="250"/>
        <v>0</v>
      </c>
      <c r="FP160" s="113">
        <f t="shared" si="251"/>
        <v>0</v>
      </c>
      <c r="FQ160" s="113">
        <f t="shared" si="329"/>
        <v>1020</v>
      </c>
      <c r="FR160" s="113">
        <f t="shared" si="252"/>
        <v>0</v>
      </c>
      <c r="FS160" s="113">
        <f t="shared" si="253"/>
        <v>0</v>
      </c>
      <c r="FT160" s="113">
        <f t="shared" si="254"/>
        <v>0</v>
      </c>
      <c r="FU160" s="113">
        <f t="shared" si="330"/>
        <v>0</v>
      </c>
      <c r="FV160" s="113">
        <f t="shared" si="331"/>
        <v>500</v>
      </c>
      <c r="FW160" s="113">
        <f t="shared" si="332"/>
        <v>0</v>
      </c>
      <c r="FX160" s="113">
        <f t="shared" si="333"/>
        <v>1110</v>
      </c>
      <c r="FY160" s="113">
        <f t="shared" si="334"/>
        <v>0</v>
      </c>
      <c r="FZ160" s="113">
        <f t="shared" si="335"/>
        <v>0</v>
      </c>
      <c r="GA160" s="113">
        <f t="shared" si="336"/>
        <v>6400</v>
      </c>
      <c r="GB160" s="113">
        <f t="shared" si="337"/>
        <v>0</v>
      </c>
      <c r="GC160" s="113">
        <f t="shared" si="338"/>
        <v>0</v>
      </c>
    </row>
    <row r="161" spans="2:185" ht="12.75" customHeight="1" x14ac:dyDescent="0.2">
      <c r="B161" s="124">
        <v>154</v>
      </c>
      <c r="C161" s="121" t="s">
        <v>422</v>
      </c>
      <c r="D161" s="126" t="s">
        <v>196</v>
      </c>
      <c r="E161" s="40">
        <f>SUMIF(Entrada_Dados_Ano_2012!$C$7:$C$253,D161,Entrada_Dados_Ano_2012!$D$7:$D$253)</f>
        <v>0</v>
      </c>
      <c r="F161" s="40">
        <f>SUMIF(Entrada_Dados_Ano_2012!$C$7:$C$253,D161,Entrada_Dados_Ano_2012!$E$7:$E$253)</f>
        <v>0</v>
      </c>
      <c r="G161" s="40">
        <f>SUMIF(Entrada_Dados_Ano_2012!$C$7:$C$253,D161,Entrada_Dados_Ano_2012!$F$7:$F$253)</f>
        <v>0</v>
      </c>
      <c r="H161" s="40">
        <f ca="1">SUMIF(Entrada_Dados_Ano_2012!$C$7:$C$253,D161,Entrada_Dados_Ano_2012!$G$7:$G$251)</f>
        <v>0</v>
      </c>
      <c r="I161" s="40">
        <f>SUMIF(Entrada_Dados_Ano_2012!$C$7:$C$251,D161,Entrada_Dados_Ano_2012!$H$7:$H$253)</f>
        <v>0</v>
      </c>
      <c r="J161" s="40">
        <f>SUMIF(Entrada_Dados_Ano_2012!$C$7:$C$253,D161,Entrada_Dados_Ano_2012!$I$7:$I$253)</f>
        <v>0</v>
      </c>
      <c r="K161" s="40">
        <f>SUMIF(Entrada_Dados_Ano_2012!$C$7:$C$253,D161,Entrada_Dados_Ano_2012!$J$7:$J$253)</f>
        <v>0</v>
      </c>
      <c r="L161" s="40">
        <f>SUMIF(Entrada_Dados_Ano_2012!$C$7:$C$253,D161,Entrada_Dados_Ano_2012!$K$7:$K$253)</f>
        <v>0</v>
      </c>
      <c r="M161" s="40">
        <f>SUMIF(Entrada_Dados_Ano_2012!$C$7:$C$253,D161,Entrada_Dados_Ano_2012!$L$7:$L$253)</f>
        <v>0</v>
      </c>
      <c r="N161" s="40">
        <f>SUMIF(Entrada_Dados_Ano_2012!$C$7:$C$253,D161,Entrada_Dados_Ano_2012!$M$7:$M$253)</f>
        <v>0</v>
      </c>
      <c r="O161" s="40">
        <f>SUMIF(Entrada_Dados_Ano_2012!$C$7:$C$253,D161,Entrada_Dados_Ano_2012!$N$7:$N$253)</f>
        <v>0</v>
      </c>
      <c r="P161" s="40">
        <f>SUMIF(Entrada_Dados_Ano_2012!$C$7:$C$253,D161,Entrada_Dados_Ano_2012!$O$7:$O$253)</f>
        <v>0</v>
      </c>
      <c r="Q161" s="40">
        <f>SUMIF(Entrada_Dados_Ano_2012!$C$7:$C$253,D161,Entrada_Dados_Ano_2012!$P$7:$P$253)</f>
        <v>50</v>
      </c>
      <c r="R161" s="40">
        <f>SUMIF(Entrada_Dados_Ano_2012!$C$7:$C$253,D161,Entrada_Dados_Ano_2012!$Q$7:$Q$253)</f>
        <v>0</v>
      </c>
      <c r="S161" s="40">
        <f>SUMIF(Entrada_Dados_Ano_2012!$C$7:$C$253,D161,Entrada_Dados_Ano_2012!$R$7:$R$253)</f>
        <v>150</v>
      </c>
      <c r="T161" s="40">
        <f>SUMIF(Entrada_Dados_Ano_2012!$C$7:$C$253,D161,Entrada_Dados_Ano_2012!$S$7:$S$253)</f>
        <v>400</v>
      </c>
      <c r="U161" s="40">
        <f>SUMIF(Entrada_Dados_Ano_2012!$C$7:$C$253,D161,Entrada_Dados_Ano_2012!$T$7:$T$253)</f>
        <v>0</v>
      </c>
      <c r="V161" s="40">
        <f>SUMIF(Entrada_Dados_Ano_2012!$C$7:$C$253,D161,Entrada_Dados_Ano_2012!$U$7:$U$253)</f>
        <v>0</v>
      </c>
      <c r="W161" s="145">
        <f>SUMIF(Entrada_Dados_Ano_2012!$C$7:$C$253,D161,Entrada_Dados_Ano_2012!$V$7:$V$253)</f>
        <v>0</v>
      </c>
      <c r="X161" s="142">
        <f>SUMIF(Entrada_Dados_Ano_2012!$C$7:$C$253,D161,Entrada_Dados_Ano_2012!$Y$7:$Y$253)</f>
        <v>0</v>
      </c>
      <c r="Y161" s="40">
        <f>SUMIF(Entrada_Dados_Ano_2012!$C$7:$C$253,D161,Entrada_Dados_Ano_2012!$Z$7:$Z$253)</f>
        <v>0</v>
      </c>
      <c r="Z161" s="40">
        <f>SUMIF(Entrada_Dados_Ano_2012!$C$7:$C$253,D161,Entrada_Dados_Ano_2012!$AA$7:$AA$253)</f>
        <v>0</v>
      </c>
      <c r="AA161" s="40">
        <f>SUMIF(Entrada_Dados_Ano_2012!$C$7:$C$253,D161,Entrada_Dados_Ano_2012!$AB$7:$AB$253)</f>
        <v>0</v>
      </c>
      <c r="AB161" s="40">
        <f>SUMIF(Entrada_Dados_Ano_2012!$C$7:$C$253,D161,Entrada_Dados_Ano_2012!$AC$7:$AC$253)</f>
        <v>0</v>
      </c>
      <c r="AC161" s="40">
        <f>SUMIF(Entrada_Dados_Ano_2012!$C$7:$C$253,D161,Entrada_Dados_Ano_2012!$AD$7:$AD$253)</f>
        <v>0</v>
      </c>
      <c r="AD161" s="40">
        <f>SUMIF(Entrada_Dados_Ano_2012!$C$7:$C$253,D161,Entrada_Dados_Ano_2012!$AE$7:$AE$253)</f>
        <v>0</v>
      </c>
      <c r="AE161" s="40">
        <f>SUMIF(Entrada_Dados_Ano_2012!$C$7:$C$253,D161,Entrada_Dados_Ano_2012!$AF$7:$AF$253)</f>
        <v>0</v>
      </c>
      <c r="AF161" s="40">
        <f>SUMIF(Entrada_Dados_Ano_2012!$C$7:$C$253,D161,Entrada_Dados_Ano_2012!$AG$7:$AG$253)</f>
        <v>0</v>
      </c>
      <c r="AG161" s="40">
        <f>SUMIF(Entrada_Dados_Ano_2012!$C$7:$C$253,D161,Entrada_Dados_Ano_2012!$AH$7:$AH$253)</f>
        <v>0</v>
      </c>
      <c r="AH161" s="40">
        <f>SUMIF(Entrada_Dados_Ano_2012!$C$7:$C$253,D161,Entrada_Dados_Ano_2012!$AI$7:$AI$253)</f>
        <v>0</v>
      </c>
      <c r="AI161" s="40">
        <f>SUMIF(Entrada_Dados_Ano_2012!$C$7:$C$253,D161,Entrada_Dados_Ano_2012!$AJ$7:$AJ$253)</f>
        <v>0</v>
      </c>
      <c r="AJ161" s="40">
        <f>SUMIF(Entrada_Dados_Ano_2012!$C$7:$C$253,D161,Entrada_Dados_Ano_2012!$AK$7:$AK$253)</f>
        <v>50</v>
      </c>
      <c r="AK161" s="40">
        <f>SUMIF(Entrada_Dados_Ano_2012!$C$7:$C$253,D161,Entrada_Dados_Ano_2012!$AL$7:$AL$253)</f>
        <v>0</v>
      </c>
      <c r="AL161" s="40">
        <f>SUMIF(Entrada_Dados_Ano_2012!$C$7:$C$253,D161,Entrada_Dados_Ano_2012!$AM$7:$AM$253)</f>
        <v>150</v>
      </c>
      <c r="AM161" s="40">
        <f>SUMIF(Entrada_Dados_Ano_2012!$C$7:$C$253,D161,Entrada_Dados_Ano_2012!$AN$7:$AN$253)</f>
        <v>400</v>
      </c>
      <c r="AN161" s="40">
        <f>SUMIF(Entrada_Dados_Ano_2012!$C$7:$C$253,D161,Entrada_Dados_Ano_2012!$AO$7:$AO$253)</f>
        <v>0</v>
      </c>
      <c r="AO161" s="40">
        <f>SUMIF(Entrada_Dados_Ano_2012!$C$7:$C$253,D161,Entrada_Dados_Ano_2012!$AP$7:$AP$253)</f>
        <v>0</v>
      </c>
      <c r="AP161" s="145">
        <f>SUMIF(Entrada_Dados_Ano_2012!$C$7:$C$253,D161,Entrada_Dados_Ano_2012!$AQ$7:$AQ$253)</f>
        <v>0</v>
      </c>
      <c r="AQ161" s="142">
        <f>SUMIF(Entrada_Dados_Ano_2012!$C$7:$C$253,D161,Entrada_Dados_Ano_2012!$AT$7:$AT$253)</f>
        <v>0</v>
      </c>
      <c r="AR161" s="40">
        <f>SUMIF(Entrada_Dados_Ano_2012!$C$7:$C$253,D161,Entrada_Dados_Ano_2012!$AU$7:$AU$253)</f>
        <v>0</v>
      </c>
      <c r="AS161" s="40">
        <f>SUMIF(Entrada_Dados_Ano_2012!$C$7:$C$253,D161,Entrada_Dados_Ano_2012!$AV$7:$AV$253)</f>
        <v>0</v>
      </c>
      <c r="AT161" s="40">
        <f>SUMIF(Entrada_Dados_Ano_2012!$C$7:$C$253,D161,Entrada_Dados_Ano_2012!$AW$7:$AW$253)</f>
        <v>0</v>
      </c>
      <c r="AU161" s="40">
        <f>SUMIF(Entrada_Dados_Ano_2012!$C$7:$C$253,D161,Entrada_Dados_Ano_2012!$AX$7:$AX$253)</f>
        <v>0</v>
      </c>
      <c r="AV161" s="40">
        <f>SUMIF(Entrada_Dados_Ano_2012!$C$7:$C$253,D161,Entrada_Dados_Ano_2012!$AY$7:$AY$253)</f>
        <v>0</v>
      </c>
      <c r="AW161" s="40">
        <f>SUMIF(Entrada_Dados_Ano_2012!$C$7:$C$253,D161,Entrada_Dados_Ano_2012!$AZ$7:$AZ$253)</f>
        <v>0</v>
      </c>
      <c r="AX161" s="40">
        <f>SUMIF(Entrada_Dados_Ano_2012!$C$7:$C$253,D161,Entrada_Dados_Ano_2012!$BA$7:$BA$253)</f>
        <v>0</v>
      </c>
      <c r="AY161" s="40">
        <f>SUMIF(Entrada_Dados_Ano_2012!$C$7:$C$253,D161,Entrada_Dados_Ano_2012!$BB$7:$BB$253)</f>
        <v>0</v>
      </c>
      <c r="AZ161" s="40">
        <f>SUMIF(Entrada_Dados_Ano_2012!$C$7:$C$253,D161,Entrada_Dados_Ano_2012!$BC$7:$BC$253)</f>
        <v>0</v>
      </c>
      <c r="BA161" s="40">
        <f>SUMIF(Entrada_Dados_Ano_2012!$C$7:$C$253,D161,Entrada_Dados_Ano_2012!$BD$7:$BD$253)</f>
        <v>0</v>
      </c>
      <c r="BB161" s="40">
        <f>SUMIF(Entrada_Dados_Ano_2012!$C$7:$C$253,D161,Entrada_Dados_Ano_2012!$BE$7:$BE$253)</f>
        <v>0</v>
      </c>
      <c r="BC161" s="40">
        <f>SUMIF(Entrada_Dados_Ano_2012!$C$7:$C$253,D161,Entrada_Dados_Ano_2012!$BF$7:$BF$253)</f>
        <v>850</v>
      </c>
      <c r="BD161" s="40">
        <f>SUMIF(Entrada_Dados_Ano_2012!$C$7:$C$253,D161,Entrada_Dados_Ano_2012!$BG$7:$BG$253)</f>
        <v>0</v>
      </c>
      <c r="BE161" s="40">
        <f>SUMIF(Entrada_Dados_Ano_2012!$C$7:$C$253,D161,Entrada_Dados_Ano_2012!$BH$7:$BH$253)</f>
        <v>750</v>
      </c>
      <c r="BF161" s="40">
        <f>SUMIF(Entrada_Dados_Ano_2012!$C$7:$C$253,D161,Entrada_Dados_Ano_2012!$BI$7:$BI$253)</f>
        <v>1200</v>
      </c>
      <c r="BG161" s="40">
        <f>SUMIF(Entrada_Dados_Ano_2012!$C$7:$C$253,D161,Entrada_Dados_Ano_2012!$BJ$7:$BJ$253)</f>
        <v>0</v>
      </c>
      <c r="BH161" s="40">
        <f>SUMIF(Entrada_Dados_Ano_2012!$C$7:$C$253,D161,Entrada_Dados_Ano_2012!$BK$7:$BK$253)</f>
        <v>0</v>
      </c>
      <c r="BI161" s="40">
        <f>SUMIF(Entrada_Dados_Ano_2012!$C$7:$C$253,D161,Entrada_Dados_Ano_2012!$BL$7:$BL$253)</f>
        <v>0</v>
      </c>
      <c r="BK161" s="80">
        <v>154</v>
      </c>
      <c r="BL161" s="81">
        <f t="shared" si="255"/>
        <v>0</v>
      </c>
      <c r="BM161" s="80" t="str">
        <f>IF(BL161=1,SUM($BL$8:BL161),"")</f>
        <v/>
      </c>
      <c r="BN161" s="86" t="str">
        <f t="shared" si="256"/>
        <v>Mozarlândia</v>
      </c>
      <c r="BO161" s="117">
        <f t="shared" si="339"/>
        <v>0</v>
      </c>
      <c r="BP161" s="116">
        <f>HLOOKUP($BP$6,$BZ$6:DI161,BX161)</f>
        <v>0</v>
      </c>
      <c r="BQ161" s="117">
        <f>HLOOKUP($BQ$6,$DJ$6:ES161,BX161)</f>
        <v>0</v>
      </c>
      <c r="BR161" s="116">
        <f>HLOOKUP($BR$6,$ET$6:GC161,BX161)</f>
        <v>0</v>
      </c>
      <c r="BS161" s="84" t="str">
        <f t="shared" si="257"/>
        <v/>
      </c>
      <c r="BT161" s="96" t="str">
        <f>IF((SUM($BL160:$BL$254)=0),"",IF($BK161=VLOOKUP($BK161,$BM$8:$BM$254,1),IF(VLOOKUP($BK161,$BM$8:$BO$254,2)=0,"",VLOOKUP($BK161,$BM$8:$BO$254,3))," "))</f>
        <v/>
      </c>
      <c r="BU161" s="93" t="str">
        <f t="shared" si="258"/>
        <v/>
      </c>
      <c r="BV161" s="90" t="str">
        <f t="shared" si="259"/>
        <v/>
      </c>
      <c r="BW161" s="93" t="str">
        <f t="shared" si="260"/>
        <v/>
      </c>
      <c r="BX161" s="97">
        <v>156</v>
      </c>
      <c r="BY161" s="29"/>
      <c r="BZ161" s="113"/>
      <c r="CA161" s="113">
        <f t="shared" si="261"/>
        <v>0</v>
      </c>
      <c r="CB161" s="113">
        <f t="shared" si="262"/>
        <v>0</v>
      </c>
      <c r="CC161" s="113">
        <f t="shared" si="263"/>
        <v>0</v>
      </c>
      <c r="CD161" s="113">
        <f t="shared" si="264"/>
        <v>0</v>
      </c>
      <c r="CE161" s="113">
        <f t="shared" ca="1" si="265"/>
        <v>0</v>
      </c>
      <c r="CF161" s="113">
        <f t="shared" si="266"/>
        <v>0</v>
      </c>
      <c r="CG161" s="113">
        <f t="shared" si="267"/>
        <v>0</v>
      </c>
      <c r="CH161" s="113">
        <f t="shared" si="268"/>
        <v>0</v>
      </c>
      <c r="CI161" s="113">
        <f t="shared" si="228"/>
        <v>78</v>
      </c>
      <c r="CJ161" s="113">
        <f t="shared" si="229"/>
        <v>0</v>
      </c>
      <c r="CK161" s="113">
        <f t="shared" si="269"/>
        <v>0</v>
      </c>
      <c r="CL161" s="113">
        <f t="shared" si="270"/>
        <v>0</v>
      </c>
      <c r="CM161" s="113">
        <f t="shared" si="271"/>
        <v>0</v>
      </c>
      <c r="CN161" s="113">
        <f t="shared" si="272"/>
        <v>0</v>
      </c>
      <c r="CO161" s="113">
        <f t="shared" si="273"/>
        <v>0</v>
      </c>
      <c r="CP161" s="113">
        <f t="shared" si="274"/>
        <v>0</v>
      </c>
      <c r="CQ161" s="113">
        <f t="shared" si="275"/>
        <v>0</v>
      </c>
      <c r="CR161" s="113">
        <f t="shared" si="276"/>
        <v>0</v>
      </c>
      <c r="CS161" s="113">
        <f t="shared" si="230"/>
        <v>0</v>
      </c>
      <c r="CT161" s="113">
        <f t="shared" si="231"/>
        <v>0</v>
      </c>
      <c r="CU161" s="113">
        <f t="shared" si="232"/>
        <v>0</v>
      </c>
      <c r="CV161" s="113">
        <f t="shared" si="233"/>
        <v>0</v>
      </c>
      <c r="CW161" s="113">
        <f t="shared" si="277"/>
        <v>50</v>
      </c>
      <c r="CX161" s="113">
        <f t="shared" si="234"/>
        <v>0</v>
      </c>
      <c r="CY161" s="113">
        <f t="shared" si="235"/>
        <v>0</v>
      </c>
      <c r="CZ161" s="113">
        <f t="shared" si="236"/>
        <v>0</v>
      </c>
      <c r="DA161" s="113">
        <f t="shared" si="278"/>
        <v>0</v>
      </c>
      <c r="DB161" s="113">
        <f t="shared" si="279"/>
        <v>150</v>
      </c>
      <c r="DC161" s="113">
        <f t="shared" si="280"/>
        <v>0</v>
      </c>
      <c r="DD161" s="113">
        <f t="shared" si="281"/>
        <v>400</v>
      </c>
      <c r="DE161" s="113">
        <f t="shared" si="282"/>
        <v>0</v>
      </c>
      <c r="DF161" s="113">
        <f t="shared" si="283"/>
        <v>0</v>
      </c>
      <c r="DG161" s="113">
        <f t="shared" si="284"/>
        <v>0</v>
      </c>
      <c r="DH161" s="113">
        <f t="shared" si="285"/>
        <v>0</v>
      </c>
      <c r="DI161" s="113">
        <f t="shared" si="286"/>
        <v>0</v>
      </c>
      <c r="DJ161" s="113"/>
      <c r="DK161" s="113">
        <f t="shared" si="287"/>
        <v>0</v>
      </c>
      <c r="DL161" s="113">
        <f t="shared" si="288"/>
        <v>0</v>
      </c>
      <c r="DM161" s="113">
        <f t="shared" si="289"/>
        <v>0</v>
      </c>
      <c r="DN161" s="113">
        <f t="shared" si="290"/>
        <v>0</v>
      </c>
      <c r="DO161" s="113">
        <f t="shared" si="291"/>
        <v>0</v>
      </c>
      <c r="DP161" s="113">
        <f t="shared" si="292"/>
        <v>0</v>
      </c>
      <c r="DQ161" s="113">
        <f t="shared" si="293"/>
        <v>0</v>
      </c>
      <c r="DR161" s="113">
        <f t="shared" si="294"/>
        <v>0</v>
      </c>
      <c r="DS161" s="113">
        <f t="shared" si="237"/>
        <v>78</v>
      </c>
      <c r="DT161" s="113">
        <f t="shared" si="238"/>
        <v>0</v>
      </c>
      <c r="DU161" s="113">
        <f t="shared" si="295"/>
        <v>0</v>
      </c>
      <c r="DV161" s="113">
        <f t="shared" si="296"/>
        <v>0</v>
      </c>
      <c r="DW161" s="113">
        <f t="shared" si="297"/>
        <v>0</v>
      </c>
      <c r="DX161" s="113">
        <f t="shared" si="298"/>
        <v>0</v>
      </c>
      <c r="DY161" s="113">
        <f t="shared" si="299"/>
        <v>0</v>
      </c>
      <c r="DZ161" s="113">
        <f t="shared" si="300"/>
        <v>0</v>
      </c>
      <c r="EA161" s="113">
        <f t="shared" si="301"/>
        <v>0</v>
      </c>
      <c r="EB161" s="113">
        <f t="shared" si="302"/>
        <v>0</v>
      </c>
      <c r="EC161" s="113">
        <f t="shared" si="239"/>
        <v>0</v>
      </c>
      <c r="ED161" s="113">
        <f t="shared" si="240"/>
        <v>0</v>
      </c>
      <c r="EE161" s="113">
        <f t="shared" si="241"/>
        <v>0</v>
      </c>
      <c r="EF161" s="113">
        <f t="shared" si="242"/>
        <v>0</v>
      </c>
      <c r="EG161" s="113">
        <f t="shared" si="303"/>
        <v>50</v>
      </c>
      <c r="EH161" s="113">
        <f t="shared" si="243"/>
        <v>0</v>
      </c>
      <c r="EI161" s="113">
        <f t="shared" si="244"/>
        <v>0</v>
      </c>
      <c r="EJ161" s="113">
        <f t="shared" si="245"/>
        <v>0</v>
      </c>
      <c r="EK161" s="113">
        <f t="shared" si="304"/>
        <v>0</v>
      </c>
      <c r="EL161" s="113">
        <f t="shared" si="305"/>
        <v>150</v>
      </c>
      <c r="EM161" s="113">
        <f t="shared" si="306"/>
        <v>0</v>
      </c>
      <c r="EN161" s="113">
        <f t="shared" si="307"/>
        <v>400</v>
      </c>
      <c r="EO161" s="113">
        <f t="shared" si="308"/>
        <v>0</v>
      </c>
      <c r="EP161" s="113">
        <f t="shared" si="309"/>
        <v>0</v>
      </c>
      <c r="EQ161" s="113">
        <f t="shared" si="310"/>
        <v>0</v>
      </c>
      <c r="ER161" s="113">
        <f t="shared" si="311"/>
        <v>0</v>
      </c>
      <c r="ES161" s="113">
        <f t="shared" si="312"/>
        <v>0</v>
      </c>
      <c r="ET161" s="113"/>
      <c r="EU161" s="113">
        <f t="shared" si="313"/>
        <v>0</v>
      </c>
      <c r="EV161" s="113">
        <f t="shared" si="314"/>
        <v>0</v>
      </c>
      <c r="EW161" s="113">
        <f t="shared" si="315"/>
        <v>0</v>
      </c>
      <c r="EX161" s="113">
        <f t="shared" si="316"/>
        <v>0</v>
      </c>
      <c r="EY161" s="113">
        <f t="shared" si="317"/>
        <v>0</v>
      </c>
      <c r="EZ161" s="113">
        <f t="shared" si="318"/>
        <v>0</v>
      </c>
      <c r="FA161" s="113">
        <f t="shared" si="319"/>
        <v>0</v>
      </c>
      <c r="FB161" s="113">
        <f t="shared" si="320"/>
        <v>0</v>
      </c>
      <c r="FC161" s="113">
        <f t="shared" si="246"/>
        <v>269</v>
      </c>
      <c r="FD161" s="113">
        <f t="shared" si="247"/>
        <v>0</v>
      </c>
      <c r="FE161" s="113">
        <f t="shared" si="321"/>
        <v>0</v>
      </c>
      <c r="FF161" s="113">
        <f t="shared" si="322"/>
        <v>0</v>
      </c>
      <c r="FG161" s="113">
        <f t="shared" si="323"/>
        <v>0</v>
      </c>
      <c r="FH161" s="113">
        <f t="shared" si="324"/>
        <v>0</v>
      </c>
      <c r="FI161" s="113">
        <f t="shared" si="325"/>
        <v>0</v>
      </c>
      <c r="FJ161" s="113">
        <f t="shared" si="326"/>
        <v>0</v>
      </c>
      <c r="FK161" s="113">
        <f t="shared" si="327"/>
        <v>0</v>
      </c>
      <c r="FL161" s="113">
        <f t="shared" si="328"/>
        <v>0</v>
      </c>
      <c r="FM161" s="113">
        <f t="shared" si="248"/>
        <v>0</v>
      </c>
      <c r="FN161" s="113">
        <f t="shared" si="249"/>
        <v>0</v>
      </c>
      <c r="FO161" s="113">
        <f t="shared" si="250"/>
        <v>0</v>
      </c>
      <c r="FP161" s="113">
        <f t="shared" si="251"/>
        <v>0</v>
      </c>
      <c r="FQ161" s="113">
        <f t="shared" si="329"/>
        <v>850</v>
      </c>
      <c r="FR161" s="113">
        <f t="shared" si="252"/>
        <v>0</v>
      </c>
      <c r="FS161" s="113">
        <f t="shared" si="253"/>
        <v>0</v>
      </c>
      <c r="FT161" s="113">
        <f t="shared" si="254"/>
        <v>0</v>
      </c>
      <c r="FU161" s="113">
        <f t="shared" si="330"/>
        <v>0</v>
      </c>
      <c r="FV161" s="113">
        <f t="shared" si="331"/>
        <v>750</v>
      </c>
      <c r="FW161" s="113">
        <f t="shared" si="332"/>
        <v>0</v>
      </c>
      <c r="FX161" s="113">
        <f t="shared" si="333"/>
        <v>1200</v>
      </c>
      <c r="FY161" s="113">
        <f t="shared" si="334"/>
        <v>0</v>
      </c>
      <c r="FZ161" s="113">
        <f t="shared" si="335"/>
        <v>0</v>
      </c>
      <c r="GA161" s="113">
        <f t="shared" si="336"/>
        <v>0</v>
      </c>
      <c r="GB161" s="113">
        <f t="shared" si="337"/>
        <v>0</v>
      </c>
      <c r="GC161" s="113">
        <f t="shared" si="338"/>
        <v>0</v>
      </c>
    </row>
    <row r="162" spans="2:185" ht="12.75" customHeight="1" x14ac:dyDescent="0.2">
      <c r="B162" s="124">
        <v>155</v>
      </c>
      <c r="C162" s="121" t="s">
        <v>423</v>
      </c>
      <c r="D162" s="126" t="s">
        <v>197</v>
      </c>
      <c r="E162" s="40">
        <f>SUMIF(Entrada_Dados_Ano_2012!$C$7:$C$253,D162,Entrada_Dados_Ano_2012!$D$7:$D$253)</f>
        <v>0</v>
      </c>
      <c r="F162" s="40">
        <f>SUMIF(Entrada_Dados_Ano_2012!$C$7:$C$253,D162,Entrada_Dados_Ano_2012!$E$7:$E$253)</f>
        <v>0</v>
      </c>
      <c r="G162" s="40">
        <f>SUMIF(Entrada_Dados_Ano_2012!$C$7:$C$253,D162,Entrada_Dados_Ano_2012!$F$7:$F$253)</f>
        <v>0</v>
      </c>
      <c r="H162" s="40">
        <f ca="1">SUMIF(Entrada_Dados_Ano_2012!$C$7:$C$253,D162,Entrada_Dados_Ano_2012!$G$7:$G$251)</f>
        <v>0</v>
      </c>
      <c r="I162" s="40">
        <f>SUMIF(Entrada_Dados_Ano_2012!$C$7:$C$251,D162,Entrada_Dados_Ano_2012!$H$7:$H$253)</f>
        <v>0</v>
      </c>
      <c r="J162" s="40">
        <f>SUMIF(Entrada_Dados_Ano_2012!$C$7:$C$253,D162,Entrada_Dados_Ano_2012!$I$7:$I$253)</f>
        <v>0</v>
      </c>
      <c r="K162" s="40">
        <f>SUMIF(Entrada_Dados_Ano_2012!$C$7:$C$253,D162,Entrada_Dados_Ano_2012!$J$7:$J$253)</f>
        <v>0</v>
      </c>
      <c r="L162" s="40">
        <f>SUMIF(Entrada_Dados_Ano_2012!$C$7:$C$253,D162,Entrada_Dados_Ano_2012!$K$7:$K$253)</f>
        <v>0</v>
      </c>
      <c r="M162" s="40">
        <f>SUMIF(Entrada_Dados_Ano_2012!$C$7:$C$253,D162,Entrada_Dados_Ano_2012!$L$7:$L$253)</f>
        <v>0</v>
      </c>
      <c r="N162" s="40">
        <f>SUMIF(Entrada_Dados_Ano_2012!$C$7:$C$253,D162,Entrada_Dados_Ano_2012!$M$7:$M$253)</f>
        <v>0</v>
      </c>
      <c r="O162" s="40">
        <f>SUMIF(Entrada_Dados_Ano_2012!$C$7:$C$253,D162,Entrada_Dados_Ano_2012!$N$7:$N$253)</f>
        <v>0</v>
      </c>
      <c r="P162" s="40">
        <f>SUMIF(Entrada_Dados_Ano_2012!$C$7:$C$253,D162,Entrada_Dados_Ano_2012!$O$7:$O$253)</f>
        <v>0</v>
      </c>
      <c r="Q162" s="40">
        <f>SUMIF(Entrada_Dados_Ano_2012!$C$7:$C$253,D162,Entrada_Dados_Ano_2012!$P$7:$P$253)</f>
        <v>70</v>
      </c>
      <c r="R162" s="40">
        <f>SUMIF(Entrada_Dados_Ano_2012!$C$7:$C$253,D162,Entrada_Dados_Ano_2012!$Q$7:$Q$253)</f>
        <v>200</v>
      </c>
      <c r="S162" s="40">
        <f>SUMIF(Entrada_Dados_Ano_2012!$C$7:$C$253,D162,Entrada_Dados_Ano_2012!$R$7:$R$253)</f>
        <v>400</v>
      </c>
      <c r="T162" s="40">
        <f>SUMIF(Entrada_Dados_Ano_2012!$C$7:$C$253,D162,Entrada_Dados_Ano_2012!$S$7:$S$253)</f>
        <v>210</v>
      </c>
      <c r="U162" s="40">
        <f>SUMIF(Entrada_Dados_Ano_2012!$C$7:$C$253,D162,Entrada_Dados_Ano_2012!$T$7:$T$253)</f>
        <v>0</v>
      </c>
      <c r="V162" s="40">
        <f>SUMIF(Entrada_Dados_Ano_2012!$C$7:$C$253,D162,Entrada_Dados_Ano_2012!$U$7:$U$253)</f>
        <v>0</v>
      </c>
      <c r="W162" s="145">
        <f>SUMIF(Entrada_Dados_Ano_2012!$C$7:$C$253,D162,Entrada_Dados_Ano_2012!$V$7:$V$253)</f>
        <v>0</v>
      </c>
      <c r="X162" s="142">
        <f>SUMIF(Entrada_Dados_Ano_2012!$C$7:$C$253,D162,Entrada_Dados_Ano_2012!$Y$7:$Y$253)</f>
        <v>0</v>
      </c>
      <c r="Y162" s="40">
        <f>SUMIF(Entrada_Dados_Ano_2012!$C$7:$C$253,D162,Entrada_Dados_Ano_2012!$Z$7:$Z$253)</f>
        <v>0</v>
      </c>
      <c r="Z162" s="40">
        <f>SUMIF(Entrada_Dados_Ano_2012!$C$7:$C$253,D162,Entrada_Dados_Ano_2012!$AA$7:$AA$253)</f>
        <v>0</v>
      </c>
      <c r="AA162" s="40">
        <f>SUMIF(Entrada_Dados_Ano_2012!$C$7:$C$253,D162,Entrada_Dados_Ano_2012!$AB$7:$AB$253)</f>
        <v>0</v>
      </c>
      <c r="AB162" s="40">
        <f>SUMIF(Entrada_Dados_Ano_2012!$C$7:$C$253,D162,Entrada_Dados_Ano_2012!$AC$7:$AC$253)</f>
        <v>0</v>
      </c>
      <c r="AC162" s="40">
        <f>SUMIF(Entrada_Dados_Ano_2012!$C$7:$C$253,D162,Entrada_Dados_Ano_2012!$AD$7:$AD$253)</f>
        <v>0</v>
      </c>
      <c r="AD162" s="40">
        <f>SUMIF(Entrada_Dados_Ano_2012!$C$7:$C$253,D162,Entrada_Dados_Ano_2012!$AE$7:$AE$253)</f>
        <v>0</v>
      </c>
      <c r="AE162" s="40">
        <f>SUMIF(Entrada_Dados_Ano_2012!$C$7:$C$253,D162,Entrada_Dados_Ano_2012!$AF$7:$AF$253)</f>
        <v>0</v>
      </c>
      <c r="AF162" s="40">
        <f>SUMIF(Entrada_Dados_Ano_2012!$C$7:$C$253,D162,Entrada_Dados_Ano_2012!$AG$7:$AG$253)</f>
        <v>0</v>
      </c>
      <c r="AG162" s="40">
        <f>SUMIF(Entrada_Dados_Ano_2012!$C$7:$C$253,D162,Entrada_Dados_Ano_2012!$AH$7:$AH$253)</f>
        <v>0</v>
      </c>
      <c r="AH162" s="40">
        <f>SUMIF(Entrada_Dados_Ano_2012!$C$7:$C$253,D162,Entrada_Dados_Ano_2012!$AI$7:$AI$253)</f>
        <v>0</v>
      </c>
      <c r="AI162" s="40">
        <f>SUMIF(Entrada_Dados_Ano_2012!$C$7:$C$253,D162,Entrada_Dados_Ano_2012!$AJ$7:$AJ$253)</f>
        <v>0</v>
      </c>
      <c r="AJ162" s="40">
        <f>SUMIF(Entrada_Dados_Ano_2012!$C$7:$C$253,D162,Entrada_Dados_Ano_2012!$AK$7:$AK$253)</f>
        <v>70</v>
      </c>
      <c r="AK162" s="40">
        <f>SUMIF(Entrada_Dados_Ano_2012!$C$7:$C$253,D162,Entrada_Dados_Ano_2012!$AL$7:$AL$253)</f>
        <v>200</v>
      </c>
      <c r="AL162" s="40">
        <f>SUMIF(Entrada_Dados_Ano_2012!$C$7:$C$253,D162,Entrada_Dados_Ano_2012!$AM$7:$AM$253)</f>
        <v>400</v>
      </c>
      <c r="AM162" s="40">
        <f>SUMIF(Entrada_Dados_Ano_2012!$C$7:$C$253,D162,Entrada_Dados_Ano_2012!$AN$7:$AN$253)</f>
        <v>210</v>
      </c>
      <c r="AN162" s="40">
        <f>SUMIF(Entrada_Dados_Ano_2012!$C$7:$C$253,D162,Entrada_Dados_Ano_2012!$AO$7:$AO$253)</f>
        <v>0</v>
      </c>
      <c r="AO162" s="40">
        <f>SUMIF(Entrada_Dados_Ano_2012!$C$7:$C$253,D162,Entrada_Dados_Ano_2012!$AP$7:$AP$253)</f>
        <v>0</v>
      </c>
      <c r="AP162" s="145">
        <f>SUMIF(Entrada_Dados_Ano_2012!$C$7:$C$253,D162,Entrada_Dados_Ano_2012!$AQ$7:$AQ$253)</f>
        <v>0</v>
      </c>
      <c r="AQ162" s="142">
        <f>SUMIF(Entrada_Dados_Ano_2012!$C$7:$C$253,D162,Entrada_Dados_Ano_2012!$AT$7:$AT$253)</f>
        <v>0</v>
      </c>
      <c r="AR162" s="40">
        <f>SUMIF(Entrada_Dados_Ano_2012!$C$7:$C$253,D162,Entrada_Dados_Ano_2012!$AU$7:$AU$253)</f>
        <v>0</v>
      </c>
      <c r="AS162" s="40">
        <f>SUMIF(Entrada_Dados_Ano_2012!$C$7:$C$253,D162,Entrada_Dados_Ano_2012!$AV$7:$AV$253)</f>
        <v>0</v>
      </c>
      <c r="AT162" s="40">
        <f>SUMIF(Entrada_Dados_Ano_2012!$C$7:$C$253,D162,Entrada_Dados_Ano_2012!$AW$7:$AW$253)</f>
        <v>0</v>
      </c>
      <c r="AU162" s="40">
        <f>SUMIF(Entrada_Dados_Ano_2012!$C$7:$C$253,D162,Entrada_Dados_Ano_2012!$AX$7:$AX$253)</f>
        <v>0</v>
      </c>
      <c r="AV162" s="40">
        <f>SUMIF(Entrada_Dados_Ano_2012!$C$7:$C$253,D162,Entrada_Dados_Ano_2012!$AY$7:$AY$253)</f>
        <v>0</v>
      </c>
      <c r="AW162" s="40">
        <f>SUMIF(Entrada_Dados_Ano_2012!$C$7:$C$253,D162,Entrada_Dados_Ano_2012!$AZ$7:$AZ$253)</f>
        <v>0</v>
      </c>
      <c r="AX162" s="40">
        <f>SUMIF(Entrada_Dados_Ano_2012!$C$7:$C$253,D162,Entrada_Dados_Ano_2012!$BA$7:$BA$253)</f>
        <v>0</v>
      </c>
      <c r="AY162" s="40">
        <f>SUMIF(Entrada_Dados_Ano_2012!$C$7:$C$253,D162,Entrada_Dados_Ano_2012!$BB$7:$BB$253)</f>
        <v>0</v>
      </c>
      <c r="AZ162" s="40">
        <f>SUMIF(Entrada_Dados_Ano_2012!$C$7:$C$253,D162,Entrada_Dados_Ano_2012!$BC$7:$BC$253)</f>
        <v>0</v>
      </c>
      <c r="BA162" s="40">
        <f>SUMIF(Entrada_Dados_Ano_2012!$C$7:$C$253,D162,Entrada_Dados_Ano_2012!$BD$7:$BD$253)</f>
        <v>0</v>
      </c>
      <c r="BB162" s="40">
        <f>SUMIF(Entrada_Dados_Ano_2012!$C$7:$C$253,D162,Entrada_Dados_Ano_2012!$BE$7:$BE$253)</f>
        <v>0</v>
      </c>
      <c r="BC162" s="40">
        <f>SUMIF(Entrada_Dados_Ano_2012!$C$7:$C$253,D162,Entrada_Dados_Ano_2012!$BF$7:$BF$253)</f>
        <v>1120</v>
      </c>
      <c r="BD162" s="40">
        <f>SUMIF(Entrada_Dados_Ano_2012!$C$7:$C$253,D162,Entrada_Dados_Ano_2012!$BG$7:$BG$253)</f>
        <v>8000</v>
      </c>
      <c r="BE162" s="40">
        <f>SUMIF(Entrada_Dados_Ano_2012!$C$7:$C$253,D162,Entrada_Dados_Ano_2012!$BH$7:$BH$253)</f>
        <v>2000</v>
      </c>
      <c r="BF162" s="40">
        <f>SUMIF(Entrada_Dados_Ano_2012!$C$7:$C$253,D162,Entrada_Dados_Ano_2012!$BI$7:$BI$253)</f>
        <v>630</v>
      </c>
      <c r="BG162" s="40">
        <f>SUMIF(Entrada_Dados_Ano_2012!$C$7:$C$253,D162,Entrada_Dados_Ano_2012!$BJ$7:$BJ$253)</f>
        <v>0</v>
      </c>
      <c r="BH162" s="40">
        <f>SUMIF(Entrada_Dados_Ano_2012!$C$7:$C$253,D162,Entrada_Dados_Ano_2012!$BK$7:$BK$253)</f>
        <v>0</v>
      </c>
      <c r="BI162" s="40">
        <f>SUMIF(Entrada_Dados_Ano_2012!$C$7:$C$253,D162,Entrada_Dados_Ano_2012!$BL$7:$BL$253)</f>
        <v>0</v>
      </c>
      <c r="BK162" s="80">
        <v>155</v>
      </c>
      <c r="BL162" s="81">
        <f t="shared" si="255"/>
        <v>0</v>
      </c>
      <c r="BM162" s="80" t="str">
        <f>IF(BL162=1,SUM($BL$8:BL162),"")</f>
        <v/>
      </c>
      <c r="BN162" s="86" t="str">
        <f t="shared" si="256"/>
        <v>Mundo Novo</v>
      </c>
      <c r="BO162" s="117">
        <f t="shared" si="339"/>
        <v>0</v>
      </c>
      <c r="BP162" s="116">
        <f>HLOOKUP($BP$6,$BZ$6:DI162,BX162)</f>
        <v>0</v>
      </c>
      <c r="BQ162" s="117">
        <f>HLOOKUP($BQ$6,$DJ$6:ES162,BX162)</f>
        <v>0</v>
      </c>
      <c r="BR162" s="116">
        <f>HLOOKUP($BR$6,$ET$6:GC162,BX162)</f>
        <v>0</v>
      </c>
      <c r="BS162" s="84" t="str">
        <f t="shared" si="257"/>
        <v/>
      </c>
      <c r="BT162" s="96" t="str">
        <f>IF((SUM($BL161:$BL$254)=0),"",IF($BK162=VLOOKUP($BK162,$BM$8:$BM$254,1),IF(VLOOKUP($BK162,$BM$8:$BO$254,2)=0,"",VLOOKUP($BK162,$BM$8:$BO$254,3))," "))</f>
        <v/>
      </c>
      <c r="BU162" s="93" t="str">
        <f t="shared" si="258"/>
        <v/>
      </c>
      <c r="BV162" s="90" t="str">
        <f t="shared" si="259"/>
        <v/>
      </c>
      <c r="BW162" s="93" t="str">
        <f t="shared" si="260"/>
        <v/>
      </c>
      <c r="BX162" s="97">
        <v>157</v>
      </c>
      <c r="BY162" s="29"/>
      <c r="BZ162" s="113"/>
      <c r="CA162" s="113">
        <f t="shared" si="261"/>
        <v>0</v>
      </c>
      <c r="CB162" s="113">
        <f t="shared" si="262"/>
        <v>0</v>
      </c>
      <c r="CC162" s="113">
        <f t="shared" si="263"/>
        <v>0</v>
      </c>
      <c r="CD162" s="113">
        <f t="shared" si="264"/>
        <v>0</v>
      </c>
      <c r="CE162" s="113">
        <f t="shared" ca="1" si="265"/>
        <v>0</v>
      </c>
      <c r="CF162" s="113">
        <f t="shared" si="266"/>
        <v>0</v>
      </c>
      <c r="CG162" s="113">
        <f t="shared" si="267"/>
        <v>0</v>
      </c>
      <c r="CH162" s="113">
        <f t="shared" si="268"/>
        <v>0</v>
      </c>
      <c r="CI162" s="113">
        <f t="shared" si="228"/>
        <v>245</v>
      </c>
      <c r="CJ162" s="113">
        <f t="shared" si="229"/>
        <v>0</v>
      </c>
      <c r="CK162" s="113">
        <f t="shared" si="269"/>
        <v>0</v>
      </c>
      <c r="CL162" s="113">
        <f t="shared" si="270"/>
        <v>0</v>
      </c>
      <c r="CM162" s="113">
        <f t="shared" si="271"/>
        <v>0</v>
      </c>
      <c r="CN162" s="113">
        <f t="shared" si="272"/>
        <v>0</v>
      </c>
      <c r="CO162" s="113">
        <f t="shared" si="273"/>
        <v>0</v>
      </c>
      <c r="CP162" s="113">
        <f t="shared" si="274"/>
        <v>0</v>
      </c>
      <c r="CQ162" s="113">
        <f t="shared" si="275"/>
        <v>0</v>
      </c>
      <c r="CR162" s="113">
        <f t="shared" si="276"/>
        <v>0</v>
      </c>
      <c r="CS162" s="113">
        <f t="shared" si="230"/>
        <v>0</v>
      </c>
      <c r="CT162" s="113">
        <f t="shared" si="231"/>
        <v>0</v>
      </c>
      <c r="CU162" s="113">
        <f t="shared" si="232"/>
        <v>0</v>
      </c>
      <c r="CV162" s="113">
        <f t="shared" si="233"/>
        <v>100</v>
      </c>
      <c r="CW162" s="113">
        <f t="shared" si="277"/>
        <v>70</v>
      </c>
      <c r="CX162" s="113">
        <f t="shared" si="234"/>
        <v>0</v>
      </c>
      <c r="CY162" s="113">
        <f t="shared" si="235"/>
        <v>0</v>
      </c>
      <c r="CZ162" s="113">
        <f t="shared" si="236"/>
        <v>0</v>
      </c>
      <c r="DA162" s="113">
        <f t="shared" si="278"/>
        <v>200</v>
      </c>
      <c r="DB162" s="113">
        <f t="shared" si="279"/>
        <v>400</v>
      </c>
      <c r="DC162" s="113">
        <f t="shared" si="280"/>
        <v>0</v>
      </c>
      <c r="DD162" s="113">
        <f t="shared" si="281"/>
        <v>210</v>
      </c>
      <c r="DE162" s="113">
        <f t="shared" si="282"/>
        <v>0</v>
      </c>
      <c r="DF162" s="113">
        <f t="shared" si="283"/>
        <v>0</v>
      </c>
      <c r="DG162" s="113">
        <f t="shared" si="284"/>
        <v>0</v>
      </c>
      <c r="DH162" s="113">
        <f t="shared" si="285"/>
        <v>0</v>
      </c>
      <c r="DI162" s="113">
        <f t="shared" si="286"/>
        <v>0</v>
      </c>
      <c r="DJ162" s="113"/>
      <c r="DK162" s="113">
        <f t="shared" si="287"/>
        <v>0</v>
      </c>
      <c r="DL162" s="113">
        <f t="shared" si="288"/>
        <v>0</v>
      </c>
      <c r="DM162" s="113">
        <f t="shared" si="289"/>
        <v>0</v>
      </c>
      <c r="DN162" s="113">
        <f t="shared" si="290"/>
        <v>0</v>
      </c>
      <c r="DO162" s="113">
        <f t="shared" si="291"/>
        <v>0</v>
      </c>
      <c r="DP162" s="113">
        <f t="shared" si="292"/>
        <v>0</v>
      </c>
      <c r="DQ162" s="113">
        <f t="shared" si="293"/>
        <v>0</v>
      </c>
      <c r="DR162" s="113">
        <f t="shared" si="294"/>
        <v>0</v>
      </c>
      <c r="DS162" s="113">
        <f t="shared" si="237"/>
        <v>245</v>
      </c>
      <c r="DT162" s="113">
        <f t="shared" si="238"/>
        <v>0</v>
      </c>
      <c r="DU162" s="113">
        <f t="shared" si="295"/>
        <v>0</v>
      </c>
      <c r="DV162" s="113">
        <f t="shared" si="296"/>
        <v>0</v>
      </c>
      <c r="DW162" s="113">
        <f t="shared" si="297"/>
        <v>0</v>
      </c>
      <c r="DX162" s="113">
        <f t="shared" si="298"/>
        <v>0</v>
      </c>
      <c r="DY162" s="113">
        <f t="shared" si="299"/>
        <v>0</v>
      </c>
      <c r="DZ162" s="113">
        <f t="shared" si="300"/>
        <v>0</v>
      </c>
      <c r="EA162" s="113">
        <f t="shared" si="301"/>
        <v>0</v>
      </c>
      <c r="EB162" s="113">
        <f t="shared" si="302"/>
        <v>0</v>
      </c>
      <c r="EC162" s="113">
        <f t="shared" si="239"/>
        <v>0</v>
      </c>
      <c r="ED162" s="113">
        <f t="shared" si="240"/>
        <v>0</v>
      </c>
      <c r="EE162" s="113">
        <f t="shared" si="241"/>
        <v>0</v>
      </c>
      <c r="EF162" s="113">
        <f t="shared" si="242"/>
        <v>100</v>
      </c>
      <c r="EG162" s="113">
        <f t="shared" si="303"/>
        <v>70</v>
      </c>
      <c r="EH162" s="113">
        <f t="shared" si="243"/>
        <v>0</v>
      </c>
      <c r="EI162" s="113">
        <f t="shared" si="244"/>
        <v>0</v>
      </c>
      <c r="EJ162" s="113">
        <f t="shared" si="245"/>
        <v>0</v>
      </c>
      <c r="EK162" s="113">
        <f t="shared" si="304"/>
        <v>200</v>
      </c>
      <c r="EL162" s="113">
        <f t="shared" si="305"/>
        <v>400</v>
      </c>
      <c r="EM162" s="113">
        <f t="shared" si="306"/>
        <v>0</v>
      </c>
      <c r="EN162" s="113">
        <f t="shared" si="307"/>
        <v>210</v>
      </c>
      <c r="EO162" s="113">
        <f t="shared" si="308"/>
        <v>0</v>
      </c>
      <c r="EP162" s="113">
        <f t="shared" si="309"/>
        <v>0</v>
      </c>
      <c r="EQ162" s="113">
        <f t="shared" si="310"/>
        <v>0</v>
      </c>
      <c r="ER162" s="113">
        <f t="shared" si="311"/>
        <v>0</v>
      </c>
      <c r="ES162" s="113">
        <f t="shared" si="312"/>
        <v>0</v>
      </c>
      <c r="ET162" s="113"/>
      <c r="EU162" s="113">
        <f t="shared" si="313"/>
        <v>0</v>
      </c>
      <c r="EV162" s="113">
        <f t="shared" si="314"/>
        <v>0</v>
      </c>
      <c r="EW162" s="113">
        <f t="shared" si="315"/>
        <v>0</v>
      </c>
      <c r="EX162" s="113">
        <f t="shared" si="316"/>
        <v>0</v>
      </c>
      <c r="EY162" s="113">
        <f t="shared" si="317"/>
        <v>0</v>
      </c>
      <c r="EZ162" s="113">
        <f t="shared" si="318"/>
        <v>0</v>
      </c>
      <c r="FA162" s="113">
        <f t="shared" si="319"/>
        <v>0</v>
      </c>
      <c r="FB162" s="113">
        <f t="shared" si="320"/>
        <v>0</v>
      </c>
      <c r="FC162" s="113">
        <f t="shared" si="246"/>
        <v>450</v>
      </c>
      <c r="FD162" s="113">
        <f t="shared" si="247"/>
        <v>0</v>
      </c>
      <c r="FE162" s="113">
        <f t="shared" si="321"/>
        <v>0</v>
      </c>
      <c r="FF162" s="113">
        <f t="shared" si="322"/>
        <v>0</v>
      </c>
      <c r="FG162" s="113">
        <f t="shared" si="323"/>
        <v>0</v>
      </c>
      <c r="FH162" s="113">
        <f t="shared" si="324"/>
        <v>0</v>
      </c>
      <c r="FI162" s="113">
        <f t="shared" si="325"/>
        <v>0</v>
      </c>
      <c r="FJ162" s="113">
        <f t="shared" si="326"/>
        <v>0</v>
      </c>
      <c r="FK162" s="113">
        <f t="shared" si="327"/>
        <v>0</v>
      </c>
      <c r="FL162" s="113">
        <f t="shared" si="328"/>
        <v>0</v>
      </c>
      <c r="FM162" s="113">
        <f t="shared" si="248"/>
        <v>0</v>
      </c>
      <c r="FN162" s="113">
        <f t="shared" si="249"/>
        <v>0</v>
      </c>
      <c r="FO162" s="113">
        <f t="shared" si="250"/>
        <v>0</v>
      </c>
      <c r="FP162" s="113">
        <f t="shared" si="251"/>
        <v>2000</v>
      </c>
      <c r="FQ162" s="113">
        <f t="shared" si="329"/>
        <v>1120</v>
      </c>
      <c r="FR162" s="113">
        <f t="shared" si="252"/>
        <v>0</v>
      </c>
      <c r="FS162" s="113">
        <f t="shared" si="253"/>
        <v>0</v>
      </c>
      <c r="FT162" s="113">
        <f t="shared" si="254"/>
        <v>0</v>
      </c>
      <c r="FU162" s="113">
        <f t="shared" si="330"/>
        <v>8000</v>
      </c>
      <c r="FV162" s="113">
        <f t="shared" si="331"/>
        <v>2000</v>
      </c>
      <c r="FW162" s="113">
        <f t="shared" si="332"/>
        <v>0</v>
      </c>
      <c r="FX162" s="113">
        <f t="shared" si="333"/>
        <v>630</v>
      </c>
      <c r="FY162" s="113">
        <f t="shared" si="334"/>
        <v>0</v>
      </c>
      <c r="FZ162" s="113">
        <f t="shared" si="335"/>
        <v>0</v>
      </c>
      <c r="GA162" s="113">
        <f t="shared" si="336"/>
        <v>0</v>
      </c>
      <c r="GB162" s="113">
        <f t="shared" si="337"/>
        <v>0</v>
      </c>
      <c r="GC162" s="113">
        <f t="shared" si="338"/>
        <v>0</v>
      </c>
    </row>
    <row r="163" spans="2:185" ht="12.75" customHeight="1" x14ac:dyDescent="0.2">
      <c r="B163" s="124">
        <v>156</v>
      </c>
      <c r="C163" s="121" t="s">
        <v>424</v>
      </c>
      <c r="D163" s="126" t="s">
        <v>198</v>
      </c>
      <c r="E163" s="40">
        <f>SUMIF(Entrada_Dados_Ano_2012!$C$7:$C$253,D163,Entrada_Dados_Ano_2012!$D$7:$D$253)</f>
        <v>0</v>
      </c>
      <c r="F163" s="40">
        <f>SUMIF(Entrada_Dados_Ano_2012!$C$7:$C$253,D163,Entrada_Dados_Ano_2012!$E$7:$E$253)</f>
        <v>0</v>
      </c>
      <c r="G163" s="40">
        <f>SUMIF(Entrada_Dados_Ano_2012!$C$7:$C$253,D163,Entrada_Dados_Ano_2012!$F$7:$F$253)</f>
        <v>0</v>
      </c>
      <c r="H163" s="40">
        <f ca="1">SUMIF(Entrada_Dados_Ano_2012!$C$7:$C$253,D163,Entrada_Dados_Ano_2012!$G$7:$G$251)</f>
        <v>0</v>
      </c>
      <c r="I163" s="40">
        <f>SUMIF(Entrada_Dados_Ano_2012!$C$7:$C$251,D163,Entrada_Dados_Ano_2012!$H$7:$H$253)</f>
        <v>60</v>
      </c>
      <c r="J163" s="40">
        <f>SUMIF(Entrada_Dados_Ano_2012!$C$7:$C$253,D163,Entrada_Dados_Ano_2012!$I$7:$I$253)</f>
        <v>0</v>
      </c>
      <c r="K163" s="40">
        <f>SUMIF(Entrada_Dados_Ano_2012!$C$7:$C$253,D163,Entrada_Dados_Ano_2012!$J$7:$J$253)</f>
        <v>0</v>
      </c>
      <c r="L163" s="40">
        <f>SUMIF(Entrada_Dados_Ano_2012!$C$7:$C$253,D163,Entrada_Dados_Ano_2012!$K$7:$K$253)</f>
        <v>0</v>
      </c>
      <c r="M163" s="40">
        <f>SUMIF(Entrada_Dados_Ano_2012!$C$7:$C$253,D163,Entrada_Dados_Ano_2012!$L$7:$L$253)</f>
        <v>0</v>
      </c>
      <c r="N163" s="40">
        <f>SUMIF(Entrada_Dados_Ano_2012!$C$7:$C$253,D163,Entrada_Dados_Ano_2012!$M$7:$M$253)</f>
        <v>0</v>
      </c>
      <c r="O163" s="40">
        <f>SUMIF(Entrada_Dados_Ano_2012!$C$7:$C$253,D163,Entrada_Dados_Ano_2012!$N$7:$N$253)</f>
        <v>0</v>
      </c>
      <c r="P163" s="40">
        <f>SUMIF(Entrada_Dados_Ano_2012!$C$7:$C$253,D163,Entrada_Dados_Ano_2012!$O$7:$O$253)</f>
        <v>0</v>
      </c>
      <c r="Q163" s="40">
        <f>SUMIF(Entrada_Dados_Ano_2012!$C$7:$C$253,D163,Entrada_Dados_Ano_2012!$P$7:$P$253)</f>
        <v>120</v>
      </c>
      <c r="R163" s="40">
        <f>SUMIF(Entrada_Dados_Ano_2012!$C$7:$C$253,D163,Entrada_Dados_Ano_2012!$Q$7:$Q$253)</f>
        <v>0</v>
      </c>
      <c r="S163" s="40">
        <f>SUMIF(Entrada_Dados_Ano_2012!$C$7:$C$253,D163,Entrada_Dados_Ano_2012!$R$7:$R$253)</f>
        <v>260</v>
      </c>
      <c r="T163" s="40">
        <f>SUMIF(Entrada_Dados_Ano_2012!$C$7:$C$253,D163,Entrada_Dados_Ano_2012!$S$7:$S$253)</f>
        <v>290</v>
      </c>
      <c r="U163" s="40">
        <f>SUMIF(Entrada_Dados_Ano_2012!$C$7:$C$253,D163,Entrada_Dados_Ano_2012!$T$7:$T$253)</f>
        <v>0</v>
      </c>
      <c r="V163" s="40">
        <f>SUMIF(Entrada_Dados_Ano_2012!$C$7:$C$253,D163,Entrada_Dados_Ano_2012!$U$7:$U$253)</f>
        <v>0</v>
      </c>
      <c r="W163" s="145">
        <f>SUMIF(Entrada_Dados_Ano_2012!$C$7:$C$253,D163,Entrada_Dados_Ano_2012!$V$7:$V$253)</f>
        <v>0</v>
      </c>
      <c r="X163" s="142">
        <f>SUMIF(Entrada_Dados_Ano_2012!$C$7:$C$253,D163,Entrada_Dados_Ano_2012!$Y$7:$Y$253)</f>
        <v>0</v>
      </c>
      <c r="Y163" s="40">
        <f>SUMIF(Entrada_Dados_Ano_2012!$C$7:$C$253,D163,Entrada_Dados_Ano_2012!$Z$7:$Z$253)</f>
        <v>0</v>
      </c>
      <c r="Z163" s="40">
        <f>SUMIF(Entrada_Dados_Ano_2012!$C$7:$C$253,D163,Entrada_Dados_Ano_2012!$AA$7:$AA$253)</f>
        <v>0</v>
      </c>
      <c r="AA163" s="40">
        <f>SUMIF(Entrada_Dados_Ano_2012!$C$7:$C$253,D163,Entrada_Dados_Ano_2012!$AB$7:$AB$253)</f>
        <v>0</v>
      </c>
      <c r="AB163" s="40">
        <f>SUMIF(Entrada_Dados_Ano_2012!$C$7:$C$253,D163,Entrada_Dados_Ano_2012!$AC$7:$AC$253)</f>
        <v>60</v>
      </c>
      <c r="AC163" s="40">
        <f>SUMIF(Entrada_Dados_Ano_2012!$C$7:$C$253,D163,Entrada_Dados_Ano_2012!$AD$7:$AD$253)</f>
        <v>0</v>
      </c>
      <c r="AD163" s="40">
        <f>SUMIF(Entrada_Dados_Ano_2012!$C$7:$C$253,D163,Entrada_Dados_Ano_2012!$AE$7:$AE$253)</f>
        <v>0</v>
      </c>
      <c r="AE163" s="40">
        <f>SUMIF(Entrada_Dados_Ano_2012!$C$7:$C$253,D163,Entrada_Dados_Ano_2012!$AF$7:$AF$253)</f>
        <v>0</v>
      </c>
      <c r="AF163" s="40">
        <f>SUMIF(Entrada_Dados_Ano_2012!$C$7:$C$253,D163,Entrada_Dados_Ano_2012!$AG$7:$AG$253)</f>
        <v>0</v>
      </c>
      <c r="AG163" s="40">
        <f>SUMIF(Entrada_Dados_Ano_2012!$C$7:$C$253,D163,Entrada_Dados_Ano_2012!$AH$7:$AH$253)</f>
        <v>0</v>
      </c>
      <c r="AH163" s="40">
        <f>SUMIF(Entrada_Dados_Ano_2012!$C$7:$C$253,D163,Entrada_Dados_Ano_2012!$AI$7:$AI$253)</f>
        <v>0</v>
      </c>
      <c r="AI163" s="40">
        <f>SUMIF(Entrada_Dados_Ano_2012!$C$7:$C$253,D163,Entrada_Dados_Ano_2012!$AJ$7:$AJ$253)</f>
        <v>0</v>
      </c>
      <c r="AJ163" s="40">
        <f>SUMIF(Entrada_Dados_Ano_2012!$C$7:$C$253,D163,Entrada_Dados_Ano_2012!$AK$7:$AK$253)</f>
        <v>120</v>
      </c>
      <c r="AK163" s="40">
        <f>SUMIF(Entrada_Dados_Ano_2012!$C$7:$C$253,D163,Entrada_Dados_Ano_2012!$AL$7:$AL$253)</f>
        <v>0</v>
      </c>
      <c r="AL163" s="40">
        <f>SUMIF(Entrada_Dados_Ano_2012!$C$7:$C$253,D163,Entrada_Dados_Ano_2012!$AM$7:$AM$253)</f>
        <v>260</v>
      </c>
      <c r="AM163" s="40">
        <f>SUMIF(Entrada_Dados_Ano_2012!$C$7:$C$253,D163,Entrada_Dados_Ano_2012!$AN$7:$AN$253)</f>
        <v>290</v>
      </c>
      <c r="AN163" s="40">
        <f>SUMIF(Entrada_Dados_Ano_2012!$C$7:$C$253,D163,Entrada_Dados_Ano_2012!$AO$7:$AO$253)</f>
        <v>0</v>
      </c>
      <c r="AO163" s="40">
        <f>SUMIF(Entrada_Dados_Ano_2012!$C$7:$C$253,D163,Entrada_Dados_Ano_2012!$AP$7:$AP$253)</f>
        <v>0</v>
      </c>
      <c r="AP163" s="145">
        <f>SUMIF(Entrada_Dados_Ano_2012!$C$7:$C$253,D163,Entrada_Dados_Ano_2012!$AQ$7:$AQ$253)</f>
        <v>0</v>
      </c>
      <c r="AQ163" s="142">
        <f>SUMIF(Entrada_Dados_Ano_2012!$C$7:$C$253,D163,Entrada_Dados_Ano_2012!$AT$7:$AT$253)</f>
        <v>0</v>
      </c>
      <c r="AR163" s="40">
        <f>SUMIF(Entrada_Dados_Ano_2012!$C$7:$C$253,D163,Entrada_Dados_Ano_2012!$AU$7:$AU$253)</f>
        <v>0</v>
      </c>
      <c r="AS163" s="40">
        <f>SUMIF(Entrada_Dados_Ano_2012!$C$7:$C$253,D163,Entrada_Dados_Ano_2012!$AV$7:$AV$253)</f>
        <v>0</v>
      </c>
      <c r="AT163" s="40">
        <f>SUMIF(Entrada_Dados_Ano_2012!$C$7:$C$253,D163,Entrada_Dados_Ano_2012!$AW$7:$AW$253)</f>
        <v>0</v>
      </c>
      <c r="AU163" s="40">
        <f>SUMIF(Entrada_Dados_Ano_2012!$C$7:$C$253,D163,Entrada_Dados_Ano_2012!$AX$7:$AX$253)</f>
        <v>130</v>
      </c>
      <c r="AV163" s="40">
        <f>SUMIF(Entrada_Dados_Ano_2012!$C$7:$C$253,D163,Entrada_Dados_Ano_2012!$AY$7:$AY$253)</f>
        <v>0</v>
      </c>
      <c r="AW163" s="40">
        <f>SUMIF(Entrada_Dados_Ano_2012!$C$7:$C$253,D163,Entrada_Dados_Ano_2012!$AZ$7:$AZ$253)</f>
        <v>0</v>
      </c>
      <c r="AX163" s="40">
        <f>SUMIF(Entrada_Dados_Ano_2012!$C$7:$C$253,D163,Entrada_Dados_Ano_2012!$BA$7:$BA$253)</f>
        <v>0</v>
      </c>
      <c r="AY163" s="40">
        <f>SUMIF(Entrada_Dados_Ano_2012!$C$7:$C$253,D163,Entrada_Dados_Ano_2012!$BB$7:$BB$253)</f>
        <v>0</v>
      </c>
      <c r="AZ163" s="40">
        <f>SUMIF(Entrada_Dados_Ano_2012!$C$7:$C$253,D163,Entrada_Dados_Ano_2012!$BC$7:$BC$253)</f>
        <v>0</v>
      </c>
      <c r="BA163" s="40">
        <f>SUMIF(Entrada_Dados_Ano_2012!$C$7:$C$253,D163,Entrada_Dados_Ano_2012!$BD$7:$BD$253)</f>
        <v>0</v>
      </c>
      <c r="BB163" s="40">
        <f>SUMIF(Entrada_Dados_Ano_2012!$C$7:$C$253,D163,Entrada_Dados_Ano_2012!$BE$7:$BE$253)</f>
        <v>0</v>
      </c>
      <c r="BC163" s="40">
        <f>SUMIF(Entrada_Dados_Ano_2012!$C$7:$C$253,D163,Entrada_Dados_Ano_2012!$BF$7:$BF$253)</f>
        <v>2000</v>
      </c>
      <c r="BD163" s="40">
        <f>SUMIF(Entrada_Dados_Ano_2012!$C$7:$C$253,D163,Entrada_Dados_Ano_2012!$BG$7:$BG$253)</f>
        <v>0</v>
      </c>
      <c r="BE163" s="40">
        <f>SUMIF(Entrada_Dados_Ano_2012!$C$7:$C$253,D163,Entrada_Dados_Ano_2012!$BH$7:$BH$253)</f>
        <v>1200</v>
      </c>
      <c r="BF163" s="40">
        <f>SUMIF(Entrada_Dados_Ano_2012!$C$7:$C$253,D163,Entrada_Dados_Ano_2012!$BI$7:$BI$253)</f>
        <v>870</v>
      </c>
      <c r="BG163" s="40">
        <f>SUMIF(Entrada_Dados_Ano_2012!$C$7:$C$253,D163,Entrada_Dados_Ano_2012!$BJ$7:$BJ$253)</f>
        <v>0</v>
      </c>
      <c r="BH163" s="40">
        <f>SUMIF(Entrada_Dados_Ano_2012!$C$7:$C$253,D163,Entrada_Dados_Ano_2012!$BK$7:$BK$253)</f>
        <v>0</v>
      </c>
      <c r="BI163" s="40">
        <f>SUMIF(Entrada_Dados_Ano_2012!$C$7:$C$253,D163,Entrada_Dados_Ano_2012!$BL$7:$BL$253)</f>
        <v>0</v>
      </c>
      <c r="BK163" s="80">
        <v>156</v>
      </c>
      <c r="BL163" s="81">
        <f t="shared" si="255"/>
        <v>0</v>
      </c>
      <c r="BM163" s="80" t="str">
        <f>IF(BL163=1,SUM($BL$8:BL163),"")</f>
        <v/>
      </c>
      <c r="BN163" s="86" t="str">
        <f t="shared" si="256"/>
        <v>Mutunópolis</v>
      </c>
      <c r="BO163" s="117">
        <f t="shared" si="339"/>
        <v>0</v>
      </c>
      <c r="BP163" s="116">
        <f>HLOOKUP($BP$6,$BZ$6:DI163,BX163)</f>
        <v>0</v>
      </c>
      <c r="BQ163" s="117">
        <f>HLOOKUP($BQ$6,$DJ$6:ES163,BX163)</f>
        <v>0</v>
      </c>
      <c r="BR163" s="116">
        <f>HLOOKUP($BR$6,$ET$6:GC163,BX163)</f>
        <v>0</v>
      </c>
      <c r="BS163" s="84" t="str">
        <f t="shared" si="257"/>
        <v/>
      </c>
      <c r="BT163" s="96" t="str">
        <f>IF((SUM($BL162:$BL$254)=0),"",IF($BK163=VLOOKUP($BK163,$BM$8:$BM$254,1),IF(VLOOKUP($BK163,$BM$8:$BO$254,2)=0,"",VLOOKUP($BK163,$BM$8:$BO$254,3))," "))</f>
        <v/>
      </c>
      <c r="BU163" s="93" t="str">
        <f t="shared" si="258"/>
        <v/>
      </c>
      <c r="BV163" s="90" t="str">
        <f t="shared" si="259"/>
        <v/>
      </c>
      <c r="BW163" s="93" t="str">
        <f t="shared" si="260"/>
        <v/>
      </c>
      <c r="BX163" s="97">
        <v>158</v>
      </c>
      <c r="BY163" s="29"/>
      <c r="BZ163" s="113"/>
      <c r="CA163" s="113">
        <f t="shared" si="261"/>
        <v>0</v>
      </c>
      <c r="CB163" s="113">
        <f t="shared" si="262"/>
        <v>0</v>
      </c>
      <c r="CC163" s="113">
        <f t="shared" si="263"/>
        <v>0</v>
      </c>
      <c r="CD163" s="113">
        <f t="shared" si="264"/>
        <v>0</v>
      </c>
      <c r="CE163" s="113">
        <f t="shared" ca="1" si="265"/>
        <v>0</v>
      </c>
      <c r="CF163" s="113">
        <f t="shared" si="266"/>
        <v>60</v>
      </c>
      <c r="CG163" s="113">
        <f t="shared" si="267"/>
        <v>0</v>
      </c>
      <c r="CH163" s="113">
        <f t="shared" si="268"/>
        <v>0</v>
      </c>
      <c r="CI163" s="113">
        <f t="shared" si="228"/>
        <v>0</v>
      </c>
      <c r="CJ163" s="113">
        <f t="shared" si="229"/>
        <v>0</v>
      </c>
      <c r="CK163" s="113">
        <f t="shared" si="269"/>
        <v>0</v>
      </c>
      <c r="CL163" s="113">
        <f t="shared" si="270"/>
        <v>0</v>
      </c>
      <c r="CM163" s="113">
        <f t="shared" si="271"/>
        <v>0</v>
      </c>
      <c r="CN163" s="113">
        <f t="shared" si="272"/>
        <v>0</v>
      </c>
      <c r="CO163" s="113">
        <f t="shared" si="273"/>
        <v>0</v>
      </c>
      <c r="CP163" s="113">
        <f t="shared" si="274"/>
        <v>0</v>
      </c>
      <c r="CQ163" s="113">
        <f t="shared" si="275"/>
        <v>0</v>
      </c>
      <c r="CR163" s="113">
        <f t="shared" si="276"/>
        <v>0</v>
      </c>
      <c r="CS163" s="113">
        <f t="shared" si="230"/>
        <v>0</v>
      </c>
      <c r="CT163" s="113">
        <f t="shared" si="231"/>
        <v>0</v>
      </c>
      <c r="CU163" s="113">
        <f t="shared" si="232"/>
        <v>0</v>
      </c>
      <c r="CV163" s="113">
        <f t="shared" si="233"/>
        <v>0</v>
      </c>
      <c r="CW163" s="113">
        <f t="shared" si="277"/>
        <v>120</v>
      </c>
      <c r="CX163" s="113">
        <f t="shared" si="234"/>
        <v>0</v>
      </c>
      <c r="CY163" s="113">
        <f t="shared" si="235"/>
        <v>0</v>
      </c>
      <c r="CZ163" s="113">
        <f t="shared" si="236"/>
        <v>0</v>
      </c>
      <c r="DA163" s="113">
        <f t="shared" si="278"/>
        <v>0</v>
      </c>
      <c r="DB163" s="113">
        <f t="shared" si="279"/>
        <v>260</v>
      </c>
      <c r="DC163" s="113">
        <f t="shared" si="280"/>
        <v>0</v>
      </c>
      <c r="DD163" s="113">
        <f t="shared" si="281"/>
        <v>290</v>
      </c>
      <c r="DE163" s="113">
        <f t="shared" si="282"/>
        <v>0</v>
      </c>
      <c r="DF163" s="113">
        <f t="shared" si="283"/>
        <v>0</v>
      </c>
      <c r="DG163" s="113">
        <f t="shared" si="284"/>
        <v>0</v>
      </c>
      <c r="DH163" s="113">
        <f t="shared" si="285"/>
        <v>0</v>
      </c>
      <c r="DI163" s="113">
        <f t="shared" si="286"/>
        <v>0</v>
      </c>
      <c r="DJ163" s="113"/>
      <c r="DK163" s="113">
        <f t="shared" si="287"/>
        <v>0</v>
      </c>
      <c r="DL163" s="113">
        <f t="shared" si="288"/>
        <v>0</v>
      </c>
      <c r="DM163" s="113">
        <f t="shared" si="289"/>
        <v>0</v>
      </c>
      <c r="DN163" s="113">
        <f t="shared" si="290"/>
        <v>0</v>
      </c>
      <c r="DO163" s="113">
        <f t="shared" si="291"/>
        <v>0</v>
      </c>
      <c r="DP163" s="113">
        <f t="shared" si="292"/>
        <v>60</v>
      </c>
      <c r="DQ163" s="113">
        <f t="shared" si="293"/>
        <v>0</v>
      </c>
      <c r="DR163" s="113">
        <f t="shared" si="294"/>
        <v>0</v>
      </c>
      <c r="DS163" s="113">
        <f t="shared" si="237"/>
        <v>0</v>
      </c>
      <c r="DT163" s="113">
        <f t="shared" si="238"/>
        <v>0</v>
      </c>
      <c r="DU163" s="113">
        <f t="shared" si="295"/>
        <v>0</v>
      </c>
      <c r="DV163" s="113">
        <f t="shared" si="296"/>
        <v>0</v>
      </c>
      <c r="DW163" s="113">
        <f t="shared" si="297"/>
        <v>0</v>
      </c>
      <c r="DX163" s="113">
        <f t="shared" si="298"/>
        <v>0</v>
      </c>
      <c r="DY163" s="113">
        <f t="shared" si="299"/>
        <v>0</v>
      </c>
      <c r="DZ163" s="113">
        <f t="shared" si="300"/>
        <v>0</v>
      </c>
      <c r="EA163" s="113">
        <f t="shared" si="301"/>
        <v>0</v>
      </c>
      <c r="EB163" s="113">
        <f t="shared" si="302"/>
        <v>0</v>
      </c>
      <c r="EC163" s="113">
        <f t="shared" si="239"/>
        <v>0</v>
      </c>
      <c r="ED163" s="113">
        <f t="shared" si="240"/>
        <v>0</v>
      </c>
      <c r="EE163" s="113">
        <f t="shared" si="241"/>
        <v>0</v>
      </c>
      <c r="EF163" s="113">
        <f t="shared" si="242"/>
        <v>0</v>
      </c>
      <c r="EG163" s="113">
        <f t="shared" si="303"/>
        <v>120</v>
      </c>
      <c r="EH163" s="113">
        <f t="shared" si="243"/>
        <v>0</v>
      </c>
      <c r="EI163" s="113">
        <f t="shared" si="244"/>
        <v>0</v>
      </c>
      <c r="EJ163" s="113">
        <f t="shared" si="245"/>
        <v>0</v>
      </c>
      <c r="EK163" s="113">
        <f t="shared" si="304"/>
        <v>0</v>
      </c>
      <c r="EL163" s="113">
        <f t="shared" si="305"/>
        <v>260</v>
      </c>
      <c r="EM163" s="113">
        <f t="shared" si="306"/>
        <v>0</v>
      </c>
      <c r="EN163" s="113">
        <f t="shared" si="307"/>
        <v>290</v>
      </c>
      <c r="EO163" s="113">
        <f t="shared" si="308"/>
        <v>0</v>
      </c>
      <c r="EP163" s="113">
        <f t="shared" si="309"/>
        <v>0</v>
      </c>
      <c r="EQ163" s="113">
        <f t="shared" si="310"/>
        <v>0</v>
      </c>
      <c r="ER163" s="113">
        <f t="shared" si="311"/>
        <v>0</v>
      </c>
      <c r="ES163" s="113">
        <f t="shared" si="312"/>
        <v>0</v>
      </c>
      <c r="ET163" s="113"/>
      <c r="EU163" s="113">
        <f t="shared" si="313"/>
        <v>0</v>
      </c>
      <c r="EV163" s="113">
        <f t="shared" si="314"/>
        <v>0</v>
      </c>
      <c r="EW163" s="113">
        <f t="shared" si="315"/>
        <v>0</v>
      </c>
      <c r="EX163" s="113">
        <f t="shared" si="316"/>
        <v>0</v>
      </c>
      <c r="EY163" s="113">
        <f t="shared" si="317"/>
        <v>0</v>
      </c>
      <c r="EZ163" s="113">
        <f t="shared" si="318"/>
        <v>130</v>
      </c>
      <c r="FA163" s="113">
        <f t="shared" si="319"/>
        <v>0</v>
      </c>
      <c r="FB163" s="113">
        <f t="shared" si="320"/>
        <v>0</v>
      </c>
      <c r="FC163" s="113">
        <f t="shared" si="246"/>
        <v>0</v>
      </c>
      <c r="FD163" s="113">
        <f t="shared" si="247"/>
        <v>0</v>
      </c>
      <c r="FE163" s="113">
        <f t="shared" si="321"/>
        <v>0</v>
      </c>
      <c r="FF163" s="113">
        <f t="shared" si="322"/>
        <v>0</v>
      </c>
      <c r="FG163" s="113">
        <f t="shared" si="323"/>
        <v>0</v>
      </c>
      <c r="FH163" s="113">
        <f t="shared" si="324"/>
        <v>0</v>
      </c>
      <c r="FI163" s="113">
        <f t="shared" si="325"/>
        <v>0</v>
      </c>
      <c r="FJ163" s="113">
        <f t="shared" si="326"/>
        <v>0</v>
      </c>
      <c r="FK163" s="113">
        <f t="shared" si="327"/>
        <v>0</v>
      </c>
      <c r="FL163" s="113">
        <f t="shared" si="328"/>
        <v>0</v>
      </c>
      <c r="FM163" s="113">
        <f t="shared" si="248"/>
        <v>0</v>
      </c>
      <c r="FN163" s="113">
        <f t="shared" si="249"/>
        <v>0</v>
      </c>
      <c r="FO163" s="113">
        <f t="shared" si="250"/>
        <v>0</v>
      </c>
      <c r="FP163" s="113">
        <f t="shared" si="251"/>
        <v>0</v>
      </c>
      <c r="FQ163" s="113">
        <f t="shared" si="329"/>
        <v>2000</v>
      </c>
      <c r="FR163" s="113">
        <f t="shared" si="252"/>
        <v>0</v>
      </c>
      <c r="FS163" s="113">
        <f t="shared" si="253"/>
        <v>0</v>
      </c>
      <c r="FT163" s="113">
        <f t="shared" si="254"/>
        <v>0</v>
      </c>
      <c r="FU163" s="113">
        <f t="shared" si="330"/>
        <v>0</v>
      </c>
      <c r="FV163" s="113">
        <f t="shared" si="331"/>
        <v>1200</v>
      </c>
      <c r="FW163" s="113">
        <f t="shared" si="332"/>
        <v>0</v>
      </c>
      <c r="FX163" s="113">
        <f t="shared" si="333"/>
        <v>870</v>
      </c>
      <c r="FY163" s="113">
        <f t="shared" si="334"/>
        <v>0</v>
      </c>
      <c r="FZ163" s="113">
        <f t="shared" si="335"/>
        <v>0</v>
      </c>
      <c r="GA163" s="113">
        <f t="shared" si="336"/>
        <v>0</v>
      </c>
      <c r="GB163" s="113">
        <f t="shared" si="337"/>
        <v>0</v>
      </c>
      <c r="GC163" s="113">
        <f t="shared" si="338"/>
        <v>0</v>
      </c>
    </row>
    <row r="164" spans="2:185" ht="12.75" customHeight="1" x14ac:dyDescent="0.2">
      <c r="B164" s="124">
        <v>157</v>
      </c>
      <c r="C164" s="121" t="s">
        <v>425</v>
      </c>
      <c r="D164" s="126" t="s">
        <v>199</v>
      </c>
      <c r="E164" s="40">
        <f>SUMIF(Entrada_Dados_Ano_2012!$C$7:$C$253,D164,Entrada_Dados_Ano_2012!$D$7:$D$253)</f>
        <v>0</v>
      </c>
      <c r="F164" s="40">
        <f>SUMIF(Entrada_Dados_Ano_2012!$C$7:$C$253,D164,Entrada_Dados_Ano_2012!$E$7:$E$253)</f>
        <v>0</v>
      </c>
      <c r="G164" s="40">
        <f>SUMIF(Entrada_Dados_Ano_2012!$C$7:$C$253,D164,Entrada_Dados_Ano_2012!$F$7:$F$253)</f>
        <v>0</v>
      </c>
      <c r="H164" s="40">
        <f ca="1">SUMIF(Entrada_Dados_Ano_2012!$C$7:$C$253,D164,Entrada_Dados_Ano_2012!$G$7:$G$251)</f>
        <v>0</v>
      </c>
      <c r="I164" s="40">
        <f>SUMIF(Entrada_Dados_Ano_2012!$C$7:$C$251,D164,Entrada_Dados_Ano_2012!$H$7:$H$253)</f>
        <v>120</v>
      </c>
      <c r="J164" s="40">
        <f>SUMIF(Entrada_Dados_Ano_2012!$C$7:$C$253,D164,Entrada_Dados_Ano_2012!$I$7:$I$253)</f>
        <v>0</v>
      </c>
      <c r="K164" s="40">
        <f>SUMIF(Entrada_Dados_Ano_2012!$C$7:$C$253,D164,Entrada_Dados_Ano_2012!$J$7:$J$253)</f>
        <v>0</v>
      </c>
      <c r="L164" s="40">
        <f>SUMIF(Entrada_Dados_Ano_2012!$C$7:$C$253,D164,Entrada_Dados_Ano_2012!$K$7:$K$253)</f>
        <v>0</v>
      </c>
      <c r="M164" s="40">
        <f>SUMIF(Entrada_Dados_Ano_2012!$C$7:$C$253,D164,Entrada_Dados_Ano_2012!$L$7:$L$253)</f>
        <v>0</v>
      </c>
      <c r="N164" s="40">
        <f>SUMIF(Entrada_Dados_Ano_2012!$C$7:$C$253,D164,Entrada_Dados_Ano_2012!$M$7:$M$253)</f>
        <v>0</v>
      </c>
      <c r="O164" s="40">
        <f>SUMIF(Entrada_Dados_Ano_2012!$C$7:$C$253,D164,Entrada_Dados_Ano_2012!$N$7:$N$253)</f>
        <v>0</v>
      </c>
      <c r="P164" s="40">
        <f>SUMIF(Entrada_Dados_Ano_2012!$C$7:$C$253,D164,Entrada_Dados_Ano_2012!$O$7:$O$253)</f>
        <v>0</v>
      </c>
      <c r="Q164" s="40">
        <f>SUMIF(Entrada_Dados_Ano_2012!$C$7:$C$253,D164,Entrada_Dados_Ano_2012!$P$7:$P$253)</f>
        <v>0</v>
      </c>
      <c r="R164" s="40">
        <f>SUMIF(Entrada_Dados_Ano_2012!$C$7:$C$253,D164,Entrada_Dados_Ano_2012!$Q$7:$Q$253)</f>
        <v>0</v>
      </c>
      <c r="S164" s="40">
        <f>SUMIF(Entrada_Dados_Ano_2012!$C$7:$C$253,D164,Entrada_Dados_Ano_2012!$R$7:$R$253)</f>
        <v>1000</v>
      </c>
      <c r="T164" s="40">
        <f>SUMIF(Entrada_Dados_Ano_2012!$C$7:$C$253,D164,Entrada_Dados_Ano_2012!$S$7:$S$253)</f>
        <v>550</v>
      </c>
      <c r="U164" s="40">
        <f>SUMIF(Entrada_Dados_Ano_2012!$C$7:$C$253,D164,Entrada_Dados_Ano_2012!$T$7:$T$253)</f>
        <v>0</v>
      </c>
      <c r="V164" s="40">
        <f>SUMIF(Entrada_Dados_Ano_2012!$C$7:$C$253,D164,Entrada_Dados_Ano_2012!$U$7:$U$253)</f>
        <v>0</v>
      </c>
      <c r="W164" s="145">
        <f>SUMIF(Entrada_Dados_Ano_2012!$C$7:$C$253,D164,Entrada_Dados_Ano_2012!$V$7:$V$253)</f>
        <v>0</v>
      </c>
      <c r="X164" s="142">
        <f>SUMIF(Entrada_Dados_Ano_2012!$C$7:$C$253,D164,Entrada_Dados_Ano_2012!$Y$7:$Y$253)</f>
        <v>0</v>
      </c>
      <c r="Y164" s="40">
        <f>SUMIF(Entrada_Dados_Ano_2012!$C$7:$C$253,D164,Entrada_Dados_Ano_2012!$Z$7:$Z$253)</f>
        <v>0</v>
      </c>
      <c r="Z164" s="40">
        <f>SUMIF(Entrada_Dados_Ano_2012!$C$7:$C$253,D164,Entrada_Dados_Ano_2012!$AA$7:$AA$253)</f>
        <v>0</v>
      </c>
      <c r="AA164" s="40">
        <f>SUMIF(Entrada_Dados_Ano_2012!$C$7:$C$253,D164,Entrada_Dados_Ano_2012!$AB$7:$AB$253)</f>
        <v>0</v>
      </c>
      <c r="AB164" s="40">
        <f>SUMIF(Entrada_Dados_Ano_2012!$C$7:$C$253,D164,Entrada_Dados_Ano_2012!$AC$7:$AC$253)</f>
        <v>120</v>
      </c>
      <c r="AC164" s="40">
        <f>SUMIF(Entrada_Dados_Ano_2012!$C$7:$C$253,D164,Entrada_Dados_Ano_2012!$AD$7:$AD$253)</f>
        <v>0</v>
      </c>
      <c r="AD164" s="40">
        <f>SUMIF(Entrada_Dados_Ano_2012!$C$7:$C$253,D164,Entrada_Dados_Ano_2012!$AE$7:$AE$253)</f>
        <v>0</v>
      </c>
      <c r="AE164" s="40">
        <f>SUMIF(Entrada_Dados_Ano_2012!$C$7:$C$253,D164,Entrada_Dados_Ano_2012!$AF$7:$AF$253)</f>
        <v>0</v>
      </c>
      <c r="AF164" s="40">
        <f>SUMIF(Entrada_Dados_Ano_2012!$C$7:$C$253,D164,Entrada_Dados_Ano_2012!$AG$7:$AG$253)</f>
        <v>0</v>
      </c>
      <c r="AG164" s="40">
        <f>SUMIF(Entrada_Dados_Ano_2012!$C$7:$C$253,D164,Entrada_Dados_Ano_2012!$AH$7:$AH$253)</f>
        <v>0</v>
      </c>
      <c r="AH164" s="40">
        <f>SUMIF(Entrada_Dados_Ano_2012!$C$7:$C$253,D164,Entrada_Dados_Ano_2012!$AI$7:$AI$253)</f>
        <v>0</v>
      </c>
      <c r="AI164" s="40">
        <f>SUMIF(Entrada_Dados_Ano_2012!$C$7:$C$253,D164,Entrada_Dados_Ano_2012!$AJ$7:$AJ$253)</f>
        <v>0</v>
      </c>
      <c r="AJ164" s="40">
        <f>SUMIF(Entrada_Dados_Ano_2012!$C$7:$C$253,D164,Entrada_Dados_Ano_2012!$AK$7:$AK$253)</f>
        <v>0</v>
      </c>
      <c r="AK164" s="40">
        <f>SUMIF(Entrada_Dados_Ano_2012!$C$7:$C$253,D164,Entrada_Dados_Ano_2012!$AL$7:$AL$253)</f>
        <v>0</v>
      </c>
      <c r="AL164" s="40">
        <f>SUMIF(Entrada_Dados_Ano_2012!$C$7:$C$253,D164,Entrada_Dados_Ano_2012!$AM$7:$AM$253)</f>
        <v>1000</v>
      </c>
      <c r="AM164" s="40">
        <f>SUMIF(Entrada_Dados_Ano_2012!$C$7:$C$253,D164,Entrada_Dados_Ano_2012!$AN$7:$AN$253)</f>
        <v>550</v>
      </c>
      <c r="AN164" s="40">
        <f>SUMIF(Entrada_Dados_Ano_2012!$C$7:$C$253,D164,Entrada_Dados_Ano_2012!$AO$7:$AO$253)</f>
        <v>0</v>
      </c>
      <c r="AO164" s="40">
        <f>SUMIF(Entrada_Dados_Ano_2012!$C$7:$C$253,D164,Entrada_Dados_Ano_2012!$AP$7:$AP$253)</f>
        <v>0</v>
      </c>
      <c r="AP164" s="145">
        <f>SUMIF(Entrada_Dados_Ano_2012!$C$7:$C$253,D164,Entrada_Dados_Ano_2012!$AQ$7:$AQ$253)</f>
        <v>0</v>
      </c>
      <c r="AQ164" s="142">
        <f>SUMIF(Entrada_Dados_Ano_2012!$C$7:$C$253,D164,Entrada_Dados_Ano_2012!$AT$7:$AT$253)</f>
        <v>0</v>
      </c>
      <c r="AR164" s="40">
        <f>SUMIF(Entrada_Dados_Ano_2012!$C$7:$C$253,D164,Entrada_Dados_Ano_2012!$AU$7:$AU$253)</f>
        <v>0</v>
      </c>
      <c r="AS164" s="40">
        <f>SUMIF(Entrada_Dados_Ano_2012!$C$7:$C$253,D164,Entrada_Dados_Ano_2012!$AV$7:$AV$253)</f>
        <v>0</v>
      </c>
      <c r="AT164" s="40">
        <f>SUMIF(Entrada_Dados_Ano_2012!$C$7:$C$253,D164,Entrada_Dados_Ano_2012!$AW$7:$AW$253)</f>
        <v>0</v>
      </c>
      <c r="AU164" s="40">
        <f>SUMIF(Entrada_Dados_Ano_2012!$C$7:$C$253,D164,Entrada_Dados_Ano_2012!$AX$7:$AX$253)</f>
        <v>220</v>
      </c>
      <c r="AV164" s="40">
        <f>SUMIF(Entrada_Dados_Ano_2012!$C$7:$C$253,D164,Entrada_Dados_Ano_2012!$AY$7:$AY$253)</f>
        <v>0</v>
      </c>
      <c r="AW164" s="40">
        <f>SUMIF(Entrada_Dados_Ano_2012!$C$7:$C$253,D164,Entrada_Dados_Ano_2012!$AZ$7:$AZ$253)</f>
        <v>0</v>
      </c>
      <c r="AX164" s="40">
        <f>SUMIF(Entrada_Dados_Ano_2012!$C$7:$C$253,D164,Entrada_Dados_Ano_2012!$BA$7:$BA$253)</f>
        <v>0</v>
      </c>
      <c r="AY164" s="40">
        <f>SUMIF(Entrada_Dados_Ano_2012!$C$7:$C$253,D164,Entrada_Dados_Ano_2012!$BB$7:$BB$253)</f>
        <v>0</v>
      </c>
      <c r="AZ164" s="40">
        <f>SUMIF(Entrada_Dados_Ano_2012!$C$7:$C$253,D164,Entrada_Dados_Ano_2012!$BC$7:$BC$253)</f>
        <v>0</v>
      </c>
      <c r="BA164" s="40">
        <f>SUMIF(Entrada_Dados_Ano_2012!$C$7:$C$253,D164,Entrada_Dados_Ano_2012!$BD$7:$BD$253)</f>
        <v>0</v>
      </c>
      <c r="BB164" s="40">
        <f>SUMIF(Entrada_Dados_Ano_2012!$C$7:$C$253,D164,Entrada_Dados_Ano_2012!$BE$7:$BE$253)</f>
        <v>0</v>
      </c>
      <c r="BC164" s="40">
        <f>SUMIF(Entrada_Dados_Ano_2012!$C$7:$C$253,D164,Entrada_Dados_Ano_2012!$BF$7:$BF$253)</f>
        <v>0</v>
      </c>
      <c r="BD164" s="40">
        <f>SUMIF(Entrada_Dados_Ano_2012!$C$7:$C$253,D164,Entrada_Dados_Ano_2012!$BG$7:$BG$253)</f>
        <v>0</v>
      </c>
      <c r="BE164" s="40">
        <f>SUMIF(Entrada_Dados_Ano_2012!$C$7:$C$253,D164,Entrada_Dados_Ano_2012!$BH$7:$BH$253)</f>
        <v>4900</v>
      </c>
      <c r="BF164" s="40">
        <f>SUMIF(Entrada_Dados_Ano_2012!$C$7:$C$253,D164,Entrada_Dados_Ano_2012!$BI$7:$BI$253)</f>
        <v>1550</v>
      </c>
      <c r="BG164" s="40">
        <f>SUMIF(Entrada_Dados_Ano_2012!$C$7:$C$253,D164,Entrada_Dados_Ano_2012!$BJ$7:$BJ$253)</f>
        <v>0</v>
      </c>
      <c r="BH164" s="40">
        <f>SUMIF(Entrada_Dados_Ano_2012!$C$7:$C$253,D164,Entrada_Dados_Ano_2012!$BK$7:$BK$253)</f>
        <v>0</v>
      </c>
      <c r="BI164" s="40">
        <f>SUMIF(Entrada_Dados_Ano_2012!$C$7:$C$253,D164,Entrada_Dados_Ano_2012!$BL$7:$BL$253)</f>
        <v>0</v>
      </c>
      <c r="BK164" s="80">
        <v>157</v>
      </c>
      <c r="BL164" s="81">
        <f t="shared" si="255"/>
        <v>0</v>
      </c>
      <c r="BM164" s="80" t="str">
        <f>IF(BL164=1,SUM($BL$8:BL164),"")</f>
        <v/>
      </c>
      <c r="BN164" s="86" t="str">
        <f t="shared" si="256"/>
        <v>Nazário</v>
      </c>
      <c r="BO164" s="117">
        <f t="shared" si="339"/>
        <v>0</v>
      </c>
      <c r="BP164" s="116">
        <f>HLOOKUP($BP$6,$BZ$6:DI164,BX164)</f>
        <v>0</v>
      </c>
      <c r="BQ164" s="117">
        <f>HLOOKUP($BQ$6,$DJ$6:ES164,BX164)</f>
        <v>0</v>
      </c>
      <c r="BR164" s="116">
        <f>HLOOKUP($BR$6,$ET$6:GC164,BX164)</f>
        <v>0</v>
      </c>
      <c r="BS164" s="84" t="str">
        <f t="shared" si="257"/>
        <v/>
      </c>
      <c r="BT164" s="96" t="str">
        <f>IF((SUM($BL163:$BL$254)=0),"",IF($BK164=VLOOKUP($BK164,$BM$8:$BM$254,1),IF(VLOOKUP($BK164,$BM$8:$BO$254,2)=0,"",VLOOKUP($BK164,$BM$8:$BO$254,3))," "))</f>
        <v/>
      </c>
      <c r="BU164" s="93" t="str">
        <f t="shared" si="258"/>
        <v/>
      </c>
      <c r="BV164" s="90" t="str">
        <f t="shared" si="259"/>
        <v/>
      </c>
      <c r="BW164" s="93" t="str">
        <f t="shared" si="260"/>
        <v/>
      </c>
      <c r="BX164" s="97">
        <v>159</v>
      </c>
      <c r="BY164" s="29"/>
      <c r="BZ164" s="113"/>
      <c r="CA164" s="113">
        <f t="shared" si="261"/>
        <v>0</v>
      </c>
      <c r="CB164" s="113">
        <f t="shared" si="262"/>
        <v>0</v>
      </c>
      <c r="CC164" s="113">
        <f t="shared" si="263"/>
        <v>0</v>
      </c>
      <c r="CD164" s="113">
        <f t="shared" si="264"/>
        <v>0</v>
      </c>
      <c r="CE164" s="113">
        <f t="shared" ca="1" si="265"/>
        <v>0</v>
      </c>
      <c r="CF164" s="113">
        <f t="shared" si="266"/>
        <v>120</v>
      </c>
      <c r="CG164" s="113">
        <f t="shared" si="267"/>
        <v>10</v>
      </c>
      <c r="CH164" s="113">
        <f t="shared" si="268"/>
        <v>0</v>
      </c>
      <c r="CI164" s="113">
        <f t="shared" si="228"/>
        <v>0</v>
      </c>
      <c r="CJ164" s="113">
        <f t="shared" si="229"/>
        <v>35</v>
      </c>
      <c r="CK164" s="113">
        <f t="shared" si="269"/>
        <v>0</v>
      </c>
      <c r="CL164" s="113">
        <f t="shared" si="270"/>
        <v>0</v>
      </c>
      <c r="CM164" s="113">
        <f t="shared" si="271"/>
        <v>0</v>
      </c>
      <c r="CN164" s="113">
        <f t="shared" si="272"/>
        <v>0</v>
      </c>
      <c r="CO164" s="113">
        <f t="shared" si="273"/>
        <v>0</v>
      </c>
      <c r="CP164" s="113">
        <f t="shared" si="274"/>
        <v>0</v>
      </c>
      <c r="CQ164" s="113">
        <f t="shared" si="275"/>
        <v>0</v>
      </c>
      <c r="CR164" s="113">
        <f t="shared" si="276"/>
        <v>0</v>
      </c>
      <c r="CS164" s="113">
        <f t="shared" si="230"/>
        <v>0</v>
      </c>
      <c r="CT164" s="113">
        <f t="shared" si="231"/>
        <v>48</v>
      </c>
      <c r="CU164" s="113">
        <f t="shared" si="232"/>
        <v>0</v>
      </c>
      <c r="CV164" s="113">
        <f t="shared" si="233"/>
        <v>0</v>
      </c>
      <c r="CW164" s="113">
        <f t="shared" si="277"/>
        <v>0</v>
      </c>
      <c r="CX164" s="113">
        <f t="shared" si="234"/>
        <v>0</v>
      </c>
      <c r="CY164" s="113">
        <f t="shared" si="235"/>
        <v>0</v>
      </c>
      <c r="CZ164" s="113">
        <f t="shared" si="236"/>
        <v>0</v>
      </c>
      <c r="DA164" s="113">
        <f t="shared" si="278"/>
        <v>0</v>
      </c>
      <c r="DB164" s="113">
        <f t="shared" si="279"/>
        <v>1000</v>
      </c>
      <c r="DC164" s="113">
        <f t="shared" si="280"/>
        <v>0</v>
      </c>
      <c r="DD164" s="113">
        <f t="shared" si="281"/>
        <v>550</v>
      </c>
      <c r="DE164" s="113">
        <f t="shared" si="282"/>
        <v>0</v>
      </c>
      <c r="DF164" s="113">
        <f t="shared" si="283"/>
        <v>0</v>
      </c>
      <c r="DG164" s="113">
        <f t="shared" si="284"/>
        <v>0</v>
      </c>
      <c r="DH164" s="113">
        <f t="shared" si="285"/>
        <v>0</v>
      </c>
      <c r="DI164" s="113">
        <f t="shared" si="286"/>
        <v>0</v>
      </c>
      <c r="DJ164" s="113"/>
      <c r="DK164" s="113">
        <f t="shared" si="287"/>
        <v>0</v>
      </c>
      <c r="DL164" s="113">
        <f t="shared" si="288"/>
        <v>0</v>
      </c>
      <c r="DM164" s="113">
        <f t="shared" si="289"/>
        <v>0</v>
      </c>
      <c r="DN164" s="113">
        <f t="shared" si="290"/>
        <v>0</v>
      </c>
      <c r="DO164" s="113">
        <f t="shared" si="291"/>
        <v>0</v>
      </c>
      <c r="DP164" s="113">
        <f t="shared" si="292"/>
        <v>120</v>
      </c>
      <c r="DQ164" s="113">
        <f t="shared" si="293"/>
        <v>10</v>
      </c>
      <c r="DR164" s="113">
        <f t="shared" si="294"/>
        <v>0</v>
      </c>
      <c r="DS164" s="113">
        <f t="shared" si="237"/>
        <v>0</v>
      </c>
      <c r="DT164" s="113">
        <f t="shared" si="238"/>
        <v>35</v>
      </c>
      <c r="DU164" s="113">
        <f t="shared" si="295"/>
        <v>0</v>
      </c>
      <c r="DV164" s="113">
        <f t="shared" si="296"/>
        <v>0</v>
      </c>
      <c r="DW164" s="113">
        <f t="shared" si="297"/>
        <v>0</v>
      </c>
      <c r="DX164" s="113">
        <f t="shared" si="298"/>
        <v>0</v>
      </c>
      <c r="DY164" s="113">
        <f t="shared" si="299"/>
        <v>0</v>
      </c>
      <c r="DZ164" s="113">
        <f t="shared" si="300"/>
        <v>0</v>
      </c>
      <c r="EA164" s="113">
        <f t="shared" si="301"/>
        <v>0</v>
      </c>
      <c r="EB164" s="113">
        <f t="shared" si="302"/>
        <v>0</v>
      </c>
      <c r="EC164" s="113">
        <f t="shared" si="239"/>
        <v>0</v>
      </c>
      <c r="ED164" s="113">
        <f t="shared" si="240"/>
        <v>48</v>
      </c>
      <c r="EE164" s="113">
        <f t="shared" si="241"/>
        <v>0</v>
      </c>
      <c r="EF164" s="113">
        <f t="shared" si="242"/>
        <v>0</v>
      </c>
      <c r="EG164" s="113">
        <f t="shared" si="303"/>
        <v>0</v>
      </c>
      <c r="EH164" s="113">
        <f t="shared" si="243"/>
        <v>0</v>
      </c>
      <c r="EI164" s="113">
        <f t="shared" si="244"/>
        <v>0</v>
      </c>
      <c r="EJ164" s="113">
        <f t="shared" si="245"/>
        <v>0</v>
      </c>
      <c r="EK164" s="113">
        <f t="shared" si="304"/>
        <v>0</v>
      </c>
      <c r="EL164" s="113">
        <f t="shared" si="305"/>
        <v>1000</v>
      </c>
      <c r="EM164" s="113">
        <f t="shared" si="306"/>
        <v>0</v>
      </c>
      <c r="EN164" s="113">
        <f t="shared" si="307"/>
        <v>550</v>
      </c>
      <c r="EO164" s="113">
        <f t="shared" si="308"/>
        <v>0</v>
      </c>
      <c r="EP164" s="113">
        <f t="shared" si="309"/>
        <v>0</v>
      </c>
      <c r="EQ164" s="113">
        <f t="shared" si="310"/>
        <v>0</v>
      </c>
      <c r="ER164" s="113">
        <f t="shared" si="311"/>
        <v>0</v>
      </c>
      <c r="ES164" s="113">
        <f t="shared" si="312"/>
        <v>0</v>
      </c>
      <c r="ET164" s="113"/>
      <c r="EU164" s="113">
        <f t="shared" si="313"/>
        <v>0</v>
      </c>
      <c r="EV164" s="113">
        <f t="shared" si="314"/>
        <v>0</v>
      </c>
      <c r="EW164" s="113">
        <f t="shared" si="315"/>
        <v>0</v>
      </c>
      <c r="EX164" s="113">
        <f t="shared" si="316"/>
        <v>0</v>
      </c>
      <c r="EY164" s="113">
        <f t="shared" si="317"/>
        <v>0</v>
      </c>
      <c r="EZ164" s="113">
        <f t="shared" si="318"/>
        <v>220</v>
      </c>
      <c r="FA164" s="113">
        <f t="shared" si="319"/>
        <v>198</v>
      </c>
      <c r="FB164" s="113">
        <f t="shared" si="320"/>
        <v>0</v>
      </c>
      <c r="FC164" s="113">
        <f t="shared" si="246"/>
        <v>0</v>
      </c>
      <c r="FD164" s="113">
        <f t="shared" si="247"/>
        <v>52</v>
      </c>
      <c r="FE164" s="113">
        <f t="shared" si="321"/>
        <v>0</v>
      </c>
      <c r="FF164" s="113">
        <f t="shared" si="322"/>
        <v>0</v>
      </c>
      <c r="FG164" s="113">
        <f t="shared" si="323"/>
        <v>0</v>
      </c>
      <c r="FH164" s="113">
        <f t="shared" si="324"/>
        <v>0</v>
      </c>
      <c r="FI164" s="113">
        <f t="shared" si="325"/>
        <v>0</v>
      </c>
      <c r="FJ164" s="113">
        <f t="shared" si="326"/>
        <v>0</v>
      </c>
      <c r="FK164" s="113">
        <f t="shared" si="327"/>
        <v>0</v>
      </c>
      <c r="FL164" s="113">
        <f t="shared" si="328"/>
        <v>0</v>
      </c>
      <c r="FM164" s="113">
        <f t="shared" si="248"/>
        <v>0</v>
      </c>
      <c r="FN164" s="113">
        <f t="shared" si="249"/>
        <v>1300</v>
      </c>
      <c r="FO164" s="113">
        <f t="shared" si="250"/>
        <v>0</v>
      </c>
      <c r="FP164" s="113">
        <f t="shared" si="251"/>
        <v>0</v>
      </c>
      <c r="FQ164" s="113">
        <f t="shared" si="329"/>
        <v>0</v>
      </c>
      <c r="FR164" s="113">
        <f t="shared" si="252"/>
        <v>0</v>
      </c>
      <c r="FS164" s="113">
        <f t="shared" si="253"/>
        <v>0</v>
      </c>
      <c r="FT164" s="113">
        <f t="shared" si="254"/>
        <v>0</v>
      </c>
      <c r="FU164" s="113">
        <f t="shared" si="330"/>
        <v>0</v>
      </c>
      <c r="FV164" s="113">
        <f t="shared" si="331"/>
        <v>4900</v>
      </c>
      <c r="FW164" s="113">
        <f t="shared" si="332"/>
        <v>0</v>
      </c>
      <c r="FX164" s="113">
        <f t="shared" si="333"/>
        <v>1550</v>
      </c>
      <c r="FY164" s="113">
        <f t="shared" si="334"/>
        <v>0</v>
      </c>
      <c r="FZ164" s="113">
        <f t="shared" si="335"/>
        <v>0</v>
      </c>
      <c r="GA164" s="113">
        <f t="shared" si="336"/>
        <v>0</v>
      </c>
      <c r="GB164" s="113">
        <f t="shared" si="337"/>
        <v>0</v>
      </c>
      <c r="GC164" s="113">
        <f t="shared" si="338"/>
        <v>0</v>
      </c>
    </row>
    <row r="165" spans="2:185" ht="12.75" customHeight="1" x14ac:dyDescent="0.2">
      <c r="B165" s="124">
        <v>158</v>
      </c>
      <c r="C165" s="121" t="s">
        <v>426</v>
      </c>
      <c r="D165" s="126" t="s">
        <v>200</v>
      </c>
      <c r="E165" s="40">
        <f>SUMIF(Entrada_Dados_Ano_2012!$C$7:$C$253,D165,Entrada_Dados_Ano_2012!$D$7:$D$253)</f>
        <v>0</v>
      </c>
      <c r="F165" s="40">
        <f>SUMIF(Entrada_Dados_Ano_2012!$C$7:$C$253,D165,Entrada_Dados_Ano_2012!$E$7:$E$253)</f>
        <v>0</v>
      </c>
      <c r="G165" s="40">
        <f>SUMIF(Entrada_Dados_Ano_2012!$C$7:$C$253,D165,Entrada_Dados_Ano_2012!$F$7:$F$253)</f>
        <v>0</v>
      </c>
      <c r="H165" s="40">
        <f ca="1">SUMIF(Entrada_Dados_Ano_2012!$C$7:$C$253,D165,Entrada_Dados_Ano_2012!$G$7:$G$251)</f>
        <v>0</v>
      </c>
      <c r="I165" s="40">
        <f>SUMIF(Entrada_Dados_Ano_2012!$C$7:$C$251,D165,Entrada_Dados_Ano_2012!$H$7:$H$253)</f>
        <v>60</v>
      </c>
      <c r="J165" s="40">
        <f>SUMIF(Entrada_Dados_Ano_2012!$C$7:$C$253,D165,Entrada_Dados_Ano_2012!$I$7:$I$253)</f>
        <v>0</v>
      </c>
      <c r="K165" s="40">
        <f>SUMIF(Entrada_Dados_Ano_2012!$C$7:$C$253,D165,Entrada_Dados_Ano_2012!$J$7:$J$253)</f>
        <v>50</v>
      </c>
      <c r="L165" s="40">
        <f>SUMIF(Entrada_Dados_Ano_2012!$C$7:$C$253,D165,Entrada_Dados_Ano_2012!$K$7:$K$253)</f>
        <v>0</v>
      </c>
      <c r="M165" s="40">
        <f>SUMIF(Entrada_Dados_Ano_2012!$C$7:$C$253,D165,Entrada_Dados_Ano_2012!$L$7:$L$253)</f>
        <v>0</v>
      </c>
      <c r="N165" s="40">
        <f>SUMIF(Entrada_Dados_Ano_2012!$C$7:$C$253,D165,Entrada_Dados_Ano_2012!$M$7:$M$253)</f>
        <v>0</v>
      </c>
      <c r="O165" s="40">
        <f>SUMIF(Entrada_Dados_Ano_2012!$C$7:$C$253,D165,Entrada_Dados_Ano_2012!$N$7:$N$253)</f>
        <v>0</v>
      </c>
      <c r="P165" s="40">
        <f>SUMIF(Entrada_Dados_Ano_2012!$C$7:$C$253,D165,Entrada_Dados_Ano_2012!$O$7:$O$253)</f>
        <v>0</v>
      </c>
      <c r="Q165" s="40">
        <f>SUMIF(Entrada_Dados_Ano_2012!$C$7:$C$253,D165,Entrada_Dados_Ano_2012!$P$7:$P$253)</f>
        <v>75</v>
      </c>
      <c r="R165" s="40">
        <f>SUMIF(Entrada_Dados_Ano_2012!$C$7:$C$253,D165,Entrada_Dados_Ano_2012!$Q$7:$Q$253)</f>
        <v>0</v>
      </c>
      <c r="S165" s="40">
        <f>SUMIF(Entrada_Dados_Ano_2012!$C$7:$C$253,D165,Entrada_Dados_Ano_2012!$R$7:$R$253)</f>
        <v>300</v>
      </c>
      <c r="T165" s="40">
        <f>SUMIF(Entrada_Dados_Ano_2012!$C$7:$C$253,D165,Entrada_Dados_Ano_2012!$S$7:$S$253)</f>
        <v>300</v>
      </c>
      <c r="U165" s="40">
        <f>SUMIF(Entrada_Dados_Ano_2012!$C$7:$C$253,D165,Entrada_Dados_Ano_2012!$T$7:$T$253)</f>
        <v>0</v>
      </c>
      <c r="V165" s="40">
        <f>SUMIF(Entrada_Dados_Ano_2012!$C$7:$C$253,D165,Entrada_Dados_Ano_2012!$U$7:$U$253)</f>
        <v>20</v>
      </c>
      <c r="W165" s="145">
        <f>SUMIF(Entrada_Dados_Ano_2012!$C$7:$C$253,D165,Entrada_Dados_Ano_2012!$V$7:$V$253)</f>
        <v>0</v>
      </c>
      <c r="X165" s="142">
        <f>SUMIF(Entrada_Dados_Ano_2012!$C$7:$C$253,D165,Entrada_Dados_Ano_2012!$Y$7:$Y$253)</f>
        <v>0</v>
      </c>
      <c r="Y165" s="40">
        <f>SUMIF(Entrada_Dados_Ano_2012!$C$7:$C$253,D165,Entrada_Dados_Ano_2012!$Z$7:$Z$253)</f>
        <v>0</v>
      </c>
      <c r="Z165" s="40">
        <f>SUMIF(Entrada_Dados_Ano_2012!$C$7:$C$253,D165,Entrada_Dados_Ano_2012!$AA$7:$AA$253)</f>
        <v>0</v>
      </c>
      <c r="AA165" s="40">
        <f>SUMIF(Entrada_Dados_Ano_2012!$C$7:$C$253,D165,Entrada_Dados_Ano_2012!$AB$7:$AB$253)</f>
        <v>0</v>
      </c>
      <c r="AB165" s="40">
        <f>SUMIF(Entrada_Dados_Ano_2012!$C$7:$C$253,D165,Entrada_Dados_Ano_2012!$AC$7:$AC$253)</f>
        <v>60</v>
      </c>
      <c r="AC165" s="40">
        <f>SUMIF(Entrada_Dados_Ano_2012!$C$7:$C$253,D165,Entrada_Dados_Ano_2012!$AD$7:$AD$253)</f>
        <v>0</v>
      </c>
      <c r="AD165" s="40">
        <f>SUMIF(Entrada_Dados_Ano_2012!$C$7:$C$253,D165,Entrada_Dados_Ano_2012!$AE$7:$AE$253)</f>
        <v>50</v>
      </c>
      <c r="AE165" s="40">
        <f>SUMIF(Entrada_Dados_Ano_2012!$C$7:$C$253,D165,Entrada_Dados_Ano_2012!$AF$7:$AF$253)</f>
        <v>0</v>
      </c>
      <c r="AF165" s="40">
        <f>SUMIF(Entrada_Dados_Ano_2012!$C$7:$C$253,D165,Entrada_Dados_Ano_2012!$AG$7:$AG$253)</f>
        <v>0</v>
      </c>
      <c r="AG165" s="40">
        <f>SUMIF(Entrada_Dados_Ano_2012!$C$7:$C$253,D165,Entrada_Dados_Ano_2012!$AH$7:$AH$253)</f>
        <v>0</v>
      </c>
      <c r="AH165" s="40">
        <f>SUMIF(Entrada_Dados_Ano_2012!$C$7:$C$253,D165,Entrada_Dados_Ano_2012!$AI$7:$AI$253)</f>
        <v>0</v>
      </c>
      <c r="AI165" s="40">
        <f>SUMIF(Entrada_Dados_Ano_2012!$C$7:$C$253,D165,Entrada_Dados_Ano_2012!$AJ$7:$AJ$253)</f>
        <v>0</v>
      </c>
      <c r="AJ165" s="40">
        <f>SUMIF(Entrada_Dados_Ano_2012!$C$7:$C$253,D165,Entrada_Dados_Ano_2012!$AK$7:$AK$253)</f>
        <v>75</v>
      </c>
      <c r="AK165" s="40">
        <f>SUMIF(Entrada_Dados_Ano_2012!$C$7:$C$253,D165,Entrada_Dados_Ano_2012!$AL$7:$AL$253)</f>
        <v>0</v>
      </c>
      <c r="AL165" s="40">
        <f>SUMIF(Entrada_Dados_Ano_2012!$C$7:$C$253,D165,Entrada_Dados_Ano_2012!$AM$7:$AM$253)</f>
        <v>300</v>
      </c>
      <c r="AM165" s="40">
        <f>SUMIF(Entrada_Dados_Ano_2012!$C$7:$C$253,D165,Entrada_Dados_Ano_2012!$AN$7:$AN$253)</f>
        <v>300</v>
      </c>
      <c r="AN165" s="40">
        <f>SUMIF(Entrada_Dados_Ano_2012!$C$7:$C$253,D165,Entrada_Dados_Ano_2012!$AO$7:$AO$253)</f>
        <v>0</v>
      </c>
      <c r="AO165" s="40">
        <f>SUMIF(Entrada_Dados_Ano_2012!$C$7:$C$253,D165,Entrada_Dados_Ano_2012!$AP$7:$AP$253)</f>
        <v>20</v>
      </c>
      <c r="AP165" s="145">
        <f>SUMIF(Entrada_Dados_Ano_2012!$C$7:$C$253,D165,Entrada_Dados_Ano_2012!$AQ$7:$AQ$253)</f>
        <v>0</v>
      </c>
      <c r="AQ165" s="142">
        <f>SUMIF(Entrada_Dados_Ano_2012!$C$7:$C$253,D165,Entrada_Dados_Ano_2012!$AT$7:$AT$253)</f>
        <v>0</v>
      </c>
      <c r="AR165" s="40">
        <f>SUMIF(Entrada_Dados_Ano_2012!$C$7:$C$253,D165,Entrada_Dados_Ano_2012!$AU$7:$AU$253)</f>
        <v>0</v>
      </c>
      <c r="AS165" s="40">
        <f>SUMIF(Entrada_Dados_Ano_2012!$C$7:$C$253,D165,Entrada_Dados_Ano_2012!$AV$7:$AV$253)</f>
        <v>0</v>
      </c>
      <c r="AT165" s="40">
        <f>SUMIF(Entrada_Dados_Ano_2012!$C$7:$C$253,D165,Entrada_Dados_Ano_2012!$AW$7:$AW$253)</f>
        <v>0</v>
      </c>
      <c r="AU165" s="40">
        <f>SUMIF(Entrada_Dados_Ano_2012!$C$7:$C$253,D165,Entrada_Dados_Ano_2012!$AX$7:$AX$253)</f>
        <v>97</v>
      </c>
      <c r="AV165" s="40">
        <f>SUMIF(Entrada_Dados_Ano_2012!$C$7:$C$253,D165,Entrada_Dados_Ano_2012!$AY$7:$AY$253)</f>
        <v>0</v>
      </c>
      <c r="AW165" s="40">
        <f>SUMIF(Entrada_Dados_Ano_2012!$C$7:$C$253,D165,Entrada_Dados_Ano_2012!$AZ$7:$AZ$253)</f>
        <v>3450</v>
      </c>
      <c r="AX165" s="40">
        <f>SUMIF(Entrada_Dados_Ano_2012!$C$7:$C$253,D165,Entrada_Dados_Ano_2012!$BA$7:$BA$253)</f>
        <v>0</v>
      </c>
      <c r="AY165" s="40">
        <f>SUMIF(Entrada_Dados_Ano_2012!$C$7:$C$253,D165,Entrada_Dados_Ano_2012!$BB$7:$BB$253)</f>
        <v>0</v>
      </c>
      <c r="AZ165" s="40">
        <f>SUMIF(Entrada_Dados_Ano_2012!$C$7:$C$253,D165,Entrada_Dados_Ano_2012!$BC$7:$BC$253)</f>
        <v>0</v>
      </c>
      <c r="BA165" s="40">
        <f>SUMIF(Entrada_Dados_Ano_2012!$C$7:$C$253,D165,Entrada_Dados_Ano_2012!$BD$7:$BD$253)</f>
        <v>0</v>
      </c>
      <c r="BB165" s="40">
        <f>SUMIF(Entrada_Dados_Ano_2012!$C$7:$C$253,D165,Entrada_Dados_Ano_2012!$BE$7:$BE$253)</f>
        <v>0</v>
      </c>
      <c r="BC165" s="40">
        <f>SUMIF(Entrada_Dados_Ano_2012!$C$7:$C$253,D165,Entrada_Dados_Ano_2012!$BF$7:$BF$253)</f>
        <v>1200</v>
      </c>
      <c r="BD165" s="40">
        <f>SUMIF(Entrada_Dados_Ano_2012!$C$7:$C$253,D165,Entrada_Dados_Ano_2012!$BG$7:$BG$253)</f>
        <v>0</v>
      </c>
      <c r="BE165" s="40">
        <f>SUMIF(Entrada_Dados_Ano_2012!$C$7:$C$253,D165,Entrada_Dados_Ano_2012!$BH$7:$BH$253)</f>
        <v>2000</v>
      </c>
      <c r="BF165" s="40">
        <f>SUMIF(Entrada_Dados_Ano_2012!$C$7:$C$253,D165,Entrada_Dados_Ano_2012!$BI$7:$BI$253)</f>
        <v>900</v>
      </c>
      <c r="BG165" s="40">
        <f>SUMIF(Entrada_Dados_Ano_2012!$C$7:$C$253,D165,Entrada_Dados_Ano_2012!$BJ$7:$BJ$253)</f>
        <v>0</v>
      </c>
      <c r="BH165" s="40">
        <f>SUMIF(Entrada_Dados_Ano_2012!$C$7:$C$253,D165,Entrada_Dados_Ano_2012!$BK$7:$BK$253)</f>
        <v>1650</v>
      </c>
      <c r="BI165" s="40">
        <f>SUMIF(Entrada_Dados_Ano_2012!$C$7:$C$253,D165,Entrada_Dados_Ano_2012!$BL$7:$BL$253)</f>
        <v>0</v>
      </c>
      <c r="BK165" s="80">
        <v>158</v>
      </c>
      <c r="BL165" s="81">
        <f t="shared" si="255"/>
        <v>0</v>
      </c>
      <c r="BM165" s="80" t="str">
        <f>IF(BL165=1,SUM($BL$8:BL165),"")</f>
        <v/>
      </c>
      <c r="BN165" s="86" t="str">
        <f t="shared" si="256"/>
        <v>Nerópolis</v>
      </c>
      <c r="BO165" s="117">
        <f t="shared" si="339"/>
        <v>0</v>
      </c>
      <c r="BP165" s="116">
        <f>HLOOKUP($BP$6,$BZ$6:DI165,BX165)</f>
        <v>0</v>
      </c>
      <c r="BQ165" s="117">
        <f>HLOOKUP($BQ$6,$DJ$6:ES165,BX165)</f>
        <v>0</v>
      </c>
      <c r="BR165" s="116">
        <f>HLOOKUP($BR$6,$ET$6:GC165,BX165)</f>
        <v>0</v>
      </c>
      <c r="BS165" s="84" t="str">
        <f t="shared" si="257"/>
        <v/>
      </c>
      <c r="BT165" s="96" t="str">
        <f>IF((SUM($BL164:$BL$254)=0),"",IF($BK165=VLOOKUP($BK165,$BM$8:$BM$254,1),IF(VLOOKUP($BK165,$BM$8:$BO$254,2)=0,"",VLOOKUP($BK165,$BM$8:$BO$254,3))," "))</f>
        <v/>
      </c>
      <c r="BU165" s="93" t="str">
        <f t="shared" si="258"/>
        <v/>
      </c>
      <c r="BV165" s="90" t="str">
        <f t="shared" si="259"/>
        <v/>
      </c>
      <c r="BW165" s="93" t="str">
        <f t="shared" si="260"/>
        <v/>
      </c>
      <c r="BX165" s="97">
        <v>160</v>
      </c>
      <c r="BY165" s="29"/>
      <c r="BZ165" s="113"/>
      <c r="CA165" s="113">
        <f t="shared" si="261"/>
        <v>0</v>
      </c>
      <c r="CB165" s="113">
        <f t="shared" si="262"/>
        <v>0</v>
      </c>
      <c r="CC165" s="113">
        <f t="shared" si="263"/>
        <v>0</v>
      </c>
      <c r="CD165" s="113">
        <f t="shared" si="264"/>
        <v>0</v>
      </c>
      <c r="CE165" s="113">
        <f t="shared" ca="1" si="265"/>
        <v>0</v>
      </c>
      <c r="CF165" s="113">
        <f t="shared" si="266"/>
        <v>60</v>
      </c>
      <c r="CG165" s="113">
        <f t="shared" si="267"/>
        <v>80</v>
      </c>
      <c r="CH165" s="113">
        <f t="shared" si="268"/>
        <v>0</v>
      </c>
      <c r="CI165" s="113">
        <f t="shared" si="228"/>
        <v>0</v>
      </c>
      <c r="CJ165" s="113">
        <f t="shared" si="229"/>
        <v>70</v>
      </c>
      <c r="CK165" s="113">
        <f t="shared" si="269"/>
        <v>50</v>
      </c>
      <c r="CL165" s="113">
        <f t="shared" si="270"/>
        <v>0</v>
      </c>
      <c r="CM165" s="113">
        <f t="shared" si="271"/>
        <v>5</v>
      </c>
      <c r="CN165" s="113">
        <f t="shared" si="272"/>
        <v>0</v>
      </c>
      <c r="CO165" s="113">
        <f t="shared" si="273"/>
        <v>0</v>
      </c>
      <c r="CP165" s="113">
        <f t="shared" si="274"/>
        <v>10</v>
      </c>
      <c r="CQ165" s="113">
        <f t="shared" si="275"/>
        <v>0</v>
      </c>
      <c r="CR165" s="113">
        <f t="shared" si="276"/>
        <v>0</v>
      </c>
      <c r="CS165" s="113">
        <f t="shared" si="230"/>
        <v>20</v>
      </c>
      <c r="CT165" s="113">
        <f t="shared" si="231"/>
        <v>105</v>
      </c>
      <c r="CU165" s="113">
        <f t="shared" si="232"/>
        <v>0</v>
      </c>
      <c r="CV165" s="113">
        <f t="shared" si="233"/>
        <v>0</v>
      </c>
      <c r="CW165" s="113">
        <f t="shared" si="277"/>
        <v>75</v>
      </c>
      <c r="CX165" s="113">
        <f t="shared" si="234"/>
        <v>0</v>
      </c>
      <c r="CY165" s="113">
        <f t="shared" si="235"/>
        <v>0</v>
      </c>
      <c r="CZ165" s="113">
        <f t="shared" si="236"/>
        <v>0</v>
      </c>
      <c r="DA165" s="113">
        <f t="shared" si="278"/>
        <v>0</v>
      </c>
      <c r="DB165" s="113">
        <f t="shared" si="279"/>
        <v>300</v>
      </c>
      <c r="DC165" s="113">
        <f t="shared" si="280"/>
        <v>0</v>
      </c>
      <c r="DD165" s="113">
        <f t="shared" si="281"/>
        <v>300</v>
      </c>
      <c r="DE165" s="113">
        <f t="shared" si="282"/>
        <v>0</v>
      </c>
      <c r="DF165" s="113">
        <f t="shared" si="283"/>
        <v>110</v>
      </c>
      <c r="DG165" s="113">
        <f t="shared" si="284"/>
        <v>20</v>
      </c>
      <c r="DH165" s="113">
        <f t="shared" si="285"/>
        <v>0</v>
      </c>
      <c r="DI165" s="113">
        <f t="shared" si="286"/>
        <v>0</v>
      </c>
      <c r="DJ165" s="113"/>
      <c r="DK165" s="113">
        <f t="shared" si="287"/>
        <v>0</v>
      </c>
      <c r="DL165" s="113">
        <f t="shared" si="288"/>
        <v>0</v>
      </c>
      <c r="DM165" s="113">
        <f t="shared" si="289"/>
        <v>0</v>
      </c>
      <c r="DN165" s="113">
        <f t="shared" si="290"/>
        <v>0</v>
      </c>
      <c r="DO165" s="113">
        <f t="shared" si="291"/>
        <v>0</v>
      </c>
      <c r="DP165" s="113">
        <f t="shared" si="292"/>
        <v>60</v>
      </c>
      <c r="DQ165" s="113">
        <f t="shared" si="293"/>
        <v>80</v>
      </c>
      <c r="DR165" s="113">
        <f t="shared" si="294"/>
        <v>0</v>
      </c>
      <c r="DS165" s="113">
        <f t="shared" si="237"/>
        <v>0</v>
      </c>
      <c r="DT165" s="113">
        <f t="shared" si="238"/>
        <v>70</v>
      </c>
      <c r="DU165" s="113">
        <f t="shared" si="295"/>
        <v>50</v>
      </c>
      <c r="DV165" s="113">
        <f t="shared" si="296"/>
        <v>0</v>
      </c>
      <c r="DW165" s="113">
        <f t="shared" si="297"/>
        <v>5</v>
      </c>
      <c r="DX165" s="113">
        <f t="shared" si="298"/>
        <v>0</v>
      </c>
      <c r="DY165" s="113">
        <f t="shared" si="299"/>
        <v>0</v>
      </c>
      <c r="DZ165" s="113">
        <f t="shared" si="300"/>
        <v>10</v>
      </c>
      <c r="EA165" s="113">
        <f t="shared" si="301"/>
        <v>0</v>
      </c>
      <c r="EB165" s="113">
        <f t="shared" si="302"/>
        <v>0</v>
      </c>
      <c r="EC165" s="113">
        <f t="shared" si="239"/>
        <v>20</v>
      </c>
      <c r="ED165" s="113">
        <f t="shared" si="240"/>
        <v>105</v>
      </c>
      <c r="EE165" s="113">
        <f t="shared" si="241"/>
        <v>0</v>
      </c>
      <c r="EF165" s="113">
        <f t="shared" si="242"/>
        <v>0</v>
      </c>
      <c r="EG165" s="113">
        <f t="shared" si="303"/>
        <v>75</v>
      </c>
      <c r="EH165" s="113">
        <f t="shared" si="243"/>
        <v>0</v>
      </c>
      <c r="EI165" s="113">
        <f t="shared" si="244"/>
        <v>0</v>
      </c>
      <c r="EJ165" s="113">
        <f t="shared" si="245"/>
        <v>0</v>
      </c>
      <c r="EK165" s="113">
        <f t="shared" si="304"/>
        <v>0</v>
      </c>
      <c r="EL165" s="113">
        <f t="shared" si="305"/>
        <v>300</v>
      </c>
      <c r="EM165" s="113">
        <f t="shared" si="306"/>
        <v>0</v>
      </c>
      <c r="EN165" s="113">
        <f t="shared" si="307"/>
        <v>300</v>
      </c>
      <c r="EO165" s="113">
        <f t="shared" si="308"/>
        <v>0</v>
      </c>
      <c r="EP165" s="113">
        <f t="shared" si="309"/>
        <v>110</v>
      </c>
      <c r="EQ165" s="113">
        <f t="shared" si="310"/>
        <v>20</v>
      </c>
      <c r="ER165" s="113">
        <f t="shared" si="311"/>
        <v>0</v>
      </c>
      <c r="ES165" s="113">
        <f t="shared" si="312"/>
        <v>0</v>
      </c>
      <c r="ET165" s="113"/>
      <c r="EU165" s="113">
        <f t="shared" si="313"/>
        <v>0</v>
      </c>
      <c r="EV165" s="113">
        <f t="shared" si="314"/>
        <v>0</v>
      </c>
      <c r="EW165" s="113">
        <f t="shared" si="315"/>
        <v>0</v>
      </c>
      <c r="EX165" s="113">
        <f t="shared" si="316"/>
        <v>0</v>
      </c>
      <c r="EY165" s="113">
        <f t="shared" si="317"/>
        <v>0</v>
      </c>
      <c r="EZ165" s="113">
        <f t="shared" si="318"/>
        <v>97</v>
      </c>
      <c r="FA165" s="113">
        <f t="shared" si="319"/>
        <v>1860</v>
      </c>
      <c r="FB165" s="113">
        <f t="shared" si="320"/>
        <v>0</v>
      </c>
      <c r="FC165" s="113">
        <f t="shared" si="246"/>
        <v>0</v>
      </c>
      <c r="FD165" s="113">
        <f t="shared" si="247"/>
        <v>180</v>
      </c>
      <c r="FE165" s="113">
        <f t="shared" si="321"/>
        <v>3450</v>
      </c>
      <c r="FF165" s="113">
        <f t="shared" si="322"/>
        <v>0</v>
      </c>
      <c r="FG165" s="113">
        <f t="shared" si="323"/>
        <v>50</v>
      </c>
      <c r="FH165" s="113">
        <f t="shared" si="324"/>
        <v>0</v>
      </c>
      <c r="FI165" s="113">
        <f t="shared" si="325"/>
        <v>0</v>
      </c>
      <c r="FJ165" s="113">
        <f t="shared" si="326"/>
        <v>10</v>
      </c>
      <c r="FK165" s="113">
        <f t="shared" si="327"/>
        <v>0</v>
      </c>
      <c r="FL165" s="113">
        <f t="shared" si="328"/>
        <v>0</v>
      </c>
      <c r="FM165" s="113">
        <f t="shared" si="248"/>
        <v>300</v>
      </c>
      <c r="FN165" s="113">
        <f t="shared" si="249"/>
        <v>1780</v>
      </c>
      <c r="FO165" s="113">
        <f t="shared" si="250"/>
        <v>0</v>
      </c>
      <c r="FP165" s="113">
        <f t="shared" si="251"/>
        <v>0</v>
      </c>
      <c r="FQ165" s="113">
        <f t="shared" si="329"/>
        <v>1200</v>
      </c>
      <c r="FR165" s="113">
        <f t="shared" si="252"/>
        <v>0</v>
      </c>
      <c r="FS165" s="113">
        <f t="shared" si="253"/>
        <v>0</v>
      </c>
      <c r="FT165" s="113">
        <f t="shared" si="254"/>
        <v>0</v>
      </c>
      <c r="FU165" s="113">
        <f t="shared" si="330"/>
        <v>0</v>
      </c>
      <c r="FV165" s="113">
        <f t="shared" si="331"/>
        <v>2000</v>
      </c>
      <c r="FW165" s="113">
        <f t="shared" si="332"/>
        <v>0</v>
      </c>
      <c r="FX165" s="113">
        <f t="shared" si="333"/>
        <v>900</v>
      </c>
      <c r="FY165" s="113">
        <f t="shared" si="334"/>
        <v>0</v>
      </c>
      <c r="FZ165" s="113">
        <f t="shared" si="335"/>
        <v>3500</v>
      </c>
      <c r="GA165" s="113">
        <f t="shared" si="336"/>
        <v>1650</v>
      </c>
      <c r="GB165" s="113">
        <f t="shared" si="337"/>
        <v>0</v>
      </c>
      <c r="GC165" s="113">
        <f t="shared" si="338"/>
        <v>0</v>
      </c>
    </row>
    <row r="166" spans="2:185" ht="12.75" customHeight="1" x14ac:dyDescent="0.2">
      <c r="B166" s="124">
        <v>159</v>
      </c>
      <c r="C166" s="121" t="s">
        <v>427</v>
      </c>
      <c r="D166" s="126" t="s">
        <v>201</v>
      </c>
      <c r="E166" s="40">
        <f>SUMIF(Entrada_Dados_Ano_2012!$C$7:$C$253,D166,Entrada_Dados_Ano_2012!$D$7:$D$253)</f>
        <v>4</v>
      </c>
      <c r="F166" s="40">
        <f>SUMIF(Entrada_Dados_Ano_2012!$C$7:$C$253,D166,Entrada_Dados_Ano_2012!$E$7:$E$253)</f>
        <v>0</v>
      </c>
      <c r="G166" s="40">
        <f>SUMIF(Entrada_Dados_Ano_2012!$C$7:$C$253,D166,Entrada_Dados_Ano_2012!$F$7:$F$253)</f>
        <v>0</v>
      </c>
      <c r="H166" s="40">
        <f ca="1">SUMIF(Entrada_Dados_Ano_2012!$C$7:$C$253,D166,Entrada_Dados_Ano_2012!$G$7:$G$251)</f>
        <v>0</v>
      </c>
      <c r="I166" s="40">
        <f>SUMIF(Entrada_Dados_Ano_2012!$C$7:$C$251,D166,Entrada_Dados_Ano_2012!$H$7:$H$253)</f>
        <v>150</v>
      </c>
      <c r="J166" s="40">
        <f>SUMIF(Entrada_Dados_Ano_2012!$C$7:$C$253,D166,Entrada_Dados_Ano_2012!$I$7:$I$253)</f>
        <v>0</v>
      </c>
      <c r="K166" s="40">
        <f>SUMIF(Entrada_Dados_Ano_2012!$C$7:$C$253,D166,Entrada_Dados_Ano_2012!$J$7:$J$253)</f>
        <v>25</v>
      </c>
      <c r="L166" s="40">
        <f>SUMIF(Entrada_Dados_Ano_2012!$C$7:$C$253,D166,Entrada_Dados_Ano_2012!$K$7:$K$253)</f>
        <v>0</v>
      </c>
      <c r="M166" s="40">
        <f>SUMIF(Entrada_Dados_Ano_2012!$C$7:$C$253,D166,Entrada_Dados_Ano_2012!$L$7:$L$253)</f>
        <v>0</v>
      </c>
      <c r="N166" s="40">
        <f>SUMIF(Entrada_Dados_Ano_2012!$C$7:$C$253,D166,Entrada_Dados_Ano_2012!$M$7:$M$253)</f>
        <v>2200</v>
      </c>
      <c r="O166" s="40">
        <f>SUMIF(Entrada_Dados_Ano_2012!$C$7:$C$253,D166,Entrada_Dados_Ano_2012!$N$7:$N$253)</f>
        <v>0</v>
      </c>
      <c r="P166" s="40">
        <f>SUMIF(Entrada_Dados_Ano_2012!$C$7:$C$253,D166,Entrada_Dados_Ano_2012!$O$7:$O$253)</f>
        <v>0</v>
      </c>
      <c r="Q166" s="40">
        <f>SUMIF(Entrada_Dados_Ano_2012!$C$7:$C$253,D166,Entrada_Dados_Ano_2012!$P$7:$P$253)</f>
        <v>65</v>
      </c>
      <c r="R166" s="40">
        <f>SUMIF(Entrada_Dados_Ano_2012!$C$7:$C$253,D166,Entrada_Dados_Ano_2012!$Q$7:$Q$253)</f>
        <v>0</v>
      </c>
      <c r="S166" s="40">
        <f>SUMIF(Entrada_Dados_Ano_2012!$C$7:$C$253,D166,Entrada_Dados_Ano_2012!$R$7:$R$253)</f>
        <v>4500</v>
      </c>
      <c r="T166" s="40">
        <f>SUMIF(Entrada_Dados_Ano_2012!$C$7:$C$253,D166,Entrada_Dados_Ano_2012!$S$7:$S$253)</f>
        <v>38000</v>
      </c>
      <c r="U166" s="40">
        <f>SUMIF(Entrada_Dados_Ano_2012!$C$7:$C$253,D166,Entrada_Dados_Ano_2012!$T$7:$T$253)</f>
        <v>2800</v>
      </c>
      <c r="V166" s="40">
        <f>SUMIF(Entrada_Dados_Ano_2012!$C$7:$C$253,D166,Entrada_Dados_Ano_2012!$U$7:$U$253)</f>
        <v>0</v>
      </c>
      <c r="W166" s="145">
        <f>SUMIF(Entrada_Dados_Ano_2012!$C$7:$C$253,D166,Entrada_Dados_Ano_2012!$V$7:$V$253)</f>
        <v>0</v>
      </c>
      <c r="X166" s="142">
        <f>SUMIF(Entrada_Dados_Ano_2012!$C$7:$C$253,D166,Entrada_Dados_Ano_2012!$Y$7:$Y$253)</f>
        <v>4</v>
      </c>
      <c r="Y166" s="40">
        <f>SUMIF(Entrada_Dados_Ano_2012!$C$7:$C$253,D166,Entrada_Dados_Ano_2012!$Z$7:$Z$253)</f>
        <v>0</v>
      </c>
      <c r="Z166" s="40">
        <f>SUMIF(Entrada_Dados_Ano_2012!$C$7:$C$253,D166,Entrada_Dados_Ano_2012!$AA$7:$AA$253)</f>
        <v>0</v>
      </c>
      <c r="AA166" s="40">
        <f>SUMIF(Entrada_Dados_Ano_2012!$C$7:$C$253,D166,Entrada_Dados_Ano_2012!$AB$7:$AB$253)</f>
        <v>0</v>
      </c>
      <c r="AB166" s="40">
        <f>SUMIF(Entrada_Dados_Ano_2012!$C$7:$C$253,D166,Entrada_Dados_Ano_2012!$AC$7:$AC$253)</f>
        <v>150</v>
      </c>
      <c r="AC166" s="40">
        <f>SUMIF(Entrada_Dados_Ano_2012!$C$7:$C$253,D166,Entrada_Dados_Ano_2012!$AD$7:$AD$253)</f>
        <v>0</v>
      </c>
      <c r="AD166" s="40">
        <f>SUMIF(Entrada_Dados_Ano_2012!$C$7:$C$253,D166,Entrada_Dados_Ano_2012!$AE$7:$AE$253)</f>
        <v>25</v>
      </c>
      <c r="AE166" s="40">
        <f>SUMIF(Entrada_Dados_Ano_2012!$C$7:$C$253,D166,Entrada_Dados_Ano_2012!$AF$7:$AF$253)</f>
        <v>0</v>
      </c>
      <c r="AF166" s="40">
        <f>SUMIF(Entrada_Dados_Ano_2012!$C$7:$C$253,D166,Entrada_Dados_Ano_2012!$AG$7:$AG$253)</f>
        <v>0</v>
      </c>
      <c r="AG166" s="40">
        <f>SUMIF(Entrada_Dados_Ano_2012!$C$7:$C$253,D166,Entrada_Dados_Ano_2012!$AH$7:$AH$253)</f>
        <v>2200</v>
      </c>
      <c r="AH166" s="40">
        <f>SUMIF(Entrada_Dados_Ano_2012!$C$7:$C$253,D166,Entrada_Dados_Ano_2012!$AI$7:$AI$253)</f>
        <v>0</v>
      </c>
      <c r="AI166" s="40">
        <f>SUMIF(Entrada_Dados_Ano_2012!$C$7:$C$253,D166,Entrada_Dados_Ano_2012!$AJ$7:$AJ$253)</f>
        <v>0</v>
      </c>
      <c r="AJ166" s="40">
        <f>SUMIF(Entrada_Dados_Ano_2012!$C$7:$C$253,D166,Entrada_Dados_Ano_2012!$AK$7:$AK$253)</f>
        <v>65</v>
      </c>
      <c r="AK166" s="40">
        <f>SUMIF(Entrada_Dados_Ano_2012!$C$7:$C$253,D166,Entrada_Dados_Ano_2012!$AL$7:$AL$253)</f>
        <v>0</v>
      </c>
      <c r="AL166" s="40">
        <f>SUMIF(Entrada_Dados_Ano_2012!$C$7:$C$253,D166,Entrada_Dados_Ano_2012!$AM$7:$AM$253)</f>
        <v>4500</v>
      </c>
      <c r="AM166" s="40">
        <f>SUMIF(Entrada_Dados_Ano_2012!$C$7:$C$253,D166,Entrada_Dados_Ano_2012!$AN$7:$AN$253)</f>
        <v>38000</v>
      </c>
      <c r="AN166" s="40">
        <f>SUMIF(Entrada_Dados_Ano_2012!$C$7:$C$253,D166,Entrada_Dados_Ano_2012!$AO$7:$AO$253)</f>
        <v>2800</v>
      </c>
      <c r="AO166" s="40">
        <f>SUMIF(Entrada_Dados_Ano_2012!$C$7:$C$253,D166,Entrada_Dados_Ano_2012!$AP$7:$AP$253)</f>
        <v>0</v>
      </c>
      <c r="AP166" s="145">
        <f>SUMIF(Entrada_Dados_Ano_2012!$C$7:$C$253,D166,Entrada_Dados_Ano_2012!$AQ$7:$AQ$253)</f>
        <v>0</v>
      </c>
      <c r="AQ166" s="142">
        <f>SUMIF(Entrada_Dados_Ano_2012!$C$7:$C$253,D166,Entrada_Dados_Ano_2012!$AT$7:$AT$253)</f>
        <v>80</v>
      </c>
      <c r="AR166" s="40">
        <f>SUMIF(Entrada_Dados_Ano_2012!$C$7:$C$253,D166,Entrada_Dados_Ano_2012!$AU$7:$AU$253)</f>
        <v>0</v>
      </c>
      <c r="AS166" s="40">
        <f>SUMIF(Entrada_Dados_Ano_2012!$C$7:$C$253,D166,Entrada_Dados_Ano_2012!$AV$7:$AV$253)</f>
        <v>0</v>
      </c>
      <c r="AT166" s="40">
        <f>SUMIF(Entrada_Dados_Ano_2012!$C$7:$C$253,D166,Entrada_Dados_Ano_2012!$AW$7:$AW$253)</f>
        <v>0</v>
      </c>
      <c r="AU166" s="40">
        <f>SUMIF(Entrada_Dados_Ano_2012!$C$7:$C$253,D166,Entrada_Dados_Ano_2012!$AX$7:$AX$253)</f>
        <v>300</v>
      </c>
      <c r="AV166" s="40">
        <f>SUMIF(Entrada_Dados_Ano_2012!$C$7:$C$253,D166,Entrada_Dados_Ano_2012!$AY$7:$AY$253)</f>
        <v>0</v>
      </c>
      <c r="AW166" s="40">
        <f>SUMIF(Entrada_Dados_Ano_2012!$C$7:$C$253,D166,Entrada_Dados_Ano_2012!$AZ$7:$AZ$253)</f>
        <v>1000</v>
      </c>
      <c r="AX166" s="40">
        <f>SUMIF(Entrada_Dados_Ano_2012!$C$7:$C$253,D166,Entrada_Dados_Ano_2012!$BA$7:$BA$253)</f>
        <v>0</v>
      </c>
      <c r="AY166" s="40">
        <f>SUMIF(Entrada_Dados_Ano_2012!$C$7:$C$253,D166,Entrada_Dados_Ano_2012!$BB$7:$BB$253)</f>
        <v>0</v>
      </c>
      <c r="AZ166" s="40">
        <f>SUMIF(Entrada_Dados_Ano_2012!$C$7:$C$253,D166,Entrada_Dados_Ano_2012!$BC$7:$BC$253)</f>
        <v>4640</v>
      </c>
      <c r="BA166" s="40">
        <f>SUMIF(Entrada_Dados_Ano_2012!$C$7:$C$253,D166,Entrada_Dados_Ano_2012!$BD$7:$BD$253)</f>
        <v>0</v>
      </c>
      <c r="BB166" s="40">
        <f>SUMIF(Entrada_Dados_Ano_2012!$C$7:$C$253,D166,Entrada_Dados_Ano_2012!$BE$7:$BE$253)</f>
        <v>0</v>
      </c>
      <c r="BC166" s="40">
        <f>SUMIF(Entrada_Dados_Ano_2012!$C$7:$C$253,D166,Entrada_Dados_Ano_2012!$BF$7:$BF$253)</f>
        <v>1300</v>
      </c>
      <c r="BD166" s="40">
        <f>SUMIF(Entrada_Dados_Ano_2012!$C$7:$C$253,D166,Entrada_Dados_Ano_2012!$BG$7:$BG$253)</f>
        <v>0</v>
      </c>
      <c r="BE166" s="40">
        <f>SUMIF(Entrada_Dados_Ano_2012!$C$7:$C$253,D166,Entrada_Dados_Ano_2012!$BH$7:$BH$253)</f>
        <v>34200</v>
      </c>
      <c r="BF166" s="40">
        <f>SUMIF(Entrada_Dados_Ano_2012!$C$7:$C$253,D166,Entrada_Dados_Ano_2012!$BI$7:$BI$253)</f>
        <v>114000</v>
      </c>
      <c r="BG166" s="40">
        <f>SUMIF(Entrada_Dados_Ano_2012!$C$7:$C$253,D166,Entrada_Dados_Ano_2012!$BJ$7:$BJ$253)</f>
        <v>6160</v>
      </c>
      <c r="BH166" s="40">
        <f>SUMIF(Entrada_Dados_Ano_2012!$C$7:$C$253,D166,Entrada_Dados_Ano_2012!$BK$7:$BK$253)</f>
        <v>0</v>
      </c>
      <c r="BI166" s="40">
        <f>SUMIF(Entrada_Dados_Ano_2012!$C$7:$C$253,D166,Entrada_Dados_Ano_2012!$BL$7:$BL$253)</f>
        <v>0</v>
      </c>
      <c r="BK166" s="80">
        <v>159</v>
      </c>
      <c r="BL166" s="81">
        <f t="shared" si="255"/>
        <v>0</v>
      </c>
      <c r="BM166" s="80" t="str">
        <f>IF(BL166=1,SUM($BL$8:BL166),"")</f>
        <v/>
      </c>
      <c r="BN166" s="86" t="str">
        <f t="shared" si="256"/>
        <v>Niquelândia</v>
      </c>
      <c r="BO166" s="117">
        <f t="shared" si="339"/>
        <v>0</v>
      </c>
      <c r="BP166" s="116">
        <f>HLOOKUP($BP$6,$BZ$6:DI166,BX166)</f>
        <v>0</v>
      </c>
      <c r="BQ166" s="117">
        <f>HLOOKUP($BQ$6,$DJ$6:ES166,BX166)</f>
        <v>0</v>
      </c>
      <c r="BR166" s="116">
        <f>HLOOKUP($BR$6,$ET$6:GC166,BX166)</f>
        <v>0</v>
      </c>
      <c r="BS166" s="84" t="str">
        <f t="shared" si="257"/>
        <v/>
      </c>
      <c r="BT166" s="96" t="str">
        <f>IF((SUM($BL165:$BL$254)=0),"",IF($BK166=VLOOKUP($BK166,$BM$8:$BM$254,1),IF(VLOOKUP($BK166,$BM$8:$BO$254,2)=0,"",VLOOKUP($BK166,$BM$8:$BO$254,3))," "))</f>
        <v/>
      </c>
      <c r="BU166" s="93" t="str">
        <f t="shared" si="258"/>
        <v/>
      </c>
      <c r="BV166" s="90" t="str">
        <f t="shared" si="259"/>
        <v/>
      </c>
      <c r="BW166" s="93" t="str">
        <f t="shared" si="260"/>
        <v/>
      </c>
      <c r="BX166" s="97">
        <v>161</v>
      </c>
      <c r="BY166" s="29"/>
      <c r="BZ166" s="113"/>
      <c r="CA166" s="113">
        <f t="shared" si="261"/>
        <v>0</v>
      </c>
      <c r="CB166" s="113">
        <f t="shared" si="262"/>
        <v>4</v>
      </c>
      <c r="CC166" s="113">
        <f t="shared" si="263"/>
        <v>0</v>
      </c>
      <c r="CD166" s="113">
        <f t="shared" si="264"/>
        <v>0</v>
      </c>
      <c r="CE166" s="113">
        <f t="shared" ca="1" si="265"/>
        <v>0</v>
      </c>
      <c r="CF166" s="113">
        <f t="shared" si="266"/>
        <v>150</v>
      </c>
      <c r="CG166" s="113">
        <f t="shared" si="267"/>
        <v>70</v>
      </c>
      <c r="CH166" s="113">
        <f t="shared" si="268"/>
        <v>0</v>
      </c>
      <c r="CI166" s="113">
        <f t="shared" si="228"/>
        <v>100</v>
      </c>
      <c r="CJ166" s="113">
        <f t="shared" si="229"/>
        <v>0</v>
      </c>
      <c r="CK166" s="113">
        <f t="shared" si="269"/>
        <v>25</v>
      </c>
      <c r="CL166" s="113">
        <f t="shared" si="270"/>
        <v>0</v>
      </c>
      <c r="CM166" s="113">
        <f t="shared" si="271"/>
        <v>10</v>
      </c>
      <c r="CN166" s="113">
        <f t="shared" si="272"/>
        <v>0</v>
      </c>
      <c r="CO166" s="113">
        <f t="shared" si="273"/>
        <v>2200</v>
      </c>
      <c r="CP166" s="113">
        <f t="shared" si="274"/>
        <v>0</v>
      </c>
      <c r="CQ166" s="113">
        <f t="shared" si="275"/>
        <v>0</v>
      </c>
      <c r="CR166" s="113">
        <f t="shared" si="276"/>
        <v>0</v>
      </c>
      <c r="CS166" s="113">
        <f t="shared" si="230"/>
        <v>0</v>
      </c>
      <c r="CT166" s="113">
        <f t="shared" si="231"/>
        <v>0</v>
      </c>
      <c r="CU166" s="113">
        <f t="shared" si="232"/>
        <v>0</v>
      </c>
      <c r="CV166" s="113">
        <f t="shared" si="233"/>
        <v>0</v>
      </c>
      <c r="CW166" s="113">
        <f t="shared" si="277"/>
        <v>65</v>
      </c>
      <c r="CX166" s="113">
        <f t="shared" si="234"/>
        <v>0</v>
      </c>
      <c r="CY166" s="113">
        <f t="shared" si="235"/>
        <v>0</v>
      </c>
      <c r="CZ166" s="113">
        <f t="shared" si="236"/>
        <v>0</v>
      </c>
      <c r="DA166" s="113">
        <f t="shared" si="278"/>
        <v>0</v>
      </c>
      <c r="DB166" s="113">
        <f t="shared" si="279"/>
        <v>4500</v>
      </c>
      <c r="DC166" s="113">
        <f t="shared" si="280"/>
        <v>50</v>
      </c>
      <c r="DD166" s="113">
        <f t="shared" si="281"/>
        <v>38000</v>
      </c>
      <c r="DE166" s="113">
        <f t="shared" si="282"/>
        <v>2800</v>
      </c>
      <c r="DF166" s="113">
        <f t="shared" si="283"/>
        <v>0</v>
      </c>
      <c r="DG166" s="113">
        <f t="shared" si="284"/>
        <v>0</v>
      </c>
      <c r="DH166" s="113">
        <f t="shared" si="285"/>
        <v>0</v>
      </c>
      <c r="DI166" s="113">
        <f t="shared" si="286"/>
        <v>0</v>
      </c>
      <c r="DJ166" s="113"/>
      <c r="DK166" s="113">
        <f t="shared" si="287"/>
        <v>0</v>
      </c>
      <c r="DL166" s="113">
        <f t="shared" si="288"/>
        <v>4</v>
      </c>
      <c r="DM166" s="113">
        <f t="shared" si="289"/>
        <v>0</v>
      </c>
      <c r="DN166" s="113">
        <f t="shared" si="290"/>
        <v>0</v>
      </c>
      <c r="DO166" s="113">
        <f t="shared" si="291"/>
        <v>0</v>
      </c>
      <c r="DP166" s="113">
        <f t="shared" si="292"/>
        <v>150</v>
      </c>
      <c r="DQ166" s="113">
        <f t="shared" si="293"/>
        <v>70</v>
      </c>
      <c r="DR166" s="113">
        <f t="shared" si="294"/>
        <v>0</v>
      </c>
      <c r="DS166" s="113">
        <f t="shared" si="237"/>
        <v>100</v>
      </c>
      <c r="DT166" s="113">
        <f t="shared" si="238"/>
        <v>0</v>
      </c>
      <c r="DU166" s="113">
        <f t="shared" si="295"/>
        <v>25</v>
      </c>
      <c r="DV166" s="113">
        <f t="shared" si="296"/>
        <v>0</v>
      </c>
      <c r="DW166" s="113">
        <f t="shared" si="297"/>
        <v>10</v>
      </c>
      <c r="DX166" s="113">
        <f t="shared" si="298"/>
        <v>0</v>
      </c>
      <c r="DY166" s="113">
        <f t="shared" si="299"/>
        <v>2200</v>
      </c>
      <c r="DZ166" s="113">
        <f t="shared" si="300"/>
        <v>0</v>
      </c>
      <c r="EA166" s="113">
        <f t="shared" si="301"/>
        <v>0</v>
      </c>
      <c r="EB166" s="113">
        <f t="shared" si="302"/>
        <v>0</v>
      </c>
      <c r="EC166" s="113">
        <f t="shared" si="239"/>
        <v>0</v>
      </c>
      <c r="ED166" s="113">
        <f t="shared" si="240"/>
        <v>0</v>
      </c>
      <c r="EE166" s="113">
        <f t="shared" si="241"/>
        <v>0</v>
      </c>
      <c r="EF166" s="113">
        <f t="shared" si="242"/>
        <v>0</v>
      </c>
      <c r="EG166" s="113">
        <f t="shared" si="303"/>
        <v>65</v>
      </c>
      <c r="EH166" s="113">
        <f t="shared" si="243"/>
        <v>0</v>
      </c>
      <c r="EI166" s="113">
        <f t="shared" si="244"/>
        <v>0</v>
      </c>
      <c r="EJ166" s="113">
        <f t="shared" si="245"/>
        <v>0</v>
      </c>
      <c r="EK166" s="113">
        <f t="shared" si="304"/>
        <v>0</v>
      </c>
      <c r="EL166" s="113">
        <f t="shared" si="305"/>
        <v>4500</v>
      </c>
      <c r="EM166" s="113">
        <f t="shared" si="306"/>
        <v>50</v>
      </c>
      <c r="EN166" s="113">
        <f t="shared" si="307"/>
        <v>38000</v>
      </c>
      <c r="EO166" s="113">
        <f t="shared" si="308"/>
        <v>2800</v>
      </c>
      <c r="EP166" s="113">
        <f t="shared" si="309"/>
        <v>0</v>
      </c>
      <c r="EQ166" s="113">
        <f t="shared" si="310"/>
        <v>0</v>
      </c>
      <c r="ER166" s="113">
        <f t="shared" si="311"/>
        <v>0</v>
      </c>
      <c r="ES166" s="113">
        <f t="shared" si="312"/>
        <v>0</v>
      </c>
      <c r="ET166" s="113"/>
      <c r="EU166" s="113">
        <f t="shared" si="313"/>
        <v>0</v>
      </c>
      <c r="EV166" s="113">
        <f t="shared" si="314"/>
        <v>80</v>
      </c>
      <c r="EW166" s="113">
        <f t="shared" si="315"/>
        <v>0</v>
      </c>
      <c r="EX166" s="113">
        <f t="shared" si="316"/>
        <v>0</v>
      </c>
      <c r="EY166" s="113">
        <f t="shared" si="317"/>
        <v>0</v>
      </c>
      <c r="EZ166" s="113">
        <f t="shared" si="318"/>
        <v>300</v>
      </c>
      <c r="FA166" s="113">
        <f t="shared" si="319"/>
        <v>630</v>
      </c>
      <c r="FB166" s="113">
        <f t="shared" si="320"/>
        <v>0</v>
      </c>
      <c r="FC166" s="113">
        <f t="shared" si="246"/>
        <v>300</v>
      </c>
      <c r="FD166" s="113">
        <f t="shared" si="247"/>
        <v>0</v>
      </c>
      <c r="FE166" s="113">
        <f t="shared" si="321"/>
        <v>1000</v>
      </c>
      <c r="FF166" s="113">
        <f t="shared" si="322"/>
        <v>0</v>
      </c>
      <c r="FG166" s="113">
        <f t="shared" si="323"/>
        <v>100</v>
      </c>
      <c r="FH166" s="113">
        <f t="shared" si="324"/>
        <v>0</v>
      </c>
      <c r="FI166" s="113">
        <f t="shared" si="325"/>
        <v>4640</v>
      </c>
      <c r="FJ166" s="113">
        <f t="shared" si="326"/>
        <v>0</v>
      </c>
      <c r="FK166" s="113">
        <f t="shared" si="327"/>
        <v>0</v>
      </c>
      <c r="FL166" s="113">
        <f t="shared" si="328"/>
        <v>0</v>
      </c>
      <c r="FM166" s="113">
        <f t="shared" si="248"/>
        <v>0</v>
      </c>
      <c r="FN166" s="113">
        <f t="shared" si="249"/>
        <v>0</v>
      </c>
      <c r="FO166" s="113">
        <f t="shared" si="250"/>
        <v>0</v>
      </c>
      <c r="FP166" s="113">
        <f t="shared" si="251"/>
        <v>0</v>
      </c>
      <c r="FQ166" s="113">
        <f t="shared" si="329"/>
        <v>1300</v>
      </c>
      <c r="FR166" s="113">
        <f t="shared" si="252"/>
        <v>0</v>
      </c>
      <c r="FS166" s="113">
        <f t="shared" si="253"/>
        <v>0</v>
      </c>
      <c r="FT166" s="113">
        <f t="shared" si="254"/>
        <v>0</v>
      </c>
      <c r="FU166" s="113">
        <f t="shared" si="330"/>
        <v>0</v>
      </c>
      <c r="FV166" s="113">
        <f t="shared" si="331"/>
        <v>34200</v>
      </c>
      <c r="FW166" s="113">
        <f t="shared" si="332"/>
        <v>500</v>
      </c>
      <c r="FX166" s="113">
        <f t="shared" si="333"/>
        <v>114000</v>
      </c>
      <c r="FY166" s="113">
        <f t="shared" si="334"/>
        <v>6160</v>
      </c>
      <c r="FZ166" s="113">
        <f t="shared" si="335"/>
        <v>0</v>
      </c>
      <c r="GA166" s="113">
        <f t="shared" si="336"/>
        <v>0</v>
      </c>
      <c r="GB166" s="113">
        <f t="shared" si="337"/>
        <v>0</v>
      </c>
      <c r="GC166" s="113">
        <f t="shared" si="338"/>
        <v>0</v>
      </c>
    </row>
    <row r="167" spans="2:185" ht="12.75" customHeight="1" x14ac:dyDescent="0.2">
      <c r="B167" s="124">
        <v>160</v>
      </c>
      <c r="C167" s="121" t="s">
        <v>428</v>
      </c>
      <c r="D167" s="126" t="s">
        <v>202</v>
      </c>
      <c r="E167" s="40">
        <f>SUMIF(Entrada_Dados_Ano_2012!$C$7:$C$253,D167,Entrada_Dados_Ano_2012!$D$7:$D$253)</f>
        <v>0</v>
      </c>
      <c r="F167" s="40">
        <f>SUMIF(Entrada_Dados_Ano_2012!$C$7:$C$253,D167,Entrada_Dados_Ano_2012!$E$7:$E$253)</f>
        <v>0</v>
      </c>
      <c r="G167" s="40">
        <f>SUMIF(Entrada_Dados_Ano_2012!$C$7:$C$253,D167,Entrada_Dados_Ano_2012!$F$7:$F$253)</f>
        <v>0</v>
      </c>
      <c r="H167" s="40">
        <f ca="1">SUMIF(Entrada_Dados_Ano_2012!$C$7:$C$253,D167,Entrada_Dados_Ano_2012!$G$7:$G$251)</f>
        <v>0</v>
      </c>
      <c r="I167" s="40">
        <f>SUMIF(Entrada_Dados_Ano_2012!$C$7:$C$251,D167,Entrada_Dados_Ano_2012!$H$7:$H$253)</f>
        <v>0</v>
      </c>
      <c r="J167" s="40">
        <f>SUMIF(Entrada_Dados_Ano_2012!$C$7:$C$253,D167,Entrada_Dados_Ano_2012!$I$7:$I$253)</f>
        <v>0</v>
      </c>
      <c r="K167" s="40">
        <f>SUMIF(Entrada_Dados_Ano_2012!$C$7:$C$253,D167,Entrada_Dados_Ano_2012!$J$7:$J$253)</f>
        <v>685</v>
      </c>
      <c r="L167" s="40">
        <f>SUMIF(Entrada_Dados_Ano_2012!$C$7:$C$253,D167,Entrada_Dados_Ano_2012!$K$7:$K$253)</f>
        <v>0</v>
      </c>
      <c r="M167" s="40">
        <f>SUMIF(Entrada_Dados_Ano_2012!$C$7:$C$253,D167,Entrada_Dados_Ano_2012!$L$7:$L$253)</f>
        <v>0</v>
      </c>
      <c r="N167" s="40">
        <f>SUMIF(Entrada_Dados_Ano_2012!$C$7:$C$253,D167,Entrada_Dados_Ano_2012!$M$7:$M$253)</f>
        <v>0</v>
      </c>
      <c r="O167" s="40">
        <f>SUMIF(Entrada_Dados_Ano_2012!$C$7:$C$253,D167,Entrada_Dados_Ano_2012!$N$7:$N$253)</f>
        <v>0</v>
      </c>
      <c r="P167" s="40">
        <f>SUMIF(Entrada_Dados_Ano_2012!$C$7:$C$253,D167,Entrada_Dados_Ano_2012!$O$7:$O$253)</f>
        <v>0</v>
      </c>
      <c r="Q167" s="40">
        <f>SUMIF(Entrada_Dados_Ano_2012!$C$7:$C$253,D167,Entrada_Dados_Ano_2012!$P$7:$P$253)</f>
        <v>0</v>
      </c>
      <c r="R167" s="40">
        <f>SUMIF(Entrada_Dados_Ano_2012!$C$7:$C$253,D167,Entrada_Dados_Ano_2012!$Q$7:$Q$253)</f>
        <v>0</v>
      </c>
      <c r="S167" s="40">
        <f>SUMIF(Entrada_Dados_Ano_2012!$C$7:$C$253,D167,Entrada_Dados_Ano_2012!$R$7:$R$253)</f>
        <v>60</v>
      </c>
      <c r="T167" s="40">
        <f>SUMIF(Entrada_Dados_Ano_2012!$C$7:$C$253,D167,Entrada_Dados_Ano_2012!$S$7:$S$253)</f>
        <v>0</v>
      </c>
      <c r="U167" s="40">
        <f>SUMIF(Entrada_Dados_Ano_2012!$C$7:$C$253,D167,Entrada_Dados_Ano_2012!$T$7:$T$253)</f>
        <v>0</v>
      </c>
      <c r="V167" s="40">
        <f>SUMIF(Entrada_Dados_Ano_2012!$C$7:$C$253,D167,Entrada_Dados_Ano_2012!$U$7:$U$253)</f>
        <v>0</v>
      </c>
      <c r="W167" s="145">
        <f>SUMIF(Entrada_Dados_Ano_2012!$C$7:$C$253,D167,Entrada_Dados_Ano_2012!$V$7:$V$253)</f>
        <v>0</v>
      </c>
      <c r="X167" s="142">
        <f>SUMIF(Entrada_Dados_Ano_2012!$C$7:$C$253,D167,Entrada_Dados_Ano_2012!$Y$7:$Y$253)</f>
        <v>0</v>
      </c>
      <c r="Y167" s="40">
        <f>SUMIF(Entrada_Dados_Ano_2012!$C$7:$C$253,D167,Entrada_Dados_Ano_2012!$Z$7:$Z$253)</f>
        <v>0</v>
      </c>
      <c r="Z167" s="40">
        <f>SUMIF(Entrada_Dados_Ano_2012!$C$7:$C$253,D167,Entrada_Dados_Ano_2012!$AA$7:$AA$253)</f>
        <v>0</v>
      </c>
      <c r="AA167" s="40">
        <f>SUMIF(Entrada_Dados_Ano_2012!$C$7:$C$253,D167,Entrada_Dados_Ano_2012!$AB$7:$AB$253)</f>
        <v>0</v>
      </c>
      <c r="AB167" s="40">
        <f>SUMIF(Entrada_Dados_Ano_2012!$C$7:$C$253,D167,Entrada_Dados_Ano_2012!$AC$7:$AC$253)</f>
        <v>0</v>
      </c>
      <c r="AC167" s="40">
        <f>SUMIF(Entrada_Dados_Ano_2012!$C$7:$C$253,D167,Entrada_Dados_Ano_2012!$AD$7:$AD$253)</f>
        <v>0</v>
      </c>
      <c r="AD167" s="40">
        <f>SUMIF(Entrada_Dados_Ano_2012!$C$7:$C$253,D167,Entrada_Dados_Ano_2012!$AE$7:$AE$253)</f>
        <v>685</v>
      </c>
      <c r="AE167" s="40">
        <f>SUMIF(Entrada_Dados_Ano_2012!$C$7:$C$253,D167,Entrada_Dados_Ano_2012!$AF$7:$AF$253)</f>
        <v>0</v>
      </c>
      <c r="AF167" s="40">
        <f>SUMIF(Entrada_Dados_Ano_2012!$C$7:$C$253,D167,Entrada_Dados_Ano_2012!$AG$7:$AG$253)</f>
        <v>0</v>
      </c>
      <c r="AG167" s="40">
        <f>SUMIF(Entrada_Dados_Ano_2012!$C$7:$C$253,D167,Entrada_Dados_Ano_2012!$AH$7:$AH$253)</f>
        <v>0</v>
      </c>
      <c r="AH167" s="40">
        <f>SUMIF(Entrada_Dados_Ano_2012!$C$7:$C$253,D167,Entrada_Dados_Ano_2012!$AI$7:$AI$253)</f>
        <v>0</v>
      </c>
      <c r="AI167" s="40">
        <f>SUMIF(Entrada_Dados_Ano_2012!$C$7:$C$253,D167,Entrada_Dados_Ano_2012!$AJ$7:$AJ$253)</f>
        <v>0</v>
      </c>
      <c r="AJ167" s="40">
        <f>SUMIF(Entrada_Dados_Ano_2012!$C$7:$C$253,D167,Entrada_Dados_Ano_2012!$AK$7:$AK$253)</f>
        <v>0</v>
      </c>
      <c r="AK167" s="40">
        <f>SUMIF(Entrada_Dados_Ano_2012!$C$7:$C$253,D167,Entrada_Dados_Ano_2012!$AL$7:$AL$253)</f>
        <v>0</v>
      </c>
      <c r="AL167" s="40">
        <f>SUMIF(Entrada_Dados_Ano_2012!$C$7:$C$253,D167,Entrada_Dados_Ano_2012!$AM$7:$AM$253)</f>
        <v>60</v>
      </c>
      <c r="AM167" s="40">
        <f>SUMIF(Entrada_Dados_Ano_2012!$C$7:$C$253,D167,Entrada_Dados_Ano_2012!$AN$7:$AN$253)</f>
        <v>0</v>
      </c>
      <c r="AN167" s="40">
        <f>SUMIF(Entrada_Dados_Ano_2012!$C$7:$C$253,D167,Entrada_Dados_Ano_2012!$AO$7:$AO$253)</f>
        <v>0</v>
      </c>
      <c r="AO167" s="40">
        <f>SUMIF(Entrada_Dados_Ano_2012!$C$7:$C$253,D167,Entrada_Dados_Ano_2012!$AP$7:$AP$253)</f>
        <v>0</v>
      </c>
      <c r="AP167" s="145">
        <f>SUMIF(Entrada_Dados_Ano_2012!$C$7:$C$253,D167,Entrada_Dados_Ano_2012!$AQ$7:$AQ$253)</f>
        <v>0</v>
      </c>
      <c r="AQ167" s="142">
        <f>SUMIF(Entrada_Dados_Ano_2012!$C$7:$C$253,D167,Entrada_Dados_Ano_2012!$AT$7:$AT$253)</f>
        <v>0</v>
      </c>
      <c r="AR167" s="40">
        <f>SUMIF(Entrada_Dados_Ano_2012!$C$7:$C$253,D167,Entrada_Dados_Ano_2012!$AU$7:$AU$253)</f>
        <v>0</v>
      </c>
      <c r="AS167" s="40">
        <f>SUMIF(Entrada_Dados_Ano_2012!$C$7:$C$253,D167,Entrada_Dados_Ano_2012!$AV$7:$AV$253)</f>
        <v>0</v>
      </c>
      <c r="AT167" s="40">
        <f>SUMIF(Entrada_Dados_Ano_2012!$C$7:$C$253,D167,Entrada_Dados_Ano_2012!$AW$7:$AW$253)</f>
        <v>0</v>
      </c>
      <c r="AU167" s="40">
        <f>SUMIF(Entrada_Dados_Ano_2012!$C$7:$C$253,D167,Entrada_Dados_Ano_2012!$AX$7:$AX$253)</f>
        <v>0</v>
      </c>
      <c r="AV167" s="40">
        <f>SUMIF(Entrada_Dados_Ano_2012!$C$7:$C$253,D167,Entrada_Dados_Ano_2012!$AY$7:$AY$253)</f>
        <v>0</v>
      </c>
      <c r="AW167" s="40">
        <f>SUMIF(Entrada_Dados_Ano_2012!$C$7:$C$253,D167,Entrada_Dados_Ano_2012!$AZ$7:$AZ$253)</f>
        <v>46436</v>
      </c>
      <c r="AX167" s="40">
        <f>SUMIF(Entrada_Dados_Ano_2012!$C$7:$C$253,D167,Entrada_Dados_Ano_2012!$BA$7:$BA$253)</f>
        <v>0</v>
      </c>
      <c r="AY167" s="40">
        <f>SUMIF(Entrada_Dados_Ano_2012!$C$7:$C$253,D167,Entrada_Dados_Ano_2012!$BB$7:$BB$253)</f>
        <v>0</v>
      </c>
      <c r="AZ167" s="40">
        <f>SUMIF(Entrada_Dados_Ano_2012!$C$7:$C$253,D167,Entrada_Dados_Ano_2012!$BC$7:$BC$253)</f>
        <v>0</v>
      </c>
      <c r="BA167" s="40">
        <f>SUMIF(Entrada_Dados_Ano_2012!$C$7:$C$253,D167,Entrada_Dados_Ano_2012!$BD$7:$BD$253)</f>
        <v>0</v>
      </c>
      <c r="BB167" s="40">
        <f>SUMIF(Entrada_Dados_Ano_2012!$C$7:$C$253,D167,Entrada_Dados_Ano_2012!$BE$7:$BE$253)</f>
        <v>0</v>
      </c>
      <c r="BC167" s="40">
        <f>SUMIF(Entrada_Dados_Ano_2012!$C$7:$C$253,D167,Entrada_Dados_Ano_2012!$BF$7:$BF$253)</f>
        <v>0</v>
      </c>
      <c r="BD167" s="40">
        <f>SUMIF(Entrada_Dados_Ano_2012!$C$7:$C$253,D167,Entrada_Dados_Ano_2012!$BG$7:$BG$253)</f>
        <v>0</v>
      </c>
      <c r="BE167" s="40">
        <f>SUMIF(Entrada_Dados_Ano_2012!$C$7:$C$253,D167,Entrada_Dados_Ano_2012!$BH$7:$BH$253)</f>
        <v>150</v>
      </c>
      <c r="BF167" s="40">
        <f>SUMIF(Entrada_Dados_Ano_2012!$C$7:$C$253,D167,Entrada_Dados_Ano_2012!$BI$7:$BI$253)</f>
        <v>0</v>
      </c>
      <c r="BG167" s="40">
        <f>SUMIF(Entrada_Dados_Ano_2012!$C$7:$C$253,D167,Entrada_Dados_Ano_2012!$BJ$7:$BJ$253)</f>
        <v>0</v>
      </c>
      <c r="BH167" s="40">
        <f>SUMIF(Entrada_Dados_Ano_2012!$C$7:$C$253,D167,Entrada_Dados_Ano_2012!$BK$7:$BK$253)</f>
        <v>0</v>
      </c>
      <c r="BI167" s="40">
        <f>SUMIF(Entrada_Dados_Ano_2012!$C$7:$C$253,D167,Entrada_Dados_Ano_2012!$BL$7:$BL$253)</f>
        <v>0</v>
      </c>
      <c r="BK167" s="80">
        <v>160</v>
      </c>
      <c r="BL167" s="81">
        <f t="shared" si="255"/>
        <v>0</v>
      </c>
      <c r="BM167" s="80" t="str">
        <f>IF(BL167=1,SUM($BL$8:BL167),"")</f>
        <v/>
      </c>
      <c r="BN167" s="86" t="str">
        <f t="shared" si="256"/>
        <v>Nova América</v>
      </c>
      <c r="BO167" s="117">
        <f t="shared" si="339"/>
        <v>0</v>
      </c>
      <c r="BP167" s="116">
        <f>HLOOKUP($BP$6,$BZ$6:DI167,BX167)</f>
        <v>0</v>
      </c>
      <c r="BQ167" s="117">
        <f>HLOOKUP($BQ$6,$DJ$6:ES167,BX167)</f>
        <v>0</v>
      </c>
      <c r="BR167" s="116">
        <f>HLOOKUP($BR$6,$ET$6:GC167,BX167)</f>
        <v>0</v>
      </c>
      <c r="BS167" s="84" t="str">
        <f t="shared" si="257"/>
        <v/>
      </c>
      <c r="BT167" s="96" t="str">
        <f>IF((SUM($BL166:$BL$254)=0),"",IF($BK167=VLOOKUP($BK167,$BM$8:$BM$254,1),IF(VLOOKUP($BK167,$BM$8:$BO$254,2)=0,"",VLOOKUP($BK167,$BM$8:$BO$254,3))," "))</f>
        <v/>
      </c>
      <c r="BU167" s="93" t="str">
        <f t="shared" si="258"/>
        <v/>
      </c>
      <c r="BV167" s="90" t="str">
        <f t="shared" si="259"/>
        <v/>
      </c>
      <c r="BW167" s="93" t="str">
        <f t="shared" si="260"/>
        <v/>
      </c>
      <c r="BX167" s="97">
        <v>162</v>
      </c>
      <c r="BY167" s="29"/>
      <c r="BZ167" s="113"/>
      <c r="CA167" s="113">
        <f t="shared" si="261"/>
        <v>0</v>
      </c>
      <c r="CB167" s="113">
        <f t="shared" si="262"/>
        <v>0</v>
      </c>
      <c r="CC167" s="113">
        <f t="shared" si="263"/>
        <v>0</v>
      </c>
      <c r="CD167" s="113">
        <f t="shared" si="264"/>
        <v>0</v>
      </c>
      <c r="CE167" s="113">
        <f t="shared" ca="1" si="265"/>
        <v>0</v>
      </c>
      <c r="CF167" s="113">
        <f t="shared" si="266"/>
        <v>0</v>
      </c>
      <c r="CG167" s="113">
        <f t="shared" si="267"/>
        <v>0</v>
      </c>
      <c r="CH167" s="113">
        <f t="shared" si="268"/>
        <v>0</v>
      </c>
      <c r="CI167" s="113">
        <f t="shared" si="228"/>
        <v>0</v>
      </c>
      <c r="CJ167" s="113">
        <f t="shared" si="229"/>
        <v>0</v>
      </c>
      <c r="CK167" s="113">
        <f t="shared" si="269"/>
        <v>685</v>
      </c>
      <c r="CL167" s="113">
        <f t="shared" si="270"/>
        <v>0</v>
      </c>
      <c r="CM167" s="113">
        <f t="shared" si="271"/>
        <v>0</v>
      </c>
      <c r="CN167" s="113">
        <f t="shared" si="272"/>
        <v>0</v>
      </c>
      <c r="CO167" s="113">
        <f t="shared" si="273"/>
        <v>0</v>
      </c>
      <c r="CP167" s="113">
        <f t="shared" si="274"/>
        <v>0</v>
      </c>
      <c r="CQ167" s="113">
        <f t="shared" si="275"/>
        <v>0</v>
      </c>
      <c r="CR167" s="113">
        <f t="shared" si="276"/>
        <v>0</v>
      </c>
      <c r="CS167" s="113">
        <f t="shared" si="230"/>
        <v>0</v>
      </c>
      <c r="CT167" s="113">
        <f t="shared" si="231"/>
        <v>0</v>
      </c>
      <c r="CU167" s="113">
        <f t="shared" si="232"/>
        <v>0</v>
      </c>
      <c r="CV167" s="113">
        <f t="shared" si="233"/>
        <v>0</v>
      </c>
      <c r="CW167" s="113">
        <f t="shared" si="277"/>
        <v>0</v>
      </c>
      <c r="CX167" s="113">
        <f t="shared" si="234"/>
        <v>0</v>
      </c>
      <c r="CY167" s="113">
        <f t="shared" si="235"/>
        <v>0</v>
      </c>
      <c r="CZ167" s="113">
        <f t="shared" si="236"/>
        <v>0</v>
      </c>
      <c r="DA167" s="113">
        <f t="shared" si="278"/>
        <v>0</v>
      </c>
      <c r="DB167" s="113">
        <f t="shared" si="279"/>
        <v>60</v>
      </c>
      <c r="DC167" s="113">
        <f t="shared" si="280"/>
        <v>0</v>
      </c>
      <c r="DD167" s="113">
        <f t="shared" si="281"/>
        <v>0</v>
      </c>
      <c r="DE167" s="113">
        <f t="shared" si="282"/>
        <v>0</v>
      </c>
      <c r="DF167" s="113">
        <f t="shared" si="283"/>
        <v>0</v>
      </c>
      <c r="DG167" s="113">
        <f t="shared" si="284"/>
        <v>0</v>
      </c>
      <c r="DH167" s="113">
        <f t="shared" si="285"/>
        <v>0</v>
      </c>
      <c r="DI167" s="113">
        <f t="shared" si="286"/>
        <v>0</v>
      </c>
      <c r="DJ167" s="113"/>
      <c r="DK167" s="113">
        <f t="shared" si="287"/>
        <v>0</v>
      </c>
      <c r="DL167" s="113">
        <f t="shared" si="288"/>
        <v>0</v>
      </c>
      <c r="DM167" s="113">
        <f t="shared" si="289"/>
        <v>0</v>
      </c>
      <c r="DN167" s="113">
        <f t="shared" si="290"/>
        <v>0</v>
      </c>
      <c r="DO167" s="113">
        <f t="shared" si="291"/>
        <v>0</v>
      </c>
      <c r="DP167" s="113">
        <f t="shared" si="292"/>
        <v>0</v>
      </c>
      <c r="DQ167" s="113">
        <f t="shared" si="293"/>
        <v>0</v>
      </c>
      <c r="DR167" s="113">
        <f t="shared" si="294"/>
        <v>0</v>
      </c>
      <c r="DS167" s="113">
        <f t="shared" si="237"/>
        <v>0</v>
      </c>
      <c r="DT167" s="113">
        <f t="shared" si="238"/>
        <v>0</v>
      </c>
      <c r="DU167" s="113">
        <f t="shared" si="295"/>
        <v>685</v>
      </c>
      <c r="DV167" s="113">
        <f t="shared" si="296"/>
        <v>0</v>
      </c>
      <c r="DW167" s="113">
        <f t="shared" si="297"/>
        <v>0</v>
      </c>
      <c r="DX167" s="113">
        <f t="shared" si="298"/>
        <v>0</v>
      </c>
      <c r="DY167" s="113">
        <f t="shared" si="299"/>
        <v>0</v>
      </c>
      <c r="DZ167" s="113">
        <f t="shared" si="300"/>
        <v>0</v>
      </c>
      <c r="EA167" s="113">
        <f t="shared" si="301"/>
        <v>0</v>
      </c>
      <c r="EB167" s="113">
        <f t="shared" si="302"/>
        <v>0</v>
      </c>
      <c r="EC167" s="113">
        <f t="shared" si="239"/>
        <v>0</v>
      </c>
      <c r="ED167" s="113">
        <f t="shared" si="240"/>
        <v>0</v>
      </c>
      <c r="EE167" s="113">
        <f t="shared" si="241"/>
        <v>0</v>
      </c>
      <c r="EF167" s="113">
        <f t="shared" si="242"/>
        <v>0</v>
      </c>
      <c r="EG167" s="113">
        <f t="shared" si="303"/>
        <v>0</v>
      </c>
      <c r="EH167" s="113">
        <f t="shared" si="243"/>
        <v>0</v>
      </c>
      <c r="EI167" s="113">
        <f t="shared" si="244"/>
        <v>0</v>
      </c>
      <c r="EJ167" s="113">
        <f t="shared" si="245"/>
        <v>0</v>
      </c>
      <c r="EK167" s="113">
        <f t="shared" si="304"/>
        <v>0</v>
      </c>
      <c r="EL167" s="113">
        <f t="shared" si="305"/>
        <v>60</v>
      </c>
      <c r="EM167" s="113">
        <f t="shared" si="306"/>
        <v>0</v>
      </c>
      <c r="EN167" s="113">
        <f t="shared" si="307"/>
        <v>0</v>
      </c>
      <c r="EO167" s="113">
        <f t="shared" si="308"/>
        <v>0</v>
      </c>
      <c r="EP167" s="113">
        <f t="shared" si="309"/>
        <v>0</v>
      </c>
      <c r="EQ167" s="113">
        <f t="shared" si="310"/>
        <v>0</v>
      </c>
      <c r="ER167" s="113">
        <f t="shared" si="311"/>
        <v>0</v>
      </c>
      <c r="ES167" s="113">
        <f t="shared" si="312"/>
        <v>0</v>
      </c>
      <c r="ET167" s="113"/>
      <c r="EU167" s="113">
        <f t="shared" si="313"/>
        <v>0</v>
      </c>
      <c r="EV167" s="113">
        <f t="shared" si="314"/>
        <v>0</v>
      </c>
      <c r="EW167" s="113">
        <f t="shared" si="315"/>
        <v>0</v>
      </c>
      <c r="EX167" s="113">
        <f t="shared" si="316"/>
        <v>0</v>
      </c>
      <c r="EY167" s="113">
        <f t="shared" si="317"/>
        <v>0</v>
      </c>
      <c r="EZ167" s="113">
        <f t="shared" si="318"/>
        <v>0</v>
      </c>
      <c r="FA167" s="113">
        <f t="shared" si="319"/>
        <v>0</v>
      </c>
      <c r="FB167" s="113">
        <f t="shared" si="320"/>
        <v>0</v>
      </c>
      <c r="FC167" s="113">
        <f t="shared" si="246"/>
        <v>0</v>
      </c>
      <c r="FD167" s="113">
        <f t="shared" si="247"/>
        <v>0</v>
      </c>
      <c r="FE167" s="113">
        <f t="shared" si="321"/>
        <v>46436</v>
      </c>
      <c r="FF167" s="113">
        <f t="shared" si="322"/>
        <v>0</v>
      </c>
      <c r="FG167" s="113">
        <f t="shared" si="323"/>
        <v>0</v>
      </c>
      <c r="FH167" s="113">
        <f t="shared" si="324"/>
        <v>0</v>
      </c>
      <c r="FI167" s="113">
        <f t="shared" si="325"/>
        <v>0</v>
      </c>
      <c r="FJ167" s="113">
        <f t="shared" si="326"/>
        <v>0</v>
      </c>
      <c r="FK167" s="113">
        <f t="shared" si="327"/>
        <v>0</v>
      </c>
      <c r="FL167" s="113">
        <f t="shared" si="328"/>
        <v>0</v>
      </c>
      <c r="FM167" s="113">
        <f t="shared" si="248"/>
        <v>0</v>
      </c>
      <c r="FN167" s="113">
        <f t="shared" si="249"/>
        <v>0</v>
      </c>
      <c r="FO167" s="113">
        <f t="shared" si="250"/>
        <v>0</v>
      </c>
      <c r="FP167" s="113">
        <f t="shared" si="251"/>
        <v>0</v>
      </c>
      <c r="FQ167" s="113">
        <f t="shared" si="329"/>
        <v>0</v>
      </c>
      <c r="FR167" s="113">
        <f t="shared" si="252"/>
        <v>0</v>
      </c>
      <c r="FS167" s="113">
        <f t="shared" si="253"/>
        <v>0</v>
      </c>
      <c r="FT167" s="113">
        <f t="shared" si="254"/>
        <v>0</v>
      </c>
      <c r="FU167" s="113">
        <f t="shared" si="330"/>
        <v>0</v>
      </c>
      <c r="FV167" s="113">
        <f t="shared" si="331"/>
        <v>150</v>
      </c>
      <c r="FW167" s="113">
        <f t="shared" si="332"/>
        <v>0</v>
      </c>
      <c r="FX167" s="113">
        <f t="shared" si="333"/>
        <v>0</v>
      </c>
      <c r="FY167" s="113">
        <f t="shared" si="334"/>
        <v>0</v>
      </c>
      <c r="FZ167" s="113">
        <f t="shared" si="335"/>
        <v>0</v>
      </c>
      <c r="GA167" s="113">
        <f t="shared" si="336"/>
        <v>0</v>
      </c>
      <c r="GB167" s="113">
        <f t="shared" si="337"/>
        <v>0</v>
      </c>
      <c r="GC167" s="113">
        <f t="shared" si="338"/>
        <v>0</v>
      </c>
    </row>
    <row r="168" spans="2:185" ht="12.75" customHeight="1" x14ac:dyDescent="0.2">
      <c r="B168" s="124">
        <v>161</v>
      </c>
      <c r="C168" s="121" t="s">
        <v>429</v>
      </c>
      <c r="D168" s="126" t="s">
        <v>203</v>
      </c>
      <c r="E168" s="40">
        <f>SUMIF(Entrada_Dados_Ano_2012!$C$7:$C$253,D168,Entrada_Dados_Ano_2012!$D$7:$D$253)</f>
        <v>0</v>
      </c>
      <c r="F168" s="40">
        <f>SUMIF(Entrada_Dados_Ano_2012!$C$7:$C$253,D168,Entrada_Dados_Ano_2012!$E$7:$E$253)</f>
        <v>0</v>
      </c>
      <c r="G168" s="40">
        <f>SUMIF(Entrada_Dados_Ano_2012!$C$7:$C$253,D168,Entrada_Dados_Ano_2012!$F$7:$F$253)</f>
        <v>0</v>
      </c>
      <c r="H168" s="40">
        <f ca="1">SUMIF(Entrada_Dados_Ano_2012!$C$7:$C$253,D168,Entrada_Dados_Ano_2012!$G$7:$G$251)</f>
        <v>0</v>
      </c>
      <c r="I168" s="40">
        <f>SUMIF(Entrada_Dados_Ano_2012!$C$7:$C$251,D168,Entrada_Dados_Ano_2012!$H$7:$H$253)</f>
        <v>0</v>
      </c>
      <c r="J168" s="40">
        <f>SUMIF(Entrada_Dados_Ano_2012!$C$7:$C$253,D168,Entrada_Dados_Ano_2012!$I$7:$I$253)</f>
        <v>0</v>
      </c>
      <c r="K168" s="40">
        <f>SUMIF(Entrada_Dados_Ano_2012!$C$7:$C$253,D168,Entrada_Dados_Ano_2012!$J$7:$J$253)</f>
        <v>40</v>
      </c>
      <c r="L168" s="40">
        <f>SUMIF(Entrada_Dados_Ano_2012!$C$7:$C$253,D168,Entrada_Dados_Ano_2012!$K$7:$K$253)</f>
        <v>0</v>
      </c>
      <c r="M168" s="40">
        <f>SUMIF(Entrada_Dados_Ano_2012!$C$7:$C$253,D168,Entrada_Dados_Ano_2012!$L$7:$L$253)</f>
        <v>0</v>
      </c>
      <c r="N168" s="40">
        <f>SUMIF(Entrada_Dados_Ano_2012!$C$7:$C$253,D168,Entrada_Dados_Ano_2012!$M$7:$M$253)</f>
        <v>0</v>
      </c>
      <c r="O168" s="40">
        <f>SUMIF(Entrada_Dados_Ano_2012!$C$7:$C$253,D168,Entrada_Dados_Ano_2012!$N$7:$N$253)</f>
        <v>0</v>
      </c>
      <c r="P168" s="40">
        <f>SUMIF(Entrada_Dados_Ano_2012!$C$7:$C$253,D168,Entrada_Dados_Ano_2012!$O$7:$O$253)</f>
        <v>0</v>
      </c>
      <c r="Q168" s="40">
        <f>SUMIF(Entrada_Dados_Ano_2012!$C$7:$C$253,D168,Entrada_Dados_Ano_2012!$P$7:$P$253)</f>
        <v>30</v>
      </c>
      <c r="R168" s="40">
        <f>SUMIF(Entrada_Dados_Ano_2012!$C$7:$C$253,D168,Entrada_Dados_Ano_2012!$Q$7:$Q$253)</f>
        <v>0</v>
      </c>
      <c r="S168" s="40">
        <f>SUMIF(Entrada_Dados_Ano_2012!$C$7:$C$253,D168,Entrada_Dados_Ano_2012!$R$7:$R$253)</f>
        <v>120</v>
      </c>
      <c r="T168" s="40">
        <f>SUMIF(Entrada_Dados_Ano_2012!$C$7:$C$253,D168,Entrada_Dados_Ano_2012!$S$7:$S$253)</f>
        <v>600</v>
      </c>
      <c r="U168" s="40">
        <f>SUMIF(Entrada_Dados_Ano_2012!$C$7:$C$253,D168,Entrada_Dados_Ano_2012!$T$7:$T$253)</f>
        <v>0</v>
      </c>
      <c r="V168" s="40">
        <f>SUMIF(Entrada_Dados_Ano_2012!$C$7:$C$253,D168,Entrada_Dados_Ano_2012!$U$7:$U$253)</f>
        <v>0</v>
      </c>
      <c r="W168" s="145">
        <f>SUMIF(Entrada_Dados_Ano_2012!$C$7:$C$253,D168,Entrada_Dados_Ano_2012!$V$7:$V$253)</f>
        <v>0</v>
      </c>
      <c r="X168" s="142">
        <f>SUMIF(Entrada_Dados_Ano_2012!$C$7:$C$253,D168,Entrada_Dados_Ano_2012!$Y$7:$Y$253)</f>
        <v>0</v>
      </c>
      <c r="Y168" s="40">
        <f>SUMIF(Entrada_Dados_Ano_2012!$C$7:$C$253,D168,Entrada_Dados_Ano_2012!$Z$7:$Z$253)</f>
        <v>0</v>
      </c>
      <c r="Z168" s="40">
        <f>SUMIF(Entrada_Dados_Ano_2012!$C$7:$C$253,D168,Entrada_Dados_Ano_2012!$AA$7:$AA$253)</f>
        <v>0</v>
      </c>
      <c r="AA168" s="40">
        <f>SUMIF(Entrada_Dados_Ano_2012!$C$7:$C$253,D168,Entrada_Dados_Ano_2012!$AB$7:$AB$253)</f>
        <v>0</v>
      </c>
      <c r="AB168" s="40">
        <f>SUMIF(Entrada_Dados_Ano_2012!$C$7:$C$253,D168,Entrada_Dados_Ano_2012!$AC$7:$AC$253)</f>
        <v>0</v>
      </c>
      <c r="AC168" s="40">
        <f>SUMIF(Entrada_Dados_Ano_2012!$C$7:$C$253,D168,Entrada_Dados_Ano_2012!$AD$7:$AD$253)</f>
        <v>0</v>
      </c>
      <c r="AD168" s="40">
        <f>SUMIF(Entrada_Dados_Ano_2012!$C$7:$C$253,D168,Entrada_Dados_Ano_2012!$AE$7:$AE$253)</f>
        <v>40</v>
      </c>
      <c r="AE168" s="40">
        <f>SUMIF(Entrada_Dados_Ano_2012!$C$7:$C$253,D168,Entrada_Dados_Ano_2012!$AF$7:$AF$253)</f>
        <v>0</v>
      </c>
      <c r="AF168" s="40">
        <f>SUMIF(Entrada_Dados_Ano_2012!$C$7:$C$253,D168,Entrada_Dados_Ano_2012!$AG$7:$AG$253)</f>
        <v>0</v>
      </c>
      <c r="AG168" s="40">
        <f>SUMIF(Entrada_Dados_Ano_2012!$C$7:$C$253,D168,Entrada_Dados_Ano_2012!$AH$7:$AH$253)</f>
        <v>0</v>
      </c>
      <c r="AH168" s="40">
        <f>SUMIF(Entrada_Dados_Ano_2012!$C$7:$C$253,D168,Entrada_Dados_Ano_2012!$AI$7:$AI$253)</f>
        <v>0</v>
      </c>
      <c r="AI168" s="40">
        <f>SUMIF(Entrada_Dados_Ano_2012!$C$7:$C$253,D168,Entrada_Dados_Ano_2012!$AJ$7:$AJ$253)</f>
        <v>0</v>
      </c>
      <c r="AJ168" s="40">
        <f>SUMIF(Entrada_Dados_Ano_2012!$C$7:$C$253,D168,Entrada_Dados_Ano_2012!$AK$7:$AK$253)</f>
        <v>30</v>
      </c>
      <c r="AK168" s="40">
        <f>SUMIF(Entrada_Dados_Ano_2012!$C$7:$C$253,D168,Entrada_Dados_Ano_2012!$AL$7:$AL$253)</f>
        <v>0</v>
      </c>
      <c r="AL168" s="40">
        <f>SUMIF(Entrada_Dados_Ano_2012!$C$7:$C$253,D168,Entrada_Dados_Ano_2012!$AM$7:$AM$253)</f>
        <v>120</v>
      </c>
      <c r="AM168" s="40">
        <f>SUMIF(Entrada_Dados_Ano_2012!$C$7:$C$253,D168,Entrada_Dados_Ano_2012!$AN$7:$AN$253)</f>
        <v>600</v>
      </c>
      <c r="AN168" s="40">
        <f>SUMIF(Entrada_Dados_Ano_2012!$C$7:$C$253,D168,Entrada_Dados_Ano_2012!$AO$7:$AO$253)</f>
        <v>0</v>
      </c>
      <c r="AO168" s="40">
        <f>SUMIF(Entrada_Dados_Ano_2012!$C$7:$C$253,D168,Entrada_Dados_Ano_2012!$AP$7:$AP$253)</f>
        <v>0</v>
      </c>
      <c r="AP168" s="145">
        <f>SUMIF(Entrada_Dados_Ano_2012!$C$7:$C$253,D168,Entrada_Dados_Ano_2012!$AQ$7:$AQ$253)</f>
        <v>0</v>
      </c>
      <c r="AQ168" s="142">
        <f>SUMIF(Entrada_Dados_Ano_2012!$C$7:$C$253,D168,Entrada_Dados_Ano_2012!$AT$7:$AT$253)</f>
        <v>0</v>
      </c>
      <c r="AR168" s="40">
        <f>SUMIF(Entrada_Dados_Ano_2012!$C$7:$C$253,D168,Entrada_Dados_Ano_2012!$AU$7:$AU$253)</f>
        <v>0</v>
      </c>
      <c r="AS168" s="40">
        <f>SUMIF(Entrada_Dados_Ano_2012!$C$7:$C$253,D168,Entrada_Dados_Ano_2012!$AV$7:$AV$253)</f>
        <v>0</v>
      </c>
      <c r="AT168" s="40">
        <f>SUMIF(Entrada_Dados_Ano_2012!$C$7:$C$253,D168,Entrada_Dados_Ano_2012!$AW$7:$AW$253)</f>
        <v>0</v>
      </c>
      <c r="AU168" s="40">
        <f>SUMIF(Entrada_Dados_Ano_2012!$C$7:$C$253,D168,Entrada_Dados_Ano_2012!$AX$7:$AX$253)</f>
        <v>0</v>
      </c>
      <c r="AV168" s="40">
        <f>SUMIF(Entrada_Dados_Ano_2012!$C$7:$C$253,D168,Entrada_Dados_Ano_2012!$AY$7:$AY$253)</f>
        <v>0</v>
      </c>
      <c r="AW168" s="40">
        <f>SUMIF(Entrada_Dados_Ano_2012!$C$7:$C$253,D168,Entrada_Dados_Ano_2012!$AZ$7:$AZ$253)</f>
        <v>2800</v>
      </c>
      <c r="AX168" s="40">
        <f>SUMIF(Entrada_Dados_Ano_2012!$C$7:$C$253,D168,Entrada_Dados_Ano_2012!$BA$7:$BA$253)</f>
        <v>0</v>
      </c>
      <c r="AY168" s="40">
        <f>SUMIF(Entrada_Dados_Ano_2012!$C$7:$C$253,D168,Entrada_Dados_Ano_2012!$BB$7:$BB$253)</f>
        <v>0</v>
      </c>
      <c r="AZ168" s="40">
        <f>SUMIF(Entrada_Dados_Ano_2012!$C$7:$C$253,D168,Entrada_Dados_Ano_2012!$BC$7:$BC$253)</f>
        <v>0</v>
      </c>
      <c r="BA168" s="40">
        <f>SUMIF(Entrada_Dados_Ano_2012!$C$7:$C$253,D168,Entrada_Dados_Ano_2012!$BD$7:$BD$253)</f>
        <v>0</v>
      </c>
      <c r="BB168" s="40">
        <f>SUMIF(Entrada_Dados_Ano_2012!$C$7:$C$253,D168,Entrada_Dados_Ano_2012!$BE$7:$BE$253)</f>
        <v>0</v>
      </c>
      <c r="BC168" s="40">
        <f>SUMIF(Entrada_Dados_Ano_2012!$C$7:$C$253,D168,Entrada_Dados_Ano_2012!$BF$7:$BF$253)</f>
        <v>510</v>
      </c>
      <c r="BD168" s="40">
        <f>SUMIF(Entrada_Dados_Ano_2012!$C$7:$C$253,D168,Entrada_Dados_Ano_2012!$BG$7:$BG$253)</f>
        <v>0</v>
      </c>
      <c r="BE168" s="40">
        <f>SUMIF(Entrada_Dados_Ano_2012!$C$7:$C$253,D168,Entrada_Dados_Ano_2012!$BH$7:$BH$253)</f>
        <v>900</v>
      </c>
      <c r="BF168" s="40">
        <f>SUMIF(Entrada_Dados_Ano_2012!$C$7:$C$253,D168,Entrada_Dados_Ano_2012!$BI$7:$BI$253)</f>
        <v>1800</v>
      </c>
      <c r="BG168" s="40">
        <f>SUMIF(Entrada_Dados_Ano_2012!$C$7:$C$253,D168,Entrada_Dados_Ano_2012!$BJ$7:$BJ$253)</f>
        <v>0</v>
      </c>
      <c r="BH168" s="40">
        <f>SUMIF(Entrada_Dados_Ano_2012!$C$7:$C$253,D168,Entrada_Dados_Ano_2012!$BK$7:$BK$253)</f>
        <v>0</v>
      </c>
      <c r="BI168" s="40">
        <f>SUMIF(Entrada_Dados_Ano_2012!$C$7:$C$253,D168,Entrada_Dados_Ano_2012!$BL$7:$BL$253)</f>
        <v>0</v>
      </c>
      <c r="BK168" s="80">
        <v>161</v>
      </c>
      <c r="BL168" s="81">
        <f t="shared" si="255"/>
        <v>0</v>
      </c>
      <c r="BM168" s="80" t="str">
        <f>IF(BL168=1,SUM($BL$8:BL168),"")</f>
        <v/>
      </c>
      <c r="BN168" s="86" t="str">
        <f t="shared" si="256"/>
        <v>Nova Aurora</v>
      </c>
      <c r="BO168" s="117">
        <f t="shared" si="339"/>
        <v>0</v>
      </c>
      <c r="BP168" s="116">
        <f>HLOOKUP($BP$6,$BZ$6:DI168,BX168)</f>
        <v>0</v>
      </c>
      <c r="BQ168" s="117">
        <f>HLOOKUP($BQ$6,$DJ$6:ES168,BX168)</f>
        <v>0</v>
      </c>
      <c r="BR168" s="116">
        <f>HLOOKUP($BR$6,$ET$6:GC168,BX168)</f>
        <v>0</v>
      </c>
      <c r="BS168" s="84" t="str">
        <f t="shared" si="257"/>
        <v/>
      </c>
      <c r="BT168" s="96" t="str">
        <f>IF((SUM($BL167:$BL$254)=0),"",IF($BK168=VLOOKUP($BK168,$BM$8:$BM$254,1),IF(VLOOKUP($BK168,$BM$8:$BO$254,2)=0,"",VLOOKUP($BK168,$BM$8:$BO$254,3))," "))</f>
        <v/>
      </c>
      <c r="BU168" s="93" t="str">
        <f t="shared" si="258"/>
        <v/>
      </c>
      <c r="BV168" s="90" t="str">
        <f t="shared" si="259"/>
        <v/>
      </c>
      <c r="BW168" s="93" t="str">
        <f t="shared" si="260"/>
        <v/>
      </c>
      <c r="BX168" s="97">
        <v>163</v>
      </c>
      <c r="BY168" s="29"/>
      <c r="BZ168" s="113"/>
      <c r="CA168" s="113">
        <f t="shared" si="261"/>
        <v>0</v>
      </c>
      <c r="CB168" s="113">
        <f t="shared" si="262"/>
        <v>0</v>
      </c>
      <c r="CC168" s="113">
        <f t="shared" si="263"/>
        <v>0</v>
      </c>
      <c r="CD168" s="113">
        <f t="shared" si="264"/>
        <v>0</v>
      </c>
      <c r="CE168" s="113">
        <f t="shared" ca="1" si="265"/>
        <v>0</v>
      </c>
      <c r="CF168" s="113">
        <f t="shared" si="266"/>
        <v>0</v>
      </c>
      <c r="CG168" s="113">
        <f t="shared" si="267"/>
        <v>0</v>
      </c>
      <c r="CH168" s="113">
        <f t="shared" si="268"/>
        <v>0</v>
      </c>
      <c r="CI168" s="113">
        <f t="shared" si="228"/>
        <v>0</v>
      </c>
      <c r="CJ168" s="113">
        <f t="shared" si="229"/>
        <v>0</v>
      </c>
      <c r="CK168" s="113">
        <f t="shared" si="269"/>
        <v>40</v>
      </c>
      <c r="CL168" s="113">
        <f t="shared" si="270"/>
        <v>0</v>
      </c>
      <c r="CM168" s="113">
        <f t="shared" si="271"/>
        <v>0</v>
      </c>
      <c r="CN168" s="113">
        <f t="shared" si="272"/>
        <v>0</v>
      </c>
      <c r="CO168" s="113">
        <f t="shared" si="273"/>
        <v>0</v>
      </c>
      <c r="CP168" s="113">
        <f t="shared" si="274"/>
        <v>0</v>
      </c>
      <c r="CQ168" s="113">
        <f t="shared" si="275"/>
        <v>0</v>
      </c>
      <c r="CR168" s="113">
        <f t="shared" si="276"/>
        <v>0</v>
      </c>
      <c r="CS168" s="113">
        <f t="shared" si="230"/>
        <v>0</v>
      </c>
      <c r="CT168" s="113">
        <f t="shared" si="231"/>
        <v>0</v>
      </c>
      <c r="CU168" s="113">
        <f t="shared" si="232"/>
        <v>0</v>
      </c>
      <c r="CV168" s="113">
        <f t="shared" si="233"/>
        <v>0</v>
      </c>
      <c r="CW168" s="113">
        <f t="shared" si="277"/>
        <v>30</v>
      </c>
      <c r="CX168" s="113">
        <f t="shared" si="234"/>
        <v>0</v>
      </c>
      <c r="CY168" s="113">
        <f t="shared" si="235"/>
        <v>0</v>
      </c>
      <c r="CZ168" s="113">
        <f t="shared" si="236"/>
        <v>0</v>
      </c>
      <c r="DA168" s="113">
        <f t="shared" si="278"/>
        <v>0</v>
      </c>
      <c r="DB168" s="113">
        <f t="shared" si="279"/>
        <v>120</v>
      </c>
      <c r="DC168" s="113">
        <f t="shared" si="280"/>
        <v>0</v>
      </c>
      <c r="DD168" s="113">
        <f t="shared" si="281"/>
        <v>600</v>
      </c>
      <c r="DE168" s="113">
        <f t="shared" si="282"/>
        <v>0</v>
      </c>
      <c r="DF168" s="113">
        <f t="shared" si="283"/>
        <v>0</v>
      </c>
      <c r="DG168" s="113">
        <f t="shared" si="284"/>
        <v>0</v>
      </c>
      <c r="DH168" s="113">
        <f t="shared" si="285"/>
        <v>0</v>
      </c>
      <c r="DI168" s="113">
        <f t="shared" si="286"/>
        <v>0</v>
      </c>
      <c r="DJ168" s="113"/>
      <c r="DK168" s="113">
        <f t="shared" si="287"/>
        <v>0</v>
      </c>
      <c r="DL168" s="113">
        <f t="shared" si="288"/>
        <v>0</v>
      </c>
      <c r="DM168" s="113">
        <f t="shared" si="289"/>
        <v>0</v>
      </c>
      <c r="DN168" s="113">
        <f t="shared" si="290"/>
        <v>0</v>
      </c>
      <c r="DO168" s="113">
        <f t="shared" si="291"/>
        <v>0</v>
      </c>
      <c r="DP168" s="113">
        <f t="shared" si="292"/>
        <v>0</v>
      </c>
      <c r="DQ168" s="113">
        <f t="shared" si="293"/>
        <v>0</v>
      </c>
      <c r="DR168" s="113">
        <f t="shared" si="294"/>
        <v>0</v>
      </c>
      <c r="DS168" s="113">
        <f t="shared" si="237"/>
        <v>0</v>
      </c>
      <c r="DT168" s="113">
        <f t="shared" si="238"/>
        <v>0</v>
      </c>
      <c r="DU168" s="113">
        <f t="shared" si="295"/>
        <v>40</v>
      </c>
      <c r="DV168" s="113">
        <f t="shared" si="296"/>
        <v>0</v>
      </c>
      <c r="DW168" s="113">
        <f t="shared" si="297"/>
        <v>0</v>
      </c>
      <c r="DX168" s="113">
        <f t="shared" si="298"/>
        <v>0</v>
      </c>
      <c r="DY168" s="113">
        <f t="shared" si="299"/>
        <v>0</v>
      </c>
      <c r="DZ168" s="113">
        <f t="shared" si="300"/>
        <v>0</v>
      </c>
      <c r="EA168" s="113">
        <f t="shared" si="301"/>
        <v>0</v>
      </c>
      <c r="EB168" s="113">
        <f t="shared" si="302"/>
        <v>0</v>
      </c>
      <c r="EC168" s="113">
        <f t="shared" si="239"/>
        <v>0</v>
      </c>
      <c r="ED168" s="113">
        <f t="shared" si="240"/>
        <v>0</v>
      </c>
      <c r="EE168" s="113">
        <f t="shared" si="241"/>
        <v>0</v>
      </c>
      <c r="EF168" s="113">
        <f t="shared" si="242"/>
        <v>0</v>
      </c>
      <c r="EG168" s="113">
        <f t="shared" si="303"/>
        <v>30</v>
      </c>
      <c r="EH168" s="113">
        <f t="shared" si="243"/>
        <v>0</v>
      </c>
      <c r="EI168" s="113">
        <f t="shared" si="244"/>
        <v>0</v>
      </c>
      <c r="EJ168" s="113">
        <f t="shared" si="245"/>
        <v>0</v>
      </c>
      <c r="EK168" s="113">
        <f t="shared" si="304"/>
        <v>0</v>
      </c>
      <c r="EL168" s="113">
        <f t="shared" si="305"/>
        <v>120</v>
      </c>
      <c r="EM168" s="113">
        <f t="shared" si="306"/>
        <v>0</v>
      </c>
      <c r="EN168" s="113">
        <f t="shared" si="307"/>
        <v>600</v>
      </c>
      <c r="EO168" s="113">
        <f t="shared" si="308"/>
        <v>0</v>
      </c>
      <c r="EP168" s="113">
        <f t="shared" si="309"/>
        <v>0</v>
      </c>
      <c r="EQ168" s="113">
        <f t="shared" si="310"/>
        <v>0</v>
      </c>
      <c r="ER168" s="113">
        <f t="shared" si="311"/>
        <v>0</v>
      </c>
      <c r="ES168" s="113">
        <f t="shared" si="312"/>
        <v>0</v>
      </c>
      <c r="ET168" s="113"/>
      <c r="EU168" s="113">
        <f t="shared" si="313"/>
        <v>0</v>
      </c>
      <c r="EV168" s="113">
        <f t="shared" si="314"/>
        <v>0</v>
      </c>
      <c r="EW168" s="113">
        <f t="shared" si="315"/>
        <v>0</v>
      </c>
      <c r="EX168" s="113">
        <f t="shared" si="316"/>
        <v>0</v>
      </c>
      <c r="EY168" s="113">
        <f t="shared" si="317"/>
        <v>0</v>
      </c>
      <c r="EZ168" s="113">
        <f t="shared" si="318"/>
        <v>0</v>
      </c>
      <c r="FA168" s="113">
        <f t="shared" si="319"/>
        <v>0</v>
      </c>
      <c r="FB168" s="113">
        <f t="shared" si="320"/>
        <v>0</v>
      </c>
      <c r="FC168" s="113">
        <f t="shared" si="246"/>
        <v>0</v>
      </c>
      <c r="FD168" s="113">
        <f t="shared" si="247"/>
        <v>0</v>
      </c>
      <c r="FE168" s="113">
        <f t="shared" si="321"/>
        <v>2800</v>
      </c>
      <c r="FF168" s="113">
        <f t="shared" si="322"/>
        <v>0</v>
      </c>
      <c r="FG168" s="113">
        <f t="shared" si="323"/>
        <v>0</v>
      </c>
      <c r="FH168" s="113">
        <f t="shared" si="324"/>
        <v>0</v>
      </c>
      <c r="FI168" s="113">
        <f t="shared" si="325"/>
        <v>0</v>
      </c>
      <c r="FJ168" s="113">
        <f t="shared" si="326"/>
        <v>0</v>
      </c>
      <c r="FK168" s="113">
        <f t="shared" si="327"/>
        <v>0</v>
      </c>
      <c r="FL168" s="113">
        <f t="shared" si="328"/>
        <v>0</v>
      </c>
      <c r="FM168" s="113">
        <f t="shared" si="248"/>
        <v>0</v>
      </c>
      <c r="FN168" s="113">
        <f t="shared" si="249"/>
        <v>0</v>
      </c>
      <c r="FO168" s="113">
        <f t="shared" si="250"/>
        <v>0</v>
      </c>
      <c r="FP168" s="113">
        <f t="shared" si="251"/>
        <v>0</v>
      </c>
      <c r="FQ168" s="113">
        <f t="shared" si="329"/>
        <v>510</v>
      </c>
      <c r="FR168" s="113">
        <f t="shared" si="252"/>
        <v>0</v>
      </c>
      <c r="FS168" s="113">
        <f t="shared" si="253"/>
        <v>0</v>
      </c>
      <c r="FT168" s="113">
        <f t="shared" si="254"/>
        <v>0</v>
      </c>
      <c r="FU168" s="113">
        <f t="shared" si="330"/>
        <v>0</v>
      </c>
      <c r="FV168" s="113">
        <f t="shared" si="331"/>
        <v>900</v>
      </c>
      <c r="FW168" s="113">
        <f t="shared" si="332"/>
        <v>0</v>
      </c>
      <c r="FX168" s="113">
        <f t="shared" si="333"/>
        <v>1800</v>
      </c>
      <c r="FY168" s="113">
        <f t="shared" si="334"/>
        <v>0</v>
      </c>
      <c r="FZ168" s="113">
        <f t="shared" si="335"/>
        <v>0</v>
      </c>
      <c r="GA168" s="113">
        <f t="shared" si="336"/>
        <v>0</v>
      </c>
      <c r="GB168" s="113">
        <f t="shared" si="337"/>
        <v>0</v>
      </c>
      <c r="GC168" s="113">
        <f t="shared" si="338"/>
        <v>0</v>
      </c>
    </row>
    <row r="169" spans="2:185" ht="12.75" customHeight="1" x14ac:dyDescent="0.2">
      <c r="B169" s="124">
        <v>162</v>
      </c>
      <c r="C169" s="121" t="s">
        <v>430</v>
      </c>
      <c r="D169" s="126" t="s">
        <v>204</v>
      </c>
      <c r="E169" s="40">
        <f>SUMIF(Entrada_Dados_Ano_2012!$C$7:$C$253,D169,Entrada_Dados_Ano_2012!$D$7:$D$253)</f>
        <v>0</v>
      </c>
      <c r="F169" s="40">
        <f>SUMIF(Entrada_Dados_Ano_2012!$C$7:$C$253,D169,Entrada_Dados_Ano_2012!$E$7:$E$253)</f>
        <v>0</v>
      </c>
      <c r="G169" s="40">
        <f>SUMIF(Entrada_Dados_Ano_2012!$C$7:$C$253,D169,Entrada_Dados_Ano_2012!$F$7:$F$253)</f>
        <v>0</v>
      </c>
      <c r="H169" s="40">
        <f ca="1">SUMIF(Entrada_Dados_Ano_2012!$C$7:$C$253,D169,Entrada_Dados_Ano_2012!$G$7:$G$251)</f>
        <v>0</v>
      </c>
      <c r="I169" s="40">
        <f>SUMIF(Entrada_Dados_Ano_2012!$C$7:$C$251,D169,Entrada_Dados_Ano_2012!$H$7:$H$253)</f>
        <v>0</v>
      </c>
      <c r="J169" s="40">
        <f>SUMIF(Entrada_Dados_Ano_2012!$C$7:$C$253,D169,Entrada_Dados_Ano_2012!$I$7:$I$253)</f>
        <v>0</v>
      </c>
      <c r="K169" s="40">
        <f>SUMIF(Entrada_Dados_Ano_2012!$C$7:$C$253,D169,Entrada_Dados_Ano_2012!$J$7:$J$253)</f>
        <v>0</v>
      </c>
      <c r="L169" s="40">
        <f>SUMIF(Entrada_Dados_Ano_2012!$C$7:$C$253,D169,Entrada_Dados_Ano_2012!$K$7:$K$253)</f>
        <v>0</v>
      </c>
      <c r="M169" s="40">
        <f>SUMIF(Entrada_Dados_Ano_2012!$C$7:$C$253,D169,Entrada_Dados_Ano_2012!$L$7:$L$253)</f>
        <v>0</v>
      </c>
      <c r="N169" s="40">
        <f>SUMIF(Entrada_Dados_Ano_2012!$C$7:$C$253,D169,Entrada_Dados_Ano_2012!$M$7:$M$253)</f>
        <v>0</v>
      </c>
      <c r="O169" s="40">
        <f>SUMIF(Entrada_Dados_Ano_2012!$C$7:$C$253,D169,Entrada_Dados_Ano_2012!$N$7:$N$253)</f>
        <v>0</v>
      </c>
      <c r="P169" s="40">
        <f>SUMIF(Entrada_Dados_Ano_2012!$C$7:$C$253,D169,Entrada_Dados_Ano_2012!$O$7:$O$253)</f>
        <v>0</v>
      </c>
      <c r="Q169" s="40">
        <f>SUMIF(Entrada_Dados_Ano_2012!$C$7:$C$253,D169,Entrada_Dados_Ano_2012!$P$7:$P$253)</f>
        <v>60</v>
      </c>
      <c r="R169" s="40">
        <f>SUMIF(Entrada_Dados_Ano_2012!$C$7:$C$253,D169,Entrada_Dados_Ano_2012!$Q$7:$Q$253)</f>
        <v>0</v>
      </c>
      <c r="S169" s="40">
        <f>SUMIF(Entrada_Dados_Ano_2012!$C$7:$C$253,D169,Entrada_Dados_Ano_2012!$R$7:$R$253)</f>
        <v>400</v>
      </c>
      <c r="T169" s="40">
        <f>SUMIF(Entrada_Dados_Ano_2012!$C$7:$C$253,D169,Entrada_Dados_Ano_2012!$S$7:$S$253)</f>
        <v>4916</v>
      </c>
      <c r="U169" s="40">
        <f>SUMIF(Entrada_Dados_Ano_2012!$C$7:$C$253,D169,Entrada_Dados_Ano_2012!$T$7:$T$253)</f>
        <v>0</v>
      </c>
      <c r="V169" s="40">
        <f>SUMIF(Entrada_Dados_Ano_2012!$C$7:$C$253,D169,Entrada_Dados_Ano_2012!$U$7:$U$253)</f>
        <v>0</v>
      </c>
      <c r="W169" s="145">
        <f>SUMIF(Entrada_Dados_Ano_2012!$C$7:$C$253,D169,Entrada_Dados_Ano_2012!$V$7:$V$253)</f>
        <v>0</v>
      </c>
      <c r="X169" s="142">
        <f>SUMIF(Entrada_Dados_Ano_2012!$C$7:$C$253,D169,Entrada_Dados_Ano_2012!$Y$7:$Y$253)</f>
        <v>0</v>
      </c>
      <c r="Y169" s="40">
        <f>SUMIF(Entrada_Dados_Ano_2012!$C$7:$C$253,D169,Entrada_Dados_Ano_2012!$Z$7:$Z$253)</f>
        <v>0</v>
      </c>
      <c r="Z169" s="40">
        <f>SUMIF(Entrada_Dados_Ano_2012!$C$7:$C$253,D169,Entrada_Dados_Ano_2012!$AA$7:$AA$253)</f>
        <v>0</v>
      </c>
      <c r="AA169" s="40">
        <f>SUMIF(Entrada_Dados_Ano_2012!$C$7:$C$253,D169,Entrada_Dados_Ano_2012!$AB$7:$AB$253)</f>
        <v>0</v>
      </c>
      <c r="AB169" s="40">
        <f>SUMIF(Entrada_Dados_Ano_2012!$C$7:$C$253,D169,Entrada_Dados_Ano_2012!$AC$7:$AC$253)</f>
        <v>0</v>
      </c>
      <c r="AC169" s="40">
        <f>SUMIF(Entrada_Dados_Ano_2012!$C$7:$C$253,D169,Entrada_Dados_Ano_2012!$AD$7:$AD$253)</f>
        <v>0</v>
      </c>
      <c r="AD169" s="40">
        <f>SUMIF(Entrada_Dados_Ano_2012!$C$7:$C$253,D169,Entrada_Dados_Ano_2012!$AE$7:$AE$253)</f>
        <v>0</v>
      </c>
      <c r="AE169" s="40">
        <f>SUMIF(Entrada_Dados_Ano_2012!$C$7:$C$253,D169,Entrada_Dados_Ano_2012!$AF$7:$AF$253)</f>
        <v>0</v>
      </c>
      <c r="AF169" s="40">
        <f>SUMIF(Entrada_Dados_Ano_2012!$C$7:$C$253,D169,Entrada_Dados_Ano_2012!$AG$7:$AG$253)</f>
        <v>0</v>
      </c>
      <c r="AG169" s="40">
        <f>SUMIF(Entrada_Dados_Ano_2012!$C$7:$C$253,D169,Entrada_Dados_Ano_2012!$AH$7:$AH$253)</f>
        <v>0</v>
      </c>
      <c r="AH169" s="40">
        <f>SUMIF(Entrada_Dados_Ano_2012!$C$7:$C$253,D169,Entrada_Dados_Ano_2012!$AI$7:$AI$253)</f>
        <v>0</v>
      </c>
      <c r="AI169" s="40">
        <f>SUMIF(Entrada_Dados_Ano_2012!$C$7:$C$253,D169,Entrada_Dados_Ano_2012!$AJ$7:$AJ$253)</f>
        <v>0</v>
      </c>
      <c r="AJ169" s="40">
        <f>SUMIF(Entrada_Dados_Ano_2012!$C$7:$C$253,D169,Entrada_Dados_Ano_2012!$AK$7:$AK$253)</f>
        <v>60</v>
      </c>
      <c r="AK169" s="40">
        <f>SUMIF(Entrada_Dados_Ano_2012!$C$7:$C$253,D169,Entrada_Dados_Ano_2012!$AL$7:$AL$253)</f>
        <v>0</v>
      </c>
      <c r="AL169" s="40">
        <f>SUMIF(Entrada_Dados_Ano_2012!$C$7:$C$253,D169,Entrada_Dados_Ano_2012!$AM$7:$AM$253)</f>
        <v>400</v>
      </c>
      <c r="AM169" s="40">
        <f>SUMIF(Entrada_Dados_Ano_2012!$C$7:$C$253,D169,Entrada_Dados_Ano_2012!$AN$7:$AN$253)</f>
        <v>4916</v>
      </c>
      <c r="AN169" s="40">
        <f>SUMIF(Entrada_Dados_Ano_2012!$C$7:$C$253,D169,Entrada_Dados_Ano_2012!$AO$7:$AO$253)</f>
        <v>0</v>
      </c>
      <c r="AO169" s="40">
        <f>SUMIF(Entrada_Dados_Ano_2012!$C$7:$C$253,D169,Entrada_Dados_Ano_2012!$AP$7:$AP$253)</f>
        <v>0</v>
      </c>
      <c r="AP169" s="145">
        <f>SUMIF(Entrada_Dados_Ano_2012!$C$7:$C$253,D169,Entrada_Dados_Ano_2012!$AQ$7:$AQ$253)</f>
        <v>0</v>
      </c>
      <c r="AQ169" s="142">
        <f>SUMIF(Entrada_Dados_Ano_2012!$C$7:$C$253,D169,Entrada_Dados_Ano_2012!$AT$7:$AT$253)</f>
        <v>0</v>
      </c>
      <c r="AR169" s="40">
        <f>SUMIF(Entrada_Dados_Ano_2012!$C$7:$C$253,D169,Entrada_Dados_Ano_2012!$AU$7:$AU$253)</f>
        <v>0</v>
      </c>
      <c r="AS169" s="40">
        <f>SUMIF(Entrada_Dados_Ano_2012!$C$7:$C$253,D169,Entrada_Dados_Ano_2012!$AV$7:$AV$253)</f>
        <v>0</v>
      </c>
      <c r="AT169" s="40">
        <f>SUMIF(Entrada_Dados_Ano_2012!$C$7:$C$253,D169,Entrada_Dados_Ano_2012!$AW$7:$AW$253)</f>
        <v>0</v>
      </c>
      <c r="AU169" s="40">
        <f>SUMIF(Entrada_Dados_Ano_2012!$C$7:$C$253,D169,Entrada_Dados_Ano_2012!$AX$7:$AX$253)</f>
        <v>0</v>
      </c>
      <c r="AV169" s="40">
        <f>SUMIF(Entrada_Dados_Ano_2012!$C$7:$C$253,D169,Entrada_Dados_Ano_2012!$AY$7:$AY$253)</f>
        <v>0</v>
      </c>
      <c r="AW169" s="40">
        <f>SUMIF(Entrada_Dados_Ano_2012!$C$7:$C$253,D169,Entrada_Dados_Ano_2012!$AZ$7:$AZ$253)</f>
        <v>0</v>
      </c>
      <c r="AX169" s="40">
        <f>SUMIF(Entrada_Dados_Ano_2012!$C$7:$C$253,D169,Entrada_Dados_Ano_2012!$BA$7:$BA$253)</f>
        <v>0</v>
      </c>
      <c r="AY169" s="40">
        <f>SUMIF(Entrada_Dados_Ano_2012!$C$7:$C$253,D169,Entrada_Dados_Ano_2012!$BB$7:$BB$253)</f>
        <v>0</v>
      </c>
      <c r="AZ169" s="40">
        <f>SUMIF(Entrada_Dados_Ano_2012!$C$7:$C$253,D169,Entrada_Dados_Ano_2012!$BC$7:$BC$253)</f>
        <v>0</v>
      </c>
      <c r="BA169" s="40">
        <f>SUMIF(Entrada_Dados_Ano_2012!$C$7:$C$253,D169,Entrada_Dados_Ano_2012!$BD$7:$BD$253)</f>
        <v>0</v>
      </c>
      <c r="BB169" s="40">
        <f>SUMIF(Entrada_Dados_Ano_2012!$C$7:$C$253,D169,Entrada_Dados_Ano_2012!$BE$7:$BE$253)</f>
        <v>0</v>
      </c>
      <c r="BC169" s="40">
        <f>SUMIF(Entrada_Dados_Ano_2012!$C$7:$C$253,D169,Entrada_Dados_Ano_2012!$BF$7:$BF$253)</f>
        <v>1020</v>
      </c>
      <c r="BD169" s="40">
        <f>SUMIF(Entrada_Dados_Ano_2012!$C$7:$C$253,D169,Entrada_Dados_Ano_2012!$BG$7:$BG$253)</f>
        <v>0</v>
      </c>
      <c r="BE169" s="40">
        <f>SUMIF(Entrada_Dados_Ano_2012!$C$7:$C$253,D169,Entrada_Dados_Ano_2012!$BH$7:$BH$253)</f>
        <v>2000</v>
      </c>
      <c r="BF169" s="40">
        <f>SUMIF(Entrada_Dados_Ano_2012!$C$7:$C$253,D169,Entrada_Dados_Ano_2012!$BI$7:$BI$253)</f>
        <v>15338</v>
      </c>
      <c r="BG169" s="40">
        <f>SUMIF(Entrada_Dados_Ano_2012!$C$7:$C$253,D169,Entrada_Dados_Ano_2012!$BJ$7:$BJ$253)</f>
        <v>0</v>
      </c>
      <c r="BH169" s="40">
        <f>SUMIF(Entrada_Dados_Ano_2012!$C$7:$C$253,D169,Entrada_Dados_Ano_2012!$BK$7:$BK$253)</f>
        <v>0</v>
      </c>
      <c r="BI169" s="40">
        <f>SUMIF(Entrada_Dados_Ano_2012!$C$7:$C$253,D169,Entrada_Dados_Ano_2012!$BL$7:$BL$253)</f>
        <v>0</v>
      </c>
      <c r="BK169" s="80">
        <v>162</v>
      </c>
      <c r="BL169" s="81">
        <f t="shared" si="255"/>
        <v>0</v>
      </c>
      <c r="BM169" s="80" t="str">
        <f>IF(BL169=1,SUM($BL$8:BL169),"")</f>
        <v/>
      </c>
      <c r="BN169" s="86" t="str">
        <f t="shared" si="256"/>
        <v>Nova Crixás</v>
      </c>
      <c r="BO169" s="117">
        <f t="shared" si="339"/>
        <v>0</v>
      </c>
      <c r="BP169" s="116">
        <f>HLOOKUP($BP$6,$BZ$6:DI169,BX169)</f>
        <v>0</v>
      </c>
      <c r="BQ169" s="117">
        <f>HLOOKUP($BQ$6,$DJ$6:ES169,BX169)</f>
        <v>0</v>
      </c>
      <c r="BR169" s="116">
        <f>HLOOKUP($BR$6,$ET$6:GC169,BX169)</f>
        <v>0</v>
      </c>
      <c r="BS169" s="84" t="str">
        <f t="shared" si="257"/>
        <v/>
      </c>
      <c r="BT169" s="96" t="str">
        <f>IF((SUM($BL168:$BL$254)=0),"",IF($BK169=VLOOKUP($BK169,$BM$8:$BM$254,1),IF(VLOOKUP($BK169,$BM$8:$BO$254,2)=0,"",VLOOKUP($BK169,$BM$8:$BO$254,3))," "))</f>
        <v/>
      </c>
      <c r="BU169" s="93" t="str">
        <f t="shared" si="258"/>
        <v/>
      </c>
      <c r="BV169" s="90" t="str">
        <f t="shared" si="259"/>
        <v/>
      </c>
      <c r="BW169" s="93" t="str">
        <f t="shared" si="260"/>
        <v/>
      </c>
      <c r="BX169" s="97">
        <v>164</v>
      </c>
      <c r="BY169" s="29"/>
      <c r="BZ169" s="113"/>
      <c r="CA169" s="113">
        <f t="shared" si="261"/>
        <v>0</v>
      </c>
      <c r="CB169" s="113">
        <f t="shared" si="262"/>
        <v>0</v>
      </c>
      <c r="CC169" s="113">
        <f t="shared" si="263"/>
        <v>0</v>
      </c>
      <c r="CD169" s="113">
        <f t="shared" si="264"/>
        <v>0</v>
      </c>
      <c r="CE169" s="113">
        <f t="shared" ca="1" si="265"/>
        <v>0</v>
      </c>
      <c r="CF169" s="113">
        <f t="shared" si="266"/>
        <v>0</v>
      </c>
      <c r="CG169" s="113">
        <f t="shared" si="267"/>
        <v>0</v>
      </c>
      <c r="CH169" s="113">
        <f t="shared" si="268"/>
        <v>0</v>
      </c>
      <c r="CI169" s="113">
        <f t="shared" si="228"/>
        <v>207</v>
      </c>
      <c r="CJ169" s="113">
        <f t="shared" si="229"/>
        <v>0</v>
      </c>
      <c r="CK169" s="113">
        <f t="shared" si="269"/>
        <v>0</v>
      </c>
      <c r="CL169" s="113">
        <f t="shared" si="270"/>
        <v>0</v>
      </c>
      <c r="CM169" s="113">
        <f t="shared" si="271"/>
        <v>0</v>
      </c>
      <c r="CN169" s="113">
        <f t="shared" si="272"/>
        <v>0</v>
      </c>
      <c r="CO169" s="113">
        <f t="shared" si="273"/>
        <v>0</v>
      </c>
      <c r="CP169" s="113">
        <f t="shared" si="274"/>
        <v>0</v>
      </c>
      <c r="CQ169" s="113">
        <f t="shared" si="275"/>
        <v>0</v>
      </c>
      <c r="CR169" s="113">
        <f t="shared" si="276"/>
        <v>0</v>
      </c>
      <c r="CS169" s="113">
        <f t="shared" si="230"/>
        <v>0</v>
      </c>
      <c r="CT169" s="113">
        <f t="shared" si="231"/>
        <v>0</v>
      </c>
      <c r="CU169" s="113">
        <f t="shared" si="232"/>
        <v>0</v>
      </c>
      <c r="CV169" s="113">
        <f t="shared" si="233"/>
        <v>0</v>
      </c>
      <c r="CW169" s="113">
        <f t="shared" si="277"/>
        <v>60</v>
      </c>
      <c r="CX169" s="113">
        <f t="shared" si="234"/>
        <v>0</v>
      </c>
      <c r="CY169" s="113">
        <f t="shared" si="235"/>
        <v>0</v>
      </c>
      <c r="CZ169" s="113">
        <f t="shared" si="236"/>
        <v>0</v>
      </c>
      <c r="DA169" s="113">
        <f t="shared" si="278"/>
        <v>0</v>
      </c>
      <c r="DB169" s="113">
        <f t="shared" si="279"/>
        <v>400</v>
      </c>
      <c r="DC169" s="113">
        <f t="shared" si="280"/>
        <v>0</v>
      </c>
      <c r="DD169" s="113">
        <f t="shared" si="281"/>
        <v>4916</v>
      </c>
      <c r="DE169" s="113">
        <f t="shared" si="282"/>
        <v>0</v>
      </c>
      <c r="DF169" s="113">
        <f t="shared" si="283"/>
        <v>0</v>
      </c>
      <c r="DG169" s="113">
        <f t="shared" si="284"/>
        <v>0</v>
      </c>
      <c r="DH169" s="113">
        <f t="shared" si="285"/>
        <v>0</v>
      </c>
      <c r="DI169" s="113">
        <f t="shared" si="286"/>
        <v>0</v>
      </c>
      <c r="DJ169" s="113"/>
      <c r="DK169" s="113">
        <f t="shared" si="287"/>
        <v>0</v>
      </c>
      <c r="DL169" s="113">
        <f t="shared" si="288"/>
        <v>0</v>
      </c>
      <c r="DM169" s="113">
        <f t="shared" si="289"/>
        <v>0</v>
      </c>
      <c r="DN169" s="113">
        <f t="shared" si="290"/>
        <v>0</v>
      </c>
      <c r="DO169" s="113">
        <f t="shared" si="291"/>
        <v>0</v>
      </c>
      <c r="DP169" s="113">
        <f t="shared" si="292"/>
        <v>0</v>
      </c>
      <c r="DQ169" s="113">
        <f t="shared" si="293"/>
        <v>0</v>
      </c>
      <c r="DR169" s="113">
        <f t="shared" si="294"/>
        <v>0</v>
      </c>
      <c r="DS169" s="113">
        <f t="shared" si="237"/>
        <v>207</v>
      </c>
      <c r="DT169" s="113">
        <f t="shared" si="238"/>
        <v>0</v>
      </c>
      <c r="DU169" s="113">
        <f t="shared" si="295"/>
        <v>0</v>
      </c>
      <c r="DV169" s="113">
        <f t="shared" si="296"/>
        <v>0</v>
      </c>
      <c r="DW169" s="113">
        <f t="shared" si="297"/>
        <v>0</v>
      </c>
      <c r="DX169" s="113">
        <f t="shared" si="298"/>
        <v>0</v>
      </c>
      <c r="DY169" s="113">
        <f t="shared" si="299"/>
        <v>0</v>
      </c>
      <c r="DZ169" s="113">
        <f t="shared" si="300"/>
        <v>0</v>
      </c>
      <c r="EA169" s="113">
        <f t="shared" si="301"/>
        <v>0</v>
      </c>
      <c r="EB169" s="113">
        <f t="shared" si="302"/>
        <v>0</v>
      </c>
      <c r="EC169" s="113">
        <f t="shared" si="239"/>
        <v>0</v>
      </c>
      <c r="ED169" s="113">
        <f t="shared" si="240"/>
        <v>0</v>
      </c>
      <c r="EE169" s="113">
        <f t="shared" si="241"/>
        <v>0</v>
      </c>
      <c r="EF169" s="113">
        <f t="shared" si="242"/>
        <v>0</v>
      </c>
      <c r="EG169" s="113">
        <f t="shared" si="303"/>
        <v>60</v>
      </c>
      <c r="EH169" s="113">
        <f t="shared" si="243"/>
        <v>0</v>
      </c>
      <c r="EI169" s="113">
        <f t="shared" si="244"/>
        <v>0</v>
      </c>
      <c r="EJ169" s="113">
        <f t="shared" si="245"/>
        <v>0</v>
      </c>
      <c r="EK169" s="113">
        <f t="shared" si="304"/>
        <v>0</v>
      </c>
      <c r="EL169" s="113">
        <f t="shared" si="305"/>
        <v>400</v>
      </c>
      <c r="EM169" s="113">
        <f t="shared" si="306"/>
        <v>0</v>
      </c>
      <c r="EN169" s="113">
        <f t="shared" si="307"/>
        <v>4916</v>
      </c>
      <c r="EO169" s="113">
        <f t="shared" si="308"/>
        <v>0</v>
      </c>
      <c r="EP169" s="113">
        <f t="shared" si="309"/>
        <v>0</v>
      </c>
      <c r="EQ169" s="113">
        <f t="shared" si="310"/>
        <v>0</v>
      </c>
      <c r="ER169" s="113">
        <f t="shared" si="311"/>
        <v>0</v>
      </c>
      <c r="ES169" s="113">
        <f t="shared" si="312"/>
        <v>0</v>
      </c>
      <c r="ET169" s="113"/>
      <c r="EU169" s="113">
        <f t="shared" si="313"/>
        <v>0</v>
      </c>
      <c r="EV169" s="113">
        <f t="shared" si="314"/>
        <v>0</v>
      </c>
      <c r="EW169" s="113">
        <f t="shared" si="315"/>
        <v>0</v>
      </c>
      <c r="EX169" s="113">
        <f t="shared" si="316"/>
        <v>0</v>
      </c>
      <c r="EY169" s="113">
        <f t="shared" si="317"/>
        <v>0</v>
      </c>
      <c r="EZ169" s="113">
        <f t="shared" si="318"/>
        <v>0</v>
      </c>
      <c r="FA169" s="113">
        <f t="shared" si="319"/>
        <v>0</v>
      </c>
      <c r="FB169" s="113">
        <f t="shared" si="320"/>
        <v>0</v>
      </c>
      <c r="FC169" s="113">
        <f t="shared" si="246"/>
        <v>551</v>
      </c>
      <c r="FD169" s="113">
        <f t="shared" si="247"/>
        <v>0</v>
      </c>
      <c r="FE169" s="113">
        <f t="shared" si="321"/>
        <v>0</v>
      </c>
      <c r="FF169" s="113">
        <f t="shared" si="322"/>
        <v>0</v>
      </c>
      <c r="FG169" s="113">
        <f t="shared" si="323"/>
        <v>0</v>
      </c>
      <c r="FH169" s="113">
        <f t="shared" si="324"/>
        <v>0</v>
      </c>
      <c r="FI169" s="113">
        <f t="shared" si="325"/>
        <v>0</v>
      </c>
      <c r="FJ169" s="113">
        <f t="shared" si="326"/>
        <v>0</v>
      </c>
      <c r="FK169" s="113">
        <f t="shared" si="327"/>
        <v>0</v>
      </c>
      <c r="FL169" s="113">
        <f t="shared" si="328"/>
        <v>0</v>
      </c>
      <c r="FM169" s="113">
        <f t="shared" si="248"/>
        <v>0</v>
      </c>
      <c r="FN169" s="113">
        <f t="shared" si="249"/>
        <v>0</v>
      </c>
      <c r="FO169" s="113">
        <f t="shared" si="250"/>
        <v>0</v>
      </c>
      <c r="FP169" s="113">
        <f t="shared" si="251"/>
        <v>0</v>
      </c>
      <c r="FQ169" s="113">
        <f t="shared" si="329"/>
        <v>1020</v>
      </c>
      <c r="FR169" s="113">
        <f t="shared" si="252"/>
        <v>0</v>
      </c>
      <c r="FS169" s="113">
        <f t="shared" si="253"/>
        <v>0</v>
      </c>
      <c r="FT169" s="113">
        <f t="shared" si="254"/>
        <v>0</v>
      </c>
      <c r="FU169" s="113">
        <f t="shared" si="330"/>
        <v>0</v>
      </c>
      <c r="FV169" s="113">
        <f t="shared" si="331"/>
        <v>2000</v>
      </c>
      <c r="FW169" s="113">
        <f t="shared" si="332"/>
        <v>0</v>
      </c>
      <c r="FX169" s="113">
        <f t="shared" si="333"/>
        <v>15338</v>
      </c>
      <c r="FY169" s="113">
        <f t="shared" si="334"/>
        <v>0</v>
      </c>
      <c r="FZ169" s="113">
        <f t="shared" si="335"/>
        <v>0</v>
      </c>
      <c r="GA169" s="113">
        <f t="shared" si="336"/>
        <v>0</v>
      </c>
      <c r="GB169" s="113">
        <f t="shared" si="337"/>
        <v>0</v>
      </c>
      <c r="GC169" s="113">
        <f t="shared" si="338"/>
        <v>0</v>
      </c>
    </row>
    <row r="170" spans="2:185" ht="12.75" customHeight="1" x14ac:dyDescent="0.2">
      <c r="B170" s="124">
        <v>163</v>
      </c>
      <c r="C170" s="121" t="s">
        <v>431</v>
      </c>
      <c r="D170" s="126" t="s">
        <v>205</v>
      </c>
      <c r="E170" s="40">
        <f>SUMIF(Entrada_Dados_Ano_2012!$C$7:$C$253,D170,Entrada_Dados_Ano_2012!$D$7:$D$253)</f>
        <v>0</v>
      </c>
      <c r="F170" s="40">
        <f>SUMIF(Entrada_Dados_Ano_2012!$C$7:$C$253,D170,Entrada_Dados_Ano_2012!$E$7:$E$253)</f>
        <v>0</v>
      </c>
      <c r="G170" s="40">
        <f>SUMIF(Entrada_Dados_Ano_2012!$C$7:$C$253,D170,Entrada_Dados_Ano_2012!$F$7:$F$253)</f>
        <v>0</v>
      </c>
      <c r="H170" s="40">
        <f ca="1">SUMIF(Entrada_Dados_Ano_2012!$C$7:$C$253,D170,Entrada_Dados_Ano_2012!$G$7:$G$251)</f>
        <v>0</v>
      </c>
      <c r="I170" s="40">
        <f>SUMIF(Entrada_Dados_Ano_2012!$C$7:$C$251,D170,Entrada_Dados_Ano_2012!$H$7:$H$253)</f>
        <v>100</v>
      </c>
      <c r="J170" s="40">
        <f>SUMIF(Entrada_Dados_Ano_2012!$C$7:$C$253,D170,Entrada_Dados_Ano_2012!$I$7:$I$253)</f>
        <v>0</v>
      </c>
      <c r="K170" s="40">
        <f>SUMIF(Entrada_Dados_Ano_2012!$C$7:$C$253,D170,Entrada_Dados_Ano_2012!$J$7:$J$253)</f>
        <v>12889</v>
      </c>
      <c r="L170" s="40">
        <f>SUMIF(Entrada_Dados_Ano_2012!$C$7:$C$253,D170,Entrada_Dados_Ano_2012!$K$7:$K$253)</f>
        <v>0</v>
      </c>
      <c r="M170" s="40">
        <f>SUMIF(Entrada_Dados_Ano_2012!$C$7:$C$253,D170,Entrada_Dados_Ano_2012!$L$7:$L$253)</f>
        <v>0</v>
      </c>
      <c r="N170" s="40">
        <f>SUMIF(Entrada_Dados_Ano_2012!$C$7:$C$253,D170,Entrada_Dados_Ano_2012!$M$7:$M$253)</f>
        <v>20</v>
      </c>
      <c r="O170" s="40">
        <f>SUMIF(Entrada_Dados_Ano_2012!$C$7:$C$253,D170,Entrada_Dados_Ano_2012!$N$7:$N$253)</f>
        <v>0</v>
      </c>
      <c r="P170" s="40">
        <f>SUMIF(Entrada_Dados_Ano_2012!$C$7:$C$253,D170,Entrada_Dados_Ano_2012!$O$7:$O$253)</f>
        <v>0</v>
      </c>
      <c r="Q170" s="40">
        <f>SUMIF(Entrada_Dados_Ano_2012!$C$7:$C$253,D170,Entrada_Dados_Ano_2012!$P$7:$P$253)</f>
        <v>0</v>
      </c>
      <c r="R170" s="40">
        <f>SUMIF(Entrada_Dados_Ano_2012!$C$7:$C$253,D170,Entrada_Dados_Ano_2012!$Q$7:$Q$253)</f>
        <v>70</v>
      </c>
      <c r="S170" s="40">
        <f>SUMIF(Entrada_Dados_Ano_2012!$C$7:$C$253,D170,Entrada_Dados_Ano_2012!$R$7:$R$253)</f>
        <v>700</v>
      </c>
      <c r="T170" s="40">
        <f>SUMIF(Entrada_Dados_Ano_2012!$C$7:$C$253,D170,Entrada_Dados_Ano_2012!$S$7:$S$253)</f>
        <v>0</v>
      </c>
      <c r="U170" s="40">
        <f>SUMIF(Entrada_Dados_Ano_2012!$C$7:$C$253,D170,Entrada_Dados_Ano_2012!$T$7:$T$253)</f>
        <v>0</v>
      </c>
      <c r="V170" s="40">
        <f>SUMIF(Entrada_Dados_Ano_2012!$C$7:$C$253,D170,Entrada_Dados_Ano_2012!$U$7:$U$253)</f>
        <v>0</v>
      </c>
      <c r="W170" s="145">
        <f>SUMIF(Entrada_Dados_Ano_2012!$C$7:$C$253,D170,Entrada_Dados_Ano_2012!$V$7:$V$253)</f>
        <v>0</v>
      </c>
      <c r="X170" s="142">
        <f>SUMIF(Entrada_Dados_Ano_2012!$C$7:$C$253,D170,Entrada_Dados_Ano_2012!$Y$7:$Y$253)</f>
        <v>0</v>
      </c>
      <c r="Y170" s="40">
        <f>SUMIF(Entrada_Dados_Ano_2012!$C$7:$C$253,D170,Entrada_Dados_Ano_2012!$Z$7:$Z$253)</f>
        <v>0</v>
      </c>
      <c r="Z170" s="40">
        <f>SUMIF(Entrada_Dados_Ano_2012!$C$7:$C$253,D170,Entrada_Dados_Ano_2012!$AA$7:$AA$253)</f>
        <v>0</v>
      </c>
      <c r="AA170" s="40">
        <f>SUMIF(Entrada_Dados_Ano_2012!$C$7:$C$253,D170,Entrada_Dados_Ano_2012!$AB$7:$AB$253)</f>
        <v>0</v>
      </c>
      <c r="AB170" s="40">
        <f>SUMIF(Entrada_Dados_Ano_2012!$C$7:$C$253,D170,Entrada_Dados_Ano_2012!$AC$7:$AC$253)</f>
        <v>100</v>
      </c>
      <c r="AC170" s="40">
        <f>SUMIF(Entrada_Dados_Ano_2012!$C$7:$C$253,D170,Entrada_Dados_Ano_2012!$AD$7:$AD$253)</f>
        <v>0</v>
      </c>
      <c r="AD170" s="40">
        <f>SUMIF(Entrada_Dados_Ano_2012!$C$7:$C$253,D170,Entrada_Dados_Ano_2012!$AE$7:$AE$253)</f>
        <v>12889</v>
      </c>
      <c r="AE170" s="40">
        <f>SUMIF(Entrada_Dados_Ano_2012!$C$7:$C$253,D170,Entrada_Dados_Ano_2012!$AF$7:$AF$253)</f>
        <v>0</v>
      </c>
      <c r="AF170" s="40">
        <f>SUMIF(Entrada_Dados_Ano_2012!$C$7:$C$253,D170,Entrada_Dados_Ano_2012!$AG$7:$AG$253)</f>
        <v>0</v>
      </c>
      <c r="AG170" s="40">
        <f>SUMIF(Entrada_Dados_Ano_2012!$C$7:$C$253,D170,Entrada_Dados_Ano_2012!$AH$7:$AH$253)</f>
        <v>20</v>
      </c>
      <c r="AH170" s="40">
        <f>SUMIF(Entrada_Dados_Ano_2012!$C$7:$C$253,D170,Entrada_Dados_Ano_2012!$AI$7:$AI$253)</f>
        <v>0</v>
      </c>
      <c r="AI170" s="40">
        <f>SUMIF(Entrada_Dados_Ano_2012!$C$7:$C$253,D170,Entrada_Dados_Ano_2012!$AJ$7:$AJ$253)</f>
        <v>0</v>
      </c>
      <c r="AJ170" s="40">
        <f>SUMIF(Entrada_Dados_Ano_2012!$C$7:$C$253,D170,Entrada_Dados_Ano_2012!$AK$7:$AK$253)</f>
        <v>0</v>
      </c>
      <c r="AK170" s="40">
        <f>SUMIF(Entrada_Dados_Ano_2012!$C$7:$C$253,D170,Entrada_Dados_Ano_2012!$AL$7:$AL$253)</f>
        <v>70</v>
      </c>
      <c r="AL170" s="40">
        <f>SUMIF(Entrada_Dados_Ano_2012!$C$7:$C$253,D170,Entrada_Dados_Ano_2012!$AM$7:$AM$253)</f>
        <v>700</v>
      </c>
      <c r="AM170" s="40">
        <f>SUMIF(Entrada_Dados_Ano_2012!$C$7:$C$253,D170,Entrada_Dados_Ano_2012!$AN$7:$AN$253)</f>
        <v>0</v>
      </c>
      <c r="AN170" s="40">
        <f>SUMIF(Entrada_Dados_Ano_2012!$C$7:$C$253,D170,Entrada_Dados_Ano_2012!$AO$7:$AO$253)</f>
        <v>0</v>
      </c>
      <c r="AO170" s="40">
        <f>SUMIF(Entrada_Dados_Ano_2012!$C$7:$C$253,D170,Entrada_Dados_Ano_2012!$AP$7:$AP$253)</f>
        <v>0</v>
      </c>
      <c r="AP170" s="145">
        <f>SUMIF(Entrada_Dados_Ano_2012!$C$7:$C$253,D170,Entrada_Dados_Ano_2012!$AQ$7:$AQ$253)</f>
        <v>0</v>
      </c>
      <c r="AQ170" s="142">
        <f>SUMIF(Entrada_Dados_Ano_2012!$C$7:$C$253,D170,Entrada_Dados_Ano_2012!$AT$7:$AT$253)</f>
        <v>0</v>
      </c>
      <c r="AR170" s="40">
        <f>SUMIF(Entrada_Dados_Ano_2012!$C$7:$C$253,D170,Entrada_Dados_Ano_2012!$AU$7:$AU$253)</f>
        <v>0</v>
      </c>
      <c r="AS170" s="40">
        <f>SUMIF(Entrada_Dados_Ano_2012!$C$7:$C$253,D170,Entrada_Dados_Ano_2012!$AV$7:$AV$253)</f>
        <v>0</v>
      </c>
      <c r="AT170" s="40">
        <f>SUMIF(Entrada_Dados_Ano_2012!$C$7:$C$253,D170,Entrada_Dados_Ano_2012!$AW$7:$AW$253)</f>
        <v>0</v>
      </c>
      <c r="AU170" s="40">
        <f>SUMIF(Entrada_Dados_Ano_2012!$C$7:$C$253,D170,Entrada_Dados_Ano_2012!$AX$7:$AX$253)</f>
        <v>200</v>
      </c>
      <c r="AV170" s="40">
        <f>SUMIF(Entrada_Dados_Ano_2012!$C$7:$C$253,D170,Entrada_Dados_Ano_2012!$AY$7:$AY$253)</f>
        <v>0</v>
      </c>
      <c r="AW170" s="40">
        <f>SUMIF(Entrada_Dados_Ano_2012!$C$7:$C$253,D170,Entrada_Dados_Ano_2012!$AZ$7:$AZ$253)</f>
        <v>932132</v>
      </c>
      <c r="AX170" s="40">
        <f>SUMIF(Entrada_Dados_Ano_2012!$C$7:$C$253,D170,Entrada_Dados_Ano_2012!$BA$7:$BA$253)</f>
        <v>0</v>
      </c>
      <c r="AY170" s="40">
        <f>SUMIF(Entrada_Dados_Ano_2012!$C$7:$C$253,D170,Entrada_Dados_Ano_2012!$BB$7:$BB$253)</f>
        <v>0</v>
      </c>
      <c r="AZ170" s="40">
        <f>SUMIF(Entrada_Dados_Ano_2012!$C$7:$C$253,D170,Entrada_Dados_Ano_2012!$BC$7:$BC$253)</f>
        <v>40</v>
      </c>
      <c r="BA170" s="40">
        <f>SUMIF(Entrada_Dados_Ano_2012!$C$7:$C$253,D170,Entrada_Dados_Ano_2012!$BD$7:$BD$253)</f>
        <v>0</v>
      </c>
      <c r="BB170" s="40">
        <f>SUMIF(Entrada_Dados_Ano_2012!$C$7:$C$253,D170,Entrada_Dados_Ano_2012!$BE$7:$BE$253)</f>
        <v>0</v>
      </c>
      <c r="BC170" s="40">
        <f>SUMIF(Entrada_Dados_Ano_2012!$C$7:$C$253,D170,Entrada_Dados_Ano_2012!$BF$7:$BF$253)</f>
        <v>0</v>
      </c>
      <c r="BD170" s="40">
        <f>SUMIF(Entrada_Dados_Ano_2012!$C$7:$C$253,D170,Entrada_Dados_Ano_2012!$BG$7:$BG$253)</f>
        <v>2800</v>
      </c>
      <c r="BE170" s="40">
        <f>SUMIF(Entrada_Dados_Ano_2012!$C$7:$C$253,D170,Entrada_Dados_Ano_2012!$BH$7:$BH$253)</f>
        <v>2800</v>
      </c>
      <c r="BF170" s="40">
        <f>SUMIF(Entrada_Dados_Ano_2012!$C$7:$C$253,D170,Entrada_Dados_Ano_2012!$BI$7:$BI$253)</f>
        <v>0</v>
      </c>
      <c r="BG170" s="40">
        <f>SUMIF(Entrada_Dados_Ano_2012!$C$7:$C$253,D170,Entrada_Dados_Ano_2012!$BJ$7:$BJ$253)</f>
        <v>0</v>
      </c>
      <c r="BH170" s="40">
        <f>SUMIF(Entrada_Dados_Ano_2012!$C$7:$C$253,D170,Entrada_Dados_Ano_2012!$BK$7:$BK$253)</f>
        <v>0</v>
      </c>
      <c r="BI170" s="40">
        <f>SUMIF(Entrada_Dados_Ano_2012!$C$7:$C$253,D170,Entrada_Dados_Ano_2012!$BL$7:$BL$253)</f>
        <v>0</v>
      </c>
      <c r="BK170" s="80">
        <v>163</v>
      </c>
      <c r="BL170" s="81">
        <f t="shared" si="255"/>
        <v>0</v>
      </c>
      <c r="BM170" s="80" t="str">
        <f>IF(BL170=1,SUM($BL$8:BL170),"")</f>
        <v/>
      </c>
      <c r="BN170" s="86" t="str">
        <f t="shared" si="256"/>
        <v>Nova Glória</v>
      </c>
      <c r="BO170" s="117">
        <f t="shared" si="339"/>
        <v>0</v>
      </c>
      <c r="BP170" s="116">
        <f>HLOOKUP($BP$6,$BZ$6:DI170,BX170)</f>
        <v>0</v>
      </c>
      <c r="BQ170" s="117">
        <f>HLOOKUP($BQ$6,$DJ$6:ES170,BX170)</f>
        <v>0</v>
      </c>
      <c r="BR170" s="116">
        <f>HLOOKUP($BR$6,$ET$6:GC170,BX170)</f>
        <v>0</v>
      </c>
      <c r="BS170" s="84" t="str">
        <f t="shared" si="257"/>
        <v/>
      </c>
      <c r="BT170" s="96" t="str">
        <f>IF((SUM($BL169:$BL$254)=0),"",IF($BK170=VLOOKUP($BK170,$BM$8:$BM$254,1),IF(VLOOKUP($BK170,$BM$8:$BO$254,2)=0,"",VLOOKUP($BK170,$BM$8:$BO$254,3))," "))</f>
        <v/>
      </c>
      <c r="BU170" s="93" t="str">
        <f t="shared" si="258"/>
        <v/>
      </c>
      <c r="BV170" s="90" t="str">
        <f t="shared" si="259"/>
        <v/>
      </c>
      <c r="BW170" s="93" t="str">
        <f t="shared" si="260"/>
        <v/>
      </c>
      <c r="BX170" s="97">
        <v>165</v>
      </c>
      <c r="BY170" s="29"/>
      <c r="BZ170" s="113"/>
      <c r="CA170" s="113">
        <f t="shared" si="261"/>
        <v>0</v>
      </c>
      <c r="CB170" s="113">
        <f t="shared" si="262"/>
        <v>0</v>
      </c>
      <c r="CC170" s="113">
        <f t="shared" si="263"/>
        <v>0</v>
      </c>
      <c r="CD170" s="113">
        <f t="shared" si="264"/>
        <v>0</v>
      </c>
      <c r="CE170" s="113">
        <f t="shared" ca="1" si="265"/>
        <v>0</v>
      </c>
      <c r="CF170" s="113">
        <f t="shared" si="266"/>
        <v>100</v>
      </c>
      <c r="CG170" s="113">
        <f t="shared" si="267"/>
        <v>0</v>
      </c>
      <c r="CH170" s="113">
        <f t="shared" si="268"/>
        <v>0</v>
      </c>
      <c r="CI170" s="113">
        <f t="shared" si="228"/>
        <v>0</v>
      </c>
      <c r="CJ170" s="113">
        <f t="shared" si="229"/>
        <v>0</v>
      </c>
      <c r="CK170" s="113">
        <f t="shared" si="269"/>
        <v>12889</v>
      </c>
      <c r="CL170" s="113">
        <f t="shared" si="270"/>
        <v>0</v>
      </c>
      <c r="CM170" s="113">
        <f t="shared" si="271"/>
        <v>0</v>
      </c>
      <c r="CN170" s="113">
        <f t="shared" si="272"/>
        <v>0</v>
      </c>
      <c r="CO170" s="113">
        <f t="shared" si="273"/>
        <v>20</v>
      </c>
      <c r="CP170" s="113">
        <f t="shared" si="274"/>
        <v>0</v>
      </c>
      <c r="CQ170" s="113">
        <f t="shared" si="275"/>
        <v>0</v>
      </c>
      <c r="CR170" s="113">
        <f t="shared" si="276"/>
        <v>0</v>
      </c>
      <c r="CS170" s="113">
        <f t="shared" si="230"/>
        <v>0</v>
      </c>
      <c r="CT170" s="113">
        <f t="shared" si="231"/>
        <v>0</v>
      </c>
      <c r="CU170" s="113">
        <f t="shared" si="232"/>
        <v>0</v>
      </c>
      <c r="CV170" s="113">
        <f t="shared" si="233"/>
        <v>0</v>
      </c>
      <c r="CW170" s="113">
        <f t="shared" si="277"/>
        <v>0</v>
      </c>
      <c r="CX170" s="113">
        <f t="shared" si="234"/>
        <v>0</v>
      </c>
      <c r="CY170" s="113">
        <f t="shared" si="235"/>
        <v>0</v>
      </c>
      <c r="CZ170" s="113">
        <f t="shared" si="236"/>
        <v>0</v>
      </c>
      <c r="DA170" s="113">
        <f t="shared" si="278"/>
        <v>70</v>
      </c>
      <c r="DB170" s="113">
        <f t="shared" si="279"/>
        <v>700</v>
      </c>
      <c r="DC170" s="113">
        <f t="shared" si="280"/>
        <v>0</v>
      </c>
      <c r="DD170" s="113">
        <f t="shared" si="281"/>
        <v>0</v>
      </c>
      <c r="DE170" s="113">
        <f t="shared" si="282"/>
        <v>0</v>
      </c>
      <c r="DF170" s="113">
        <f t="shared" si="283"/>
        <v>0</v>
      </c>
      <c r="DG170" s="113">
        <f t="shared" si="284"/>
        <v>0</v>
      </c>
      <c r="DH170" s="113">
        <f t="shared" si="285"/>
        <v>0</v>
      </c>
      <c r="DI170" s="113">
        <f t="shared" si="286"/>
        <v>0</v>
      </c>
      <c r="DJ170" s="113"/>
      <c r="DK170" s="113">
        <f t="shared" si="287"/>
        <v>0</v>
      </c>
      <c r="DL170" s="113">
        <f t="shared" si="288"/>
        <v>0</v>
      </c>
      <c r="DM170" s="113">
        <f t="shared" si="289"/>
        <v>0</v>
      </c>
      <c r="DN170" s="113">
        <f t="shared" si="290"/>
        <v>0</v>
      </c>
      <c r="DO170" s="113">
        <f t="shared" si="291"/>
        <v>0</v>
      </c>
      <c r="DP170" s="113">
        <f t="shared" si="292"/>
        <v>100</v>
      </c>
      <c r="DQ170" s="113">
        <f t="shared" si="293"/>
        <v>0</v>
      </c>
      <c r="DR170" s="113">
        <f t="shared" si="294"/>
        <v>0</v>
      </c>
      <c r="DS170" s="113">
        <f t="shared" si="237"/>
        <v>0</v>
      </c>
      <c r="DT170" s="113">
        <f t="shared" si="238"/>
        <v>0</v>
      </c>
      <c r="DU170" s="113">
        <f t="shared" si="295"/>
        <v>12889</v>
      </c>
      <c r="DV170" s="113">
        <f t="shared" si="296"/>
        <v>0</v>
      </c>
      <c r="DW170" s="113">
        <f t="shared" si="297"/>
        <v>0</v>
      </c>
      <c r="DX170" s="113">
        <f t="shared" si="298"/>
        <v>0</v>
      </c>
      <c r="DY170" s="113">
        <f t="shared" si="299"/>
        <v>20</v>
      </c>
      <c r="DZ170" s="113">
        <f t="shared" si="300"/>
        <v>0</v>
      </c>
      <c r="EA170" s="113">
        <f t="shared" si="301"/>
        <v>0</v>
      </c>
      <c r="EB170" s="113">
        <f t="shared" si="302"/>
        <v>0</v>
      </c>
      <c r="EC170" s="113">
        <f t="shared" si="239"/>
        <v>0</v>
      </c>
      <c r="ED170" s="113">
        <f t="shared" si="240"/>
        <v>0</v>
      </c>
      <c r="EE170" s="113">
        <f t="shared" si="241"/>
        <v>0</v>
      </c>
      <c r="EF170" s="113">
        <f t="shared" si="242"/>
        <v>0</v>
      </c>
      <c r="EG170" s="113">
        <f t="shared" si="303"/>
        <v>0</v>
      </c>
      <c r="EH170" s="113">
        <f t="shared" si="243"/>
        <v>0</v>
      </c>
      <c r="EI170" s="113">
        <f t="shared" si="244"/>
        <v>0</v>
      </c>
      <c r="EJ170" s="113">
        <f t="shared" si="245"/>
        <v>0</v>
      </c>
      <c r="EK170" s="113">
        <f t="shared" si="304"/>
        <v>70</v>
      </c>
      <c r="EL170" s="113">
        <f t="shared" si="305"/>
        <v>700</v>
      </c>
      <c r="EM170" s="113">
        <f t="shared" si="306"/>
        <v>0</v>
      </c>
      <c r="EN170" s="113">
        <f t="shared" si="307"/>
        <v>0</v>
      </c>
      <c r="EO170" s="113">
        <f t="shared" si="308"/>
        <v>0</v>
      </c>
      <c r="EP170" s="113">
        <f t="shared" si="309"/>
        <v>0</v>
      </c>
      <c r="EQ170" s="113">
        <f t="shared" si="310"/>
        <v>0</v>
      </c>
      <c r="ER170" s="113">
        <f t="shared" si="311"/>
        <v>0</v>
      </c>
      <c r="ES170" s="113">
        <f t="shared" si="312"/>
        <v>0</v>
      </c>
      <c r="ET170" s="113"/>
      <c r="EU170" s="113">
        <f t="shared" si="313"/>
        <v>0</v>
      </c>
      <c r="EV170" s="113">
        <f t="shared" si="314"/>
        <v>0</v>
      </c>
      <c r="EW170" s="113">
        <f t="shared" si="315"/>
        <v>0</v>
      </c>
      <c r="EX170" s="113">
        <f t="shared" si="316"/>
        <v>0</v>
      </c>
      <c r="EY170" s="113">
        <f t="shared" si="317"/>
        <v>0</v>
      </c>
      <c r="EZ170" s="113">
        <f t="shared" si="318"/>
        <v>200</v>
      </c>
      <c r="FA170" s="113">
        <f t="shared" si="319"/>
        <v>0</v>
      </c>
      <c r="FB170" s="113">
        <f t="shared" si="320"/>
        <v>0</v>
      </c>
      <c r="FC170" s="113">
        <f t="shared" si="246"/>
        <v>0</v>
      </c>
      <c r="FD170" s="113">
        <f t="shared" si="247"/>
        <v>0</v>
      </c>
      <c r="FE170" s="113">
        <f t="shared" si="321"/>
        <v>932132</v>
      </c>
      <c r="FF170" s="113">
        <f t="shared" si="322"/>
        <v>0</v>
      </c>
      <c r="FG170" s="113">
        <f t="shared" si="323"/>
        <v>0</v>
      </c>
      <c r="FH170" s="113">
        <f t="shared" si="324"/>
        <v>0</v>
      </c>
      <c r="FI170" s="113">
        <f t="shared" si="325"/>
        <v>40</v>
      </c>
      <c r="FJ170" s="113">
        <f t="shared" si="326"/>
        <v>0</v>
      </c>
      <c r="FK170" s="113">
        <f t="shared" si="327"/>
        <v>0</v>
      </c>
      <c r="FL170" s="113">
        <f t="shared" si="328"/>
        <v>0</v>
      </c>
      <c r="FM170" s="113">
        <f t="shared" si="248"/>
        <v>0</v>
      </c>
      <c r="FN170" s="113">
        <f t="shared" si="249"/>
        <v>0</v>
      </c>
      <c r="FO170" s="113">
        <f t="shared" si="250"/>
        <v>0</v>
      </c>
      <c r="FP170" s="113">
        <f t="shared" si="251"/>
        <v>0</v>
      </c>
      <c r="FQ170" s="113">
        <f t="shared" si="329"/>
        <v>0</v>
      </c>
      <c r="FR170" s="113">
        <f t="shared" si="252"/>
        <v>0</v>
      </c>
      <c r="FS170" s="113">
        <f t="shared" si="253"/>
        <v>0</v>
      </c>
      <c r="FT170" s="113">
        <f t="shared" si="254"/>
        <v>0</v>
      </c>
      <c r="FU170" s="113">
        <f t="shared" si="330"/>
        <v>2800</v>
      </c>
      <c r="FV170" s="113">
        <f t="shared" si="331"/>
        <v>2800</v>
      </c>
      <c r="FW170" s="113">
        <f t="shared" si="332"/>
        <v>0</v>
      </c>
      <c r="FX170" s="113">
        <f t="shared" si="333"/>
        <v>0</v>
      </c>
      <c r="FY170" s="113">
        <f t="shared" si="334"/>
        <v>0</v>
      </c>
      <c r="FZ170" s="113">
        <f t="shared" si="335"/>
        <v>0</v>
      </c>
      <c r="GA170" s="113">
        <f t="shared" si="336"/>
        <v>0</v>
      </c>
      <c r="GB170" s="113">
        <f t="shared" si="337"/>
        <v>0</v>
      </c>
      <c r="GC170" s="113">
        <f t="shared" si="338"/>
        <v>0</v>
      </c>
    </row>
    <row r="171" spans="2:185" ht="12.75" customHeight="1" x14ac:dyDescent="0.2">
      <c r="B171" s="124">
        <v>164</v>
      </c>
      <c r="C171" s="121" t="s">
        <v>432</v>
      </c>
      <c r="D171" s="126" t="s">
        <v>206</v>
      </c>
      <c r="E171" s="40">
        <f>SUMIF(Entrada_Dados_Ano_2012!$C$7:$C$253,D171,Entrada_Dados_Ano_2012!$D$7:$D$253)</f>
        <v>0</v>
      </c>
      <c r="F171" s="40">
        <f>SUMIF(Entrada_Dados_Ano_2012!$C$7:$C$253,D171,Entrada_Dados_Ano_2012!$E$7:$E$253)</f>
        <v>0</v>
      </c>
      <c r="G171" s="40">
        <f>SUMIF(Entrada_Dados_Ano_2012!$C$7:$C$253,D171,Entrada_Dados_Ano_2012!$F$7:$F$253)</f>
        <v>0</v>
      </c>
      <c r="H171" s="40">
        <f ca="1">SUMIF(Entrada_Dados_Ano_2012!$C$7:$C$253,D171,Entrada_Dados_Ano_2012!$G$7:$G$251)</f>
        <v>0</v>
      </c>
      <c r="I171" s="40">
        <f>SUMIF(Entrada_Dados_Ano_2012!$C$7:$C$251,D171,Entrada_Dados_Ano_2012!$H$7:$H$253)</f>
        <v>20</v>
      </c>
      <c r="J171" s="40">
        <f>SUMIF(Entrada_Dados_Ano_2012!$C$7:$C$253,D171,Entrada_Dados_Ano_2012!$I$7:$I$253)</f>
        <v>0</v>
      </c>
      <c r="K171" s="40">
        <f>SUMIF(Entrada_Dados_Ano_2012!$C$7:$C$253,D171,Entrada_Dados_Ano_2012!$J$7:$J$253)</f>
        <v>2</v>
      </c>
      <c r="L171" s="40">
        <f>SUMIF(Entrada_Dados_Ano_2012!$C$7:$C$253,D171,Entrada_Dados_Ano_2012!$K$7:$K$253)</f>
        <v>0</v>
      </c>
      <c r="M171" s="40">
        <f>SUMIF(Entrada_Dados_Ano_2012!$C$7:$C$253,D171,Entrada_Dados_Ano_2012!$L$7:$L$253)</f>
        <v>0</v>
      </c>
      <c r="N171" s="40">
        <f>SUMIF(Entrada_Dados_Ano_2012!$C$7:$C$253,D171,Entrada_Dados_Ano_2012!$M$7:$M$253)</f>
        <v>0</v>
      </c>
      <c r="O171" s="40">
        <f>SUMIF(Entrada_Dados_Ano_2012!$C$7:$C$253,D171,Entrada_Dados_Ano_2012!$N$7:$N$253)</f>
        <v>0</v>
      </c>
      <c r="P171" s="40">
        <f>SUMIF(Entrada_Dados_Ano_2012!$C$7:$C$253,D171,Entrada_Dados_Ano_2012!$O$7:$O$253)</f>
        <v>0</v>
      </c>
      <c r="Q171" s="40">
        <f>SUMIF(Entrada_Dados_Ano_2012!$C$7:$C$253,D171,Entrada_Dados_Ano_2012!$P$7:$P$253)</f>
        <v>9</v>
      </c>
      <c r="R171" s="40">
        <f>SUMIF(Entrada_Dados_Ano_2012!$C$7:$C$253,D171,Entrada_Dados_Ano_2012!$Q$7:$Q$253)</f>
        <v>0</v>
      </c>
      <c r="S171" s="40">
        <f>SUMIF(Entrada_Dados_Ano_2012!$C$7:$C$253,D171,Entrada_Dados_Ano_2012!$R$7:$R$253)</f>
        <v>100</v>
      </c>
      <c r="T171" s="40">
        <f>SUMIF(Entrada_Dados_Ano_2012!$C$7:$C$253,D171,Entrada_Dados_Ano_2012!$S$7:$S$253)</f>
        <v>0</v>
      </c>
      <c r="U171" s="40">
        <f>SUMIF(Entrada_Dados_Ano_2012!$C$7:$C$253,D171,Entrada_Dados_Ano_2012!$T$7:$T$253)</f>
        <v>0</v>
      </c>
      <c r="V171" s="40">
        <f>SUMIF(Entrada_Dados_Ano_2012!$C$7:$C$253,D171,Entrada_Dados_Ano_2012!$U$7:$U$253)</f>
        <v>0</v>
      </c>
      <c r="W171" s="145">
        <f>SUMIF(Entrada_Dados_Ano_2012!$C$7:$C$253,D171,Entrada_Dados_Ano_2012!$V$7:$V$253)</f>
        <v>0</v>
      </c>
      <c r="X171" s="142">
        <f>SUMIF(Entrada_Dados_Ano_2012!$C$7:$C$253,D171,Entrada_Dados_Ano_2012!$Y$7:$Y$253)</f>
        <v>0</v>
      </c>
      <c r="Y171" s="40">
        <f>SUMIF(Entrada_Dados_Ano_2012!$C$7:$C$253,D171,Entrada_Dados_Ano_2012!$Z$7:$Z$253)</f>
        <v>0</v>
      </c>
      <c r="Z171" s="40">
        <f>SUMIF(Entrada_Dados_Ano_2012!$C$7:$C$253,D171,Entrada_Dados_Ano_2012!$AA$7:$AA$253)</f>
        <v>0</v>
      </c>
      <c r="AA171" s="40">
        <f>SUMIF(Entrada_Dados_Ano_2012!$C$7:$C$253,D171,Entrada_Dados_Ano_2012!$AB$7:$AB$253)</f>
        <v>0</v>
      </c>
      <c r="AB171" s="40">
        <f>SUMIF(Entrada_Dados_Ano_2012!$C$7:$C$253,D171,Entrada_Dados_Ano_2012!$AC$7:$AC$253)</f>
        <v>20</v>
      </c>
      <c r="AC171" s="40">
        <f>SUMIF(Entrada_Dados_Ano_2012!$C$7:$C$253,D171,Entrada_Dados_Ano_2012!$AD$7:$AD$253)</f>
        <v>0</v>
      </c>
      <c r="AD171" s="40">
        <f>SUMIF(Entrada_Dados_Ano_2012!$C$7:$C$253,D171,Entrada_Dados_Ano_2012!$AE$7:$AE$253)</f>
        <v>2</v>
      </c>
      <c r="AE171" s="40">
        <f>SUMIF(Entrada_Dados_Ano_2012!$C$7:$C$253,D171,Entrada_Dados_Ano_2012!$AF$7:$AF$253)</f>
        <v>0</v>
      </c>
      <c r="AF171" s="40">
        <f>SUMIF(Entrada_Dados_Ano_2012!$C$7:$C$253,D171,Entrada_Dados_Ano_2012!$AG$7:$AG$253)</f>
        <v>0</v>
      </c>
      <c r="AG171" s="40">
        <f>SUMIF(Entrada_Dados_Ano_2012!$C$7:$C$253,D171,Entrada_Dados_Ano_2012!$AH$7:$AH$253)</f>
        <v>0</v>
      </c>
      <c r="AH171" s="40">
        <f>SUMIF(Entrada_Dados_Ano_2012!$C$7:$C$253,D171,Entrada_Dados_Ano_2012!$AI$7:$AI$253)</f>
        <v>0</v>
      </c>
      <c r="AI171" s="40">
        <f>SUMIF(Entrada_Dados_Ano_2012!$C$7:$C$253,D171,Entrada_Dados_Ano_2012!$AJ$7:$AJ$253)</f>
        <v>0</v>
      </c>
      <c r="AJ171" s="40">
        <f>SUMIF(Entrada_Dados_Ano_2012!$C$7:$C$253,D171,Entrada_Dados_Ano_2012!$AK$7:$AK$253)</f>
        <v>9</v>
      </c>
      <c r="AK171" s="40">
        <f>SUMIF(Entrada_Dados_Ano_2012!$C$7:$C$253,D171,Entrada_Dados_Ano_2012!$AL$7:$AL$253)</f>
        <v>0</v>
      </c>
      <c r="AL171" s="40">
        <f>SUMIF(Entrada_Dados_Ano_2012!$C$7:$C$253,D171,Entrada_Dados_Ano_2012!$AM$7:$AM$253)</f>
        <v>100</v>
      </c>
      <c r="AM171" s="40">
        <f>SUMIF(Entrada_Dados_Ano_2012!$C$7:$C$253,D171,Entrada_Dados_Ano_2012!$AN$7:$AN$253)</f>
        <v>0</v>
      </c>
      <c r="AN171" s="40">
        <f>SUMIF(Entrada_Dados_Ano_2012!$C$7:$C$253,D171,Entrada_Dados_Ano_2012!$AO$7:$AO$253)</f>
        <v>0</v>
      </c>
      <c r="AO171" s="40">
        <f>SUMIF(Entrada_Dados_Ano_2012!$C$7:$C$253,D171,Entrada_Dados_Ano_2012!$AP$7:$AP$253)</f>
        <v>0</v>
      </c>
      <c r="AP171" s="145">
        <f>SUMIF(Entrada_Dados_Ano_2012!$C$7:$C$253,D171,Entrada_Dados_Ano_2012!$AQ$7:$AQ$253)</f>
        <v>0</v>
      </c>
      <c r="AQ171" s="142">
        <f>SUMIF(Entrada_Dados_Ano_2012!$C$7:$C$253,D171,Entrada_Dados_Ano_2012!$AT$7:$AT$253)</f>
        <v>0</v>
      </c>
      <c r="AR171" s="40">
        <f>SUMIF(Entrada_Dados_Ano_2012!$C$7:$C$253,D171,Entrada_Dados_Ano_2012!$AU$7:$AU$253)</f>
        <v>0</v>
      </c>
      <c r="AS171" s="40">
        <f>SUMIF(Entrada_Dados_Ano_2012!$C$7:$C$253,D171,Entrada_Dados_Ano_2012!$AV$7:$AV$253)</f>
        <v>0</v>
      </c>
      <c r="AT171" s="40">
        <f>SUMIF(Entrada_Dados_Ano_2012!$C$7:$C$253,D171,Entrada_Dados_Ano_2012!$AW$7:$AW$253)</f>
        <v>0</v>
      </c>
      <c r="AU171" s="40">
        <f>SUMIF(Entrada_Dados_Ano_2012!$C$7:$C$253,D171,Entrada_Dados_Ano_2012!$AX$7:$AX$253)</f>
        <v>36</v>
      </c>
      <c r="AV171" s="40">
        <f>SUMIF(Entrada_Dados_Ano_2012!$C$7:$C$253,D171,Entrada_Dados_Ano_2012!$AY$7:$AY$253)</f>
        <v>0</v>
      </c>
      <c r="AW171" s="40">
        <f>SUMIF(Entrada_Dados_Ano_2012!$C$7:$C$253,D171,Entrada_Dados_Ano_2012!$AZ$7:$AZ$253)</f>
        <v>80</v>
      </c>
      <c r="AX171" s="40">
        <f>SUMIF(Entrada_Dados_Ano_2012!$C$7:$C$253,D171,Entrada_Dados_Ano_2012!$BA$7:$BA$253)</f>
        <v>0</v>
      </c>
      <c r="AY171" s="40">
        <f>SUMIF(Entrada_Dados_Ano_2012!$C$7:$C$253,D171,Entrada_Dados_Ano_2012!$BB$7:$BB$253)</f>
        <v>0</v>
      </c>
      <c r="AZ171" s="40">
        <f>SUMIF(Entrada_Dados_Ano_2012!$C$7:$C$253,D171,Entrada_Dados_Ano_2012!$BC$7:$BC$253)</f>
        <v>0</v>
      </c>
      <c r="BA171" s="40">
        <f>SUMIF(Entrada_Dados_Ano_2012!$C$7:$C$253,D171,Entrada_Dados_Ano_2012!$BD$7:$BD$253)</f>
        <v>0</v>
      </c>
      <c r="BB171" s="40">
        <f>SUMIF(Entrada_Dados_Ano_2012!$C$7:$C$253,D171,Entrada_Dados_Ano_2012!$BE$7:$BE$253)</f>
        <v>0</v>
      </c>
      <c r="BC171" s="40">
        <f>SUMIF(Entrada_Dados_Ano_2012!$C$7:$C$253,D171,Entrada_Dados_Ano_2012!$BF$7:$BF$253)</f>
        <v>180</v>
      </c>
      <c r="BD171" s="40">
        <f>SUMIF(Entrada_Dados_Ano_2012!$C$7:$C$253,D171,Entrada_Dados_Ano_2012!$BG$7:$BG$253)</f>
        <v>0</v>
      </c>
      <c r="BE171" s="40">
        <f>SUMIF(Entrada_Dados_Ano_2012!$C$7:$C$253,D171,Entrada_Dados_Ano_2012!$BH$7:$BH$253)</f>
        <v>350</v>
      </c>
      <c r="BF171" s="40">
        <f>SUMIF(Entrada_Dados_Ano_2012!$C$7:$C$253,D171,Entrada_Dados_Ano_2012!$BI$7:$BI$253)</f>
        <v>0</v>
      </c>
      <c r="BG171" s="40">
        <f>SUMIF(Entrada_Dados_Ano_2012!$C$7:$C$253,D171,Entrada_Dados_Ano_2012!$BJ$7:$BJ$253)</f>
        <v>0</v>
      </c>
      <c r="BH171" s="40">
        <f>SUMIF(Entrada_Dados_Ano_2012!$C$7:$C$253,D171,Entrada_Dados_Ano_2012!$BK$7:$BK$253)</f>
        <v>0</v>
      </c>
      <c r="BI171" s="40">
        <f>SUMIF(Entrada_Dados_Ano_2012!$C$7:$C$253,D171,Entrada_Dados_Ano_2012!$BL$7:$BL$253)</f>
        <v>0</v>
      </c>
      <c r="BK171" s="80">
        <v>164</v>
      </c>
      <c r="BL171" s="81">
        <f t="shared" si="255"/>
        <v>0</v>
      </c>
      <c r="BM171" s="80" t="str">
        <f>IF(BL171=1,SUM($BL$8:BL171),"")</f>
        <v/>
      </c>
      <c r="BN171" s="86" t="str">
        <f t="shared" si="256"/>
        <v>Nova Iguaçu de Goiás</v>
      </c>
      <c r="BO171" s="117">
        <f t="shared" si="339"/>
        <v>0</v>
      </c>
      <c r="BP171" s="116">
        <f>HLOOKUP($BP$6,$BZ$6:DI171,BX171)</f>
        <v>0</v>
      </c>
      <c r="BQ171" s="117">
        <f>HLOOKUP($BQ$6,$DJ$6:ES171,BX171)</f>
        <v>0</v>
      </c>
      <c r="BR171" s="116">
        <f>HLOOKUP($BR$6,$ET$6:GC171,BX171)</f>
        <v>0</v>
      </c>
      <c r="BS171" s="84" t="str">
        <f t="shared" si="257"/>
        <v/>
      </c>
      <c r="BT171" s="96" t="str">
        <f>IF((SUM($BL170:$BL$254)=0),"",IF($BK171=VLOOKUP($BK171,$BM$8:$BM$254,1),IF(VLOOKUP($BK171,$BM$8:$BO$254,2)=0,"",VLOOKUP($BK171,$BM$8:$BO$254,3))," "))</f>
        <v/>
      </c>
      <c r="BU171" s="93" t="str">
        <f t="shared" si="258"/>
        <v/>
      </c>
      <c r="BV171" s="90" t="str">
        <f t="shared" si="259"/>
        <v/>
      </c>
      <c r="BW171" s="93" t="str">
        <f t="shared" si="260"/>
        <v/>
      </c>
      <c r="BX171" s="97">
        <v>166</v>
      </c>
      <c r="BY171" s="29"/>
      <c r="BZ171" s="113"/>
      <c r="CA171" s="113">
        <f t="shared" si="261"/>
        <v>0</v>
      </c>
      <c r="CB171" s="113">
        <f t="shared" si="262"/>
        <v>0</v>
      </c>
      <c r="CC171" s="113">
        <f t="shared" si="263"/>
        <v>0</v>
      </c>
      <c r="CD171" s="113">
        <f t="shared" si="264"/>
        <v>0</v>
      </c>
      <c r="CE171" s="113">
        <f t="shared" ca="1" si="265"/>
        <v>0</v>
      </c>
      <c r="CF171" s="113">
        <f t="shared" si="266"/>
        <v>20</v>
      </c>
      <c r="CG171" s="113">
        <f t="shared" si="267"/>
        <v>7</v>
      </c>
      <c r="CH171" s="113">
        <f t="shared" si="268"/>
        <v>0</v>
      </c>
      <c r="CI171" s="113">
        <f t="shared" si="228"/>
        <v>0</v>
      </c>
      <c r="CJ171" s="113">
        <f t="shared" si="229"/>
        <v>0</v>
      </c>
      <c r="CK171" s="113">
        <f t="shared" si="269"/>
        <v>2</v>
      </c>
      <c r="CL171" s="113">
        <f t="shared" si="270"/>
        <v>0</v>
      </c>
      <c r="CM171" s="113">
        <f t="shared" si="271"/>
        <v>0</v>
      </c>
      <c r="CN171" s="113">
        <f t="shared" si="272"/>
        <v>0</v>
      </c>
      <c r="CO171" s="113">
        <f t="shared" si="273"/>
        <v>0</v>
      </c>
      <c r="CP171" s="113">
        <f t="shared" si="274"/>
        <v>0</v>
      </c>
      <c r="CQ171" s="113">
        <f t="shared" si="275"/>
        <v>0</v>
      </c>
      <c r="CR171" s="113">
        <f t="shared" si="276"/>
        <v>0</v>
      </c>
      <c r="CS171" s="113">
        <f t="shared" si="230"/>
        <v>0</v>
      </c>
      <c r="CT171" s="113">
        <f t="shared" si="231"/>
        <v>0</v>
      </c>
      <c r="CU171" s="113">
        <f t="shared" si="232"/>
        <v>0</v>
      </c>
      <c r="CV171" s="113">
        <f t="shared" si="233"/>
        <v>0</v>
      </c>
      <c r="CW171" s="113">
        <f t="shared" si="277"/>
        <v>9</v>
      </c>
      <c r="CX171" s="113">
        <f t="shared" si="234"/>
        <v>0</v>
      </c>
      <c r="CY171" s="113">
        <f t="shared" si="235"/>
        <v>0</v>
      </c>
      <c r="CZ171" s="113">
        <f t="shared" si="236"/>
        <v>0</v>
      </c>
      <c r="DA171" s="113">
        <f t="shared" si="278"/>
        <v>0</v>
      </c>
      <c r="DB171" s="113">
        <f t="shared" si="279"/>
        <v>100</v>
      </c>
      <c r="DC171" s="113">
        <f t="shared" si="280"/>
        <v>0</v>
      </c>
      <c r="DD171" s="113">
        <f t="shared" si="281"/>
        <v>0</v>
      </c>
      <c r="DE171" s="113">
        <f t="shared" si="282"/>
        <v>0</v>
      </c>
      <c r="DF171" s="113">
        <f t="shared" si="283"/>
        <v>0</v>
      </c>
      <c r="DG171" s="113">
        <f t="shared" si="284"/>
        <v>0</v>
      </c>
      <c r="DH171" s="113">
        <f t="shared" si="285"/>
        <v>0</v>
      </c>
      <c r="DI171" s="113">
        <f t="shared" si="286"/>
        <v>0</v>
      </c>
      <c r="DJ171" s="113"/>
      <c r="DK171" s="113">
        <f t="shared" si="287"/>
        <v>0</v>
      </c>
      <c r="DL171" s="113">
        <f t="shared" si="288"/>
        <v>0</v>
      </c>
      <c r="DM171" s="113">
        <f t="shared" si="289"/>
        <v>0</v>
      </c>
      <c r="DN171" s="113">
        <f t="shared" si="290"/>
        <v>0</v>
      </c>
      <c r="DO171" s="113">
        <f t="shared" si="291"/>
        <v>0</v>
      </c>
      <c r="DP171" s="113">
        <f t="shared" si="292"/>
        <v>20</v>
      </c>
      <c r="DQ171" s="113">
        <f t="shared" si="293"/>
        <v>7</v>
      </c>
      <c r="DR171" s="113">
        <f t="shared" si="294"/>
        <v>0</v>
      </c>
      <c r="DS171" s="113">
        <f t="shared" si="237"/>
        <v>0</v>
      </c>
      <c r="DT171" s="113">
        <f t="shared" si="238"/>
        <v>0</v>
      </c>
      <c r="DU171" s="113">
        <f t="shared" si="295"/>
        <v>2</v>
      </c>
      <c r="DV171" s="113">
        <f t="shared" si="296"/>
        <v>0</v>
      </c>
      <c r="DW171" s="113">
        <f t="shared" si="297"/>
        <v>0</v>
      </c>
      <c r="DX171" s="113">
        <f t="shared" si="298"/>
        <v>0</v>
      </c>
      <c r="DY171" s="113">
        <f t="shared" si="299"/>
        <v>0</v>
      </c>
      <c r="DZ171" s="113">
        <f t="shared" si="300"/>
        <v>0</v>
      </c>
      <c r="EA171" s="113">
        <f t="shared" si="301"/>
        <v>0</v>
      </c>
      <c r="EB171" s="113">
        <f t="shared" si="302"/>
        <v>0</v>
      </c>
      <c r="EC171" s="113">
        <f t="shared" si="239"/>
        <v>0</v>
      </c>
      <c r="ED171" s="113">
        <f t="shared" si="240"/>
        <v>0</v>
      </c>
      <c r="EE171" s="113">
        <f t="shared" si="241"/>
        <v>0</v>
      </c>
      <c r="EF171" s="113">
        <f t="shared" si="242"/>
        <v>0</v>
      </c>
      <c r="EG171" s="113">
        <f t="shared" si="303"/>
        <v>9</v>
      </c>
      <c r="EH171" s="113">
        <f t="shared" si="243"/>
        <v>0</v>
      </c>
      <c r="EI171" s="113">
        <f t="shared" si="244"/>
        <v>0</v>
      </c>
      <c r="EJ171" s="113">
        <f t="shared" si="245"/>
        <v>0</v>
      </c>
      <c r="EK171" s="113">
        <f t="shared" si="304"/>
        <v>0</v>
      </c>
      <c r="EL171" s="113">
        <f t="shared" si="305"/>
        <v>100</v>
      </c>
      <c r="EM171" s="113">
        <f t="shared" si="306"/>
        <v>0</v>
      </c>
      <c r="EN171" s="113">
        <f t="shared" si="307"/>
        <v>0</v>
      </c>
      <c r="EO171" s="113">
        <f t="shared" si="308"/>
        <v>0</v>
      </c>
      <c r="EP171" s="113">
        <f t="shared" si="309"/>
        <v>0</v>
      </c>
      <c r="EQ171" s="113">
        <f t="shared" si="310"/>
        <v>0</v>
      </c>
      <c r="ER171" s="113">
        <f t="shared" si="311"/>
        <v>0</v>
      </c>
      <c r="ES171" s="113">
        <f t="shared" si="312"/>
        <v>0</v>
      </c>
      <c r="ET171" s="113"/>
      <c r="EU171" s="113">
        <f t="shared" si="313"/>
        <v>0</v>
      </c>
      <c r="EV171" s="113">
        <f t="shared" si="314"/>
        <v>0</v>
      </c>
      <c r="EW171" s="113">
        <f t="shared" si="315"/>
        <v>0</v>
      </c>
      <c r="EX171" s="113">
        <f t="shared" si="316"/>
        <v>0</v>
      </c>
      <c r="EY171" s="113">
        <f t="shared" si="317"/>
        <v>0</v>
      </c>
      <c r="EZ171" s="113">
        <f t="shared" si="318"/>
        <v>36</v>
      </c>
      <c r="FA171" s="113">
        <f t="shared" si="319"/>
        <v>63</v>
      </c>
      <c r="FB171" s="113">
        <f t="shared" si="320"/>
        <v>0</v>
      </c>
      <c r="FC171" s="113">
        <f t="shared" si="246"/>
        <v>0</v>
      </c>
      <c r="FD171" s="113">
        <f t="shared" si="247"/>
        <v>0</v>
      </c>
      <c r="FE171" s="113">
        <f t="shared" si="321"/>
        <v>80</v>
      </c>
      <c r="FF171" s="113">
        <f t="shared" si="322"/>
        <v>0</v>
      </c>
      <c r="FG171" s="113">
        <f t="shared" si="323"/>
        <v>0</v>
      </c>
      <c r="FH171" s="113">
        <f t="shared" si="324"/>
        <v>0</v>
      </c>
      <c r="FI171" s="113">
        <f t="shared" si="325"/>
        <v>0</v>
      </c>
      <c r="FJ171" s="113">
        <f t="shared" si="326"/>
        <v>0</v>
      </c>
      <c r="FK171" s="113">
        <f t="shared" si="327"/>
        <v>0</v>
      </c>
      <c r="FL171" s="113">
        <f t="shared" si="328"/>
        <v>0</v>
      </c>
      <c r="FM171" s="113">
        <f t="shared" si="248"/>
        <v>0</v>
      </c>
      <c r="FN171" s="113">
        <f t="shared" si="249"/>
        <v>0</v>
      </c>
      <c r="FO171" s="113">
        <f t="shared" si="250"/>
        <v>0</v>
      </c>
      <c r="FP171" s="113">
        <f t="shared" si="251"/>
        <v>0</v>
      </c>
      <c r="FQ171" s="113">
        <f t="shared" si="329"/>
        <v>180</v>
      </c>
      <c r="FR171" s="113">
        <f t="shared" si="252"/>
        <v>0</v>
      </c>
      <c r="FS171" s="113">
        <f t="shared" si="253"/>
        <v>0</v>
      </c>
      <c r="FT171" s="113">
        <f t="shared" si="254"/>
        <v>0</v>
      </c>
      <c r="FU171" s="113">
        <f t="shared" si="330"/>
        <v>0</v>
      </c>
      <c r="FV171" s="113">
        <f t="shared" si="331"/>
        <v>350</v>
      </c>
      <c r="FW171" s="113">
        <f t="shared" si="332"/>
        <v>0</v>
      </c>
      <c r="FX171" s="113">
        <f t="shared" si="333"/>
        <v>0</v>
      </c>
      <c r="FY171" s="113">
        <f t="shared" si="334"/>
        <v>0</v>
      </c>
      <c r="FZ171" s="113">
        <f t="shared" si="335"/>
        <v>0</v>
      </c>
      <c r="GA171" s="113">
        <f t="shared" si="336"/>
        <v>0</v>
      </c>
      <c r="GB171" s="113">
        <f t="shared" si="337"/>
        <v>0</v>
      </c>
      <c r="GC171" s="113">
        <f t="shared" si="338"/>
        <v>0</v>
      </c>
    </row>
    <row r="172" spans="2:185" ht="12.75" customHeight="1" x14ac:dyDescent="0.2">
      <c r="B172" s="124">
        <v>165</v>
      </c>
      <c r="C172" s="121" t="s">
        <v>433</v>
      </c>
      <c r="D172" s="126" t="s">
        <v>207</v>
      </c>
      <c r="E172" s="40">
        <f>SUMIF(Entrada_Dados_Ano_2012!$C$7:$C$253,D172,Entrada_Dados_Ano_2012!$D$7:$D$253)</f>
        <v>0</v>
      </c>
      <c r="F172" s="40">
        <f>SUMIF(Entrada_Dados_Ano_2012!$C$7:$C$253,D172,Entrada_Dados_Ano_2012!$E$7:$E$253)</f>
        <v>0</v>
      </c>
      <c r="G172" s="40">
        <f>SUMIF(Entrada_Dados_Ano_2012!$C$7:$C$253,D172,Entrada_Dados_Ano_2012!$F$7:$F$253)</f>
        <v>0</v>
      </c>
      <c r="H172" s="40">
        <f ca="1">SUMIF(Entrada_Dados_Ano_2012!$C$7:$C$253,D172,Entrada_Dados_Ano_2012!$G$7:$G$251)</f>
        <v>0</v>
      </c>
      <c r="I172" s="40">
        <f>SUMIF(Entrada_Dados_Ano_2012!$C$7:$C$251,D172,Entrada_Dados_Ano_2012!$H$7:$H$253)</f>
        <v>30</v>
      </c>
      <c r="J172" s="40">
        <f>SUMIF(Entrada_Dados_Ano_2012!$C$7:$C$253,D172,Entrada_Dados_Ano_2012!$I$7:$I$253)</f>
        <v>0</v>
      </c>
      <c r="K172" s="40">
        <f>SUMIF(Entrada_Dados_Ano_2012!$C$7:$C$253,D172,Entrada_Dados_Ano_2012!$J$7:$J$253)</f>
        <v>0</v>
      </c>
      <c r="L172" s="40">
        <f>SUMIF(Entrada_Dados_Ano_2012!$C$7:$C$253,D172,Entrada_Dados_Ano_2012!$K$7:$K$253)</f>
        <v>0</v>
      </c>
      <c r="M172" s="40">
        <f>SUMIF(Entrada_Dados_Ano_2012!$C$7:$C$253,D172,Entrada_Dados_Ano_2012!$L$7:$L$253)</f>
        <v>0</v>
      </c>
      <c r="N172" s="40">
        <f>SUMIF(Entrada_Dados_Ano_2012!$C$7:$C$253,D172,Entrada_Dados_Ano_2012!$M$7:$M$253)</f>
        <v>100</v>
      </c>
      <c r="O172" s="40">
        <f>SUMIF(Entrada_Dados_Ano_2012!$C$7:$C$253,D172,Entrada_Dados_Ano_2012!$N$7:$N$253)</f>
        <v>0</v>
      </c>
      <c r="P172" s="40">
        <f>SUMIF(Entrada_Dados_Ano_2012!$C$7:$C$253,D172,Entrada_Dados_Ano_2012!$O$7:$O$253)</f>
        <v>0</v>
      </c>
      <c r="Q172" s="40">
        <f>SUMIF(Entrada_Dados_Ano_2012!$C$7:$C$253,D172,Entrada_Dados_Ano_2012!$P$7:$P$253)</f>
        <v>0</v>
      </c>
      <c r="R172" s="40">
        <f>SUMIF(Entrada_Dados_Ano_2012!$C$7:$C$253,D172,Entrada_Dados_Ano_2012!$Q$7:$Q$253)</f>
        <v>0</v>
      </c>
      <c r="S172" s="40">
        <f>SUMIF(Entrada_Dados_Ano_2012!$C$7:$C$253,D172,Entrada_Dados_Ano_2012!$R$7:$R$253)</f>
        <v>1450</v>
      </c>
      <c r="T172" s="40">
        <f>SUMIF(Entrada_Dados_Ano_2012!$C$7:$C$253,D172,Entrada_Dados_Ano_2012!$S$7:$S$253)</f>
        <v>0</v>
      </c>
      <c r="U172" s="40">
        <f>SUMIF(Entrada_Dados_Ano_2012!$C$7:$C$253,D172,Entrada_Dados_Ano_2012!$T$7:$T$253)</f>
        <v>0</v>
      </c>
      <c r="V172" s="40">
        <f>SUMIF(Entrada_Dados_Ano_2012!$C$7:$C$253,D172,Entrada_Dados_Ano_2012!$U$7:$U$253)</f>
        <v>0</v>
      </c>
      <c r="W172" s="145">
        <f>SUMIF(Entrada_Dados_Ano_2012!$C$7:$C$253,D172,Entrada_Dados_Ano_2012!$V$7:$V$253)</f>
        <v>0</v>
      </c>
      <c r="X172" s="142">
        <f>SUMIF(Entrada_Dados_Ano_2012!$C$7:$C$253,D172,Entrada_Dados_Ano_2012!$Y$7:$Y$253)</f>
        <v>0</v>
      </c>
      <c r="Y172" s="40">
        <f>SUMIF(Entrada_Dados_Ano_2012!$C$7:$C$253,D172,Entrada_Dados_Ano_2012!$Z$7:$Z$253)</f>
        <v>0</v>
      </c>
      <c r="Z172" s="40">
        <f>SUMIF(Entrada_Dados_Ano_2012!$C$7:$C$253,D172,Entrada_Dados_Ano_2012!$AA$7:$AA$253)</f>
        <v>0</v>
      </c>
      <c r="AA172" s="40">
        <f>SUMIF(Entrada_Dados_Ano_2012!$C$7:$C$253,D172,Entrada_Dados_Ano_2012!$AB$7:$AB$253)</f>
        <v>0</v>
      </c>
      <c r="AB172" s="40">
        <f>SUMIF(Entrada_Dados_Ano_2012!$C$7:$C$253,D172,Entrada_Dados_Ano_2012!$AC$7:$AC$253)</f>
        <v>30</v>
      </c>
      <c r="AC172" s="40">
        <f>SUMIF(Entrada_Dados_Ano_2012!$C$7:$C$253,D172,Entrada_Dados_Ano_2012!$AD$7:$AD$253)</f>
        <v>0</v>
      </c>
      <c r="AD172" s="40">
        <f>SUMIF(Entrada_Dados_Ano_2012!$C$7:$C$253,D172,Entrada_Dados_Ano_2012!$AE$7:$AE$253)</f>
        <v>0</v>
      </c>
      <c r="AE172" s="40">
        <f>SUMIF(Entrada_Dados_Ano_2012!$C$7:$C$253,D172,Entrada_Dados_Ano_2012!$AF$7:$AF$253)</f>
        <v>0</v>
      </c>
      <c r="AF172" s="40">
        <f>SUMIF(Entrada_Dados_Ano_2012!$C$7:$C$253,D172,Entrada_Dados_Ano_2012!$AG$7:$AG$253)</f>
        <v>0</v>
      </c>
      <c r="AG172" s="40">
        <f>SUMIF(Entrada_Dados_Ano_2012!$C$7:$C$253,D172,Entrada_Dados_Ano_2012!$AH$7:$AH$253)</f>
        <v>100</v>
      </c>
      <c r="AH172" s="40">
        <f>SUMIF(Entrada_Dados_Ano_2012!$C$7:$C$253,D172,Entrada_Dados_Ano_2012!$AI$7:$AI$253)</f>
        <v>0</v>
      </c>
      <c r="AI172" s="40">
        <f>SUMIF(Entrada_Dados_Ano_2012!$C$7:$C$253,D172,Entrada_Dados_Ano_2012!$AJ$7:$AJ$253)</f>
        <v>0</v>
      </c>
      <c r="AJ172" s="40">
        <f>SUMIF(Entrada_Dados_Ano_2012!$C$7:$C$253,D172,Entrada_Dados_Ano_2012!$AK$7:$AK$253)</f>
        <v>0</v>
      </c>
      <c r="AK172" s="40">
        <f>SUMIF(Entrada_Dados_Ano_2012!$C$7:$C$253,D172,Entrada_Dados_Ano_2012!$AL$7:$AL$253)</f>
        <v>0</v>
      </c>
      <c r="AL172" s="40">
        <f>SUMIF(Entrada_Dados_Ano_2012!$C$7:$C$253,D172,Entrada_Dados_Ano_2012!$AM$7:$AM$253)</f>
        <v>1450</v>
      </c>
      <c r="AM172" s="40">
        <f>SUMIF(Entrada_Dados_Ano_2012!$C$7:$C$253,D172,Entrada_Dados_Ano_2012!$AN$7:$AN$253)</f>
        <v>0</v>
      </c>
      <c r="AN172" s="40">
        <f>SUMIF(Entrada_Dados_Ano_2012!$C$7:$C$253,D172,Entrada_Dados_Ano_2012!$AO$7:$AO$253)</f>
        <v>0</v>
      </c>
      <c r="AO172" s="40">
        <f>SUMIF(Entrada_Dados_Ano_2012!$C$7:$C$253,D172,Entrada_Dados_Ano_2012!$AP$7:$AP$253)</f>
        <v>0</v>
      </c>
      <c r="AP172" s="145">
        <f>SUMIF(Entrada_Dados_Ano_2012!$C$7:$C$253,D172,Entrada_Dados_Ano_2012!$AQ$7:$AQ$253)</f>
        <v>0</v>
      </c>
      <c r="AQ172" s="142">
        <f>SUMIF(Entrada_Dados_Ano_2012!$C$7:$C$253,D172,Entrada_Dados_Ano_2012!$AT$7:$AT$253)</f>
        <v>0</v>
      </c>
      <c r="AR172" s="40">
        <f>SUMIF(Entrada_Dados_Ano_2012!$C$7:$C$253,D172,Entrada_Dados_Ano_2012!$AU$7:$AU$253)</f>
        <v>0</v>
      </c>
      <c r="AS172" s="40">
        <f>SUMIF(Entrada_Dados_Ano_2012!$C$7:$C$253,D172,Entrada_Dados_Ano_2012!$AV$7:$AV$253)</f>
        <v>0</v>
      </c>
      <c r="AT172" s="40">
        <f>SUMIF(Entrada_Dados_Ano_2012!$C$7:$C$253,D172,Entrada_Dados_Ano_2012!$AW$7:$AW$253)</f>
        <v>0</v>
      </c>
      <c r="AU172" s="40">
        <f>SUMIF(Entrada_Dados_Ano_2012!$C$7:$C$253,D172,Entrada_Dados_Ano_2012!$AX$7:$AX$253)</f>
        <v>48</v>
      </c>
      <c r="AV172" s="40">
        <f>SUMIF(Entrada_Dados_Ano_2012!$C$7:$C$253,D172,Entrada_Dados_Ano_2012!$AY$7:$AY$253)</f>
        <v>0</v>
      </c>
      <c r="AW172" s="40">
        <f>SUMIF(Entrada_Dados_Ano_2012!$C$7:$C$253,D172,Entrada_Dados_Ano_2012!$AZ$7:$AZ$253)</f>
        <v>0</v>
      </c>
      <c r="AX172" s="40">
        <f>SUMIF(Entrada_Dados_Ano_2012!$C$7:$C$253,D172,Entrada_Dados_Ano_2012!$BA$7:$BA$253)</f>
        <v>0</v>
      </c>
      <c r="AY172" s="40">
        <f>SUMIF(Entrada_Dados_Ano_2012!$C$7:$C$253,D172,Entrada_Dados_Ano_2012!$BB$7:$BB$253)</f>
        <v>0</v>
      </c>
      <c r="AZ172" s="40">
        <f>SUMIF(Entrada_Dados_Ano_2012!$C$7:$C$253,D172,Entrada_Dados_Ano_2012!$BC$7:$BC$253)</f>
        <v>120</v>
      </c>
      <c r="BA172" s="40">
        <f>SUMIF(Entrada_Dados_Ano_2012!$C$7:$C$253,D172,Entrada_Dados_Ano_2012!$BD$7:$BD$253)</f>
        <v>0</v>
      </c>
      <c r="BB172" s="40">
        <f>SUMIF(Entrada_Dados_Ano_2012!$C$7:$C$253,D172,Entrada_Dados_Ano_2012!$BE$7:$BE$253)</f>
        <v>0</v>
      </c>
      <c r="BC172" s="40">
        <f>SUMIF(Entrada_Dados_Ano_2012!$C$7:$C$253,D172,Entrada_Dados_Ano_2012!$BF$7:$BF$253)</f>
        <v>0</v>
      </c>
      <c r="BD172" s="40">
        <f>SUMIF(Entrada_Dados_Ano_2012!$C$7:$C$253,D172,Entrada_Dados_Ano_2012!$BG$7:$BG$253)</f>
        <v>0</v>
      </c>
      <c r="BE172" s="40">
        <f>SUMIF(Entrada_Dados_Ano_2012!$C$7:$C$253,D172,Entrada_Dados_Ano_2012!$BH$7:$BH$253)</f>
        <v>2950</v>
      </c>
      <c r="BF172" s="40">
        <f>SUMIF(Entrada_Dados_Ano_2012!$C$7:$C$253,D172,Entrada_Dados_Ano_2012!$BI$7:$BI$253)</f>
        <v>0</v>
      </c>
      <c r="BG172" s="40">
        <f>SUMIF(Entrada_Dados_Ano_2012!$C$7:$C$253,D172,Entrada_Dados_Ano_2012!$BJ$7:$BJ$253)</f>
        <v>0</v>
      </c>
      <c r="BH172" s="40">
        <f>SUMIF(Entrada_Dados_Ano_2012!$C$7:$C$253,D172,Entrada_Dados_Ano_2012!$BK$7:$BK$253)</f>
        <v>0</v>
      </c>
      <c r="BI172" s="40">
        <f>SUMIF(Entrada_Dados_Ano_2012!$C$7:$C$253,D172,Entrada_Dados_Ano_2012!$BL$7:$BL$253)</f>
        <v>0</v>
      </c>
      <c r="BK172" s="80">
        <v>165</v>
      </c>
      <c r="BL172" s="81">
        <f t="shared" si="255"/>
        <v>0</v>
      </c>
      <c r="BM172" s="80" t="str">
        <f>IF(BL172=1,SUM($BL$8:BL172),"")</f>
        <v/>
      </c>
      <c r="BN172" s="86" t="str">
        <f t="shared" si="256"/>
        <v>Nova Roma</v>
      </c>
      <c r="BO172" s="117">
        <f t="shared" si="339"/>
        <v>0</v>
      </c>
      <c r="BP172" s="116">
        <f>HLOOKUP($BP$6,$BZ$6:DI172,BX172)</f>
        <v>0</v>
      </c>
      <c r="BQ172" s="117">
        <f>HLOOKUP($BQ$6,$DJ$6:ES172,BX172)</f>
        <v>0</v>
      </c>
      <c r="BR172" s="116">
        <f>HLOOKUP($BR$6,$ET$6:GC172,BX172)</f>
        <v>0</v>
      </c>
      <c r="BS172" s="84" t="str">
        <f t="shared" si="257"/>
        <v/>
      </c>
      <c r="BT172" s="96" t="str">
        <f>IF((SUM($BL171:$BL$254)=0),"",IF($BK172=VLOOKUP($BK172,$BM$8:$BM$254,1),IF(VLOOKUP($BK172,$BM$8:$BO$254,2)=0,"",VLOOKUP($BK172,$BM$8:$BO$254,3))," "))</f>
        <v/>
      </c>
      <c r="BU172" s="93" t="str">
        <f t="shared" si="258"/>
        <v/>
      </c>
      <c r="BV172" s="90" t="str">
        <f t="shared" si="259"/>
        <v/>
      </c>
      <c r="BW172" s="93" t="str">
        <f t="shared" si="260"/>
        <v/>
      </c>
      <c r="BX172" s="97">
        <v>167</v>
      </c>
      <c r="BY172" s="29"/>
      <c r="BZ172" s="113"/>
      <c r="CA172" s="113">
        <f t="shared" si="261"/>
        <v>0</v>
      </c>
      <c r="CB172" s="113">
        <f t="shared" si="262"/>
        <v>0</v>
      </c>
      <c r="CC172" s="113">
        <f t="shared" si="263"/>
        <v>0</v>
      </c>
      <c r="CD172" s="113">
        <f t="shared" si="264"/>
        <v>0</v>
      </c>
      <c r="CE172" s="113">
        <f t="shared" ca="1" si="265"/>
        <v>0</v>
      </c>
      <c r="CF172" s="113">
        <f t="shared" si="266"/>
        <v>30</v>
      </c>
      <c r="CG172" s="113">
        <f t="shared" si="267"/>
        <v>0</v>
      </c>
      <c r="CH172" s="113">
        <f t="shared" si="268"/>
        <v>0</v>
      </c>
      <c r="CI172" s="113">
        <f t="shared" si="228"/>
        <v>0</v>
      </c>
      <c r="CJ172" s="113">
        <f t="shared" si="229"/>
        <v>0</v>
      </c>
      <c r="CK172" s="113">
        <f t="shared" si="269"/>
        <v>0</v>
      </c>
      <c r="CL172" s="113">
        <f t="shared" si="270"/>
        <v>0</v>
      </c>
      <c r="CM172" s="113">
        <f t="shared" si="271"/>
        <v>0</v>
      </c>
      <c r="CN172" s="113">
        <f t="shared" si="272"/>
        <v>0</v>
      </c>
      <c r="CO172" s="113">
        <f t="shared" si="273"/>
        <v>100</v>
      </c>
      <c r="CP172" s="113">
        <f t="shared" si="274"/>
        <v>0</v>
      </c>
      <c r="CQ172" s="113">
        <f t="shared" si="275"/>
        <v>0</v>
      </c>
      <c r="CR172" s="113">
        <f t="shared" si="276"/>
        <v>0</v>
      </c>
      <c r="CS172" s="113">
        <f t="shared" si="230"/>
        <v>0</v>
      </c>
      <c r="CT172" s="113">
        <f t="shared" si="231"/>
        <v>0</v>
      </c>
      <c r="CU172" s="113">
        <f t="shared" si="232"/>
        <v>0</v>
      </c>
      <c r="CV172" s="113">
        <f t="shared" si="233"/>
        <v>0</v>
      </c>
      <c r="CW172" s="113">
        <f t="shared" si="277"/>
        <v>0</v>
      </c>
      <c r="CX172" s="113">
        <f t="shared" si="234"/>
        <v>0</v>
      </c>
      <c r="CY172" s="113">
        <f t="shared" si="235"/>
        <v>0</v>
      </c>
      <c r="CZ172" s="113">
        <f t="shared" si="236"/>
        <v>0</v>
      </c>
      <c r="DA172" s="113">
        <f t="shared" si="278"/>
        <v>0</v>
      </c>
      <c r="DB172" s="113">
        <f t="shared" si="279"/>
        <v>1450</v>
      </c>
      <c r="DC172" s="113">
        <f t="shared" si="280"/>
        <v>0</v>
      </c>
      <c r="DD172" s="113">
        <f t="shared" si="281"/>
        <v>0</v>
      </c>
      <c r="DE172" s="113">
        <f t="shared" si="282"/>
        <v>0</v>
      </c>
      <c r="DF172" s="113">
        <f t="shared" si="283"/>
        <v>0</v>
      </c>
      <c r="DG172" s="113">
        <f t="shared" si="284"/>
        <v>0</v>
      </c>
      <c r="DH172" s="113">
        <f t="shared" si="285"/>
        <v>0</v>
      </c>
      <c r="DI172" s="113">
        <f t="shared" si="286"/>
        <v>0</v>
      </c>
      <c r="DJ172" s="113"/>
      <c r="DK172" s="113">
        <f t="shared" si="287"/>
        <v>0</v>
      </c>
      <c r="DL172" s="113">
        <f t="shared" si="288"/>
        <v>0</v>
      </c>
      <c r="DM172" s="113">
        <f t="shared" si="289"/>
        <v>0</v>
      </c>
      <c r="DN172" s="113">
        <f t="shared" si="290"/>
        <v>0</v>
      </c>
      <c r="DO172" s="113">
        <f t="shared" si="291"/>
        <v>0</v>
      </c>
      <c r="DP172" s="113">
        <f t="shared" si="292"/>
        <v>30</v>
      </c>
      <c r="DQ172" s="113">
        <f t="shared" si="293"/>
        <v>0</v>
      </c>
      <c r="DR172" s="113">
        <f t="shared" si="294"/>
        <v>0</v>
      </c>
      <c r="DS172" s="113">
        <f t="shared" si="237"/>
        <v>0</v>
      </c>
      <c r="DT172" s="113">
        <f t="shared" si="238"/>
        <v>0</v>
      </c>
      <c r="DU172" s="113">
        <f t="shared" si="295"/>
        <v>0</v>
      </c>
      <c r="DV172" s="113">
        <f t="shared" si="296"/>
        <v>0</v>
      </c>
      <c r="DW172" s="113">
        <f t="shared" si="297"/>
        <v>0</v>
      </c>
      <c r="DX172" s="113">
        <f t="shared" si="298"/>
        <v>0</v>
      </c>
      <c r="DY172" s="113">
        <f t="shared" si="299"/>
        <v>100</v>
      </c>
      <c r="DZ172" s="113">
        <f t="shared" si="300"/>
        <v>0</v>
      </c>
      <c r="EA172" s="113">
        <f t="shared" si="301"/>
        <v>0</v>
      </c>
      <c r="EB172" s="113">
        <f t="shared" si="302"/>
        <v>0</v>
      </c>
      <c r="EC172" s="113">
        <f t="shared" si="239"/>
        <v>0</v>
      </c>
      <c r="ED172" s="113">
        <f t="shared" si="240"/>
        <v>0</v>
      </c>
      <c r="EE172" s="113">
        <f t="shared" si="241"/>
        <v>0</v>
      </c>
      <c r="EF172" s="113">
        <f t="shared" si="242"/>
        <v>0</v>
      </c>
      <c r="EG172" s="113">
        <f t="shared" si="303"/>
        <v>0</v>
      </c>
      <c r="EH172" s="113">
        <f t="shared" si="243"/>
        <v>0</v>
      </c>
      <c r="EI172" s="113">
        <f t="shared" si="244"/>
        <v>0</v>
      </c>
      <c r="EJ172" s="113">
        <f t="shared" si="245"/>
        <v>0</v>
      </c>
      <c r="EK172" s="113">
        <f t="shared" si="304"/>
        <v>0</v>
      </c>
      <c r="EL172" s="113">
        <f t="shared" si="305"/>
        <v>1450</v>
      </c>
      <c r="EM172" s="113">
        <f t="shared" si="306"/>
        <v>0</v>
      </c>
      <c r="EN172" s="113">
        <f t="shared" si="307"/>
        <v>0</v>
      </c>
      <c r="EO172" s="113">
        <f t="shared" si="308"/>
        <v>0</v>
      </c>
      <c r="EP172" s="113">
        <f t="shared" si="309"/>
        <v>0</v>
      </c>
      <c r="EQ172" s="113">
        <f t="shared" si="310"/>
        <v>0</v>
      </c>
      <c r="ER172" s="113">
        <f t="shared" si="311"/>
        <v>0</v>
      </c>
      <c r="ES172" s="113">
        <f t="shared" si="312"/>
        <v>0</v>
      </c>
      <c r="ET172" s="113"/>
      <c r="EU172" s="113">
        <f t="shared" si="313"/>
        <v>0</v>
      </c>
      <c r="EV172" s="113">
        <f t="shared" si="314"/>
        <v>0</v>
      </c>
      <c r="EW172" s="113">
        <f t="shared" si="315"/>
        <v>0</v>
      </c>
      <c r="EX172" s="113">
        <f t="shared" si="316"/>
        <v>0</v>
      </c>
      <c r="EY172" s="113">
        <f t="shared" si="317"/>
        <v>0</v>
      </c>
      <c r="EZ172" s="113">
        <f t="shared" si="318"/>
        <v>48</v>
      </c>
      <c r="FA172" s="113">
        <f t="shared" si="319"/>
        <v>0</v>
      </c>
      <c r="FB172" s="113">
        <f t="shared" si="320"/>
        <v>0</v>
      </c>
      <c r="FC172" s="113">
        <f t="shared" si="246"/>
        <v>0</v>
      </c>
      <c r="FD172" s="113">
        <f t="shared" si="247"/>
        <v>0</v>
      </c>
      <c r="FE172" s="113">
        <f t="shared" si="321"/>
        <v>0</v>
      </c>
      <c r="FF172" s="113">
        <f t="shared" si="322"/>
        <v>0</v>
      </c>
      <c r="FG172" s="113">
        <f t="shared" si="323"/>
        <v>0</v>
      </c>
      <c r="FH172" s="113">
        <f t="shared" si="324"/>
        <v>0</v>
      </c>
      <c r="FI172" s="113">
        <f t="shared" si="325"/>
        <v>120</v>
      </c>
      <c r="FJ172" s="113">
        <f t="shared" si="326"/>
        <v>0</v>
      </c>
      <c r="FK172" s="113">
        <f t="shared" si="327"/>
        <v>0</v>
      </c>
      <c r="FL172" s="113">
        <f t="shared" si="328"/>
        <v>0</v>
      </c>
      <c r="FM172" s="113">
        <f t="shared" si="248"/>
        <v>0</v>
      </c>
      <c r="FN172" s="113">
        <f t="shared" si="249"/>
        <v>0</v>
      </c>
      <c r="FO172" s="113">
        <f t="shared" si="250"/>
        <v>0</v>
      </c>
      <c r="FP172" s="113">
        <f t="shared" si="251"/>
        <v>0</v>
      </c>
      <c r="FQ172" s="113">
        <f t="shared" si="329"/>
        <v>0</v>
      </c>
      <c r="FR172" s="113">
        <f t="shared" si="252"/>
        <v>0</v>
      </c>
      <c r="FS172" s="113">
        <f t="shared" si="253"/>
        <v>0</v>
      </c>
      <c r="FT172" s="113">
        <f t="shared" si="254"/>
        <v>0</v>
      </c>
      <c r="FU172" s="113">
        <f t="shared" si="330"/>
        <v>0</v>
      </c>
      <c r="FV172" s="113">
        <f t="shared" si="331"/>
        <v>2950</v>
      </c>
      <c r="FW172" s="113">
        <f t="shared" si="332"/>
        <v>0</v>
      </c>
      <c r="FX172" s="113">
        <f t="shared" si="333"/>
        <v>0</v>
      </c>
      <c r="FY172" s="113">
        <f t="shared" si="334"/>
        <v>0</v>
      </c>
      <c r="FZ172" s="113">
        <f t="shared" si="335"/>
        <v>0</v>
      </c>
      <c r="GA172" s="113">
        <f t="shared" si="336"/>
        <v>0</v>
      </c>
      <c r="GB172" s="113">
        <f t="shared" si="337"/>
        <v>0</v>
      </c>
      <c r="GC172" s="113">
        <f t="shared" si="338"/>
        <v>0</v>
      </c>
    </row>
    <row r="173" spans="2:185" ht="12.75" customHeight="1" x14ac:dyDescent="0.2">
      <c r="B173" s="124">
        <v>166</v>
      </c>
      <c r="C173" s="121" t="s">
        <v>434</v>
      </c>
      <c r="D173" s="126" t="s">
        <v>208</v>
      </c>
      <c r="E173" s="40">
        <f>SUMIF(Entrada_Dados_Ano_2012!$C$7:$C$253,D173,Entrada_Dados_Ano_2012!$D$7:$D$253)</f>
        <v>0</v>
      </c>
      <c r="F173" s="40">
        <f>SUMIF(Entrada_Dados_Ano_2012!$C$7:$C$253,D173,Entrada_Dados_Ano_2012!$E$7:$E$253)</f>
        <v>0</v>
      </c>
      <c r="G173" s="40">
        <f>SUMIF(Entrada_Dados_Ano_2012!$C$7:$C$253,D173,Entrada_Dados_Ano_2012!$F$7:$F$253)</f>
        <v>0</v>
      </c>
      <c r="H173" s="40">
        <f ca="1">SUMIF(Entrada_Dados_Ano_2012!$C$7:$C$253,D173,Entrada_Dados_Ano_2012!$G$7:$G$251)</f>
        <v>0</v>
      </c>
      <c r="I173" s="40">
        <f>SUMIF(Entrada_Dados_Ano_2012!$C$7:$C$251,D173,Entrada_Dados_Ano_2012!$H$7:$H$253)</f>
        <v>75</v>
      </c>
      <c r="J173" s="40">
        <f>SUMIF(Entrada_Dados_Ano_2012!$C$7:$C$253,D173,Entrada_Dados_Ano_2012!$I$7:$I$253)</f>
        <v>0</v>
      </c>
      <c r="K173" s="40">
        <f>SUMIF(Entrada_Dados_Ano_2012!$C$7:$C$253,D173,Entrada_Dados_Ano_2012!$J$7:$J$253)</f>
        <v>0</v>
      </c>
      <c r="L173" s="40">
        <f>SUMIF(Entrada_Dados_Ano_2012!$C$7:$C$253,D173,Entrada_Dados_Ano_2012!$K$7:$K$253)</f>
        <v>0</v>
      </c>
      <c r="M173" s="40">
        <f>SUMIF(Entrada_Dados_Ano_2012!$C$7:$C$253,D173,Entrada_Dados_Ano_2012!$L$7:$L$253)</f>
        <v>0</v>
      </c>
      <c r="N173" s="40">
        <f>SUMIF(Entrada_Dados_Ano_2012!$C$7:$C$253,D173,Entrada_Dados_Ano_2012!$M$7:$M$253)</f>
        <v>0</v>
      </c>
      <c r="O173" s="40">
        <f>SUMIF(Entrada_Dados_Ano_2012!$C$7:$C$253,D173,Entrada_Dados_Ano_2012!$N$7:$N$253)</f>
        <v>0</v>
      </c>
      <c r="P173" s="40">
        <f>SUMIF(Entrada_Dados_Ano_2012!$C$7:$C$253,D173,Entrada_Dados_Ano_2012!$O$7:$O$253)</f>
        <v>0</v>
      </c>
      <c r="Q173" s="40">
        <f>SUMIF(Entrada_Dados_Ano_2012!$C$7:$C$253,D173,Entrada_Dados_Ano_2012!$P$7:$P$253)</f>
        <v>0</v>
      </c>
      <c r="R173" s="40">
        <f>SUMIF(Entrada_Dados_Ano_2012!$C$7:$C$253,D173,Entrada_Dados_Ano_2012!$Q$7:$Q$253)</f>
        <v>0</v>
      </c>
      <c r="S173" s="40">
        <f>SUMIF(Entrada_Dados_Ano_2012!$C$7:$C$253,D173,Entrada_Dados_Ano_2012!$R$7:$R$253)</f>
        <v>480</v>
      </c>
      <c r="T173" s="40">
        <f>SUMIF(Entrada_Dados_Ano_2012!$C$7:$C$253,D173,Entrada_Dados_Ano_2012!$S$7:$S$253)</f>
        <v>170</v>
      </c>
      <c r="U173" s="40">
        <f>SUMIF(Entrada_Dados_Ano_2012!$C$7:$C$253,D173,Entrada_Dados_Ano_2012!$T$7:$T$253)</f>
        <v>0</v>
      </c>
      <c r="V173" s="40">
        <f>SUMIF(Entrada_Dados_Ano_2012!$C$7:$C$253,D173,Entrada_Dados_Ano_2012!$U$7:$U$253)</f>
        <v>0</v>
      </c>
      <c r="W173" s="145">
        <f>SUMIF(Entrada_Dados_Ano_2012!$C$7:$C$253,D173,Entrada_Dados_Ano_2012!$V$7:$V$253)</f>
        <v>0</v>
      </c>
      <c r="X173" s="142">
        <f>SUMIF(Entrada_Dados_Ano_2012!$C$7:$C$253,D173,Entrada_Dados_Ano_2012!$Y$7:$Y$253)</f>
        <v>0</v>
      </c>
      <c r="Y173" s="40">
        <f>SUMIF(Entrada_Dados_Ano_2012!$C$7:$C$253,D173,Entrada_Dados_Ano_2012!$Z$7:$Z$253)</f>
        <v>0</v>
      </c>
      <c r="Z173" s="40">
        <f>SUMIF(Entrada_Dados_Ano_2012!$C$7:$C$253,D173,Entrada_Dados_Ano_2012!$AA$7:$AA$253)</f>
        <v>0</v>
      </c>
      <c r="AA173" s="40">
        <f>SUMIF(Entrada_Dados_Ano_2012!$C$7:$C$253,D173,Entrada_Dados_Ano_2012!$AB$7:$AB$253)</f>
        <v>0</v>
      </c>
      <c r="AB173" s="40">
        <f>SUMIF(Entrada_Dados_Ano_2012!$C$7:$C$253,D173,Entrada_Dados_Ano_2012!$AC$7:$AC$253)</f>
        <v>75</v>
      </c>
      <c r="AC173" s="40">
        <f>SUMIF(Entrada_Dados_Ano_2012!$C$7:$C$253,D173,Entrada_Dados_Ano_2012!$AD$7:$AD$253)</f>
        <v>0</v>
      </c>
      <c r="AD173" s="40">
        <f>SUMIF(Entrada_Dados_Ano_2012!$C$7:$C$253,D173,Entrada_Dados_Ano_2012!$AE$7:$AE$253)</f>
        <v>0</v>
      </c>
      <c r="AE173" s="40">
        <f>SUMIF(Entrada_Dados_Ano_2012!$C$7:$C$253,D173,Entrada_Dados_Ano_2012!$AF$7:$AF$253)</f>
        <v>0</v>
      </c>
      <c r="AF173" s="40">
        <f>SUMIF(Entrada_Dados_Ano_2012!$C$7:$C$253,D173,Entrada_Dados_Ano_2012!$AG$7:$AG$253)</f>
        <v>0</v>
      </c>
      <c r="AG173" s="40">
        <f>SUMIF(Entrada_Dados_Ano_2012!$C$7:$C$253,D173,Entrada_Dados_Ano_2012!$AH$7:$AH$253)</f>
        <v>0</v>
      </c>
      <c r="AH173" s="40">
        <f>SUMIF(Entrada_Dados_Ano_2012!$C$7:$C$253,D173,Entrada_Dados_Ano_2012!$AI$7:$AI$253)</f>
        <v>0</v>
      </c>
      <c r="AI173" s="40">
        <f>SUMIF(Entrada_Dados_Ano_2012!$C$7:$C$253,D173,Entrada_Dados_Ano_2012!$AJ$7:$AJ$253)</f>
        <v>0</v>
      </c>
      <c r="AJ173" s="40">
        <f>SUMIF(Entrada_Dados_Ano_2012!$C$7:$C$253,D173,Entrada_Dados_Ano_2012!$AK$7:$AK$253)</f>
        <v>0</v>
      </c>
      <c r="AK173" s="40">
        <f>SUMIF(Entrada_Dados_Ano_2012!$C$7:$C$253,D173,Entrada_Dados_Ano_2012!$AL$7:$AL$253)</f>
        <v>0</v>
      </c>
      <c r="AL173" s="40">
        <f>SUMIF(Entrada_Dados_Ano_2012!$C$7:$C$253,D173,Entrada_Dados_Ano_2012!$AM$7:$AM$253)</f>
        <v>480</v>
      </c>
      <c r="AM173" s="40">
        <f>SUMIF(Entrada_Dados_Ano_2012!$C$7:$C$253,D173,Entrada_Dados_Ano_2012!$AN$7:$AN$253)</f>
        <v>170</v>
      </c>
      <c r="AN173" s="40">
        <f>SUMIF(Entrada_Dados_Ano_2012!$C$7:$C$253,D173,Entrada_Dados_Ano_2012!$AO$7:$AO$253)</f>
        <v>0</v>
      </c>
      <c r="AO173" s="40">
        <f>SUMIF(Entrada_Dados_Ano_2012!$C$7:$C$253,D173,Entrada_Dados_Ano_2012!$AP$7:$AP$253)</f>
        <v>0</v>
      </c>
      <c r="AP173" s="145">
        <f>SUMIF(Entrada_Dados_Ano_2012!$C$7:$C$253,D173,Entrada_Dados_Ano_2012!$AQ$7:$AQ$253)</f>
        <v>0</v>
      </c>
      <c r="AQ173" s="142">
        <f>SUMIF(Entrada_Dados_Ano_2012!$C$7:$C$253,D173,Entrada_Dados_Ano_2012!$AT$7:$AT$253)</f>
        <v>0</v>
      </c>
      <c r="AR173" s="40">
        <f>SUMIF(Entrada_Dados_Ano_2012!$C$7:$C$253,D173,Entrada_Dados_Ano_2012!$AU$7:$AU$253)</f>
        <v>0</v>
      </c>
      <c r="AS173" s="40">
        <f>SUMIF(Entrada_Dados_Ano_2012!$C$7:$C$253,D173,Entrada_Dados_Ano_2012!$AV$7:$AV$253)</f>
        <v>0</v>
      </c>
      <c r="AT173" s="40">
        <f>SUMIF(Entrada_Dados_Ano_2012!$C$7:$C$253,D173,Entrada_Dados_Ano_2012!$AW$7:$AW$253)</f>
        <v>0</v>
      </c>
      <c r="AU173" s="40">
        <f>SUMIF(Entrada_Dados_Ano_2012!$C$7:$C$253,D173,Entrada_Dados_Ano_2012!$AX$7:$AX$253)</f>
        <v>200</v>
      </c>
      <c r="AV173" s="40">
        <f>SUMIF(Entrada_Dados_Ano_2012!$C$7:$C$253,D173,Entrada_Dados_Ano_2012!$AY$7:$AY$253)</f>
        <v>0</v>
      </c>
      <c r="AW173" s="40">
        <f>SUMIF(Entrada_Dados_Ano_2012!$C$7:$C$253,D173,Entrada_Dados_Ano_2012!$AZ$7:$AZ$253)</f>
        <v>0</v>
      </c>
      <c r="AX173" s="40">
        <f>SUMIF(Entrada_Dados_Ano_2012!$C$7:$C$253,D173,Entrada_Dados_Ano_2012!$BA$7:$BA$253)</f>
        <v>0</v>
      </c>
      <c r="AY173" s="40">
        <f>SUMIF(Entrada_Dados_Ano_2012!$C$7:$C$253,D173,Entrada_Dados_Ano_2012!$BB$7:$BB$253)</f>
        <v>0</v>
      </c>
      <c r="AZ173" s="40">
        <f>SUMIF(Entrada_Dados_Ano_2012!$C$7:$C$253,D173,Entrada_Dados_Ano_2012!$BC$7:$BC$253)</f>
        <v>0</v>
      </c>
      <c r="BA173" s="40">
        <f>SUMIF(Entrada_Dados_Ano_2012!$C$7:$C$253,D173,Entrada_Dados_Ano_2012!$BD$7:$BD$253)</f>
        <v>0</v>
      </c>
      <c r="BB173" s="40">
        <f>SUMIF(Entrada_Dados_Ano_2012!$C$7:$C$253,D173,Entrada_Dados_Ano_2012!$BE$7:$BE$253)</f>
        <v>0</v>
      </c>
      <c r="BC173" s="40">
        <f>SUMIF(Entrada_Dados_Ano_2012!$C$7:$C$253,D173,Entrada_Dados_Ano_2012!$BF$7:$BF$253)</f>
        <v>0</v>
      </c>
      <c r="BD173" s="40">
        <f>SUMIF(Entrada_Dados_Ano_2012!$C$7:$C$253,D173,Entrada_Dados_Ano_2012!$BG$7:$BG$253)</f>
        <v>0</v>
      </c>
      <c r="BE173" s="40">
        <f>SUMIF(Entrada_Dados_Ano_2012!$C$7:$C$253,D173,Entrada_Dados_Ano_2012!$BH$7:$BH$253)</f>
        <v>2500</v>
      </c>
      <c r="BF173" s="40">
        <f>SUMIF(Entrada_Dados_Ano_2012!$C$7:$C$253,D173,Entrada_Dados_Ano_2012!$BI$7:$BI$253)</f>
        <v>480</v>
      </c>
      <c r="BG173" s="40">
        <f>SUMIF(Entrada_Dados_Ano_2012!$C$7:$C$253,D173,Entrada_Dados_Ano_2012!$BJ$7:$BJ$253)</f>
        <v>0</v>
      </c>
      <c r="BH173" s="40">
        <f>SUMIF(Entrada_Dados_Ano_2012!$C$7:$C$253,D173,Entrada_Dados_Ano_2012!$BK$7:$BK$253)</f>
        <v>0</v>
      </c>
      <c r="BI173" s="40">
        <f>SUMIF(Entrada_Dados_Ano_2012!$C$7:$C$253,D173,Entrada_Dados_Ano_2012!$BL$7:$BL$253)</f>
        <v>0</v>
      </c>
      <c r="BK173" s="80">
        <v>166</v>
      </c>
      <c r="BL173" s="81">
        <f t="shared" si="255"/>
        <v>0</v>
      </c>
      <c r="BM173" s="80" t="str">
        <f>IF(BL173=1,SUM($BL$8:BL173),"")</f>
        <v/>
      </c>
      <c r="BN173" s="86" t="str">
        <f t="shared" si="256"/>
        <v>Nova Veneza</v>
      </c>
      <c r="BO173" s="117">
        <f t="shared" si="339"/>
        <v>0</v>
      </c>
      <c r="BP173" s="116">
        <f>HLOOKUP($BP$6,$BZ$6:DI173,BX173)</f>
        <v>0</v>
      </c>
      <c r="BQ173" s="117">
        <f>HLOOKUP($BQ$6,$DJ$6:ES173,BX173)</f>
        <v>0</v>
      </c>
      <c r="BR173" s="116">
        <f>HLOOKUP($BR$6,$ET$6:GC173,BX173)</f>
        <v>0</v>
      </c>
      <c r="BS173" s="84" t="str">
        <f t="shared" si="257"/>
        <v/>
      </c>
      <c r="BT173" s="96" t="str">
        <f>IF((SUM($BL172:$BL$254)=0),"",IF($BK173=VLOOKUP($BK173,$BM$8:$BM$254,1),IF(VLOOKUP($BK173,$BM$8:$BO$254,2)=0,"",VLOOKUP($BK173,$BM$8:$BO$254,3))," "))</f>
        <v/>
      </c>
      <c r="BU173" s="93" t="str">
        <f t="shared" si="258"/>
        <v/>
      </c>
      <c r="BV173" s="90" t="str">
        <f t="shared" si="259"/>
        <v/>
      </c>
      <c r="BW173" s="93" t="str">
        <f t="shared" si="260"/>
        <v/>
      </c>
      <c r="BX173" s="97">
        <v>168</v>
      </c>
      <c r="BY173" s="29"/>
      <c r="BZ173" s="113"/>
      <c r="CA173" s="113">
        <f t="shared" si="261"/>
        <v>0</v>
      </c>
      <c r="CB173" s="113">
        <f t="shared" si="262"/>
        <v>0</v>
      </c>
      <c r="CC173" s="113">
        <f t="shared" si="263"/>
        <v>0</v>
      </c>
      <c r="CD173" s="113">
        <f t="shared" si="264"/>
        <v>0</v>
      </c>
      <c r="CE173" s="113">
        <f t="shared" ca="1" si="265"/>
        <v>0</v>
      </c>
      <c r="CF173" s="113">
        <f t="shared" si="266"/>
        <v>75</v>
      </c>
      <c r="CG173" s="113">
        <f t="shared" si="267"/>
        <v>0</v>
      </c>
      <c r="CH173" s="113">
        <f t="shared" si="268"/>
        <v>0</v>
      </c>
      <c r="CI173" s="113">
        <f t="shared" si="228"/>
        <v>0</v>
      </c>
      <c r="CJ173" s="113">
        <f t="shared" si="229"/>
        <v>110</v>
      </c>
      <c r="CK173" s="113">
        <f t="shared" si="269"/>
        <v>0</v>
      </c>
      <c r="CL173" s="113">
        <f t="shared" si="270"/>
        <v>0</v>
      </c>
      <c r="CM173" s="113">
        <f t="shared" si="271"/>
        <v>0</v>
      </c>
      <c r="CN173" s="113">
        <f t="shared" si="272"/>
        <v>0</v>
      </c>
      <c r="CO173" s="113">
        <f t="shared" si="273"/>
        <v>0</v>
      </c>
      <c r="CP173" s="113">
        <f t="shared" si="274"/>
        <v>0</v>
      </c>
      <c r="CQ173" s="113">
        <f t="shared" si="275"/>
        <v>0</v>
      </c>
      <c r="CR173" s="113">
        <f t="shared" si="276"/>
        <v>0</v>
      </c>
      <c r="CS173" s="113">
        <f t="shared" si="230"/>
        <v>0</v>
      </c>
      <c r="CT173" s="113">
        <f t="shared" si="231"/>
        <v>20</v>
      </c>
      <c r="CU173" s="113">
        <f t="shared" si="232"/>
        <v>0</v>
      </c>
      <c r="CV173" s="113">
        <f t="shared" si="233"/>
        <v>0</v>
      </c>
      <c r="CW173" s="113">
        <f t="shared" si="277"/>
        <v>0</v>
      </c>
      <c r="CX173" s="113">
        <f t="shared" si="234"/>
        <v>0</v>
      </c>
      <c r="CY173" s="113">
        <f t="shared" si="235"/>
        <v>0</v>
      </c>
      <c r="CZ173" s="113">
        <f t="shared" si="236"/>
        <v>0</v>
      </c>
      <c r="DA173" s="113">
        <f t="shared" si="278"/>
        <v>0</v>
      </c>
      <c r="DB173" s="113">
        <f t="shared" si="279"/>
        <v>480</v>
      </c>
      <c r="DC173" s="113">
        <f t="shared" si="280"/>
        <v>20</v>
      </c>
      <c r="DD173" s="113">
        <f t="shared" si="281"/>
        <v>170</v>
      </c>
      <c r="DE173" s="113">
        <f t="shared" si="282"/>
        <v>0</v>
      </c>
      <c r="DF173" s="113">
        <f t="shared" si="283"/>
        <v>18</v>
      </c>
      <c r="DG173" s="113">
        <f t="shared" si="284"/>
        <v>0</v>
      </c>
      <c r="DH173" s="113">
        <f t="shared" si="285"/>
        <v>0</v>
      </c>
      <c r="DI173" s="113">
        <f t="shared" si="286"/>
        <v>1</v>
      </c>
      <c r="DJ173" s="113"/>
      <c r="DK173" s="113">
        <f t="shared" si="287"/>
        <v>0</v>
      </c>
      <c r="DL173" s="113">
        <f t="shared" si="288"/>
        <v>0</v>
      </c>
      <c r="DM173" s="113">
        <f t="shared" si="289"/>
        <v>0</v>
      </c>
      <c r="DN173" s="113">
        <f t="shared" si="290"/>
        <v>0</v>
      </c>
      <c r="DO173" s="113">
        <f t="shared" si="291"/>
        <v>0</v>
      </c>
      <c r="DP173" s="113">
        <f t="shared" si="292"/>
        <v>75</v>
      </c>
      <c r="DQ173" s="113">
        <f t="shared" si="293"/>
        <v>0</v>
      </c>
      <c r="DR173" s="113">
        <f t="shared" si="294"/>
        <v>0</v>
      </c>
      <c r="DS173" s="113">
        <f t="shared" si="237"/>
        <v>0</v>
      </c>
      <c r="DT173" s="113">
        <f t="shared" si="238"/>
        <v>110</v>
      </c>
      <c r="DU173" s="113">
        <f t="shared" si="295"/>
        <v>0</v>
      </c>
      <c r="DV173" s="113">
        <f t="shared" si="296"/>
        <v>0</v>
      </c>
      <c r="DW173" s="113">
        <f t="shared" si="297"/>
        <v>0</v>
      </c>
      <c r="DX173" s="113">
        <f t="shared" si="298"/>
        <v>0</v>
      </c>
      <c r="DY173" s="113">
        <f t="shared" si="299"/>
        <v>0</v>
      </c>
      <c r="DZ173" s="113">
        <f t="shared" si="300"/>
        <v>0</v>
      </c>
      <c r="EA173" s="113">
        <f t="shared" si="301"/>
        <v>0</v>
      </c>
      <c r="EB173" s="113">
        <f t="shared" si="302"/>
        <v>0</v>
      </c>
      <c r="EC173" s="113">
        <f t="shared" si="239"/>
        <v>0</v>
      </c>
      <c r="ED173" s="113">
        <f t="shared" si="240"/>
        <v>20</v>
      </c>
      <c r="EE173" s="113">
        <f t="shared" si="241"/>
        <v>0</v>
      </c>
      <c r="EF173" s="113">
        <f t="shared" si="242"/>
        <v>0</v>
      </c>
      <c r="EG173" s="113">
        <f t="shared" si="303"/>
        <v>0</v>
      </c>
      <c r="EH173" s="113">
        <f t="shared" si="243"/>
        <v>0</v>
      </c>
      <c r="EI173" s="113">
        <f t="shared" si="244"/>
        <v>0</v>
      </c>
      <c r="EJ173" s="113">
        <f t="shared" si="245"/>
        <v>0</v>
      </c>
      <c r="EK173" s="113">
        <f t="shared" si="304"/>
        <v>0</v>
      </c>
      <c r="EL173" s="113">
        <f t="shared" si="305"/>
        <v>480</v>
      </c>
      <c r="EM173" s="113">
        <f t="shared" si="306"/>
        <v>20</v>
      </c>
      <c r="EN173" s="113">
        <f t="shared" si="307"/>
        <v>170</v>
      </c>
      <c r="EO173" s="113">
        <f t="shared" si="308"/>
        <v>0</v>
      </c>
      <c r="EP173" s="113">
        <f t="shared" si="309"/>
        <v>18</v>
      </c>
      <c r="EQ173" s="113">
        <f t="shared" si="310"/>
        <v>0</v>
      </c>
      <c r="ER173" s="113">
        <f t="shared" si="311"/>
        <v>0</v>
      </c>
      <c r="ES173" s="113">
        <f t="shared" si="312"/>
        <v>1</v>
      </c>
      <c r="ET173" s="113"/>
      <c r="EU173" s="113">
        <f t="shared" si="313"/>
        <v>0</v>
      </c>
      <c r="EV173" s="113">
        <f t="shared" si="314"/>
        <v>0</v>
      </c>
      <c r="EW173" s="113">
        <f t="shared" si="315"/>
        <v>0</v>
      </c>
      <c r="EX173" s="113">
        <f t="shared" si="316"/>
        <v>0</v>
      </c>
      <c r="EY173" s="113">
        <f t="shared" si="317"/>
        <v>0</v>
      </c>
      <c r="EZ173" s="113">
        <f t="shared" si="318"/>
        <v>200</v>
      </c>
      <c r="FA173" s="113">
        <f t="shared" si="319"/>
        <v>0</v>
      </c>
      <c r="FB173" s="113">
        <f t="shared" si="320"/>
        <v>0</v>
      </c>
      <c r="FC173" s="113">
        <f t="shared" si="246"/>
        <v>0</v>
      </c>
      <c r="FD173" s="113">
        <f t="shared" si="247"/>
        <v>170</v>
      </c>
      <c r="FE173" s="113">
        <f t="shared" si="321"/>
        <v>0</v>
      </c>
      <c r="FF173" s="113">
        <f t="shared" si="322"/>
        <v>0</v>
      </c>
      <c r="FG173" s="113">
        <f t="shared" si="323"/>
        <v>0</v>
      </c>
      <c r="FH173" s="113">
        <f t="shared" si="324"/>
        <v>0</v>
      </c>
      <c r="FI173" s="113">
        <f t="shared" si="325"/>
        <v>0</v>
      </c>
      <c r="FJ173" s="113">
        <f t="shared" si="326"/>
        <v>0</v>
      </c>
      <c r="FK173" s="113">
        <f t="shared" si="327"/>
        <v>0</v>
      </c>
      <c r="FL173" s="113">
        <f t="shared" si="328"/>
        <v>0</v>
      </c>
      <c r="FM173" s="113">
        <f t="shared" si="248"/>
        <v>0</v>
      </c>
      <c r="FN173" s="113">
        <f t="shared" si="249"/>
        <v>240</v>
      </c>
      <c r="FO173" s="113">
        <f t="shared" si="250"/>
        <v>0</v>
      </c>
      <c r="FP173" s="113">
        <f t="shared" si="251"/>
        <v>0</v>
      </c>
      <c r="FQ173" s="113">
        <f t="shared" si="329"/>
        <v>0</v>
      </c>
      <c r="FR173" s="113">
        <f t="shared" si="252"/>
        <v>0</v>
      </c>
      <c r="FS173" s="113">
        <f t="shared" si="253"/>
        <v>0</v>
      </c>
      <c r="FT173" s="113">
        <f t="shared" si="254"/>
        <v>0</v>
      </c>
      <c r="FU173" s="113">
        <f t="shared" si="330"/>
        <v>0</v>
      </c>
      <c r="FV173" s="113">
        <f t="shared" si="331"/>
        <v>2500</v>
      </c>
      <c r="FW173" s="113">
        <f t="shared" si="332"/>
        <v>600</v>
      </c>
      <c r="FX173" s="113">
        <f t="shared" si="333"/>
        <v>480</v>
      </c>
      <c r="FY173" s="113">
        <f t="shared" si="334"/>
        <v>0</v>
      </c>
      <c r="FZ173" s="113">
        <f t="shared" si="335"/>
        <v>170</v>
      </c>
      <c r="GA173" s="113">
        <f t="shared" si="336"/>
        <v>0</v>
      </c>
      <c r="GB173" s="113">
        <f t="shared" si="337"/>
        <v>0</v>
      </c>
      <c r="GC173" s="113">
        <f t="shared" si="338"/>
        <v>24</v>
      </c>
    </row>
    <row r="174" spans="2:185" ht="12.75" customHeight="1" x14ac:dyDescent="0.2">
      <c r="B174" s="124">
        <v>167</v>
      </c>
      <c r="C174" s="121" t="s">
        <v>435</v>
      </c>
      <c r="D174" s="126" t="s">
        <v>209</v>
      </c>
      <c r="E174" s="40">
        <f>SUMIF(Entrada_Dados_Ano_2012!$C$7:$C$253,D174,Entrada_Dados_Ano_2012!$D$7:$D$253)</f>
        <v>0</v>
      </c>
      <c r="F174" s="40">
        <f>SUMIF(Entrada_Dados_Ano_2012!$C$7:$C$253,D174,Entrada_Dados_Ano_2012!$E$7:$E$253)</f>
        <v>0</v>
      </c>
      <c r="G174" s="40">
        <f>SUMIF(Entrada_Dados_Ano_2012!$C$7:$C$253,D174,Entrada_Dados_Ano_2012!$F$7:$F$253)</f>
        <v>0</v>
      </c>
      <c r="H174" s="40">
        <f ca="1">SUMIF(Entrada_Dados_Ano_2012!$C$7:$C$253,D174,Entrada_Dados_Ano_2012!$G$7:$G$251)</f>
        <v>0</v>
      </c>
      <c r="I174" s="40">
        <f>SUMIF(Entrada_Dados_Ano_2012!$C$7:$C$251,D174,Entrada_Dados_Ano_2012!$H$7:$H$253)</f>
        <v>60</v>
      </c>
      <c r="J174" s="40">
        <f>SUMIF(Entrada_Dados_Ano_2012!$C$7:$C$253,D174,Entrada_Dados_Ano_2012!$I$7:$I$253)</f>
        <v>0</v>
      </c>
      <c r="K174" s="40">
        <f>SUMIF(Entrada_Dados_Ano_2012!$C$7:$C$253,D174,Entrada_Dados_Ano_2012!$J$7:$J$253)</f>
        <v>0</v>
      </c>
      <c r="L174" s="40">
        <f>SUMIF(Entrada_Dados_Ano_2012!$C$7:$C$253,D174,Entrada_Dados_Ano_2012!$K$7:$K$253)</f>
        <v>0</v>
      </c>
      <c r="M174" s="40">
        <f>SUMIF(Entrada_Dados_Ano_2012!$C$7:$C$253,D174,Entrada_Dados_Ano_2012!$L$7:$L$253)</f>
        <v>0</v>
      </c>
      <c r="N174" s="40">
        <f>SUMIF(Entrada_Dados_Ano_2012!$C$7:$C$253,D174,Entrada_Dados_Ano_2012!$M$7:$M$253)</f>
        <v>0</v>
      </c>
      <c r="O174" s="40">
        <f>SUMIF(Entrada_Dados_Ano_2012!$C$7:$C$253,D174,Entrada_Dados_Ano_2012!$N$7:$N$253)</f>
        <v>0</v>
      </c>
      <c r="P174" s="40">
        <f>SUMIF(Entrada_Dados_Ano_2012!$C$7:$C$253,D174,Entrada_Dados_Ano_2012!$O$7:$O$253)</f>
        <v>0</v>
      </c>
      <c r="Q174" s="40">
        <f>SUMIF(Entrada_Dados_Ano_2012!$C$7:$C$253,D174,Entrada_Dados_Ano_2012!$P$7:$P$253)</f>
        <v>60</v>
      </c>
      <c r="R174" s="40">
        <f>SUMIF(Entrada_Dados_Ano_2012!$C$7:$C$253,D174,Entrada_Dados_Ano_2012!$Q$7:$Q$253)</f>
        <v>0</v>
      </c>
      <c r="S174" s="40">
        <f>SUMIF(Entrada_Dados_Ano_2012!$C$7:$C$253,D174,Entrada_Dados_Ano_2012!$R$7:$R$253)</f>
        <v>150</v>
      </c>
      <c r="T174" s="40">
        <f>SUMIF(Entrada_Dados_Ano_2012!$C$7:$C$253,D174,Entrada_Dados_Ano_2012!$S$7:$S$253)</f>
        <v>0</v>
      </c>
      <c r="U174" s="40">
        <f>SUMIF(Entrada_Dados_Ano_2012!$C$7:$C$253,D174,Entrada_Dados_Ano_2012!$T$7:$T$253)</f>
        <v>0</v>
      </c>
      <c r="V174" s="40">
        <f>SUMIF(Entrada_Dados_Ano_2012!$C$7:$C$253,D174,Entrada_Dados_Ano_2012!$U$7:$U$253)</f>
        <v>0</v>
      </c>
      <c r="W174" s="145">
        <f>SUMIF(Entrada_Dados_Ano_2012!$C$7:$C$253,D174,Entrada_Dados_Ano_2012!$V$7:$V$253)</f>
        <v>0</v>
      </c>
      <c r="X174" s="142">
        <f>SUMIF(Entrada_Dados_Ano_2012!$C$7:$C$253,D174,Entrada_Dados_Ano_2012!$Y$7:$Y$253)</f>
        <v>0</v>
      </c>
      <c r="Y174" s="40">
        <f>SUMIF(Entrada_Dados_Ano_2012!$C$7:$C$253,D174,Entrada_Dados_Ano_2012!$Z$7:$Z$253)</f>
        <v>0</v>
      </c>
      <c r="Z174" s="40">
        <f>SUMIF(Entrada_Dados_Ano_2012!$C$7:$C$253,D174,Entrada_Dados_Ano_2012!$AA$7:$AA$253)</f>
        <v>0</v>
      </c>
      <c r="AA174" s="40">
        <f>SUMIF(Entrada_Dados_Ano_2012!$C$7:$C$253,D174,Entrada_Dados_Ano_2012!$AB$7:$AB$253)</f>
        <v>0</v>
      </c>
      <c r="AB174" s="40">
        <f>SUMIF(Entrada_Dados_Ano_2012!$C$7:$C$253,D174,Entrada_Dados_Ano_2012!$AC$7:$AC$253)</f>
        <v>60</v>
      </c>
      <c r="AC174" s="40">
        <f>SUMIF(Entrada_Dados_Ano_2012!$C$7:$C$253,D174,Entrada_Dados_Ano_2012!$AD$7:$AD$253)</f>
        <v>0</v>
      </c>
      <c r="AD174" s="40">
        <f>SUMIF(Entrada_Dados_Ano_2012!$C$7:$C$253,D174,Entrada_Dados_Ano_2012!$AE$7:$AE$253)</f>
        <v>0</v>
      </c>
      <c r="AE174" s="40">
        <f>SUMIF(Entrada_Dados_Ano_2012!$C$7:$C$253,D174,Entrada_Dados_Ano_2012!$AF$7:$AF$253)</f>
        <v>0</v>
      </c>
      <c r="AF174" s="40">
        <f>SUMIF(Entrada_Dados_Ano_2012!$C$7:$C$253,D174,Entrada_Dados_Ano_2012!$AG$7:$AG$253)</f>
        <v>0</v>
      </c>
      <c r="AG174" s="40">
        <f>SUMIF(Entrada_Dados_Ano_2012!$C$7:$C$253,D174,Entrada_Dados_Ano_2012!$AH$7:$AH$253)</f>
        <v>0</v>
      </c>
      <c r="AH174" s="40">
        <f>SUMIF(Entrada_Dados_Ano_2012!$C$7:$C$253,D174,Entrada_Dados_Ano_2012!$AI$7:$AI$253)</f>
        <v>0</v>
      </c>
      <c r="AI174" s="40">
        <f>SUMIF(Entrada_Dados_Ano_2012!$C$7:$C$253,D174,Entrada_Dados_Ano_2012!$AJ$7:$AJ$253)</f>
        <v>0</v>
      </c>
      <c r="AJ174" s="40">
        <f>SUMIF(Entrada_Dados_Ano_2012!$C$7:$C$253,D174,Entrada_Dados_Ano_2012!$AK$7:$AK$253)</f>
        <v>60</v>
      </c>
      <c r="AK174" s="40">
        <f>SUMIF(Entrada_Dados_Ano_2012!$C$7:$C$253,D174,Entrada_Dados_Ano_2012!$AL$7:$AL$253)</f>
        <v>0</v>
      </c>
      <c r="AL174" s="40">
        <f>SUMIF(Entrada_Dados_Ano_2012!$C$7:$C$253,D174,Entrada_Dados_Ano_2012!$AM$7:$AM$253)</f>
        <v>150</v>
      </c>
      <c r="AM174" s="40">
        <f>SUMIF(Entrada_Dados_Ano_2012!$C$7:$C$253,D174,Entrada_Dados_Ano_2012!$AN$7:$AN$253)</f>
        <v>0</v>
      </c>
      <c r="AN174" s="40">
        <f>SUMIF(Entrada_Dados_Ano_2012!$C$7:$C$253,D174,Entrada_Dados_Ano_2012!$AO$7:$AO$253)</f>
        <v>0</v>
      </c>
      <c r="AO174" s="40">
        <f>SUMIF(Entrada_Dados_Ano_2012!$C$7:$C$253,D174,Entrada_Dados_Ano_2012!$AP$7:$AP$253)</f>
        <v>0</v>
      </c>
      <c r="AP174" s="145">
        <f>SUMIF(Entrada_Dados_Ano_2012!$C$7:$C$253,D174,Entrada_Dados_Ano_2012!$AQ$7:$AQ$253)</f>
        <v>0</v>
      </c>
      <c r="AQ174" s="142">
        <f>SUMIF(Entrada_Dados_Ano_2012!$C$7:$C$253,D174,Entrada_Dados_Ano_2012!$AT$7:$AT$253)</f>
        <v>0</v>
      </c>
      <c r="AR174" s="40">
        <f>SUMIF(Entrada_Dados_Ano_2012!$C$7:$C$253,D174,Entrada_Dados_Ano_2012!$AU$7:$AU$253)</f>
        <v>0</v>
      </c>
      <c r="AS174" s="40">
        <f>SUMIF(Entrada_Dados_Ano_2012!$C$7:$C$253,D174,Entrada_Dados_Ano_2012!$AV$7:$AV$253)</f>
        <v>0</v>
      </c>
      <c r="AT174" s="40">
        <f>SUMIF(Entrada_Dados_Ano_2012!$C$7:$C$253,D174,Entrada_Dados_Ano_2012!$AW$7:$AW$253)</f>
        <v>0</v>
      </c>
      <c r="AU174" s="40">
        <f>SUMIF(Entrada_Dados_Ano_2012!$C$7:$C$253,D174,Entrada_Dados_Ano_2012!$AX$7:$AX$253)</f>
        <v>114</v>
      </c>
      <c r="AV174" s="40">
        <f>SUMIF(Entrada_Dados_Ano_2012!$C$7:$C$253,D174,Entrada_Dados_Ano_2012!$AY$7:$AY$253)</f>
        <v>0</v>
      </c>
      <c r="AW174" s="40">
        <f>SUMIF(Entrada_Dados_Ano_2012!$C$7:$C$253,D174,Entrada_Dados_Ano_2012!$AZ$7:$AZ$253)</f>
        <v>0</v>
      </c>
      <c r="AX174" s="40">
        <f>SUMIF(Entrada_Dados_Ano_2012!$C$7:$C$253,D174,Entrada_Dados_Ano_2012!$BA$7:$BA$253)</f>
        <v>0</v>
      </c>
      <c r="AY174" s="40">
        <f>SUMIF(Entrada_Dados_Ano_2012!$C$7:$C$253,D174,Entrada_Dados_Ano_2012!$BB$7:$BB$253)</f>
        <v>0</v>
      </c>
      <c r="AZ174" s="40">
        <f>SUMIF(Entrada_Dados_Ano_2012!$C$7:$C$253,D174,Entrada_Dados_Ano_2012!$BC$7:$BC$253)</f>
        <v>0</v>
      </c>
      <c r="BA174" s="40">
        <f>SUMIF(Entrada_Dados_Ano_2012!$C$7:$C$253,D174,Entrada_Dados_Ano_2012!$BD$7:$BD$253)</f>
        <v>0</v>
      </c>
      <c r="BB174" s="40">
        <f>SUMIF(Entrada_Dados_Ano_2012!$C$7:$C$253,D174,Entrada_Dados_Ano_2012!$BE$7:$BE$253)</f>
        <v>0</v>
      </c>
      <c r="BC174" s="40">
        <f>SUMIF(Entrada_Dados_Ano_2012!$C$7:$C$253,D174,Entrada_Dados_Ano_2012!$BF$7:$BF$253)</f>
        <v>1020</v>
      </c>
      <c r="BD174" s="40">
        <f>SUMIF(Entrada_Dados_Ano_2012!$C$7:$C$253,D174,Entrada_Dados_Ano_2012!$BG$7:$BG$253)</f>
        <v>0</v>
      </c>
      <c r="BE174" s="40">
        <f>SUMIF(Entrada_Dados_Ano_2012!$C$7:$C$253,D174,Entrada_Dados_Ano_2012!$BH$7:$BH$253)</f>
        <v>750</v>
      </c>
      <c r="BF174" s="40">
        <f>SUMIF(Entrada_Dados_Ano_2012!$C$7:$C$253,D174,Entrada_Dados_Ano_2012!$BI$7:$BI$253)</f>
        <v>0</v>
      </c>
      <c r="BG174" s="40">
        <f>SUMIF(Entrada_Dados_Ano_2012!$C$7:$C$253,D174,Entrada_Dados_Ano_2012!$BJ$7:$BJ$253)</f>
        <v>0</v>
      </c>
      <c r="BH174" s="40">
        <f>SUMIF(Entrada_Dados_Ano_2012!$C$7:$C$253,D174,Entrada_Dados_Ano_2012!$BK$7:$BK$253)</f>
        <v>0</v>
      </c>
      <c r="BI174" s="40">
        <f>SUMIF(Entrada_Dados_Ano_2012!$C$7:$C$253,D174,Entrada_Dados_Ano_2012!$BL$7:$BL$253)</f>
        <v>0</v>
      </c>
      <c r="BK174" s="80">
        <v>167</v>
      </c>
      <c r="BL174" s="81">
        <f t="shared" si="255"/>
        <v>0</v>
      </c>
      <c r="BM174" s="80" t="str">
        <f>IF(BL174=1,SUM($BL$8:BL174),"")</f>
        <v/>
      </c>
      <c r="BN174" s="86" t="str">
        <f t="shared" si="256"/>
        <v>Novo Brasil</v>
      </c>
      <c r="BO174" s="117">
        <f t="shared" si="339"/>
        <v>0</v>
      </c>
      <c r="BP174" s="116">
        <f>HLOOKUP($BP$6,$BZ$6:DI174,BX174)</f>
        <v>0</v>
      </c>
      <c r="BQ174" s="117">
        <f>HLOOKUP($BQ$6,$DJ$6:ES174,BX174)</f>
        <v>0</v>
      </c>
      <c r="BR174" s="116">
        <f>HLOOKUP($BR$6,$ET$6:GC174,BX174)</f>
        <v>0</v>
      </c>
      <c r="BS174" s="84" t="str">
        <f t="shared" si="257"/>
        <v/>
      </c>
      <c r="BT174" s="96" t="str">
        <f>IF((SUM($BL173:$BL$254)=0),"",IF($BK174=VLOOKUP($BK174,$BM$8:$BM$254,1),IF(VLOOKUP($BK174,$BM$8:$BO$254,2)=0,"",VLOOKUP($BK174,$BM$8:$BO$254,3))," "))</f>
        <v/>
      </c>
      <c r="BU174" s="93" t="str">
        <f t="shared" si="258"/>
        <v/>
      </c>
      <c r="BV174" s="90" t="str">
        <f t="shared" si="259"/>
        <v/>
      </c>
      <c r="BW174" s="93" t="str">
        <f t="shared" si="260"/>
        <v/>
      </c>
      <c r="BX174" s="97">
        <v>169</v>
      </c>
      <c r="BY174" s="29"/>
      <c r="BZ174" s="113"/>
      <c r="CA174" s="113">
        <f t="shared" si="261"/>
        <v>0</v>
      </c>
      <c r="CB174" s="113">
        <f t="shared" si="262"/>
        <v>0</v>
      </c>
      <c r="CC174" s="113">
        <f t="shared" si="263"/>
        <v>0</v>
      </c>
      <c r="CD174" s="113">
        <f t="shared" si="264"/>
        <v>0</v>
      </c>
      <c r="CE174" s="113">
        <f t="shared" ca="1" si="265"/>
        <v>0</v>
      </c>
      <c r="CF174" s="113">
        <f t="shared" si="266"/>
        <v>60</v>
      </c>
      <c r="CG174" s="113">
        <f t="shared" si="267"/>
        <v>0</v>
      </c>
      <c r="CH174" s="113">
        <f t="shared" si="268"/>
        <v>0</v>
      </c>
      <c r="CI174" s="113">
        <f t="shared" si="228"/>
        <v>0</v>
      </c>
      <c r="CJ174" s="113">
        <f t="shared" si="229"/>
        <v>0</v>
      </c>
      <c r="CK174" s="113">
        <f t="shared" si="269"/>
        <v>0</v>
      </c>
      <c r="CL174" s="113">
        <f t="shared" si="270"/>
        <v>0</v>
      </c>
      <c r="CM174" s="113">
        <f t="shared" si="271"/>
        <v>0</v>
      </c>
      <c r="CN174" s="113">
        <f t="shared" si="272"/>
        <v>0</v>
      </c>
      <c r="CO174" s="113">
        <f t="shared" si="273"/>
        <v>0</v>
      </c>
      <c r="CP174" s="113">
        <f t="shared" si="274"/>
        <v>0</v>
      </c>
      <c r="CQ174" s="113">
        <f t="shared" si="275"/>
        <v>0</v>
      </c>
      <c r="CR174" s="113">
        <f t="shared" si="276"/>
        <v>0</v>
      </c>
      <c r="CS174" s="113">
        <f t="shared" si="230"/>
        <v>0</v>
      </c>
      <c r="CT174" s="113">
        <f t="shared" si="231"/>
        <v>0</v>
      </c>
      <c r="CU174" s="113">
        <f t="shared" si="232"/>
        <v>0</v>
      </c>
      <c r="CV174" s="113">
        <f t="shared" si="233"/>
        <v>0</v>
      </c>
      <c r="CW174" s="113">
        <f t="shared" si="277"/>
        <v>60</v>
      </c>
      <c r="CX174" s="113">
        <f t="shared" si="234"/>
        <v>0</v>
      </c>
      <c r="CY174" s="113">
        <f t="shared" si="235"/>
        <v>0</v>
      </c>
      <c r="CZ174" s="113">
        <f t="shared" si="236"/>
        <v>0</v>
      </c>
      <c r="DA174" s="113">
        <f t="shared" si="278"/>
        <v>0</v>
      </c>
      <c r="DB174" s="113">
        <f t="shared" si="279"/>
        <v>150</v>
      </c>
      <c r="DC174" s="113">
        <f t="shared" si="280"/>
        <v>0</v>
      </c>
      <c r="DD174" s="113">
        <f t="shared" si="281"/>
        <v>0</v>
      </c>
      <c r="DE174" s="113">
        <f t="shared" si="282"/>
        <v>0</v>
      </c>
      <c r="DF174" s="113">
        <f t="shared" si="283"/>
        <v>0</v>
      </c>
      <c r="DG174" s="113">
        <f t="shared" si="284"/>
        <v>0</v>
      </c>
      <c r="DH174" s="113">
        <f t="shared" si="285"/>
        <v>0</v>
      </c>
      <c r="DI174" s="113">
        <f t="shared" si="286"/>
        <v>0</v>
      </c>
      <c r="DJ174" s="113"/>
      <c r="DK174" s="113">
        <f t="shared" si="287"/>
        <v>0</v>
      </c>
      <c r="DL174" s="113">
        <f t="shared" si="288"/>
        <v>0</v>
      </c>
      <c r="DM174" s="113">
        <f t="shared" si="289"/>
        <v>0</v>
      </c>
      <c r="DN174" s="113">
        <f t="shared" si="290"/>
        <v>0</v>
      </c>
      <c r="DO174" s="113">
        <f t="shared" si="291"/>
        <v>0</v>
      </c>
      <c r="DP174" s="113">
        <f t="shared" si="292"/>
        <v>60</v>
      </c>
      <c r="DQ174" s="113">
        <f t="shared" si="293"/>
        <v>0</v>
      </c>
      <c r="DR174" s="113">
        <f t="shared" si="294"/>
        <v>0</v>
      </c>
      <c r="DS174" s="113">
        <f t="shared" si="237"/>
        <v>0</v>
      </c>
      <c r="DT174" s="113">
        <f t="shared" si="238"/>
        <v>0</v>
      </c>
      <c r="DU174" s="113">
        <f t="shared" si="295"/>
        <v>0</v>
      </c>
      <c r="DV174" s="113">
        <f t="shared" si="296"/>
        <v>0</v>
      </c>
      <c r="DW174" s="113">
        <f t="shared" si="297"/>
        <v>0</v>
      </c>
      <c r="DX174" s="113">
        <f t="shared" si="298"/>
        <v>0</v>
      </c>
      <c r="DY174" s="113">
        <f t="shared" si="299"/>
        <v>0</v>
      </c>
      <c r="DZ174" s="113">
        <f t="shared" si="300"/>
        <v>0</v>
      </c>
      <c r="EA174" s="113">
        <f t="shared" si="301"/>
        <v>0</v>
      </c>
      <c r="EB174" s="113">
        <f t="shared" si="302"/>
        <v>0</v>
      </c>
      <c r="EC174" s="113">
        <f t="shared" si="239"/>
        <v>0</v>
      </c>
      <c r="ED174" s="113">
        <f t="shared" si="240"/>
        <v>0</v>
      </c>
      <c r="EE174" s="113">
        <f t="shared" si="241"/>
        <v>0</v>
      </c>
      <c r="EF174" s="113">
        <f t="shared" si="242"/>
        <v>0</v>
      </c>
      <c r="EG174" s="113">
        <f t="shared" si="303"/>
        <v>60</v>
      </c>
      <c r="EH174" s="113">
        <f t="shared" si="243"/>
        <v>0</v>
      </c>
      <c r="EI174" s="113">
        <f t="shared" si="244"/>
        <v>0</v>
      </c>
      <c r="EJ174" s="113">
        <f t="shared" si="245"/>
        <v>0</v>
      </c>
      <c r="EK174" s="113">
        <f t="shared" si="304"/>
        <v>0</v>
      </c>
      <c r="EL174" s="113">
        <f t="shared" si="305"/>
        <v>150</v>
      </c>
      <c r="EM174" s="113">
        <f t="shared" si="306"/>
        <v>0</v>
      </c>
      <c r="EN174" s="113">
        <f t="shared" si="307"/>
        <v>0</v>
      </c>
      <c r="EO174" s="113">
        <f t="shared" si="308"/>
        <v>0</v>
      </c>
      <c r="EP174" s="113">
        <f t="shared" si="309"/>
        <v>0</v>
      </c>
      <c r="EQ174" s="113">
        <f t="shared" si="310"/>
        <v>0</v>
      </c>
      <c r="ER174" s="113">
        <f t="shared" si="311"/>
        <v>0</v>
      </c>
      <c r="ES174" s="113">
        <f t="shared" si="312"/>
        <v>0</v>
      </c>
      <c r="ET174" s="113"/>
      <c r="EU174" s="113">
        <f t="shared" si="313"/>
        <v>0</v>
      </c>
      <c r="EV174" s="113">
        <f t="shared" si="314"/>
        <v>0</v>
      </c>
      <c r="EW174" s="113">
        <f t="shared" si="315"/>
        <v>0</v>
      </c>
      <c r="EX174" s="113">
        <f t="shared" si="316"/>
        <v>0</v>
      </c>
      <c r="EY174" s="113">
        <f t="shared" si="317"/>
        <v>0</v>
      </c>
      <c r="EZ174" s="113">
        <f t="shared" si="318"/>
        <v>114</v>
      </c>
      <c r="FA174" s="113">
        <f t="shared" si="319"/>
        <v>0</v>
      </c>
      <c r="FB174" s="113">
        <f t="shared" si="320"/>
        <v>0</v>
      </c>
      <c r="FC174" s="113">
        <f t="shared" si="246"/>
        <v>0</v>
      </c>
      <c r="FD174" s="113">
        <f t="shared" si="247"/>
        <v>0</v>
      </c>
      <c r="FE174" s="113">
        <f t="shared" si="321"/>
        <v>0</v>
      </c>
      <c r="FF174" s="113">
        <f t="shared" si="322"/>
        <v>0</v>
      </c>
      <c r="FG174" s="113">
        <f t="shared" si="323"/>
        <v>0</v>
      </c>
      <c r="FH174" s="113">
        <f t="shared" si="324"/>
        <v>0</v>
      </c>
      <c r="FI174" s="113">
        <f t="shared" si="325"/>
        <v>0</v>
      </c>
      <c r="FJ174" s="113">
        <f t="shared" si="326"/>
        <v>0</v>
      </c>
      <c r="FK174" s="113">
        <f t="shared" si="327"/>
        <v>0</v>
      </c>
      <c r="FL174" s="113">
        <f t="shared" si="328"/>
        <v>0</v>
      </c>
      <c r="FM174" s="113">
        <f t="shared" si="248"/>
        <v>0</v>
      </c>
      <c r="FN174" s="113">
        <f t="shared" si="249"/>
        <v>0</v>
      </c>
      <c r="FO174" s="113">
        <f t="shared" si="250"/>
        <v>0</v>
      </c>
      <c r="FP174" s="113">
        <f t="shared" si="251"/>
        <v>0</v>
      </c>
      <c r="FQ174" s="113">
        <f t="shared" si="329"/>
        <v>1020</v>
      </c>
      <c r="FR174" s="113">
        <f t="shared" si="252"/>
        <v>0</v>
      </c>
      <c r="FS174" s="113">
        <f t="shared" si="253"/>
        <v>0</v>
      </c>
      <c r="FT174" s="113">
        <f t="shared" si="254"/>
        <v>0</v>
      </c>
      <c r="FU174" s="113">
        <f t="shared" si="330"/>
        <v>0</v>
      </c>
      <c r="FV174" s="113">
        <f t="shared" si="331"/>
        <v>750</v>
      </c>
      <c r="FW174" s="113">
        <f t="shared" si="332"/>
        <v>0</v>
      </c>
      <c r="FX174" s="113">
        <f t="shared" si="333"/>
        <v>0</v>
      </c>
      <c r="FY174" s="113">
        <f t="shared" si="334"/>
        <v>0</v>
      </c>
      <c r="FZ174" s="113">
        <f t="shared" si="335"/>
        <v>0</v>
      </c>
      <c r="GA174" s="113">
        <f t="shared" si="336"/>
        <v>0</v>
      </c>
      <c r="GB174" s="113">
        <f t="shared" si="337"/>
        <v>0</v>
      </c>
      <c r="GC174" s="113">
        <f t="shared" si="338"/>
        <v>0</v>
      </c>
    </row>
    <row r="175" spans="2:185" ht="12.75" customHeight="1" x14ac:dyDescent="0.2">
      <c r="B175" s="124">
        <v>168</v>
      </c>
      <c r="C175" s="121" t="s">
        <v>436</v>
      </c>
      <c r="D175" s="126" t="s">
        <v>210</v>
      </c>
      <c r="E175" s="40">
        <f>SUMIF(Entrada_Dados_Ano_2012!$C$7:$C$253,D175,Entrada_Dados_Ano_2012!$D$7:$D$253)</f>
        <v>0</v>
      </c>
      <c r="F175" s="40">
        <f>SUMIF(Entrada_Dados_Ano_2012!$C$7:$C$253,D175,Entrada_Dados_Ano_2012!$E$7:$E$253)</f>
        <v>0</v>
      </c>
      <c r="G175" s="40">
        <f>SUMIF(Entrada_Dados_Ano_2012!$C$7:$C$253,D175,Entrada_Dados_Ano_2012!$F$7:$F$253)</f>
        <v>0</v>
      </c>
      <c r="H175" s="40">
        <f ca="1">SUMIF(Entrada_Dados_Ano_2012!$C$7:$C$253,D175,Entrada_Dados_Ano_2012!$G$7:$G$251)</f>
        <v>0</v>
      </c>
      <c r="I175" s="40">
        <f>SUMIF(Entrada_Dados_Ano_2012!$C$7:$C$251,D175,Entrada_Dados_Ano_2012!$H$7:$H$253)</f>
        <v>0</v>
      </c>
      <c r="J175" s="40">
        <f>SUMIF(Entrada_Dados_Ano_2012!$C$7:$C$253,D175,Entrada_Dados_Ano_2012!$I$7:$I$253)</f>
        <v>0</v>
      </c>
      <c r="K175" s="40">
        <f>SUMIF(Entrada_Dados_Ano_2012!$C$7:$C$253,D175,Entrada_Dados_Ano_2012!$J$7:$J$253)</f>
        <v>0</v>
      </c>
      <c r="L175" s="40">
        <f>SUMIF(Entrada_Dados_Ano_2012!$C$7:$C$253,D175,Entrada_Dados_Ano_2012!$K$7:$K$253)</f>
        <v>0</v>
      </c>
      <c r="M175" s="40">
        <f>SUMIF(Entrada_Dados_Ano_2012!$C$7:$C$253,D175,Entrada_Dados_Ano_2012!$L$7:$L$253)</f>
        <v>0</v>
      </c>
      <c r="N175" s="40">
        <f>SUMIF(Entrada_Dados_Ano_2012!$C$7:$C$253,D175,Entrada_Dados_Ano_2012!$M$7:$M$253)</f>
        <v>0</v>
      </c>
      <c r="O175" s="40">
        <f>SUMIF(Entrada_Dados_Ano_2012!$C$7:$C$253,D175,Entrada_Dados_Ano_2012!$N$7:$N$253)</f>
        <v>0</v>
      </c>
      <c r="P175" s="40">
        <f>SUMIF(Entrada_Dados_Ano_2012!$C$7:$C$253,D175,Entrada_Dados_Ano_2012!$O$7:$O$253)</f>
        <v>0</v>
      </c>
      <c r="Q175" s="40">
        <f>SUMIF(Entrada_Dados_Ano_2012!$C$7:$C$253,D175,Entrada_Dados_Ano_2012!$P$7:$P$253)</f>
        <v>0</v>
      </c>
      <c r="R175" s="40">
        <f>SUMIF(Entrada_Dados_Ano_2012!$C$7:$C$253,D175,Entrada_Dados_Ano_2012!$Q$7:$Q$253)</f>
        <v>0</v>
      </c>
      <c r="S175" s="40">
        <f>SUMIF(Entrada_Dados_Ano_2012!$C$7:$C$253,D175,Entrada_Dados_Ano_2012!$R$7:$R$253)</f>
        <v>0</v>
      </c>
      <c r="T175" s="40">
        <f>SUMIF(Entrada_Dados_Ano_2012!$C$7:$C$253,D175,Entrada_Dados_Ano_2012!$S$7:$S$253)</f>
        <v>0</v>
      </c>
      <c r="U175" s="40">
        <f>SUMIF(Entrada_Dados_Ano_2012!$C$7:$C$253,D175,Entrada_Dados_Ano_2012!$T$7:$T$253)</f>
        <v>0</v>
      </c>
      <c r="V175" s="40">
        <f>SUMIF(Entrada_Dados_Ano_2012!$C$7:$C$253,D175,Entrada_Dados_Ano_2012!$U$7:$U$253)</f>
        <v>0</v>
      </c>
      <c r="W175" s="145">
        <f>SUMIF(Entrada_Dados_Ano_2012!$C$7:$C$253,D175,Entrada_Dados_Ano_2012!$V$7:$V$253)</f>
        <v>0</v>
      </c>
      <c r="X175" s="142">
        <f>SUMIF(Entrada_Dados_Ano_2012!$C$7:$C$253,D175,Entrada_Dados_Ano_2012!$Y$7:$Y$253)</f>
        <v>0</v>
      </c>
      <c r="Y175" s="40">
        <f>SUMIF(Entrada_Dados_Ano_2012!$C$7:$C$253,D175,Entrada_Dados_Ano_2012!$Z$7:$Z$253)</f>
        <v>0</v>
      </c>
      <c r="Z175" s="40">
        <f>SUMIF(Entrada_Dados_Ano_2012!$C$7:$C$253,D175,Entrada_Dados_Ano_2012!$AA$7:$AA$253)</f>
        <v>0</v>
      </c>
      <c r="AA175" s="40">
        <f>SUMIF(Entrada_Dados_Ano_2012!$C$7:$C$253,D175,Entrada_Dados_Ano_2012!$AB$7:$AB$253)</f>
        <v>0</v>
      </c>
      <c r="AB175" s="40">
        <f>SUMIF(Entrada_Dados_Ano_2012!$C$7:$C$253,D175,Entrada_Dados_Ano_2012!$AC$7:$AC$253)</f>
        <v>0</v>
      </c>
      <c r="AC175" s="40">
        <f>SUMIF(Entrada_Dados_Ano_2012!$C$7:$C$253,D175,Entrada_Dados_Ano_2012!$AD$7:$AD$253)</f>
        <v>0</v>
      </c>
      <c r="AD175" s="40">
        <f>SUMIF(Entrada_Dados_Ano_2012!$C$7:$C$253,D175,Entrada_Dados_Ano_2012!$AE$7:$AE$253)</f>
        <v>0</v>
      </c>
      <c r="AE175" s="40">
        <f>SUMIF(Entrada_Dados_Ano_2012!$C$7:$C$253,D175,Entrada_Dados_Ano_2012!$AF$7:$AF$253)</f>
        <v>0</v>
      </c>
      <c r="AF175" s="40">
        <f>SUMIF(Entrada_Dados_Ano_2012!$C$7:$C$253,D175,Entrada_Dados_Ano_2012!$AG$7:$AG$253)</f>
        <v>0</v>
      </c>
      <c r="AG175" s="40">
        <f>SUMIF(Entrada_Dados_Ano_2012!$C$7:$C$253,D175,Entrada_Dados_Ano_2012!$AH$7:$AH$253)</f>
        <v>0</v>
      </c>
      <c r="AH175" s="40">
        <f>SUMIF(Entrada_Dados_Ano_2012!$C$7:$C$253,D175,Entrada_Dados_Ano_2012!$AI$7:$AI$253)</f>
        <v>0</v>
      </c>
      <c r="AI175" s="40">
        <f>SUMIF(Entrada_Dados_Ano_2012!$C$7:$C$253,D175,Entrada_Dados_Ano_2012!$AJ$7:$AJ$253)</f>
        <v>0</v>
      </c>
      <c r="AJ175" s="40">
        <f>SUMIF(Entrada_Dados_Ano_2012!$C$7:$C$253,D175,Entrada_Dados_Ano_2012!$AK$7:$AK$253)</f>
        <v>0</v>
      </c>
      <c r="AK175" s="40">
        <f>SUMIF(Entrada_Dados_Ano_2012!$C$7:$C$253,D175,Entrada_Dados_Ano_2012!$AL$7:$AL$253)</f>
        <v>0</v>
      </c>
      <c r="AL175" s="40">
        <f>SUMIF(Entrada_Dados_Ano_2012!$C$7:$C$253,D175,Entrada_Dados_Ano_2012!$AM$7:$AM$253)</f>
        <v>0</v>
      </c>
      <c r="AM175" s="40">
        <f>SUMIF(Entrada_Dados_Ano_2012!$C$7:$C$253,D175,Entrada_Dados_Ano_2012!$AN$7:$AN$253)</f>
        <v>0</v>
      </c>
      <c r="AN175" s="40">
        <f>SUMIF(Entrada_Dados_Ano_2012!$C$7:$C$253,D175,Entrada_Dados_Ano_2012!$AO$7:$AO$253)</f>
        <v>0</v>
      </c>
      <c r="AO175" s="40">
        <f>SUMIF(Entrada_Dados_Ano_2012!$C$7:$C$253,D175,Entrada_Dados_Ano_2012!$AP$7:$AP$253)</f>
        <v>0</v>
      </c>
      <c r="AP175" s="145">
        <f>SUMIF(Entrada_Dados_Ano_2012!$C$7:$C$253,D175,Entrada_Dados_Ano_2012!$AQ$7:$AQ$253)</f>
        <v>0</v>
      </c>
      <c r="AQ175" s="142">
        <f>SUMIF(Entrada_Dados_Ano_2012!$C$7:$C$253,D175,Entrada_Dados_Ano_2012!$AT$7:$AT$253)</f>
        <v>0</v>
      </c>
      <c r="AR175" s="40">
        <f>SUMIF(Entrada_Dados_Ano_2012!$C$7:$C$253,D175,Entrada_Dados_Ano_2012!$AU$7:$AU$253)</f>
        <v>0</v>
      </c>
      <c r="AS175" s="40">
        <f>SUMIF(Entrada_Dados_Ano_2012!$C$7:$C$253,D175,Entrada_Dados_Ano_2012!$AV$7:$AV$253)</f>
        <v>0</v>
      </c>
      <c r="AT175" s="40">
        <f>SUMIF(Entrada_Dados_Ano_2012!$C$7:$C$253,D175,Entrada_Dados_Ano_2012!$AW$7:$AW$253)</f>
        <v>0</v>
      </c>
      <c r="AU175" s="40">
        <f>SUMIF(Entrada_Dados_Ano_2012!$C$7:$C$253,D175,Entrada_Dados_Ano_2012!$AX$7:$AX$253)</f>
        <v>0</v>
      </c>
      <c r="AV175" s="40">
        <f>SUMIF(Entrada_Dados_Ano_2012!$C$7:$C$253,D175,Entrada_Dados_Ano_2012!$AY$7:$AY$253)</f>
        <v>0</v>
      </c>
      <c r="AW175" s="40">
        <f>SUMIF(Entrada_Dados_Ano_2012!$C$7:$C$253,D175,Entrada_Dados_Ano_2012!$AZ$7:$AZ$253)</f>
        <v>0</v>
      </c>
      <c r="AX175" s="40">
        <f>SUMIF(Entrada_Dados_Ano_2012!$C$7:$C$253,D175,Entrada_Dados_Ano_2012!$BA$7:$BA$253)</f>
        <v>0</v>
      </c>
      <c r="AY175" s="40">
        <f>SUMIF(Entrada_Dados_Ano_2012!$C$7:$C$253,D175,Entrada_Dados_Ano_2012!$BB$7:$BB$253)</f>
        <v>0</v>
      </c>
      <c r="AZ175" s="40">
        <f>SUMIF(Entrada_Dados_Ano_2012!$C$7:$C$253,D175,Entrada_Dados_Ano_2012!$BC$7:$BC$253)</f>
        <v>0</v>
      </c>
      <c r="BA175" s="40">
        <f>SUMIF(Entrada_Dados_Ano_2012!$C$7:$C$253,D175,Entrada_Dados_Ano_2012!$BD$7:$BD$253)</f>
        <v>0</v>
      </c>
      <c r="BB175" s="40">
        <f>SUMIF(Entrada_Dados_Ano_2012!$C$7:$C$253,D175,Entrada_Dados_Ano_2012!$BE$7:$BE$253)</f>
        <v>0</v>
      </c>
      <c r="BC175" s="40">
        <f>SUMIF(Entrada_Dados_Ano_2012!$C$7:$C$253,D175,Entrada_Dados_Ano_2012!$BF$7:$BF$253)</f>
        <v>0</v>
      </c>
      <c r="BD175" s="40">
        <f>SUMIF(Entrada_Dados_Ano_2012!$C$7:$C$253,D175,Entrada_Dados_Ano_2012!$BG$7:$BG$253)</f>
        <v>0</v>
      </c>
      <c r="BE175" s="40">
        <f>SUMIF(Entrada_Dados_Ano_2012!$C$7:$C$253,D175,Entrada_Dados_Ano_2012!$BH$7:$BH$253)</f>
        <v>0</v>
      </c>
      <c r="BF175" s="40">
        <f>SUMIF(Entrada_Dados_Ano_2012!$C$7:$C$253,D175,Entrada_Dados_Ano_2012!$BI$7:$BI$253)</f>
        <v>0</v>
      </c>
      <c r="BG175" s="40">
        <f>SUMIF(Entrada_Dados_Ano_2012!$C$7:$C$253,D175,Entrada_Dados_Ano_2012!$BJ$7:$BJ$253)</f>
        <v>0</v>
      </c>
      <c r="BH175" s="40">
        <f>SUMIF(Entrada_Dados_Ano_2012!$C$7:$C$253,D175,Entrada_Dados_Ano_2012!$BK$7:$BK$253)</f>
        <v>0</v>
      </c>
      <c r="BI175" s="40">
        <f>SUMIF(Entrada_Dados_Ano_2012!$C$7:$C$253,D175,Entrada_Dados_Ano_2012!$BL$7:$BL$253)</f>
        <v>0</v>
      </c>
      <c r="BK175" s="80">
        <v>168</v>
      </c>
      <c r="BL175" s="81">
        <f t="shared" si="255"/>
        <v>0</v>
      </c>
      <c r="BM175" s="80" t="str">
        <f>IF(BL175=1,SUM($BL$8:BL175),"")</f>
        <v/>
      </c>
      <c r="BN175" s="86" t="str">
        <f t="shared" si="256"/>
        <v>Novo Gama</v>
      </c>
      <c r="BO175" s="117">
        <f t="shared" si="339"/>
        <v>0</v>
      </c>
      <c r="BP175" s="116">
        <f>HLOOKUP($BP$6,$BZ$6:DI175,BX175)</f>
        <v>0</v>
      </c>
      <c r="BQ175" s="117">
        <f>HLOOKUP($BQ$6,$DJ$6:ES175,BX175)</f>
        <v>0</v>
      </c>
      <c r="BR175" s="116">
        <f>HLOOKUP($BR$6,$ET$6:GC175,BX175)</f>
        <v>0</v>
      </c>
      <c r="BS175" s="84" t="str">
        <f t="shared" si="257"/>
        <v/>
      </c>
      <c r="BT175" s="96" t="str">
        <f>IF((SUM($BL174:$BL$254)=0),"",IF($BK175=VLOOKUP($BK175,$BM$8:$BM$254,1),IF(VLOOKUP($BK175,$BM$8:$BO$254,2)=0,"",VLOOKUP($BK175,$BM$8:$BO$254,3))," "))</f>
        <v/>
      </c>
      <c r="BU175" s="93" t="str">
        <f t="shared" si="258"/>
        <v/>
      </c>
      <c r="BV175" s="90" t="str">
        <f t="shared" si="259"/>
        <v/>
      </c>
      <c r="BW175" s="93" t="str">
        <f t="shared" si="260"/>
        <v/>
      </c>
      <c r="BX175" s="97">
        <v>170</v>
      </c>
      <c r="BY175" s="29"/>
      <c r="BZ175" s="113"/>
      <c r="CA175" s="113">
        <f t="shared" si="261"/>
        <v>0</v>
      </c>
      <c r="CB175" s="113">
        <f t="shared" si="262"/>
        <v>0</v>
      </c>
      <c r="CC175" s="113">
        <f t="shared" si="263"/>
        <v>0</v>
      </c>
      <c r="CD175" s="113">
        <f t="shared" si="264"/>
        <v>0</v>
      </c>
      <c r="CE175" s="113">
        <f t="shared" ca="1" si="265"/>
        <v>0</v>
      </c>
      <c r="CF175" s="113">
        <f t="shared" si="266"/>
        <v>0</v>
      </c>
      <c r="CG175" s="113">
        <f t="shared" si="267"/>
        <v>0</v>
      </c>
      <c r="CH175" s="113">
        <f t="shared" si="268"/>
        <v>0</v>
      </c>
      <c r="CI175" s="113">
        <f t="shared" si="228"/>
        <v>0</v>
      </c>
      <c r="CJ175" s="113">
        <f t="shared" si="229"/>
        <v>0</v>
      </c>
      <c r="CK175" s="113">
        <f t="shared" si="269"/>
        <v>0</v>
      </c>
      <c r="CL175" s="113">
        <f t="shared" si="270"/>
        <v>0</v>
      </c>
      <c r="CM175" s="113">
        <f t="shared" si="271"/>
        <v>0</v>
      </c>
      <c r="CN175" s="113">
        <f t="shared" si="272"/>
        <v>0</v>
      </c>
      <c r="CO175" s="113">
        <f t="shared" si="273"/>
        <v>0</v>
      </c>
      <c r="CP175" s="113">
        <f t="shared" si="274"/>
        <v>0</v>
      </c>
      <c r="CQ175" s="113">
        <f t="shared" si="275"/>
        <v>0</v>
      </c>
      <c r="CR175" s="113">
        <f t="shared" si="276"/>
        <v>0</v>
      </c>
      <c r="CS175" s="113">
        <f t="shared" si="230"/>
        <v>0</v>
      </c>
      <c r="CT175" s="113">
        <f t="shared" si="231"/>
        <v>0</v>
      </c>
      <c r="CU175" s="113">
        <f t="shared" si="232"/>
        <v>0</v>
      </c>
      <c r="CV175" s="113">
        <f t="shared" si="233"/>
        <v>0</v>
      </c>
      <c r="CW175" s="113">
        <f t="shared" si="277"/>
        <v>0</v>
      </c>
      <c r="CX175" s="113">
        <f t="shared" si="234"/>
        <v>0</v>
      </c>
      <c r="CY175" s="113">
        <f t="shared" si="235"/>
        <v>0</v>
      </c>
      <c r="CZ175" s="113">
        <f t="shared" si="236"/>
        <v>0</v>
      </c>
      <c r="DA175" s="113">
        <f t="shared" si="278"/>
        <v>0</v>
      </c>
      <c r="DB175" s="113">
        <f t="shared" si="279"/>
        <v>0</v>
      </c>
      <c r="DC175" s="113">
        <f t="shared" si="280"/>
        <v>0</v>
      </c>
      <c r="DD175" s="113">
        <f t="shared" si="281"/>
        <v>0</v>
      </c>
      <c r="DE175" s="113">
        <f t="shared" si="282"/>
        <v>0</v>
      </c>
      <c r="DF175" s="113">
        <f t="shared" si="283"/>
        <v>0</v>
      </c>
      <c r="DG175" s="113">
        <f t="shared" si="284"/>
        <v>0</v>
      </c>
      <c r="DH175" s="113">
        <f t="shared" si="285"/>
        <v>0</v>
      </c>
      <c r="DI175" s="113">
        <f t="shared" si="286"/>
        <v>0</v>
      </c>
      <c r="DJ175" s="113"/>
      <c r="DK175" s="113">
        <f t="shared" si="287"/>
        <v>0</v>
      </c>
      <c r="DL175" s="113">
        <f t="shared" si="288"/>
        <v>0</v>
      </c>
      <c r="DM175" s="113">
        <f t="shared" si="289"/>
        <v>0</v>
      </c>
      <c r="DN175" s="113">
        <f t="shared" si="290"/>
        <v>0</v>
      </c>
      <c r="DO175" s="113">
        <f t="shared" si="291"/>
        <v>0</v>
      </c>
      <c r="DP175" s="113">
        <f t="shared" si="292"/>
        <v>0</v>
      </c>
      <c r="DQ175" s="113">
        <f t="shared" si="293"/>
        <v>0</v>
      </c>
      <c r="DR175" s="113">
        <f t="shared" si="294"/>
        <v>0</v>
      </c>
      <c r="DS175" s="113">
        <f t="shared" si="237"/>
        <v>0</v>
      </c>
      <c r="DT175" s="113">
        <f t="shared" si="238"/>
        <v>0</v>
      </c>
      <c r="DU175" s="113">
        <f t="shared" si="295"/>
        <v>0</v>
      </c>
      <c r="DV175" s="113">
        <f t="shared" si="296"/>
        <v>0</v>
      </c>
      <c r="DW175" s="113">
        <f t="shared" si="297"/>
        <v>0</v>
      </c>
      <c r="DX175" s="113">
        <f t="shared" si="298"/>
        <v>0</v>
      </c>
      <c r="DY175" s="113">
        <f t="shared" si="299"/>
        <v>0</v>
      </c>
      <c r="DZ175" s="113">
        <f t="shared" si="300"/>
        <v>0</v>
      </c>
      <c r="EA175" s="113">
        <f t="shared" si="301"/>
        <v>0</v>
      </c>
      <c r="EB175" s="113">
        <f t="shared" si="302"/>
        <v>0</v>
      </c>
      <c r="EC175" s="113">
        <f t="shared" si="239"/>
        <v>0</v>
      </c>
      <c r="ED175" s="113">
        <f t="shared" si="240"/>
        <v>0</v>
      </c>
      <c r="EE175" s="113">
        <f t="shared" si="241"/>
        <v>0</v>
      </c>
      <c r="EF175" s="113">
        <f t="shared" si="242"/>
        <v>0</v>
      </c>
      <c r="EG175" s="113">
        <f t="shared" si="303"/>
        <v>0</v>
      </c>
      <c r="EH175" s="113">
        <f t="shared" si="243"/>
        <v>0</v>
      </c>
      <c r="EI175" s="113">
        <f t="shared" si="244"/>
        <v>0</v>
      </c>
      <c r="EJ175" s="113">
        <f t="shared" si="245"/>
        <v>0</v>
      </c>
      <c r="EK175" s="113">
        <f t="shared" si="304"/>
        <v>0</v>
      </c>
      <c r="EL175" s="113">
        <f t="shared" si="305"/>
        <v>0</v>
      </c>
      <c r="EM175" s="113">
        <f t="shared" si="306"/>
        <v>0</v>
      </c>
      <c r="EN175" s="113">
        <f t="shared" si="307"/>
        <v>0</v>
      </c>
      <c r="EO175" s="113">
        <f t="shared" si="308"/>
        <v>0</v>
      </c>
      <c r="EP175" s="113">
        <f t="shared" si="309"/>
        <v>0</v>
      </c>
      <c r="EQ175" s="113">
        <f t="shared" si="310"/>
        <v>0</v>
      </c>
      <c r="ER175" s="113">
        <f t="shared" si="311"/>
        <v>0</v>
      </c>
      <c r="ES175" s="113">
        <f t="shared" si="312"/>
        <v>0</v>
      </c>
      <c r="ET175" s="113"/>
      <c r="EU175" s="113">
        <f t="shared" si="313"/>
        <v>0</v>
      </c>
      <c r="EV175" s="113">
        <f t="shared" si="314"/>
        <v>0</v>
      </c>
      <c r="EW175" s="113">
        <f t="shared" si="315"/>
        <v>0</v>
      </c>
      <c r="EX175" s="113">
        <f t="shared" si="316"/>
        <v>0</v>
      </c>
      <c r="EY175" s="113">
        <f t="shared" si="317"/>
        <v>0</v>
      </c>
      <c r="EZ175" s="113">
        <f t="shared" si="318"/>
        <v>0</v>
      </c>
      <c r="FA175" s="113">
        <f t="shared" si="319"/>
        <v>0</v>
      </c>
      <c r="FB175" s="113">
        <f t="shared" si="320"/>
        <v>0</v>
      </c>
      <c r="FC175" s="113">
        <f t="shared" si="246"/>
        <v>0</v>
      </c>
      <c r="FD175" s="113">
        <f t="shared" si="247"/>
        <v>0</v>
      </c>
      <c r="FE175" s="113">
        <f t="shared" si="321"/>
        <v>0</v>
      </c>
      <c r="FF175" s="113">
        <f t="shared" si="322"/>
        <v>0</v>
      </c>
      <c r="FG175" s="113">
        <f t="shared" si="323"/>
        <v>0</v>
      </c>
      <c r="FH175" s="113">
        <f t="shared" si="324"/>
        <v>0</v>
      </c>
      <c r="FI175" s="113">
        <f t="shared" si="325"/>
        <v>0</v>
      </c>
      <c r="FJ175" s="113">
        <f t="shared" si="326"/>
        <v>0</v>
      </c>
      <c r="FK175" s="113">
        <f t="shared" si="327"/>
        <v>0</v>
      </c>
      <c r="FL175" s="113">
        <f t="shared" si="328"/>
        <v>0</v>
      </c>
      <c r="FM175" s="113">
        <f t="shared" si="248"/>
        <v>0</v>
      </c>
      <c r="FN175" s="113">
        <f t="shared" si="249"/>
        <v>0</v>
      </c>
      <c r="FO175" s="113">
        <f t="shared" si="250"/>
        <v>0</v>
      </c>
      <c r="FP175" s="113">
        <f t="shared" si="251"/>
        <v>0</v>
      </c>
      <c r="FQ175" s="113">
        <f t="shared" si="329"/>
        <v>0</v>
      </c>
      <c r="FR175" s="113">
        <f t="shared" si="252"/>
        <v>0</v>
      </c>
      <c r="FS175" s="113">
        <f t="shared" si="253"/>
        <v>0</v>
      </c>
      <c r="FT175" s="113">
        <f t="shared" si="254"/>
        <v>0</v>
      </c>
      <c r="FU175" s="113">
        <f t="shared" si="330"/>
        <v>0</v>
      </c>
      <c r="FV175" s="113">
        <f t="shared" si="331"/>
        <v>0</v>
      </c>
      <c r="FW175" s="113">
        <f t="shared" si="332"/>
        <v>0</v>
      </c>
      <c r="FX175" s="113">
        <f t="shared" si="333"/>
        <v>0</v>
      </c>
      <c r="FY175" s="113">
        <f t="shared" si="334"/>
        <v>0</v>
      </c>
      <c r="FZ175" s="113">
        <f t="shared" si="335"/>
        <v>0</v>
      </c>
      <c r="GA175" s="113">
        <f t="shared" si="336"/>
        <v>0</v>
      </c>
      <c r="GB175" s="113">
        <f t="shared" si="337"/>
        <v>0</v>
      </c>
      <c r="GC175" s="113">
        <f t="shared" si="338"/>
        <v>0</v>
      </c>
    </row>
    <row r="176" spans="2:185" ht="12.75" customHeight="1" x14ac:dyDescent="0.2">
      <c r="B176" s="124">
        <v>169</v>
      </c>
      <c r="C176" s="121" t="s">
        <v>437</v>
      </c>
      <c r="D176" s="126" t="s">
        <v>211</v>
      </c>
      <c r="E176" s="40">
        <f>SUMIF(Entrada_Dados_Ano_2012!$C$7:$C$253,D176,Entrada_Dados_Ano_2012!$D$7:$D$253)</f>
        <v>0</v>
      </c>
      <c r="F176" s="40">
        <f>SUMIF(Entrada_Dados_Ano_2012!$C$7:$C$253,D176,Entrada_Dados_Ano_2012!$E$7:$E$253)</f>
        <v>0</v>
      </c>
      <c r="G176" s="40">
        <f>SUMIF(Entrada_Dados_Ano_2012!$C$7:$C$253,D176,Entrada_Dados_Ano_2012!$F$7:$F$253)</f>
        <v>0</v>
      </c>
      <c r="H176" s="40">
        <f ca="1">SUMIF(Entrada_Dados_Ano_2012!$C$7:$C$253,D176,Entrada_Dados_Ano_2012!$G$7:$G$251)</f>
        <v>0</v>
      </c>
      <c r="I176" s="40">
        <f>SUMIF(Entrada_Dados_Ano_2012!$C$7:$C$251,D176,Entrada_Dados_Ano_2012!$H$7:$H$253)</f>
        <v>60</v>
      </c>
      <c r="J176" s="40">
        <f>SUMIF(Entrada_Dados_Ano_2012!$C$7:$C$253,D176,Entrada_Dados_Ano_2012!$I$7:$I$253)</f>
        <v>0</v>
      </c>
      <c r="K176" s="40">
        <f>SUMIF(Entrada_Dados_Ano_2012!$C$7:$C$253,D176,Entrada_Dados_Ano_2012!$J$7:$J$253)</f>
        <v>0</v>
      </c>
      <c r="L176" s="40">
        <f>SUMIF(Entrada_Dados_Ano_2012!$C$7:$C$253,D176,Entrada_Dados_Ano_2012!$K$7:$K$253)</f>
        <v>0</v>
      </c>
      <c r="M176" s="40">
        <f>SUMIF(Entrada_Dados_Ano_2012!$C$7:$C$253,D176,Entrada_Dados_Ano_2012!$L$7:$L$253)</f>
        <v>0</v>
      </c>
      <c r="N176" s="40">
        <f>SUMIF(Entrada_Dados_Ano_2012!$C$7:$C$253,D176,Entrada_Dados_Ano_2012!$M$7:$M$253)</f>
        <v>0</v>
      </c>
      <c r="O176" s="40">
        <f>SUMIF(Entrada_Dados_Ano_2012!$C$7:$C$253,D176,Entrada_Dados_Ano_2012!$N$7:$N$253)</f>
        <v>0</v>
      </c>
      <c r="P176" s="40">
        <f>SUMIF(Entrada_Dados_Ano_2012!$C$7:$C$253,D176,Entrada_Dados_Ano_2012!$O$7:$O$253)</f>
        <v>0</v>
      </c>
      <c r="Q176" s="40">
        <f>SUMIF(Entrada_Dados_Ano_2012!$C$7:$C$253,D176,Entrada_Dados_Ano_2012!$P$7:$P$253)</f>
        <v>90</v>
      </c>
      <c r="R176" s="40">
        <f>SUMIF(Entrada_Dados_Ano_2012!$C$7:$C$253,D176,Entrada_Dados_Ano_2012!$Q$7:$Q$253)</f>
        <v>0</v>
      </c>
      <c r="S176" s="40">
        <f>SUMIF(Entrada_Dados_Ano_2012!$C$7:$C$253,D176,Entrada_Dados_Ano_2012!$R$7:$R$253)</f>
        <v>420</v>
      </c>
      <c r="T176" s="40">
        <f>SUMIF(Entrada_Dados_Ano_2012!$C$7:$C$253,D176,Entrada_Dados_Ano_2012!$S$7:$S$253)</f>
        <v>4940</v>
      </c>
      <c r="U176" s="40">
        <f>SUMIF(Entrada_Dados_Ano_2012!$C$7:$C$253,D176,Entrada_Dados_Ano_2012!$T$7:$T$253)</f>
        <v>0</v>
      </c>
      <c r="V176" s="40">
        <f>SUMIF(Entrada_Dados_Ano_2012!$C$7:$C$253,D176,Entrada_Dados_Ano_2012!$U$7:$U$253)</f>
        <v>0</v>
      </c>
      <c r="W176" s="145">
        <f>SUMIF(Entrada_Dados_Ano_2012!$C$7:$C$253,D176,Entrada_Dados_Ano_2012!$V$7:$V$253)</f>
        <v>0</v>
      </c>
      <c r="X176" s="142">
        <f>SUMIF(Entrada_Dados_Ano_2012!$C$7:$C$253,D176,Entrada_Dados_Ano_2012!$Y$7:$Y$253)</f>
        <v>0</v>
      </c>
      <c r="Y176" s="40">
        <f>SUMIF(Entrada_Dados_Ano_2012!$C$7:$C$253,D176,Entrada_Dados_Ano_2012!$Z$7:$Z$253)</f>
        <v>0</v>
      </c>
      <c r="Z176" s="40">
        <f>SUMIF(Entrada_Dados_Ano_2012!$C$7:$C$253,D176,Entrada_Dados_Ano_2012!$AA$7:$AA$253)</f>
        <v>0</v>
      </c>
      <c r="AA176" s="40">
        <f>SUMIF(Entrada_Dados_Ano_2012!$C$7:$C$253,D176,Entrada_Dados_Ano_2012!$AB$7:$AB$253)</f>
        <v>0</v>
      </c>
      <c r="AB176" s="40">
        <f>SUMIF(Entrada_Dados_Ano_2012!$C$7:$C$253,D176,Entrada_Dados_Ano_2012!$AC$7:$AC$253)</f>
        <v>60</v>
      </c>
      <c r="AC176" s="40">
        <f>SUMIF(Entrada_Dados_Ano_2012!$C$7:$C$253,D176,Entrada_Dados_Ano_2012!$AD$7:$AD$253)</f>
        <v>0</v>
      </c>
      <c r="AD176" s="40">
        <f>SUMIF(Entrada_Dados_Ano_2012!$C$7:$C$253,D176,Entrada_Dados_Ano_2012!$AE$7:$AE$253)</f>
        <v>0</v>
      </c>
      <c r="AE176" s="40">
        <f>SUMIF(Entrada_Dados_Ano_2012!$C$7:$C$253,D176,Entrada_Dados_Ano_2012!$AF$7:$AF$253)</f>
        <v>0</v>
      </c>
      <c r="AF176" s="40">
        <f>SUMIF(Entrada_Dados_Ano_2012!$C$7:$C$253,D176,Entrada_Dados_Ano_2012!$AG$7:$AG$253)</f>
        <v>0</v>
      </c>
      <c r="AG176" s="40">
        <f>SUMIF(Entrada_Dados_Ano_2012!$C$7:$C$253,D176,Entrada_Dados_Ano_2012!$AH$7:$AH$253)</f>
        <v>0</v>
      </c>
      <c r="AH176" s="40">
        <f>SUMIF(Entrada_Dados_Ano_2012!$C$7:$C$253,D176,Entrada_Dados_Ano_2012!$AI$7:$AI$253)</f>
        <v>0</v>
      </c>
      <c r="AI176" s="40">
        <f>SUMIF(Entrada_Dados_Ano_2012!$C$7:$C$253,D176,Entrada_Dados_Ano_2012!$AJ$7:$AJ$253)</f>
        <v>0</v>
      </c>
      <c r="AJ176" s="40">
        <f>SUMIF(Entrada_Dados_Ano_2012!$C$7:$C$253,D176,Entrada_Dados_Ano_2012!$AK$7:$AK$253)</f>
        <v>90</v>
      </c>
      <c r="AK176" s="40">
        <f>SUMIF(Entrada_Dados_Ano_2012!$C$7:$C$253,D176,Entrada_Dados_Ano_2012!$AL$7:$AL$253)</f>
        <v>0</v>
      </c>
      <c r="AL176" s="40">
        <f>SUMIF(Entrada_Dados_Ano_2012!$C$7:$C$253,D176,Entrada_Dados_Ano_2012!$AM$7:$AM$253)</f>
        <v>420</v>
      </c>
      <c r="AM176" s="40">
        <f>SUMIF(Entrada_Dados_Ano_2012!$C$7:$C$253,D176,Entrada_Dados_Ano_2012!$AN$7:$AN$253)</f>
        <v>4940</v>
      </c>
      <c r="AN176" s="40">
        <f>SUMIF(Entrada_Dados_Ano_2012!$C$7:$C$253,D176,Entrada_Dados_Ano_2012!$AO$7:$AO$253)</f>
        <v>0</v>
      </c>
      <c r="AO176" s="40">
        <f>SUMIF(Entrada_Dados_Ano_2012!$C$7:$C$253,D176,Entrada_Dados_Ano_2012!$AP$7:$AP$253)</f>
        <v>0</v>
      </c>
      <c r="AP176" s="145">
        <f>SUMIF(Entrada_Dados_Ano_2012!$C$7:$C$253,D176,Entrada_Dados_Ano_2012!$AQ$7:$AQ$253)</f>
        <v>0</v>
      </c>
      <c r="AQ176" s="142">
        <f>SUMIF(Entrada_Dados_Ano_2012!$C$7:$C$253,D176,Entrada_Dados_Ano_2012!$AT$7:$AT$253)</f>
        <v>0</v>
      </c>
      <c r="AR176" s="40">
        <f>SUMIF(Entrada_Dados_Ano_2012!$C$7:$C$253,D176,Entrada_Dados_Ano_2012!$AU$7:$AU$253)</f>
        <v>0</v>
      </c>
      <c r="AS176" s="40">
        <f>SUMIF(Entrada_Dados_Ano_2012!$C$7:$C$253,D176,Entrada_Dados_Ano_2012!$AV$7:$AV$253)</f>
        <v>0</v>
      </c>
      <c r="AT176" s="40">
        <f>SUMIF(Entrada_Dados_Ano_2012!$C$7:$C$253,D176,Entrada_Dados_Ano_2012!$AW$7:$AW$253)</f>
        <v>0</v>
      </c>
      <c r="AU176" s="40">
        <f>SUMIF(Entrada_Dados_Ano_2012!$C$7:$C$253,D176,Entrada_Dados_Ano_2012!$AX$7:$AX$253)</f>
        <v>130</v>
      </c>
      <c r="AV176" s="40">
        <f>SUMIF(Entrada_Dados_Ano_2012!$C$7:$C$253,D176,Entrada_Dados_Ano_2012!$AY$7:$AY$253)</f>
        <v>0</v>
      </c>
      <c r="AW176" s="40">
        <f>SUMIF(Entrada_Dados_Ano_2012!$C$7:$C$253,D176,Entrada_Dados_Ano_2012!$AZ$7:$AZ$253)</f>
        <v>0</v>
      </c>
      <c r="AX176" s="40">
        <f>SUMIF(Entrada_Dados_Ano_2012!$C$7:$C$253,D176,Entrada_Dados_Ano_2012!$BA$7:$BA$253)</f>
        <v>0</v>
      </c>
      <c r="AY176" s="40">
        <f>SUMIF(Entrada_Dados_Ano_2012!$C$7:$C$253,D176,Entrada_Dados_Ano_2012!$BB$7:$BB$253)</f>
        <v>0</v>
      </c>
      <c r="AZ176" s="40">
        <f>SUMIF(Entrada_Dados_Ano_2012!$C$7:$C$253,D176,Entrada_Dados_Ano_2012!$BC$7:$BC$253)</f>
        <v>0</v>
      </c>
      <c r="BA176" s="40">
        <f>SUMIF(Entrada_Dados_Ano_2012!$C$7:$C$253,D176,Entrada_Dados_Ano_2012!$BD$7:$BD$253)</f>
        <v>0</v>
      </c>
      <c r="BB176" s="40">
        <f>SUMIF(Entrada_Dados_Ano_2012!$C$7:$C$253,D176,Entrada_Dados_Ano_2012!$BE$7:$BE$253)</f>
        <v>0</v>
      </c>
      <c r="BC176" s="40">
        <f>SUMIF(Entrada_Dados_Ano_2012!$C$7:$C$253,D176,Entrada_Dados_Ano_2012!$BF$7:$BF$253)</f>
        <v>1300</v>
      </c>
      <c r="BD176" s="40">
        <f>SUMIF(Entrada_Dados_Ano_2012!$C$7:$C$253,D176,Entrada_Dados_Ano_2012!$BG$7:$BG$253)</f>
        <v>0</v>
      </c>
      <c r="BE176" s="40">
        <f>SUMIF(Entrada_Dados_Ano_2012!$C$7:$C$253,D176,Entrada_Dados_Ano_2012!$BH$7:$BH$253)</f>
        <v>1700</v>
      </c>
      <c r="BF176" s="40">
        <f>SUMIF(Entrada_Dados_Ano_2012!$C$7:$C$253,D176,Entrada_Dados_Ano_2012!$BI$7:$BI$253)</f>
        <v>14230</v>
      </c>
      <c r="BG176" s="40">
        <f>SUMIF(Entrada_Dados_Ano_2012!$C$7:$C$253,D176,Entrada_Dados_Ano_2012!$BJ$7:$BJ$253)</f>
        <v>0</v>
      </c>
      <c r="BH176" s="40">
        <f>SUMIF(Entrada_Dados_Ano_2012!$C$7:$C$253,D176,Entrada_Dados_Ano_2012!$BK$7:$BK$253)</f>
        <v>0</v>
      </c>
      <c r="BI176" s="40">
        <f>SUMIF(Entrada_Dados_Ano_2012!$C$7:$C$253,D176,Entrada_Dados_Ano_2012!$BL$7:$BL$253)</f>
        <v>0</v>
      </c>
      <c r="BK176" s="80">
        <v>169</v>
      </c>
      <c r="BL176" s="81">
        <f t="shared" si="255"/>
        <v>0</v>
      </c>
      <c r="BM176" s="80" t="str">
        <f>IF(BL176=1,SUM($BL$8:BL176),"")</f>
        <v/>
      </c>
      <c r="BN176" s="86" t="str">
        <f t="shared" si="256"/>
        <v>Novo Planalto</v>
      </c>
      <c r="BO176" s="117">
        <f t="shared" si="339"/>
        <v>0</v>
      </c>
      <c r="BP176" s="116">
        <f>HLOOKUP($BP$6,$BZ$6:DI176,BX176)</f>
        <v>0</v>
      </c>
      <c r="BQ176" s="117">
        <f>HLOOKUP($BQ$6,$DJ$6:ES176,BX176)</f>
        <v>0</v>
      </c>
      <c r="BR176" s="116">
        <f>HLOOKUP($BR$6,$ET$6:GC176,BX176)</f>
        <v>0</v>
      </c>
      <c r="BS176" s="84" t="str">
        <f t="shared" si="257"/>
        <v/>
      </c>
      <c r="BT176" s="96" t="str">
        <f>IF((SUM($BL175:$BL$254)=0),"",IF($BK176=VLOOKUP($BK176,$BM$8:$BM$254,1),IF(VLOOKUP($BK176,$BM$8:$BO$254,2)=0,"",VLOOKUP($BK176,$BM$8:$BO$254,3))," "))</f>
        <v/>
      </c>
      <c r="BU176" s="93" t="str">
        <f t="shared" si="258"/>
        <v/>
      </c>
      <c r="BV176" s="90" t="str">
        <f t="shared" si="259"/>
        <v/>
      </c>
      <c r="BW176" s="93" t="str">
        <f t="shared" si="260"/>
        <v/>
      </c>
      <c r="BX176" s="97">
        <v>171</v>
      </c>
      <c r="BY176" s="29"/>
      <c r="BZ176" s="113"/>
      <c r="CA176" s="113">
        <f t="shared" si="261"/>
        <v>0</v>
      </c>
      <c r="CB176" s="113">
        <f t="shared" si="262"/>
        <v>0</v>
      </c>
      <c r="CC176" s="113">
        <f t="shared" si="263"/>
        <v>0</v>
      </c>
      <c r="CD176" s="113">
        <f t="shared" si="264"/>
        <v>0</v>
      </c>
      <c r="CE176" s="113">
        <f t="shared" ca="1" si="265"/>
        <v>0</v>
      </c>
      <c r="CF176" s="113">
        <f t="shared" si="266"/>
        <v>60</v>
      </c>
      <c r="CG176" s="113">
        <f t="shared" si="267"/>
        <v>0</v>
      </c>
      <c r="CH176" s="113">
        <f t="shared" si="268"/>
        <v>0</v>
      </c>
      <c r="CI176" s="113">
        <f t="shared" si="228"/>
        <v>0</v>
      </c>
      <c r="CJ176" s="113">
        <f t="shared" si="229"/>
        <v>0</v>
      </c>
      <c r="CK176" s="113">
        <f t="shared" si="269"/>
        <v>0</v>
      </c>
      <c r="CL176" s="113">
        <f t="shared" si="270"/>
        <v>0</v>
      </c>
      <c r="CM176" s="113">
        <f t="shared" si="271"/>
        <v>0</v>
      </c>
      <c r="CN176" s="113">
        <f t="shared" si="272"/>
        <v>0</v>
      </c>
      <c r="CO176" s="113">
        <f t="shared" si="273"/>
        <v>0</v>
      </c>
      <c r="CP176" s="113">
        <f t="shared" si="274"/>
        <v>0</v>
      </c>
      <c r="CQ176" s="113">
        <f t="shared" si="275"/>
        <v>0</v>
      </c>
      <c r="CR176" s="113">
        <f t="shared" si="276"/>
        <v>0</v>
      </c>
      <c r="CS176" s="113">
        <f t="shared" si="230"/>
        <v>0</v>
      </c>
      <c r="CT176" s="113">
        <f t="shared" si="231"/>
        <v>0</v>
      </c>
      <c r="CU176" s="113">
        <f t="shared" si="232"/>
        <v>0</v>
      </c>
      <c r="CV176" s="113">
        <f t="shared" si="233"/>
        <v>0</v>
      </c>
      <c r="CW176" s="113">
        <f t="shared" si="277"/>
        <v>90</v>
      </c>
      <c r="CX176" s="113">
        <f t="shared" si="234"/>
        <v>0</v>
      </c>
      <c r="CY176" s="113">
        <f t="shared" si="235"/>
        <v>0</v>
      </c>
      <c r="CZ176" s="113">
        <f t="shared" si="236"/>
        <v>0</v>
      </c>
      <c r="DA176" s="113">
        <f t="shared" si="278"/>
        <v>0</v>
      </c>
      <c r="DB176" s="113">
        <f t="shared" si="279"/>
        <v>420</v>
      </c>
      <c r="DC176" s="113">
        <f t="shared" si="280"/>
        <v>0</v>
      </c>
      <c r="DD176" s="113">
        <f t="shared" si="281"/>
        <v>4940</v>
      </c>
      <c r="DE176" s="113">
        <f t="shared" si="282"/>
        <v>0</v>
      </c>
      <c r="DF176" s="113">
        <f t="shared" si="283"/>
        <v>0</v>
      </c>
      <c r="DG176" s="113">
        <f t="shared" si="284"/>
        <v>0</v>
      </c>
      <c r="DH176" s="113">
        <f t="shared" si="285"/>
        <v>0</v>
      </c>
      <c r="DI176" s="113">
        <f t="shared" si="286"/>
        <v>0</v>
      </c>
      <c r="DJ176" s="113"/>
      <c r="DK176" s="113">
        <f t="shared" si="287"/>
        <v>0</v>
      </c>
      <c r="DL176" s="113">
        <f t="shared" si="288"/>
        <v>0</v>
      </c>
      <c r="DM176" s="113">
        <f t="shared" si="289"/>
        <v>0</v>
      </c>
      <c r="DN176" s="113">
        <f t="shared" si="290"/>
        <v>0</v>
      </c>
      <c r="DO176" s="113">
        <f t="shared" si="291"/>
        <v>0</v>
      </c>
      <c r="DP176" s="113">
        <f t="shared" si="292"/>
        <v>60</v>
      </c>
      <c r="DQ176" s="113">
        <f t="shared" si="293"/>
        <v>0</v>
      </c>
      <c r="DR176" s="113">
        <f t="shared" si="294"/>
        <v>0</v>
      </c>
      <c r="DS176" s="113">
        <f t="shared" si="237"/>
        <v>0</v>
      </c>
      <c r="DT176" s="113">
        <f t="shared" si="238"/>
        <v>0</v>
      </c>
      <c r="DU176" s="113">
        <f t="shared" si="295"/>
        <v>0</v>
      </c>
      <c r="DV176" s="113">
        <f t="shared" si="296"/>
        <v>0</v>
      </c>
      <c r="DW176" s="113">
        <f t="shared" si="297"/>
        <v>0</v>
      </c>
      <c r="DX176" s="113">
        <f t="shared" si="298"/>
        <v>0</v>
      </c>
      <c r="DY176" s="113">
        <f t="shared" si="299"/>
        <v>0</v>
      </c>
      <c r="DZ176" s="113">
        <f t="shared" si="300"/>
        <v>0</v>
      </c>
      <c r="EA176" s="113">
        <f t="shared" si="301"/>
        <v>0</v>
      </c>
      <c r="EB176" s="113">
        <f t="shared" si="302"/>
        <v>0</v>
      </c>
      <c r="EC176" s="113">
        <f t="shared" si="239"/>
        <v>0</v>
      </c>
      <c r="ED176" s="113">
        <f t="shared" si="240"/>
        <v>0</v>
      </c>
      <c r="EE176" s="113">
        <f t="shared" si="241"/>
        <v>0</v>
      </c>
      <c r="EF176" s="113">
        <f t="shared" si="242"/>
        <v>0</v>
      </c>
      <c r="EG176" s="113">
        <f t="shared" si="303"/>
        <v>90</v>
      </c>
      <c r="EH176" s="113">
        <f t="shared" si="243"/>
        <v>0</v>
      </c>
      <c r="EI176" s="113">
        <f t="shared" si="244"/>
        <v>0</v>
      </c>
      <c r="EJ176" s="113">
        <f t="shared" si="245"/>
        <v>0</v>
      </c>
      <c r="EK176" s="113">
        <f t="shared" si="304"/>
        <v>0</v>
      </c>
      <c r="EL176" s="113">
        <f t="shared" si="305"/>
        <v>420</v>
      </c>
      <c r="EM176" s="113">
        <f t="shared" si="306"/>
        <v>0</v>
      </c>
      <c r="EN176" s="113">
        <f t="shared" si="307"/>
        <v>4940</v>
      </c>
      <c r="EO176" s="113">
        <f t="shared" si="308"/>
        <v>0</v>
      </c>
      <c r="EP176" s="113">
        <f t="shared" si="309"/>
        <v>0</v>
      </c>
      <c r="EQ176" s="113">
        <f t="shared" si="310"/>
        <v>0</v>
      </c>
      <c r="ER176" s="113">
        <f t="shared" si="311"/>
        <v>0</v>
      </c>
      <c r="ES176" s="113">
        <f t="shared" si="312"/>
        <v>0</v>
      </c>
      <c r="ET176" s="113"/>
      <c r="EU176" s="113">
        <f t="shared" si="313"/>
        <v>0</v>
      </c>
      <c r="EV176" s="113">
        <f t="shared" si="314"/>
        <v>0</v>
      </c>
      <c r="EW176" s="113">
        <f t="shared" si="315"/>
        <v>0</v>
      </c>
      <c r="EX176" s="113">
        <f t="shared" si="316"/>
        <v>0</v>
      </c>
      <c r="EY176" s="113">
        <f t="shared" si="317"/>
        <v>0</v>
      </c>
      <c r="EZ176" s="113">
        <f t="shared" si="318"/>
        <v>130</v>
      </c>
      <c r="FA176" s="113">
        <f t="shared" si="319"/>
        <v>0</v>
      </c>
      <c r="FB176" s="113">
        <f t="shared" si="320"/>
        <v>0</v>
      </c>
      <c r="FC176" s="113">
        <f t="shared" si="246"/>
        <v>0</v>
      </c>
      <c r="FD176" s="113">
        <f t="shared" si="247"/>
        <v>0</v>
      </c>
      <c r="FE176" s="113">
        <f t="shared" si="321"/>
        <v>0</v>
      </c>
      <c r="FF176" s="113">
        <f t="shared" si="322"/>
        <v>0</v>
      </c>
      <c r="FG176" s="113">
        <f t="shared" si="323"/>
        <v>0</v>
      </c>
      <c r="FH176" s="113">
        <f t="shared" si="324"/>
        <v>0</v>
      </c>
      <c r="FI176" s="113">
        <f t="shared" si="325"/>
        <v>0</v>
      </c>
      <c r="FJ176" s="113">
        <f t="shared" si="326"/>
        <v>0</v>
      </c>
      <c r="FK176" s="113">
        <f t="shared" si="327"/>
        <v>0</v>
      </c>
      <c r="FL176" s="113">
        <f t="shared" si="328"/>
        <v>0</v>
      </c>
      <c r="FM176" s="113">
        <f t="shared" si="248"/>
        <v>0</v>
      </c>
      <c r="FN176" s="113">
        <f t="shared" si="249"/>
        <v>0</v>
      </c>
      <c r="FO176" s="113">
        <f t="shared" si="250"/>
        <v>0</v>
      </c>
      <c r="FP176" s="113">
        <f t="shared" si="251"/>
        <v>0</v>
      </c>
      <c r="FQ176" s="113">
        <f t="shared" si="329"/>
        <v>1300</v>
      </c>
      <c r="FR176" s="113">
        <f t="shared" si="252"/>
        <v>0</v>
      </c>
      <c r="FS176" s="113">
        <f t="shared" si="253"/>
        <v>0</v>
      </c>
      <c r="FT176" s="113">
        <f t="shared" si="254"/>
        <v>0</v>
      </c>
      <c r="FU176" s="113">
        <f t="shared" si="330"/>
        <v>0</v>
      </c>
      <c r="FV176" s="113">
        <f t="shared" si="331"/>
        <v>1700</v>
      </c>
      <c r="FW176" s="113">
        <f t="shared" si="332"/>
        <v>0</v>
      </c>
      <c r="FX176" s="113">
        <f t="shared" si="333"/>
        <v>14230</v>
      </c>
      <c r="FY176" s="113">
        <f t="shared" si="334"/>
        <v>0</v>
      </c>
      <c r="FZ176" s="113">
        <f t="shared" si="335"/>
        <v>0</v>
      </c>
      <c r="GA176" s="113">
        <f t="shared" si="336"/>
        <v>0</v>
      </c>
      <c r="GB176" s="113">
        <f t="shared" si="337"/>
        <v>0</v>
      </c>
      <c r="GC176" s="113">
        <f t="shared" si="338"/>
        <v>0</v>
      </c>
    </row>
    <row r="177" spans="2:185" ht="12.75" customHeight="1" x14ac:dyDescent="0.2">
      <c r="B177" s="124">
        <v>170</v>
      </c>
      <c r="C177" s="121" t="s">
        <v>438</v>
      </c>
      <c r="D177" s="126" t="s">
        <v>212</v>
      </c>
      <c r="E177" s="40">
        <f>SUMIF(Entrada_Dados_Ano_2012!$C$7:$C$253,D177,Entrada_Dados_Ano_2012!$D$7:$D$253)</f>
        <v>0</v>
      </c>
      <c r="F177" s="40">
        <f>SUMIF(Entrada_Dados_Ano_2012!$C$7:$C$253,D177,Entrada_Dados_Ano_2012!$E$7:$E$253)</f>
        <v>0</v>
      </c>
      <c r="G177" s="40">
        <f>SUMIF(Entrada_Dados_Ano_2012!$C$7:$C$253,D177,Entrada_Dados_Ano_2012!$F$7:$F$253)</f>
        <v>0</v>
      </c>
      <c r="H177" s="40">
        <f ca="1">SUMIF(Entrada_Dados_Ano_2012!$C$7:$C$253,D177,Entrada_Dados_Ano_2012!$G$7:$G$251)</f>
        <v>0</v>
      </c>
      <c r="I177" s="40">
        <f>SUMIF(Entrada_Dados_Ano_2012!$C$7:$C$251,D177,Entrada_Dados_Ano_2012!$H$7:$H$253)</f>
        <v>150</v>
      </c>
      <c r="J177" s="40">
        <f>SUMIF(Entrada_Dados_Ano_2012!$C$7:$C$253,D177,Entrada_Dados_Ano_2012!$I$7:$I$253)</f>
        <v>0</v>
      </c>
      <c r="K177" s="40">
        <f>SUMIF(Entrada_Dados_Ano_2012!$C$7:$C$253,D177,Entrada_Dados_Ano_2012!$J$7:$J$253)</f>
        <v>0</v>
      </c>
      <c r="L177" s="40">
        <f>SUMIF(Entrada_Dados_Ano_2012!$C$7:$C$253,D177,Entrada_Dados_Ano_2012!$K$7:$K$253)</f>
        <v>0</v>
      </c>
      <c r="M177" s="40">
        <f>SUMIF(Entrada_Dados_Ano_2012!$C$7:$C$253,D177,Entrada_Dados_Ano_2012!$L$7:$L$253)</f>
        <v>0</v>
      </c>
      <c r="N177" s="40">
        <f>SUMIF(Entrada_Dados_Ano_2012!$C$7:$C$253,D177,Entrada_Dados_Ano_2012!$M$7:$M$253)</f>
        <v>98</v>
      </c>
      <c r="O177" s="40">
        <f>SUMIF(Entrada_Dados_Ano_2012!$C$7:$C$253,D177,Entrada_Dados_Ano_2012!$N$7:$N$253)</f>
        <v>0</v>
      </c>
      <c r="P177" s="40">
        <f>SUMIF(Entrada_Dados_Ano_2012!$C$7:$C$253,D177,Entrada_Dados_Ano_2012!$O$7:$O$253)</f>
        <v>0</v>
      </c>
      <c r="Q177" s="40">
        <f>SUMIF(Entrada_Dados_Ano_2012!$C$7:$C$253,D177,Entrada_Dados_Ano_2012!$P$7:$P$253)</f>
        <v>40</v>
      </c>
      <c r="R177" s="40">
        <f>SUMIF(Entrada_Dados_Ano_2012!$C$7:$C$253,D177,Entrada_Dados_Ano_2012!$Q$7:$Q$253)</f>
        <v>0</v>
      </c>
      <c r="S177" s="40">
        <f>SUMIF(Entrada_Dados_Ano_2012!$C$7:$C$253,D177,Entrada_Dados_Ano_2012!$R$7:$R$253)</f>
        <v>6000</v>
      </c>
      <c r="T177" s="40">
        <f>SUMIF(Entrada_Dados_Ano_2012!$C$7:$C$253,D177,Entrada_Dados_Ano_2012!$S$7:$S$253)</f>
        <v>29000</v>
      </c>
      <c r="U177" s="40">
        <f>SUMIF(Entrada_Dados_Ano_2012!$C$7:$C$253,D177,Entrada_Dados_Ano_2012!$T$7:$T$253)</f>
        <v>2000</v>
      </c>
      <c r="V177" s="40">
        <f>SUMIF(Entrada_Dados_Ano_2012!$C$7:$C$253,D177,Entrada_Dados_Ano_2012!$U$7:$U$253)</f>
        <v>100</v>
      </c>
      <c r="W177" s="145">
        <f>SUMIF(Entrada_Dados_Ano_2012!$C$7:$C$253,D177,Entrada_Dados_Ano_2012!$V$7:$V$253)</f>
        <v>0</v>
      </c>
      <c r="X177" s="142">
        <f>SUMIF(Entrada_Dados_Ano_2012!$C$7:$C$253,D177,Entrada_Dados_Ano_2012!$Y$7:$Y$253)</f>
        <v>0</v>
      </c>
      <c r="Y177" s="40">
        <f>SUMIF(Entrada_Dados_Ano_2012!$C$7:$C$253,D177,Entrada_Dados_Ano_2012!$Z$7:$Z$253)</f>
        <v>0</v>
      </c>
      <c r="Z177" s="40">
        <f>SUMIF(Entrada_Dados_Ano_2012!$C$7:$C$253,D177,Entrada_Dados_Ano_2012!$AA$7:$AA$253)</f>
        <v>0</v>
      </c>
      <c r="AA177" s="40">
        <f>SUMIF(Entrada_Dados_Ano_2012!$C$7:$C$253,D177,Entrada_Dados_Ano_2012!$AB$7:$AB$253)</f>
        <v>0</v>
      </c>
      <c r="AB177" s="40">
        <f>SUMIF(Entrada_Dados_Ano_2012!$C$7:$C$253,D177,Entrada_Dados_Ano_2012!$AC$7:$AC$253)</f>
        <v>150</v>
      </c>
      <c r="AC177" s="40">
        <f>SUMIF(Entrada_Dados_Ano_2012!$C$7:$C$253,D177,Entrada_Dados_Ano_2012!$AD$7:$AD$253)</f>
        <v>0</v>
      </c>
      <c r="AD177" s="40">
        <f>SUMIF(Entrada_Dados_Ano_2012!$C$7:$C$253,D177,Entrada_Dados_Ano_2012!$AE$7:$AE$253)</f>
        <v>0</v>
      </c>
      <c r="AE177" s="40">
        <f>SUMIF(Entrada_Dados_Ano_2012!$C$7:$C$253,D177,Entrada_Dados_Ano_2012!$AF$7:$AF$253)</f>
        <v>0</v>
      </c>
      <c r="AF177" s="40">
        <f>SUMIF(Entrada_Dados_Ano_2012!$C$7:$C$253,D177,Entrada_Dados_Ano_2012!$AG$7:$AG$253)</f>
        <v>0</v>
      </c>
      <c r="AG177" s="40">
        <f>SUMIF(Entrada_Dados_Ano_2012!$C$7:$C$253,D177,Entrada_Dados_Ano_2012!$AH$7:$AH$253)</f>
        <v>98</v>
      </c>
      <c r="AH177" s="40">
        <f>SUMIF(Entrada_Dados_Ano_2012!$C$7:$C$253,D177,Entrada_Dados_Ano_2012!$AI$7:$AI$253)</f>
        <v>0</v>
      </c>
      <c r="AI177" s="40">
        <f>SUMIF(Entrada_Dados_Ano_2012!$C$7:$C$253,D177,Entrada_Dados_Ano_2012!$AJ$7:$AJ$253)</f>
        <v>0</v>
      </c>
      <c r="AJ177" s="40">
        <f>SUMIF(Entrada_Dados_Ano_2012!$C$7:$C$253,D177,Entrada_Dados_Ano_2012!$AK$7:$AK$253)</f>
        <v>40</v>
      </c>
      <c r="AK177" s="40">
        <f>SUMIF(Entrada_Dados_Ano_2012!$C$7:$C$253,D177,Entrada_Dados_Ano_2012!$AL$7:$AL$253)</f>
        <v>0</v>
      </c>
      <c r="AL177" s="40">
        <f>SUMIF(Entrada_Dados_Ano_2012!$C$7:$C$253,D177,Entrada_Dados_Ano_2012!$AM$7:$AM$253)</f>
        <v>6000</v>
      </c>
      <c r="AM177" s="40">
        <f>SUMIF(Entrada_Dados_Ano_2012!$C$7:$C$253,D177,Entrada_Dados_Ano_2012!$AN$7:$AN$253)</f>
        <v>29000</v>
      </c>
      <c r="AN177" s="40">
        <f>SUMIF(Entrada_Dados_Ano_2012!$C$7:$C$253,D177,Entrada_Dados_Ano_2012!$AO$7:$AO$253)</f>
        <v>2000</v>
      </c>
      <c r="AO177" s="40">
        <f>SUMIF(Entrada_Dados_Ano_2012!$C$7:$C$253,D177,Entrada_Dados_Ano_2012!$AP$7:$AP$253)</f>
        <v>100</v>
      </c>
      <c r="AP177" s="145">
        <f>SUMIF(Entrada_Dados_Ano_2012!$C$7:$C$253,D177,Entrada_Dados_Ano_2012!$AQ$7:$AQ$253)</f>
        <v>0</v>
      </c>
      <c r="AQ177" s="142">
        <f>SUMIF(Entrada_Dados_Ano_2012!$C$7:$C$253,D177,Entrada_Dados_Ano_2012!$AT$7:$AT$253)</f>
        <v>0</v>
      </c>
      <c r="AR177" s="40">
        <f>SUMIF(Entrada_Dados_Ano_2012!$C$7:$C$253,D177,Entrada_Dados_Ano_2012!$AU$7:$AU$253)</f>
        <v>0</v>
      </c>
      <c r="AS177" s="40">
        <f>SUMIF(Entrada_Dados_Ano_2012!$C$7:$C$253,D177,Entrada_Dados_Ano_2012!$AV$7:$AV$253)</f>
        <v>0</v>
      </c>
      <c r="AT177" s="40">
        <f>SUMIF(Entrada_Dados_Ano_2012!$C$7:$C$253,D177,Entrada_Dados_Ano_2012!$AW$7:$AW$253)</f>
        <v>0</v>
      </c>
      <c r="AU177" s="40">
        <f>SUMIF(Entrada_Dados_Ano_2012!$C$7:$C$253,D177,Entrada_Dados_Ano_2012!$AX$7:$AX$253)</f>
        <v>270</v>
      </c>
      <c r="AV177" s="40">
        <f>SUMIF(Entrada_Dados_Ano_2012!$C$7:$C$253,D177,Entrada_Dados_Ano_2012!$AY$7:$AY$253)</f>
        <v>0</v>
      </c>
      <c r="AW177" s="40">
        <f>SUMIF(Entrada_Dados_Ano_2012!$C$7:$C$253,D177,Entrada_Dados_Ano_2012!$AZ$7:$AZ$253)</f>
        <v>0</v>
      </c>
      <c r="AX177" s="40">
        <f>SUMIF(Entrada_Dados_Ano_2012!$C$7:$C$253,D177,Entrada_Dados_Ano_2012!$BA$7:$BA$253)</f>
        <v>0</v>
      </c>
      <c r="AY177" s="40">
        <f>SUMIF(Entrada_Dados_Ano_2012!$C$7:$C$253,D177,Entrada_Dados_Ano_2012!$BB$7:$BB$253)</f>
        <v>0</v>
      </c>
      <c r="AZ177" s="40">
        <f>SUMIF(Entrada_Dados_Ano_2012!$C$7:$C$253,D177,Entrada_Dados_Ano_2012!$BC$7:$BC$253)</f>
        <v>218</v>
      </c>
      <c r="BA177" s="40">
        <f>SUMIF(Entrada_Dados_Ano_2012!$C$7:$C$253,D177,Entrada_Dados_Ano_2012!$BD$7:$BD$253)</f>
        <v>0</v>
      </c>
      <c r="BB177" s="40">
        <f>SUMIF(Entrada_Dados_Ano_2012!$C$7:$C$253,D177,Entrada_Dados_Ano_2012!$BE$7:$BE$253)</f>
        <v>0</v>
      </c>
      <c r="BC177" s="40">
        <f>SUMIF(Entrada_Dados_Ano_2012!$C$7:$C$253,D177,Entrada_Dados_Ano_2012!$BF$7:$BF$253)</f>
        <v>660</v>
      </c>
      <c r="BD177" s="40">
        <f>SUMIF(Entrada_Dados_Ano_2012!$C$7:$C$253,D177,Entrada_Dados_Ano_2012!$BG$7:$BG$253)</f>
        <v>0</v>
      </c>
      <c r="BE177" s="40">
        <f>SUMIF(Entrada_Dados_Ano_2012!$C$7:$C$253,D177,Entrada_Dados_Ano_2012!$BH$7:$BH$253)</f>
        <v>45000</v>
      </c>
      <c r="BF177" s="40">
        <f>SUMIF(Entrada_Dados_Ano_2012!$C$7:$C$253,D177,Entrada_Dados_Ano_2012!$BI$7:$BI$253)</f>
        <v>87000</v>
      </c>
      <c r="BG177" s="40">
        <f>SUMIF(Entrada_Dados_Ano_2012!$C$7:$C$253,D177,Entrada_Dados_Ano_2012!$BJ$7:$BJ$253)</f>
        <v>8400</v>
      </c>
      <c r="BH177" s="40">
        <f>SUMIF(Entrada_Dados_Ano_2012!$C$7:$C$253,D177,Entrada_Dados_Ano_2012!$BK$7:$BK$253)</f>
        <v>9500</v>
      </c>
      <c r="BI177" s="40">
        <f>SUMIF(Entrada_Dados_Ano_2012!$C$7:$C$253,D177,Entrada_Dados_Ano_2012!$BL$7:$BL$253)</f>
        <v>0</v>
      </c>
      <c r="BK177" s="80">
        <v>170</v>
      </c>
      <c r="BL177" s="81">
        <f t="shared" si="255"/>
        <v>0</v>
      </c>
      <c r="BM177" s="80" t="str">
        <f>IF(BL177=1,SUM($BL$8:BL177),"")</f>
        <v/>
      </c>
      <c r="BN177" s="86" t="str">
        <f t="shared" si="256"/>
        <v>Orizona</v>
      </c>
      <c r="BO177" s="117">
        <f t="shared" si="339"/>
        <v>0</v>
      </c>
      <c r="BP177" s="116">
        <f>HLOOKUP($BP$6,$BZ$6:DI177,BX177)</f>
        <v>0</v>
      </c>
      <c r="BQ177" s="117">
        <f>HLOOKUP($BQ$6,$DJ$6:ES177,BX177)</f>
        <v>0</v>
      </c>
      <c r="BR177" s="116">
        <f>HLOOKUP($BR$6,$ET$6:GC177,BX177)</f>
        <v>0</v>
      </c>
      <c r="BS177" s="84" t="str">
        <f t="shared" si="257"/>
        <v/>
      </c>
      <c r="BT177" s="96" t="str">
        <f>IF((SUM($BL176:$BL$254)=0),"",IF($BK177=VLOOKUP($BK177,$BM$8:$BM$254,1),IF(VLOOKUP($BK177,$BM$8:$BO$254,2)=0,"",VLOOKUP($BK177,$BM$8:$BO$254,3))," "))</f>
        <v/>
      </c>
      <c r="BU177" s="93" t="str">
        <f t="shared" si="258"/>
        <v/>
      </c>
      <c r="BV177" s="90" t="str">
        <f t="shared" si="259"/>
        <v/>
      </c>
      <c r="BW177" s="93" t="str">
        <f t="shared" si="260"/>
        <v/>
      </c>
      <c r="BX177" s="97">
        <v>172</v>
      </c>
      <c r="BY177" s="29"/>
      <c r="BZ177" s="113"/>
      <c r="CA177" s="113">
        <f t="shared" si="261"/>
        <v>0</v>
      </c>
      <c r="CB177" s="113">
        <f t="shared" si="262"/>
        <v>0</v>
      </c>
      <c r="CC177" s="113">
        <f t="shared" si="263"/>
        <v>0</v>
      </c>
      <c r="CD177" s="113">
        <f t="shared" si="264"/>
        <v>0</v>
      </c>
      <c r="CE177" s="113">
        <f t="shared" ca="1" si="265"/>
        <v>0</v>
      </c>
      <c r="CF177" s="113">
        <f t="shared" si="266"/>
        <v>150</v>
      </c>
      <c r="CG177" s="113">
        <f t="shared" si="267"/>
        <v>0</v>
      </c>
      <c r="CH177" s="113">
        <f t="shared" si="268"/>
        <v>0</v>
      </c>
      <c r="CI177" s="113">
        <f t="shared" si="228"/>
        <v>0</v>
      </c>
      <c r="CJ177" s="113">
        <f t="shared" si="229"/>
        <v>0</v>
      </c>
      <c r="CK177" s="113">
        <f t="shared" si="269"/>
        <v>0</v>
      </c>
      <c r="CL177" s="113">
        <f t="shared" si="270"/>
        <v>0</v>
      </c>
      <c r="CM177" s="113">
        <f t="shared" si="271"/>
        <v>0</v>
      </c>
      <c r="CN177" s="113">
        <f t="shared" si="272"/>
        <v>0</v>
      </c>
      <c r="CO177" s="113">
        <f t="shared" si="273"/>
        <v>98</v>
      </c>
      <c r="CP177" s="113">
        <f t="shared" si="274"/>
        <v>0</v>
      </c>
      <c r="CQ177" s="113">
        <f t="shared" si="275"/>
        <v>0</v>
      </c>
      <c r="CR177" s="113">
        <f t="shared" si="276"/>
        <v>0</v>
      </c>
      <c r="CS177" s="113">
        <f t="shared" si="230"/>
        <v>0</v>
      </c>
      <c r="CT177" s="113">
        <f t="shared" si="231"/>
        <v>0</v>
      </c>
      <c r="CU177" s="113">
        <f t="shared" si="232"/>
        <v>0</v>
      </c>
      <c r="CV177" s="113">
        <f t="shared" si="233"/>
        <v>0</v>
      </c>
      <c r="CW177" s="113">
        <f t="shared" si="277"/>
        <v>40</v>
      </c>
      <c r="CX177" s="113">
        <f t="shared" si="234"/>
        <v>0</v>
      </c>
      <c r="CY177" s="113">
        <f t="shared" si="235"/>
        <v>0</v>
      </c>
      <c r="CZ177" s="113">
        <f t="shared" si="236"/>
        <v>0</v>
      </c>
      <c r="DA177" s="113">
        <f t="shared" si="278"/>
        <v>0</v>
      </c>
      <c r="DB177" s="113">
        <f t="shared" si="279"/>
        <v>6000</v>
      </c>
      <c r="DC177" s="113">
        <f t="shared" si="280"/>
        <v>0</v>
      </c>
      <c r="DD177" s="113">
        <f t="shared" si="281"/>
        <v>29000</v>
      </c>
      <c r="DE177" s="113">
        <f t="shared" si="282"/>
        <v>2000</v>
      </c>
      <c r="DF177" s="113">
        <f t="shared" si="283"/>
        <v>0</v>
      </c>
      <c r="DG177" s="113">
        <f t="shared" si="284"/>
        <v>100</v>
      </c>
      <c r="DH177" s="113">
        <f t="shared" si="285"/>
        <v>0</v>
      </c>
      <c r="DI177" s="113">
        <f t="shared" si="286"/>
        <v>0</v>
      </c>
      <c r="DJ177" s="113"/>
      <c r="DK177" s="113">
        <f t="shared" si="287"/>
        <v>0</v>
      </c>
      <c r="DL177" s="113">
        <f t="shared" si="288"/>
        <v>0</v>
      </c>
      <c r="DM177" s="113">
        <f t="shared" si="289"/>
        <v>0</v>
      </c>
      <c r="DN177" s="113">
        <f t="shared" si="290"/>
        <v>0</v>
      </c>
      <c r="DO177" s="113">
        <f t="shared" si="291"/>
        <v>0</v>
      </c>
      <c r="DP177" s="113">
        <f t="shared" si="292"/>
        <v>150</v>
      </c>
      <c r="DQ177" s="113">
        <f t="shared" si="293"/>
        <v>0</v>
      </c>
      <c r="DR177" s="113">
        <f t="shared" si="294"/>
        <v>0</v>
      </c>
      <c r="DS177" s="113">
        <f t="shared" si="237"/>
        <v>0</v>
      </c>
      <c r="DT177" s="113">
        <f t="shared" si="238"/>
        <v>0</v>
      </c>
      <c r="DU177" s="113">
        <f t="shared" si="295"/>
        <v>0</v>
      </c>
      <c r="DV177" s="113">
        <f t="shared" si="296"/>
        <v>0</v>
      </c>
      <c r="DW177" s="113">
        <f t="shared" si="297"/>
        <v>0</v>
      </c>
      <c r="DX177" s="113">
        <f t="shared" si="298"/>
        <v>0</v>
      </c>
      <c r="DY177" s="113">
        <f t="shared" si="299"/>
        <v>98</v>
      </c>
      <c r="DZ177" s="113">
        <f t="shared" si="300"/>
        <v>0</v>
      </c>
      <c r="EA177" s="113">
        <f t="shared" si="301"/>
        <v>0</v>
      </c>
      <c r="EB177" s="113">
        <f t="shared" si="302"/>
        <v>0</v>
      </c>
      <c r="EC177" s="113">
        <f t="shared" si="239"/>
        <v>0</v>
      </c>
      <c r="ED177" s="113">
        <f t="shared" si="240"/>
        <v>0</v>
      </c>
      <c r="EE177" s="113">
        <f t="shared" si="241"/>
        <v>0</v>
      </c>
      <c r="EF177" s="113">
        <f t="shared" si="242"/>
        <v>0</v>
      </c>
      <c r="EG177" s="113">
        <f t="shared" si="303"/>
        <v>40</v>
      </c>
      <c r="EH177" s="113">
        <f t="shared" si="243"/>
        <v>0</v>
      </c>
      <c r="EI177" s="113">
        <f t="shared" si="244"/>
        <v>0</v>
      </c>
      <c r="EJ177" s="113">
        <f t="shared" si="245"/>
        <v>0</v>
      </c>
      <c r="EK177" s="113">
        <f t="shared" si="304"/>
        <v>0</v>
      </c>
      <c r="EL177" s="113">
        <f t="shared" si="305"/>
        <v>6000</v>
      </c>
      <c r="EM177" s="113">
        <f t="shared" si="306"/>
        <v>0</v>
      </c>
      <c r="EN177" s="113">
        <f t="shared" si="307"/>
        <v>29000</v>
      </c>
      <c r="EO177" s="113">
        <f t="shared" si="308"/>
        <v>2000</v>
      </c>
      <c r="EP177" s="113">
        <f t="shared" si="309"/>
        <v>0</v>
      </c>
      <c r="EQ177" s="113">
        <f t="shared" si="310"/>
        <v>100</v>
      </c>
      <c r="ER177" s="113">
        <f t="shared" si="311"/>
        <v>0</v>
      </c>
      <c r="ES177" s="113">
        <f t="shared" si="312"/>
        <v>0</v>
      </c>
      <c r="ET177" s="113"/>
      <c r="EU177" s="113">
        <f t="shared" si="313"/>
        <v>0</v>
      </c>
      <c r="EV177" s="113">
        <f t="shared" si="314"/>
        <v>0</v>
      </c>
      <c r="EW177" s="113">
        <f t="shared" si="315"/>
        <v>0</v>
      </c>
      <c r="EX177" s="113">
        <f t="shared" si="316"/>
        <v>0</v>
      </c>
      <c r="EY177" s="113">
        <f t="shared" si="317"/>
        <v>0</v>
      </c>
      <c r="EZ177" s="113">
        <f t="shared" si="318"/>
        <v>270</v>
      </c>
      <c r="FA177" s="113">
        <f t="shared" si="319"/>
        <v>0</v>
      </c>
      <c r="FB177" s="113">
        <f t="shared" si="320"/>
        <v>0</v>
      </c>
      <c r="FC177" s="113">
        <f t="shared" si="246"/>
        <v>0</v>
      </c>
      <c r="FD177" s="113">
        <f t="shared" si="247"/>
        <v>0</v>
      </c>
      <c r="FE177" s="113">
        <f t="shared" si="321"/>
        <v>0</v>
      </c>
      <c r="FF177" s="113">
        <f t="shared" si="322"/>
        <v>0</v>
      </c>
      <c r="FG177" s="113">
        <f t="shared" si="323"/>
        <v>0</v>
      </c>
      <c r="FH177" s="113">
        <f t="shared" si="324"/>
        <v>0</v>
      </c>
      <c r="FI177" s="113">
        <f t="shared" si="325"/>
        <v>218</v>
      </c>
      <c r="FJ177" s="113">
        <f t="shared" si="326"/>
        <v>0</v>
      </c>
      <c r="FK177" s="113">
        <f t="shared" si="327"/>
        <v>0</v>
      </c>
      <c r="FL177" s="113">
        <f t="shared" si="328"/>
        <v>0</v>
      </c>
      <c r="FM177" s="113">
        <f t="shared" si="248"/>
        <v>0</v>
      </c>
      <c r="FN177" s="113">
        <f t="shared" si="249"/>
        <v>0</v>
      </c>
      <c r="FO177" s="113">
        <f t="shared" si="250"/>
        <v>0</v>
      </c>
      <c r="FP177" s="113">
        <f t="shared" si="251"/>
        <v>0</v>
      </c>
      <c r="FQ177" s="113">
        <f t="shared" si="329"/>
        <v>660</v>
      </c>
      <c r="FR177" s="113">
        <f t="shared" si="252"/>
        <v>0</v>
      </c>
      <c r="FS177" s="113">
        <f t="shared" si="253"/>
        <v>0</v>
      </c>
      <c r="FT177" s="113">
        <f t="shared" si="254"/>
        <v>0</v>
      </c>
      <c r="FU177" s="113">
        <f t="shared" si="330"/>
        <v>0</v>
      </c>
      <c r="FV177" s="113">
        <f t="shared" si="331"/>
        <v>45000</v>
      </c>
      <c r="FW177" s="113">
        <f t="shared" si="332"/>
        <v>0</v>
      </c>
      <c r="FX177" s="113">
        <f t="shared" si="333"/>
        <v>87000</v>
      </c>
      <c r="FY177" s="113">
        <f t="shared" si="334"/>
        <v>8400</v>
      </c>
      <c r="FZ177" s="113">
        <f t="shared" si="335"/>
        <v>0</v>
      </c>
      <c r="GA177" s="113">
        <f t="shared" si="336"/>
        <v>9500</v>
      </c>
      <c r="GB177" s="113">
        <f t="shared" si="337"/>
        <v>0</v>
      </c>
      <c r="GC177" s="113">
        <f t="shared" si="338"/>
        <v>0</v>
      </c>
    </row>
    <row r="178" spans="2:185" ht="12.75" customHeight="1" x14ac:dyDescent="0.2">
      <c r="B178" s="124">
        <v>171</v>
      </c>
      <c r="C178" s="121" t="s">
        <v>439</v>
      </c>
      <c r="D178" s="126" t="s">
        <v>213</v>
      </c>
      <c r="E178" s="40">
        <f>SUMIF(Entrada_Dados_Ano_2012!$C$7:$C$253,D178,Entrada_Dados_Ano_2012!$D$7:$D$253)</f>
        <v>0</v>
      </c>
      <c r="F178" s="40">
        <f>SUMIF(Entrada_Dados_Ano_2012!$C$7:$C$253,D178,Entrada_Dados_Ano_2012!$E$7:$E$253)</f>
        <v>0</v>
      </c>
      <c r="G178" s="40">
        <f>SUMIF(Entrada_Dados_Ano_2012!$C$7:$C$253,D178,Entrada_Dados_Ano_2012!$F$7:$F$253)</f>
        <v>0</v>
      </c>
      <c r="H178" s="40">
        <f ca="1">SUMIF(Entrada_Dados_Ano_2012!$C$7:$C$253,D178,Entrada_Dados_Ano_2012!$G$7:$G$251)</f>
        <v>0</v>
      </c>
      <c r="I178" s="40">
        <f>SUMIF(Entrada_Dados_Ano_2012!$C$7:$C$251,D178,Entrada_Dados_Ano_2012!$H$7:$H$253)</f>
        <v>0</v>
      </c>
      <c r="J178" s="40">
        <f>SUMIF(Entrada_Dados_Ano_2012!$C$7:$C$253,D178,Entrada_Dados_Ano_2012!$I$7:$I$253)</f>
        <v>0</v>
      </c>
      <c r="K178" s="40">
        <f>SUMIF(Entrada_Dados_Ano_2012!$C$7:$C$253,D178,Entrada_Dados_Ano_2012!$J$7:$J$253)</f>
        <v>0</v>
      </c>
      <c r="L178" s="40">
        <f>SUMIF(Entrada_Dados_Ano_2012!$C$7:$C$253,D178,Entrada_Dados_Ano_2012!$K$7:$K$253)</f>
        <v>0</v>
      </c>
      <c r="M178" s="40">
        <f>SUMIF(Entrada_Dados_Ano_2012!$C$7:$C$253,D178,Entrada_Dados_Ano_2012!$L$7:$L$253)</f>
        <v>0</v>
      </c>
      <c r="N178" s="40">
        <f>SUMIF(Entrada_Dados_Ano_2012!$C$7:$C$253,D178,Entrada_Dados_Ano_2012!$M$7:$M$253)</f>
        <v>0</v>
      </c>
      <c r="O178" s="40">
        <f>SUMIF(Entrada_Dados_Ano_2012!$C$7:$C$253,D178,Entrada_Dados_Ano_2012!$N$7:$N$253)</f>
        <v>0</v>
      </c>
      <c r="P178" s="40">
        <f>SUMIF(Entrada_Dados_Ano_2012!$C$7:$C$253,D178,Entrada_Dados_Ano_2012!$O$7:$O$253)</f>
        <v>0</v>
      </c>
      <c r="Q178" s="40">
        <f>SUMIF(Entrada_Dados_Ano_2012!$C$7:$C$253,D178,Entrada_Dados_Ano_2012!$P$7:$P$253)</f>
        <v>5</v>
      </c>
      <c r="R178" s="40">
        <f>SUMIF(Entrada_Dados_Ano_2012!$C$7:$C$253,D178,Entrada_Dados_Ano_2012!$Q$7:$Q$253)</f>
        <v>0</v>
      </c>
      <c r="S178" s="40">
        <f>SUMIF(Entrada_Dados_Ano_2012!$C$7:$C$253,D178,Entrada_Dados_Ano_2012!$R$7:$R$253)</f>
        <v>900</v>
      </c>
      <c r="T178" s="40">
        <f>SUMIF(Entrada_Dados_Ano_2012!$C$7:$C$253,D178,Entrada_Dados_Ano_2012!$S$7:$S$253)</f>
        <v>0</v>
      </c>
      <c r="U178" s="40">
        <f>SUMIF(Entrada_Dados_Ano_2012!$C$7:$C$253,D178,Entrada_Dados_Ano_2012!$T$7:$T$253)</f>
        <v>0</v>
      </c>
      <c r="V178" s="40">
        <f>SUMIF(Entrada_Dados_Ano_2012!$C$7:$C$253,D178,Entrada_Dados_Ano_2012!$U$7:$U$253)</f>
        <v>45</v>
      </c>
      <c r="W178" s="145">
        <f>SUMIF(Entrada_Dados_Ano_2012!$C$7:$C$253,D178,Entrada_Dados_Ano_2012!$V$7:$V$253)</f>
        <v>0</v>
      </c>
      <c r="X178" s="142">
        <f>SUMIF(Entrada_Dados_Ano_2012!$C$7:$C$253,D178,Entrada_Dados_Ano_2012!$Y$7:$Y$253)</f>
        <v>0</v>
      </c>
      <c r="Y178" s="40">
        <f>SUMIF(Entrada_Dados_Ano_2012!$C$7:$C$253,D178,Entrada_Dados_Ano_2012!$Z$7:$Z$253)</f>
        <v>0</v>
      </c>
      <c r="Z178" s="40">
        <f>SUMIF(Entrada_Dados_Ano_2012!$C$7:$C$253,D178,Entrada_Dados_Ano_2012!$AA$7:$AA$253)</f>
        <v>0</v>
      </c>
      <c r="AA178" s="40">
        <f>SUMIF(Entrada_Dados_Ano_2012!$C$7:$C$253,D178,Entrada_Dados_Ano_2012!$AB$7:$AB$253)</f>
        <v>0</v>
      </c>
      <c r="AB178" s="40">
        <f>SUMIF(Entrada_Dados_Ano_2012!$C$7:$C$253,D178,Entrada_Dados_Ano_2012!$AC$7:$AC$253)</f>
        <v>0</v>
      </c>
      <c r="AC178" s="40">
        <f>SUMIF(Entrada_Dados_Ano_2012!$C$7:$C$253,D178,Entrada_Dados_Ano_2012!$AD$7:$AD$253)</f>
        <v>0</v>
      </c>
      <c r="AD178" s="40">
        <f>SUMIF(Entrada_Dados_Ano_2012!$C$7:$C$253,D178,Entrada_Dados_Ano_2012!$AE$7:$AE$253)</f>
        <v>0</v>
      </c>
      <c r="AE178" s="40">
        <f>SUMIF(Entrada_Dados_Ano_2012!$C$7:$C$253,D178,Entrada_Dados_Ano_2012!$AF$7:$AF$253)</f>
        <v>0</v>
      </c>
      <c r="AF178" s="40">
        <f>SUMIF(Entrada_Dados_Ano_2012!$C$7:$C$253,D178,Entrada_Dados_Ano_2012!$AG$7:$AG$253)</f>
        <v>0</v>
      </c>
      <c r="AG178" s="40">
        <f>SUMIF(Entrada_Dados_Ano_2012!$C$7:$C$253,D178,Entrada_Dados_Ano_2012!$AH$7:$AH$253)</f>
        <v>0</v>
      </c>
      <c r="AH178" s="40">
        <f>SUMIF(Entrada_Dados_Ano_2012!$C$7:$C$253,D178,Entrada_Dados_Ano_2012!$AI$7:$AI$253)</f>
        <v>0</v>
      </c>
      <c r="AI178" s="40">
        <f>SUMIF(Entrada_Dados_Ano_2012!$C$7:$C$253,D178,Entrada_Dados_Ano_2012!$AJ$7:$AJ$253)</f>
        <v>0</v>
      </c>
      <c r="AJ178" s="40">
        <f>SUMIF(Entrada_Dados_Ano_2012!$C$7:$C$253,D178,Entrada_Dados_Ano_2012!$AK$7:$AK$253)</f>
        <v>5</v>
      </c>
      <c r="AK178" s="40">
        <f>SUMIF(Entrada_Dados_Ano_2012!$C$7:$C$253,D178,Entrada_Dados_Ano_2012!$AL$7:$AL$253)</f>
        <v>0</v>
      </c>
      <c r="AL178" s="40">
        <f>SUMIF(Entrada_Dados_Ano_2012!$C$7:$C$253,D178,Entrada_Dados_Ano_2012!$AM$7:$AM$253)</f>
        <v>900</v>
      </c>
      <c r="AM178" s="40">
        <f>SUMIF(Entrada_Dados_Ano_2012!$C$7:$C$253,D178,Entrada_Dados_Ano_2012!$AN$7:$AN$253)</f>
        <v>0</v>
      </c>
      <c r="AN178" s="40">
        <f>SUMIF(Entrada_Dados_Ano_2012!$C$7:$C$253,D178,Entrada_Dados_Ano_2012!$AO$7:$AO$253)</f>
        <v>0</v>
      </c>
      <c r="AO178" s="40">
        <f>SUMIF(Entrada_Dados_Ano_2012!$C$7:$C$253,D178,Entrada_Dados_Ano_2012!$AP$7:$AP$253)</f>
        <v>45</v>
      </c>
      <c r="AP178" s="145">
        <f>SUMIF(Entrada_Dados_Ano_2012!$C$7:$C$253,D178,Entrada_Dados_Ano_2012!$AQ$7:$AQ$253)</f>
        <v>0</v>
      </c>
      <c r="AQ178" s="142">
        <f>SUMIF(Entrada_Dados_Ano_2012!$C$7:$C$253,D178,Entrada_Dados_Ano_2012!$AT$7:$AT$253)</f>
        <v>0</v>
      </c>
      <c r="AR178" s="40">
        <f>SUMIF(Entrada_Dados_Ano_2012!$C$7:$C$253,D178,Entrada_Dados_Ano_2012!$AU$7:$AU$253)</f>
        <v>0</v>
      </c>
      <c r="AS178" s="40">
        <f>SUMIF(Entrada_Dados_Ano_2012!$C$7:$C$253,D178,Entrada_Dados_Ano_2012!$AV$7:$AV$253)</f>
        <v>0</v>
      </c>
      <c r="AT178" s="40">
        <f>SUMIF(Entrada_Dados_Ano_2012!$C$7:$C$253,D178,Entrada_Dados_Ano_2012!$AW$7:$AW$253)</f>
        <v>0</v>
      </c>
      <c r="AU178" s="40">
        <f>SUMIF(Entrada_Dados_Ano_2012!$C$7:$C$253,D178,Entrada_Dados_Ano_2012!$AX$7:$AX$253)</f>
        <v>0</v>
      </c>
      <c r="AV178" s="40">
        <f>SUMIF(Entrada_Dados_Ano_2012!$C$7:$C$253,D178,Entrada_Dados_Ano_2012!$AY$7:$AY$253)</f>
        <v>0</v>
      </c>
      <c r="AW178" s="40">
        <f>SUMIF(Entrada_Dados_Ano_2012!$C$7:$C$253,D178,Entrada_Dados_Ano_2012!$AZ$7:$AZ$253)</f>
        <v>0</v>
      </c>
      <c r="AX178" s="40">
        <f>SUMIF(Entrada_Dados_Ano_2012!$C$7:$C$253,D178,Entrada_Dados_Ano_2012!$BA$7:$BA$253)</f>
        <v>0</v>
      </c>
      <c r="AY178" s="40">
        <f>SUMIF(Entrada_Dados_Ano_2012!$C$7:$C$253,D178,Entrada_Dados_Ano_2012!$BB$7:$BB$253)</f>
        <v>0</v>
      </c>
      <c r="AZ178" s="40">
        <f>SUMIF(Entrada_Dados_Ano_2012!$C$7:$C$253,D178,Entrada_Dados_Ano_2012!$BC$7:$BC$253)</f>
        <v>0</v>
      </c>
      <c r="BA178" s="40">
        <f>SUMIF(Entrada_Dados_Ano_2012!$C$7:$C$253,D178,Entrada_Dados_Ano_2012!$BD$7:$BD$253)</f>
        <v>0</v>
      </c>
      <c r="BB178" s="40">
        <f>SUMIF(Entrada_Dados_Ano_2012!$C$7:$C$253,D178,Entrada_Dados_Ano_2012!$BE$7:$BE$253)</f>
        <v>0</v>
      </c>
      <c r="BC178" s="40">
        <f>SUMIF(Entrada_Dados_Ano_2012!$C$7:$C$253,D178,Entrada_Dados_Ano_2012!$BF$7:$BF$253)</f>
        <v>73</v>
      </c>
      <c r="BD178" s="40">
        <f>SUMIF(Entrada_Dados_Ano_2012!$C$7:$C$253,D178,Entrada_Dados_Ano_2012!$BG$7:$BG$253)</f>
        <v>0</v>
      </c>
      <c r="BE178" s="40">
        <f>SUMIF(Entrada_Dados_Ano_2012!$C$7:$C$253,D178,Entrada_Dados_Ano_2012!$BH$7:$BH$253)</f>
        <v>6000</v>
      </c>
      <c r="BF178" s="40">
        <f>SUMIF(Entrada_Dados_Ano_2012!$C$7:$C$253,D178,Entrada_Dados_Ano_2012!$BI$7:$BI$253)</f>
        <v>0</v>
      </c>
      <c r="BG178" s="40">
        <f>SUMIF(Entrada_Dados_Ano_2012!$C$7:$C$253,D178,Entrada_Dados_Ano_2012!$BJ$7:$BJ$253)</f>
        <v>0</v>
      </c>
      <c r="BH178" s="40">
        <f>SUMIF(Entrada_Dados_Ano_2012!$C$7:$C$253,D178,Entrada_Dados_Ano_2012!$BK$7:$BK$253)</f>
        <v>3700</v>
      </c>
      <c r="BI178" s="40">
        <f>SUMIF(Entrada_Dados_Ano_2012!$C$7:$C$253,D178,Entrada_Dados_Ano_2012!$BL$7:$BL$253)</f>
        <v>0</v>
      </c>
      <c r="BK178" s="80">
        <v>171</v>
      </c>
      <c r="BL178" s="81">
        <f t="shared" si="255"/>
        <v>0</v>
      </c>
      <c r="BM178" s="80" t="str">
        <f>IF(BL178=1,SUM($BL$8:BL178),"")</f>
        <v/>
      </c>
      <c r="BN178" s="86" t="str">
        <f t="shared" si="256"/>
        <v>Ouro Verde de Goiás</v>
      </c>
      <c r="BO178" s="117">
        <f t="shared" si="339"/>
        <v>0</v>
      </c>
      <c r="BP178" s="116">
        <f>HLOOKUP($BP$6,$BZ$6:DI178,BX178)</f>
        <v>0</v>
      </c>
      <c r="BQ178" s="117">
        <f>HLOOKUP($BQ$6,$DJ$6:ES178,BX178)</f>
        <v>0</v>
      </c>
      <c r="BR178" s="116">
        <f>HLOOKUP($BR$6,$ET$6:GC178,BX178)</f>
        <v>0</v>
      </c>
      <c r="BS178" s="84" t="str">
        <f t="shared" si="257"/>
        <v/>
      </c>
      <c r="BT178" s="96" t="str">
        <f>IF((SUM($BL177:$BL$254)=0),"",IF($BK178=VLOOKUP($BK178,$BM$8:$BM$254,1),IF(VLOOKUP($BK178,$BM$8:$BO$254,2)=0,"",VLOOKUP($BK178,$BM$8:$BO$254,3))," "))</f>
        <v/>
      </c>
      <c r="BU178" s="93" t="str">
        <f t="shared" si="258"/>
        <v/>
      </c>
      <c r="BV178" s="90" t="str">
        <f t="shared" si="259"/>
        <v/>
      </c>
      <c r="BW178" s="93" t="str">
        <f t="shared" si="260"/>
        <v/>
      </c>
      <c r="BX178" s="97">
        <v>173</v>
      </c>
      <c r="BY178" s="29"/>
      <c r="BZ178" s="113"/>
      <c r="CA178" s="113">
        <f t="shared" si="261"/>
        <v>0</v>
      </c>
      <c r="CB178" s="113">
        <f t="shared" si="262"/>
        <v>0</v>
      </c>
      <c r="CC178" s="113">
        <f t="shared" si="263"/>
        <v>0</v>
      </c>
      <c r="CD178" s="113">
        <f t="shared" si="264"/>
        <v>0</v>
      </c>
      <c r="CE178" s="113">
        <f t="shared" ca="1" si="265"/>
        <v>0</v>
      </c>
      <c r="CF178" s="113">
        <f t="shared" si="266"/>
        <v>0</v>
      </c>
      <c r="CG178" s="113">
        <f t="shared" si="267"/>
        <v>200</v>
      </c>
      <c r="CH178" s="113">
        <f t="shared" si="268"/>
        <v>0</v>
      </c>
      <c r="CI178" s="113">
        <f t="shared" si="228"/>
        <v>0</v>
      </c>
      <c r="CJ178" s="113">
        <f t="shared" si="229"/>
        <v>50</v>
      </c>
      <c r="CK178" s="113">
        <f t="shared" si="269"/>
        <v>0</v>
      </c>
      <c r="CL178" s="113">
        <f t="shared" si="270"/>
        <v>0</v>
      </c>
      <c r="CM178" s="113">
        <f t="shared" si="271"/>
        <v>0</v>
      </c>
      <c r="CN178" s="113">
        <f t="shared" si="272"/>
        <v>0</v>
      </c>
      <c r="CO178" s="113">
        <f t="shared" si="273"/>
        <v>0</v>
      </c>
      <c r="CP178" s="113">
        <f t="shared" si="274"/>
        <v>0</v>
      </c>
      <c r="CQ178" s="113">
        <f t="shared" si="275"/>
        <v>0</v>
      </c>
      <c r="CR178" s="113">
        <f t="shared" si="276"/>
        <v>0</v>
      </c>
      <c r="CS178" s="113">
        <f t="shared" si="230"/>
        <v>0</v>
      </c>
      <c r="CT178" s="113">
        <f t="shared" si="231"/>
        <v>3</v>
      </c>
      <c r="CU178" s="113">
        <f t="shared" si="232"/>
        <v>4</v>
      </c>
      <c r="CV178" s="113">
        <f t="shared" si="233"/>
        <v>0</v>
      </c>
      <c r="CW178" s="113">
        <f t="shared" si="277"/>
        <v>5</v>
      </c>
      <c r="CX178" s="113">
        <f t="shared" si="234"/>
        <v>0</v>
      </c>
      <c r="CY178" s="113">
        <f t="shared" si="235"/>
        <v>0</v>
      </c>
      <c r="CZ178" s="113">
        <f t="shared" si="236"/>
        <v>0</v>
      </c>
      <c r="DA178" s="113">
        <f t="shared" si="278"/>
        <v>0</v>
      </c>
      <c r="DB178" s="113">
        <f t="shared" si="279"/>
        <v>900</v>
      </c>
      <c r="DC178" s="113">
        <f t="shared" si="280"/>
        <v>0</v>
      </c>
      <c r="DD178" s="113">
        <f t="shared" si="281"/>
        <v>0</v>
      </c>
      <c r="DE178" s="113">
        <f t="shared" si="282"/>
        <v>0</v>
      </c>
      <c r="DF178" s="113">
        <f t="shared" si="283"/>
        <v>10</v>
      </c>
      <c r="DG178" s="113">
        <f t="shared" si="284"/>
        <v>45</v>
      </c>
      <c r="DH178" s="113">
        <f t="shared" si="285"/>
        <v>0</v>
      </c>
      <c r="DI178" s="113">
        <f t="shared" si="286"/>
        <v>0</v>
      </c>
      <c r="DJ178" s="113"/>
      <c r="DK178" s="113">
        <f t="shared" si="287"/>
        <v>0</v>
      </c>
      <c r="DL178" s="113">
        <f t="shared" si="288"/>
        <v>0</v>
      </c>
      <c r="DM178" s="113">
        <f t="shared" si="289"/>
        <v>0</v>
      </c>
      <c r="DN178" s="113">
        <f t="shared" si="290"/>
        <v>0</v>
      </c>
      <c r="DO178" s="113">
        <f t="shared" si="291"/>
        <v>0</v>
      </c>
      <c r="DP178" s="113">
        <f t="shared" si="292"/>
        <v>0</v>
      </c>
      <c r="DQ178" s="113">
        <f t="shared" si="293"/>
        <v>200</v>
      </c>
      <c r="DR178" s="113">
        <f t="shared" si="294"/>
        <v>0</v>
      </c>
      <c r="DS178" s="113">
        <f t="shared" si="237"/>
        <v>0</v>
      </c>
      <c r="DT178" s="113">
        <f t="shared" si="238"/>
        <v>50</v>
      </c>
      <c r="DU178" s="113">
        <f t="shared" si="295"/>
        <v>0</v>
      </c>
      <c r="DV178" s="113">
        <f t="shared" si="296"/>
        <v>0</v>
      </c>
      <c r="DW178" s="113">
        <f t="shared" si="297"/>
        <v>0</v>
      </c>
      <c r="DX178" s="113">
        <f t="shared" si="298"/>
        <v>0</v>
      </c>
      <c r="DY178" s="113">
        <f t="shared" si="299"/>
        <v>0</v>
      </c>
      <c r="DZ178" s="113">
        <f t="shared" si="300"/>
        <v>0</v>
      </c>
      <c r="EA178" s="113">
        <f t="shared" si="301"/>
        <v>0</v>
      </c>
      <c r="EB178" s="113">
        <f t="shared" si="302"/>
        <v>0</v>
      </c>
      <c r="EC178" s="113">
        <f t="shared" si="239"/>
        <v>0</v>
      </c>
      <c r="ED178" s="113">
        <f t="shared" si="240"/>
        <v>3</v>
      </c>
      <c r="EE178" s="113">
        <f t="shared" si="241"/>
        <v>4</v>
      </c>
      <c r="EF178" s="113">
        <f t="shared" si="242"/>
        <v>0</v>
      </c>
      <c r="EG178" s="113">
        <f t="shared" si="303"/>
        <v>5</v>
      </c>
      <c r="EH178" s="113">
        <f t="shared" si="243"/>
        <v>0</v>
      </c>
      <c r="EI178" s="113">
        <f t="shared" si="244"/>
        <v>0</v>
      </c>
      <c r="EJ178" s="113">
        <f t="shared" si="245"/>
        <v>0</v>
      </c>
      <c r="EK178" s="113">
        <f t="shared" si="304"/>
        <v>0</v>
      </c>
      <c r="EL178" s="113">
        <f t="shared" si="305"/>
        <v>900</v>
      </c>
      <c r="EM178" s="113">
        <f t="shared" si="306"/>
        <v>0</v>
      </c>
      <c r="EN178" s="113">
        <f t="shared" si="307"/>
        <v>0</v>
      </c>
      <c r="EO178" s="113">
        <f t="shared" si="308"/>
        <v>0</v>
      </c>
      <c r="EP178" s="113">
        <f t="shared" si="309"/>
        <v>10</v>
      </c>
      <c r="EQ178" s="113">
        <f t="shared" si="310"/>
        <v>45</v>
      </c>
      <c r="ER178" s="113">
        <f t="shared" si="311"/>
        <v>0</v>
      </c>
      <c r="ES178" s="113">
        <f t="shared" si="312"/>
        <v>0</v>
      </c>
      <c r="ET178" s="113"/>
      <c r="EU178" s="113">
        <f t="shared" si="313"/>
        <v>0</v>
      </c>
      <c r="EV178" s="113">
        <f t="shared" si="314"/>
        <v>0</v>
      </c>
      <c r="EW178" s="113">
        <f t="shared" si="315"/>
        <v>0</v>
      </c>
      <c r="EX178" s="113">
        <f t="shared" si="316"/>
        <v>0</v>
      </c>
      <c r="EY178" s="113">
        <f t="shared" si="317"/>
        <v>0</v>
      </c>
      <c r="EZ178" s="113">
        <f t="shared" si="318"/>
        <v>0</v>
      </c>
      <c r="FA178" s="113">
        <f t="shared" si="319"/>
        <v>4900</v>
      </c>
      <c r="FB178" s="113">
        <f t="shared" si="320"/>
        <v>0</v>
      </c>
      <c r="FC178" s="113">
        <f t="shared" si="246"/>
        <v>0</v>
      </c>
      <c r="FD178" s="113">
        <f t="shared" si="247"/>
        <v>129</v>
      </c>
      <c r="FE178" s="113">
        <f t="shared" si="321"/>
        <v>0</v>
      </c>
      <c r="FF178" s="113">
        <f t="shared" si="322"/>
        <v>0</v>
      </c>
      <c r="FG178" s="113">
        <f t="shared" si="323"/>
        <v>0</v>
      </c>
      <c r="FH178" s="113">
        <f t="shared" si="324"/>
        <v>0</v>
      </c>
      <c r="FI178" s="113">
        <f t="shared" si="325"/>
        <v>0</v>
      </c>
      <c r="FJ178" s="113">
        <f t="shared" si="326"/>
        <v>0</v>
      </c>
      <c r="FK178" s="113">
        <f t="shared" si="327"/>
        <v>0</v>
      </c>
      <c r="FL178" s="113">
        <f t="shared" si="328"/>
        <v>0</v>
      </c>
      <c r="FM178" s="113">
        <f t="shared" si="248"/>
        <v>0</v>
      </c>
      <c r="FN178" s="113">
        <f t="shared" si="249"/>
        <v>80</v>
      </c>
      <c r="FO178" s="113">
        <f t="shared" si="250"/>
        <v>45</v>
      </c>
      <c r="FP178" s="113">
        <f t="shared" si="251"/>
        <v>0</v>
      </c>
      <c r="FQ178" s="113">
        <f t="shared" si="329"/>
        <v>73</v>
      </c>
      <c r="FR178" s="113">
        <f t="shared" si="252"/>
        <v>0</v>
      </c>
      <c r="FS178" s="113">
        <f t="shared" si="253"/>
        <v>0</v>
      </c>
      <c r="FT178" s="113">
        <f t="shared" si="254"/>
        <v>0</v>
      </c>
      <c r="FU178" s="113">
        <f t="shared" si="330"/>
        <v>0</v>
      </c>
      <c r="FV178" s="113">
        <f t="shared" si="331"/>
        <v>6000</v>
      </c>
      <c r="FW178" s="113">
        <f t="shared" si="332"/>
        <v>0</v>
      </c>
      <c r="FX178" s="113">
        <f t="shared" si="333"/>
        <v>0</v>
      </c>
      <c r="FY178" s="113">
        <f t="shared" si="334"/>
        <v>0</v>
      </c>
      <c r="FZ178" s="113">
        <f t="shared" si="335"/>
        <v>285</v>
      </c>
      <c r="GA178" s="113">
        <f t="shared" si="336"/>
        <v>3700</v>
      </c>
      <c r="GB178" s="113">
        <f t="shared" si="337"/>
        <v>0</v>
      </c>
      <c r="GC178" s="113">
        <f t="shared" si="338"/>
        <v>0</v>
      </c>
    </row>
    <row r="179" spans="2:185" ht="12.75" customHeight="1" x14ac:dyDescent="0.2">
      <c r="B179" s="124">
        <v>172</v>
      </c>
      <c r="C179" s="121" t="s">
        <v>440</v>
      </c>
      <c r="D179" s="126" t="s">
        <v>214</v>
      </c>
      <c r="E179" s="40">
        <f>SUMIF(Entrada_Dados_Ano_2012!$C$7:$C$253,D179,Entrada_Dados_Ano_2012!$D$7:$D$253)</f>
        <v>0</v>
      </c>
      <c r="F179" s="40">
        <f>SUMIF(Entrada_Dados_Ano_2012!$C$7:$C$253,D179,Entrada_Dados_Ano_2012!$E$7:$E$253)</f>
        <v>0</v>
      </c>
      <c r="G179" s="40">
        <f>SUMIF(Entrada_Dados_Ano_2012!$C$7:$C$253,D179,Entrada_Dados_Ano_2012!$F$7:$F$253)</f>
        <v>0</v>
      </c>
      <c r="H179" s="40">
        <f ca="1">SUMIF(Entrada_Dados_Ano_2012!$C$7:$C$253,D179,Entrada_Dados_Ano_2012!$G$7:$G$251)</f>
        <v>0</v>
      </c>
      <c r="I179" s="40">
        <f>SUMIF(Entrada_Dados_Ano_2012!$C$7:$C$251,D179,Entrada_Dados_Ano_2012!$H$7:$H$253)</f>
        <v>0</v>
      </c>
      <c r="J179" s="40">
        <f>SUMIF(Entrada_Dados_Ano_2012!$C$7:$C$253,D179,Entrada_Dados_Ano_2012!$I$7:$I$253)</f>
        <v>0</v>
      </c>
      <c r="K179" s="40">
        <f>SUMIF(Entrada_Dados_Ano_2012!$C$7:$C$253,D179,Entrada_Dados_Ano_2012!$J$7:$J$253)</f>
        <v>0</v>
      </c>
      <c r="L179" s="40">
        <f>SUMIF(Entrada_Dados_Ano_2012!$C$7:$C$253,D179,Entrada_Dados_Ano_2012!$K$7:$K$253)</f>
        <v>0</v>
      </c>
      <c r="M179" s="40">
        <f>SUMIF(Entrada_Dados_Ano_2012!$C$7:$C$253,D179,Entrada_Dados_Ano_2012!$L$7:$L$253)</f>
        <v>0</v>
      </c>
      <c r="N179" s="40">
        <f>SUMIF(Entrada_Dados_Ano_2012!$C$7:$C$253,D179,Entrada_Dados_Ano_2012!$M$7:$M$253)</f>
        <v>0</v>
      </c>
      <c r="O179" s="40">
        <f>SUMIF(Entrada_Dados_Ano_2012!$C$7:$C$253,D179,Entrada_Dados_Ano_2012!$N$7:$N$253)</f>
        <v>0</v>
      </c>
      <c r="P179" s="40">
        <f>SUMIF(Entrada_Dados_Ano_2012!$C$7:$C$253,D179,Entrada_Dados_Ano_2012!$O$7:$O$253)</f>
        <v>0</v>
      </c>
      <c r="Q179" s="40">
        <f>SUMIF(Entrada_Dados_Ano_2012!$C$7:$C$253,D179,Entrada_Dados_Ano_2012!$P$7:$P$253)</f>
        <v>0</v>
      </c>
      <c r="R179" s="40">
        <f>SUMIF(Entrada_Dados_Ano_2012!$C$7:$C$253,D179,Entrada_Dados_Ano_2012!$Q$7:$Q$253)</f>
        <v>0</v>
      </c>
      <c r="S179" s="40">
        <f>SUMIF(Entrada_Dados_Ano_2012!$C$7:$C$253,D179,Entrada_Dados_Ano_2012!$R$7:$R$253)</f>
        <v>600</v>
      </c>
      <c r="T179" s="40">
        <f>SUMIF(Entrada_Dados_Ano_2012!$C$7:$C$253,D179,Entrada_Dados_Ano_2012!$S$7:$S$253)</f>
        <v>2000</v>
      </c>
      <c r="U179" s="40">
        <f>SUMIF(Entrada_Dados_Ano_2012!$C$7:$C$253,D179,Entrada_Dados_Ano_2012!$T$7:$T$253)</f>
        <v>0</v>
      </c>
      <c r="V179" s="40">
        <f>SUMIF(Entrada_Dados_Ano_2012!$C$7:$C$253,D179,Entrada_Dados_Ano_2012!$U$7:$U$253)</f>
        <v>0</v>
      </c>
      <c r="W179" s="145">
        <f>SUMIF(Entrada_Dados_Ano_2012!$C$7:$C$253,D179,Entrada_Dados_Ano_2012!$V$7:$V$253)</f>
        <v>0</v>
      </c>
      <c r="X179" s="142">
        <f>SUMIF(Entrada_Dados_Ano_2012!$C$7:$C$253,D179,Entrada_Dados_Ano_2012!$Y$7:$Y$253)</f>
        <v>0</v>
      </c>
      <c r="Y179" s="40">
        <f>SUMIF(Entrada_Dados_Ano_2012!$C$7:$C$253,D179,Entrada_Dados_Ano_2012!$Z$7:$Z$253)</f>
        <v>0</v>
      </c>
      <c r="Z179" s="40">
        <f>SUMIF(Entrada_Dados_Ano_2012!$C$7:$C$253,D179,Entrada_Dados_Ano_2012!$AA$7:$AA$253)</f>
        <v>0</v>
      </c>
      <c r="AA179" s="40">
        <f>SUMIF(Entrada_Dados_Ano_2012!$C$7:$C$253,D179,Entrada_Dados_Ano_2012!$AB$7:$AB$253)</f>
        <v>0</v>
      </c>
      <c r="AB179" s="40">
        <f>SUMIF(Entrada_Dados_Ano_2012!$C$7:$C$253,D179,Entrada_Dados_Ano_2012!$AC$7:$AC$253)</f>
        <v>0</v>
      </c>
      <c r="AC179" s="40">
        <f>SUMIF(Entrada_Dados_Ano_2012!$C$7:$C$253,D179,Entrada_Dados_Ano_2012!$AD$7:$AD$253)</f>
        <v>0</v>
      </c>
      <c r="AD179" s="40">
        <f>SUMIF(Entrada_Dados_Ano_2012!$C$7:$C$253,D179,Entrada_Dados_Ano_2012!$AE$7:$AE$253)</f>
        <v>0</v>
      </c>
      <c r="AE179" s="40">
        <f>SUMIF(Entrada_Dados_Ano_2012!$C$7:$C$253,D179,Entrada_Dados_Ano_2012!$AF$7:$AF$253)</f>
        <v>0</v>
      </c>
      <c r="AF179" s="40">
        <f>SUMIF(Entrada_Dados_Ano_2012!$C$7:$C$253,D179,Entrada_Dados_Ano_2012!$AG$7:$AG$253)</f>
        <v>0</v>
      </c>
      <c r="AG179" s="40">
        <f>SUMIF(Entrada_Dados_Ano_2012!$C$7:$C$253,D179,Entrada_Dados_Ano_2012!$AH$7:$AH$253)</f>
        <v>0</v>
      </c>
      <c r="AH179" s="40">
        <f>SUMIF(Entrada_Dados_Ano_2012!$C$7:$C$253,D179,Entrada_Dados_Ano_2012!$AI$7:$AI$253)</f>
        <v>0</v>
      </c>
      <c r="AI179" s="40">
        <f>SUMIF(Entrada_Dados_Ano_2012!$C$7:$C$253,D179,Entrada_Dados_Ano_2012!$AJ$7:$AJ$253)</f>
        <v>0</v>
      </c>
      <c r="AJ179" s="40">
        <f>SUMIF(Entrada_Dados_Ano_2012!$C$7:$C$253,D179,Entrada_Dados_Ano_2012!$AK$7:$AK$253)</f>
        <v>0</v>
      </c>
      <c r="AK179" s="40">
        <f>SUMIF(Entrada_Dados_Ano_2012!$C$7:$C$253,D179,Entrada_Dados_Ano_2012!$AL$7:$AL$253)</f>
        <v>0</v>
      </c>
      <c r="AL179" s="40">
        <f>SUMIF(Entrada_Dados_Ano_2012!$C$7:$C$253,D179,Entrada_Dados_Ano_2012!$AM$7:$AM$253)</f>
        <v>600</v>
      </c>
      <c r="AM179" s="40">
        <f>SUMIF(Entrada_Dados_Ano_2012!$C$7:$C$253,D179,Entrada_Dados_Ano_2012!$AN$7:$AN$253)</f>
        <v>2000</v>
      </c>
      <c r="AN179" s="40">
        <f>SUMIF(Entrada_Dados_Ano_2012!$C$7:$C$253,D179,Entrada_Dados_Ano_2012!$AO$7:$AO$253)</f>
        <v>0</v>
      </c>
      <c r="AO179" s="40">
        <f>SUMIF(Entrada_Dados_Ano_2012!$C$7:$C$253,D179,Entrada_Dados_Ano_2012!$AP$7:$AP$253)</f>
        <v>0</v>
      </c>
      <c r="AP179" s="145">
        <f>SUMIF(Entrada_Dados_Ano_2012!$C$7:$C$253,D179,Entrada_Dados_Ano_2012!$AQ$7:$AQ$253)</f>
        <v>0</v>
      </c>
      <c r="AQ179" s="142">
        <f>SUMIF(Entrada_Dados_Ano_2012!$C$7:$C$253,D179,Entrada_Dados_Ano_2012!$AT$7:$AT$253)</f>
        <v>0</v>
      </c>
      <c r="AR179" s="40">
        <f>SUMIF(Entrada_Dados_Ano_2012!$C$7:$C$253,D179,Entrada_Dados_Ano_2012!$AU$7:$AU$253)</f>
        <v>0</v>
      </c>
      <c r="AS179" s="40">
        <f>SUMIF(Entrada_Dados_Ano_2012!$C$7:$C$253,D179,Entrada_Dados_Ano_2012!$AV$7:$AV$253)</f>
        <v>0</v>
      </c>
      <c r="AT179" s="40">
        <f>SUMIF(Entrada_Dados_Ano_2012!$C$7:$C$253,D179,Entrada_Dados_Ano_2012!$AW$7:$AW$253)</f>
        <v>0</v>
      </c>
      <c r="AU179" s="40">
        <f>SUMIF(Entrada_Dados_Ano_2012!$C$7:$C$253,D179,Entrada_Dados_Ano_2012!$AX$7:$AX$253)</f>
        <v>0</v>
      </c>
      <c r="AV179" s="40">
        <f>SUMIF(Entrada_Dados_Ano_2012!$C$7:$C$253,D179,Entrada_Dados_Ano_2012!$AY$7:$AY$253)</f>
        <v>0</v>
      </c>
      <c r="AW179" s="40">
        <f>SUMIF(Entrada_Dados_Ano_2012!$C$7:$C$253,D179,Entrada_Dados_Ano_2012!$AZ$7:$AZ$253)</f>
        <v>0</v>
      </c>
      <c r="AX179" s="40">
        <f>SUMIF(Entrada_Dados_Ano_2012!$C$7:$C$253,D179,Entrada_Dados_Ano_2012!$BA$7:$BA$253)</f>
        <v>0</v>
      </c>
      <c r="AY179" s="40">
        <f>SUMIF(Entrada_Dados_Ano_2012!$C$7:$C$253,D179,Entrada_Dados_Ano_2012!$BB$7:$BB$253)</f>
        <v>0</v>
      </c>
      <c r="AZ179" s="40">
        <f>SUMIF(Entrada_Dados_Ano_2012!$C$7:$C$253,D179,Entrada_Dados_Ano_2012!$BC$7:$BC$253)</f>
        <v>0</v>
      </c>
      <c r="BA179" s="40">
        <f>SUMIF(Entrada_Dados_Ano_2012!$C$7:$C$253,D179,Entrada_Dados_Ano_2012!$BD$7:$BD$253)</f>
        <v>0</v>
      </c>
      <c r="BB179" s="40">
        <f>SUMIF(Entrada_Dados_Ano_2012!$C$7:$C$253,D179,Entrada_Dados_Ano_2012!$BE$7:$BE$253)</f>
        <v>0</v>
      </c>
      <c r="BC179" s="40">
        <f>SUMIF(Entrada_Dados_Ano_2012!$C$7:$C$253,D179,Entrada_Dados_Ano_2012!$BF$7:$BF$253)</f>
        <v>0</v>
      </c>
      <c r="BD179" s="40">
        <f>SUMIF(Entrada_Dados_Ano_2012!$C$7:$C$253,D179,Entrada_Dados_Ano_2012!$BG$7:$BG$253)</f>
        <v>0</v>
      </c>
      <c r="BE179" s="40">
        <f>SUMIF(Entrada_Dados_Ano_2012!$C$7:$C$253,D179,Entrada_Dados_Ano_2012!$BH$7:$BH$253)</f>
        <v>5400</v>
      </c>
      <c r="BF179" s="40">
        <f>SUMIF(Entrada_Dados_Ano_2012!$C$7:$C$253,D179,Entrada_Dados_Ano_2012!$BI$7:$BI$253)</f>
        <v>6480</v>
      </c>
      <c r="BG179" s="40">
        <f>SUMIF(Entrada_Dados_Ano_2012!$C$7:$C$253,D179,Entrada_Dados_Ano_2012!$BJ$7:$BJ$253)</f>
        <v>0</v>
      </c>
      <c r="BH179" s="40">
        <f>SUMIF(Entrada_Dados_Ano_2012!$C$7:$C$253,D179,Entrada_Dados_Ano_2012!$BK$7:$BK$253)</f>
        <v>0</v>
      </c>
      <c r="BI179" s="40">
        <f>SUMIF(Entrada_Dados_Ano_2012!$C$7:$C$253,D179,Entrada_Dados_Ano_2012!$BL$7:$BL$253)</f>
        <v>0</v>
      </c>
      <c r="BK179" s="80">
        <v>172</v>
      </c>
      <c r="BL179" s="81">
        <f t="shared" si="255"/>
        <v>0</v>
      </c>
      <c r="BM179" s="80" t="str">
        <f>IF(BL179=1,SUM($BL$8:BL179),"")</f>
        <v/>
      </c>
      <c r="BN179" s="86" t="str">
        <f t="shared" si="256"/>
        <v>Ouvidor</v>
      </c>
      <c r="BO179" s="117">
        <f t="shared" si="339"/>
        <v>0</v>
      </c>
      <c r="BP179" s="116">
        <f>HLOOKUP($BP$6,$BZ$6:DI179,BX179)</f>
        <v>0</v>
      </c>
      <c r="BQ179" s="117">
        <f>HLOOKUP($BQ$6,$DJ$6:ES179,BX179)</f>
        <v>0</v>
      </c>
      <c r="BR179" s="116">
        <f>HLOOKUP($BR$6,$ET$6:GC179,BX179)</f>
        <v>0</v>
      </c>
      <c r="BS179" s="84" t="str">
        <f t="shared" si="257"/>
        <v/>
      </c>
      <c r="BT179" s="96" t="str">
        <f>IF((SUM($BL178:$BL$254)=0),"",IF($BK179=VLOOKUP($BK179,$BM$8:$BM$254,1),IF(VLOOKUP($BK179,$BM$8:$BO$254,2)=0,"",VLOOKUP($BK179,$BM$8:$BO$254,3))," "))</f>
        <v/>
      </c>
      <c r="BU179" s="93" t="str">
        <f t="shared" si="258"/>
        <v/>
      </c>
      <c r="BV179" s="90" t="str">
        <f t="shared" si="259"/>
        <v/>
      </c>
      <c r="BW179" s="93" t="str">
        <f t="shared" si="260"/>
        <v/>
      </c>
      <c r="BX179" s="97">
        <v>174</v>
      </c>
      <c r="BY179" s="29"/>
      <c r="BZ179" s="113"/>
      <c r="CA179" s="113">
        <f t="shared" si="261"/>
        <v>0</v>
      </c>
      <c r="CB179" s="113">
        <f t="shared" si="262"/>
        <v>0</v>
      </c>
      <c r="CC179" s="113">
        <f t="shared" si="263"/>
        <v>0</v>
      </c>
      <c r="CD179" s="113">
        <f t="shared" si="264"/>
        <v>0</v>
      </c>
      <c r="CE179" s="113">
        <f t="shared" ca="1" si="265"/>
        <v>0</v>
      </c>
      <c r="CF179" s="113">
        <f t="shared" si="266"/>
        <v>0</v>
      </c>
      <c r="CG179" s="113">
        <f t="shared" si="267"/>
        <v>0</v>
      </c>
      <c r="CH179" s="113">
        <f t="shared" si="268"/>
        <v>0</v>
      </c>
      <c r="CI179" s="113">
        <f t="shared" si="228"/>
        <v>0</v>
      </c>
      <c r="CJ179" s="113">
        <f t="shared" si="229"/>
        <v>47</v>
      </c>
      <c r="CK179" s="113">
        <f t="shared" si="269"/>
        <v>0</v>
      </c>
      <c r="CL179" s="113">
        <f t="shared" si="270"/>
        <v>0</v>
      </c>
      <c r="CM179" s="113">
        <f t="shared" si="271"/>
        <v>0</v>
      </c>
      <c r="CN179" s="113">
        <f t="shared" si="272"/>
        <v>0</v>
      </c>
      <c r="CO179" s="113">
        <f t="shared" si="273"/>
        <v>0</v>
      </c>
      <c r="CP179" s="113">
        <f t="shared" si="274"/>
        <v>0</v>
      </c>
      <c r="CQ179" s="113">
        <f t="shared" si="275"/>
        <v>0</v>
      </c>
      <c r="CR179" s="113">
        <f t="shared" si="276"/>
        <v>0</v>
      </c>
      <c r="CS179" s="113">
        <f t="shared" si="230"/>
        <v>0</v>
      </c>
      <c r="CT179" s="113">
        <f t="shared" si="231"/>
        <v>0</v>
      </c>
      <c r="CU179" s="113">
        <f t="shared" si="232"/>
        <v>0</v>
      </c>
      <c r="CV179" s="113">
        <f t="shared" si="233"/>
        <v>0</v>
      </c>
      <c r="CW179" s="113">
        <f t="shared" si="277"/>
        <v>0</v>
      </c>
      <c r="CX179" s="113">
        <f t="shared" si="234"/>
        <v>0</v>
      </c>
      <c r="CY179" s="113">
        <f t="shared" si="235"/>
        <v>0</v>
      </c>
      <c r="CZ179" s="113">
        <f t="shared" si="236"/>
        <v>0</v>
      </c>
      <c r="DA179" s="113">
        <f t="shared" si="278"/>
        <v>0</v>
      </c>
      <c r="DB179" s="113">
        <f t="shared" si="279"/>
        <v>600</v>
      </c>
      <c r="DC179" s="113">
        <f t="shared" si="280"/>
        <v>0</v>
      </c>
      <c r="DD179" s="113">
        <f t="shared" si="281"/>
        <v>2000</v>
      </c>
      <c r="DE179" s="113">
        <f t="shared" si="282"/>
        <v>0</v>
      </c>
      <c r="DF179" s="113">
        <f t="shared" si="283"/>
        <v>0</v>
      </c>
      <c r="DG179" s="113">
        <f t="shared" si="284"/>
        <v>0</v>
      </c>
      <c r="DH179" s="113">
        <f t="shared" si="285"/>
        <v>0</v>
      </c>
      <c r="DI179" s="113">
        <f t="shared" si="286"/>
        <v>0</v>
      </c>
      <c r="DJ179" s="113"/>
      <c r="DK179" s="113">
        <f t="shared" si="287"/>
        <v>0</v>
      </c>
      <c r="DL179" s="113">
        <f t="shared" si="288"/>
        <v>0</v>
      </c>
      <c r="DM179" s="113">
        <f t="shared" si="289"/>
        <v>0</v>
      </c>
      <c r="DN179" s="113">
        <f t="shared" si="290"/>
        <v>0</v>
      </c>
      <c r="DO179" s="113">
        <f t="shared" si="291"/>
        <v>0</v>
      </c>
      <c r="DP179" s="113">
        <f t="shared" si="292"/>
        <v>0</v>
      </c>
      <c r="DQ179" s="113">
        <f t="shared" si="293"/>
        <v>0</v>
      </c>
      <c r="DR179" s="113">
        <f t="shared" si="294"/>
        <v>0</v>
      </c>
      <c r="DS179" s="113">
        <f t="shared" si="237"/>
        <v>0</v>
      </c>
      <c r="DT179" s="113">
        <f t="shared" si="238"/>
        <v>47</v>
      </c>
      <c r="DU179" s="113">
        <f t="shared" si="295"/>
        <v>0</v>
      </c>
      <c r="DV179" s="113">
        <f t="shared" si="296"/>
        <v>0</v>
      </c>
      <c r="DW179" s="113">
        <f t="shared" si="297"/>
        <v>0</v>
      </c>
      <c r="DX179" s="113">
        <f t="shared" si="298"/>
        <v>0</v>
      </c>
      <c r="DY179" s="113">
        <f t="shared" si="299"/>
        <v>0</v>
      </c>
      <c r="DZ179" s="113">
        <f t="shared" si="300"/>
        <v>0</v>
      </c>
      <c r="EA179" s="113">
        <f t="shared" si="301"/>
        <v>0</v>
      </c>
      <c r="EB179" s="113">
        <f t="shared" si="302"/>
        <v>0</v>
      </c>
      <c r="EC179" s="113">
        <f t="shared" si="239"/>
        <v>0</v>
      </c>
      <c r="ED179" s="113">
        <f t="shared" si="240"/>
        <v>0</v>
      </c>
      <c r="EE179" s="113">
        <f t="shared" si="241"/>
        <v>0</v>
      </c>
      <c r="EF179" s="113">
        <f t="shared" si="242"/>
        <v>0</v>
      </c>
      <c r="EG179" s="113">
        <f t="shared" si="303"/>
        <v>0</v>
      </c>
      <c r="EH179" s="113">
        <f t="shared" si="243"/>
        <v>0</v>
      </c>
      <c r="EI179" s="113">
        <f t="shared" si="244"/>
        <v>0</v>
      </c>
      <c r="EJ179" s="113">
        <f t="shared" si="245"/>
        <v>0</v>
      </c>
      <c r="EK179" s="113">
        <f t="shared" si="304"/>
        <v>0</v>
      </c>
      <c r="EL179" s="113">
        <f t="shared" si="305"/>
        <v>600</v>
      </c>
      <c r="EM179" s="113">
        <f t="shared" si="306"/>
        <v>0</v>
      </c>
      <c r="EN179" s="113">
        <f t="shared" si="307"/>
        <v>2000</v>
      </c>
      <c r="EO179" s="113">
        <f t="shared" si="308"/>
        <v>0</v>
      </c>
      <c r="EP179" s="113">
        <f t="shared" si="309"/>
        <v>0</v>
      </c>
      <c r="EQ179" s="113">
        <f t="shared" si="310"/>
        <v>0</v>
      </c>
      <c r="ER179" s="113">
        <f t="shared" si="311"/>
        <v>0</v>
      </c>
      <c r="ES179" s="113">
        <f t="shared" si="312"/>
        <v>0</v>
      </c>
      <c r="ET179" s="113"/>
      <c r="EU179" s="113">
        <f t="shared" si="313"/>
        <v>0</v>
      </c>
      <c r="EV179" s="113">
        <f t="shared" si="314"/>
        <v>0</v>
      </c>
      <c r="EW179" s="113">
        <f t="shared" si="315"/>
        <v>0</v>
      </c>
      <c r="EX179" s="113">
        <f t="shared" si="316"/>
        <v>0</v>
      </c>
      <c r="EY179" s="113">
        <f t="shared" si="317"/>
        <v>0</v>
      </c>
      <c r="EZ179" s="113">
        <f t="shared" si="318"/>
        <v>0</v>
      </c>
      <c r="FA179" s="113">
        <f t="shared" si="319"/>
        <v>0</v>
      </c>
      <c r="FB179" s="113">
        <f t="shared" si="320"/>
        <v>0</v>
      </c>
      <c r="FC179" s="113">
        <f t="shared" si="246"/>
        <v>0</v>
      </c>
      <c r="FD179" s="113">
        <f t="shared" si="247"/>
        <v>132</v>
      </c>
      <c r="FE179" s="113">
        <f t="shared" si="321"/>
        <v>0</v>
      </c>
      <c r="FF179" s="113">
        <f t="shared" si="322"/>
        <v>0</v>
      </c>
      <c r="FG179" s="113">
        <f t="shared" si="323"/>
        <v>0</v>
      </c>
      <c r="FH179" s="113">
        <f t="shared" si="324"/>
        <v>0</v>
      </c>
      <c r="FI179" s="113">
        <f t="shared" si="325"/>
        <v>0</v>
      </c>
      <c r="FJ179" s="113">
        <f t="shared" si="326"/>
        <v>0</v>
      </c>
      <c r="FK179" s="113">
        <f t="shared" si="327"/>
        <v>0</v>
      </c>
      <c r="FL179" s="113">
        <f t="shared" si="328"/>
        <v>0</v>
      </c>
      <c r="FM179" s="113">
        <f t="shared" si="248"/>
        <v>0</v>
      </c>
      <c r="FN179" s="113">
        <f t="shared" si="249"/>
        <v>0</v>
      </c>
      <c r="FO179" s="113">
        <f t="shared" si="250"/>
        <v>0</v>
      </c>
      <c r="FP179" s="113">
        <f t="shared" si="251"/>
        <v>0</v>
      </c>
      <c r="FQ179" s="113">
        <f t="shared" si="329"/>
        <v>0</v>
      </c>
      <c r="FR179" s="113">
        <f t="shared" si="252"/>
        <v>0</v>
      </c>
      <c r="FS179" s="113">
        <f t="shared" si="253"/>
        <v>0</v>
      </c>
      <c r="FT179" s="113">
        <f t="shared" si="254"/>
        <v>0</v>
      </c>
      <c r="FU179" s="113">
        <f t="shared" si="330"/>
        <v>0</v>
      </c>
      <c r="FV179" s="113">
        <f t="shared" si="331"/>
        <v>5400</v>
      </c>
      <c r="FW179" s="113">
        <f t="shared" si="332"/>
        <v>0</v>
      </c>
      <c r="FX179" s="113">
        <f t="shared" si="333"/>
        <v>6480</v>
      </c>
      <c r="FY179" s="113">
        <f t="shared" si="334"/>
        <v>0</v>
      </c>
      <c r="FZ179" s="113">
        <f t="shared" si="335"/>
        <v>0</v>
      </c>
      <c r="GA179" s="113">
        <f t="shared" si="336"/>
        <v>0</v>
      </c>
      <c r="GB179" s="113">
        <f t="shared" si="337"/>
        <v>0</v>
      </c>
      <c r="GC179" s="113">
        <f t="shared" si="338"/>
        <v>0</v>
      </c>
    </row>
    <row r="180" spans="2:185" ht="12.75" customHeight="1" x14ac:dyDescent="0.2">
      <c r="B180" s="124">
        <v>173</v>
      </c>
      <c r="C180" s="121" t="s">
        <v>54</v>
      </c>
      <c r="D180" s="126" t="s">
        <v>50</v>
      </c>
      <c r="E180" s="40">
        <f>SUMIF(Entrada_Dados_Ano_2012!$C$7:$C$253,D180,Entrada_Dados_Ano_2012!$D$7:$D$253)</f>
        <v>0</v>
      </c>
      <c r="F180" s="40">
        <f>SUMIF(Entrada_Dados_Ano_2012!$C$7:$C$253,D180,Entrada_Dados_Ano_2012!$E$7:$E$253)</f>
        <v>0</v>
      </c>
      <c r="G180" s="40">
        <f>SUMIF(Entrada_Dados_Ano_2012!$C$7:$C$253,D180,Entrada_Dados_Ano_2012!$F$7:$F$253)</f>
        <v>0</v>
      </c>
      <c r="H180" s="40">
        <f ca="1">SUMIF(Entrada_Dados_Ano_2012!$C$7:$C$253,D180,Entrada_Dados_Ano_2012!$G$7:$G$251)</f>
        <v>0</v>
      </c>
      <c r="I180" s="40">
        <f>SUMIF(Entrada_Dados_Ano_2012!$C$7:$C$251,D180,Entrada_Dados_Ano_2012!$H$7:$H$253)</f>
        <v>250</v>
      </c>
      <c r="J180" s="40">
        <f>SUMIF(Entrada_Dados_Ano_2012!$C$7:$C$253,D180,Entrada_Dados_Ano_2012!$I$7:$I$253)</f>
        <v>0</v>
      </c>
      <c r="K180" s="40">
        <f>SUMIF(Entrada_Dados_Ano_2012!$C$7:$C$253,D180,Entrada_Dados_Ano_2012!$J$7:$J$253)</f>
        <v>0</v>
      </c>
      <c r="L180" s="40">
        <f>SUMIF(Entrada_Dados_Ano_2012!$C$7:$C$253,D180,Entrada_Dados_Ano_2012!$K$7:$K$253)</f>
        <v>0</v>
      </c>
      <c r="M180" s="40">
        <f>SUMIF(Entrada_Dados_Ano_2012!$C$7:$C$253,D180,Entrada_Dados_Ano_2012!$L$7:$L$253)</f>
        <v>0</v>
      </c>
      <c r="N180" s="40">
        <f>SUMIF(Entrada_Dados_Ano_2012!$C$7:$C$253,D180,Entrada_Dados_Ano_2012!$M$7:$M$253)</f>
        <v>1000</v>
      </c>
      <c r="O180" s="40">
        <f>SUMIF(Entrada_Dados_Ano_2012!$C$7:$C$253,D180,Entrada_Dados_Ano_2012!$N$7:$N$253)</f>
        <v>0</v>
      </c>
      <c r="P180" s="40">
        <f>SUMIF(Entrada_Dados_Ano_2012!$C$7:$C$253,D180,Entrada_Dados_Ano_2012!$O$7:$O$253)</f>
        <v>0</v>
      </c>
      <c r="Q180" s="40">
        <f>SUMIF(Entrada_Dados_Ano_2012!$C$7:$C$253,D180,Entrada_Dados_Ano_2012!$P$7:$P$253)</f>
        <v>0</v>
      </c>
      <c r="R180" s="40">
        <f>SUMIF(Entrada_Dados_Ano_2012!$C$7:$C$253,D180,Entrada_Dados_Ano_2012!$Q$7:$Q$253)</f>
        <v>0</v>
      </c>
      <c r="S180" s="40">
        <f>SUMIF(Entrada_Dados_Ano_2012!$C$7:$C$253,D180,Entrada_Dados_Ano_2012!$R$7:$R$253)</f>
        <v>6000</v>
      </c>
      <c r="T180" s="40">
        <f>SUMIF(Entrada_Dados_Ano_2012!$C$7:$C$253,D180,Entrada_Dados_Ano_2012!$S$7:$S$253)</f>
        <v>35000</v>
      </c>
      <c r="U180" s="40">
        <f>SUMIF(Entrada_Dados_Ano_2012!$C$7:$C$253,D180,Entrada_Dados_Ano_2012!$T$7:$T$253)</f>
        <v>6000</v>
      </c>
      <c r="V180" s="40">
        <f>SUMIF(Entrada_Dados_Ano_2012!$C$7:$C$253,D180,Entrada_Dados_Ano_2012!$U$7:$U$253)</f>
        <v>0</v>
      </c>
      <c r="W180" s="145">
        <f>SUMIF(Entrada_Dados_Ano_2012!$C$7:$C$253,D180,Entrada_Dados_Ano_2012!$V$7:$V$253)</f>
        <v>0</v>
      </c>
      <c r="X180" s="142">
        <f>SUMIF(Entrada_Dados_Ano_2012!$C$7:$C$253,D180,Entrada_Dados_Ano_2012!$Y$7:$Y$253)</f>
        <v>0</v>
      </c>
      <c r="Y180" s="40">
        <f>SUMIF(Entrada_Dados_Ano_2012!$C$7:$C$253,D180,Entrada_Dados_Ano_2012!$Z$7:$Z$253)</f>
        <v>0</v>
      </c>
      <c r="Z180" s="40">
        <f>SUMIF(Entrada_Dados_Ano_2012!$C$7:$C$253,D180,Entrada_Dados_Ano_2012!$AA$7:$AA$253)</f>
        <v>0</v>
      </c>
      <c r="AA180" s="40">
        <f>SUMIF(Entrada_Dados_Ano_2012!$C$7:$C$253,D180,Entrada_Dados_Ano_2012!$AB$7:$AB$253)</f>
        <v>0</v>
      </c>
      <c r="AB180" s="40">
        <f>SUMIF(Entrada_Dados_Ano_2012!$C$7:$C$253,D180,Entrada_Dados_Ano_2012!$AC$7:$AC$253)</f>
        <v>250</v>
      </c>
      <c r="AC180" s="40">
        <f>SUMIF(Entrada_Dados_Ano_2012!$C$7:$C$253,D180,Entrada_Dados_Ano_2012!$AD$7:$AD$253)</f>
        <v>0</v>
      </c>
      <c r="AD180" s="40">
        <f>SUMIF(Entrada_Dados_Ano_2012!$C$7:$C$253,D180,Entrada_Dados_Ano_2012!$AE$7:$AE$253)</f>
        <v>0</v>
      </c>
      <c r="AE180" s="40">
        <f>SUMIF(Entrada_Dados_Ano_2012!$C$7:$C$253,D180,Entrada_Dados_Ano_2012!$AF$7:$AF$253)</f>
        <v>0</v>
      </c>
      <c r="AF180" s="40">
        <f>SUMIF(Entrada_Dados_Ano_2012!$C$7:$C$253,D180,Entrada_Dados_Ano_2012!$AG$7:$AG$253)</f>
        <v>0</v>
      </c>
      <c r="AG180" s="40">
        <f>SUMIF(Entrada_Dados_Ano_2012!$C$7:$C$253,D180,Entrada_Dados_Ano_2012!$AH$7:$AH$253)</f>
        <v>1000</v>
      </c>
      <c r="AH180" s="40">
        <f>SUMIF(Entrada_Dados_Ano_2012!$C$7:$C$253,D180,Entrada_Dados_Ano_2012!$AI$7:$AI$253)</f>
        <v>0</v>
      </c>
      <c r="AI180" s="40">
        <f>SUMIF(Entrada_Dados_Ano_2012!$C$7:$C$253,D180,Entrada_Dados_Ano_2012!$AJ$7:$AJ$253)</f>
        <v>0</v>
      </c>
      <c r="AJ180" s="40">
        <f>SUMIF(Entrada_Dados_Ano_2012!$C$7:$C$253,D180,Entrada_Dados_Ano_2012!$AK$7:$AK$253)</f>
        <v>0</v>
      </c>
      <c r="AK180" s="40">
        <f>SUMIF(Entrada_Dados_Ano_2012!$C$7:$C$253,D180,Entrada_Dados_Ano_2012!$AL$7:$AL$253)</f>
        <v>0</v>
      </c>
      <c r="AL180" s="40">
        <f>SUMIF(Entrada_Dados_Ano_2012!$C$7:$C$253,D180,Entrada_Dados_Ano_2012!$AM$7:$AM$253)</f>
        <v>6000</v>
      </c>
      <c r="AM180" s="40">
        <f>SUMIF(Entrada_Dados_Ano_2012!$C$7:$C$253,D180,Entrada_Dados_Ano_2012!$AN$7:$AN$253)</f>
        <v>35000</v>
      </c>
      <c r="AN180" s="40">
        <f>SUMIF(Entrada_Dados_Ano_2012!$C$7:$C$253,D180,Entrada_Dados_Ano_2012!$AO$7:$AO$253)</f>
        <v>6000</v>
      </c>
      <c r="AO180" s="40">
        <f>SUMIF(Entrada_Dados_Ano_2012!$C$7:$C$253,D180,Entrada_Dados_Ano_2012!$AP$7:$AP$253)</f>
        <v>0</v>
      </c>
      <c r="AP180" s="145">
        <f>SUMIF(Entrada_Dados_Ano_2012!$C$7:$C$253,D180,Entrada_Dados_Ano_2012!$AQ$7:$AQ$253)</f>
        <v>0</v>
      </c>
      <c r="AQ180" s="142">
        <f>SUMIF(Entrada_Dados_Ano_2012!$C$7:$C$253,D180,Entrada_Dados_Ano_2012!$AT$7:$AT$253)</f>
        <v>0</v>
      </c>
      <c r="AR180" s="40">
        <f>SUMIF(Entrada_Dados_Ano_2012!$C$7:$C$253,D180,Entrada_Dados_Ano_2012!$AU$7:$AU$253)</f>
        <v>0</v>
      </c>
      <c r="AS180" s="40">
        <f>SUMIF(Entrada_Dados_Ano_2012!$C$7:$C$253,D180,Entrada_Dados_Ano_2012!$AV$7:$AV$253)</f>
        <v>0</v>
      </c>
      <c r="AT180" s="40">
        <f>SUMIF(Entrada_Dados_Ano_2012!$C$7:$C$253,D180,Entrada_Dados_Ano_2012!$AW$7:$AW$253)</f>
        <v>0</v>
      </c>
      <c r="AU180" s="40">
        <f>SUMIF(Entrada_Dados_Ano_2012!$C$7:$C$253,D180,Entrada_Dados_Ano_2012!$AX$7:$AX$253)</f>
        <v>500</v>
      </c>
      <c r="AV180" s="40">
        <f>SUMIF(Entrada_Dados_Ano_2012!$C$7:$C$253,D180,Entrada_Dados_Ano_2012!$AY$7:$AY$253)</f>
        <v>0</v>
      </c>
      <c r="AW180" s="40">
        <f>SUMIF(Entrada_Dados_Ano_2012!$C$7:$C$253,D180,Entrada_Dados_Ano_2012!$AZ$7:$AZ$253)</f>
        <v>0</v>
      </c>
      <c r="AX180" s="40">
        <f>SUMIF(Entrada_Dados_Ano_2012!$C$7:$C$253,D180,Entrada_Dados_Ano_2012!$BA$7:$BA$253)</f>
        <v>0</v>
      </c>
      <c r="AY180" s="40">
        <f>SUMIF(Entrada_Dados_Ano_2012!$C$7:$C$253,D180,Entrada_Dados_Ano_2012!$BB$7:$BB$253)</f>
        <v>0</v>
      </c>
      <c r="AZ180" s="40">
        <f>SUMIF(Entrada_Dados_Ano_2012!$C$7:$C$253,D180,Entrada_Dados_Ano_2012!$BC$7:$BC$253)</f>
        <v>2400</v>
      </c>
      <c r="BA180" s="40">
        <f>SUMIF(Entrada_Dados_Ano_2012!$C$7:$C$253,D180,Entrada_Dados_Ano_2012!$BD$7:$BD$253)</f>
        <v>0</v>
      </c>
      <c r="BB180" s="40">
        <f>SUMIF(Entrada_Dados_Ano_2012!$C$7:$C$253,D180,Entrada_Dados_Ano_2012!$BE$7:$BE$253)</f>
        <v>0</v>
      </c>
      <c r="BC180" s="40">
        <f>SUMIF(Entrada_Dados_Ano_2012!$C$7:$C$253,D180,Entrada_Dados_Ano_2012!$BF$7:$BF$253)</f>
        <v>0</v>
      </c>
      <c r="BD180" s="40">
        <f>SUMIF(Entrada_Dados_Ano_2012!$C$7:$C$253,D180,Entrada_Dados_Ano_2012!$BG$7:$BG$253)</f>
        <v>0</v>
      </c>
      <c r="BE180" s="40">
        <f>SUMIF(Entrada_Dados_Ano_2012!$C$7:$C$253,D180,Entrada_Dados_Ano_2012!$BH$7:$BH$253)</f>
        <v>34800</v>
      </c>
      <c r="BF180" s="40">
        <f>SUMIF(Entrada_Dados_Ano_2012!$C$7:$C$253,D180,Entrada_Dados_Ano_2012!$BI$7:$BI$253)</f>
        <v>121800</v>
      </c>
      <c r="BG180" s="40">
        <f>SUMIF(Entrada_Dados_Ano_2012!$C$7:$C$253,D180,Entrada_Dados_Ano_2012!$BJ$7:$BJ$253)</f>
        <v>13700</v>
      </c>
      <c r="BH180" s="40">
        <f>SUMIF(Entrada_Dados_Ano_2012!$C$7:$C$253,D180,Entrada_Dados_Ano_2012!$BK$7:$BK$253)</f>
        <v>0</v>
      </c>
      <c r="BI180" s="40">
        <f>SUMIF(Entrada_Dados_Ano_2012!$C$7:$C$253,D180,Entrada_Dados_Ano_2012!$BL$7:$BL$253)</f>
        <v>0</v>
      </c>
      <c r="BK180" s="80">
        <v>173</v>
      </c>
      <c r="BL180" s="81">
        <f t="shared" si="255"/>
        <v>0</v>
      </c>
      <c r="BM180" s="80" t="str">
        <f>IF(BL180=1,SUM($BL$8:BL180),"")</f>
        <v/>
      </c>
      <c r="BN180" s="86" t="str">
        <f t="shared" si="256"/>
        <v>Padre Bernardo</v>
      </c>
      <c r="BO180" s="117">
        <f t="shared" si="339"/>
        <v>0</v>
      </c>
      <c r="BP180" s="116">
        <f>HLOOKUP($BP$6,$BZ$6:DI180,BX180)</f>
        <v>0</v>
      </c>
      <c r="BQ180" s="117">
        <f>HLOOKUP($BQ$6,$DJ$6:ES180,BX180)</f>
        <v>0</v>
      </c>
      <c r="BR180" s="116">
        <f>HLOOKUP($BR$6,$ET$6:GC180,BX180)</f>
        <v>0</v>
      </c>
      <c r="BS180" s="84" t="str">
        <f t="shared" si="257"/>
        <v/>
      </c>
      <c r="BT180" s="96" t="str">
        <f>IF((SUM($BL179:$BL$254)=0),"",IF($BK180=VLOOKUP($BK180,$BM$8:$BM$254,1),IF(VLOOKUP($BK180,$BM$8:$BO$254,2)=0,"",VLOOKUP($BK180,$BM$8:$BO$254,3))," "))</f>
        <v/>
      </c>
      <c r="BU180" s="93" t="str">
        <f t="shared" si="258"/>
        <v/>
      </c>
      <c r="BV180" s="90" t="str">
        <f t="shared" si="259"/>
        <v/>
      </c>
      <c r="BW180" s="93" t="str">
        <f t="shared" si="260"/>
        <v/>
      </c>
      <c r="BX180" s="97">
        <v>175</v>
      </c>
      <c r="BY180" s="29"/>
      <c r="BZ180" s="113"/>
      <c r="CA180" s="113">
        <f t="shared" si="261"/>
        <v>0</v>
      </c>
      <c r="CB180" s="113">
        <f t="shared" si="262"/>
        <v>0</v>
      </c>
      <c r="CC180" s="113">
        <f t="shared" si="263"/>
        <v>0</v>
      </c>
      <c r="CD180" s="113">
        <f t="shared" si="264"/>
        <v>0</v>
      </c>
      <c r="CE180" s="113">
        <f t="shared" ca="1" si="265"/>
        <v>0</v>
      </c>
      <c r="CF180" s="113">
        <f t="shared" si="266"/>
        <v>250</v>
      </c>
      <c r="CG180" s="113">
        <f t="shared" si="267"/>
        <v>110</v>
      </c>
      <c r="CH180" s="113">
        <f t="shared" si="268"/>
        <v>0</v>
      </c>
      <c r="CI180" s="113">
        <f t="shared" si="228"/>
        <v>0</v>
      </c>
      <c r="CJ180" s="113">
        <f t="shared" si="229"/>
        <v>0</v>
      </c>
      <c r="CK180" s="113">
        <f t="shared" si="269"/>
        <v>0</v>
      </c>
      <c r="CL180" s="113">
        <f t="shared" si="270"/>
        <v>0</v>
      </c>
      <c r="CM180" s="113">
        <f t="shared" si="271"/>
        <v>0</v>
      </c>
      <c r="CN180" s="113">
        <f t="shared" si="272"/>
        <v>0</v>
      </c>
      <c r="CO180" s="113">
        <f t="shared" si="273"/>
        <v>1000</v>
      </c>
      <c r="CP180" s="113">
        <f t="shared" si="274"/>
        <v>0</v>
      </c>
      <c r="CQ180" s="113">
        <f t="shared" si="275"/>
        <v>0</v>
      </c>
      <c r="CR180" s="113">
        <f t="shared" si="276"/>
        <v>0</v>
      </c>
      <c r="CS180" s="113">
        <f t="shared" si="230"/>
        <v>0</v>
      </c>
      <c r="CT180" s="113">
        <f t="shared" si="231"/>
        <v>0</v>
      </c>
      <c r="CU180" s="113">
        <f t="shared" si="232"/>
        <v>0</v>
      </c>
      <c r="CV180" s="113">
        <f t="shared" si="233"/>
        <v>0</v>
      </c>
      <c r="CW180" s="113">
        <f t="shared" si="277"/>
        <v>0</v>
      </c>
      <c r="CX180" s="113">
        <f t="shared" si="234"/>
        <v>0</v>
      </c>
      <c r="CY180" s="113">
        <f t="shared" si="235"/>
        <v>0</v>
      </c>
      <c r="CZ180" s="113">
        <f t="shared" si="236"/>
        <v>0</v>
      </c>
      <c r="DA180" s="113">
        <f t="shared" si="278"/>
        <v>0</v>
      </c>
      <c r="DB180" s="113">
        <f t="shared" si="279"/>
        <v>6000</v>
      </c>
      <c r="DC180" s="113">
        <f t="shared" si="280"/>
        <v>0</v>
      </c>
      <c r="DD180" s="113">
        <f t="shared" si="281"/>
        <v>35000</v>
      </c>
      <c r="DE180" s="113">
        <f t="shared" si="282"/>
        <v>6000</v>
      </c>
      <c r="DF180" s="113">
        <f t="shared" si="283"/>
        <v>0</v>
      </c>
      <c r="DG180" s="113">
        <f t="shared" si="284"/>
        <v>0</v>
      </c>
      <c r="DH180" s="113">
        <f t="shared" si="285"/>
        <v>0</v>
      </c>
      <c r="DI180" s="113">
        <f t="shared" si="286"/>
        <v>0</v>
      </c>
      <c r="DJ180" s="113"/>
      <c r="DK180" s="113">
        <f t="shared" si="287"/>
        <v>0</v>
      </c>
      <c r="DL180" s="113">
        <f t="shared" si="288"/>
        <v>0</v>
      </c>
      <c r="DM180" s="113">
        <f t="shared" si="289"/>
        <v>0</v>
      </c>
      <c r="DN180" s="113">
        <f t="shared" si="290"/>
        <v>0</v>
      </c>
      <c r="DO180" s="113">
        <f t="shared" si="291"/>
        <v>0</v>
      </c>
      <c r="DP180" s="113">
        <f t="shared" si="292"/>
        <v>250</v>
      </c>
      <c r="DQ180" s="113">
        <f t="shared" si="293"/>
        <v>110</v>
      </c>
      <c r="DR180" s="113">
        <f t="shared" si="294"/>
        <v>0</v>
      </c>
      <c r="DS180" s="113">
        <f t="shared" si="237"/>
        <v>0</v>
      </c>
      <c r="DT180" s="113">
        <f t="shared" si="238"/>
        <v>0</v>
      </c>
      <c r="DU180" s="113">
        <f t="shared" si="295"/>
        <v>0</v>
      </c>
      <c r="DV180" s="113">
        <f t="shared" si="296"/>
        <v>0</v>
      </c>
      <c r="DW180" s="113">
        <f t="shared" si="297"/>
        <v>0</v>
      </c>
      <c r="DX180" s="113">
        <f t="shared" si="298"/>
        <v>0</v>
      </c>
      <c r="DY180" s="113">
        <f t="shared" si="299"/>
        <v>1000</v>
      </c>
      <c r="DZ180" s="113">
        <f t="shared" si="300"/>
        <v>0</v>
      </c>
      <c r="EA180" s="113">
        <f t="shared" si="301"/>
        <v>0</v>
      </c>
      <c r="EB180" s="113">
        <f t="shared" si="302"/>
        <v>0</v>
      </c>
      <c r="EC180" s="113">
        <f t="shared" si="239"/>
        <v>0</v>
      </c>
      <c r="ED180" s="113">
        <f t="shared" si="240"/>
        <v>0</v>
      </c>
      <c r="EE180" s="113">
        <f t="shared" si="241"/>
        <v>0</v>
      </c>
      <c r="EF180" s="113">
        <f t="shared" si="242"/>
        <v>0</v>
      </c>
      <c r="EG180" s="113">
        <f t="shared" si="303"/>
        <v>0</v>
      </c>
      <c r="EH180" s="113">
        <f t="shared" si="243"/>
        <v>0</v>
      </c>
      <c r="EI180" s="113">
        <f t="shared" si="244"/>
        <v>0</v>
      </c>
      <c r="EJ180" s="113">
        <f t="shared" si="245"/>
        <v>0</v>
      </c>
      <c r="EK180" s="113">
        <f t="shared" si="304"/>
        <v>0</v>
      </c>
      <c r="EL180" s="113">
        <f t="shared" si="305"/>
        <v>6000</v>
      </c>
      <c r="EM180" s="113">
        <f t="shared" si="306"/>
        <v>0</v>
      </c>
      <c r="EN180" s="113">
        <f t="shared" si="307"/>
        <v>35000</v>
      </c>
      <c r="EO180" s="113">
        <f t="shared" si="308"/>
        <v>6000</v>
      </c>
      <c r="EP180" s="113">
        <f t="shared" si="309"/>
        <v>0</v>
      </c>
      <c r="EQ180" s="113">
        <f t="shared" si="310"/>
        <v>0</v>
      </c>
      <c r="ER180" s="113">
        <f t="shared" si="311"/>
        <v>0</v>
      </c>
      <c r="ES180" s="113">
        <f t="shared" si="312"/>
        <v>0</v>
      </c>
      <c r="ET180" s="113"/>
      <c r="EU180" s="113">
        <f t="shared" si="313"/>
        <v>0</v>
      </c>
      <c r="EV180" s="113">
        <f t="shared" si="314"/>
        <v>0</v>
      </c>
      <c r="EW180" s="113">
        <f t="shared" si="315"/>
        <v>0</v>
      </c>
      <c r="EX180" s="113">
        <f t="shared" si="316"/>
        <v>0</v>
      </c>
      <c r="EY180" s="113">
        <f t="shared" si="317"/>
        <v>0</v>
      </c>
      <c r="EZ180" s="113">
        <f t="shared" si="318"/>
        <v>500</v>
      </c>
      <c r="FA180" s="113">
        <f t="shared" si="319"/>
        <v>3300</v>
      </c>
      <c r="FB180" s="113">
        <f t="shared" si="320"/>
        <v>0</v>
      </c>
      <c r="FC180" s="113">
        <f t="shared" si="246"/>
        <v>0</v>
      </c>
      <c r="FD180" s="113">
        <f t="shared" si="247"/>
        <v>0</v>
      </c>
      <c r="FE180" s="113">
        <f t="shared" si="321"/>
        <v>0</v>
      </c>
      <c r="FF180" s="113">
        <f t="shared" si="322"/>
        <v>0</v>
      </c>
      <c r="FG180" s="113">
        <f t="shared" si="323"/>
        <v>0</v>
      </c>
      <c r="FH180" s="113">
        <f t="shared" si="324"/>
        <v>0</v>
      </c>
      <c r="FI180" s="113">
        <f t="shared" si="325"/>
        <v>2400</v>
      </c>
      <c r="FJ180" s="113">
        <f t="shared" si="326"/>
        <v>0</v>
      </c>
      <c r="FK180" s="113">
        <f t="shared" si="327"/>
        <v>0</v>
      </c>
      <c r="FL180" s="113">
        <f t="shared" si="328"/>
        <v>0</v>
      </c>
      <c r="FM180" s="113">
        <f t="shared" si="248"/>
        <v>0</v>
      </c>
      <c r="FN180" s="113">
        <f t="shared" si="249"/>
        <v>0</v>
      </c>
      <c r="FO180" s="113">
        <f t="shared" si="250"/>
        <v>0</v>
      </c>
      <c r="FP180" s="113">
        <f t="shared" si="251"/>
        <v>0</v>
      </c>
      <c r="FQ180" s="113">
        <f t="shared" si="329"/>
        <v>0</v>
      </c>
      <c r="FR180" s="113">
        <f t="shared" si="252"/>
        <v>0</v>
      </c>
      <c r="FS180" s="113">
        <f t="shared" si="253"/>
        <v>0</v>
      </c>
      <c r="FT180" s="113">
        <f t="shared" si="254"/>
        <v>0</v>
      </c>
      <c r="FU180" s="113">
        <f t="shared" si="330"/>
        <v>0</v>
      </c>
      <c r="FV180" s="113">
        <f t="shared" si="331"/>
        <v>34800</v>
      </c>
      <c r="FW180" s="113">
        <f t="shared" si="332"/>
        <v>0</v>
      </c>
      <c r="FX180" s="113">
        <f t="shared" si="333"/>
        <v>121800</v>
      </c>
      <c r="FY180" s="113">
        <f t="shared" si="334"/>
        <v>13700</v>
      </c>
      <c r="FZ180" s="113">
        <f t="shared" si="335"/>
        <v>0</v>
      </c>
      <c r="GA180" s="113">
        <f t="shared" si="336"/>
        <v>0</v>
      </c>
      <c r="GB180" s="113">
        <f t="shared" si="337"/>
        <v>0</v>
      </c>
      <c r="GC180" s="113">
        <f t="shared" si="338"/>
        <v>0</v>
      </c>
    </row>
    <row r="181" spans="2:185" ht="12.75" customHeight="1" x14ac:dyDescent="0.2">
      <c r="B181" s="124">
        <v>174</v>
      </c>
      <c r="C181" s="121" t="s">
        <v>441</v>
      </c>
      <c r="D181" s="126" t="s">
        <v>215</v>
      </c>
      <c r="E181" s="40">
        <f>SUMIF(Entrada_Dados_Ano_2012!$C$7:$C$253,D181,Entrada_Dados_Ano_2012!$D$7:$D$253)</f>
        <v>0</v>
      </c>
      <c r="F181" s="40">
        <f>SUMIF(Entrada_Dados_Ano_2012!$C$7:$C$253,D181,Entrada_Dados_Ano_2012!$E$7:$E$253)</f>
        <v>0</v>
      </c>
      <c r="G181" s="40">
        <f>SUMIF(Entrada_Dados_Ano_2012!$C$7:$C$253,D181,Entrada_Dados_Ano_2012!$F$7:$F$253)</f>
        <v>0</v>
      </c>
      <c r="H181" s="40">
        <f ca="1">SUMIF(Entrada_Dados_Ano_2012!$C$7:$C$253,D181,Entrada_Dados_Ano_2012!$G$7:$G$251)</f>
        <v>0</v>
      </c>
      <c r="I181" s="40">
        <f>SUMIF(Entrada_Dados_Ano_2012!$C$7:$C$251,D181,Entrada_Dados_Ano_2012!$H$7:$H$253)</f>
        <v>0</v>
      </c>
      <c r="J181" s="40">
        <f>SUMIF(Entrada_Dados_Ano_2012!$C$7:$C$253,D181,Entrada_Dados_Ano_2012!$I$7:$I$253)</f>
        <v>0</v>
      </c>
      <c r="K181" s="40">
        <f>SUMIF(Entrada_Dados_Ano_2012!$C$7:$C$253,D181,Entrada_Dados_Ano_2012!$J$7:$J$253)</f>
        <v>0</v>
      </c>
      <c r="L181" s="40">
        <f>SUMIF(Entrada_Dados_Ano_2012!$C$7:$C$253,D181,Entrada_Dados_Ano_2012!$K$7:$K$253)</f>
        <v>0</v>
      </c>
      <c r="M181" s="40">
        <f>SUMIF(Entrada_Dados_Ano_2012!$C$7:$C$253,D181,Entrada_Dados_Ano_2012!$L$7:$L$253)</f>
        <v>0</v>
      </c>
      <c r="N181" s="40">
        <f>SUMIF(Entrada_Dados_Ano_2012!$C$7:$C$253,D181,Entrada_Dados_Ano_2012!$M$7:$M$253)</f>
        <v>0</v>
      </c>
      <c r="O181" s="40">
        <f>SUMIF(Entrada_Dados_Ano_2012!$C$7:$C$253,D181,Entrada_Dados_Ano_2012!$N$7:$N$253)</f>
        <v>0</v>
      </c>
      <c r="P181" s="40">
        <f>SUMIF(Entrada_Dados_Ano_2012!$C$7:$C$253,D181,Entrada_Dados_Ano_2012!$O$7:$O$253)</f>
        <v>0</v>
      </c>
      <c r="Q181" s="40">
        <f>SUMIF(Entrada_Dados_Ano_2012!$C$7:$C$253,D181,Entrada_Dados_Ano_2012!$P$7:$P$253)</f>
        <v>0</v>
      </c>
      <c r="R181" s="40">
        <f>SUMIF(Entrada_Dados_Ano_2012!$C$7:$C$253,D181,Entrada_Dados_Ano_2012!$Q$7:$Q$253)</f>
        <v>0</v>
      </c>
      <c r="S181" s="40">
        <f>SUMIF(Entrada_Dados_Ano_2012!$C$7:$C$253,D181,Entrada_Dados_Ano_2012!$R$7:$R$253)</f>
        <v>5300</v>
      </c>
      <c r="T181" s="40">
        <f>SUMIF(Entrada_Dados_Ano_2012!$C$7:$C$253,D181,Entrada_Dados_Ano_2012!$S$7:$S$253)</f>
        <v>12000</v>
      </c>
      <c r="U181" s="40">
        <f>SUMIF(Entrada_Dados_Ano_2012!$C$7:$C$253,D181,Entrada_Dados_Ano_2012!$T$7:$T$253)</f>
        <v>0</v>
      </c>
      <c r="V181" s="40">
        <f>SUMIF(Entrada_Dados_Ano_2012!$C$7:$C$253,D181,Entrada_Dados_Ano_2012!$U$7:$U$253)</f>
        <v>0</v>
      </c>
      <c r="W181" s="145">
        <f>SUMIF(Entrada_Dados_Ano_2012!$C$7:$C$253,D181,Entrada_Dados_Ano_2012!$V$7:$V$253)</f>
        <v>0</v>
      </c>
      <c r="X181" s="142">
        <f>SUMIF(Entrada_Dados_Ano_2012!$C$7:$C$253,D181,Entrada_Dados_Ano_2012!$Y$7:$Y$253)</f>
        <v>0</v>
      </c>
      <c r="Y181" s="40">
        <f>SUMIF(Entrada_Dados_Ano_2012!$C$7:$C$253,D181,Entrada_Dados_Ano_2012!$Z$7:$Z$253)</f>
        <v>0</v>
      </c>
      <c r="Z181" s="40">
        <f>SUMIF(Entrada_Dados_Ano_2012!$C$7:$C$253,D181,Entrada_Dados_Ano_2012!$AA$7:$AA$253)</f>
        <v>0</v>
      </c>
      <c r="AA181" s="40">
        <f>SUMIF(Entrada_Dados_Ano_2012!$C$7:$C$253,D181,Entrada_Dados_Ano_2012!$AB$7:$AB$253)</f>
        <v>0</v>
      </c>
      <c r="AB181" s="40">
        <f>SUMIF(Entrada_Dados_Ano_2012!$C$7:$C$253,D181,Entrada_Dados_Ano_2012!$AC$7:$AC$253)</f>
        <v>0</v>
      </c>
      <c r="AC181" s="40">
        <f>SUMIF(Entrada_Dados_Ano_2012!$C$7:$C$253,D181,Entrada_Dados_Ano_2012!$AD$7:$AD$253)</f>
        <v>0</v>
      </c>
      <c r="AD181" s="40">
        <f>SUMIF(Entrada_Dados_Ano_2012!$C$7:$C$253,D181,Entrada_Dados_Ano_2012!$AE$7:$AE$253)</f>
        <v>0</v>
      </c>
      <c r="AE181" s="40">
        <f>SUMIF(Entrada_Dados_Ano_2012!$C$7:$C$253,D181,Entrada_Dados_Ano_2012!$AF$7:$AF$253)</f>
        <v>0</v>
      </c>
      <c r="AF181" s="40">
        <f>SUMIF(Entrada_Dados_Ano_2012!$C$7:$C$253,D181,Entrada_Dados_Ano_2012!$AG$7:$AG$253)</f>
        <v>0</v>
      </c>
      <c r="AG181" s="40">
        <f>SUMIF(Entrada_Dados_Ano_2012!$C$7:$C$253,D181,Entrada_Dados_Ano_2012!$AH$7:$AH$253)</f>
        <v>0</v>
      </c>
      <c r="AH181" s="40">
        <f>SUMIF(Entrada_Dados_Ano_2012!$C$7:$C$253,D181,Entrada_Dados_Ano_2012!$AI$7:$AI$253)</f>
        <v>0</v>
      </c>
      <c r="AI181" s="40">
        <f>SUMIF(Entrada_Dados_Ano_2012!$C$7:$C$253,D181,Entrada_Dados_Ano_2012!$AJ$7:$AJ$253)</f>
        <v>0</v>
      </c>
      <c r="AJ181" s="40">
        <f>SUMIF(Entrada_Dados_Ano_2012!$C$7:$C$253,D181,Entrada_Dados_Ano_2012!$AK$7:$AK$253)</f>
        <v>0</v>
      </c>
      <c r="AK181" s="40">
        <f>SUMIF(Entrada_Dados_Ano_2012!$C$7:$C$253,D181,Entrada_Dados_Ano_2012!$AL$7:$AL$253)</f>
        <v>0</v>
      </c>
      <c r="AL181" s="40">
        <f>SUMIF(Entrada_Dados_Ano_2012!$C$7:$C$253,D181,Entrada_Dados_Ano_2012!$AM$7:$AM$253)</f>
        <v>5300</v>
      </c>
      <c r="AM181" s="40">
        <f>SUMIF(Entrada_Dados_Ano_2012!$C$7:$C$253,D181,Entrada_Dados_Ano_2012!$AN$7:$AN$253)</f>
        <v>12000</v>
      </c>
      <c r="AN181" s="40">
        <f>SUMIF(Entrada_Dados_Ano_2012!$C$7:$C$253,D181,Entrada_Dados_Ano_2012!$AO$7:$AO$253)</f>
        <v>0</v>
      </c>
      <c r="AO181" s="40">
        <f>SUMIF(Entrada_Dados_Ano_2012!$C$7:$C$253,D181,Entrada_Dados_Ano_2012!$AP$7:$AP$253)</f>
        <v>0</v>
      </c>
      <c r="AP181" s="145">
        <f>SUMIF(Entrada_Dados_Ano_2012!$C$7:$C$253,D181,Entrada_Dados_Ano_2012!$AQ$7:$AQ$253)</f>
        <v>0</v>
      </c>
      <c r="AQ181" s="142">
        <f>SUMIF(Entrada_Dados_Ano_2012!$C$7:$C$253,D181,Entrada_Dados_Ano_2012!$AT$7:$AT$253)</f>
        <v>0</v>
      </c>
      <c r="AR181" s="40">
        <f>SUMIF(Entrada_Dados_Ano_2012!$C$7:$C$253,D181,Entrada_Dados_Ano_2012!$AU$7:$AU$253)</f>
        <v>0</v>
      </c>
      <c r="AS181" s="40">
        <f>SUMIF(Entrada_Dados_Ano_2012!$C$7:$C$253,D181,Entrada_Dados_Ano_2012!$AV$7:$AV$253)</f>
        <v>0</v>
      </c>
      <c r="AT181" s="40">
        <f>SUMIF(Entrada_Dados_Ano_2012!$C$7:$C$253,D181,Entrada_Dados_Ano_2012!$AW$7:$AW$253)</f>
        <v>0</v>
      </c>
      <c r="AU181" s="40">
        <f>SUMIF(Entrada_Dados_Ano_2012!$C$7:$C$253,D181,Entrada_Dados_Ano_2012!$AX$7:$AX$253)</f>
        <v>0</v>
      </c>
      <c r="AV181" s="40">
        <f>SUMIF(Entrada_Dados_Ano_2012!$C$7:$C$253,D181,Entrada_Dados_Ano_2012!$AY$7:$AY$253)</f>
        <v>0</v>
      </c>
      <c r="AW181" s="40">
        <f>SUMIF(Entrada_Dados_Ano_2012!$C$7:$C$253,D181,Entrada_Dados_Ano_2012!$AZ$7:$AZ$253)</f>
        <v>0</v>
      </c>
      <c r="AX181" s="40">
        <f>SUMIF(Entrada_Dados_Ano_2012!$C$7:$C$253,D181,Entrada_Dados_Ano_2012!$BA$7:$BA$253)</f>
        <v>0</v>
      </c>
      <c r="AY181" s="40">
        <f>SUMIF(Entrada_Dados_Ano_2012!$C$7:$C$253,D181,Entrada_Dados_Ano_2012!$BB$7:$BB$253)</f>
        <v>0</v>
      </c>
      <c r="AZ181" s="40">
        <f>SUMIF(Entrada_Dados_Ano_2012!$C$7:$C$253,D181,Entrada_Dados_Ano_2012!$BC$7:$BC$253)</f>
        <v>0</v>
      </c>
      <c r="BA181" s="40">
        <f>SUMIF(Entrada_Dados_Ano_2012!$C$7:$C$253,D181,Entrada_Dados_Ano_2012!$BD$7:$BD$253)</f>
        <v>0</v>
      </c>
      <c r="BB181" s="40">
        <f>SUMIF(Entrada_Dados_Ano_2012!$C$7:$C$253,D181,Entrada_Dados_Ano_2012!$BE$7:$BE$253)</f>
        <v>0</v>
      </c>
      <c r="BC181" s="40">
        <f>SUMIF(Entrada_Dados_Ano_2012!$C$7:$C$253,D181,Entrada_Dados_Ano_2012!$BF$7:$BF$253)</f>
        <v>0</v>
      </c>
      <c r="BD181" s="40">
        <f>SUMIF(Entrada_Dados_Ano_2012!$C$7:$C$253,D181,Entrada_Dados_Ano_2012!$BG$7:$BG$253)</f>
        <v>0</v>
      </c>
      <c r="BE181" s="40">
        <f>SUMIF(Entrada_Dados_Ano_2012!$C$7:$C$253,D181,Entrada_Dados_Ano_2012!$BH$7:$BH$253)</f>
        <v>34310</v>
      </c>
      <c r="BF181" s="40">
        <f>SUMIF(Entrada_Dados_Ano_2012!$C$7:$C$253,D181,Entrada_Dados_Ano_2012!$BI$7:$BI$253)</f>
        <v>32400</v>
      </c>
      <c r="BG181" s="40">
        <f>SUMIF(Entrada_Dados_Ano_2012!$C$7:$C$253,D181,Entrada_Dados_Ano_2012!$BJ$7:$BJ$253)</f>
        <v>0</v>
      </c>
      <c r="BH181" s="40">
        <f>SUMIF(Entrada_Dados_Ano_2012!$C$7:$C$253,D181,Entrada_Dados_Ano_2012!$BK$7:$BK$253)</f>
        <v>0</v>
      </c>
      <c r="BI181" s="40">
        <f>SUMIF(Entrada_Dados_Ano_2012!$C$7:$C$253,D181,Entrada_Dados_Ano_2012!$BL$7:$BL$253)</f>
        <v>0</v>
      </c>
      <c r="BK181" s="80">
        <v>174</v>
      </c>
      <c r="BL181" s="81">
        <f t="shared" si="255"/>
        <v>0</v>
      </c>
      <c r="BM181" s="80" t="str">
        <f>IF(BL181=1,SUM($BL$8:BL181),"")</f>
        <v/>
      </c>
      <c r="BN181" s="86" t="str">
        <f t="shared" si="256"/>
        <v>Palestina de Goiás</v>
      </c>
      <c r="BO181" s="117">
        <f t="shared" si="339"/>
        <v>0</v>
      </c>
      <c r="BP181" s="116">
        <f>HLOOKUP($BP$6,$BZ$6:DI181,BX181)</f>
        <v>0</v>
      </c>
      <c r="BQ181" s="117">
        <f>HLOOKUP($BQ$6,$DJ$6:ES181,BX181)</f>
        <v>0</v>
      </c>
      <c r="BR181" s="116">
        <f>HLOOKUP($BR$6,$ET$6:GC181,BX181)</f>
        <v>0</v>
      </c>
      <c r="BS181" s="84" t="str">
        <f t="shared" si="257"/>
        <v/>
      </c>
      <c r="BT181" s="96" t="str">
        <f>IF((SUM($BL180:$BL$254)=0),"",IF($BK181=VLOOKUP($BK181,$BM$8:$BM$254,1),IF(VLOOKUP($BK181,$BM$8:$BO$254,2)=0,"",VLOOKUP($BK181,$BM$8:$BO$254,3))," "))</f>
        <v/>
      </c>
      <c r="BU181" s="93" t="str">
        <f t="shared" si="258"/>
        <v/>
      </c>
      <c r="BV181" s="90" t="str">
        <f t="shared" si="259"/>
        <v/>
      </c>
      <c r="BW181" s="93" t="str">
        <f t="shared" si="260"/>
        <v/>
      </c>
      <c r="BX181" s="97">
        <v>176</v>
      </c>
      <c r="BY181" s="29"/>
      <c r="BZ181" s="113"/>
      <c r="CA181" s="113">
        <f t="shared" si="261"/>
        <v>0</v>
      </c>
      <c r="CB181" s="113">
        <f t="shared" si="262"/>
        <v>0</v>
      </c>
      <c r="CC181" s="113">
        <f t="shared" si="263"/>
        <v>0</v>
      </c>
      <c r="CD181" s="113">
        <f t="shared" si="264"/>
        <v>0</v>
      </c>
      <c r="CE181" s="113">
        <f t="shared" ca="1" si="265"/>
        <v>0</v>
      </c>
      <c r="CF181" s="113">
        <f t="shared" si="266"/>
        <v>0</v>
      </c>
      <c r="CG181" s="113">
        <f t="shared" si="267"/>
        <v>9</v>
      </c>
      <c r="CH181" s="113">
        <f t="shared" si="268"/>
        <v>0</v>
      </c>
      <c r="CI181" s="113">
        <f t="shared" si="228"/>
        <v>0</v>
      </c>
      <c r="CJ181" s="113">
        <f t="shared" si="229"/>
        <v>0</v>
      </c>
      <c r="CK181" s="113">
        <f t="shared" si="269"/>
        <v>0</v>
      </c>
      <c r="CL181" s="113">
        <f t="shared" si="270"/>
        <v>0</v>
      </c>
      <c r="CM181" s="113">
        <f t="shared" si="271"/>
        <v>0</v>
      </c>
      <c r="CN181" s="113">
        <f t="shared" si="272"/>
        <v>0</v>
      </c>
      <c r="CO181" s="113">
        <f t="shared" si="273"/>
        <v>0</v>
      </c>
      <c r="CP181" s="113">
        <f t="shared" si="274"/>
        <v>0</v>
      </c>
      <c r="CQ181" s="113">
        <f t="shared" si="275"/>
        <v>0</v>
      </c>
      <c r="CR181" s="113">
        <f t="shared" si="276"/>
        <v>0</v>
      </c>
      <c r="CS181" s="113">
        <f t="shared" si="230"/>
        <v>0</v>
      </c>
      <c r="CT181" s="113">
        <f t="shared" si="231"/>
        <v>0</v>
      </c>
      <c r="CU181" s="113">
        <f t="shared" si="232"/>
        <v>0</v>
      </c>
      <c r="CV181" s="113">
        <f t="shared" si="233"/>
        <v>0</v>
      </c>
      <c r="CW181" s="113">
        <f t="shared" si="277"/>
        <v>0</v>
      </c>
      <c r="CX181" s="113">
        <f t="shared" si="234"/>
        <v>0</v>
      </c>
      <c r="CY181" s="113">
        <f t="shared" si="235"/>
        <v>0</v>
      </c>
      <c r="CZ181" s="113">
        <f t="shared" si="236"/>
        <v>0</v>
      </c>
      <c r="DA181" s="113">
        <f t="shared" si="278"/>
        <v>0</v>
      </c>
      <c r="DB181" s="113">
        <f t="shared" si="279"/>
        <v>5300</v>
      </c>
      <c r="DC181" s="113">
        <f t="shared" si="280"/>
        <v>0</v>
      </c>
      <c r="DD181" s="113">
        <f t="shared" si="281"/>
        <v>12000</v>
      </c>
      <c r="DE181" s="113">
        <f t="shared" si="282"/>
        <v>0</v>
      </c>
      <c r="DF181" s="113">
        <f t="shared" si="283"/>
        <v>0</v>
      </c>
      <c r="DG181" s="113">
        <f t="shared" si="284"/>
        <v>0</v>
      </c>
      <c r="DH181" s="113">
        <f t="shared" si="285"/>
        <v>0</v>
      </c>
      <c r="DI181" s="113">
        <f t="shared" si="286"/>
        <v>0</v>
      </c>
      <c r="DJ181" s="113"/>
      <c r="DK181" s="113">
        <f t="shared" si="287"/>
        <v>0</v>
      </c>
      <c r="DL181" s="113">
        <f t="shared" si="288"/>
        <v>0</v>
      </c>
      <c r="DM181" s="113">
        <f t="shared" si="289"/>
        <v>0</v>
      </c>
      <c r="DN181" s="113">
        <f t="shared" si="290"/>
        <v>0</v>
      </c>
      <c r="DO181" s="113">
        <f t="shared" si="291"/>
        <v>0</v>
      </c>
      <c r="DP181" s="113">
        <f t="shared" si="292"/>
        <v>0</v>
      </c>
      <c r="DQ181" s="113">
        <f t="shared" si="293"/>
        <v>9</v>
      </c>
      <c r="DR181" s="113">
        <f t="shared" si="294"/>
        <v>0</v>
      </c>
      <c r="DS181" s="113">
        <f t="shared" si="237"/>
        <v>0</v>
      </c>
      <c r="DT181" s="113">
        <f t="shared" si="238"/>
        <v>0</v>
      </c>
      <c r="DU181" s="113">
        <f t="shared" si="295"/>
        <v>0</v>
      </c>
      <c r="DV181" s="113">
        <f t="shared" si="296"/>
        <v>0</v>
      </c>
      <c r="DW181" s="113">
        <f t="shared" si="297"/>
        <v>0</v>
      </c>
      <c r="DX181" s="113">
        <f t="shared" si="298"/>
        <v>0</v>
      </c>
      <c r="DY181" s="113">
        <f t="shared" si="299"/>
        <v>0</v>
      </c>
      <c r="DZ181" s="113">
        <f t="shared" si="300"/>
        <v>0</v>
      </c>
      <c r="EA181" s="113">
        <f t="shared" si="301"/>
        <v>0</v>
      </c>
      <c r="EB181" s="113">
        <f t="shared" si="302"/>
        <v>0</v>
      </c>
      <c r="EC181" s="113">
        <f t="shared" si="239"/>
        <v>0</v>
      </c>
      <c r="ED181" s="113">
        <f t="shared" si="240"/>
        <v>0</v>
      </c>
      <c r="EE181" s="113">
        <f t="shared" si="241"/>
        <v>0</v>
      </c>
      <c r="EF181" s="113">
        <f t="shared" si="242"/>
        <v>0</v>
      </c>
      <c r="EG181" s="113">
        <f t="shared" si="303"/>
        <v>0</v>
      </c>
      <c r="EH181" s="113">
        <f t="shared" si="243"/>
        <v>0</v>
      </c>
      <c r="EI181" s="113">
        <f t="shared" si="244"/>
        <v>0</v>
      </c>
      <c r="EJ181" s="113">
        <f t="shared" si="245"/>
        <v>0</v>
      </c>
      <c r="EK181" s="113">
        <f t="shared" si="304"/>
        <v>0</v>
      </c>
      <c r="EL181" s="113">
        <f t="shared" si="305"/>
        <v>5300</v>
      </c>
      <c r="EM181" s="113">
        <f t="shared" si="306"/>
        <v>0</v>
      </c>
      <c r="EN181" s="113">
        <f t="shared" si="307"/>
        <v>12000</v>
      </c>
      <c r="EO181" s="113">
        <f t="shared" si="308"/>
        <v>0</v>
      </c>
      <c r="EP181" s="113">
        <f t="shared" si="309"/>
        <v>0</v>
      </c>
      <c r="EQ181" s="113">
        <f t="shared" si="310"/>
        <v>0</v>
      </c>
      <c r="ER181" s="113">
        <f t="shared" si="311"/>
        <v>0</v>
      </c>
      <c r="ES181" s="113">
        <f t="shared" si="312"/>
        <v>0</v>
      </c>
      <c r="ET181" s="113"/>
      <c r="EU181" s="113">
        <f t="shared" si="313"/>
        <v>0</v>
      </c>
      <c r="EV181" s="113">
        <f t="shared" si="314"/>
        <v>0</v>
      </c>
      <c r="EW181" s="113">
        <f t="shared" si="315"/>
        <v>0</v>
      </c>
      <c r="EX181" s="113">
        <f t="shared" si="316"/>
        <v>0</v>
      </c>
      <c r="EY181" s="113">
        <f t="shared" si="317"/>
        <v>0</v>
      </c>
      <c r="EZ181" s="113">
        <f t="shared" si="318"/>
        <v>0</v>
      </c>
      <c r="FA181" s="113">
        <f t="shared" si="319"/>
        <v>117</v>
      </c>
      <c r="FB181" s="113">
        <f t="shared" si="320"/>
        <v>0</v>
      </c>
      <c r="FC181" s="113">
        <f t="shared" si="246"/>
        <v>0</v>
      </c>
      <c r="FD181" s="113">
        <f t="shared" si="247"/>
        <v>0</v>
      </c>
      <c r="FE181" s="113">
        <f t="shared" si="321"/>
        <v>0</v>
      </c>
      <c r="FF181" s="113">
        <f t="shared" si="322"/>
        <v>0</v>
      </c>
      <c r="FG181" s="113">
        <f t="shared" si="323"/>
        <v>0</v>
      </c>
      <c r="FH181" s="113">
        <f t="shared" si="324"/>
        <v>0</v>
      </c>
      <c r="FI181" s="113">
        <f t="shared" si="325"/>
        <v>0</v>
      </c>
      <c r="FJ181" s="113">
        <f t="shared" si="326"/>
        <v>0</v>
      </c>
      <c r="FK181" s="113">
        <f t="shared" si="327"/>
        <v>0</v>
      </c>
      <c r="FL181" s="113">
        <f t="shared" si="328"/>
        <v>0</v>
      </c>
      <c r="FM181" s="113">
        <f t="shared" si="248"/>
        <v>0</v>
      </c>
      <c r="FN181" s="113">
        <f t="shared" si="249"/>
        <v>0</v>
      </c>
      <c r="FO181" s="113">
        <f t="shared" si="250"/>
        <v>0</v>
      </c>
      <c r="FP181" s="113">
        <f t="shared" si="251"/>
        <v>0</v>
      </c>
      <c r="FQ181" s="113">
        <f t="shared" si="329"/>
        <v>0</v>
      </c>
      <c r="FR181" s="113">
        <f t="shared" si="252"/>
        <v>0</v>
      </c>
      <c r="FS181" s="113">
        <f t="shared" si="253"/>
        <v>0</v>
      </c>
      <c r="FT181" s="113">
        <f t="shared" si="254"/>
        <v>0</v>
      </c>
      <c r="FU181" s="113">
        <f t="shared" si="330"/>
        <v>0</v>
      </c>
      <c r="FV181" s="113">
        <f t="shared" si="331"/>
        <v>34310</v>
      </c>
      <c r="FW181" s="113">
        <f t="shared" si="332"/>
        <v>0</v>
      </c>
      <c r="FX181" s="113">
        <f t="shared" si="333"/>
        <v>32400</v>
      </c>
      <c r="FY181" s="113">
        <f t="shared" si="334"/>
        <v>0</v>
      </c>
      <c r="FZ181" s="113">
        <f t="shared" si="335"/>
        <v>0</v>
      </c>
      <c r="GA181" s="113">
        <f t="shared" si="336"/>
        <v>0</v>
      </c>
      <c r="GB181" s="113">
        <f t="shared" si="337"/>
        <v>0</v>
      </c>
      <c r="GC181" s="113">
        <f t="shared" si="338"/>
        <v>0</v>
      </c>
    </row>
    <row r="182" spans="2:185" ht="12.75" customHeight="1" x14ac:dyDescent="0.2">
      <c r="B182" s="124">
        <v>175</v>
      </c>
      <c r="C182" s="121" t="s">
        <v>442</v>
      </c>
      <c r="D182" s="126" t="s">
        <v>216</v>
      </c>
      <c r="E182" s="40">
        <f>SUMIF(Entrada_Dados_Ano_2012!$C$7:$C$253,D182,Entrada_Dados_Ano_2012!$D$7:$D$253)</f>
        <v>0</v>
      </c>
      <c r="F182" s="40">
        <f>SUMIF(Entrada_Dados_Ano_2012!$C$7:$C$253,D182,Entrada_Dados_Ano_2012!$E$7:$E$253)</f>
        <v>780</v>
      </c>
      <c r="G182" s="40">
        <f>SUMIF(Entrada_Dados_Ano_2012!$C$7:$C$253,D182,Entrada_Dados_Ano_2012!$F$7:$F$253)</f>
        <v>0</v>
      </c>
      <c r="H182" s="40">
        <f ca="1">SUMIF(Entrada_Dados_Ano_2012!$C$7:$C$253,D182,Entrada_Dados_Ano_2012!$G$7:$G$251)</f>
        <v>0</v>
      </c>
      <c r="I182" s="40">
        <f>SUMIF(Entrada_Dados_Ano_2012!$C$7:$C$251,D182,Entrada_Dados_Ano_2012!$H$7:$H$253)</f>
        <v>300</v>
      </c>
      <c r="J182" s="40">
        <f>SUMIF(Entrada_Dados_Ano_2012!$C$7:$C$253,D182,Entrada_Dados_Ano_2012!$I$7:$I$253)</f>
        <v>0</v>
      </c>
      <c r="K182" s="40">
        <f>SUMIF(Entrada_Dados_Ano_2012!$C$7:$C$253,D182,Entrada_Dados_Ano_2012!$J$7:$J$253)</f>
        <v>300</v>
      </c>
      <c r="L182" s="40">
        <f>SUMIF(Entrada_Dados_Ano_2012!$C$7:$C$253,D182,Entrada_Dados_Ano_2012!$K$7:$K$253)</f>
        <v>0</v>
      </c>
      <c r="M182" s="40">
        <f>SUMIF(Entrada_Dados_Ano_2012!$C$7:$C$253,D182,Entrada_Dados_Ano_2012!$L$7:$L$253)</f>
        <v>0</v>
      </c>
      <c r="N182" s="40">
        <f>SUMIF(Entrada_Dados_Ano_2012!$C$7:$C$253,D182,Entrada_Dados_Ano_2012!$M$7:$M$253)</f>
        <v>0</v>
      </c>
      <c r="O182" s="40">
        <f>SUMIF(Entrada_Dados_Ano_2012!$C$7:$C$253,D182,Entrada_Dados_Ano_2012!$N$7:$N$253)</f>
        <v>0</v>
      </c>
      <c r="P182" s="40">
        <f>SUMIF(Entrada_Dados_Ano_2012!$C$7:$C$253,D182,Entrada_Dados_Ano_2012!$O$7:$O$253)</f>
        <v>0</v>
      </c>
      <c r="Q182" s="40">
        <f>SUMIF(Entrada_Dados_Ano_2012!$C$7:$C$253,D182,Entrada_Dados_Ano_2012!$P$7:$P$253)</f>
        <v>45</v>
      </c>
      <c r="R182" s="40">
        <f>SUMIF(Entrada_Dados_Ano_2012!$C$7:$C$253,D182,Entrada_Dados_Ano_2012!$Q$7:$Q$253)</f>
        <v>0</v>
      </c>
      <c r="S182" s="40">
        <f>SUMIF(Entrada_Dados_Ano_2012!$C$7:$C$253,D182,Entrada_Dados_Ano_2012!$R$7:$R$253)</f>
        <v>4600</v>
      </c>
      <c r="T182" s="40">
        <f>SUMIF(Entrada_Dados_Ano_2012!$C$7:$C$253,D182,Entrada_Dados_Ano_2012!$S$7:$S$253)</f>
        <v>22000</v>
      </c>
      <c r="U182" s="40">
        <f>SUMIF(Entrada_Dados_Ano_2012!$C$7:$C$253,D182,Entrada_Dados_Ano_2012!$T$7:$T$253)</f>
        <v>3000</v>
      </c>
      <c r="V182" s="40">
        <f>SUMIF(Entrada_Dados_Ano_2012!$C$7:$C$253,D182,Entrada_Dados_Ano_2012!$U$7:$U$253)</f>
        <v>0</v>
      </c>
      <c r="W182" s="145">
        <f>SUMIF(Entrada_Dados_Ano_2012!$C$7:$C$253,D182,Entrada_Dados_Ano_2012!$V$7:$V$253)</f>
        <v>0</v>
      </c>
      <c r="X182" s="142">
        <f>SUMIF(Entrada_Dados_Ano_2012!$C$7:$C$253,D182,Entrada_Dados_Ano_2012!$Y$7:$Y$253)</f>
        <v>0</v>
      </c>
      <c r="Y182" s="40">
        <f>SUMIF(Entrada_Dados_Ano_2012!$C$7:$C$253,D182,Entrada_Dados_Ano_2012!$Z$7:$Z$253)</f>
        <v>780</v>
      </c>
      <c r="Z182" s="40">
        <f>SUMIF(Entrada_Dados_Ano_2012!$C$7:$C$253,D182,Entrada_Dados_Ano_2012!$AA$7:$AA$253)</f>
        <v>0</v>
      </c>
      <c r="AA182" s="40">
        <f>SUMIF(Entrada_Dados_Ano_2012!$C$7:$C$253,D182,Entrada_Dados_Ano_2012!$AB$7:$AB$253)</f>
        <v>0</v>
      </c>
      <c r="AB182" s="40">
        <f>SUMIF(Entrada_Dados_Ano_2012!$C$7:$C$253,D182,Entrada_Dados_Ano_2012!$AC$7:$AC$253)</f>
        <v>300</v>
      </c>
      <c r="AC182" s="40">
        <f>SUMIF(Entrada_Dados_Ano_2012!$C$7:$C$253,D182,Entrada_Dados_Ano_2012!$AD$7:$AD$253)</f>
        <v>0</v>
      </c>
      <c r="AD182" s="40">
        <f>SUMIF(Entrada_Dados_Ano_2012!$C$7:$C$253,D182,Entrada_Dados_Ano_2012!$AE$7:$AE$253)</f>
        <v>300</v>
      </c>
      <c r="AE182" s="40">
        <f>SUMIF(Entrada_Dados_Ano_2012!$C$7:$C$253,D182,Entrada_Dados_Ano_2012!$AF$7:$AF$253)</f>
        <v>0</v>
      </c>
      <c r="AF182" s="40">
        <f>SUMIF(Entrada_Dados_Ano_2012!$C$7:$C$253,D182,Entrada_Dados_Ano_2012!$AG$7:$AG$253)</f>
        <v>0</v>
      </c>
      <c r="AG182" s="40">
        <f>SUMIF(Entrada_Dados_Ano_2012!$C$7:$C$253,D182,Entrada_Dados_Ano_2012!$AH$7:$AH$253)</f>
        <v>0</v>
      </c>
      <c r="AH182" s="40">
        <f>SUMIF(Entrada_Dados_Ano_2012!$C$7:$C$253,D182,Entrada_Dados_Ano_2012!$AI$7:$AI$253)</f>
        <v>0</v>
      </c>
      <c r="AI182" s="40">
        <f>SUMIF(Entrada_Dados_Ano_2012!$C$7:$C$253,D182,Entrada_Dados_Ano_2012!$AJ$7:$AJ$253)</f>
        <v>0</v>
      </c>
      <c r="AJ182" s="40">
        <f>SUMIF(Entrada_Dados_Ano_2012!$C$7:$C$253,D182,Entrada_Dados_Ano_2012!$AK$7:$AK$253)</f>
        <v>45</v>
      </c>
      <c r="AK182" s="40">
        <f>SUMIF(Entrada_Dados_Ano_2012!$C$7:$C$253,D182,Entrada_Dados_Ano_2012!$AL$7:$AL$253)</f>
        <v>0</v>
      </c>
      <c r="AL182" s="40">
        <f>SUMIF(Entrada_Dados_Ano_2012!$C$7:$C$253,D182,Entrada_Dados_Ano_2012!$AM$7:$AM$253)</f>
        <v>4600</v>
      </c>
      <c r="AM182" s="40">
        <f>SUMIF(Entrada_Dados_Ano_2012!$C$7:$C$253,D182,Entrada_Dados_Ano_2012!$AN$7:$AN$253)</f>
        <v>22000</v>
      </c>
      <c r="AN182" s="40">
        <f>SUMIF(Entrada_Dados_Ano_2012!$C$7:$C$253,D182,Entrada_Dados_Ano_2012!$AO$7:$AO$253)</f>
        <v>3000</v>
      </c>
      <c r="AO182" s="40">
        <f>SUMIF(Entrada_Dados_Ano_2012!$C$7:$C$253,D182,Entrada_Dados_Ano_2012!$AP$7:$AP$253)</f>
        <v>0</v>
      </c>
      <c r="AP182" s="145">
        <f>SUMIF(Entrada_Dados_Ano_2012!$C$7:$C$253,D182,Entrada_Dados_Ano_2012!$AQ$7:$AQ$253)</f>
        <v>0</v>
      </c>
      <c r="AQ182" s="142">
        <f>SUMIF(Entrada_Dados_Ano_2012!$C$7:$C$253,D182,Entrada_Dados_Ano_2012!$AT$7:$AT$253)</f>
        <v>0</v>
      </c>
      <c r="AR182" s="40">
        <f>SUMIF(Entrada_Dados_Ano_2012!$C$7:$C$253,D182,Entrada_Dados_Ano_2012!$AU$7:$AU$253)</f>
        <v>2420</v>
      </c>
      <c r="AS182" s="40">
        <f>SUMIF(Entrada_Dados_Ano_2012!$C$7:$C$253,D182,Entrada_Dados_Ano_2012!$AV$7:$AV$253)</f>
        <v>0</v>
      </c>
      <c r="AT182" s="40">
        <f>SUMIF(Entrada_Dados_Ano_2012!$C$7:$C$253,D182,Entrada_Dados_Ano_2012!$AW$7:$AW$253)</f>
        <v>0</v>
      </c>
      <c r="AU182" s="40">
        <f>SUMIF(Entrada_Dados_Ano_2012!$C$7:$C$253,D182,Entrada_Dados_Ano_2012!$AX$7:$AX$253)</f>
        <v>690</v>
      </c>
      <c r="AV182" s="40">
        <f>SUMIF(Entrada_Dados_Ano_2012!$C$7:$C$253,D182,Entrada_Dados_Ano_2012!$AY$7:$AY$253)</f>
        <v>0</v>
      </c>
      <c r="AW182" s="40">
        <f>SUMIF(Entrada_Dados_Ano_2012!$C$7:$C$253,D182,Entrada_Dados_Ano_2012!$AZ$7:$AZ$253)</f>
        <v>18000</v>
      </c>
      <c r="AX182" s="40">
        <f>SUMIF(Entrada_Dados_Ano_2012!$C$7:$C$253,D182,Entrada_Dados_Ano_2012!$BA$7:$BA$253)</f>
        <v>0</v>
      </c>
      <c r="AY182" s="40">
        <f>SUMIF(Entrada_Dados_Ano_2012!$C$7:$C$253,D182,Entrada_Dados_Ano_2012!$BB$7:$BB$253)</f>
        <v>0</v>
      </c>
      <c r="AZ182" s="40">
        <f>SUMIF(Entrada_Dados_Ano_2012!$C$7:$C$253,D182,Entrada_Dados_Ano_2012!$BC$7:$BC$253)</f>
        <v>0</v>
      </c>
      <c r="BA182" s="40">
        <f>SUMIF(Entrada_Dados_Ano_2012!$C$7:$C$253,D182,Entrada_Dados_Ano_2012!$BD$7:$BD$253)</f>
        <v>0</v>
      </c>
      <c r="BB182" s="40">
        <f>SUMIF(Entrada_Dados_Ano_2012!$C$7:$C$253,D182,Entrada_Dados_Ano_2012!$BE$7:$BE$253)</f>
        <v>0</v>
      </c>
      <c r="BC182" s="40">
        <f>SUMIF(Entrada_Dados_Ano_2012!$C$7:$C$253,D182,Entrada_Dados_Ano_2012!$BF$7:$BF$253)</f>
        <v>675</v>
      </c>
      <c r="BD182" s="40">
        <f>SUMIF(Entrada_Dados_Ano_2012!$C$7:$C$253,D182,Entrada_Dados_Ano_2012!$BG$7:$BG$253)</f>
        <v>0</v>
      </c>
      <c r="BE182" s="40">
        <f>SUMIF(Entrada_Dados_Ano_2012!$C$7:$C$253,D182,Entrada_Dados_Ano_2012!$BH$7:$BH$253)</f>
        <v>29600</v>
      </c>
      <c r="BF182" s="40">
        <f>SUMIF(Entrada_Dados_Ano_2012!$C$7:$C$253,D182,Entrada_Dados_Ano_2012!$BI$7:$BI$253)</f>
        <v>59400</v>
      </c>
      <c r="BG182" s="40">
        <f>SUMIF(Entrada_Dados_Ano_2012!$C$7:$C$253,D182,Entrada_Dados_Ano_2012!$BJ$7:$BJ$253)</f>
        <v>6600</v>
      </c>
      <c r="BH182" s="40">
        <f>SUMIF(Entrada_Dados_Ano_2012!$C$7:$C$253,D182,Entrada_Dados_Ano_2012!$BK$7:$BK$253)</f>
        <v>0</v>
      </c>
      <c r="BI182" s="40">
        <f>SUMIF(Entrada_Dados_Ano_2012!$C$7:$C$253,D182,Entrada_Dados_Ano_2012!$BL$7:$BL$253)</f>
        <v>0</v>
      </c>
      <c r="BK182" s="80">
        <v>175</v>
      </c>
      <c r="BL182" s="81">
        <f t="shared" si="255"/>
        <v>0</v>
      </c>
      <c r="BM182" s="80" t="str">
        <f>IF(BL182=1,SUM($BL$8:BL182),"")</f>
        <v/>
      </c>
      <c r="BN182" s="86" t="str">
        <f t="shared" si="256"/>
        <v>Palmeiras de Goiás</v>
      </c>
      <c r="BO182" s="117">
        <f t="shared" si="339"/>
        <v>0</v>
      </c>
      <c r="BP182" s="116">
        <f>HLOOKUP($BP$6,$BZ$6:DI182,BX182)</f>
        <v>0</v>
      </c>
      <c r="BQ182" s="117">
        <f>HLOOKUP($BQ$6,$DJ$6:ES182,BX182)</f>
        <v>0</v>
      </c>
      <c r="BR182" s="116">
        <f>HLOOKUP($BR$6,$ET$6:GC182,BX182)</f>
        <v>0</v>
      </c>
      <c r="BS182" s="84" t="str">
        <f t="shared" si="257"/>
        <v/>
      </c>
      <c r="BT182" s="96" t="str">
        <f>IF((SUM($BL181:$BL$254)=0),"",IF($BK182=VLOOKUP($BK182,$BM$8:$BM$254,1),IF(VLOOKUP($BK182,$BM$8:$BO$254,2)=0,"",VLOOKUP($BK182,$BM$8:$BO$254,3))," "))</f>
        <v/>
      </c>
      <c r="BU182" s="93" t="str">
        <f t="shared" si="258"/>
        <v/>
      </c>
      <c r="BV182" s="90" t="str">
        <f t="shared" si="259"/>
        <v/>
      </c>
      <c r="BW182" s="93" t="str">
        <f t="shared" si="260"/>
        <v/>
      </c>
      <c r="BX182" s="97">
        <v>177</v>
      </c>
      <c r="BY182" s="29"/>
      <c r="BZ182" s="113"/>
      <c r="CA182" s="113">
        <f t="shared" si="261"/>
        <v>0</v>
      </c>
      <c r="CB182" s="113">
        <f t="shared" si="262"/>
        <v>0</v>
      </c>
      <c r="CC182" s="113">
        <f t="shared" si="263"/>
        <v>780</v>
      </c>
      <c r="CD182" s="113">
        <f t="shared" si="264"/>
        <v>0</v>
      </c>
      <c r="CE182" s="113">
        <f t="shared" ca="1" si="265"/>
        <v>0</v>
      </c>
      <c r="CF182" s="113">
        <f t="shared" si="266"/>
        <v>300</v>
      </c>
      <c r="CG182" s="113">
        <f t="shared" si="267"/>
        <v>50</v>
      </c>
      <c r="CH182" s="113">
        <f t="shared" si="268"/>
        <v>0</v>
      </c>
      <c r="CI182" s="113">
        <f t="shared" si="228"/>
        <v>68</v>
      </c>
      <c r="CJ182" s="113">
        <f t="shared" si="229"/>
        <v>0</v>
      </c>
      <c r="CK182" s="113">
        <f t="shared" si="269"/>
        <v>300</v>
      </c>
      <c r="CL182" s="113">
        <f t="shared" si="270"/>
        <v>0</v>
      </c>
      <c r="CM182" s="113">
        <f t="shared" si="271"/>
        <v>170</v>
      </c>
      <c r="CN182" s="113">
        <f t="shared" si="272"/>
        <v>0</v>
      </c>
      <c r="CO182" s="113">
        <f t="shared" si="273"/>
        <v>0</v>
      </c>
      <c r="CP182" s="113">
        <f t="shared" si="274"/>
        <v>0</v>
      </c>
      <c r="CQ182" s="113">
        <f t="shared" si="275"/>
        <v>0</v>
      </c>
      <c r="CR182" s="113">
        <f t="shared" si="276"/>
        <v>0</v>
      </c>
      <c r="CS182" s="113">
        <f t="shared" si="230"/>
        <v>0</v>
      </c>
      <c r="CT182" s="113">
        <f t="shared" si="231"/>
        <v>115</v>
      </c>
      <c r="CU182" s="113">
        <f t="shared" si="232"/>
        <v>0</v>
      </c>
      <c r="CV182" s="113">
        <f t="shared" si="233"/>
        <v>0</v>
      </c>
      <c r="CW182" s="113">
        <f t="shared" si="277"/>
        <v>45</v>
      </c>
      <c r="CX182" s="113">
        <f t="shared" si="234"/>
        <v>0</v>
      </c>
      <c r="CY182" s="113">
        <f t="shared" si="235"/>
        <v>0</v>
      </c>
      <c r="CZ182" s="113">
        <f t="shared" si="236"/>
        <v>0</v>
      </c>
      <c r="DA182" s="113">
        <f t="shared" si="278"/>
        <v>0</v>
      </c>
      <c r="DB182" s="113">
        <f t="shared" si="279"/>
        <v>4600</v>
      </c>
      <c r="DC182" s="113">
        <f t="shared" si="280"/>
        <v>0</v>
      </c>
      <c r="DD182" s="113">
        <f t="shared" si="281"/>
        <v>22000</v>
      </c>
      <c r="DE182" s="113">
        <f t="shared" si="282"/>
        <v>3000</v>
      </c>
      <c r="DF182" s="113">
        <f t="shared" si="283"/>
        <v>0</v>
      </c>
      <c r="DG182" s="113">
        <f t="shared" si="284"/>
        <v>0</v>
      </c>
      <c r="DH182" s="113">
        <f t="shared" si="285"/>
        <v>0</v>
      </c>
      <c r="DI182" s="113">
        <f t="shared" si="286"/>
        <v>0</v>
      </c>
      <c r="DJ182" s="113"/>
      <c r="DK182" s="113">
        <f t="shared" si="287"/>
        <v>0</v>
      </c>
      <c r="DL182" s="113">
        <f t="shared" si="288"/>
        <v>0</v>
      </c>
      <c r="DM182" s="113">
        <f t="shared" si="289"/>
        <v>780</v>
      </c>
      <c r="DN182" s="113">
        <f t="shared" si="290"/>
        <v>0</v>
      </c>
      <c r="DO182" s="113">
        <f t="shared" si="291"/>
        <v>0</v>
      </c>
      <c r="DP182" s="113">
        <f t="shared" si="292"/>
        <v>300</v>
      </c>
      <c r="DQ182" s="113">
        <f t="shared" si="293"/>
        <v>50</v>
      </c>
      <c r="DR182" s="113">
        <f t="shared" si="294"/>
        <v>0</v>
      </c>
      <c r="DS182" s="113">
        <f t="shared" si="237"/>
        <v>68</v>
      </c>
      <c r="DT182" s="113">
        <f t="shared" si="238"/>
        <v>0</v>
      </c>
      <c r="DU182" s="113">
        <f t="shared" si="295"/>
        <v>300</v>
      </c>
      <c r="DV182" s="113">
        <f t="shared" si="296"/>
        <v>0</v>
      </c>
      <c r="DW182" s="113">
        <f t="shared" si="297"/>
        <v>170</v>
      </c>
      <c r="DX182" s="113">
        <f t="shared" si="298"/>
        <v>0</v>
      </c>
      <c r="DY182" s="113">
        <f t="shared" si="299"/>
        <v>0</v>
      </c>
      <c r="DZ182" s="113">
        <f t="shared" si="300"/>
        <v>0</v>
      </c>
      <c r="EA182" s="113">
        <f t="shared" si="301"/>
        <v>0</v>
      </c>
      <c r="EB182" s="113">
        <f t="shared" si="302"/>
        <v>0</v>
      </c>
      <c r="EC182" s="113">
        <f t="shared" si="239"/>
        <v>0</v>
      </c>
      <c r="ED182" s="113">
        <f t="shared" si="240"/>
        <v>115</v>
      </c>
      <c r="EE182" s="113">
        <f t="shared" si="241"/>
        <v>0</v>
      </c>
      <c r="EF182" s="113">
        <f t="shared" si="242"/>
        <v>0</v>
      </c>
      <c r="EG182" s="113">
        <f t="shared" si="303"/>
        <v>45</v>
      </c>
      <c r="EH182" s="113">
        <f t="shared" si="243"/>
        <v>0</v>
      </c>
      <c r="EI182" s="113">
        <f t="shared" si="244"/>
        <v>0</v>
      </c>
      <c r="EJ182" s="113">
        <f t="shared" si="245"/>
        <v>0</v>
      </c>
      <c r="EK182" s="113">
        <f t="shared" si="304"/>
        <v>0</v>
      </c>
      <c r="EL182" s="113">
        <f t="shared" si="305"/>
        <v>4600</v>
      </c>
      <c r="EM182" s="113">
        <f t="shared" si="306"/>
        <v>0</v>
      </c>
      <c r="EN182" s="113">
        <f t="shared" si="307"/>
        <v>22000</v>
      </c>
      <c r="EO182" s="113">
        <f t="shared" si="308"/>
        <v>3000</v>
      </c>
      <c r="EP182" s="113">
        <f t="shared" si="309"/>
        <v>0</v>
      </c>
      <c r="EQ182" s="113">
        <f t="shared" si="310"/>
        <v>0</v>
      </c>
      <c r="ER182" s="113">
        <f t="shared" si="311"/>
        <v>0</v>
      </c>
      <c r="ES182" s="113">
        <f t="shared" si="312"/>
        <v>0</v>
      </c>
      <c r="ET182" s="113"/>
      <c r="EU182" s="113">
        <f t="shared" si="313"/>
        <v>0</v>
      </c>
      <c r="EV182" s="113">
        <f t="shared" si="314"/>
        <v>0</v>
      </c>
      <c r="EW182" s="113">
        <f t="shared" si="315"/>
        <v>2420</v>
      </c>
      <c r="EX182" s="113">
        <f t="shared" si="316"/>
        <v>0</v>
      </c>
      <c r="EY182" s="113">
        <f t="shared" si="317"/>
        <v>0</v>
      </c>
      <c r="EZ182" s="113">
        <f t="shared" si="318"/>
        <v>690</v>
      </c>
      <c r="FA182" s="113">
        <f t="shared" si="319"/>
        <v>400</v>
      </c>
      <c r="FB182" s="113">
        <f t="shared" si="320"/>
        <v>0</v>
      </c>
      <c r="FC182" s="113">
        <f t="shared" si="246"/>
        <v>204</v>
      </c>
      <c r="FD182" s="113">
        <f t="shared" si="247"/>
        <v>0</v>
      </c>
      <c r="FE182" s="113">
        <f t="shared" si="321"/>
        <v>18000</v>
      </c>
      <c r="FF182" s="113">
        <f t="shared" si="322"/>
        <v>0</v>
      </c>
      <c r="FG182" s="113">
        <f t="shared" si="323"/>
        <v>1700</v>
      </c>
      <c r="FH182" s="113">
        <f t="shared" si="324"/>
        <v>0</v>
      </c>
      <c r="FI182" s="113">
        <f t="shared" si="325"/>
        <v>0</v>
      </c>
      <c r="FJ182" s="113">
        <f t="shared" si="326"/>
        <v>0</v>
      </c>
      <c r="FK182" s="113">
        <f t="shared" si="327"/>
        <v>0</v>
      </c>
      <c r="FL182" s="113">
        <f t="shared" si="328"/>
        <v>0</v>
      </c>
      <c r="FM182" s="113">
        <f t="shared" si="248"/>
        <v>0</v>
      </c>
      <c r="FN182" s="113">
        <f t="shared" si="249"/>
        <v>1800</v>
      </c>
      <c r="FO182" s="113">
        <f t="shared" si="250"/>
        <v>0</v>
      </c>
      <c r="FP182" s="113">
        <f t="shared" si="251"/>
        <v>0</v>
      </c>
      <c r="FQ182" s="113">
        <f t="shared" si="329"/>
        <v>675</v>
      </c>
      <c r="FR182" s="113">
        <f t="shared" si="252"/>
        <v>0</v>
      </c>
      <c r="FS182" s="113">
        <f t="shared" si="253"/>
        <v>0</v>
      </c>
      <c r="FT182" s="113">
        <f t="shared" si="254"/>
        <v>0</v>
      </c>
      <c r="FU182" s="113">
        <f t="shared" si="330"/>
        <v>0</v>
      </c>
      <c r="FV182" s="113">
        <f t="shared" si="331"/>
        <v>29600</v>
      </c>
      <c r="FW182" s="113">
        <f t="shared" si="332"/>
        <v>0</v>
      </c>
      <c r="FX182" s="113">
        <f t="shared" si="333"/>
        <v>59400</v>
      </c>
      <c r="FY182" s="113">
        <f t="shared" si="334"/>
        <v>6600</v>
      </c>
      <c r="FZ182" s="113">
        <f t="shared" si="335"/>
        <v>0</v>
      </c>
      <c r="GA182" s="113">
        <f t="shared" si="336"/>
        <v>0</v>
      </c>
      <c r="GB182" s="113">
        <f t="shared" si="337"/>
        <v>0</v>
      </c>
      <c r="GC182" s="113">
        <f t="shared" si="338"/>
        <v>0</v>
      </c>
    </row>
    <row r="183" spans="2:185" ht="12.75" customHeight="1" x14ac:dyDescent="0.2">
      <c r="B183" s="124">
        <v>176</v>
      </c>
      <c r="C183" s="121" t="s">
        <v>443</v>
      </c>
      <c r="D183" s="126" t="s">
        <v>217</v>
      </c>
      <c r="E183" s="40">
        <f>SUMIF(Entrada_Dados_Ano_2012!$C$7:$C$253,D183,Entrada_Dados_Ano_2012!$D$7:$D$253)</f>
        <v>0</v>
      </c>
      <c r="F183" s="40">
        <f>SUMIF(Entrada_Dados_Ano_2012!$C$7:$C$253,D183,Entrada_Dados_Ano_2012!$E$7:$E$253)</f>
        <v>0</v>
      </c>
      <c r="G183" s="40">
        <f>SUMIF(Entrada_Dados_Ano_2012!$C$7:$C$253,D183,Entrada_Dados_Ano_2012!$F$7:$F$253)</f>
        <v>0</v>
      </c>
      <c r="H183" s="40">
        <f ca="1">SUMIF(Entrada_Dados_Ano_2012!$C$7:$C$253,D183,Entrada_Dados_Ano_2012!$G$7:$G$251)</f>
        <v>0</v>
      </c>
      <c r="I183" s="40">
        <f>SUMIF(Entrada_Dados_Ano_2012!$C$7:$C$251,D183,Entrada_Dados_Ano_2012!$H$7:$H$253)</f>
        <v>0</v>
      </c>
      <c r="J183" s="40">
        <f>SUMIF(Entrada_Dados_Ano_2012!$C$7:$C$253,D183,Entrada_Dados_Ano_2012!$I$7:$I$253)</f>
        <v>0</v>
      </c>
      <c r="K183" s="40">
        <f>SUMIF(Entrada_Dados_Ano_2012!$C$7:$C$253,D183,Entrada_Dados_Ano_2012!$J$7:$J$253)</f>
        <v>0</v>
      </c>
      <c r="L183" s="40">
        <f>SUMIF(Entrada_Dados_Ano_2012!$C$7:$C$253,D183,Entrada_Dados_Ano_2012!$K$7:$K$253)</f>
        <v>0</v>
      </c>
      <c r="M183" s="40">
        <f>SUMIF(Entrada_Dados_Ano_2012!$C$7:$C$253,D183,Entrada_Dados_Ano_2012!$L$7:$L$253)</f>
        <v>0</v>
      </c>
      <c r="N183" s="40">
        <f>SUMIF(Entrada_Dados_Ano_2012!$C$7:$C$253,D183,Entrada_Dados_Ano_2012!$M$7:$M$253)</f>
        <v>0</v>
      </c>
      <c r="O183" s="40">
        <f>SUMIF(Entrada_Dados_Ano_2012!$C$7:$C$253,D183,Entrada_Dados_Ano_2012!$N$7:$N$253)</f>
        <v>0</v>
      </c>
      <c r="P183" s="40">
        <f>SUMIF(Entrada_Dados_Ano_2012!$C$7:$C$253,D183,Entrada_Dados_Ano_2012!$O$7:$O$253)</f>
        <v>0</v>
      </c>
      <c r="Q183" s="40">
        <f>SUMIF(Entrada_Dados_Ano_2012!$C$7:$C$253,D183,Entrada_Dados_Ano_2012!$P$7:$P$253)</f>
        <v>8</v>
      </c>
      <c r="R183" s="40">
        <f>SUMIF(Entrada_Dados_Ano_2012!$C$7:$C$253,D183,Entrada_Dados_Ano_2012!$Q$7:$Q$253)</f>
        <v>0</v>
      </c>
      <c r="S183" s="40">
        <f>SUMIF(Entrada_Dados_Ano_2012!$C$7:$C$253,D183,Entrada_Dados_Ano_2012!$R$7:$R$253)</f>
        <v>200</v>
      </c>
      <c r="T183" s="40">
        <f>SUMIF(Entrada_Dados_Ano_2012!$C$7:$C$253,D183,Entrada_Dados_Ano_2012!$S$7:$S$253)</f>
        <v>200</v>
      </c>
      <c r="U183" s="40">
        <f>SUMIF(Entrada_Dados_Ano_2012!$C$7:$C$253,D183,Entrada_Dados_Ano_2012!$T$7:$T$253)</f>
        <v>0</v>
      </c>
      <c r="V183" s="40">
        <f>SUMIF(Entrada_Dados_Ano_2012!$C$7:$C$253,D183,Entrada_Dados_Ano_2012!$U$7:$U$253)</f>
        <v>0</v>
      </c>
      <c r="W183" s="145">
        <f>SUMIF(Entrada_Dados_Ano_2012!$C$7:$C$253,D183,Entrada_Dados_Ano_2012!$V$7:$V$253)</f>
        <v>0</v>
      </c>
      <c r="X183" s="142">
        <f>SUMIF(Entrada_Dados_Ano_2012!$C$7:$C$253,D183,Entrada_Dados_Ano_2012!$Y$7:$Y$253)</f>
        <v>0</v>
      </c>
      <c r="Y183" s="40">
        <f>SUMIF(Entrada_Dados_Ano_2012!$C$7:$C$253,D183,Entrada_Dados_Ano_2012!$Z$7:$Z$253)</f>
        <v>0</v>
      </c>
      <c r="Z183" s="40">
        <f>SUMIF(Entrada_Dados_Ano_2012!$C$7:$C$253,D183,Entrada_Dados_Ano_2012!$AA$7:$AA$253)</f>
        <v>0</v>
      </c>
      <c r="AA183" s="40">
        <f>SUMIF(Entrada_Dados_Ano_2012!$C$7:$C$253,D183,Entrada_Dados_Ano_2012!$AB$7:$AB$253)</f>
        <v>0</v>
      </c>
      <c r="AB183" s="40">
        <f>SUMIF(Entrada_Dados_Ano_2012!$C$7:$C$253,D183,Entrada_Dados_Ano_2012!$AC$7:$AC$253)</f>
        <v>0</v>
      </c>
      <c r="AC183" s="40">
        <f>SUMIF(Entrada_Dados_Ano_2012!$C$7:$C$253,D183,Entrada_Dados_Ano_2012!$AD$7:$AD$253)</f>
        <v>0</v>
      </c>
      <c r="AD183" s="40">
        <f>SUMIF(Entrada_Dados_Ano_2012!$C$7:$C$253,D183,Entrada_Dados_Ano_2012!$AE$7:$AE$253)</f>
        <v>0</v>
      </c>
      <c r="AE183" s="40">
        <f>SUMIF(Entrada_Dados_Ano_2012!$C$7:$C$253,D183,Entrada_Dados_Ano_2012!$AF$7:$AF$253)</f>
        <v>0</v>
      </c>
      <c r="AF183" s="40">
        <f>SUMIF(Entrada_Dados_Ano_2012!$C$7:$C$253,D183,Entrada_Dados_Ano_2012!$AG$7:$AG$253)</f>
        <v>0</v>
      </c>
      <c r="AG183" s="40">
        <f>SUMIF(Entrada_Dados_Ano_2012!$C$7:$C$253,D183,Entrada_Dados_Ano_2012!$AH$7:$AH$253)</f>
        <v>0</v>
      </c>
      <c r="AH183" s="40">
        <f>SUMIF(Entrada_Dados_Ano_2012!$C$7:$C$253,D183,Entrada_Dados_Ano_2012!$AI$7:$AI$253)</f>
        <v>0</v>
      </c>
      <c r="AI183" s="40">
        <f>SUMIF(Entrada_Dados_Ano_2012!$C$7:$C$253,D183,Entrada_Dados_Ano_2012!$AJ$7:$AJ$253)</f>
        <v>0</v>
      </c>
      <c r="AJ183" s="40">
        <f>SUMIF(Entrada_Dados_Ano_2012!$C$7:$C$253,D183,Entrada_Dados_Ano_2012!$AK$7:$AK$253)</f>
        <v>8</v>
      </c>
      <c r="AK183" s="40">
        <f>SUMIF(Entrada_Dados_Ano_2012!$C$7:$C$253,D183,Entrada_Dados_Ano_2012!$AL$7:$AL$253)</f>
        <v>0</v>
      </c>
      <c r="AL183" s="40">
        <f>SUMIF(Entrada_Dados_Ano_2012!$C$7:$C$253,D183,Entrada_Dados_Ano_2012!$AM$7:$AM$253)</f>
        <v>200</v>
      </c>
      <c r="AM183" s="40">
        <f>SUMIF(Entrada_Dados_Ano_2012!$C$7:$C$253,D183,Entrada_Dados_Ano_2012!$AN$7:$AN$253)</f>
        <v>200</v>
      </c>
      <c r="AN183" s="40">
        <f>SUMIF(Entrada_Dados_Ano_2012!$C$7:$C$253,D183,Entrada_Dados_Ano_2012!$AO$7:$AO$253)</f>
        <v>0</v>
      </c>
      <c r="AO183" s="40">
        <f>SUMIF(Entrada_Dados_Ano_2012!$C$7:$C$253,D183,Entrada_Dados_Ano_2012!$AP$7:$AP$253)</f>
        <v>0</v>
      </c>
      <c r="AP183" s="145">
        <f>SUMIF(Entrada_Dados_Ano_2012!$C$7:$C$253,D183,Entrada_Dados_Ano_2012!$AQ$7:$AQ$253)</f>
        <v>0</v>
      </c>
      <c r="AQ183" s="142">
        <f>SUMIF(Entrada_Dados_Ano_2012!$C$7:$C$253,D183,Entrada_Dados_Ano_2012!$AT$7:$AT$253)</f>
        <v>0</v>
      </c>
      <c r="AR183" s="40">
        <f>SUMIF(Entrada_Dados_Ano_2012!$C$7:$C$253,D183,Entrada_Dados_Ano_2012!$AU$7:$AU$253)</f>
        <v>0</v>
      </c>
      <c r="AS183" s="40">
        <f>SUMIF(Entrada_Dados_Ano_2012!$C$7:$C$253,D183,Entrada_Dados_Ano_2012!$AV$7:$AV$253)</f>
        <v>0</v>
      </c>
      <c r="AT183" s="40">
        <f>SUMIF(Entrada_Dados_Ano_2012!$C$7:$C$253,D183,Entrada_Dados_Ano_2012!$AW$7:$AW$253)</f>
        <v>0</v>
      </c>
      <c r="AU183" s="40">
        <f>SUMIF(Entrada_Dados_Ano_2012!$C$7:$C$253,D183,Entrada_Dados_Ano_2012!$AX$7:$AX$253)</f>
        <v>0</v>
      </c>
      <c r="AV183" s="40">
        <f>SUMIF(Entrada_Dados_Ano_2012!$C$7:$C$253,D183,Entrada_Dados_Ano_2012!$AY$7:$AY$253)</f>
        <v>0</v>
      </c>
      <c r="AW183" s="40">
        <f>SUMIF(Entrada_Dados_Ano_2012!$C$7:$C$253,D183,Entrada_Dados_Ano_2012!$AZ$7:$AZ$253)</f>
        <v>0</v>
      </c>
      <c r="AX183" s="40">
        <f>SUMIF(Entrada_Dados_Ano_2012!$C$7:$C$253,D183,Entrada_Dados_Ano_2012!$BA$7:$BA$253)</f>
        <v>0</v>
      </c>
      <c r="AY183" s="40">
        <f>SUMIF(Entrada_Dados_Ano_2012!$C$7:$C$253,D183,Entrada_Dados_Ano_2012!$BB$7:$BB$253)</f>
        <v>0</v>
      </c>
      <c r="AZ183" s="40">
        <f>SUMIF(Entrada_Dados_Ano_2012!$C$7:$C$253,D183,Entrada_Dados_Ano_2012!$BC$7:$BC$253)</f>
        <v>0</v>
      </c>
      <c r="BA183" s="40">
        <f>SUMIF(Entrada_Dados_Ano_2012!$C$7:$C$253,D183,Entrada_Dados_Ano_2012!$BD$7:$BD$253)</f>
        <v>0</v>
      </c>
      <c r="BB183" s="40">
        <f>SUMIF(Entrada_Dados_Ano_2012!$C$7:$C$253,D183,Entrada_Dados_Ano_2012!$BE$7:$BE$253)</f>
        <v>0</v>
      </c>
      <c r="BC183" s="40">
        <f>SUMIF(Entrada_Dados_Ano_2012!$C$7:$C$253,D183,Entrada_Dados_Ano_2012!$BF$7:$BF$253)</f>
        <v>120</v>
      </c>
      <c r="BD183" s="40">
        <f>SUMIF(Entrada_Dados_Ano_2012!$C$7:$C$253,D183,Entrada_Dados_Ano_2012!$BG$7:$BG$253)</f>
        <v>0</v>
      </c>
      <c r="BE183" s="40">
        <f>SUMIF(Entrada_Dados_Ano_2012!$C$7:$C$253,D183,Entrada_Dados_Ano_2012!$BH$7:$BH$253)</f>
        <v>1500</v>
      </c>
      <c r="BF183" s="40">
        <f>SUMIF(Entrada_Dados_Ano_2012!$C$7:$C$253,D183,Entrada_Dados_Ano_2012!$BI$7:$BI$253)</f>
        <v>580</v>
      </c>
      <c r="BG183" s="40">
        <f>SUMIF(Entrada_Dados_Ano_2012!$C$7:$C$253,D183,Entrada_Dados_Ano_2012!$BJ$7:$BJ$253)</f>
        <v>0</v>
      </c>
      <c r="BH183" s="40">
        <f>SUMIF(Entrada_Dados_Ano_2012!$C$7:$C$253,D183,Entrada_Dados_Ano_2012!$BK$7:$BK$253)</f>
        <v>0</v>
      </c>
      <c r="BI183" s="40">
        <f>SUMIF(Entrada_Dados_Ano_2012!$C$7:$C$253,D183,Entrada_Dados_Ano_2012!$BL$7:$BL$253)</f>
        <v>0</v>
      </c>
      <c r="BK183" s="80">
        <v>176</v>
      </c>
      <c r="BL183" s="81">
        <f t="shared" si="255"/>
        <v>0</v>
      </c>
      <c r="BM183" s="80" t="str">
        <f>IF(BL183=1,SUM($BL$8:BL183),"")</f>
        <v/>
      </c>
      <c r="BN183" s="86" t="str">
        <f t="shared" si="256"/>
        <v>Palmelo</v>
      </c>
      <c r="BO183" s="117">
        <f t="shared" si="339"/>
        <v>0</v>
      </c>
      <c r="BP183" s="116">
        <f>HLOOKUP($BP$6,$BZ$6:DI183,BX183)</f>
        <v>0</v>
      </c>
      <c r="BQ183" s="117">
        <f>HLOOKUP($BQ$6,$DJ$6:ES183,BX183)</f>
        <v>0</v>
      </c>
      <c r="BR183" s="116">
        <f>HLOOKUP($BR$6,$ET$6:GC183,BX183)</f>
        <v>0</v>
      </c>
      <c r="BS183" s="84" t="str">
        <f t="shared" si="257"/>
        <v/>
      </c>
      <c r="BT183" s="96" t="str">
        <f>IF((SUM($BL182:$BL$254)=0),"",IF($BK183=VLOOKUP($BK183,$BM$8:$BM$254,1),IF(VLOOKUP($BK183,$BM$8:$BO$254,2)=0,"",VLOOKUP($BK183,$BM$8:$BO$254,3))," "))</f>
        <v/>
      </c>
      <c r="BU183" s="93" t="str">
        <f t="shared" si="258"/>
        <v/>
      </c>
      <c r="BV183" s="90" t="str">
        <f t="shared" si="259"/>
        <v/>
      </c>
      <c r="BW183" s="93" t="str">
        <f t="shared" si="260"/>
        <v/>
      </c>
      <c r="BX183" s="97">
        <v>178</v>
      </c>
      <c r="BY183" s="29"/>
      <c r="BZ183" s="113"/>
      <c r="CA183" s="113">
        <f t="shared" si="261"/>
        <v>0</v>
      </c>
      <c r="CB183" s="113">
        <f t="shared" si="262"/>
        <v>0</v>
      </c>
      <c r="CC183" s="113">
        <f t="shared" si="263"/>
        <v>0</v>
      </c>
      <c r="CD183" s="113">
        <f t="shared" si="264"/>
        <v>0</v>
      </c>
      <c r="CE183" s="113">
        <f t="shared" ca="1" si="265"/>
        <v>0</v>
      </c>
      <c r="CF183" s="113">
        <f t="shared" si="266"/>
        <v>0</v>
      </c>
      <c r="CG183" s="113">
        <f t="shared" si="267"/>
        <v>0</v>
      </c>
      <c r="CH183" s="113">
        <f t="shared" si="268"/>
        <v>0</v>
      </c>
      <c r="CI183" s="113">
        <f t="shared" si="228"/>
        <v>0</v>
      </c>
      <c r="CJ183" s="113">
        <f t="shared" si="229"/>
        <v>0</v>
      </c>
      <c r="CK183" s="113">
        <f t="shared" si="269"/>
        <v>0</v>
      </c>
      <c r="CL183" s="113">
        <f t="shared" si="270"/>
        <v>0</v>
      </c>
      <c r="CM183" s="113">
        <f t="shared" si="271"/>
        <v>0</v>
      </c>
      <c r="CN183" s="113">
        <f t="shared" si="272"/>
        <v>0</v>
      </c>
      <c r="CO183" s="113">
        <f t="shared" si="273"/>
        <v>0</v>
      </c>
      <c r="CP183" s="113">
        <f t="shared" si="274"/>
        <v>0</v>
      </c>
      <c r="CQ183" s="113">
        <f t="shared" si="275"/>
        <v>0</v>
      </c>
      <c r="CR183" s="113">
        <f t="shared" si="276"/>
        <v>0</v>
      </c>
      <c r="CS183" s="113">
        <f t="shared" si="230"/>
        <v>0</v>
      </c>
      <c r="CT183" s="113">
        <f t="shared" si="231"/>
        <v>25</v>
      </c>
      <c r="CU183" s="113">
        <f t="shared" si="232"/>
        <v>0</v>
      </c>
      <c r="CV183" s="113">
        <f t="shared" si="233"/>
        <v>0</v>
      </c>
      <c r="CW183" s="113">
        <f t="shared" si="277"/>
        <v>8</v>
      </c>
      <c r="CX183" s="113">
        <f t="shared" si="234"/>
        <v>0</v>
      </c>
      <c r="CY183" s="113">
        <f t="shared" si="235"/>
        <v>0</v>
      </c>
      <c r="CZ183" s="113">
        <f t="shared" si="236"/>
        <v>0</v>
      </c>
      <c r="DA183" s="113">
        <f t="shared" si="278"/>
        <v>0</v>
      </c>
      <c r="DB183" s="113">
        <f t="shared" si="279"/>
        <v>200</v>
      </c>
      <c r="DC183" s="113">
        <f t="shared" si="280"/>
        <v>0</v>
      </c>
      <c r="DD183" s="113">
        <f t="shared" si="281"/>
        <v>200</v>
      </c>
      <c r="DE183" s="113">
        <f t="shared" si="282"/>
        <v>0</v>
      </c>
      <c r="DF183" s="113">
        <f t="shared" si="283"/>
        <v>0</v>
      </c>
      <c r="DG183" s="113">
        <f t="shared" si="284"/>
        <v>0</v>
      </c>
      <c r="DH183" s="113">
        <f t="shared" si="285"/>
        <v>0</v>
      </c>
      <c r="DI183" s="113">
        <f t="shared" si="286"/>
        <v>0</v>
      </c>
      <c r="DJ183" s="113"/>
      <c r="DK183" s="113">
        <f t="shared" si="287"/>
        <v>0</v>
      </c>
      <c r="DL183" s="113">
        <f t="shared" si="288"/>
        <v>0</v>
      </c>
      <c r="DM183" s="113">
        <f t="shared" si="289"/>
        <v>0</v>
      </c>
      <c r="DN183" s="113">
        <f t="shared" si="290"/>
        <v>0</v>
      </c>
      <c r="DO183" s="113">
        <f t="shared" si="291"/>
        <v>0</v>
      </c>
      <c r="DP183" s="113">
        <f t="shared" si="292"/>
        <v>0</v>
      </c>
      <c r="DQ183" s="113">
        <f t="shared" si="293"/>
        <v>0</v>
      </c>
      <c r="DR183" s="113">
        <f t="shared" si="294"/>
        <v>0</v>
      </c>
      <c r="DS183" s="113">
        <f t="shared" si="237"/>
        <v>0</v>
      </c>
      <c r="DT183" s="113">
        <f t="shared" si="238"/>
        <v>0</v>
      </c>
      <c r="DU183" s="113">
        <f t="shared" si="295"/>
        <v>0</v>
      </c>
      <c r="DV183" s="113">
        <f t="shared" si="296"/>
        <v>0</v>
      </c>
      <c r="DW183" s="113">
        <f t="shared" si="297"/>
        <v>0</v>
      </c>
      <c r="DX183" s="113">
        <f t="shared" si="298"/>
        <v>0</v>
      </c>
      <c r="DY183" s="113">
        <f t="shared" si="299"/>
        <v>0</v>
      </c>
      <c r="DZ183" s="113">
        <f t="shared" si="300"/>
        <v>0</v>
      </c>
      <c r="EA183" s="113">
        <f t="shared" si="301"/>
        <v>0</v>
      </c>
      <c r="EB183" s="113">
        <f t="shared" si="302"/>
        <v>0</v>
      </c>
      <c r="EC183" s="113">
        <f t="shared" si="239"/>
        <v>0</v>
      </c>
      <c r="ED183" s="113">
        <f t="shared" si="240"/>
        <v>25</v>
      </c>
      <c r="EE183" s="113">
        <f t="shared" si="241"/>
        <v>0</v>
      </c>
      <c r="EF183" s="113">
        <f t="shared" si="242"/>
        <v>0</v>
      </c>
      <c r="EG183" s="113">
        <f t="shared" si="303"/>
        <v>8</v>
      </c>
      <c r="EH183" s="113">
        <f t="shared" si="243"/>
        <v>0</v>
      </c>
      <c r="EI183" s="113">
        <f t="shared" si="244"/>
        <v>0</v>
      </c>
      <c r="EJ183" s="113">
        <f t="shared" si="245"/>
        <v>0</v>
      </c>
      <c r="EK183" s="113">
        <f t="shared" si="304"/>
        <v>0</v>
      </c>
      <c r="EL183" s="113">
        <f t="shared" si="305"/>
        <v>200</v>
      </c>
      <c r="EM183" s="113">
        <f t="shared" si="306"/>
        <v>0</v>
      </c>
      <c r="EN183" s="113">
        <f t="shared" si="307"/>
        <v>200</v>
      </c>
      <c r="EO183" s="113">
        <f t="shared" si="308"/>
        <v>0</v>
      </c>
      <c r="EP183" s="113">
        <f t="shared" si="309"/>
        <v>0</v>
      </c>
      <c r="EQ183" s="113">
        <f t="shared" si="310"/>
        <v>0</v>
      </c>
      <c r="ER183" s="113">
        <f t="shared" si="311"/>
        <v>0</v>
      </c>
      <c r="ES183" s="113">
        <f t="shared" si="312"/>
        <v>0</v>
      </c>
      <c r="ET183" s="113"/>
      <c r="EU183" s="113">
        <f t="shared" si="313"/>
        <v>0</v>
      </c>
      <c r="EV183" s="113">
        <f t="shared" si="314"/>
        <v>0</v>
      </c>
      <c r="EW183" s="113">
        <f t="shared" si="315"/>
        <v>0</v>
      </c>
      <c r="EX183" s="113">
        <f t="shared" si="316"/>
        <v>0</v>
      </c>
      <c r="EY183" s="113">
        <f t="shared" si="317"/>
        <v>0</v>
      </c>
      <c r="EZ183" s="113">
        <f t="shared" si="318"/>
        <v>0</v>
      </c>
      <c r="FA183" s="113">
        <f t="shared" si="319"/>
        <v>0</v>
      </c>
      <c r="FB183" s="113">
        <f t="shared" si="320"/>
        <v>0</v>
      </c>
      <c r="FC183" s="113">
        <f t="shared" si="246"/>
        <v>0</v>
      </c>
      <c r="FD183" s="113">
        <f t="shared" si="247"/>
        <v>0</v>
      </c>
      <c r="FE183" s="113">
        <f t="shared" si="321"/>
        <v>0</v>
      </c>
      <c r="FF183" s="113">
        <f t="shared" si="322"/>
        <v>0</v>
      </c>
      <c r="FG183" s="113">
        <f t="shared" si="323"/>
        <v>0</v>
      </c>
      <c r="FH183" s="113">
        <f t="shared" si="324"/>
        <v>0</v>
      </c>
      <c r="FI183" s="113">
        <f t="shared" si="325"/>
        <v>0</v>
      </c>
      <c r="FJ183" s="113">
        <f t="shared" si="326"/>
        <v>0</v>
      </c>
      <c r="FK183" s="113">
        <f t="shared" si="327"/>
        <v>0</v>
      </c>
      <c r="FL183" s="113">
        <f t="shared" si="328"/>
        <v>0</v>
      </c>
      <c r="FM183" s="113">
        <f t="shared" si="248"/>
        <v>0</v>
      </c>
      <c r="FN183" s="113">
        <f t="shared" si="249"/>
        <v>450</v>
      </c>
      <c r="FO183" s="113">
        <f t="shared" si="250"/>
        <v>0</v>
      </c>
      <c r="FP183" s="113">
        <f t="shared" si="251"/>
        <v>0</v>
      </c>
      <c r="FQ183" s="113">
        <f t="shared" si="329"/>
        <v>120</v>
      </c>
      <c r="FR183" s="113">
        <f t="shared" si="252"/>
        <v>0</v>
      </c>
      <c r="FS183" s="113">
        <f t="shared" si="253"/>
        <v>0</v>
      </c>
      <c r="FT183" s="113">
        <f t="shared" si="254"/>
        <v>0</v>
      </c>
      <c r="FU183" s="113">
        <f t="shared" si="330"/>
        <v>0</v>
      </c>
      <c r="FV183" s="113">
        <f t="shared" si="331"/>
        <v>1500</v>
      </c>
      <c r="FW183" s="113">
        <f t="shared" si="332"/>
        <v>0</v>
      </c>
      <c r="FX183" s="113">
        <f t="shared" si="333"/>
        <v>580</v>
      </c>
      <c r="FY183" s="113">
        <f t="shared" si="334"/>
        <v>0</v>
      </c>
      <c r="FZ183" s="113">
        <f t="shared" si="335"/>
        <v>0</v>
      </c>
      <c r="GA183" s="113">
        <f t="shared" si="336"/>
        <v>0</v>
      </c>
      <c r="GB183" s="113">
        <f t="shared" si="337"/>
        <v>0</v>
      </c>
      <c r="GC183" s="113">
        <f t="shared" si="338"/>
        <v>0</v>
      </c>
    </row>
    <row r="184" spans="2:185" ht="12.75" customHeight="1" x14ac:dyDescent="0.2">
      <c r="B184" s="124">
        <v>177</v>
      </c>
      <c r="C184" s="121" t="s">
        <v>444</v>
      </c>
      <c r="D184" s="126" t="s">
        <v>218</v>
      </c>
      <c r="E184" s="40">
        <f>SUMIF(Entrada_Dados_Ano_2012!$C$7:$C$253,D184,Entrada_Dados_Ano_2012!$D$7:$D$253)</f>
        <v>35</v>
      </c>
      <c r="F184" s="40">
        <f>SUMIF(Entrada_Dados_Ano_2012!$C$7:$C$253,D184,Entrada_Dados_Ano_2012!$E$7:$E$253)</f>
        <v>0</v>
      </c>
      <c r="G184" s="40">
        <f>SUMIF(Entrada_Dados_Ano_2012!$C$7:$C$253,D184,Entrada_Dados_Ano_2012!$F$7:$F$253)</f>
        <v>0</v>
      </c>
      <c r="H184" s="40">
        <f ca="1">SUMIF(Entrada_Dados_Ano_2012!$C$7:$C$253,D184,Entrada_Dados_Ano_2012!$G$7:$G$251)</f>
        <v>0</v>
      </c>
      <c r="I184" s="40">
        <f>SUMIF(Entrada_Dados_Ano_2012!$C$7:$C$251,D184,Entrada_Dados_Ano_2012!$H$7:$H$253)</f>
        <v>50</v>
      </c>
      <c r="J184" s="40">
        <f>SUMIF(Entrada_Dados_Ano_2012!$C$7:$C$253,D184,Entrada_Dados_Ano_2012!$I$7:$I$253)</f>
        <v>0</v>
      </c>
      <c r="K184" s="40">
        <f>SUMIF(Entrada_Dados_Ano_2012!$C$7:$C$253,D184,Entrada_Dados_Ano_2012!$J$7:$J$253)</f>
        <v>1100</v>
      </c>
      <c r="L184" s="40">
        <f>SUMIF(Entrada_Dados_Ano_2012!$C$7:$C$253,D184,Entrada_Dados_Ano_2012!$K$7:$K$253)</f>
        <v>0</v>
      </c>
      <c r="M184" s="40">
        <f>SUMIF(Entrada_Dados_Ano_2012!$C$7:$C$253,D184,Entrada_Dados_Ano_2012!$L$7:$L$253)</f>
        <v>0</v>
      </c>
      <c r="N184" s="40">
        <f>SUMIF(Entrada_Dados_Ano_2012!$C$7:$C$253,D184,Entrada_Dados_Ano_2012!$M$7:$M$253)</f>
        <v>0</v>
      </c>
      <c r="O184" s="40">
        <f>SUMIF(Entrada_Dados_Ano_2012!$C$7:$C$253,D184,Entrada_Dados_Ano_2012!$N$7:$N$253)</f>
        <v>0</v>
      </c>
      <c r="P184" s="40">
        <f>SUMIF(Entrada_Dados_Ano_2012!$C$7:$C$253,D184,Entrada_Dados_Ano_2012!$O$7:$O$253)</f>
        <v>0</v>
      </c>
      <c r="Q184" s="40">
        <f>SUMIF(Entrada_Dados_Ano_2012!$C$7:$C$253,D184,Entrada_Dados_Ano_2012!$P$7:$P$253)</f>
        <v>25</v>
      </c>
      <c r="R184" s="40">
        <f>SUMIF(Entrada_Dados_Ano_2012!$C$7:$C$253,D184,Entrada_Dados_Ano_2012!$Q$7:$Q$253)</f>
        <v>0</v>
      </c>
      <c r="S184" s="40">
        <f>SUMIF(Entrada_Dados_Ano_2012!$C$7:$C$253,D184,Entrada_Dados_Ano_2012!$R$7:$R$253)</f>
        <v>500</v>
      </c>
      <c r="T184" s="40">
        <f>SUMIF(Entrada_Dados_Ano_2012!$C$7:$C$253,D184,Entrada_Dados_Ano_2012!$S$7:$S$253)</f>
        <v>1500</v>
      </c>
      <c r="U184" s="40">
        <f>SUMIF(Entrada_Dados_Ano_2012!$C$7:$C$253,D184,Entrada_Dados_Ano_2012!$T$7:$T$253)</f>
        <v>0</v>
      </c>
      <c r="V184" s="40">
        <f>SUMIF(Entrada_Dados_Ano_2012!$C$7:$C$253,D184,Entrada_Dados_Ano_2012!$U$7:$U$253)</f>
        <v>80</v>
      </c>
      <c r="W184" s="145">
        <f>SUMIF(Entrada_Dados_Ano_2012!$C$7:$C$253,D184,Entrada_Dados_Ano_2012!$V$7:$V$253)</f>
        <v>0</v>
      </c>
      <c r="X184" s="142">
        <f>SUMIF(Entrada_Dados_Ano_2012!$C$7:$C$253,D184,Entrada_Dados_Ano_2012!$Y$7:$Y$253)</f>
        <v>35</v>
      </c>
      <c r="Y184" s="40">
        <f>SUMIF(Entrada_Dados_Ano_2012!$C$7:$C$253,D184,Entrada_Dados_Ano_2012!$Z$7:$Z$253)</f>
        <v>0</v>
      </c>
      <c r="Z184" s="40">
        <f>SUMIF(Entrada_Dados_Ano_2012!$C$7:$C$253,D184,Entrada_Dados_Ano_2012!$AA$7:$AA$253)</f>
        <v>0</v>
      </c>
      <c r="AA184" s="40">
        <f>SUMIF(Entrada_Dados_Ano_2012!$C$7:$C$253,D184,Entrada_Dados_Ano_2012!$AB$7:$AB$253)</f>
        <v>0</v>
      </c>
      <c r="AB184" s="40">
        <f>SUMIF(Entrada_Dados_Ano_2012!$C$7:$C$253,D184,Entrada_Dados_Ano_2012!$AC$7:$AC$253)</f>
        <v>50</v>
      </c>
      <c r="AC184" s="40">
        <f>SUMIF(Entrada_Dados_Ano_2012!$C$7:$C$253,D184,Entrada_Dados_Ano_2012!$AD$7:$AD$253)</f>
        <v>0</v>
      </c>
      <c r="AD184" s="40">
        <f>SUMIF(Entrada_Dados_Ano_2012!$C$7:$C$253,D184,Entrada_Dados_Ano_2012!$AE$7:$AE$253)</f>
        <v>1100</v>
      </c>
      <c r="AE184" s="40">
        <f>SUMIF(Entrada_Dados_Ano_2012!$C$7:$C$253,D184,Entrada_Dados_Ano_2012!$AF$7:$AF$253)</f>
        <v>0</v>
      </c>
      <c r="AF184" s="40">
        <f>SUMIF(Entrada_Dados_Ano_2012!$C$7:$C$253,D184,Entrada_Dados_Ano_2012!$AG$7:$AG$253)</f>
        <v>0</v>
      </c>
      <c r="AG184" s="40">
        <f>SUMIF(Entrada_Dados_Ano_2012!$C$7:$C$253,D184,Entrada_Dados_Ano_2012!$AH$7:$AH$253)</f>
        <v>0</v>
      </c>
      <c r="AH184" s="40">
        <f>SUMIF(Entrada_Dados_Ano_2012!$C$7:$C$253,D184,Entrada_Dados_Ano_2012!$AI$7:$AI$253)</f>
        <v>0</v>
      </c>
      <c r="AI184" s="40">
        <f>SUMIF(Entrada_Dados_Ano_2012!$C$7:$C$253,D184,Entrada_Dados_Ano_2012!$AJ$7:$AJ$253)</f>
        <v>0</v>
      </c>
      <c r="AJ184" s="40">
        <f>SUMIF(Entrada_Dados_Ano_2012!$C$7:$C$253,D184,Entrada_Dados_Ano_2012!$AK$7:$AK$253)</f>
        <v>25</v>
      </c>
      <c r="AK184" s="40">
        <f>SUMIF(Entrada_Dados_Ano_2012!$C$7:$C$253,D184,Entrada_Dados_Ano_2012!$AL$7:$AL$253)</f>
        <v>0</v>
      </c>
      <c r="AL184" s="40">
        <f>SUMIF(Entrada_Dados_Ano_2012!$C$7:$C$253,D184,Entrada_Dados_Ano_2012!$AM$7:$AM$253)</f>
        <v>500</v>
      </c>
      <c r="AM184" s="40">
        <f>SUMIF(Entrada_Dados_Ano_2012!$C$7:$C$253,D184,Entrada_Dados_Ano_2012!$AN$7:$AN$253)</f>
        <v>1500</v>
      </c>
      <c r="AN184" s="40">
        <f>SUMIF(Entrada_Dados_Ano_2012!$C$7:$C$253,D184,Entrada_Dados_Ano_2012!$AO$7:$AO$253)</f>
        <v>0</v>
      </c>
      <c r="AO184" s="40">
        <f>SUMIF(Entrada_Dados_Ano_2012!$C$7:$C$253,D184,Entrada_Dados_Ano_2012!$AP$7:$AP$253)</f>
        <v>80</v>
      </c>
      <c r="AP184" s="145">
        <f>SUMIF(Entrada_Dados_Ano_2012!$C$7:$C$253,D184,Entrada_Dados_Ano_2012!$AQ$7:$AQ$253)</f>
        <v>0</v>
      </c>
      <c r="AQ184" s="142">
        <f>SUMIF(Entrada_Dados_Ano_2012!$C$7:$C$253,D184,Entrada_Dados_Ano_2012!$AT$7:$AT$253)</f>
        <v>875</v>
      </c>
      <c r="AR184" s="40">
        <f>SUMIF(Entrada_Dados_Ano_2012!$C$7:$C$253,D184,Entrada_Dados_Ano_2012!$AU$7:$AU$253)</f>
        <v>0</v>
      </c>
      <c r="AS184" s="40">
        <f>SUMIF(Entrada_Dados_Ano_2012!$C$7:$C$253,D184,Entrada_Dados_Ano_2012!$AV$7:$AV$253)</f>
        <v>0</v>
      </c>
      <c r="AT184" s="40">
        <f>SUMIF(Entrada_Dados_Ano_2012!$C$7:$C$253,D184,Entrada_Dados_Ano_2012!$AW$7:$AW$253)</f>
        <v>0</v>
      </c>
      <c r="AU184" s="40">
        <f>SUMIF(Entrada_Dados_Ano_2012!$C$7:$C$253,D184,Entrada_Dados_Ano_2012!$AX$7:$AX$253)</f>
        <v>100</v>
      </c>
      <c r="AV184" s="40">
        <f>SUMIF(Entrada_Dados_Ano_2012!$C$7:$C$253,D184,Entrada_Dados_Ano_2012!$AY$7:$AY$253)</f>
        <v>0</v>
      </c>
      <c r="AW184" s="40">
        <f>SUMIF(Entrada_Dados_Ano_2012!$C$7:$C$253,D184,Entrada_Dados_Ano_2012!$AZ$7:$AZ$253)</f>
        <v>66000</v>
      </c>
      <c r="AX184" s="40">
        <f>SUMIF(Entrada_Dados_Ano_2012!$C$7:$C$253,D184,Entrada_Dados_Ano_2012!$BA$7:$BA$253)</f>
        <v>0</v>
      </c>
      <c r="AY184" s="40">
        <f>SUMIF(Entrada_Dados_Ano_2012!$C$7:$C$253,D184,Entrada_Dados_Ano_2012!$BB$7:$BB$253)</f>
        <v>0</v>
      </c>
      <c r="AZ184" s="40">
        <f>SUMIF(Entrada_Dados_Ano_2012!$C$7:$C$253,D184,Entrada_Dados_Ano_2012!$BC$7:$BC$253)</f>
        <v>0</v>
      </c>
      <c r="BA184" s="40">
        <f>SUMIF(Entrada_Dados_Ano_2012!$C$7:$C$253,D184,Entrada_Dados_Ano_2012!$BD$7:$BD$253)</f>
        <v>0</v>
      </c>
      <c r="BB184" s="40">
        <f>SUMIF(Entrada_Dados_Ano_2012!$C$7:$C$253,D184,Entrada_Dados_Ano_2012!$BE$7:$BE$253)</f>
        <v>0</v>
      </c>
      <c r="BC184" s="40">
        <f>SUMIF(Entrada_Dados_Ano_2012!$C$7:$C$253,D184,Entrada_Dados_Ano_2012!$BF$7:$BF$253)</f>
        <v>350</v>
      </c>
      <c r="BD184" s="40">
        <f>SUMIF(Entrada_Dados_Ano_2012!$C$7:$C$253,D184,Entrada_Dados_Ano_2012!$BG$7:$BG$253)</f>
        <v>0</v>
      </c>
      <c r="BE184" s="40">
        <f>SUMIF(Entrada_Dados_Ano_2012!$C$7:$C$253,D184,Entrada_Dados_Ano_2012!$BH$7:$BH$253)</f>
        <v>3500</v>
      </c>
      <c r="BF184" s="40">
        <f>SUMIF(Entrada_Dados_Ano_2012!$C$7:$C$253,D184,Entrada_Dados_Ano_2012!$BI$7:$BI$253)</f>
        <v>4200</v>
      </c>
      <c r="BG184" s="40">
        <f>SUMIF(Entrada_Dados_Ano_2012!$C$7:$C$253,D184,Entrada_Dados_Ano_2012!$BJ$7:$BJ$253)</f>
        <v>0</v>
      </c>
      <c r="BH184" s="40">
        <f>SUMIF(Entrada_Dados_Ano_2012!$C$7:$C$253,D184,Entrada_Dados_Ano_2012!$BK$7:$BK$253)</f>
        <v>6400</v>
      </c>
      <c r="BI184" s="40">
        <f>SUMIF(Entrada_Dados_Ano_2012!$C$7:$C$253,D184,Entrada_Dados_Ano_2012!$BL$7:$BL$253)</f>
        <v>0</v>
      </c>
      <c r="BK184" s="80">
        <v>177</v>
      </c>
      <c r="BL184" s="81">
        <f t="shared" si="255"/>
        <v>0</v>
      </c>
      <c r="BM184" s="80" t="str">
        <f>IF(BL184=1,SUM($BL$8:BL184),"")</f>
        <v/>
      </c>
      <c r="BN184" s="86" t="str">
        <f t="shared" si="256"/>
        <v>Palminópolis</v>
      </c>
      <c r="BO184" s="117">
        <f t="shared" si="339"/>
        <v>0</v>
      </c>
      <c r="BP184" s="116">
        <f>HLOOKUP($BP$6,$BZ$6:DI184,BX184)</f>
        <v>0</v>
      </c>
      <c r="BQ184" s="117">
        <f>HLOOKUP($BQ$6,$DJ$6:ES184,BX184)</f>
        <v>0</v>
      </c>
      <c r="BR184" s="116">
        <f>HLOOKUP($BR$6,$ET$6:GC184,BX184)</f>
        <v>0</v>
      </c>
      <c r="BS184" s="84" t="str">
        <f t="shared" si="257"/>
        <v/>
      </c>
      <c r="BT184" s="96" t="str">
        <f>IF((SUM($BL183:$BL$254)=0),"",IF($BK184=VLOOKUP($BK184,$BM$8:$BM$254,1),IF(VLOOKUP($BK184,$BM$8:$BO$254,2)=0,"",VLOOKUP($BK184,$BM$8:$BO$254,3))," "))</f>
        <v/>
      </c>
      <c r="BU184" s="93" t="str">
        <f t="shared" si="258"/>
        <v/>
      </c>
      <c r="BV184" s="90" t="str">
        <f t="shared" si="259"/>
        <v/>
      </c>
      <c r="BW184" s="93" t="str">
        <f t="shared" si="260"/>
        <v/>
      </c>
      <c r="BX184" s="97">
        <v>179</v>
      </c>
      <c r="BY184" s="29"/>
      <c r="BZ184" s="113"/>
      <c r="CA184" s="113">
        <f t="shared" si="261"/>
        <v>0</v>
      </c>
      <c r="CB184" s="113">
        <f t="shared" si="262"/>
        <v>35</v>
      </c>
      <c r="CC184" s="113">
        <f t="shared" si="263"/>
        <v>0</v>
      </c>
      <c r="CD184" s="113">
        <f t="shared" si="264"/>
        <v>0</v>
      </c>
      <c r="CE184" s="113">
        <f t="shared" ca="1" si="265"/>
        <v>0</v>
      </c>
      <c r="CF184" s="113">
        <f t="shared" si="266"/>
        <v>50</v>
      </c>
      <c r="CG184" s="113">
        <f t="shared" si="267"/>
        <v>0</v>
      </c>
      <c r="CH184" s="113">
        <f t="shared" si="268"/>
        <v>0</v>
      </c>
      <c r="CI184" s="113">
        <f t="shared" si="228"/>
        <v>28</v>
      </c>
      <c r="CJ184" s="113">
        <f t="shared" si="229"/>
        <v>0</v>
      </c>
      <c r="CK184" s="113">
        <f t="shared" si="269"/>
        <v>1100</v>
      </c>
      <c r="CL184" s="113">
        <f t="shared" si="270"/>
        <v>0</v>
      </c>
      <c r="CM184" s="113">
        <f t="shared" si="271"/>
        <v>0</v>
      </c>
      <c r="CN184" s="113">
        <f t="shared" si="272"/>
        <v>0</v>
      </c>
      <c r="CO184" s="113">
        <f t="shared" si="273"/>
        <v>0</v>
      </c>
      <c r="CP184" s="113">
        <f t="shared" si="274"/>
        <v>0</v>
      </c>
      <c r="CQ184" s="113">
        <f t="shared" si="275"/>
        <v>0</v>
      </c>
      <c r="CR184" s="113">
        <f t="shared" si="276"/>
        <v>0</v>
      </c>
      <c r="CS184" s="113">
        <f t="shared" si="230"/>
        <v>0</v>
      </c>
      <c r="CT184" s="113">
        <f t="shared" si="231"/>
        <v>0</v>
      </c>
      <c r="CU184" s="113">
        <f t="shared" si="232"/>
        <v>0</v>
      </c>
      <c r="CV184" s="113">
        <f t="shared" si="233"/>
        <v>0</v>
      </c>
      <c r="CW184" s="113">
        <f t="shared" si="277"/>
        <v>25</v>
      </c>
      <c r="CX184" s="113">
        <f t="shared" si="234"/>
        <v>0</v>
      </c>
      <c r="CY184" s="113">
        <f t="shared" si="235"/>
        <v>0</v>
      </c>
      <c r="CZ184" s="113">
        <f t="shared" si="236"/>
        <v>0</v>
      </c>
      <c r="DA184" s="113">
        <f t="shared" si="278"/>
        <v>0</v>
      </c>
      <c r="DB184" s="113">
        <f t="shared" si="279"/>
        <v>500</v>
      </c>
      <c r="DC184" s="113">
        <f t="shared" si="280"/>
        <v>0</v>
      </c>
      <c r="DD184" s="113">
        <f t="shared" si="281"/>
        <v>1500</v>
      </c>
      <c r="DE184" s="113">
        <f t="shared" si="282"/>
        <v>0</v>
      </c>
      <c r="DF184" s="113">
        <f t="shared" si="283"/>
        <v>0</v>
      </c>
      <c r="DG184" s="113">
        <f t="shared" si="284"/>
        <v>80</v>
      </c>
      <c r="DH184" s="113">
        <f t="shared" si="285"/>
        <v>0</v>
      </c>
      <c r="DI184" s="113">
        <f t="shared" si="286"/>
        <v>0</v>
      </c>
      <c r="DJ184" s="113"/>
      <c r="DK184" s="113">
        <f t="shared" si="287"/>
        <v>0</v>
      </c>
      <c r="DL184" s="113">
        <f t="shared" si="288"/>
        <v>35</v>
      </c>
      <c r="DM184" s="113">
        <f t="shared" si="289"/>
        <v>0</v>
      </c>
      <c r="DN184" s="113">
        <f t="shared" si="290"/>
        <v>0</v>
      </c>
      <c r="DO184" s="113">
        <f t="shared" si="291"/>
        <v>0</v>
      </c>
      <c r="DP184" s="113">
        <f t="shared" si="292"/>
        <v>50</v>
      </c>
      <c r="DQ184" s="113">
        <f t="shared" si="293"/>
        <v>0</v>
      </c>
      <c r="DR184" s="113">
        <f t="shared" si="294"/>
        <v>0</v>
      </c>
      <c r="DS184" s="113">
        <f t="shared" si="237"/>
        <v>28</v>
      </c>
      <c r="DT184" s="113">
        <f t="shared" si="238"/>
        <v>0</v>
      </c>
      <c r="DU184" s="113">
        <f t="shared" si="295"/>
        <v>1100</v>
      </c>
      <c r="DV184" s="113">
        <f t="shared" si="296"/>
        <v>0</v>
      </c>
      <c r="DW184" s="113">
        <f t="shared" si="297"/>
        <v>0</v>
      </c>
      <c r="DX184" s="113">
        <f t="shared" si="298"/>
        <v>0</v>
      </c>
      <c r="DY184" s="113">
        <f t="shared" si="299"/>
        <v>0</v>
      </c>
      <c r="DZ184" s="113">
        <f t="shared" si="300"/>
        <v>0</v>
      </c>
      <c r="EA184" s="113">
        <f t="shared" si="301"/>
        <v>0</v>
      </c>
      <c r="EB184" s="113">
        <f t="shared" si="302"/>
        <v>0</v>
      </c>
      <c r="EC184" s="113">
        <f t="shared" si="239"/>
        <v>0</v>
      </c>
      <c r="ED184" s="113">
        <f t="shared" si="240"/>
        <v>0</v>
      </c>
      <c r="EE184" s="113">
        <f t="shared" si="241"/>
        <v>0</v>
      </c>
      <c r="EF184" s="113">
        <f t="shared" si="242"/>
        <v>0</v>
      </c>
      <c r="EG184" s="113">
        <f t="shared" si="303"/>
        <v>25</v>
      </c>
      <c r="EH184" s="113">
        <f t="shared" si="243"/>
        <v>0</v>
      </c>
      <c r="EI184" s="113">
        <f t="shared" si="244"/>
        <v>0</v>
      </c>
      <c r="EJ184" s="113">
        <f t="shared" si="245"/>
        <v>0</v>
      </c>
      <c r="EK184" s="113">
        <f t="shared" si="304"/>
        <v>0</v>
      </c>
      <c r="EL184" s="113">
        <f t="shared" si="305"/>
        <v>500</v>
      </c>
      <c r="EM184" s="113">
        <f t="shared" si="306"/>
        <v>0</v>
      </c>
      <c r="EN184" s="113">
        <f t="shared" si="307"/>
        <v>1500</v>
      </c>
      <c r="EO184" s="113">
        <f t="shared" si="308"/>
        <v>0</v>
      </c>
      <c r="EP184" s="113">
        <f t="shared" si="309"/>
        <v>0</v>
      </c>
      <c r="EQ184" s="113">
        <f t="shared" si="310"/>
        <v>80</v>
      </c>
      <c r="ER184" s="113">
        <f t="shared" si="311"/>
        <v>0</v>
      </c>
      <c r="ES184" s="113">
        <f t="shared" si="312"/>
        <v>0</v>
      </c>
      <c r="ET184" s="113"/>
      <c r="EU184" s="113">
        <f t="shared" si="313"/>
        <v>0</v>
      </c>
      <c r="EV184" s="113">
        <f t="shared" si="314"/>
        <v>875</v>
      </c>
      <c r="EW184" s="113">
        <f t="shared" si="315"/>
        <v>0</v>
      </c>
      <c r="EX184" s="113">
        <f t="shared" si="316"/>
        <v>0</v>
      </c>
      <c r="EY184" s="113">
        <f t="shared" si="317"/>
        <v>0</v>
      </c>
      <c r="EZ184" s="113">
        <f t="shared" si="318"/>
        <v>100</v>
      </c>
      <c r="FA184" s="113">
        <f t="shared" si="319"/>
        <v>0</v>
      </c>
      <c r="FB184" s="113">
        <f t="shared" si="320"/>
        <v>0</v>
      </c>
      <c r="FC184" s="113">
        <f t="shared" si="246"/>
        <v>84</v>
      </c>
      <c r="FD184" s="113">
        <f t="shared" si="247"/>
        <v>0</v>
      </c>
      <c r="FE184" s="113">
        <f t="shared" si="321"/>
        <v>66000</v>
      </c>
      <c r="FF184" s="113">
        <f t="shared" si="322"/>
        <v>0</v>
      </c>
      <c r="FG184" s="113">
        <f t="shared" si="323"/>
        <v>0</v>
      </c>
      <c r="FH184" s="113">
        <f t="shared" si="324"/>
        <v>0</v>
      </c>
      <c r="FI184" s="113">
        <f t="shared" si="325"/>
        <v>0</v>
      </c>
      <c r="FJ184" s="113">
        <f t="shared" si="326"/>
        <v>0</v>
      </c>
      <c r="FK184" s="113">
        <f t="shared" si="327"/>
        <v>0</v>
      </c>
      <c r="FL184" s="113">
        <f t="shared" si="328"/>
        <v>0</v>
      </c>
      <c r="FM184" s="113">
        <f t="shared" si="248"/>
        <v>0</v>
      </c>
      <c r="FN184" s="113">
        <f t="shared" si="249"/>
        <v>0</v>
      </c>
      <c r="FO184" s="113">
        <f t="shared" si="250"/>
        <v>0</v>
      </c>
      <c r="FP184" s="113">
        <f t="shared" si="251"/>
        <v>0</v>
      </c>
      <c r="FQ184" s="113">
        <f t="shared" si="329"/>
        <v>350</v>
      </c>
      <c r="FR184" s="113">
        <f t="shared" si="252"/>
        <v>0</v>
      </c>
      <c r="FS184" s="113">
        <f t="shared" si="253"/>
        <v>0</v>
      </c>
      <c r="FT184" s="113">
        <f t="shared" si="254"/>
        <v>0</v>
      </c>
      <c r="FU184" s="113">
        <f t="shared" si="330"/>
        <v>0</v>
      </c>
      <c r="FV184" s="113">
        <f t="shared" si="331"/>
        <v>3500</v>
      </c>
      <c r="FW184" s="113">
        <f t="shared" si="332"/>
        <v>0</v>
      </c>
      <c r="FX184" s="113">
        <f t="shared" si="333"/>
        <v>4200</v>
      </c>
      <c r="FY184" s="113">
        <f t="shared" si="334"/>
        <v>0</v>
      </c>
      <c r="FZ184" s="113">
        <f t="shared" si="335"/>
        <v>0</v>
      </c>
      <c r="GA184" s="113">
        <f t="shared" si="336"/>
        <v>6400</v>
      </c>
      <c r="GB184" s="113">
        <f t="shared" si="337"/>
        <v>0</v>
      </c>
      <c r="GC184" s="113">
        <f t="shared" si="338"/>
        <v>0</v>
      </c>
    </row>
    <row r="185" spans="2:185" ht="12.75" customHeight="1" x14ac:dyDescent="0.2">
      <c r="B185" s="124">
        <v>178</v>
      </c>
      <c r="C185" s="121" t="s">
        <v>445</v>
      </c>
      <c r="D185" s="126" t="s">
        <v>219</v>
      </c>
      <c r="E185" s="40">
        <f>SUMIF(Entrada_Dados_Ano_2012!$C$7:$C$253,D185,Entrada_Dados_Ano_2012!$D$7:$D$253)</f>
        <v>0</v>
      </c>
      <c r="F185" s="40">
        <f>SUMIF(Entrada_Dados_Ano_2012!$C$7:$C$253,D185,Entrada_Dados_Ano_2012!$E$7:$E$253)</f>
        <v>0</v>
      </c>
      <c r="G185" s="40">
        <f>SUMIF(Entrada_Dados_Ano_2012!$C$7:$C$253,D185,Entrada_Dados_Ano_2012!$F$7:$F$253)</f>
        <v>0</v>
      </c>
      <c r="H185" s="40">
        <f ca="1">SUMIF(Entrada_Dados_Ano_2012!$C$7:$C$253,D185,Entrada_Dados_Ano_2012!$G$7:$G$251)</f>
        <v>0</v>
      </c>
      <c r="I185" s="40">
        <f>SUMIF(Entrada_Dados_Ano_2012!$C$7:$C$251,D185,Entrada_Dados_Ano_2012!$H$7:$H$253)</f>
        <v>100</v>
      </c>
      <c r="J185" s="40">
        <f>SUMIF(Entrada_Dados_Ano_2012!$C$7:$C$253,D185,Entrada_Dados_Ano_2012!$I$7:$I$253)</f>
        <v>0</v>
      </c>
      <c r="K185" s="40">
        <f>SUMIF(Entrada_Dados_Ano_2012!$C$7:$C$253,D185,Entrada_Dados_Ano_2012!$J$7:$J$253)</f>
        <v>3750</v>
      </c>
      <c r="L185" s="40">
        <f>SUMIF(Entrada_Dados_Ano_2012!$C$7:$C$253,D185,Entrada_Dados_Ano_2012!$K$7:$K$253)</f>
        <v>0</v>
      </c>
      <c r="M185" s="40">
        <f>SUMIF(Entrada_Dados_Ano_2012!$C$7:$C$253,D185,Entrada_Dados_Ano_2012!$L$7:$L$253)</f>
        <v>0</v>
      </c>
      <c r="N185" s="40">
        <f>SUMIF(Entrada_Dados_Ano_2012!$C$7:$C$253,D185,Entrada_Dados_Ano_2012!$M$7:$M$253)</f>
        <v>0</v>
      </c>
      <c r="O185" s="40">
        <f>SUMIF(Entrada_Dados_Ano_2012!$C$7:$C$253,D185,Entrada_Dados_Ano_2012!$N$7:$N$253)</f>
        <v>0</v>
      </c>
      <c r="P185" s="40">
        <f>SUMIF(Entrada_Dados_Ano_2012!$C$7:$C$253,D185,Entrada_Dados_Ano_2012!$O$7:$O$253)</f>
        <v>0</v>
      </c>
      <c r="Q185" s="40">
        <f>SUMIF(Entrada_Dados_Ano_2012!$C$7:$C$253,D185,Entrada_Dados_Ano_2012!$P$7:$P$253)</f>
        <v>40</v>
      </c>
      <c r="R185" s="40">
        <f>SUMIF(Entrada_Dados_Ano_2012!$C$7:$C$253,D185,Entrada_Dados_Ano_2012!$Q$7:$Q$253)</f>
        <v>0</v>
      </c>
      <c r="S185" s="40">
        <f>SUMIF(Entrada_Dados_Ano_2012!$C$7:$C$253,D185,Entrada_Dados_Ano_2012!$R$7:$R$253)</f>
        <v>1350</v>
      </c>
      <c r="T185" s="40">
        <f>SUMIF(Entrada_Dados_Ano_2012!$C$7:$C$253,D185,Entrada_Dados_Ano_2012!$S$7:$S$253)</f>
        <v>6500</v>
      </c>
      <c r="U185" s="40">
        <f>SUMIF(Entrada_Dados_Ano_2012!$C$7:$C$253,D185,Entrada_Dados_Ano_2012!$T$7:$T$253)</f>
        <v>1000</v>
      </c>
      <c r="V185" s="40">
        <f>SUMIF(Entrada_Dados_Ano_2012!$C$7:$C$253,D185,Entrada_Dados_Ano_2012!$U$7:$U$253)</f>
        <v>0</v>
      </c>
      <c r="W185" s="145">
        <f>SUMIF(Entrada_Dados_Ano_2012!$C$7:$C$253,D185,Entrada_Dados_Ano_2012!$V$7:$V$253)</f>
        <v>0</v>
      </c>
      <c r="X185" s="142">
        <f>SUMIF(Entrada_Dados_Ano_2012!$C$7:$C$253,D185,Entrada_Dados_Ano_2012!$Y$7:$Y$253)</f>
        <v>0</v>
      </c>
      <c r="Y185" s="40">
        <f>SUMIF(Entrada_Dados_Ano_2012!$C$7:$C$253,D185,Entrada_Dados_Ano_2012!$Z$7:$Z$253)</f>
        <v>0</v>
      </c>
      <c r="Z185" s="40">
        <f>SUMIF(Entrada_Dados_Ano_2012!$C$7:$C$253,D185,Entrada_Dados_Ano_2012!$AA$7:$AA$253)</f>
        <v>0</v>
      </c>
      <c r="AA185" s="40">
        <f>SUMIF(Entrada_Dados_Ano_2012!$C$7:$C$253,D185,Entrada_Dados_Ano_2012!$AB$7:$AB$253)</f>
        <v>0</v>
      </c>
      <c r="AB185" s="40">
        <f>SUMIF(Entrada_Dados_Ano_2012!$C$7:$C$253,D185,Entrada_Dados_Ano_2012!$AC$7:$AC$253)</f>
        <v>100</v>
      </c>
      <c r="AC185" s="40">
        <f>SUMIF(Entrada_Dados_Ano_2012!$C$7:$C$253,D185,Entrada_Dados_Ano_2012!$AD$7:$AD$253)</f>
        <v>0</v>
      </c>
      <c r="AD185" s="40">
        <f>SUMIF(Entrada_Dados_Ano_2012!$C$7:$C$253,D185,Entrada_Dados_Ano_2012!$AE$7:$AE$253)</f>
        <v>3750</v>
      </c>
      <c r="AE185" s="40">
        <f>SUMIF(Entrada_Dados_Ano_2012!$C$7:$C$253,D185,Entrada_Dados_Ano_2012!$AF$7:$AF$253)</f>
        <v>0</v>
      </c>
      <c r="AF185" s="40">
        <f>SUMIF(Entrada_Dados_Ano_2012!$C$7:$C$253,D185,Entrada_Dados_Ano_2012!$AG$7:$AG$253)</f>
        <v>0</v>
      </c>
      <c r="AG185" s="40">
        <f>SUMIF(Entrada_Dados_Ano_2012!$C$7:$C$253,D185,Entrada_Dados_Ano_2012!$AH$7:$AH$253)</f>
        <v>0</v>
      </c>
      <c r="AH185" s="40">
        <f>SUMIF(Entrada_Dados_Ano_2012!$C$7:$C$253,D185,Entrada_Dados_Ano_2012!$AI$7:$AI$253)</f>
        <v>0</v>
      </c>
      <c r="AI185" s="40">
        <f>SUMIF(Entrada_Dados_Ano_2012!$C$7:$C$253,D185,Entrada_Dados_Ano_2012!$AJ$7:$AJ$253)</f>
        <v>0</v>
      </c>
      <c r="AJ185" s="40">
        <f>SUMIF(Entrada_Dados_Ano_2012!$C$7:$C$253,D185,Entrada_Dados_Ano_2012!$AK$7:$AK$253)</f>
        <v>40</v>
      </c>
      <c r="AK185" s="40">
        <f>SUMIF(Entrada_Dados_Ano_2012!$C$7:$C$253,D185,Entrada_Dados_Ano_2012!$AL$7:$AL$253)</f>
        <v>0</v>
      </c>
      <c r="AL185" s="40">
        <f>SUMIF(Entrada_Dados_Ano_2012!$C$7:$C$253,D185,Entrada_Dados_Ano_2012!$AM$7:$AM$253)</f>
        <v>1350</v>
      </c>
      <c r="AM185" s="40">
        <f>SUMIF(Entrada_Dados_Ano_2012!$C$7:$C$253,D185,Entrada_Dados_Ano_2012!$AN$7:$AN$253)</f>
        <v>6500</v>
      </c>
      <c r="AN185" s="40">
        <f>SUMIF(Entrada_Dados_Ano_2012!$C$7:$C$253,D185,Entrada_Dados_Ano_2012!$AO$7:$AO$253)</f>
        <v>1000</v>
      </c>
      <c r="AO185" s="40">
        <f>SUMIF(Entrada_Dados_Ano_2012!$C$7:$C$253,D185,Entrada_Dados_Ano_2012!$AP$7:$AP$253)</f>
        <v>0</v>
      </c>
      <c r="AP185" s="145">
        <f>SUMIF(Entrada_Dados_Ano_2012!$C$7:$C$253,D185,Entrada_Dados_Ano_2012!$AQ$7:$AQ$253)</f>
        <v>0</v>
      </c>
      <c r="AQ185" s="142">
        <f>SUMIF(Entrada_Dados_Ano_2012!$C$7:$C$253,D185,Entrada_Dados_Ano_2012!$AT$7:$AT$253)</f>
        <v>0</v>
      </c>
      <c r="AR185" s="40">
        <f>SUMIF(Entrada_Dados_Ano_2012!$C$7:$C$253,D185,Entrada_Dados_Ano_2012!$AU$7:$AU$253)</f>
        <v>0</v>
      </c>
      <c r="AS185" s="40">
        <f>SUMIF(Entrada_Dados_Ano_2012!$C$7:$C$253,D185,Entrada_Dados_Ano_2012!$AV$7:$AV$253)</f>
        <v>0</v>
      </c>
      <c r="AT185" s="40">
        <f>SUMIF(Entrada_Dados_Ano_2012!$C$7:$C$253,D185,Entrada_Dados_Ano_2012!$AW$7:$AW$253)</f>
        <v>0</v>
      </c>
      <c r="AU185" s="40">
        <f>SUMIF(Entrada_Dados_Ano_2012!$C$7:$C$253,D185,Entrada_Dados_Ano_2012!$AX$7:$AX$253)</f>
        <v>186</v>
      </c>
      <c r="AV185" s="40">
        <f>SUMIF(Entrada_Dados_Ano_2012!$C$7:$C$253,D185,Entrada_Dados_Ano_2012!$AY$7:$AY$253)</f>
        <v>0</v>
      </c>
      <c r="AW185" s="40">
        <f>SUMIF(Entrada_Dados_Ano_2012!$C$7:$C$253,D185,Entrada_Dados_Ano_2012!$AZ$7:$AZ$253)</f>
        <v>281250</v>
      </c>
      <c r="AX185" s="40">
        <f>SUMIF(Entrada_Dados_Ano_2012!$C$7:$C$253,D185,Entrada_Dados_Ano_2012!$BA$7:$BA$253)</f>
        <v>0</v>
      </c>
      <c r="AY185" s="40">
        <f>SUMIF(Entrada_Dados_Ano_2012!$C$7:$C$253,D185,Entrada_Dados_Ano_2012!$BB$7:$BB$253)</f>
        <v>0</v>
      </c>
      <c r="AZ185" s="40">
        <f>SUMIF(Entrada_Dados_Ano_2012!$C$7:$C$253,D185,Entrada_Dados_Ano_2012!$BC$7:$BC$253)</f>
        <v>0</v>
      </c>
      <c r="BA185" s="40">
        <f>SUMIF(Entrada_Dados_Ano_2012!$C$7:$C$253,D185,Entrada_Dados_Ano_2012!$BD$7:$BD$253)</f>
        <v>0</v>
      </c>
      <c r="BB185" s="40">
        <f>SUMIF(Entrada_Dados_Ano_2012!$C$7:$C$253,D185,Entrada_Dados_Ano_2012!$BE$7:$BE$253)</f>
        <v>0</v>
      </c>
      <c r="BC185" s="40">
        <f>SUMIF(Entrada_Dados_Ano_2012!$C$7:$C$253,D185,Entrada_Dados_Ano_2012!$BF$7:$BF$253)</f>
        <v>500</v>
      </c>
      <c r="BD185" s="40">
        <f>SUMIF(Entrada_Dados_Ano_2012!$C$7:$C$253,D185,Entrada_Dados_Ano_2012!$BG$7:$BG$253)</f>
        <v>0</v>
      </c>
      <c r="BE185" s="40">
        <f>SUMIF(Entrada_Dados_Ano_2012!$C$7:$C$253,D185,Entrada_Dados_Ano_2012!$BH$7:$BH$253)</f>
        <v>6095</v>
      </c>
      <c r="BF185" s="40">
        <f>SUMIF(Entrada_Dados_Ano_2012!$C$7:$C$253,D185,Entrada_Dados_Ano_2012!$BI$7:$BI$253)</f>
        <v>13650</v>
      </c>
      <c r="BG185" s="40">
        <f>SUMIF(Entrada_Dados_Ano_2012!$C$7:$C$253,D185,Entrada_Dados_Ano_2012!$BJ$7:$BJ$253)</f>
        <v>3000</v>
      </c>
      <c r="BH185" s="40">
        <f>SUMIF(Entrada_Dados_Ano_2012!$C$7:$C$253,D185,Entrada_Dados_Ano_2012!$BK$7:$BK$253)</f>
        <v>0</v>
      </c>
      <c r="BI185" s="40">
        <f>SUMIF(Entrada_Dados_Ano_2012!$C$7:$C$253,D185,Entrada_Dados_Ano_2012!$BL$7:$BL$253)</f>
        <v>0</v>
      </c>
      <c r="BK185" s="80">
        <v>178</v>
      </c>
      <c r="BL185" s="81">
        <f t="shared" si="255"/>
        <v>0</v>
      </c>
      <c r="BM185" s="80" t="str">
        <f>IF(BL185=1,SUM($BL$8:BL185),"")</f>
        <v/>
      </c>
      <c r="BN185" s="86" t="str">
        <f t="shared" si="256"/>
        <v>Panamá</v>
      </c>
      <c r="BO185" s="117">
        <f t="shared" si="339"/>
        <v>0</v>
      </c>
      <c r="BP185" s="116">
        <f>HLOOKUP($BP$6,$BZ$6:DI185,BX185)</f>
        <v>0</v>
      </c>
      <c r="BQ185" s="117">
        <f>HLOOKUP($BQ$6,$DJ$6:ES185,BX185)</f>
        <v>0</v>
      </c>
      <c r="BR185" s="116">
        <f>HLOOKUP($BR$6,$ET$6:GC185,BX185)</f>
        <v>0</v>
      </c>
      <c r="BS185" s="84" t="str">
        <f t="shared" si="257"/>
        <v/>
      </c>
      <c r="BT185" s="96" t="str">
        <f>IF((SUM($BL184:$BL$254)=0),"",IF($BK185=VLOOKUP($BK185,$BM$8:$BM$254,1),IF(VLOOKUP($BK185,$BM$8:$BO$254,2)=0,"",VLOOKUP($BK185,$BM$8:$BO$254,3))," "))</f>
        <v/>
      </c>
      <c r="BU185" s="93" t="str">
        <f t="shared" si="258"/>
        <v/>
      </c>
      <c r="BV185" s="90" t="str">
        <f t="shared" si="259"/>
        <v/>
      </c>
      <c r="BW185" s="93" t="str">
        <f t="shared" si="260"/>
        <v/>
      </c>
      <c r="BX185" s="97">
        <v>180</v>
      </c>
      <c r="BY185" s="29"/>
      <c r="BZ185" s="113"/>
      <c r="CA185" s="113">
        <f t="shared" si="261"/>
        <v>0</v>
      </c>
      <c r="CB185" s="113">
        <f t="shared" si="262"/>
        <v>0</v>
      </c>
      <c r="CC185" s="113">
        <f t="shared" si="263"/>
        <v>0</v>
      </c>
      <c r="CD185" s="113">
        <f t="shared" si="264"/>
        <v>0</v>
      </c>
      <c r="CE185" s="113">
        <f t="shared" ca="1" si="265"/>
        <v>0</v>
      </c>
      <c r="CF185" s="113">
        <f t="shared" si="266"/>
        <v>100</v>
      </c>
      <c r="CG185" s="113">
        <f t="shared" si="267"/>
        <v>0</v>
      </c>
      <c r="CH185" s="113">
        <f t="shared" si="268"/>
        <v>0</v>
      </c>
      <c r="CI185" s="113">
        <f t="shared" si="228"/>
        <v>0</v>
      </c>
      <c r="CJ185" s="113">
        <f t="shared" si="229"/>
        <v>0</v>
      </c>
      <c r="CK185" s="113">
        <f t="shared" si="269"/>
        <v>3750</v>
      </c>
      <c r="CL185" s="113">
        <f t="shared" si="270"/>
        <v>0</v>
      </c>
      <c r="CM185" s="113">
        <f t="shared" si="271"/>
        <v>0</v>
      </c>
      <c r="CN185" s="113">
        <f t="shared" si="272"/>
        <v>0</v>
      </c>
      <c r="CO185" s="113">
        <f t="shared" si="273"/>
        <v>0</v>
      </c>
      <c r="CP185" s="113">
        <f t="shared" si="274"/>
        <v>0</v>
      </c>
      <c r="CQ185" s="113">
        <f t="shared" si="275"/>
        <v>0</v>
      </c>
      <c r="CR185" s="113">
        <f t="shared" si="276"/>
        <v>0</v>
      </c>
      <c r="CS185" s="113">
        <f t="shared" si="230"/>
        <v>0</v>
      </c>
      <c r="CT185" s="113">
        <f t="shared" si="231"/>
        <v>104</v>
      </c>
      <c r="CU185" s="113">
        <f t="shared" si="232"/>
        <v>0</v>
      </c>
      <c r="CV185" s="113">
        <f t="shared" si="233"/>
        <v>0</v>
      </c>
      <c r="CW185" s="113">
        <f t="shared" si="277"/>
        <v>40</v>
      </c>
      <c r="CX185" s="113">
        <f t="shared" si="234"/>
        <v>0</v>
      </c>
      <c r="CY185" s="113">
        <f t="shared" si="235"/>
        <v>0</v>
      </c>
      <c r="CZ185" s="113">
        <f t="shared" si="236"/>
        <v>0</v>
      </c>
      <c r="DA185" s="113">
        <f t="shared" si="278"/>
        <v>0</v>
      </c>
      <c r="DB185" s="113">
        <f t="shared" si="279"/>
        <v>1350</v>
      </c>
      <c r="DC185" s="113">
        <f t="shared" si="280"/>
        <v>0</v>
      </c>
      <c r="DD185" s="113">
        <f t="shared" si="281"/>
        <v>6500</v>
      </c>
      <c r="DE185" s="113">
        <f t="shared" si="282"/>
        <v>1000</v>
      </c>
      <c r="DF185" s="113">
        <f t="shared" si="283"/>
        <v>0</v>
      </c>
      <c r="DG185" s="113">
        <f t="shared" si="284"/>
        <v>0</v>
      </c>
      <c r="DH185" s="113">
        <f t="shared" si="285"/>
        <v>0</v>
      </c>
      <c r="DI185" s="113">
        <f t="shared" si="286"/>
        <v>0</v>
      </c>
      <c r="DJ185" s="113"/>
      <c r="DK185" s="113">
        <f t="shared" si="287"/>
        <v>0</v>
      </c>
      <c r="DL185" s="113">
        <f t="shared" si="288"/>
        <v>0</v>
      </c>
      <c r="DM185" s="113">
        <f t="shared" si="289"/>
        <v>0</v>
      </c>
      <c r="DN185" s="113">
        <f t="shared" si="290"/>
        <v>0</v>
      </c>
      <c r="DO185" s="113">
        <f t="shared" si="291"/>
        <v>0</v>
      </c>
      <c r="DP185" s="113">
        <f t="shared" si="292"/>
        <v>100</v>
      </c>
      <c r="DQ185" s="113">
        <f t="shared" si="293"/>
        <v>0</v>
      </c>
      <c r="DR185" s="113">
        <f t="shared" si="294"/>
        <v>0</v>
      </c>
      <c r="DS185" s="113">
        <f t="shared" si="237"/>
        <v>0</v>
      </c>
      <c r="DT185" s="113">
        <f t="shared" si="238"/>
        <v>0</v>
      </c>
      <c r="DU185" s="113">
        <f t="shared" si="295"/>
        <v>3750</v>
      </c>
      <c r="DV185" s="113">
        <f t="shared" si="296"/>
        <v>0</v>
      </c>
      <c r="DW185" s="113">
        <f t="shared" si="297"/>
        <v>0</v>
      </c>
      <c r="DX185" s="113">
        <f t="shared" si="298"/>
        <v>0</v>
      </c>
      <c r="DY185" s="113">
        <f t="shared" si="299"/>
        <v>0</v>
      </c>
      <c r="DZ185" s="113">
        <f t="shared" si="300"/>
        <v>0</v>
      </c>
      <c r="EA185" s="113">
        <f t="shared" si="301"/>
        <v>0</v>
      </c>
      <c r="EB185" s="113">
        <f t="shared" si="302"/>
        <v>0</v>
      </c>
      <c r="EC185" s="113">
        <f t="shared" si="239"/>
        <v>0</v>
      </c>
      <c r="ED185" s="113">
        <f t="shared" si="240"/>
        <v>104</v>
      </c>
      <c r="EE185" s="113">
        <f t="shared" si="241"/>
        <v>0</v>
      </c>
      <c r="EF185" s="113">
        <f t="shared" si="242"/>
        <v>0</v>
      </c>
      <c r="EG185" s="113">
        <f t="shared" si="303"/>
        <v>40</v>
      </c>
      <c r="EH185" s="113">
        <f t="shared" si="243"/>
        <v>0</v>
      </c>
      <c r="EI185" s="113">
        <f t="shared" si="244"/>
        <v>0</v>
      </c>
      <c r="EJ185" s="113">
        <f t="shared" si="245"/>
        <v>0</v>
      </c>
      <c r="EK185" s="113">
        <f t="shared" si="304"/>
        <v>0</v>
      </c>
      <c r="EL185" s="113">
        <f t="shared" si="305"/>
        <v>1350</v>
      </c>
      <c r="EM185" s="113">
        <f t="shared" si="306"/>
        <v>0</v>
      </c>
      <c r="EN185" s="113">
        <f t="shared" si="307"/>
        <v>6500</v>
      </c>
      <c r="EO185" s="113">
        <f t="shared" si="308"/>
        <v>1000</v>
      </c>
      <c r="EP185" s="113">
        <f t="shared" si="309"/>
        <v>0</v>
      </c>
      <c r="EQ185" s="113">
        <f t="shared" si="310"/>
        <v>0</v>
      </c>
      <c r="ER185" s="113">
        <f t="shared" si="311"/>
        <v>0</v>
      </c>
      <c r="ES185" s="113">
        <f t="shared" si="312"/>
        <v>0</v>
      </c>
      <c r="ET185" s="113"/>
      <c r="EU185" s="113">
        <f t="shared" si="313"/>
        <v>0</v>
      </c>
      <c r="EV185" s="113">
        <f t="shared" si="314"/>
        <v>0</v>
      </c>
      <c r="EW185" s="113">
        <f t="shared" si="315"/>
        <v>0</v>
      </c>
      <c r="EX185" s="113">
        <f t="shared" si="316"/>
        <v>0</v>
      </c>
      <c r="EY185" s="113">
        <f t="shared" si="317"/>
        <v>0</v>
      </c>
      <c r="EZ185" s="113">
        <f t="shared" si="318"/>
        <v>186</v>
      </c>
      <c r="FA185" s="113">
        <f t="shared" si="319"/>
        <v>0</v>
      </c>
      <c r="FB185" s="113">
        <f t="shared" si="320"/>
        <v>0</v>
      </c>
      <c r="FC185" s="113">
        <f t="shared" si="246"/>
        <v>0</v>
      </c>
      <c r="FD185" s="113">
        <f t="shared" si="247"/>
        <v>0</v>
      </c>
      <c r="FE185" s="113">
        <f t="shared" si="321"/>
        <v>281250</v>
      </c>
      <c r="FF185" s="113">
        <f t="shared" si="322"/>
        <v>0</v>
      </c>
      <c r="FG185" s="113">
        <f t="shared" si="323"/>
        <v>0</v>
      </c>
      <c r="FH185" s="113">
        <f t="shared" si="324"/>
        <v>0</v>
      </c>
      <c r="FI185" s="113">
        <f t="shared" si="325"/>
        <v>0</v>
      </c>
      <c r="FJ185" s="113">
        <f t="shared" si="326"/>
        <v>0</v>
      </c>
      <c r="FK185" s="113">
        <f t="shared" si="327"/>
        <v>0</v>
      </c>
      <c r="FL185" s="113">
        <f t="shared" si="328"/>
        <v>0</v>
      </c>
      <c r="FM185" s="113">
        <f t="shared" si="248"/>
        <v>0</v>
      </c>
      <c r="FN185" s="113">
        <f t="shared" si="249"/>
        <v>1997</v>
      </c>
      <c r="FO185" s="113">
        <f t="shared" si="250"/>
        <v>0</v>
      </c>
      <c r="FP185" s="113">
        <f t="shared" si="251"/>
        <v>0</v>
      </c>
      <c r="FQ185" s="113">
        <f t="shared" si="329"/>
        <v>500</v>
      </c>
      <c r="FR185" s="113">
        <f t="shared" si="252"/>
        <v>0</v>
      </c>
      <c r="FS185" s="113">
        <f t="shared" si="253"/>
        <v>0</v>
      </c>
      <c r="FT185" s="113">
        <f t="shared" si="254"/>
        <v>0</v>
      </c>
      <c r="FU185" s="113">
        <f t="shared" si="330"/>
        <v>0</v>
      </c>
      <c r="FV185" s="113">
        <f t="shared" si="331"/>
        <v>6095</v>
      </c>
      <c r="FW185" s="113">
        <f t="shared" si="332"/>
        <v>0</v>
      </c>
      <c r="FX185" s="113">
        <f t="shared" si="333"/>
        <v>13650</v>
      </c>
      <c r="FY185" s="113">
        <f t="shared" si="334"/>
        <v>3000</v>
      </c>
      <c r="FZ185" s="113">
        <f t="shared" si="335"/>
        <v>0</v>
      </c>
      <c r="GA185" s="113">
        <f t="shared" si="336"/>
        <v>0</v>
      </c>
      <c r="GB185" s="113">
        <f t="shared" si="337"/>
        <v>0</v>
      </c>
      <c r="GC185" s="113">
        <f t="shared" si="338"/>
        <v>0</v>
      </c>
    </row>
    <row r="186" spans="2:185" ht="12.75" customHeight="1" x14ac:dyDescent="0.2">
      <c r="B186" s="124">
        <v>179</v>
      </c>
      <c r="C186" s="121" t="s">
        <v>446</v>
      </c>
      <c r="D186" s="126" t="s">
        <v>220</v>
      </c>
      <c r="E186" s="40">
        <f>SUMIF(Entrada_Dados_Ano_2012!$C$7:$C$253,D186,Entrada_Dados_Ano_2012!$D$7:$D$253)</f>
        <v>0</v>
      </c>
      <c r="F186" s="40">
        <f>SUMIF(Entrada_Dados_Ano_2012!$C$7:$C$253,D186,Entrada_Dados_Ano_2012!$E$7:$E$253)</f>
        <v>0</v>
      </c>
      <c r="G186" s="40">
        <f>SUMIF(Entrada_Dados_Ano_2012!$C$7:$C$253,D186,Entrada_Dados_Ano_2012!$F$7:$F$253)</f>
        <v>0</v>
      </c>
      <c r="H186" s="40">
        <f ca="1">SUMIF(Entrada_Dados_Ano_2012!$C$7:$C$253,D186,Entrada_Dados_Ano_2012!$G$7:$G$251)</f>
        <v>0</v>
      </c>
      <c r="I186" s="40">
        <f>SUMIF(Entrada_Dados_Ano_2012!$C$7:$C$251,D186,Entrada_Dados_Ano_2012!$H$7:$H$253)</f>
        <v>0</v>
      </c>
      <c r="J186" s="40">
        <f>SUMIF(Entrada_Dados_Ano_2012!$C$7:$C$253,D186,Entrada_Dados_Ano_2012!$I$7:$I$253)</f>
        <v>0</v>
      </c>
      <c r="K186" s="40">
        <f>SUMIF(Entrada_Dados_Ano_2012!$C$7:$C$253,D186,Entrada_Dados_Ano_2012!$J$7:$J$253)</f>
        <v>13688</v>
      </c>
      <c r="L186" s="40">
        <f>SUMIF(Entrada_Dados_Ano_2012!$C$7:$C$253,D186,Entrada_Dados_Ano_2012!$K$7:$K$253)</f>
        <v>0</v>
      </c>
      <c r="M186" s="40">
        <f>SUMIF(Entrada_Dados_Ano_2012!$C$7:$C$253,D186,Entrada_Dados_Ano_2012!$L$7:$L$253)</f>
        <v>0</v>
      </c>
      <c r="N186" s="40">
        <f>SUMIF(Entrada_Dados_Ano_2012!$C$7:$C$253,D186,Entrada_Dados_Ano_2012!$M$7:$M$253)</f>
        <v>0</v>
      </c>
      <c r="O186" s="40">
        <f>SUMIF(Entrada_Dados_Ano_2012!$C$7:$C$253,D186,Entrada_Dados_Ano_2012!$N$7:$N$253)</f>
        <v>0</v>
      </c>
      <c r="P186" s="40">
        <f>SUMIF(Entrada_Dados_Ano_2012!$C$7:$C$253,D186,Entrada_Dados_Ano_2012!$O$7:$O$253)</f>
        <v>0</v>
      </c>
      <c r="Q186" s="40">
        <f>SUMIF(Entrada_Dados_Ano_2012!$C$7:$C$253,D186,Entrada_Dados_Ano_2012!$P$7:$P$253)</f>
        <v>0</v>
      </c>
      <c r="R186" s="40">
        <f>SUMIF(Entrada_Dados_Ano_2012!$C$7:$C$253,D186,Entrada_Dados_Ano_2012!$Q$7:$Q$253)</f>
        <v>0</v>
      </c>
      <c r="S186" s="40">
        <f>SUMIF(Entrada_Dados_Ano_2012!$C$7:$C$253,D186,Entrada_Dados_Ano_2012!$R$7:$R$253)</f>
        <v>0</v>
      </c>
      <c r="T186" s="40">
        <f>SUMIF(Entrada_Dados_Ano_2012!$C$7:$C$253,D186,Entrada_Dados_Ano_2012!$S$7:$S$253)</f>
        <v>500</v>
      </c>
      <c r="U186" s="40">
        <f>SUMIF(Entrada_Dados_Ano_2012!$C$7:$C$253,D186,Entrada_Dados_Ano_2012!$T$7:$T$253)</f>
        <v>0</v>
      </c>
      <c r="V186" s="40">
        <f>SUMIF(Entrada_Dados_Ano_2012!$C$7:$C$253,D186,Entrada_Dados_Ano_2012!$U$7:$U$253)</f>
        <v>0</v>
      </c>
      <c r="W186" s="145">
        <f>SUMIF(Entrada_Dados_Ano_2012!$C$7:$C$253,D186,Entrada_Dados_Ano_2012!$V$7:$V$253)</f>
        <v>0</v>
      </c>
      <c r="X186" s="142">
        <f>SUMIF(Entrada_Dados_Ano_2012!$C$7:$C$253,D186,Entrada_Dados_Ano_2012!$Y$7:$Y$253)</f>
        <v>0</v>
      </c>
      <c r="Y186" s="40">
        <f>SUMIF(Entrada_Dados_Ano_2012!$C$7:$C$253,D186,Entrada_Dados_Ano_2012!$Z$7:$Z$253)</f>
        <v>0</v>
      </c>
      <c r="Z186" s="40">
        <f>SUMIF(Entrada_Dados_Ano_2012!$C$7:$C$253,D186,Entrada_Dados_Ano_2012!$AA$7:$AA$253)</f>
        <v>0</v>
      </c>
      <c r="AA186" s="40">
        <f>SUMIF(Entrada_Dados_Ano_2012!$C$7:$C$253,D186,Entrada_Dados_Ano_2012!$AB$7:$AB$253)</f>
        <v>0</v>
      </c>
      <c r="AB186" s="40">
        <f>SUMIF(Entrada_Dados_Ano_2012!$C$7:$C$253,D186,Entrada_Dados_Ano_2012!$AC$7:$AC$253)</f>
        <v>0</v>
      </c>
      <c r="AC186" s="40">
        <f>SUMIF(Entrada_Dados_Ano_2012!$C$7:$C$253,D186,Entrada_Dados_Ano_2012!$AD$7:$AD$253)</f>
        <v>0</v>
      </c>
      <c r="AD186" s="40">
        <f>SUMIF(Entrada_Dados_Ano_2012!$C$7:$C$253,D186,Entrada_Dados_Ano_2012!$AE$7:$AE$253)</f>
        <v>13688</v>
      </c>
      <c r="AE186" s="40">
        <f>SUMIF(Entrada_Dados_Ano_2012!$C$7:$C$253,D186,Entrada_Dados_Ano_2012!$AF$7:$AF$253)</f>
        <v>0</v>
      </c>
      <c r="AF186" s="40">
        <f>SUMIF(Entrada_Dados_Ano_2012!$C$7:$C$253,D186,Entrada_Dados_Ano_2012!$AG$7:$AG$253)</f>
        <v>0</v>
      </c>
      <c r="AG186" s="40">
        <f>SUMIF(Entrada_Dados_Ano_2012!$C$7:$C$253,D186,Entrada_Dados_Ano_2012!$AH$7:$AH$253)</f>
        <v>0</v>
      </c>
      <c r="AH186" s="40">
        <f>SUMIF(Entrada_Dados_Ano_2012!$C$7:$C$253,D186,Entrada_Dados_Ano_2012!$AI$7:$AI$253)</f>
        <v>0</v>
      </c>
      <c r="AI186" s="40">
        <f>SUMIF(Entrada_Dados_Ano_2012!$C$7:$C$253,D186,Entrada_Dados_Ano_2012!$AJ$7:$AJ$253)</f>
        <v>0</v>
      </c>
      <c r="AJ186" s="40">
        <f>SUMIF(Entrada_Dados_Ano_2012!$C$7:$C$253,D186,Entrada_Dados_Ano_2012!$AK$7:$AK$253)</f>
        <v>0</v>
      </c>
      <c r="AK186" s="40">
        <f>SUMIF(Entrada_Dados_Ano_2012!$C$7:$C$253,D186,Entrada_Dados_Ano_2012!$AL$7:$AL$253)</f>
        <v>0</v>
      </c>
      <c r="AL186" s="40">
        <f>SUMIF(Entrada_Dados_Ano_2012!$C$7:$C$253,D186,Entrada_Dados_Ano_2012!$AM$7:$AM$253)</f>
        <v>0</v>
      </c>
      <c r="AM186" s="40">
        <f>SUMIF(Entrada_Dados_Ano_2012!$C$7:$C$253,D186,Entrada_Dados_Ano_2012!$AN$7:$AN$253)</f>
        <v>500</v>
      </c>
      <c r="AN186" s="40">
        <f>SUMIF(Entrada_Dados_Ano_2012!$C$7:$C$253,D186,Entrada_Dados_Ano_2012!$AO$7:$AO$253)</f>
        <v>0</v>
      </c>
      <c r="AO186" s="40">
        <f>SUMIF(Entrada_Dados_Ano_2012!$C$7:$C$253,D186,Entrada_Dados_Ano_2012!$AP$7:$AP$253)</f>
        <v>0</v>
      </c>
      <c r="AP186" s="145">
        <f>SUMIF(Entrada_Dados_Ano_2012!$C$7:$C$253,D186,Entrada_Dados_Ano_2012!$AQ$7:$AQ$253)</f>
        <v>0</v>
      </c>
      <c r="AQ186" s="142">
        <f>SUMIF(Entrada_Dados_Ano_2012!$C$7:$C$253,D186,Entrada_Dados_Ano_2012!$AT$7:$AT$253)</f>
        <v>0</v>
      </c>
      <c r="AR186" s="40">
        <f>SUMIF(Entrada_Dados_Ano_2012!$C$7:$C$253,D186,Entrada_Dados_Ano_2012!$AU$7:$AU$253)</f>
        <v>0</v>
      </c>
      <c r="AS186" s="40">
        <f>SUMIF(Entrada_Dados_Ano_2012!$C$7:$C$253,D186,Entrada_Dados_Ano_2012!$AV$7:$AV$253)</f>
        <v>0</v>
      </c>
      <c r="AT186" s="40">
        <f>SUMIF(Entrada_Dados_Ano_2012!$C$7:$C$253,D186,Entrada_Dados_Ano_2012!$AW$7:$AW$253)</f>
        <v>0</v>
      </c>
      <c r="AU186" s="40">
        <f>SUMIF(Entrada_Dados_Ano_2012!$C$7:$C$253,D186,Entrada_Dados_Ano_2012!$AX$7:$AX$253)</f>
        <v>0</v>
      </c>
      <c r="AV186" s="40">
        <f>SUMIF(Entrada_Dados_Ano_2012!$C$7:$C$253,D186,Entrada_Dados_Ano_2012!$AY$7:$AY$253)</f>
        <v>0</v>
      </c>
      <c r="AW186" s="40">
        <f>SUMIF(Entrada_Dados_Ano_2012!$C$7:$C$253,D186,Entrada_Dados_Ano_2012!$AZ$7:$AZ$253)</f>
        <v>960898</v>
      </c>
      <c r="AX186" s="40">
        <f>SUMIF(Entrada_Dados_Ano_2012!$C$7:$C$253,D186,Entrada_Dados_Ano_2012!$BA$7:$BA$253)</f>
        <v>0</v>
      </c>
      <c r="AY186" s="40">
        <f>SUMIF(Entrada_Dados_Ano_2012!$C$7:$C$253,D186,Entrada_Dados_Ano_2012!$BB$7:$BB$253)</f>
        <v>0</v>
      </c>
      <c r="AZ186" s="40">
        <f>SUMIF(Entrada_Dados_Ano_2012!$C$7:$C$253,D186,Entrada_Dados_Ano_2012!$BC$7:$BC$253)</f>
        <v>0</v>
      </c>
      <c r="BA186" s="40">
        <f>SUMIF(Entrada_Dados_Ano_2012!$C$7:$C$253,D186,Entrada_Dados_Ano_2012!$BD$7:$BD$253)</f>
        <v>0</v>
      </c>
      <c r="BB186" s="40">
        <f>SUMIF(Entrada_Dados_Ano_2012!$C$7:$C$253,D186,Entrada_Dados_Ano_2012!$BE$7:$BE$253)</f>
        <v>0</v>
      </c>
      <c r="BC186" s="40">
        <f>SUMIF(Entrada_Dados_Ano_2012!$C$7:$C$253,D186,Entrada_Dados_Ano_2012!$BF$7:$BF$253)</f>
        <v>0</v>
      </c>
      <c r="BD186" s="40">
        <f>SUMIF(Entrada_Dados_Ano_2012!$C$7:$C$253,D186,Entrada_Dados_Ano_2012!$BG$7:$BG$253)</f>
        <v>0</v>
      </c>
      <c r="BE186" s="40">
        <f>SUMIF(Entrada_Dados_Ano_2012!$C$7:$C$253,D186,Entrada_Dados_Ano_2012!$BH$7:$BH$253)</f>
        <v>0</v>
      </c>
      <c r="BF186" s="40">
        <f>SUMIF(Entrada_Dados_Ano_2012!$C$7:$C$253,D186,Entrada_Dados_Ano_2012!$BI$7:$BI$253)</f>
        <v>1000</v>
      </c>
      <c r="BG186" s="40">
        <f>SUMIF(Entrada_Dados_Ano_2012!$C$7:$C$253,D186,Entrada_Dados_Ano_2012!$BJ$7:$BJ$253)</f>
        <v>0</v>
      </c>
      <c r="BH186" s="40">
        <f>SUMIF(Entrada_Dados_Ano_2012!$C$7:$C$253,D186,Entrada_Dados_Ano_2012!$BK$7:$BK$253)</f>
        <v>0</v>
      </c>
      <c r="BI186" s="40">
        <f>SUMIF(Entrada_Dados_Ano_2012!$C$7:$C$253,D186,Entrada_Dados_Ano_2012!$BL$7:$BL$253)</f>
        <v>0</v>
      </c>
      <c r="BK186" s="80">
        <v>179</v>
      </c>
      <c r="BL186" s="81">
        <f t="shared" si="255"/>
        <v>0</v>
      </c>
      <c r="BM186" s="80" t="str">
        <f>IF(BL186=1,SUM($BL$8:BL186),"")</f>
        <v/>
      </c>
      <c r="BN186" s="86" t="str">
        <f t="shared" si="256"/>
        <v>Paranaiguara</v>
      </c>
      <c r="BO186" s="117">
        <f t="shared" si="339"/>
        <v>0</v>
      </c>
      <c r="BP186" s="116">
        <f>HLOOKUP($BP$6,$BZ$6:DI186,BX186)</f>
        <v>0</v>
      </c>
      <c r="BQ186" s="117">
        <f>HLOOKUP($BQ$6,$DJ$6:ES186,BX186)</f>
        <v>0</v>
      </c>
      <c r="BR186" s="116">
        <f>HLOOKUP($BR$6,$ET$6:GC186,BX186)</f>
        <v>0</v>
      </c>
      <c r="BS186" s="84" t="str">
        <f t="shared" si="257"/>
        <v/>
      </c>
      <c r="BT186" s="96" t="str">
        <f>IF((SUM($BL185:$BL$254)=0),"",IF($BK186=VLOOKUP($BK186,$BM$8:$BM$254,1),IF(VLOOKUP($BK186,$BM$8:$BO$254,2)=0,"",VLOOKUP($BK186,$BM$8:$BO$254,3))," "))</f>
        <v/>
      </c>
      <c r="BU186" s="93" t="str">
        <f t="shared" si="258"/>
        <v/>
      </c>
      <c r="BV186" s="90" t="str">
        <f t="shared" si="259"/>
        <v/>
      </c>
      <c r="BW186" s="93" t="str">
        <f t="shared" si="260"/>
        <v/>
      </c>
      <c r="BX186" s="97">
        <v>181</v>
      </c>
      <c r="BY186" s="29"/>
      <c r="BZ186" s="113"/>
      <c r="CA186" s="113">
        <f t="shared" si="261"/>
        <v>0</v>
      </c>
      <c r="CB186" s="113">
        <f t="shared" si="262"/>
        <v>0</v>
      </c>
      <c r="CC186" s="113">
        <f t="shared" si="263"/>
        <v>0</v>
      </c>
      <c r="CD186" s="113">
        <f t="shared" si="264"/>
        <v>0</v>
      </c>
      <c r="CE186" s="113">
        <f t="shared" ca="1" si="265"/>
        <v>0</v>
      </c>
      <c r="CF186" s="113">
        <f t="shared" si="266"/>
        <v>0</v>
      </c>
      <c r="CG186" s="113">
        <f t="shared" si="267"/>
        <v>0</v>
      </c>
      <c r="CH186" s="113">
        <f t="shared" si="268"/>
        <v>0</v>
      </c>
      <c r="CI186" s="113">
        <f t="shared" si="228"/>
        <v>0</v>
      </c>
      <c r="CJ186" s="113">
        <f t="shared" si="229"/>
        <v>0</v>
      </c>
      <c r="CK186" s="113">
        <f t="shared" si="269"/>
        <v>13688</v>
      </c>
      <c r="CL186" s="113">
        <f t="shared" si="270"/>
        <v>0</v>
      </c>
      <c r="CM186" s="113">
        <f t="shared" si="271"/>
        <v>0</v>
      </c>
      <c r="CN186" s="113">
        <f t="shared" si="272"/>
        <v>0</v>
      </c>
      <c r="CO186" s="113">
        <f t="shared" si="273"/>
        <v>0</v>
      </c>
      <c r="CP186" s="113">
        <f t="shared" si="274"/>
        <v>0</v>
      </c>
      <c r="CQ186" s="113">
        <f t="shared" si="275"/>
        <v>0</v>
      </c>
      <c r="CR186" s="113">
        <f t="shared" si="276"/>
        <v>0</v>
      </c>
      <c r="CS186" s="113">
        <f t="shared" si="230"/>
        <v>0</v>
      </c>
      <c r="CT186" s="113">
        <f t="shared" si="231"/>
        <v>0</v>
      </c>
      <c r="CU186" s="113">
        <f t="shared" si="232"/>
        <v>0</v>
      </c>
      <c r="CV186" s="113">
        <f t="shared" si="233"/>
        <v>0</v>
      </c>
      <c r="CW186" s="113">
        <f t="shared" si="277"/>
        <v>0</v>
      </c>
      <c r="CX186" s="113">
        <f t="shared" si="234"/>
        <v>0</v>
      </c>
      <c r="CY186" s="113">
        <f t="shared" si="235"/>
        <v>0</v>
      </c>
      <c r="CZ186" s="113">
        <f t="shared" si="236"/>
        <v>0</v>
      </c>
      <c r="DA186" s="113">
        <f t="shared" si="278"/>
        <v>0</v>
      </c>
      <c r="DB186" s="113">
        <f t="shared" si="279"/>
        <v>0</v>
      </c>
      <c r="DC186" s="113">
        <f t="shared" si="280"/>
        <v>0</v>
      </c>
      <c r="DD186" s="113">
        <f t="shared" si="281"/>
        <v>500</v>
      </c>
      <c r="DE186" s="113">
        <f t="shared" si="282"/>
        <v>0</v>
      </c>
      <c r="DF186" s="113">
        <f t="shared" si="283"/>
        <v>0</v>
      </c>
      <c r="DG186" s="113">
        <f t="shared" si="284"/>
        <v>0</v>
      </c>
      <c r="DH186" s="113">
        <f t="shared" si="285"/>
        <v>0</v>
      </c>
      <c r="DI186" s="113">
        <f t="shared" si="286"/>
        <v>0</v>
      </c>
      <c r="DJ186" s="113"/>
      <c r="DK186" s="113">
        <f t="shared" si="287"/>
        <v>0</v>
      </c>
      <c r="DL186" s="113">
        <f t="shared" si="288"/>
        <v>0</v>
      </c>
      <c r="DM186" s="113">
        <f t="shared" si="289"/>
        <v>0</v>
      </c>
      <c r="DN186" s="113">
        <f t="shared" si="290"/>
        <v>0</v>
      </c>
      <c r="DO186" s="113">
        <f t="shared" si="291"/>
        <v>0</v>
      </c>
      <c r="DP186" s="113">
        <f t="shared" si="292"/>
        <v>0</v>
      </c>
      <c r="DQ186" s="113">
        <f t="shared" si="293"/>
        <v>0</v>
      </c>
      <c r="DR186" s="113">
        <f t="shared" si="294"/>
        <v>0</v>
      </c>
      <c r="DS186" s="113">
        <f t="shared" si="237"/>
        <v>0</v>
      </c>
      <c r="DT186" s="113">
        <f t="shared" si="238"/>
        <v>0</v>
      </c>
      <c r="DU186" s="113">
        <f t="shared" si="295"/>
        <v>13688</v>
      </c>
      <c r="DV186" s="113">
        <f t="shared" si="296"/>
        <v>0</v>
      </c>
      <c r="DW186" s="113">
        <f t="shared" si="297"/>
        <v>0</v>
      </c>
      <c r="DX186" s="113">
        <f t="shared" si="298"/>
        <v>0</v>
      </c>
      <c r="DY186" s="113">
        <f t="shared" si="299"/>
        <v>0</v>
      </c>
      <c r="DZ186" s="113">
        <f t="shared" si="300"/>
        <v>0</v>
      </c>
      <c r="EA186" s="113">
        <f t="shared" si="301"/>
        <v>0</v>
      </c>
      <c r="EB186" s="113">
        <f t="shared" si="302"/>
        <v>0</v>
      </c>
      <c r="EC186" s="113">
        <f t="shared" si="239"/>
        <v>0</v>
      </c>
      <c r="ED186" s="113">
        <f t="shared" si="240"/>
        <v>0</v>
      </c>
      <c r="EE186" s="113">
        <f t="shared" si="241"/>
        <v>0</v>
      </c>
      <c r="EF186" s="113">
        <f t="shared" si="242"/>
        <v>0</v>
      </c>
      <c r="EG186" s="113">
        <f t="shared" si="303"/>
        <v>0</v>
      </c>
      <c r="EH186" s="113">
        <f t="shared" si="243"/>
        <v>0</v>
      </c>
      <c r="EI186" s="113">
        <f t="shared" si="244"/>
        <v>0</v>
      </c>
      <c r="EJ186" s="113">
        <f t="shared" si="245"/>
        <v>0</v>
      </c>
      <c r="EK186" s="113">
        <f t="shared" si="304"/>
        <v>0</v>
      </c>
      <c r="EL186" s="113">
        <f t="shared" si="305"/>
        <v>0</v>
      </c>
      <c r="EM186" s="113">
        <f t="shared" si="306"/>
        <v>0</v>
      </c>
      <c r="EN186" s="113">
        <f t="shared" si="307"/>
        <v>500</v>
      </c>
      <c r="EO186" s="113">
        <f t="shared" si="308"/>
        <v>0</v>
      </c>
      <c r="EP186" s="113">
        <f t="shared" si="309"/>
        <v>0</v>
      </c>
      <c r="EQ186" s="113">
        <f t="shared" si="310"/>
        <v>0</v>
      </c>
      <c r="ER186" s="113">
        <f t="shared" si="311"/>
        <v>0</v>
      </c>
      <c r="ES186" s="113">
        <f t="shared" si="312"/>
        <v>0</v>
      </c>
      <c r="ET186" s="113"/>
      <c r="EU186" s="113">
        <f t="shared" si="313"/>
        <v>0</v>
      </c>
      <c r="EV186" s="113">
        <f t="shared" si="314"/>
        <v>0</v>
      </c>
      <c r="EW186" s="113">
        <f t="shared" si="315"/>
        <v>0</v>
      </c>
      <c r="EX186" s="113">
        <f t="shared" si="316"/>
        <v>0</v>
      </c>
      <c r="EY186" s="113">
        <f t="shared" si="317"/>
        <v>0</v>
      </c>
      <c r="EZ186" s="113">
        <f t="shared" si="318"/>
        <v>0</v>
      </c>
      <c r="FA186" s="113">
        <f t="shared" si="319"/>
        <v>0</v>
      </c>
      <c r="FB186" s="113">
        <f t="shared" si="320"/>
        <v>0</v>
      </c>
      <c r="FC186" s="113">
        <f t="shared" si="246"/>
        <v>0</v>
      </c>
      <c r="FD186" s="113">
        <f t="shared" si="247"/>
        <v>0</v>
      </c>
      <c r="FE186" s="113">
        <f t="shared" si="321"/>
        <v>960898</v>
      </c>
      <c r="FF186" s="113">
        <f t="shared" si="322"/>
        <v>0</v>
      </c>
      <c r="FG186" s="113">
        <f t="shared" si="323"/>
        <v>0</v>
      </c>
      <c r="FH186" s="113">
        <f t="shared" si="324"/>
        <v>0</v>
      </c>
      <c r="FI186" s="113">
        <f t="shared" si="325"/>
        <v>0</v>
      </c>
      <c r="FJ186" s="113">
        <f t="shared" si="326"/>
        <v>0</v>
      </c>
      <c r="FK186" s="113">
        <f t="shared" si="327"/>
        <v>0</v>
      </c>
      <c r="FL186" s="113">
        <f t="shared" si="328"/>
        <v>0</v>
      </c>
      <c r="FM186" s="113">
        <f t="shared" si="248"/>
        <v>0</v>
      </c>
      <c r="FN186" s="113">
        <f t="shared" si="249"/>
        <v>0</v>
      </c>
      <c r="FO186" s="113">
        <f t="shared" si="250"/>
        <v>0</v>
      </c>
      <c r="FP186" s="113">
        <f t="shared" si="251"/>
        <v>0</v>
      </c>
      <c r="FQ186" s="113">
        <f t="shared" si="329"/>
        <v>0</v>
      </c>
      <c r="FR186" s="113">
        <f t="shared" si="252"/>
        <v>0</v>
      </c>
      <c r="FS186" s="113">
        <f t="shared" si="253"/>
        <v>0</v>
      </c>
      <c r="FT186" s="113">
        <f t="shared" si="254"/>
        <v>0</v>
      </c>
      <c r="FU186" s="113">
        <f t="shared" si="330"/>
        <v>0</v>
      </c>
      <c r="FV186" s="113">
        <f t="shared" si="331"/>
        <v>0</v>
      </c>
      <c r="FW186" s="113">
        <f t="shared" si="332"/>
        <v>0</v>
      </c>
      <c r="FX186" s="113">
        <f t="shared" si="333"/>
        <v>1000</v>
      </c>
      <c r="FY186" s="113">
        <f t="shared" si="334"/>
        <v>0</v>
      </c>
      <c r="FZ186" s="113">
        <f t="shared" si="335"/>
        <v>0</v>
      </c>
      <c r="GA186" s="113">
        <f t="shared" si="336"/>
        <v>0</v>
      </c>
      <c r="GB186" s="113">
        <f t="shared" si="337"/>
        <v>0</v>
      </c>
      <c r="GC186" s="113">
        <f t="shared" si="338"/>
        <v>0</v>
      </c>
    </row>
    <row r="187" spans="2:185" ht="12.75" customHeight="1" x14ac:dyDescent="0.2">
      <c r="B187" s="124">
        <v>180</v>
      </c>
      <c r="C187" s="121" t="s">
        <v>447</v>
      </c>
      <c r="D187" s="126" t="s">
        <v>221</v>
      </c>
      <c r="E187" s="40">
        <f>SUMIF(Entrada_Dados_Ano_2012!$C$7:$C$253,D187,Entrada_Dados_Ano_2012!$D$7:$D$253)</f>
        <v>15</v>
      </c>
      <c r="F187" s="40">
        <f>SUMIF(Entrada_Dados_Ano_2012!$C$7:$C$253,D187,Entrada_Dados_Ano_2012!$E$7:$E$253)</f>
        <v>2067</v>
      </c>
      <c r="G187" s="40">
        <f>SUMIF(Entrada_Dados_Ano_2012!$C$7:$C$253,D187,Entrada_Dados_Ano_2012!$F$7:$F$253)</f>
        <v>0</v>
      </c>
      <c r="H187" s="40">
        <f ca="1">SUMIF(Entrada_Dados_Ano_2012!$C$7:$C$253,D187,Entrada_Dados_Ano_2012!$G$7:$G$251)</f>
        <v>0</v>
      </c>
      <c r="I187" s="40">
        <f>SUMIF(Entrada_Dados_Ano_2012!$C$7:$C$251,D187,Entrada_Dados_Ano_2012!$H$7:$H$253)</f>
        <v>70</v>
      </c>
      <c r="J187" s="40">
        <f>SUMIF(Entrada_Dados_Ano_2012!$C$7:$C$253,D187,Entrada_Dados_Ano_2012!$I$7:$I$253)</f>
        <v>0</v>
      </c>
      <c r="K187" s="40">
        <f>SUMIF(Entrada_Dados_Ano_2012!$C$7:$C$253,D187,Entrada_Dados_Ano_2012!$J$7:$J$253)</f>
        <v>12500</v>
      </c>
      <c r="L187" s="40">
        <f>SUMIF(Entrada_Dados_Ano_2012!$C$7:$C$253,D187,Entrada_Dados_Ano_2012!$K$7:$K$253)</f>
        <v>0</v>
      </c>
      <c r="M187" s="40">
        <f>SUMIF(Entrada_Dados_Ano_2012!$C$7:$C$253,D187,Entrada_Dados_Ano_2012!$L$7:$L$253)</f>
        <v>0</v>
      </c>
      <c r="N187" s="40">
        <f>SUMIF(Entrada_Dados_Ano_2012!$C$7:$C$253,D187,Entrada_Dados_Ano_2012!$M$7:$M$253)</f>
        <v>2160</v>
      </c>
      <c r="O187" s="40">
        <f>SUMIF(Entrada_Dados_Ano_2012!$C$7:$C$253,D187,Entrada_Dados_Ano_2012!$N$7:$N$253)</f>
        <v>0</v>
      </c>
      <c r="P187" s="40">
        <f>SUMIF(Entrada_Dados_Ano_2012!$C$7:$C$253,D187,Entrada_Dados_Ano_2012!$O$7:$O$253)</f>
        <v>1630</v>
      </c>
      <c r="Q187" s="40">
        <f>SUMIF(Entrada_Dados_Ano_2012!$C$7:$C$253,D187,Entrada_Dados_Ano_2012!$P$7:$P$253)</f>
        <v>40</v>
      </c>
      <c r="R187" s="40">
        <f>SUMIF(Entrada_Dados_Ano_2012!$C$7:$C$253,D187,Entrada_Dados_Ano_2012!$Q$7:$Q$253)</f>
        <v>0</v>
      </c>
      <c r="S187" s="40">
        <f>SUMIF(Entrada_Dados_Ano_2012!$C$7:$C$253,D187,Entrada_Dados_Ano_2012!$R$7:$R$253)</f>
        <v>40080</v>
      </c>
      <c r="T187" s="40">
        <f>SUMIF(Entrada_Dados_Ano_2012!$C$7:$C$253,D187,Entrada_Dados_Ano_2012!$S$7:$S$253)</f>
        <v>100000</v>
      </c>
      <c r="U187" s="40">
        <f>SUMIF(Entrada_Dados_Ano_2012!$C$7:$C$253,D187,Entrada_Dados_Ano_2012!$T$7:$T$253)</f>
        <v>12000</v>
      </c>
      <c r="V187" s="40">
        <f>SUMIF(Entrada_Dados_Ano_2012!$C$7:$C$253,D187,Entrada_Dados_Ano_2012!$U$7:$U$253)</f>
        <v>307</v>
      </c>
      <c r="W187" s="145">
        <f>SUMIF(Entrada_Dados_Ano_2012!$C$7:$C$253,D187,Entrada_Dados_Ano_2012!$V$7:$V$253)</f>
        <v>200</v>
      </c>
      <c r="X187" s="142">
        <f>SUMIF(Entrada_Dados_Ano_2012!$C$7:$C$253,D187,Entrada_Dados_Ano_2012!$Y$7:$Y$253)</f>
        <v>15</v>
      </c>
      <c r="Y187" s="40">
        <f>SUMIF(Entrada_Dados_Ano_2012!$C$7:$C$253,D187,Entrada_Dados_Ano_2012!$Z$7:$Z$253)</f>
        <v>2067</v>
      </c>
      <c r="Z187" s="40">
        <f>SUMIF(Entrada_Dados_Ano_2012!$C$7:$C$253,D187,Entrada_Dados_Ano_2012!$AA$7:$AA$253)</f>
        <v>0</v>
      </c>
      <c r="AA187" s="40">
        <f>SUMIF(Entrada_Dados_Ano_2012!$C$7:$C$253,D187,Entrada_Dados_Ano_2012!$AB$7:$AB$253)</f>
        <v>0</v>
      </c>
      <c r="AB187" s="40">
        <f>SUMIF(Entrada_Dados_Ano_2012!$C$7:$C$253,D187,Entrada_Dados_Ano_2012!$AC$7:$AC$253)</f>
        <v>70</v>
      </c>
      <c r="AC187" s="40">
        <f>SUMIF(Entrada_Dados_Ano_2012!$C$7:$C$253,D187,Entrada_Dados_Ano_2012!$AD$7:$AD$253)</f>
        <v>0</v>
      </c>
      <c r="AD187" s="40">
        <f>SUMIF(Entrada_Dados_Ano_2012!$C$7:$C$253,D187,Entrada_Dados_Ano_2012!$AE$7:$AE$253)</f>
        <v>12500</v>
      </c>
      <c r="AE187" s="40">
        <f>SUMIF(Entrada_Dados_Ano_2012!$C$7:$C$253,D187,Entrada_Dados_Ano_2012!$AF$7:$AF$253)</f>
        <v>0</v>
      </c>
      <c r="AF187" s="40">
        <f>SUMIF(Entrada_Dados_Ano_2012!$C$7:$C$253,D187,Entrada_Dados_Ano_2012!$AG$7:$AG$253)</f>
        <v>0</v>
      </c>
      <c r="AG187" s="40">
        <f>SUMIF(Entrada_Dados_Ano_2012!$C$7:$C$253,D187,Entrada_Dados_Ano_2012!$AH$7:$AH$253)</f>
        <v>2160</v>
      </c>
      <c r="AH187" s="40">
        <f>SUMIF(Entrada_Dados_Ano_2012!$C$7:$C$253,D187,Entrada_Dados_Ano_2012!$AI$7:$AI$253)</f>
        <v>0</v>
      </c>
      <c r="AI187" s="40">
        <f>SUMIF(Entrada_Dados_Ano_2012!$C$7:$C$253,D187,Entrada_Dados_Ano_2012!$AJ$7:$AJ$253)</f>
        <v>1630</v>
      </c>
      <c r="AJ187" s="40">
        <f>SUMIF(Entrada_Dados_Ano_2012!$C$7:$C$253,D187,Entrada_Dados_Ano_2012!$AK$7:$AK$253)</f>
        <v>40</v>
      </c>
      <c r="AK187" s="40">
        <f>SUMIF(Entrada_Dados_Ano_2012!$C$7:$C$253,D187,Entrada_Dados_Ano_2012!$AL$7:$AL$253)</f>
        <v>0</v>
      </c>
      <c r="AL187" s="40">
        <f>SUMIF(Entrada_Dados_Ano_2012!$C$7:$C$253,D187,Entrada_Dados_Ano_2012!$AM$7:$AM$253)</f>
        <v>40080</v>
      </c>
      <c r="AM187" s="40">
        <f>SUMIF(Entrada_Dados_Ano_2012!$C$7:$C$253,D187,Entrada_Dados_Ano_2012!$AN$7:$AN$253)</f>
        <v>100000</v>
      </c>
      <c r="AN187" s="40">
        <f>SUMIF(Entrada_Dados_Ano_2012!$C$7:$C$253,D187,Entrada_Dados_Ano_2012!$AO$7:$AO$253)</f>
        <v>12000</v>
      </c>
      <c r="AO187" s="40">
        <f>SUMIF(Entrada_Dados_Ano_2012!$C$7:$C$253,D187,Entrada_Dados_Ano_2012!$AP$7:$AP$253)</f>
        <v>307</v>
      </c>
      <c r="AP187" s="145">
        <f>SUMIF(Entrada_Dados_Ano_2012!$C$7:$C$253,D187,Entrada_Dados_Ano_2012!$AQ$7:$AQ$253)</f>
        <v>200</v>
      </c>
      <c r="AQ187" s="142">
        <f>SUMIF(Entrada_Dados_Ano_2012!$C$7:$C$253,D187,Entrada_Dados_Ano_2012!$AT$7:$AT$253)</f>
        <v>300</v>
      </c>
      <c r="AR187" s="40">
        <f>SUMIF(Entrada_Dados_Ano_2012!$C$7:$C$253,D187,Entrada_Dados_Ano_2012!$AU$7:$AU$253)</f>
        <v>8216</v>
      </c>
      <c r="AS187" s="40">
        <f>SUMIF(Entrada_Dados_Ano_2012!$C$7:$C$253,D187,Entrada_Dados_Ano_2012!$AV$7:$AV$253)</f>
        <v>0</v>
      </c>
      <c r="AT187" s="40">
        <f>SUMIF(Entrada_Dados_Ano_2012!$C$7:$C$253,D187,Entrada_Dados_Ano_2012!$AW$7:$AW$253)</f>
        <v>0</v>
      </c>
      <c r="AU187" s="40">
        <f>SUMIF(Entrada_Dados_Ano_2012!$C$7:$C$253,D187,Entrada_Dados_Ano_2012!$AX$7:$AX$253)</f>
        <v>210</v>
      </c>
      <c r="AV187" s="40">
        <f>SUMIF(Entrada_Dados_Ano_2012!$C$7:$C$253,D187,Entrada_Dados_Ano_2012!$AY$7:$AY$253)</f>
        <v>0</v>
      </c>
      <c r="AW187" s="40">
        <f>SUMIF(Entrada_Dados_Ano_2012!$C$7:$C$253,D187,Entrada_Dados_Ano_2012!$AZ$7:$AZ$253)</f>
        <v>1037500</v>
      </c>
      <c r="AX187" s="40">
        <f>SUMIF(Entrada_Dados_Ano_2012!$C$7:$C$253,D187,Entrada_Dados_Ano_2012!$BA$7:$BA$253)</f>
        <v>0</v>
      </c>
      <c r="AY187" s="40">
        <f>SUMIF(Entrada_Dados_Ano_2012!$C$7:$C$253,D187,Entrada_Dados_Ano_2012!$BB$7:$BB$253)</f>
        <v>0</v>
      </c>
      <c r="AZ187" s="40">
        <f>SUMIF(Entrada_Dados_Ano_2012!$C$7:$C$253,D187,Entrada_Dados_Ano_2012!$BC$7:$BC$253)</f>
        <v>6358</v>
      </c>
      <c r="BA187" s="40">
        <f>SUMIF(Entrada_Dados_Ano_2012!$C$7:$C$253,D187,Entrada_Dados_Ano_2012!$BD$7:$BD$253)</f>
        <v>0</v>
      </c>
      <c r="BB187" s="40">
        <f>SUMIF(Entrada_Dados_Ano_2012!$C$7:$C$253,D187,Entrada_Dados_Ano_2012!$BE$7:$BE$253)</f>
        <v>2774</v>
      </c>
      <c r="BC187" s="40">
        <f>SUMIF(Entrada_Dados_Ano_2012!$C$7:$C$253,D187,Entrada_Dados_Ano_2012!$BF$7:$BF$253)</f>
        <v>620</v>
      </c>
      <c r="BD187" s="40">
        <f>SUMIF(Entrada_Dados_Ano_2012!$C$7:$C$253,D187,Entrada_Dados_Ano_2012!$BG$7:$BG$253)</f>
        <v>0</v>
      </c>
      <c r="BE187" s="40">
        <f>SUMIF(Entrada_Dados_Ano_2012!$C$7:$C$253,D187,Entrada_Dados_Ano_2012!$BH$7:$BH$253)</f>
        <v>276640</v>
      </c>
      <c r="BF187" s="40">
        <f>SUMIF(Entrada_Dados_Ano_2012!$C$7:$C$253,D187,Entrada_Dados_Ano_2012!$BI$7:$BI$253)</f>
        <v>270000</v>
      </c>
      <c r="BG187" s="40">
        <f>SUMIF(Entrada_Dados_Ano_2012!$C$7:$C$253,D187,Entrada_Dados_Ano_2012!$BJ$7:$BJ$253)</f>
        <v>48000</v>
      </c>
      <c r="BH187" s="40">
        <f>SUMIF(Entrada_Dados_Ano_2012!$C$7:$C$253,D187,Entrada_Dados_Ano_2012!$BK$7:$BK$253)</f>
        <v>25480</v>
      </c>
      <c r="BI187" s="40">
        <f>SUMIF(Entrada_Dados_Ano_2012!$C$7:$C$253,D187,Entrada_Dados_Ano_2012!$BL$7:$BL$253)</f>
        <v>480</v>
      </c>
      <c r="BK187" s="80">
        <v>180</v>
      </c>
      <c r="BL187" s="81">
        <f t="shared" si="255"/>
        <v>0</v>
      </c>
      <c r="BM187" s="80" t="str">
        <f>IF(BL187=1,SUM($BL$8:BL187),"")</f>
        <v/>
      </c>
      <c r="BN187" s="86" t="str">
        <f t="shared" si="256"/>
        <v>Paraúna</v>
      </c>
      <c r="BO187" s="117">
        <f t="shared" si="339"/>
        <v>0</v>
      </c>
      <c r="BP187" s="116">
        <f>HLOOKUP($BP$6,$BZ$6:DI187,BX187)</f>
        <v>0</v>
      </c>
      <c r="BQ187" s="117">
        <f>HLOOKUP($BQ$6,$DJ$6:ES187,BX187)</f>
        <v>0</v>
      </c>
      <c r="BR187" s="116">
        <f>HLOOKUP($BR$6,$ET$6:GC187,BX187)</f>
        <v>0</v>
      </c>
      <c r="BS187" s="84" t="str">
        <f t="shared" si="257"/>
        <v/>
      </c>
      <c r="BT187" s="96" t="str">
        <f>IF((SUM($BL186:$BL$254)=0),"",IF($BK187=VLOOKUP($BK187,$BM$8:$BM$254,1),IF(VLOOKUP($BK187,$BM$8:$BO$254,2)=0,"",VLOOKUP($BK187,$BM$8:$BO$254,3))," "))</f>
        <v/>
      </c>
      <c r="BU187" s="93" t="str">
        <f t="shared" si="258"/>
        <v/>
      </c>
      <c r="BV187" s="90" t="str">
        <f t="shared" si="259"/>
        <v/>
      </c>
      <c r="BW187" s="93" t="str">
        <f t="shared" si="260"/>
        <v/>
      </c>
      <c r="BX187" s="97">
        <v>182</v>
      </c>
      <c r="BY187" s="29"/>
      <c r="BZ187" s="113"/>
      <c r="CA187" s="113">
        <f t="shared" si="261"/>
        <v>0</v>
      </c>
      <c r="CB187" s="113">
        <f t="shared" si="262"/>
        <v>15</v>
      </c>
      <c r="CC187" s="113">
        <f t="shared" si="263"/>
        <v>2067</v>
      </c>
      <c r="CD187" s="113">
        <f t="shared" si="264"/>
        <v>0</v>
      </c>
      <c r="CE187" s="113">
        <f t="shared" ca="1" si="265"/>
        <v>0</v>
      </c>
      <c r="CF187" s="113">
        <f t="shared" si="266"/>
        <v>70</v>
      </c>
      <c r="CG187" s="113">
        <f t="shared" si="267"/>
        <v>0</v>
      </c>
      <c r="CH187" s="113">
        <f t="shared" si="268"/>
        <v>0</v>
      </c>
      <c r="CI187" s="113">
        <f t="shared" si="228"/>
        <v>0</v>
      </c>
      <c r="CJ187" s="113">
        <f t="shared" si="229"/>
        <v>500</v>
      </c>
      <c r="CK187" s="113">
        <f t="shared" si="269"/>
        <v>12500</v>
      </c>
      <c r="CL187" s="113">
        <f t="shared" si="270"/>
        <v>0</v>
      </c>
      <c r="CM187" s="113">
        <f t="shared" si="271"/>
        <v>0</v>
      </c>
      <c r="CN187" s="113">
        <f t="shared" si="272"/>
        <v>0</v>
      </c>
      <c r="CO187" s="113">
        <f t="shared" si="273"/>
        <v>2160</v>
      </c>
      <c r="CP187" s="113">
        <f t="shared" si="274"/>
        <v>0</v>
      </c>
      <c r="CQ187" s="113">
        <f t="shared" si="275"/>
        <v>0</v>
      </c>
      <c r="CR187" s="113">
        <f t="shared" si="276"/>
        <v>1630</v>
      </c>
      <c r="CS187" s="113">
        <f t="shared" si="230"/>
        <v>0</v>
      </c>
      <c r="CT187" s="113">
        <f t="shared" si="231"/>
        <v>0</v>
      </c>
      <c r="CU187" s="113">
        <f t="shared" si="232"/>
        <v>0</v>
      </c>
      <c r="CV187" s="113">
        <f t="shared" si="233"/>
        <v>0</v>
      </c>
      <c r="CW187" s="113">
        <f t="shared" si="277"/>
        <v>40</v>
      </c>
      <c r="CX187" s="113">
        <f t="shared" si="234"/>
        <v>0</v>
      </c>
      <c r="CY187" s="113">
        <f t="shared" si="235"/>
        <v>0</v>
      </c>
      <c r="CZ187" s="113">
        <f t="shared" si="236"/>
        <v>0</v>
      </c>
      <c r="DA187" s="113">
        <f t="shared" si="278"/>
        <v>0</v>
      </c>
      <c r="DB187" s="113">
        <f t="shared" si="279"/>
        <v>40080</v>
      </c>
      <c r="DC187" s="113">
        <f t="shared" si="280"/>
        <v>0</v>
      </c>
      <c r="DD187" s="113">
        <f t="shared" si="281"/>
        <v>100000</v>
      </c>
      <c r="DE187" s="113">
        <f t="shared" si="282"/>
        <v>12000</v>
      </c>
      <c r="DF187" s="113">
        <f t="shared" si="283"/>
        <v>0</v>
      </c>
      <c r="DG187" s="113">
        <f t="shared" si="284"/>
        <v>307</v>
      </c>
      <c r="DH187" s="113">
        <f t="shared" si="285"/>
        <v>200</v>
      </c>
      <c r="DI187" s="113">
        <f t="shared" si="286"/>
        <v>70</v>
      </c>
      <c r="DJ187" s="113"/>
      <c r="DK187" s="113">
        <f t="shared" si="287"/>
        <v>0</v>
      </c>
      <c r="DL187" s="113">
        <f t="shared" si="288"/>
        <v>15</v>
      </c>
      <c r="DM187" s="113">
        <f t="shared" si="289"/>
        <v>2067</v>
      </c>
      <c r="DN187" s="113">
        <f t="shared" si="290"/>
        <v>0</v>
      </c>
      <c r="DO187" s="113">
        <f t="shared" si="291"/>
        <v>0</v>
      </c>
      <c r="DP187" s="113">
        <f t="shared" si="292"/>
        <v>70</v>
      </c>
      <c r="DQ187" s="113">
        <f t="shared" si="293"/>
        <v>0</v>
      </c>
      <c r="DR187" s="113">
        <f t="shared" si="294"/>
        <v>0</v>
      </c>
      <c r="DS187" s="113">
        <f t="shared" si="237"/>
        <v>0</v>
      </c>
      <c r="DT187" s="113">
        <f t="shared" si="238"/>
        <v>500</v>
      </c>
      <c r="DU187" s="113">
        <f t="shared" si="295"/>
        <v>12500</v>
      </c>
      <c r="DV187" s="113">
        <f t="shared" si="296"/>
        <v>0</v>
      </c>
      <c r="DW187" s="113">
        <f t="shared" si="297"/>
        <v>0</v>
      </c>
      <c r="DX187" s="113">
        <f t="shared" si="298"/>
        <v>0</v>
      </c>
      <c r="DY187" s="113">
        <f t="shared" si="299"/>
        <v>2160</v>
      </c>
      <c r="DZ187" s="113">
        <f t="shared" si="300"/>
        <v>0</v>
      </c>
      <c r="EA187" s="113">
        <f t="shared" si="301"/>
        <v>0</v>
      </c>
      <c r="EB187" s="113">
        <f t="shared" si="302"/>
        <v>1630</v>
      </c>
      <c r="EC187" s="113">
        <f t="shared" si="239"/>
        <v>0</v>
      </c>
      <c r="ED187" s="113">
        <f t="shared" si="240"/>
        <v>0</v>
      </c>
      <c r="EE187" s="113">
        <f t="shared" si="241"/>
        <v>0</v>
      </c>
      <c r="EF187" s="113">
        <f t="shared" si="242"/>
        <v>0</v>
      </c>
      <c r="EG187" s="113">
        <f t="shared" si="303"/>
        <v>40</v>
      </c>
      <c r="EH187" s="113">
        <f t="shared" si="243"/>
        <v>0</v>
      </c>
      <c r="EI187" s="113">
        <f t="shared" si="244"/>
        <v>0</v>
      </c>
      <c r="EJ187" s="113">
        <f t="shared" si="245"/>
        <v>0</v>
      </c>
      <c r="EK187" s="113">
        <f t="shared" si="304"/>
        <v>0</v>
      </c>
      <c r="EL187" s="113">
        <f t="shared" si="305"/>
        <v>40080</v>
      </c>
      <c r="EM187" s="113">
        <f t="shared" si="306"/>
        <v>0</v>
      </c>
      <c r="EN187" s="113">
        <f t="shared" si="307"/>
        <v>100000</v>
      </c>
      <c r="EO187" s="113">
        <f t="shared" si="308"/>
        <v>12000</v>
      </c>
      <c r="EP187" s="113">
        <f t="shared" si="309"/>
        <v>0</v>
      </c>
      <c r="EQ187" s="113">
        <f t="shared" si="310"/>
        <v>307</v>
      </c>
      <c r="ER187" s="113">
        <f t="shared" si="311"/>
        <v>200</v>
      </c>
      <c r="ES187" s="113">
        <f t="shared" si="312"/>
        <v>70</v>
      </c>
      <c r="ET187" s="113"/>
      <c r="EU187" s="113">
        <f t="shared" si="313"/>
        <v>0</v>
      </c>
      <c r="EV187" s="113">
        <f t="shared" si="314"/>
        <v>300</v>
      </c>
      <c r="EW187" s="113">
        <f t="shared" si="315"/>
        <v>8216</v>
      </c>
      <c r="EX187" s="113">
        <f t="shared" si="316"/>
        <v>0</v>
      </c>
      <c r="EY187" s="113">
        <f t="shared" si="317"/>
        <v>0</v>
      </c>
      <c r="EZ187" s="113">
        <f t="shared" si="318"/>
        <v>210</v>
      </c>
      <c r="FA187" s="113">
        <f t="shared" si="319"/>
        <v>0</v>
      </c>
      <c r="FB187" s="113">
        <f t="shared" si="320"/>
        <v>0</v>
      </c>
      <c r="FC187" s="113">
        <f t="shared" si="246"/>
        <v>0</v>
      </c>
      <c r="FD187" s="113">
        <f t="shared" si="247"/>
        <v>2100</v>
      </c>
      <c r="FE187" s="113">
        <f t="shared" si="321"/>
        <v>1037500</v>
      </c>
      <c r="FF187" s="113">
        <f t="shared" si="322"/>
        <v>0</v>
      </c>
      <c r="FG187" s="113">
        <f t="shared" si="323"/>
        <v>0</v>
      </c>
      <c r="FH187" s="113">
        <f t="shared" si="324"/>
        <v>0</v>
      </c>
      <c r="FI187" s="113">
        <f t="shared" si="325"/>
        <v>6358</v>
      </c>
      <c r="FJ187" s="113">
        <f t="shared" si="326"/>
        <v>0</v>
      </c>
      <c r="FK187" s="113">
        <f t="shared" si="327"/>
        <v>0</v>
      </c>
      <c r="FL187" s="113">
        <f t="shared" si="328"/>
        <v>2774</v>
      </c>
      <c r="FM187" s="113">
        <f t="shared" si="248"/>
        <v>0</v>
      </c>
      <c r="FN187" s="113">
        <f t="shared" si="249"/>
        <v>0</v>
      </c>
      <c r="FO187" s="113">
        <f t="shared" si="250"/>
        <v>0</v>
      </c>
      <c r="FP187" s="113">
        <f t="shared" si="251"/>
        <v>0</v>
      </c>
      <c r="FQ187" s="113">
        <f t="shared" si="329"/>
        <v>620</v>
      </c>
      <c r="FR187" s="113">
        <f t="shared" si="252"/>
        <v>0</v>
      </c>
      <c r="FS187" s="113">
        <f t="shared" si="253"/>
        <v>0</v>
      </c>
      <c r="FT187" s="113">
        <f t="shared" si="254"/>
        <v>0</v>
      </c>
      <c r="FU187" s="113">
        <f t="shared" si="330"/>
        <v>0</v>
      </c>
      <c r="FV187" s="113">
        <f t="shared" si="331"/>
        <v>276640</v>
      </c>
      <c r="FW187" s="113">
        <f t="shared" si="332"/>
        <v>0</v>
      </c>
      <c r="FX187" s="113">
        <f t="shared" si="333"/>
        <v>270000</v>
      </c>
      <c r="FY187" s="113">
        <f t="shared" si="334"/>
        <v>48000</v>
      </c>
      <c r="FZ187" s="113">
        <f t="shared" si="335"/>
        <v>0</v>
      </c>
      <c r="GA187" s="113">
        <f t="shared" si="336"/>
        <v>25480</v>
      </c>
      <c r="GB187" s="113">
        <f t="shared" si="337"/>
        <v>480</v>
      </c>
      <c r="GC187" s="113">
        <f t="shared" si="338"/>
        <v>1500</v>
      </c>
    </row>
    <row r="188" spans="2:185" ht="12.75" customHeight="1" x14ac:dyDescent="0.2">
      <c r="B188" s="124">
        <v>181</v>
      </c>
      <c r="C188" s="121" t="s">
        <v>448</v>
      </c>
      <c r="D188" s="126" t="s">
        <v>222</v>
      </c>
      <c r="E188" s="40">
        <f>SUMIF(Entrada_Dados_Ano_2012!$C$7:$C$253,D188,Entrada_Dados_Ano_2012!$D$7:$D$253)</f>
        <v>0</v>
      </c>
      <c r="F188" s="40">
        <f>SUMIF(Entrada_Dados_Ano_2012!$C$7:$C$253,D188,Entrada_Dados_Ano_2012!$E$7:$E$253)</f>
        <v>5650</v>
      </c>
      <c r="G188" s="40">
        <f>SUMIF(Entrada_Dados_Ano_2012!$C$7:$C$253,D188,Entrada_Dados_Ano_2012!$F$7:$F$253)</f>
        <v>0</v>
      </c>
      <c r="H188" s="40">
        <f ca="1">SUMIF(Entrada_Dados_Ano_2012!$C$7:$C$253,D188,Entrada_Dados_Ano_2012!$G$7:$G$251)</f>
        <v>0</v>
      </c>
      <c r="I188" s="40">
        <f>SUMIF(Entrada_Dados_Ano_2012!$C$7:$C$251,D188,Entrada_Dados_Ano_2012!$H$7:$H$253)</f>
        <v>0</v>
      </c>
      <c r="J188" s="40">
        <f>SUMIF(Entrada_Dados_Ano_2012!$C$7:$C$253,D188,Entrada_Dados_Ano_2012!$I$7:$I$253)</f>
        <v>0</v>
      </c>
      <c r="K188" s="40">
        <f>SUMIF(Entrada_Dados_Ano_2012!$C$7:$C$253,D188,Entrada_Dados_Ano_2012!$J$7:$J$253)</f>
        <v>7500</v>
      </c>
      <c r="L188" s="40">
        <f>SUMIF(Entrada_Dados_Ano_2012!$C$7:$C$253,D188,Entrada_Dados_Ano_2012!$K$7:$K$253)</f>
        <v>0</v>
      </c>
      <c r="M188" s="40">
        <f>SUMIF(Entrada_Dados_Ano_2012!$C$7:$C$253,D188,Entrada_Dados_Ano_2012!$L$7:$L$253)</f>
        <v>0</v>
      </c>
      <c r="N188" s="40">
        <f>SUMIF(Entrada_Dados_Ano_2012!$C$7:$C$253,D188,Entrada_Dados_Ano_2012!$M$7:$M$253)</f>
        <v>1400</v>
      </c>
      <c r="O188" s="40">
        <f>SUMIF(Entrada_Dados_Ano_2012!$C$7:$C$253,D188,Entrada_Dados_Ano_2012!$N$7:$N$253)</f>
        <v>0</v>
      </c>
      <c r="P188" s="40">
        <f>SUMIF(Entrada_Dados_Ano_2012!$C$7:$C$253,D188,Entrada_Dados_Ano_2012!$O$7:$O$253)</f>
        <v>0</v>
      </c>
      <c r="Q188" s="40">
        <f>SUMIF(Entrada_Dados_Ano_2012!$C$7:$C$253,D188,Entrada_Dados_Ano_2012!$P$7:$P$253)</f>
        <v>0</v>
      </c>
      <c r="R188" s="40">
        <f>SUMIF(Entrada_Dados_Ano_2012!$C$7:$C$253,D188,Entrada_Dados_Ano_2012!$Q$7:$Q$253)</f>
        <v>0</v>
      </c>
      <c r="S188" s="40">
        <f>SUMIF(Entrada_Dados_Ano_2012!$C$7:$C$253,D188,Entrada_Dados_Ano_2012!$R$7:$R$253)</f>
        <v>36000</v>
      </c>
      <c r="T188" s="40">
        <f>SUMIF(Entrada_Dados_Ano_2012!$C$7:$C$253,D188,Entrada_Dados_Ano_2012!$S$7:$S$253)</f>
        <v>53500</v>
      </c>
      <c r="U188" s="40">
        <f>SUMIF(Entrada_Dados_Ano_2012!$C$7:$C$253,D188,Entrada_Dados_Ano_2012!$T$7:$T$253)</f>
        <v>4000</v>
      </c>
      <c r="V188" s="40">
        <f>SUMIF(Entrada_Dados_Ano_2012!$C$7:$C$253,D188,Entrada_Dados_Ano_2012!$U$7:$U$253)</f>
        <v>0</v>
      </c>
      <c r="W188" s="145">
        <f>SUMIF(Entrada_Dados_Ano_2012!$C$7:$C$253,D188,Entrada_Dados_Ano_2012!$V$7:$V$253)</f>
        <v>0</v>
      </c>
      <c r="X188" s="142">
        <f>SUMIF(Entrada_Dados_Ano_2012!$C$7:$C$253,D188,Entrada_Dados_Ano_2012!$Y$7:$Y$253)</f>
        <v>0</v>
      </c>
      <c r="Y188" s="40">
        <f>SUMIF(Entrada_Dados_Ano_2012!$C$7:$C$253,D188,Entrada_Dados_Ano_2012!$Z$7:$Z$253)</f>
        <v>5650</v>
      </c>
      <c r="Z188" s="40">
        <f>SUMIF(Entrada_Dados_Ano_2012!$C$7:$C$253,D188,Entrada_Dados_Ano_2012!$AA$7:$AA$253)</f>
        <v>0</v>
      </c>
      <c r="AA188" s="40">
        <f>SUMIF(Entrada_Dados_Ano_2012!$C$7:$C$253,D188,Entrada_Dados_Ano_2012!$AB$7:$AB$253)</f>
        <v>0</v>
      </c>
      <c r="AB188" s="40">
        <f>SUMIF(Entrada_Dados_Ano_2012!$C$7:$C$253,D188,Entrada_Dados_Ano_2012!$AC$7:$AC$253)</f>
        <v>0</v>
      </c>
      <c r="AC188" s="40">
        <f>SUMIF(Entrada_Dados_Ano_2012!$C$7:$C$253,D188,Entrada_Dados_Ano_2012!$AD$7:$AD$253)</f>
        <v>0</v>
      </c>
      <c r="AD188" s="40">
        <f>SUMIF(Entrada_Dados_Ano_2012!$C$7:$C$253,D188,Entrada_Dados_Ano_2012!$AE$7:$AE$253)</f>
        <v>7500</v>
      </c>
      <c r="AE188" s="40">
        <f>SUMIF(Entrada_Dados_Ano_2012!$C$7:$C$253,D188,Entrada_Dados_Ano_2012!$AF$7:$AF$253)</f>
        <v>0</v>
      </c>
      <c r="AF188" s="40">
        <f>SUMIF(Entrada_Dados_Ano_2012!$C$7:$C$253,D188,Entrada_Dados_Ano_2012!$AG$7:$AG$253)</f>
        <v>0</v>
      </c>
      <c r="AG188" s="40">
        <f>SUMIF(Entrada_Dados_Ano_2012!$C$7:$C$253,D188,Entrada_Dados_Ano_2012!$AH$7:$AH$253)</f>
        <v>1400</v>
      </c>
      <c r="AH188" s="40">
        <f>SUMIF(Entrada_Dados_Ano_2012!$C$7:$C$253,D188,Entrada_Dados_Ano_2012!$AI$7:$AI$253)</f>
        <v>0</v>
      </c>
      <c r="AI188" s="40">
        <f>SUMIF(Entrada_Dados_Ano_2012!$C$7:$C$253,D188,Entrada_Dados_Ano_2012!$AJ$7:$AJ$253)</f>
        <v>0</v>
      </c>
      <c r="AJ188" s="40">
        <f>SUMIF(Entrada_Dados_Ano_2012!$C$7:$C$253,D188,Entrada_Dados_Ano_2012!$AK$7:$AK$253)</f>
        <v>0</v>
      </c>
      <c r="AK188" s="40">
        <f>SUMIF(Entrada_Dados_Ano_2012!$C$7:$C$253,D188,Entrada_Dados_Ano_2012!$AL$7:$AL$253)</f>
        <v>0</v>
      </c>
      <c r="AL188" s="40">
        <f>SUMIF(Entrada_Dados_Ano_2012!$C$7:$C$253,D188,Entrada_Dados_Ano_2012!$AM$7:$AM$253)</f>
        <v>36000</v>
      </c>
      <c r="AM188" s="40">
        <f>SUMIF(Entrada_Dados_Ano_2012!$C$7:$C$253,D188,Entrada_Dados_Ano_2012!$AN$7:$AN$253)</f>
        <v>53500</v>
      </c>
      <c r="AN188" s="40">
        <f>SUMIF(Entrada_Dados_Ano_2012!$C$7:$C$253,D188,Entrada_Dados_Ano_2012!$AO$7:$AO$253)</f>
        <v>4000</v>
      </c>
      <c r="AO188" s="40">
        <f>SUMIF(Entrada_Dados_Ano_2012!$C$7:$C$253,D188,Entrada_Dados_Ano_2012!$AP$7:$AP$253)</f>
        <v>0</v>
      </c>
      <c r="AP188" s="145">
        <f>SUMIF(Entrada_Dados_Ano_2012!$C$7:$C$253,D188,Entrada_Dados_Ano_2012!$AQ$7:$AQ$253)</f>
        <v>0</v>
      </c>
      <c r="AQ188" s="142">
        <f>SUMIF(Entrada_Dados_Ano_2012!$C$7:$C$253,D188,Entrada_Dados_Ano_2012!$AT$7:$AT$253)</f>
        <v>0</v>
      </c>
      <c r="AR188" s="40">
        <f>SUMIF(Entrada_Dados_Ano_2012!$C$7:$C$253,D188,Entrada_Dados_Ano_2012!$AU$7:$AU$253)</f>
        <v>22600</v>
      </c>
      <c r="AS188" s="40">
        <f>SUMIF(Entrada_Dados_Ano_2012!$C$7:$C$253,D188,Entrada_Dados_Ano_2012!$AV$7:$AV$253)</f>
        <v>0</v>
      </c>
      <c r="AT188" s="40">
        <f>SUMIF(Entrada_Dados_Ano_2012!$C$7:$C$253,D188,Entrada_Dados_Ano_2012!$AW$7:$AW$253)</f>
        <v>0</v>
      </c>
      <c r="AU188" s="40">
        <f>SUMIF(Entrada_Dados_Ano_2012!$C$7:$C$253,D188,Entrada_Dados_Ano_2012!$AX$7:$AX$253)</f>
        <v>0</v>
      </c>
      <c r="AV188" s="40">
        <f>SUMIF(Entrada_Dados_Ano_2012!$C$7:$C$253,D188,Entrada_Dados_Ano_2012!$AY$7:$AY$253)</f>
        <v>0</v>
      </c>
      <c r="AW188" s="40">
        <f>SUMIF(Entrada_Dados_Ano_2012!$C$7:$C$253,D188,Entrada_Dados_Ano_2012!$AZ$7:$AZ$253)</f>
        <v>450000</v>
      </c>
      <c r="AX188" s="40">
        <f>SUMIF(Entrada_Dados_Ano_2012!$C$7:$C$253,D188,Entrada_Dados_Ano_2012!$BA$7:$BA$253)</f>
        <v>0</v>
      </c>
      <c r="AY188" s="40">
        <f>SUMIF(Entrada_Dados_Ano_2012!$C$7:$C$253,D188,Entrada_Dados_Ano_2012!$BB$7:$BB$253)</f>
        <v>0</v>
      </c>
      <c r="AZ188" s="40">
        <f>SUMIF(Entrada_Dados_Ano_2012!$C$7:$C$253,D188,Entrada_Dados_Ano_2012!$BC$7:$BC$253)</f>
        <v>2520</v>
      </c>
      <c r="BA188" s="40">
        <f>SUMIF(Entrada_Dados_Ano_2012!$C$7:$C$253,D188,Entrada_Dados_Ano_2012!$BD$7:$BD$253)</f>
        <v>0</v>
      </c>
      <c r="BB188" s="40">
        <f>SUMIF(Entrada_Dados_Ano_2012!$C$7:$C$253,D188,Entrada_Dados_Ano_2012!$BE$7:$BE$253)</f>
        <v>0</v>
      </c>
      <c r="BC188" s="40">
        <f>SUMIF(Entrada_Dados_Ano_2012!$C$7:$C$253,D188,Entrada_Dados_Ano_2012!$BF$7:$BF$253)</f>
        <v>0</v>
      </c>
      <c r="BD188" s="40">
        <f>SUMIF(Entrada_Dados_Ano_2012!$C$7:$C$253,D188,Entrada_Dados_Ano_2012!$BG$7:$BG$253)</f>
        <v>0</v>
      </c>
      <c r="BE188" s="40">
        <f>SUMIF(Entrada_Dados_Ano_2012!$C$7:$C$253,D188,Entrada_Dados_Ano_2012!$BH$7:$BH$253)</f>
        <v>238800</v>
      </c>
      <c r="BF188" s="40">
        <f>SUMIF(Entrada_Dados_Ano_2012!$C$7:$C$253,D188,Entrada_Dados_Ano_2012!$BI$7:$BI$253)</f>
        <v>141775</v>
      </c>
      <c r="BG188" s="40">
        <f>SUMIF(Entrada_Dados_Ano_2012!$C$7:$C$253,D188,Entrada_Dados_Ano_2012!$BJ$7:$BJ$253)</f>
        <v>10400</v>
      </c>
      <c r="BH188" s="40">
        <f>SUMIF(Entrada_Dados_Ano_2012!$C$7:$C$253,D188,Entrada_Dados_Ano_2012!$BK$7:$BK$253)</f>
        <v>0</v>
      </c>
      <c r="BI188" s="40">
        <f>SUMIF(Entrada_Dados_Ano_2012!$C$7:$C$253,D188,Entrada_Dados_Ano_2012!$BL$7:$BL$253)</f>
        <v>0</v>
      </c>
      <c r="BK188" s="80">
        <v>181</v>
      </c>
      <c r="BL188" s="81">
        <f t="shared" si="255"/>
        <v>0</v>
      </c>
      <c r="BM188" s="80" t="str">
        <f>IF(BL188=1,SUM($BL$8:BL188),"")</f>
        <v/>
      </c>
      <c r="BN188" s="86" t="str">
        <f t="shared" si="256"/>
        <v>Perolândia</v>
      </c>
      <c r="BO188" s="117">
        <f t="shared" si="339"/>
        <v>0</v>
      </c>
      <c r="BP188" s="116">
        <f>HLOOKUP($BP$6,$BZ$6:DI188,BX188)</f>
        <v>0</v>
      </c>
      <c r="BQ188" s="117">
        <f>HLOOKUP($BQ$6,$DJ$6:ES188,BX188)</f>
        <v>0</v>
      </c>
      <c r="BR188" s="116">
        <f>HLOOKUP($BR$6,$ET$6:GC188,BX188)</f>
        <v>0</v>
      </c>
      <c r="BS188" s="84" t="str">
        <f t="shared" si="257"/>
        <v/>
      </c>
      <c r="BT188" s="96" t="str">
        <f>IF((SUM($BL187:$BL$254)=0),"",IF($BK188=VLOOKUP($BK188,$BM$8:$BM$254,1),IF(VLOOKUP($BK188,$BM$8:$BO$254,2)=0,"",VLOOKUP($BK188,$BM$8:$BO$254,3))," "))</f>
        <v/>
      </c>
      <c r="BU188" s="93" t="str">
        <f t="shared" si="258"/>
        <v/>
      </c>
      <c r="BV188" s="90" t="str">
        <f t="shared" si="259"/>
        <v/>
      </c>
      <c r="BW188" s="93" t="str">
        <f t="shared" si="260"/>
        <v/>
      </c>
      <c r="BX188" s="97">
        <v>183</v>
      </c>
      <c r="BY188" s="29"/>
      <c r="BZ188" s="113"/>
      <c r="CA188" s="113">
        <f t="shared" si="261"/>
        <v>0</v>
      </c>
      <c r="CB188" s="113">
        <f t="shared" si="262"/>
        <v>0</v>
      </c>
      <c r="CC188" s="113">
        <f t="shared" si="263"/>
        <v>5650</v>
      </c>
      <c r="CD188" s="113">
        <f t="shared" si="264"/>
        <v>0</v>
      </c>
      <c r="CE188" s="113">
        <f t="shared" ca="1" si="265"/>
        <v>0</v>
      </c>
      <c r="CF188" s="113">
        <f t="shared" si="266"/>
        <v>0</v>
      </c>
      <c r="CG188" s="113">
        <f t="shared" si="267"/>
        <v>185</v>
      </c>
      <c r="CH188" s="113">
        <f t="shared" si="268"/>
        <v>0</v>
      </c>
      <c r="CI188" s="113">
        <f t="shared" si="228"/>
        <v>0</v>
      </c>
      <c r="CJ188" s="113">
        <f t="shared" si="229"/>
        <v>10</v>
      </c>
      <c r="CK188" s="113">
        <f t="shared" si="269"/>
        <v>7500</v>
      </c>
      <c r="CL188" s="113">
        <f t="shared" si="270"/>
        <v>0</v>
      </c>
      <c r="CM188" s="113">
        <f t="shared" si="271"/>
        <v>0</v>
      </c>
      <c r="CN188" s="113">
        <f t="shared" si="272"/>
        <v>0</v>
      </c>
      <c r="CO188" s="113">
        <f t="shared" si="273"/>
        <v>1400</v>
      </c>
      <c r="CP188" s="113">
        <f t="shared" si="274"/>
        <v>0</v>
      </c>
      <c r="CQ188" s="113">
        <f t="shared" si="275"/>
        <v>0</v>
      </c>
      <c r="CR188" s="113">
        <f t="shared" si="276"/>
        <v>0</v>
      </c>
      <c r="CS188" s="113">
        <f t="shared" si="230"/>
        <v>0</v>
      </c>
      <c r="CT188" s="113">
        <f t="shared" si="231"/>
        <v>0</v>
      </c>
      <c r="CU188" s="113">
        <f t="shared" si="232"/>
        <v>0</v>
      </c>
      <c r="CV188" s="113">
        <f t="shared" si="233"/>
        <v>0</v>
      </c>
      <c r="CW188" s="113">
        <f t="shared" si="277"/>
        <v>0</v>
      </c>
      <c r="CX188" s="113">
        <f t="shared" si="234"/>
        <v>0</v>
      </c>
      <c r="CY188" s="113">
        <f t="shared" si="235"/>
        <v>0</v>
      </c>
      <c r="CZ188" s="113">
        <f t="shared" si="236"/>
        <v>0</v>
      </c>
      <c r="DA188" s="113">
        <f t="shared" si="278"/>
        <v>0</v>
      </c>
      <c r="DB188" s="113">
        <f t="shared" si="279"/>
        <v>36000</v>
      </c>
      <c r="DC188" s="113">
        <f t="shared" si="280"/>
        <v>0</v>
      </c>
      <c r="DD188" s="113">
        <f t="shared" si="281"/>
        <v>53500</v>
      </c>
      <c r="DE188" s="113">
        <f t="shared" si="282"/>
        <v>4000</v>
      </c>
      <c r="DF188" s="113">
        <f t="shared" si="283"/>
        <v>0</v>
      </c>
      <c r="DG188" s="113">
        <f t="shared" si="284"/>
        <v>0</v>
      </c>
      <c r="DH188" s="113">
        <f t="shared" si="285"/>
        <v>0</v>
      </c>
      <c r="DI188" s="113">
        <f t="shared" si="286"/>
        <v>0</v>
      </c>
      <c r="DJ188" s="113"/>
      <c r="DK188" s="113">
        <f t="shared" si="287"/>
        <v>0</v>
      </c>
      <c r="DL188" s="113">
        <f t="shared" si="288"/>
        <v>0</v>
      </c>
      <c r="DM188" s="113">
        <f t="shared" si="289"/>
        <v>5650</v>
      </c>
      <c r="DN188" s="113">
        <f t="shared" si="290"/>
        <v>0</v>
      </c>
      <c r="DO188" s="113">
        <f t="shared" si="291"/>
        <v>0</v>
      </c>
      <c r="DP188" s="113">
        <f t="shared" si="292"/>
        <v>0</v>
      </c>
      <c r="DQ188" s="113">
        <f t="shared" si="293"/>
        <v>185</v>
      </c>
      <c r="DR188" s="113">
        <f t="shared" si="294"/>
        <v>0</v>
      </c>
      <c r="DS188" s="113">
        <f t="shared" si="237"/>
        <v>0</v>
      </c>
      <c r="DT188" s="113">
        <f t="shared" si="238"/>
        <v>10</v>
      </c>
      <c r="DU188" s="113">
        <f t="shared" si="295"/>
        <v>7500</v>
      </c>
      <c r="DV188" s="113">
        <f t="shared" si="296"/>
        <v>0</v>
      </c>
      <c r="DW188" s="113">
        <f t="shared" si="297"/>
        <v>0</v>
      </c>
      <c r="DX188" s="113">
        <f t="shared" si="298"/>
        <v>0</v>
      </c>
      <c r="DY188" s="113">
        <f t="shared" si="299"/>
        <v>1400</v>
      </c>
      <c r="DZ188" s="113">
        <f t="shared" si="300"/>
        <v>0</v>
      </c>
      <c r="EA188" s="113">
        <f t="shared" si="301"/>
        <v>0</v>
      </c>
      <c r="EB188" s="113">
        <f t="shared" si="302"/>
        <v>0</v>
      </c>
      <c r="EC188" s="113">
        <f t="shared" si="239"/>
        <v>0</v>
      </c>
      <c r="ED188" s="113">
        <f t="shared" si="240"/>
        <v>0</v>
      </c>
      <c r="EE188" s="113">
        <f t="shared" si="241"/>
        <v>0</v>
      </c>
      <c r="EF188" s="113">
        <f t="shared" si="242"/>
        <v>0</v>
      </c>
      <c r="EG188" s="113">
        <f t="shared" si="303"/>
        <v>0</v>
      </c>
      <c r="EH188" s="113">
        <f t="shared" si="243"/>
        <v>0</v>
      </c>
      <c r="EI188" s="113">
        <f t="shared" si="244"/>
        <v>0</v>
      </c>
      <c r="EJ188" s="113">
        <f t="shared" si="245"/>
        <v>0</v>
      </c>
      <c r="EK188" s="113">
        <f t="shared" si="304"/>
        <v>0</v>
      </c>
      <c r="EL188" s="113">
        <f t="shared" si="305"/>
        <v>36000</v>
      </c>
      <c r="EM188" s="113">
        <f t="shared" si="306"/>
        <v>0</v>
      </c>
      <c r="EN188" s="113">
        <f t="shared" si="307"/>
        <v>53500</v>
      </c>
      <c r="EO188" s="113">
        <f t="shared" si="308"/>
        <v>4000</v>
      </c>
      <c r="EP188" s="113">
        <f t="shared" si="309"/>
        <v>0</v>
      </c>
      <c r="EQ188" s="113">
        <f t="shared" si="310"/>
        <v>0</v>
      </c>
      <c r="ER188" s="113">
        <f t="shared" si="311"/>
        <v>0</v>
      </c>
      <c r="ES188" s="113">
        <f t="shared" si="312"/>
        <v>0</v>
      </c>
      <c r="ET188" s="113"/>
      <c r="EU188" s="113">
        <f t="shared" si="313"/>
        <v>0</v>
      </c>
      <c r="EV188" s="113">
        <f t="shared" si="314"/>
        <v>0</v>
      </c>
      <c r="EW188" s="113">
        <f t="shared" si="315"/>
        <v>22600</v>
      </c>
      <c r="EX188" s="113">
        <f t="shared" si="316"/>
        <v>0</v>
      </c>
      <c r="EY188" s="113">
        <f t="shared" si="317"/>
        <v>0</v>
      </c>
      <c r="EZ188" s="113">
        <f t="shared" si="318"/>
        <v>0</v>
      </c>
      <c r="FA188" s="113">
        <f t="shared" si="319"/>
        <v>2405</v>
      </c>
      <c r="FB188" s="113">
        <f t="shared" si="320"/>
        <v>0</v>
      </c>
      <c r="FC188" s="113">
        <f t="shared" si="246"/>
        <v>0</v>
      </c>
      <c r="FD188" s="113">
        <f t="shared" si="247"/>
        <v>22</v>
      </c>
      <c r="FE188" s="113">
        <f t="shared" si="321"/>
        <v>450000</v>
      </c>
      <c r="FF188" s="113">
        <f t="shared" si="322"/>
        <v>0</v>
      </c>
      <c r="FG188" s="113">
        <f t="shared" si="323"/>
        <v>0</v>
      </c>
      <c r="FH188" s="113">
        <f t="shared" si="324"/>
        <v>0</v>
      </c>
      <c r="FI188" s="113">
        <f t="shared" si="325"/>
        <v>2520</v>
      </c>
      <c r="FJ188" s="113">
        <f t="shared" si="326"/>
        <v>0</v>
      </c>
      <c r="FK188" s="113">
        <f t="shared" si="327"/>
        <v>0</v>
      </c>
      <c r="FL188" s="113">
        <f t="shared" si="328"/>
        <v>0</v>
      </c>
      <c r="FM188" s="113">
        <f t="shared" si="248"/>
        <v>0</v>
      </c>
      <c r="FN188" s="113">
        <f t="shared" si="249"/>
        <v>0</v>
      </c>
      <c r="FO188" s="113">
        <f t="shared" si="250"/>
        <v>0</v>
      </c>
      <c r="FP188" s="113">
        <f t="shared" si="251"/>
        <v>0</v>
      </c>
      <c r="FQ188" s="113">
        <f t="shared" si="329"/>
        <v>0</v>
      </c>
      <c r="FR188" s="113">
        <f t="shared" si="252"/>
        <v>0</v>
      </c>
      <c r="FS188" s="113">
        <f t="shared" si="253"/>
        <v>0</v>
      </c>
      <c r="FT188" s="113">
        <f t="shared" si="254"/>
        <v>0</v>
      </c>
      <c r="FU188" s="113">
        <f t="shared" si="330"/>
        <v>0</v>
      </c>
      <c r="FV188" s="113">
        <f t="shared" si="331"/>
        <v>238800</v>
      </c>
      <c r="FW188" s="113">
        <f t="shared" si="332"/>
        <v>0</v>
      </c>
      <c r="FX188" s="113">
        <f t="shared" si="333"/>
        <v>141775</v>
      </c>
      <c r="FY188" s="113">
        <f t="shared" si="334"/>
        <v>10400</v>
      </c>
      <c r="FZ188" s="113">
        <f t="shared" si="335"/>
        <v>0</v>
      </c>
      <c r="GA188" s="113">
        <f t="shared" si="336"/>
        <v>0</v>
      </c>
      <c r="GB188" s="113">
        <f t="shared" si="337"/>
        <v>0</v>
      </c>
      <c r="GC188" s="113">
        <f t="shared" si="338"/>
        <v>0</v>
      </c>
    </row>
    <row r="189" spans="2:185" ht="12.75" customHeight="1" x14ac:dyDescent="0.2">
      <c r="B189" s="124">
        <v>182</v>
      </c>
      <c r="C189" s="121" t="s">
        <v>449</v>
      </c>
      <c r="D189" s="126" t="s">
        <v>223</v>
      </c>
      <c r="E189" s="40">
        <f>SUMIF(Entrada_Dados_Ano_2012!$C$7:$C$253,D189,Entrada_Dados_Ano_2012!$D$7:$D$253)</f>
        <v>0</v>
      </c>
      <c r="F189" s="40">
        <f>SUMIF(Entrada_Dados_Ano_2012!$C$7:$C$253,D189,Entrada_Dados_Ano_2012!$E$7:$E$253)</f>
        <v>0</v>
      </c>
      <c r="G189" s="40">
        <f>SUMIF(Entrada_Dados_Ano_2012!$C$7:$C$253,D189,Entrada_Dados_Ano_2012!$F$7:$F$253)</f>
        <v>0</v>
      </c>
      <c r="H189" s="40">
        <f ca="1">SUMIF(Entrada_Dados_Ano_2012!$C$7:$C$253,D189,Entrada_Dados_Ano_2012!$G$7:$G$251)</f>
        <v>0</v>
      </c>
      <c r="I189" s="40">
        <f>SUMIF(Entrada_Dados_Ano_2012!$C$7:$C$251,D189,Entrada_Dados_Ano_2012!$H$7:$H$253)</f>
        <v>120</v>
      </c>
      <c r="J189" s="40">
        <f>SUMIF(Entrada_Dados_Ano_2012!$C$7:$C$253,D189,Entrada_Dados_Ano_2012!$I$7:$I$253)</f>
        <v>0</v>
      </c>
      <c r="K189" s="40">
        <f>SUMIF(Entrada_Dados_Ano_2012!$C$7:$C$253,D189,Entrada_Dados_Ano_2012!$J$7:$J$253)</f>
        <v>0</v>
      </c>
      <c r="L189" s="40">
        <f>SUMIF(Entrada_Dados_Ano_2012!$C$7:$C$253,D189,Entrada_Dados_Ano_2012!$K$7:$K$253)</f>
        <v>0</v>
      </c>
      <c r="M189" s="40">
        <f>SUMIF(Entrada_Dados_Ano_2012!$C$7:$C$253,D189,Entrada_Dados_Ano_2012!$L$7:$L$253)</f>
        <v>0</v>
      </c>
      <c r="N189" s="40">
        <f>SUMIF(Entrada_Dados_Ano_2012!$C$7:$C$253,D189,Entrada_Dados_Ano_2012!$M$7:$M$253)</f>
        <v>200</v>
      </c>
      <c r="O189" s="40">
        <f>SUMIF(Entrada_Dados_Ano_2012!$C$7:$C$253,D189,Entrada_Dados_Ano_2012!$N$7:$N$253)</f>
        <v>0</v>
      </c>
      <c r="P189" s="40">
        <f>SUMIF(Entrada_Dados_Ano_2012!$C$7:$C$253,D189,Entrada_Dados_Ano_2012!$O$7:$O$253)</f>
        <v>0</v>
      </c>
      <c r="Q189" s="40">
        <f>SUMIF(Entrada_Dados_Ano_2012!$C$7:$C$253,D189,Entrada_Dados_Ano_2012!$P$7:$P$253)</f>
        <v>250</v>
      </c>
      <c r="R189" s="40">
        <f>SUMIF(Entrada_Dados_Ano_2012!$C$7:$C$253,D189,Entrada_Dados_Ano_2012!$Q$7:$Q$253)</f>
        <v>0</v>
      </c>
      <c r="S189" s="40">
        <f>SUMIF(Entrada_Dados_Ano_2012!$C$7:$C$253,D189,Entrada_Dados_Ano_2012!$R$7:$R$253)</f>
        <v>2000</v>
      </c>
      <c r="T189" s="40">
        <f>SUMIF(Entrada_Dados_Ano_2012!$C$7:$C$253,D189,Entrada_Dados_Ano_2012!$S$7:$S$253)</f>
        <v>350</v>
      </c>
      <c r="U189" s="40">
        <f>SUMIF(Entrada_Dados_Ano_2012!$C$7:$C$253,D189,Entrada_Dados_Ano_2012!$T$7:$T$253)</f>
        <v>0</v>
      </c>
      <c r="V189" s="40">
        <f>SUMIF(Entrada_Dados_Ano_2012!$C$7:$C$253,D189,Entrada_Dados_Ano_2012!$U$7:$U$253)</f>
        <v>40</v>
      </c>
      <c r="W189" s="145">
        <f>SUMIF(Entrada_Dados_Ano_2012!$C$7:$C$253,D189,Entrada_Dados_Ano_2012!$V$7:$V$253)</f>
        <v>0</v>
      </c>
      <c r="X189" s="142">
        <f>SUMIF(Entrada_Dados_Ano_2012!$C$7:$C$253,D189,Entrada_Dados_Ano_2012!$Y$7:$Y$253)</f>
        <v>0</v>
      </c>
      <c r="Y189" s="40">
        <f>SUMIF(Entrada_Dados_Ano_2012!$C$7:$C$253,D189,Entrada_Dados_Ano_2012!$Z$7:$Z$253)</f>
        <v>0</v>
      </c>
      <c r="Z189" s="40">
        <f>SUMIF(Entrada_Dados_Ano_2012!$C$7:$C$253,D189,Entrada_Dados_Ano_2012!$AA$7:$AA$253)</f>
        <v>0</v>
      </c>
      <c r="AA189" s="40">
        <f>SUMIF(Entrada_Dados_Ano_2012!$C$7:$C$253,D189,Entrada_Dados_Ano_2012!$AB$7:$AB$253)</f>
        <v>0</v>
      </c>
      <c r="AB189" s="40">
        <f>SUMIF(Entrada_Dados_Ano_2012!$C$7:$C$253,D189,Entrada_Dados_Ano_2012!$AC$7:$AC$253)</f>
        <v>120</v>
      </c>
      <c r="AC189" s="40">
        <f>SUMIF(Entrada_Dados_Ano_2012!$C$7:$C$253,D189,Entrada_Dados_Ano_2012!$AD$7:$AD$253)</f>
        <v>0</v>
      </c>
      <c r="AD189" s="40">
        <f>SUMIF(Entrada_Dados_Ano_2012!$C$7:$C$253,D189,Entrada_Dados_Ano_2012!$AE$7:$AE$253)</f>
        <v>0</v>
      </c>
      <c r="AE189" s="40">
        <f>SUMIF(Entrada_Dados_Ano_2012!$C$7:$C$253,D189,Entrada_Dados_Ano_2012!$AF$7:$AF$253)</f>
        <v>0</v>
      </c>
      <c r="AF189" s="40">
        <f>SUMIF(Entrada_Dados_Ano_2012!$C$7:$C$253,D189,Entrada_Dados_Ano_2012!$AG$7:$AG$253)</f>
        <v>0</v>
      </c>
      <c r="AG189" s="40">
        <f>SUMIF(Entrada_Dados_Ano_2012!$C$7:$C$253,D189,Entrada_Dados_Ano_2012!$AH$7:$AH$253)</f>
        <v>200</v>
      </c>
      <c r="AH189" s="40">
        <f>SUMIF(Entrada_Dados_Ano_2012!$C$7:$C$253,D189,Entrada_Dados_Ano_2012!$AI$7:$AI$253)</f>
        <v>0</v>
      </c>
      <c r="AI189" s="40">
        <f>SUMIF(Entrada_Dados_Ano_2012!$C$7:$C$253,D189,Entrada_Dados_Ano_2012!$AJ$7:$AJ$253)</f>
        <v>0</v>
      </c>
      <c r="AJ189" s="40">
        <f>SUMIF(Entrada_Dados_Ano_2012!$C$7:$C$253,D189,Entrada_Dados_Ano_2012!$AK$7:$AK$253)</f>
        <v>250</v>
      </c>
      <c r="AK189" s="40">
        <f>SUMIF(Entrada_Dados_Ano_2012!$C$7:$C$253,D189,Entrada_Dados_Ano_2012!$AL$7:$AL$253)</f>
        <v>0</v>
      </c>
      <c r="AL189" s="40">
        <f>SUMIF(Entrada_Dados_Ano_2012!$C$7:$C$253,D189,Entrada_Dados_Ano_2012!$AM$7:$AM$253)</f>
        <v>2000</v>
      </c>
      <c r="AM189" s="40">
        <f>SUMIF(Entrada_Dados_Ano_2012!$C$7:$C$253,D189,Entrada_Dados_Ano_2012!$AN$7:$AN$253)</f>
        <v>350</v>
      </c>
      <c r="AN189" s="40">
        <f>SUMIF(Entrada_Dados_Ano_2012!$C$7:$C$253,D189,Entrada_Dados_Ano_2012!$AO$7:$AO$253)</f>
        <v>0</v>
      </c>
      <c r="AO189" s="40">
        <f>SUMIF(Entrada_Dados_Ano_2012!$C$7:$C$253,D189,Entrada_Dados_Ano_2012!$AP$7:$AP$253)</f>
        <v>40</v>
      </c>
      <c r="AP189" s="145">
        <f>SUMIF(Entrada_Dados_Ano_2012!$C$7:$C$253,D189,Entrada_Dados_Ano_2012!$AQ$7:$AQ$253)</f>
        <v>0</v>
      </c>
      <c r="AQ189" s="142">
        <f>SUMIF(Entrada_Dados_Ano_2012!$C$7:$C$253,D189,Entrada_Dados_Ano_2012!$AT$7:$AT$253)</f>
        <v>0</v>
      </c>
      <c r="AR189" s="40">
        <f>SUMIF(Entrada_Dados_Ano_2012!$C$7:$C$253,D189,Entrada_Dados_Ano_2012!$AU$7:$AU$253)</f>
        <v>0</v>
      </c>
      <c r="AS189" s="40">
        <f>SUMIF(Entrada_Dados_Ano_2012!$C$7:$C$253,D189,Entrada_Dados_Ano_2012!$AV$7:$AV$253)</f>
        <v>0</v>
      </c>
      <c r="AT189" s="40">
        <f>SUMIF(Entrada_Dados_Ano_2012!$C$7:$C$253,D189,Entrada_Dados_Ano_2012!$AW$7:$AW$253)</f>
        <v>0</v>
      </c>
      <c r="AU189" s="40">
        <f>SUMIF(Entrada_Dados_Ano_2012!$C$7:$C$253,D189,Entrada_Dados_Ano_2012!$AX$7:$AX$253)</f>
        <v>222</v>
      </c>
      <c r="AV189" s="40">
        <f>SUMIF(Entrada_Dados_Ano_2012!$C$7:$C$253,D189,Entrada_Dados_Ano_2012!$AY$7:$AY$253)</f>
        <v>0</v>
      </c>
      <c r="AW189" s="40">
        <f>SUMIF(Entrada_Dados_Ano_2012!$C$7:$C$253,D189,Entrada_Dados_Ano_2012!$AZ$7:$AZ$253)</f>
        <v>0</v>
      </c>
      <c r="AX189" s="40">
        <f>SUMIF(Entrada_Dados_Ano_2012!$C$7:$C$253,D189,Entrada_Dados_Ano_2012!$BA$7:$BA$253)</f>
        <v>0</v>
      </c>
      <c r="AY189" s="40">
        <f>SUMIF(Entrada_Dados_Ano_2012!$C$7:$C$253,D189,Entrada_Dados_Ano_2012!$BB$7:$BB$253)</f>
        <v>0</v>
      </c>
      <c r="AZ189" s="40">
        <f>SUMIF(Entrada_Dados_Ano_2012!$C$7:$C$253,D189,Entrada_Dados_Ano_2012!$BC$7:$BC$253)</f>
        <v>300</v>
      </c>
      <c r="BA189" s="40">
        <f>SUMIF(Entrada_Dados_Ano_2012!$C$7:$C$253,D189,Entrada_Dados_Ano_2012!$BD$7:$BD$253)</f>
        <v>0</v>
      </c>
      <c r="BB189" s="40">
        <f>SUMIF(Entrada_Dados_Ano_2012!$C$7:$C$253,D189,Entrada_Dados_Ano_2012!$BE$7:$BE$253)</f>
        <v>0</v>
      </c>
      <c r="BC189" s="40">
        <f>SUMIF(Entrada_Dados_Ano_2012!$C$7:$C$253,D189,Entrada_Dados_Ano_2012!$BF$7:$BF$253)</f>
        <v>4000</v>
      </c>
      <c r="BD189" s="40">
        <f>SUMIF(Entrada_Dados_Ano_2012!$C$7:$C$253,D189,Entrada_Dados_Ano_2012!$BG$7:$BG$253)</f>
        <v>0</v>
      </c>
      <c r="BE189" s="40">
        <f>SUMIF(Entrada_Dados_Ano_2012!$C$7:$C$253,D189,Entrada_Dados_Ano_2012!$BH$7:$BH$253)</f>
        <v>9000</v>
      </c>
      <c r="BF189" s="40">
        <f>SUMIF(Entrada_Dados_Ano_2012!$C$7:$C$253,D189,Entrada_Dados_Ano_2012!$BI$7:$BI$253)</f>
        <v>945</v>
      </c>
      <c r="BG189" s="40">
        <f>SUMIF(Entrada_Dados_Ano_2012!$C$7:$C$253,D189,Entrada_Dados_Ano_2012!$BJ$7:$BJ$253)</f>
        <v>0</v>
      </c>
      <c r="BH189" s="40">
        <f>SUMIF(Entrada_Dados_Ano_2012!$C$7:$C$253,D189,Entrada_Dados_Ano_2012!$BK$7:$BK$253)</f>
        <v>2640</v>
      </c>
      <c r="BI189" s="40">
        <f>SUMIF(Entrada_Dados_Ano_2012!$C$7:$C$253,D189,Entrada_Dados_Ano_2012!$BL$7:$BL$253)</f>
        <v>0</v>
      </c>
      <c r="BK189" s="80">
        <v>182</v>
      </c>
      <c r="BL189" s="81">
        <f t="shared" si="255"/>
        <v>0</v>
      </c>
      <c r="BM189" s="80" t="str">
        <f>IF(BL189=1,SUM($BL$8:BL189),"")</f>
        <v/>
      </c>
      <c r="BN189" s="86" t="str">
        <f t="shared" si="256"/>
        <v>Petrolina de Goiás</v>
      </c>
      <c r="BO189" s="117">
        <f t="shared" si="339"/>
        <v>0</v>
      </c>
      <c r="BP189" s="116">
        <f>HLOOKUP($BP$6,$BZ$6:DI189,BX189)</f>
        <v>0</v>
      </c>
      <c r="BQ189" s="117">
        <f>HLOOKUP($BQ$6,$DJ$6:ES189,BX189)</f>
        <v>0</v>
      </c>
      <c r="BR189" s="116">
        <f>HLOOKUP($BR$6,$ET$6:GC189,BX189)</f>
        <v>0</v>
      </c>
      <c r="BS189" s="84" t="str">
        <f t="shared" si="257"/>
        <v/>
      </c>
      <c r="BT189" s="96" t="str">
        <f>IF((SUM($BL188:$BL$254)=0),"",IF($BK189=VLOOKUP($BK189,$BM$8:$BM$254,1),IF(VLOOKUP($BK189,$BM$8:$BO$254,2)=0,"",VLOOKUP($BK189,$BM$8:$BO$254,3))," "))</f>
        <v/>
      </c>
      <c r="BU189" s="93" t="str">
        <f t="shared" si="258"/>
        <v/>
      </c>
      <c r="BV189" s="90" t="str">
        <f t="shared" si="259"/>
        <v/>
      </c>
      <c r="BW189" s="93" t="str">
        <f t="shared" si="260"/>
        <v/>
      </c>
      <c r="BX189" s="97">
        <v>184</v>
      </c>
      <c r="BY189" s="29"/>
      <c r="BZ189" s="113"/>
      <c r="CA189" s="113">
        <f t="shared" si="261"/>
        <v>0</v>
      </c>
      <c r="CB189" s="113">
        <f t="shared" si="262"/>
        <v>0</v>
      </c>
      <c r="CC189" s="113">
        <f t="shared" si="263"/>
        <v>0</v>
      </c>
      <c r="CD189" s="113">
        <f t="shared" si="264"/>
        <v>0</v>
      </c>
      <c r="CE189" s="113">
        <f t="shared" ca="1" si="265"/>
        <v>0</v>
      </c>
      <c r="CF189" s="113">
        <f t="shared" si="266"/>
        <v>120</v>
      </c>
      <c r="CG189" s="113">
        <f t="shared" si="267"/>
        <v>260</v>
      </c>
      <c r="CH189" s="113">
        <f t="shared" si="268"/>
        <v>0</v>
      </c>
      <c r="CI189" s="113">
        <f t="shared" si="228"/>
        <v>0</v>
      </c>
      <c r="CJ189" s="113">
        <f t="shared" si="229"/>
        <v>0</v>
      </c>
      <c r="CK189" s="113">
        <f t="shared" si="269"/>
        <v>0</v>
      </c>
      <c r="CL189" s="113">
        <f t="shared" si="270"/>
        <v>0</v>
      </c>
      <c r="CM189" s="113">
        <f t="shared" si="271"/>
        <v>0</v>
      </c>
      <c r="CN189" s="113">
        <f t="shared" si="272"/>
        <v>0</v>
      </c>
      <c r="CO189" s="113">
        <f t="shared" si="273"/>
        <v>200</v>
      </c>
      <c r="CP189" s="113">
        <f t="shared" si="274"/>
        <v>0</v>
      </c>
      <c r="CQ189" s="113">
        <f t="shared" si="275"/>
        <v>0</v>
      </c>
      <c r="CR189" s="113">
        <f t="shared" si="276"/>
        <v>0</v>
      </c>
      <c r="CS189" s="113">
        <f t="shared" si="230"/>
        <v>0</v>
      </c>
      <c r="CT189" s="113">
        <f t="shared" si="231"/>
        <v>0</v>
      </c>
      <c r="CU189" s="113">
        <f t="shared" si="232"/>
        <v>0</v>
      </c>
      <c r="CV189" s="113">
        <f t="shared" si="233"/>
        <v>0</v>
      </c>
      <c r="CW189" s="113">
        <f t="shared" si="277"/>
        <v>250</v>
      </c>
      <c r="CX189" s="113">
        <f t="shared" si="234"/>
        <v>0</v>
      </c>
      <c r="CY189" s="113">
        <f t="shared" si="235"/>
        <v>0</v>
      </c>
      <c r="CZ189" s="113">
        <f t="shared" si="236"/>
        <v>0</v>
      </c>
      <c r="DA189" s="113">
        <f t="shared" si="278"/>
        <v>0</v>
      </c>
      <c r="DB189" s="113">
        <f t="shared" si="279"/>
        <v>2000</v>
      </c>
      <c r="DC189" s="113">
        <f t="shared" si="280"/>
        <v>0</v>
      </c>
      <c r="DD189" s="113">
        <f t="shared" si="281"/>
        <v>350</v>
      </c>
      <c r="DE189" s="113">
        <f t="shared" si="282"/>
        <v>0</v>
      </c>
      <c r="DF189" s="113">
        <f t="shared" si="283"/>
        <v>0</v>
      </c>
      <c r="DG189" s="113">
        <f t="shared" si="284"/>
        <v>40</v>
      </c>
      <c r="DH189" s="113">
        <f t="shared" si="285"/>
        <v>0</v>
      </c>
      <c r="DI189" s="113">
        <f t="shared" si="286"/>
        <v>0</v>
      </c>
      <c r="DJ189" s="113"/>
      <c r="DK189" s="113">
        <f t="shared" si="287"/>
        <v>0</v>
      </c>
      <c r="DL189" s="113">
        <f t="shared" si="288"/>
        <v>0</v>
      </c>
      <c r="DM189" s="113">
        <f t="shared" si="289"/>
        <v>0</v>
      </c>
      <c r="DN189" s="113">
        <f t="shared" si="290"/>
        <v>0</v>
      </c>
      <c r="DO189" s="113">
        <f t="shared" si="291"/>
        <v>0</v>
      </c>
      <c r="DP189" s="113">
        <f t="shared" si="292"/>
        <v>120</v>
      </c>
      <c r="DQ189" s="113">
        <f t="shared" si="293"/>
        <v>260</v>
      </c>
      <c r="DR189" s="113">
        <f t="shared" si="294"/>
        <v>0</v>
      </c>
      <c r="DS189" s="113">
        <f t="shared" si="237"/>
        <v>0</v>
      </c>
      <c r="DT189" s="113">
        <f t="shared" si="238"/>
        <v>0</v>
      </c>
      <c r="DU189" s="113">
        <f t="shared" si="295"/>
        <v>0</v>
      </c>
      <c r="DV189" s="113">
        <f t="shared" si="296"/>
        <v>0</v>
      </c>
      <c r="DW189" s="113">
        <f t="shared" si="297"/>
        <v>0</v>
      </c>
      <c r="DX189" s="113">
        <f t="shared" si="298"/>
        <v>0</v>
      </c>
      <c r="DY189" s="113">
        <f t="shared" si="299"/>
        <v>200</v>
      </c>
      <c r="DZ189" s="113">
        <f t="shared" si="300"/>
        <v>0</v>
      </c>
      <c r="EA189" s="113">
        <f t="shared" si="301"/>
        <v>0</v>
      </c>
      <c r="EB189" s="113">
        <f t="shared" si="302"/>
        <v>0</v>
      </c>
      <c r="EC189" s="113">
        <f t="shared" si="239"/>
        <v>0</v>
      </c>
      <c r="ED189" s="113">
        <f t="shared" si="240"/>
        <v>0</v>
      </c>
      <c r="EE189" s="113">
        <f t="shared" si="241"/>
        <v>0</v>
      </c>
      <c r="EF189" s="113">
        <f t="shared" si="242"/>
        <v>0</v>
      </c>
      <c r="EG189" s="113">
        <f t="shared" si="303"/>
        <v>250</v>
      </c>
      <c r="EH189" s="113">
        <f t="shared" si="243"/>
        <v>0</v>
      </c>
      <c r="EI189" s="113">
        <f t="shared" si="244"/>
        <v>0</v>
      </c>
      <c r="EJ189" s="113">
        <f t="shared" si="245"/>
        <v>0</v>
      </c>
      <c r="EK189" s="113">
        <f t="shared" si="304"/>
        <v>0</v>
      </c>
      <c r="EL189" s="113">
        <f t="shared" si="305"/>
        <v>2000</v>
      </c>
      <c r="EM189" s="113">
        <f t="shared" si="306"/>
        <v>0</v>
      </c>
      <c r="EN189" s="113">
        <f t="shared" si="307"/>
        <v>350</v>
      </c>
      <c r="EO189" s="113">
        <f t="shared" si="308"/>
        <v>0</v>
      </c>
      <c r="EP189" s="113">
        <f t="shared" si="309"/>
        <v>0</v>
      </c>
      <c r="EQ189" s="113">
        <f t="shared" si="310"/>
        <v>40</v>
      </c>
      <c r="ER189" s="113">
        <f t="shared" si="311"/>
        <v>0</v>
      </c>
      <c r="ES189" s="113">
        <f t="shared" si="312"/>
        <v>0</v>
      </c>
      <c r="ET189" s="113"/>
      <c r="EU189" s="113">
        <f t="shared" si="313"/>
        <v>0</v>
      </c>
      <c r="EV189" s="113">
        <f t="shared" si="314"/>
        <v>0</v>
      </c>
      <c r="EW189" s="113">
        <f t="shared" si="315"/>
        <v>0</v>
      </c>
      <c r="EX189" s="113">
        <f t="shared" si="316"/>
        <v>0</v>
      </c>
      <c r="EY189" s="113">
        <f t="shared" si="317"/>
        <v>0</v>
      </c>
      <c r="EZ189" s="113">
        <f t="shared" si="318"/>
        <v>222</v>
      </c>
      <c r="FA189" s="113">
        <f t="shared" si="319"/>
        <v>3060</v>
      </c>
      <c r="FB189" s="113">
        <f t="shared" si="320"/>
        <v>0</v>
      </c>
      <c r="FC189" s="113">
        <f t="shared" si="246"/>
        <v>0</v>
      </c>
      <c r="FD189" s="113">
        <f t="shared" si="247"/>
        <v>0</v>
      </c>
      <c r="FE189" s="113">
        <f t="shared" si="321"/>
        <v>0</v>
      </c>
      <c r="FF189" s="113">
        <f t="shared" si="322"/>
        <v>0</v>
      </c>
      <c r="FG189" s="113">
        <f t="shared" si="323"/>
        <v>0</v>
      </c>
      <c r="FH189" s="113">
        <f t="shared" si="324"/>
        <v>0</v>
      </c>
      <c r="FI189" s="113">
        <f t="shared" si="325"/>
        <v>300</v>
      </c>
      <c r="FJ189" s="113">
        <f t="shared" si="326"/>
        <v>0</v>
      </c>
      <c r="FK189" s="113">
        <f t="shared" si="327"/>
        <v>0</v>
      </c>
      <c r="FL189" s="113">
        <f t="shared" si="328"/>
        <v>0</v>
      </c>
      <c r="FM189" s="113">
        <f t="shared" si="248"/>
        <v>0</v>
      </c>
      <c r="FN189" s="113">
        <f t="shared" si="249"/>
        <v>0</v>
      </c>
      <c r="FO189" s="113">
        <f t="shared" si="250"/>
        <v>0</v>
      </c>
      <c r="FP189" s="113">
        <f t="shared" si="251"/>
        <v>0</v>
      </c>
      <c r="FQ189" s="113">
        <f t="shared" si="329"/>
        <v>4000</v>
      </c>
      <c r="FR189" s="113">
        <f t="shared" si="252"/>
        <v>0</v>
      </c>
      <c r="FS189" s="113">
        <f t="shared" si="253"/>
        <v>0</v>
      </c>
      <c r="FT189" s="113">
        <f t="shared" si="254"/>
        <v>0</v>
      </c>
      <c r="FU189" s="113">
        <f t="shared" si="330"/>
        <v>0</v>
      </c>
      <c r="FV189" s="113">
        <f t="shared" si="331"/>
        <v>9000</v>
      </c>
      <c r="FW189" s="113">
        <f t="shared" si="332"/>
        <v>0</v>
      </c>
      <c r="FX189" s="113">
        <f t="shared" si="333"/>
        <v>945</v>
      </c>
      <c r="FY189" s="113">
        <f t="shared" si="334"/>
        <v>0</v>
      </c>
      <c r="FZ189" s="113">
        <f t="shared" si="335"/>
        <v>0</v>
      </c>
      <c r="GA189" s="113">
        <f t="shared" si="336"/>
        <v>2640</v>
      </c>
      <c r="GB189" s="113">
        <f t="shared" si="337"/>
        <v>0</v>
      </c>
      <c r="GC189" s="113">
        <f t="shared" si="338"/>
        <v>0</v>
      </c>
    </row>
    <row r="190" spans="2:185" ht="12.75" customHeight="1" x14ac:dyDescent="0.2">
      <c r="B190" s="124">
        <v>183</v>
      </c>
      <c r="C190" s="121" t="s">
        <v>450</v>
      </c>
      <c r="D190" s="126" t="s">
        <v>224</v>
      </c>
      <c r="E190" s="40">
        <f>SUMIF(Entrada_Dados_Ano_2012!$C$7:$C$253,D190,Entrada_Dados_Ano_2012!$D$7:$D$253)</f>
        <v>0</v>
      </c>
      <c r="F190" s="40">
        <f>SUMIF(Entrada_Dados_Ano_2012!$C$7:$C$253,D190,Entrada_Dados_Ano_2012!$E$7:$E$253)</f>
        <v>0</v>
      </c>
      <c r="G190" s="40">
        <f>SUMIF(Entrada_Dados_Ano_2012!$C$7:$C$253,D190,Entrada_Dados_Ano_2012!$F$7:$F$253)</f>
        <v>0</v>
      </c>
      <c r="H190" s="40">
        <f ca="1">SUMIF(Entrada_Dados_Ano_2012!$C$7:$C$253,D190,Entrada_Dados_Ano_2012!$G$7:$G$251)</f>
        <v>0</v>
      </c>
      <c r="I190" s="40">
        <f>SUMIF(Entrada_Dados_Ano_2012!$C$7:$C$251,D190,Entrada_Dados_Ano_2012!$H$7:$H$253)</f>
        <v>150</v>
      </c>
      <c r="J190" s="40">
        <f>SUMIF(Entrada_Dados_Ano_2012!$C$7:$C$253,D190,Entrada_Dados_Ano_2012!$I$7:$I$253)</f>
        <v>0</v>
      </c>
      <c r="K190" s="40">
        <f>SUMIF(Entrada_Dados_Ano_2012!$C$7:$C$253,D190,Entrada_Dados_Ano_2012!$J$7:$J$253)</f>
        <v>0</v>
      </c>
      <c r="L190" s="40">
        <f>SUMIF(Entrada_Dados_Ano_2012!$C$7:$C$253,D190,Entrada_Dados_Ano_2012!$K$7:$K$253)</f>
        <v>0</v>
      </c>
      <c r="M190" s="40">
        <f>SUMIF(Entrada_Dados_Ano_2012!$C$7:$C$253,D190,Entrada_Dados_Ano_2012!$L$7:$L$253)</f>
        <v>0</v>
      </c>
      <c r="N190" s="40">
        <f>SUMIF(Entrada_Dados_Ano_2012!$C$7:$C$253,D190,Entrada_Dados_Ano_2012!$M$7:$M$253)</f>
        <v>0</v>
      </c>
      <c r="O190" s="40">
        <f>SUMIF(Entrada_Dados_Ano_2012!$C$7:$C$253,D190,Entrada_Dados_Ano_2012!$N$7:$N$253)</f>
        <v>0</v>
      </c>
      <c r="P190" s="40">
        <f>SUMIF(Entrada_Dados_Ano_2012!$C$7:$C$253,D190,Entrada_Dados_Ano_2012!$O$7:$O$253)</f>
        <v>0</v>
      </c>
      <c r="Q190" s="40">
        <f>SUMIF(Entrada_Dados_Ano_2012!$C$7:$C$253,D190,Entrada_Dados_Ano_2012!$P$7:$P$253)</f>
        <v>0</v>
      </c>
      <c r="R190" s="40">
        <f>SUMIF(Entrada_Dados_Ano_2012!$C$7:$C$253,D190,Entrada_Dados_Ano_2012!$Q$7:$Q$253)</f>
        <v>0</v>
      </c>
      <c r="S190" s="40">
        <f>SUMIF(Entrada_Dados_Ano_2012!$C$7:$C$253,D190,Entrada_Dados_Ano_2012!$R$7:$R$253)</f>
        <v>300</v>
      </c>
      <c r="T190" s="40">
        <f>SUMIF(Entrada_Dados_Ano_2012!$C$7:$C$253,D190,Entrada_Dados_Ano_2012!$S$7:$S$253)</f>
        <v>0</v>
      </c>
      <c r="U190" s="40">
        <f>SUMIF(Entrada_Dados_Ano_2012!$C$7:$C$253,D190,Entrada_Dados_Ano_2012!$T$7:$T$253)</f>
        <v>0</v>
      </c>
      <c r="V190" s="40">
        <f>SUMIF(Entrada_Dados_Ano_2012!$C$7:$C$253,D190,Entrada_Dados_Ano_2012!$U$7:$U$253)</f>
        <v>0</v>
      </c>
      <c r="W190" s="145">
        <f>SUMIF(Entrada_Dados_Ano_2012!$C$7:$C$253,D190,Entrada_Dados_Ano_2012!$V$7:$V$253)</f>
        <v>0</v>
      </c>
      <c r="X190" s="142">
        <f>SUMIF(Entrada_Dados_Ano_2012!$C$7:$C$253,D190,Entrada_Dados_Ano_2012!$Y$7:$Y$253)</f>
        <v>0</v>
      </c>
      <c r="Y190" s="40">
        <f>SUMIF(Entrada_Dados_Ano_2012!$C$7:$C$253,D190,Entrada_Dados_Ano_2012!$Z$7:$Z$253)</f>
        <v>0</v>
      </c>
      <c r="Z190" s="40">
        <f>SUMIF(Entrada_Dados_Ano_2012!$C$7:$C$253,D190,Entrada_Dados_Ano_2012!$AA$7:$AA$253)</f>
        <v>0</v>
      </c>
      <c r="AA190" s="40">
        <f>SUMIF(Entrada_Dados_Ano_2012!$C$7:$C$253,D190,Entrada_Dados_Ano_2012!$AB$7:$AB$253)</f>
        <v>0</v>
      </c>
      <c r="AB190" s="40">
        <f>SUMIF(Entrada_Dados_Ano_2012!$C$7:$C$253,D190,Entrada_Dados_Ano_2012!$AC$7:$AC$253)</f>
        <v>150</v>
      </c>
      <c r="AC190" s="40">
        <f>SUMIF(Entrada_Dados_Ano_2012!$C$7:$C$253,D190,Entrada_Dados_Ano_2012!$AD$7:$AD$253)</f>
        <v>0</v>
      </c>
      <c r="AD190" s="40">
        <f>SUMIF(Entrada_Dados_Ano_2012!$C$7:$C$253,D190,Entrada_Dados_Ano_2012!$AE$7:$AE$253)</f>
        <v>0</v>
      </c>
      <c r="AE190" s="40">
        <f>SUMIF(Entrada_Dados_Ano_2012!$C$7:$C$253,D190,Entrada_Dados_Ano_2012!$AF$7:$AF$253)</f>
        <v>0</v>
      </c>
      <c r="AF190" s="40">
        <f>SUMIF(Entrada_Dados_Ano_2012!$C$7:$C$253,D190,Entrada_Dados_Ano_2012!$AG$7:$AG$253)</f>
        <v>0</v>
      </c>
      <c r="AG190" s="40">
        <f>SUMIF(Entrada_Dados_Ano_2012!$C$7:$C$253,D190,Entrada_Dados_Ano_2012!$AH$7:$AH$253)</f>
        <v>0</v>
      </c>
      <c r="AH190" s="40">
        <f>SUMIF(Entrada_Dados_Ano_2012!$C$7:$C$253,D190,Entrada_Dados_Ano_2012!$AI$7:$AI$253)</f>
        <v>0</v>
      </c>
      <c r="AI190" s="40">
        <f>SUMIF(Entrada_Dados_Ano_2012!$C$7:$C$253,D190,Entrada_Dados_Ano_2012!$AJ$7:$AJ$253)</f>
        <v>0</v>
      </c>
      <c r="AJ190" s="40">
        <f>SUMIF(Entrada_Dados_Ano_2012!$C$7:$C$253,D190,Entrada_Dados_Ano_2012!$AK$7:$AK$253)</f>
        <v>0</v>
      </c>
      <c r="AK190" s="40">
        <f>SUMIF(Entrada_Dados_Ano_2012!$C$7:$C$253,D190,Entrada_Dados_Ano_2012!$AL$7:$AL$253)</f>
        <v>0</v>
      </c>
      <c r="AL190" s="40">
        <f>SUMIF(Entrada_Dados_Ano_2012!$C$7:$C$253,D190,Entrada_Dados_Ano_2012!$AM$7:$AM$253)</f>
        <v>300</v>
      </c>
      <c r="AM190" s="40">
        <f>SUMIF(Entrada_Dados_Ano_2012!$C$7:$C$253,D190,Entrada_Dados_Ano_2012!$AN$7:$AN$253)</f>
        <v>0</v>
      </c>
      <c r="AN190" s="40">
        <f>SUMIF(Entrada_Dados_Ano_2012!$C$7:$C$253,D190,Entrada_Dados_Ano_2012!$AO$7:$AO$253)</f>
        <v>0</v>
      </c>
      <c r="AO190" s="40">
        <f>SUMIF(Entrada_Dados_Ano_2012!$C$7:$C$253,D190,Entrada_Dados_Ano_2012!$AP$7:$AP$253)</f>
        <v>0</v>
      </c>
      <c r="AP190" s="145">
        <f>SUMIF(Entrada_Dados_Ano_2012!$C$7:$C$253,D190,Entrada_Dados_Ano_2012!$AQ$7:$AQ$253)</f>
        <v>0</v>
      </c>
      <c r="AQ190" s="142">
        <f>SUMIF(Entrada_Dados_Ano_2012!$C$7:$C$253,D190,Entrada_Dados_Ano_2012!$AT$7:$AT$253)</f>
        <v>0</v>
      </c>
      <c r="AR190" s="40">
        <f>SUMIF(Entrada_Dados_Ano_2012!$C$7:$C$253,D190,Entrada_Dados_Ano_2012!$AU$7:$AU$253)</f>
        <v>0</v>
      </c>
      <c r="AS190" s="40">
        <f>SUMIF(Entrada_Dados_Ano_2012!$C$7:$C$253,D190,Entrada_Dados_Ano_2012!$AV$7:$AV$253)</f>
        <v>0</v>
      </c>
      <c r="AT190" s="40">
        <f>SUMIF(Entrada_Dados_Ano_2012!$C$7:$C$253,D190,Entrada_Dados_Ano_2012!$AW$7:$AW$253)</f>
        <v>0</v>
      </c>
      <c r="AU190" s="40">
        <f>SUMIF(Entrada_Dados_Ano_2012!$C$7:$C$253,D190,Entrada_Dados_Ano_2012!$AX$7:$AX$253)</f>
        <v>180</v>
      </c>
      <c r="AV190" s="40">
        <f>SUMIF(Entrada_Dados_Ano_2012!$C$7:$C$253,D190,Entrada_Dados_Ano_2012!$AY$7:$AY$253)</f>
        <v>0</v>
      </c>
      <c r="AW190" s="40">
        <f>SUMIF(Entrada_Dados_Ano_2012!$C$7:$C$253,D190,Entrada_Dados_Ano_2012!$AZ$7:$AZ$253)</f>
        <v>0</v>
      </c>
      <c r="AX190" s="40">
        <f>SUMIF(Entrada_Dados_Ano_2012!$C$7:$C$253,D190,Entrada_Dados_Ano_2012!$BA$7:$BA$253)</f>
        <v>0</v>
      </c>
      <c r="AY190" s="40">
        <f>SUMIF(Entrada_Dados_Ano_2012!$C$7:$C$253,D190,Entrada_Dados_Ano_2012!$BB$7:$BB$253)</f>
        <v>0</v>
      </c>
      <c r="AZ190" s="40">
        <f>SUMIF(Entrada_Dados_Ano_2012!$C$7:$C$253,D190,Entrada_Dados_Ano_2012!$BC$7:$BC$253)</f>
        <v>0</v>
      </c>
      <c r="BA190" s="40">
        <f>SUMIF(Entrada_Dados_Ano_2012!$C$7:$C$253,D190,Entrada_Dados_Ano_2012!$BD$7:$BD$253)</f>
        <v>0</v>
      </c>
      <c r="BB190" s="40">
        <f>SUMIF(Entrada_Dados_Ano_2012!$C$7:$C$253,D190,Entrada_Dados_Ano_2012!$BE$7:$BE$253)</f>
        <v>0</v>
      </c>
      <c r="BC190" s="40">
        <f>SUMIF(Entrada_Dados_Ano_2012!$C$7:$C$253,D190,Entrada_Dados_Ano_2012!$BF$7:$BF$253)</f>
        <v>0</v>
      </c>
      <c r="BD190" s="40">
        <f>SUMIF(Entrada_Dados_Ano_2012!$C$7:$C$253,D190,Entrada_Dados_Ano_2012!$BG$7:$BG$253)</f>
        <v>0</v>
      </c>
      <c r="BE190" s="40">
        <f>SUMIF(Entrada_Dados_Ano_2012!$C$7:$C$253,D190,Entrada_Dados_Ano_2012!$BH$7:$BH$253)</f>
        <v>1440</v>
      </c>
      <c r="BF190" s="40">
        <f>SUMIF(Entrada_Dados_Ano_2012!$C$7:$C$253,D190,Entrada_Dados_Ano_2012!$BI$7:$BI$253)</f>
        <v>0</v>
      </c>
      <c r="BG190" s="40">
        <f>SUMIF(Entrada_Dados_Ano_2012!$C$7:$C$253,D190,Entrada_Dados_Ano_2012!$BJ$7:$BJ$253)</f>
        <v>0</v>
      </c>
      <c r="BH190" s="40">
        <f>SUMIF(Entrada_Dados_Ano_2012!$C$7:$C$253,D190,Entrada_Dados_Ano_2012!$BK$7:$BK$253)</f>
        <v>0</v>
      </c>
      <c r="BI190" s="40">
        <f>SUMIF(Entrada_Dados_Ano_2012!$C$7:$C$253,D190,Entrada_Dados_Ano_2012!$BL$7:$BL$253)</f>
        <v>0</v>
      </c>
      <c r="BK190" s="80">
        <v>183</v>
      </c>
      <c r="BL190" s="81">
        <f t="shared" si="255"/>
        <v>0</v>
      </c>
      <c r="BM190" s="80" t="str">
        <f>IF(BL190=1,SUM($BL$8:BL190),"")</f>
        <v/>
      </c>
      <c r="BN190" s="86" t="str">
        <f t="shared" si="256"/>
        <v>Pilar de Goiás</v>
      </c>
      <c r="BO190" s="117">
        <f t="shared" si="339"/>
        <v>0</v>
      </c>
      <c r="BP190" s="116">
        <f>HLOOKUP($BP$6,$BZ$6:DI190,BX190)</f>
        <v>0</v>
      </c>
      <c r="BQ190" s="117">
        <f>HLOOKUP($BQ$6,$DJ$6:ES190,BX190)</f>
        <v>0</v>
      </c>
      <c r="BR190" s="116">
        <f>HLOOKUP($BR$6,$ET$6:GC190,BX190)</f>
        <v>0</v>
      </c>
      <c r="BS190" s="84" t="str">
        <f t="shared" si="257"/>
        <v/>
      </c>
      <c r="BT190" s="96" t="str">
        <f>IF((SUM($BL189:$BL$254)=0),"",IF($BK190=VLOOKUP($BK190,$BM$8:$BM$254,1),IF(VLOOKUP($BK190,$BM$8:$BO$254,2)=0,"",VLOOKUP($BK190,$BM$8:$BO$254,3))," "))</f>
        <v/>
      </c>
      <c r="BU190" s="93" t="str">
        <f t="shared" si="258"/>
        <v/>
      </c>
      <c r="BV190" s="90" t="str">
        <f t="shared" si="259"/>
        <v/>
      </c>
      <c r="BW190" s="93" t="str">
        <f t="shared" si="260"/>
        <v/>
      </c>
      <c r="BX190" s="97">
        <v>185</v>
      </c>
      <c r="BY190" s="29"/>
      <c r="BZ190" s="113"/>
      <c r="CA190" s="113">
        <f t="shared" si="261"/>
        <v>0</v>
      </c>
      <c r="CB190" s="113">
        <f t="shared" si="262"/>
        <v>0</v>
      </c>
      <c r="CC190" s="113">
        <f t="shared" si="263"/>
        <v>0</v>
      </c>
      <c r="CD190" s="113">
        <f t="shared" si="264"/>
        <v>0</v>
      </c>
      <c r="CE190" s="113">
        <f t="shared" ca="1" si="265"/>
        <v>0</v>
      </c>
      <c r="CF190" s="113">
        <f t="shared" si="266"/>
        <v>150</v>
      </c>
      <c r="CG190" s="113">
        <f t="shared" si="267"/>
        <v>0</v>
      </c>
      <c r="CH190" s="113">
        <f t="shared" si="268"/>
        <v>0</v>
      </c>
      <c r="CI190" s="113">
        <f t="shared" si="228"/>
        <v>0</v>
      </c>
      <c r="CJ190" s="113">
        <f t="shared" si="229"/>
        <v>0</v>
      </c>
      <c r="CK190" s="113">
        <f t="shared" si="269"/>
        <v>0</v>
      </c>
      <c r="CL190" s="113">
        <f t="shared" si="270"/>
        <v>0</v>
      </c>
      <c r="CM190" s="113">
        <f t="shared" si="271"/>
        <v>0</v>
      </c>
      <c r="CN190" s="113">
        <f t="shared" si="272"/>
        <v>0</v>
      </c>
      <c r="CO190" s="113">
        <f t="shared" si="273"/>
        <v>0</v>
      </c>
      <c r="CP190" s="113">
        <f t="shared" si="274"/>
        <v>0</v>
      </c>
      <c r="CQ190" s="113">
        <f t="shared" si="275"/>
        <v>0</v>
      </c>
      <c r="CR190" s="113">
        <f t="shared" si="276"/>
        <v>0</v>
      </c>
      <c r="CS190" s="113">
        <f t="shared" si="230"/>
        <v>0</v>
      </c>
      <c r="CT190" s="113">
        <f t="shared" si="231"/>
        <v>0</v>
      </c>
      <c r="CU190" s="113">
        <f t="shared" si="232"/>
        <v>0</v>
      </c>
      <c r="CV190" s="113">
        <f t="shared" si="233"/>
        <v>0</v>
      </c>
      <c r="CW190" s="113">
        <f t="shared" si="277"/>
        <v>0</v>
      </c>
      <c r="CX190" s="113">
        <f t="shared" si="234"/>
        <v>0</v>
      </c>
      <c r="CY190" s="113">
        <f t="shared" si="235"/>
        <v>0</v>
      </c>
      <c r="CZ190" s="113">
        <f t="shared" si="236"/>
        <v>0</v>
      </c>
      <c r="DA190" s="113">
        <f t="shared" si="278"/>
        <v>0</v>
      </c>
      <c r="DB190" s="113">
        <f t="shared" si="279"/>
        <v>300</v>
      </c>
      <c r="DC190" s="113">
        <f t="shared" si="280"/>
        <v>0</v>
      </c>
      <c r="DD190" s="113">
        <f t="shared" si="281"/>
        <v>0</v>
      </c>
      <c r="DE190" s="113">
        <f t="shared" si="282"/>
        <v>0</v>
      </c>
      <c r="DF190" s="113">
        <f t="shared" si="283"/>
        <v>0</v>
      </c>
      <c r="DG190" s="113">
        <f t="shared" si="284"/>
        <v>0</v>
      </c>
      <c r="DH190" s="113">
        <f t="shared" si="285"/>
        <v>0</v>
      </c>
      <c r="DI190" s="113">
        <f t="shared" si="286"/>
        <v>0</v>
      </c>
      <c r="DJ190" s="113"/>
      <c r="DK190" s="113">
        <f t="shared" si="287"/>
        <v>0</v>
      </c>
      <c r="DL190" s="113">
        <f t="shared" si="288"/>
        <v>0</v>
      </c>
      <c r="DM190" s="113">
        <f t="shared" si="289"/>
        <v>0</v>
      </c>
      <c r="DN190" s="113">
        <f t="shared" si="290"/>
        <v>0</v>
      </c>
      <c r="DO190" s="113">
        <f t="shared" si="291"/>
        <v>0</v>
      </c>
      <c r="DP190" s="113">
        <f t="shared" si="292"/>
        <v>150</v>
      </c>
      <c r="DQ190" s="113">
        <f t="shared" si="293"/>
        <v>0</v>
      </c>
      <c r="DR190" s="113">
        <f t="shared" si="294"/>
        <v>0</v>
      </c>
      <c r="DS190" s="113">
        <f t="shared" si="237"/>
        <v>0</v>
      </c>
      <c r="DT190" s="113">
        <f t="shared" si="238"/>
        <v>0</v>
      </c>
      <c r="DU190" s="113">
        <f t="shared" si="295"/>
        <v>0</v>
      </c>
      <c r="DV190" s="113">
        <f t="shared" si="296"/>
        <v>0</v>
      </c>
      <c r="DW190" s="113">
        <f t="shared" si="297"/>
        <v>0</v>
      </c>
      <c r="DX190" s="113">
        <f t="shared" si="298"/>
        <v>0</v>
      </c>
      <c r="DY190" s="113">
        <f t="shared" si="299"/>
        <v>0</v>
      </c>
      <c r="DZ190" s="113">
        <f t="shared" si="300"/>
        <v>0</v>
      </c>
      <c r="EA190" s="113">
        <f t="shared" si="301"/>
        <v>0</v>
      </c>
      <c r="EB190" s="113">
        <f t="shared" si="302"/>
        <v>0</v>
      </c>
      <c r="EC190" s="113">
        <f t="shared" si="239"/>
        <v>0</v>
      </c>
      <c r="ED190" s="113">
        <f t="shared" si="240"/>
        <v>0</v>
      </c>
      <c r="EE190" s="113">
        <f t="shared" si="241"/>
        <v>0</v>
      </c>
      <c r="EF190" s="113">
        <f t="shared" si="242"/>
        <v>0</v>
      </c>
      <c r="EG190" s="113">
        <f t="shared" si="303"/>
        <v>0</v>
      </c>
      <c r="EH190" s="113">
        <f t="shared" si="243"/>
        <v>0</v>
      </c>
      <c r="EI190" s="113">
        <f t="shared" si="244"/>
        <v>0</v>
      </c>
      <c r="EJ190" s="113">
        <f t="shared" si="245"/>
        <v>0</v>
      </c>
      <c r="EK190" s="113">
        <f t="shared" si="304"/>
        <v>0</v>
      </c>
      <c r="EL190" s="113">
        <f t="shared" si="305"/>
        <v>300</v>
      </c>
      <c r="EM190" s="113">
        <f t="shared" si="306"/>
        <v>0</v>
      </c>
      <c r="EN190" s="113">
        <f t="shared" si="307"/>
        <v>0</v>
      </c>
      <c r="EO190" s="113">
        <f t="shared" si="308"/>
        <v>0</v>
      </c>
      <c r="EP190" s="113">
        <f t="shared" si="309"/>
        <v>0</v>
      </c>
      <c r="EQ190" s="113">
        <f t="shared" si="310"/>
        <v>0</v>
      </c>
      <c r="ER190" s="113">
        <f t="shared" si="311"/>
        <v>0</v>
      </c>
      <c r="ES190" s="113">
        <f t="shared" si="312"/>
        <v>0</v>
      </c>
      <c r="ET190" s="113"/>
      <c r="EU190" s="113">
        <f t="shared" si="313"/>
        <v>0</v>
      </c>
      <c r="EV190" s="113">
        <f t="shared" si="314"/>
        <v>0</v>
      </c>
      <c r="EW190" s="113">
        <f t="shared" si="315"/>
        <v>0</v>
      </c>
      <c r="EX190" s="113">
        <f t="shared" si="316"/>
        <v>0</v>
      </c>
      <c r="EY190" s="113">
        <f t="shared" si="317"/>
        <v>0</v>
      </c>
      <c r="EZ190" s="113">
        <f t="shared" si="318"/>
        <v>180</v>
      </c>
      <c r="FA190" s="113">
        <f t="shared" si="319"/>
        <v>0</v>
      </c>
      <c r="FB190" s="113">
        <f t="shared" si="320"/>
        <v>0</v>
      </c>
      <c r="FC190" s="113">
        <f t="shared" si="246"/>
        <v>0</v>
      </c>
      <c r="FD190" s="113">
        <f t="shared" si="247"/>
        <v>0</v>
      </c>
      <c r="FE190" s="113">
        <f t="shared" si="321"/>
        <v>0</v>
      </c>
      <c r="FF190" s="113">
        <f t="shared" si="322"/>
        <v>0</v>
      </c>
      <c r="FG190" s="113">
        <f t="shared" si="323"/>
        <v>0</v>
      </c>
      <c r="FH190" s="113">
        <f t="shared" si="324"/>
        <v>0</v>
      </c>
      <c r="FI190" s="113">
        <f t="shared" si="325"/>
        <v>0</v>
      </c>
      <c r="FJ190" s="113">
        <f t="shared" si="326"/>
        <v>0</v>
      </c>
      <c r="FK190" s="113">
        <f t="shared" si="327"/>
        <v>0</v>
      </c>
      <c r="FL190" s="113">
        <f t="shared" si="328"/>
        <v>0</v>
      </c>
      <c r="FM190" s="113">
        <f t="shared" si="248"/>
        <v>0</v>
      </c>
      <c r="FN190" s="113">
        <f t="shared" si="249"/>
        <v>0</v>
      </c>
      <c r="FO190" s="113">
        <f t="shared" si="250"/>
        <v>0</v>
      </c>
      <c r="FP190" s="113">
        <f t="shared" si="251"/>
        <v>0</v>
      </c>
      <c r="FQ190" s="113">
        <f t="shared" si="329"/>
        <v>0</v>
      </c>
      <c r="FR190" s="113">
        <f t="shared" si="252"/>
        <v>0</v>
      </c>
      <c r="FS190" s="113">
        <f t="shared" si="253"/>
        <v>0</v>
      </c>
      <c r="FT190" s="113">
        <f t="shared" si="254"/>
        <v>0</v>
      </c>
      <c r="FU190" s="113">
        <f t="shared" si="330"/>
        <v>0</v>
      </c>
      <c r="FV190" s="113">
        <f t="shared" si="331"/>
        <v>1440</v>
      </c>
      <c r="FW190" s="113">
        <f t="shared" si="332"/>
        <v>0</v>
      </c>
      <c r="FX190" s="113">
        <f t="shared" si="333"/>
        <v>0</v>
      </c>
      <c r="FY190" s="113">
        <f t="shared" si="334"/>
        <v>0</v>
      </c>
      <c r="FZ190" s="113">
        <f t="shared" si="335"/>
        <v>0</v>
      </c>
      <c r="GA190" s="113">
        <f t="shared" si="336"/>
        <v>0</v>
      </c>
      <c r="GB190" s="113">
        <f t="shared" si="337"/>
        <v>0</v>
      </c>
      <c r="GC190" s="113">
        <f t="shared" si="338"/>
        <v>0</v>
      </c>
    </row>
    <row r="191" spans="2:185" ht="12.75" customHeight="1" x14ac:dyDescent="0.2">
      <c r="B191" s="124">
        <v>184</v>
      </c>
      <c r="C191" s="121" t="s">
        <v>43</v>
      </c>
      <c r="D191" s="126" t="s">
        <v>39</v>
      </c>
      <c r="E191" s="40">
        <f>SUMIF(Entrada_Dados_Ano_2012!$C$7:$C$253,D191,Entrada_Dados_Ano_2012!$D$7:$D$253)</f>
        <v>60</v>
      </c>
      <c r="F191" s="40">
        <f>SUMIF(Entrada_Dados_Ano_2012!$C$7:$C$253,D191,Entrada_Dados_Ano_2012!$E$7:$E$253)</f>
        <v>250</v>
      </c>
      <c r="G191" s="40">
        <f>SUMIF(Entrada_Dados_Ano_2012!$C$7:$C$253,D191,Entrada_Dados_Ano_2012!$F$7:$F$253)</f>
        <v>0</v>
      </c>
      <c r="H191" s="40">
        <f ca="1">SUMIF(Entrada_Dados_Ano_2012!$C$7:$C$253,D191,Entrada_Dados_Ano_2012!$G$7:$G$251)</f>
        <v>0</v>
      </c>
      <c r="I191" s="40">
        <f>SUMIF(Entrada_Dados_Ano_2012!$C$7:$C$251,D191,Entrada_Dados_Ano_2012!$H$7:$H$253)</f>
        <v>50</v>
      </c>
      <c r="J191" s="40">
        <f>SUMIF(Entrada_Dados_Ano_2012!$C$7:$C$253,D191,Entrada_Dados_Ano_2012!$I$7:$I$253)</f>
        <v>0</v>
      </c>
      <c r="K191" s="40">
        <f>SUMIF(Entrada_Dados_Ano_2012!$C$7:$C$253,D191,Entrada_Dados_Ano_2012!$J$7:$J$253)</f>
        <v>0</v>
      </c>
      <c r="L191" s="40">
        <f>SUMIF(Entrada_Dados_Ano_2012!$C$7:$C$253,D191,Entrada_Dados_Ano_2012!$K$7:$K$253)</f>
        <v>0</v>
      </c>
      <c r="M191" s="40">
        <f>SUMIF(Entrada_Dados_Ano_2012!$C$7:$C$253,D191,Entrada_Dados_Ano_2012!$L$7:$L$253)</f>
        <v>0</v>
      </c>
      <c r="N191" s="40">
        <f>SUMIF(Entrada_Dados_Ano_2012!$C$7:$C$253,D191,Entrada_Dados_Ano_2012!$M$7:$M$253)</f>
        <v>0</v>
      </c>
      <c r="O191" s="40">
        <f>SUMIF(Entrada_Dados_Ano_2012!$C$7:$C$253,D191,Entrada_Dados_Ano_2012!$N$7:$N$253)</f>
        <v>0</v>
      </c>
      <c r="P191" s="40">
        <f>SUMIF(Entrada_Dados_Ano_2012!$C$7:$C$253,D191,Entrada_Dados_Ano_2012!$O$7:$O$253)</f>
        <v>0</v>
      </c>
      <c r="Q191" s="40">
        <f>SUMIF(Entrada_Dados_Ano_2012!$C$7:$C$253,D191,Entrada_Dados_Ano_2012!$P$7:$P$253)</f>
        <v>320</v>
      </c>
      <c r="R191" s="40">
        <f>SUMIF(Entrada_Dados_Ano_2012!$C$7:$C$253,D191,Entrada_Dados_Ano_2012!$Q$7:$Q$253)</f>
        <v>0</v>
      </c>
      <c r="S191" s="40">
        <f>SUMIF(Entrada_Dados_Ano_2012!$C$7:$C$253,D191,Entrada_Dados_Ano_2012!$R$7:$R$253)</f>
        <v>7300</v>
      </c>
      <c r="T191" s="40">
        <f>SUMIF(Entrada_Dados_Ano_2012!$C$7:$C$253,D191,Entrada_Dados_Ano_2012!$S$7:$S$253)</f>
        <v>60000</v>
      </c>
      <c r="U191" s="40">
        <f>SUMIF(Entrada_Dados_Ano_2012!$C$7:$C$253,D191,Entrada_Dados_Ano_2012!$T$7:$T$253)</f>
        <v>0</v>
      </c>
      <c r="V191" s="40">
        <f>SUMIF(Entrada_Dados_Ano_2012!$C$7:$C$253,D191,Entrada_Dados_Ano_2012!$U$7:$U$253)</f>
        <v>313</v>
      </c>
      <c r="W191" s="145">
        <f>SUMIF(Entrada_Dados_Ano_2012!$C$7:$C$253,D191,Entrada_Dados_Ano_2012!$V$7:$V$253)</f>
        <v>0</v>
      </c>
      <c r="X191" s="142">
        <f>SUMIF(Entrada_Dados_Ano_2012!$C$7:$C$253,D191,Entrada_Dados_Ano_2012!$Y$7:$Y$253)</f>
        <v>60</v>
      </c>
      <c r="Y191" s="40">
        <f>SUMIF(Entrada_Dados_Ano_2012!$C$7:$C$253,D191,Entrada_Dados_Ano_2012!$Z$7:$Z$253)</f>
        <v>250</v>
      </c>
      <c r="Z191" s="40">
        <f>SUMIF(Entrada_Dados_Ano_2012!$C$7:$C$253,D191,Entrada_Dados_Ano_2012!$AA$7:$AA$253)</f>
        <v>0</v>
      </c>
      <c r="AA191" s="40">
        <f>SUMIF(Entrada_Dados_Ano_2012!$C$7:$C$253,D191,Entrada_Dados_Ano_2012!$AB$7:$AB$253)</f>
        <v>0</v>
      </c>
      <c r="AB191" s="40">
        <f>SUMIF(Entrada_Dados_Ano_2012!$C$7:$C$253,D191,Entrada_Dados_Ano_2012!$AC$7:$AC$253)</f>
        <v>50</v>
      </c>
      <c r="AC191" s="40">
        <f>SUMIF(Entrada_Dados_Ano_2012!$C$7:$C$253,D191,Entrada_Dados_Ano_2012!$AD$7:$AD$253)</f>
        <v>0</v>
      </c>
      <c r="AD191" s="40">
        <f>SUMIF(Entrada_Dados_Ano_2012!$C$7:$C$253,D191,Entrada_Dados_Ano_2012!$AE$7:$AE$253)</f>
        <v>0</v>
      </c>
      <c r="AE191" s="40">
        <f>SUMIF(Entrada_Dados_Ano_2012!$C$7:$C$253,D191,Entrada_Dados_Ano_2012!$AF$7:$AF$253)</f>
        <v>0</v>
      </c>
      <c r="AF191" s="40">
        <f>SUMIF(Entrada_Dados_Ano_2012!$C$7:$C$253,D191,Entrada_Dados_Ano_2012!$AG$7:$AG$253)</f>
        <v>0</v>
      </c>
      <c r="AG191" s="40">
        <f>SUMIF(Entrada_Dados_Ano_2012!$C$7:$C$253,D191,Entrada_Dados_Ano_2012!$AH$7:$AH$253)</f>
        <v>0</v>
      </c>
      <c r="AH191" s="40">
        <f>SUMIF(Entrada_Dados_Ano_2012!$C$7:$C$253,D191,Entrada_Dados_Ano_2012!$AI$7:$AI$253)</f>
        <v>0</v>
      </c>
      <c r="AI191" s="40">
        <f>SUMIF(Entrada_Dados_Ano_2012!$C$7:$C$253,D191,Entrada_Dados_Ano_2012!$AJ$7:$AJ$253)</f>
        <v>0</v>
      </c>
      <c r="AJ191" s="40">
        <f>SUMIF(Entrada_Dados_Ano_2012!$C$7:$C$253,D191,Entrada_Dados_Ano_2012!$AK$7:$AK$253)</f>
        <v>320</v>
      </c>
      <c r="AK191" s="40">
        <f>SUMIF(Entrada_Dados_Ano_2012!$C$7:$C$253,D191,Entrada_Dados_Ano_2012!$AL$7:$AL$253)</f>
        <v>0</v>
      </c>
      <c r="AL191" s="40">
        <f>SUMIF(Entrada_Dados_Ano_2012!$C$7:$C$253,D191,Entrada_Dados_Ano_2012!$AM$7:$AM$253)</f>
        <v>7300</v>
      </c>
      <c r="AM191" s="40">
        <f>SUMIF(Entrada_Dados_Ano_2012!$C$7:$C$253,D191,Entrada_Dados_Ano_2012!$AN$7:$AN$253)</f>
        <v>60000</v>
      </c>
      <c r="AN191" s="40">
        <f>SUMIF(Entrada_Dados_Ano_2012!$C$7:$C$253,D191,Entrada_Dados_Ano_2012!$AO$7:$AO$253)</f>
        <v>0</v>
      </c>
      <c r="AO191" s="40">
        <f>SUMIF(Entrada_Dados_Ano_2012!$C$7:$C$253,D191,Entrada_Dados_Ano_2012!$AP$7:$AP$253)</f>
        <v>313</v>
      </c>
      <c r="AP191" s="145">
        <f>SUMIF(Entrada_Dados_Ano_2012!$C$7:$C$253,D191,Entrada_Dados_Ano_2012!$AQ$7:$AQ$253)</f>
        <v>0</v>
      </c>
      <c r="AQ191" s="142">
        <f>SUMIF(Entrada_Dados_Ano_2012!$C$7:$C$253,D191,Entrada_Dados_Ano_2012!$AT$7:$AT$253)</f>
        <v>1200</v>
      </c>
      <c r="AR191" s="40">
        <f>SUMIF(Entrada_Dados_Ano_2012!$C$7:$C$253,D191,Entrada_Dados_Ano_2012!$AU$7:$AU$253)</f>
        <v>700</v>
      </c>
      <c r="AS191" s="40">
        <f>SUMIF(Entrada_Dados_Ano_2012!$C$7:$C$253,D191,Entrada_Dados_Ano_2012!$AV$7:$AV$253)</f>
        <v>0</v>
      </c>
      <c r="AT191" s="40">
        <f>SUMIF(Entrada_Dados_Ano_2012!$C$7:$C$253,D191,Entrada_Dados_Ano_2012!$AW$7:$AW$253)</f>
        <v>0</v>
      </c>
      <c r="AU191" s="40">
        <f>SUMIF(Entrada_Dados_Ano_2012!$C$7:$C$253,D191,Entrada_Dados_Ano_2012!$AX$7:$AX$253)</f>
        <v>110</v>
      </c>
      <c r="AV191" s="40">
        <f>SUMIF(Entrada_Dados_Ano_2012!$C$7:$C$253,D191,Entrada_Dados_Ano_2012!$AY$7:$AY$253)</f>
        <v>0</v>
      </c>
      <c r="AW191" s="40">
        <f>SUMIF(Entrada_Dados_Ano_2012!$C$7:$C$253,D191,Entrada_Dados_Ano_2012!$AZ$7:$AZ$253)</f>
        <v>0</v>
      </c>
      <c r="AX191" s="40">
        <f>SUMIF(Entrada_Dados_Ano_2012!$C$7:$C$253,D191,Entrada_Dados_Ano_2012!$BA$7:$BA$253)</f>
        <v>0</v>
      </c>
      <c r="AY191" s="40">
        <f>SUMIF(Entrada_Dados_Ano_2012!$C$7:$C$253,D191,Entrada_Dados_Ano_2012!$BB$7:$BB$253)</f>
        <v>0</v>
      </c>
      <c r="AZ191" s="40">
        <f>SUMIF(Entrada_Dados_Ano_2012!$C$7:$C$253,D191,Entrada_Dados_Ano_2012!$BC$7:$BC$253)</f>
        <v>0</v>
      </c>
      <c r="BA191" s="40">
        <f>SUMIF(Entrada_Dados_Ano_2012!$C$7:$C$253,D191,Entrada_Dados_Ano_2012!$BD$7:$BD$253)</f>
        <v>0</v>
      </c>
      <c r="BB191" s="40">
        <f>SUMIF(Entrada_Dados_Ano_2012!$C$7:$C$253,D191,Entrada_Dados_Ano_2012!$BE$7:$BE$253)</f>
        <v>0</v>
      </c>
      <c r="BC191" s="40">
        <f>SUMIF(Entrada_Dados_Ano_2012!$C$7:$C$253,D191,Entrada_Dados_Ano_2012!$BF$7:$BF$253)</f>
        <v>6400</v>
      </c>
      <c r="BD191" s="40">
        <f>SUMIF(Entrada_Dados_Ano_2012!$C$7:$C$253,D191,Entrada_Dados_Ano_2012!$BG$7:$BG$253)</f>
        <v>0</v>
      </c>
      <c r="BE191" s="40">
        <f>SUMIF(Entrada_Dados_Ano_2012!$C$7:$C$253,D191,Entrada_Dados_Ano_2012!$BH$7:$BH$253)</f>
        <v>42150</v>
      </c>
      <c r="BF191" s="40">
        <f>SUMIF(Entrada_Dados_Ano_2012!$C$7:$C$253,D191,Entrada_Dados_Ano_2012!$BI$7:$BI$253)</f>
        <v>174000</v>
      </c>
      <c r="BG191" s="40">
        <f>SUMIF(Entrada_Dados_Ano_2012!$C$7:$C$253,D191,Entrada_Dados_Ano_2012!$BJ$7:$BJ$253)</f>
        <v>0</v>
      </c>
      <c r="BH191" s="40">
        <f>SUMIF(Entrada_Dados_Ano_2012!$C$7:$C$253,D191,Entrada_Dados_Ano_2012!$BK$7:$BK$253)</f>
        <v>25040</v>
      </c>
      <c r="BI191" s="40">
        <f>SUMIF(Entrada_Dados_Ano_2012!$C$7:$C$253,D191,Entrada_Dados_Ano_2012!$BL$7:$BL$253)</f>
        <v>0</v>
      </c>
      <c r="BK191" s="80">
        <v>184</v>
      </c>
      <c r="BL191" s="81">
        <f t="shared" si="255"/>
        <v>0</v>
      </c>
      <c r="BM191" s="80" t="str">
        <f>IF(BL191=1,SUM($BL$8:BL191),"")</f>
        <v/>
      </c>
      <c r="BN191" s="86" t="str">
        <f t="shared" si="256"/>
        <v>Piracanjuba</v>
      </c>
      <c r="BO191" s="117">
        <f t="shared" si="339"/>
        <v>0</v>
      </c>
      <c r="BP191" s="116">
        <f>HLOOKUP($BP$6,$BZ$6:DI191,BX191)</f>
        <v>0</v>
      </c>
      <c r="BQ191" s="117">
        <f>HLOOKUP($BQ$6,$DJ$6:ES191,BX191)</f>
        <v>0</v>
      </c>
      <c r="BR191" s="116">
        <f>HLOOKUP($BR$6,$ET$6:GC191,BX191)</f>
        <v>0</v>
      </c>
      <c r="BS191" s="84" t="str">
        <f t="shared" si="257"/>
        <v/>
      </c>
      <c r="BT191" s="96" t="str">
        <f>IF((SUM($BL190:$BL$254)=0),"",IF($BK191=VLOOKUP($BK191,$BM$8:$BM$254,1),IF(VLOOKUP($BK191,$BM$8:$BO$254,2)=0,"",VLOOKUP($BK191,$BM$8:$BO$254,3))," "))</f>
        <v/>
      </c>
      <c r="BU191" s="93" t="str">
        <f t="shared" si="258"/>
        <v/>
      </c>
      <c r="BV191" s="90" t="str">
        <f t="shared" si="259"/>
        <v/>
      </c>
      <c r="BW191" s="93" t="str">
        <f t="shared" si="260"/>
        <v/>
      </c>
      <c r="BX191" s="97">
        <v>186</v>
      </c>
      <c r="BY191" s="29"/>
      <c r="BZ191" s="113"/>
      <c r="CA191" s="113">
        <f t="shared" si="261"/>
        <v>0</v>
      </c>
      <c r="CB191" s="113">
        <f t="shared" si="262"/>
        <v>60</v>
      </c>
      <c r="CC191" s="113">
        <f t="shared" si="263"/>
        <v>250</v>
      </c>
      <c r="CD191" s="113">
        <f t="shared" si="264"/>
        <v>0</v>
      </c>
      <c r="CE191" s="113">
        <f t="shared" ca="1" si="265"/>
        <v>0</v>
      </c>
      <c r="CF191" s="113">
        <f t="shared" si="266"/>
        <v>50</v>
      </c>
      <c r="CG191" s="113">
        <f t="shared" si="267"/>
        <v>5</v>
      </c>
      <c r="CH191" s="113">
        <f t="shared" si="268"/>
        <v>0</v>
      </c>
      <c r="CI191" s="113">
        <f t="shared" si="228"/>
        <v>40</v>
      </c>
      <c r="CJ191" s="113">
        <f t="shared" si="229"/>
        <v>0</v>
      </c>
      <c r="CK191" s="113">
        <f t="shared" si="269"/>
        <v>0</v>
      </c>
      <c r="CL191" s="113">
        <f t="shared" si="270"/>
        <v>0</v>
      </c>
      <c r="CM191" s="113">
        <f t="shared" si="271"/>
        <v>0</v>
      </c>
      <c r="CN191" s="113">
        <f t="shared" si="272"/>
        <v>0</v>
      </c>
      <c r="CO191" s="113">
        <f t="shared" si="273"/>
        <v>0</v>
      </c>
      <c r="CP191" s="113">
        <f t="shared" si="274"/>
        <v>0</v>
      </c>
      <c r="CQ191" s="113">
        <f t="shared" si="275"/>
        <v>0</v>
      </c>
      <c r="CR191" s="113">
        <f t="shared" si="276"/>
        <v>0</v>
      </c>
      <c r="CS191" s="113">
        <f t="shared" si="230"/>
        <v>0</v>
      </c>
      <c r="CT191" s="113">
        <f t="shared" si="231"/>
        <v>213</v>
      </c>
      <c r="CU191" s="113">
        <f t="shared" si="232"/>
        <v>0</v>
      </c>
      <c r="CV191" s="113">
        <f t="shared" si="233"/>
        <v>0</v>
      </c>
      <c r="CW191" s="113">
        <f t="shared" si="277"/>
        <v>320</v>
      </c>
      <c r="CX191" s="113">
        <f t="shared" si="234"/>
        <v>0</v>
      </c>
      <c r="CY191" s="113">
        <f t="shared" si="235"/>
        <v>0</v>
      </c>
      <c r="CZ191" s="113">
        <f t="shared" si="236"/>
        <v>0</v>
      </c>
      <c r="DA191" s="113">
        <f t="shared" si="278"/>
        <v>0</v>
      </c>
      <c r="DB191" s="113">
        <f t="shared" si="279"/>
        <v>7300</v>
      </c>
      <c r="DC191" s="113">
        <f t="shared" si="280"/>
        <v>105</v>
      </c>
      <c r="DD191" s="113">
        <f t="shared" si="281"/>
        <v>60000</v>
      </c>
      <c r="DE191" s="113">
        <f t="shared" si="282"/>
        <v>0</v>
      </c>
      <c r="DF191" s="113">
        <f t="shared" si="283"/>
        <v>0</v>
      </c>
      <c r="DG191" s="113">
        <f t="shared" si="284"/>
        <v>313</v>
      </c>
      <c r="DH191" s="113">
        <f t="shared" si="285"/>
        <v>0</v>
      </c>
      <c r="DI191" s="113">
        <f t="shared" si="286"/>
        <v>0</v>
      </c>
      <c r="DJ191" s="113"/>
      <c r="DK191" s="113">
        <f t="shared" si="287"/>
        <v>0</v>
      </c>
      <c r="DL191" s="113">
        <f t="shared" si="288"/>
        <v>60</v>
      </c>
      <c r="DM191" s="113">
        <f t="shared" si="289"/>
        <v>250</v>
      </c>
      <c r="DN191" s="113">
        <f t="shared" si="290"/>
        <v>0</v>
      </c>
      <c r="DO191" s="113">
        <f t="shared" si="291"/>
        <v>0</v>
      </c>
      <c r="DP191" s="113">
        <f t="shared" si="292"/>
        <v>50</v>
      </c>
      <c r="DQ191" s="113">
        <f t="shared" si="293"/>
        <v>5</v>
      </c>
      <c r="DR191" s="113">
        <f t="shared" si="294"/>
        <v>0</v>
      </c>
      <c r="DS191" s="113">
        <f t="shared" si="237"/>
        <v>40</v>
      </c>
      <c r="DT191" s="113">
        <f t="shared" si="238"/>
        <v>0</v>
      </c>
      <c r="DU191" s="113">
        <f t="shared" si="295"/>
        <v>0</v>
      </c>
      <c r="DV191" s="113">
        <f t="shared" si="296"/>
        <v>0</v>
      </c>
      <c r="DW191" s="113">
        <f t="shared" si="297"/>
        <v>0</v>
      </c>
      <c r="DX191" s="113">
        <f t="shared" si="298"/>
        <v>0</v>
      </c>
      <c r="DY191" s="113">
        <f t="shared" si="299"/>
        <v>0</v>
      </c>
      <c r="DZ191" s="113">
        <f t="shared" si="300"/>
        <v>0</v>
      </c>
      <c r="EA191" s="113">
        <f t="shared" si="301"/>
        <v>0</v>
      </c>
      <c r="EB191" s="113">
        <f t="shared" si="302"/>
        <v>0</v>
      </c>
      <c r="EC191" s="113">
        <f t="shared" si="239"/>
        <v>0</v>
      </c>
      <c r="ED191" s="113">
        <f t="shared" si="240"/>
        <v>213</v>
      </c>
      <c r="EE191" s="113">
        <f t="shared" si="241"/>
        <v>0</v>
      </c>
      <c r="EF191" s="113">
        <f t="shared" si="242"/>
        <v>0</v>
      </c>
      <c r="EG191" s="113">
        <f t="shared" si="303"/>
        <v>320</v>
      </c>
      <c r="EH191" s="113">
        <f t="shared" si="243"/>
        <v>0</v>
      </c>
      <c r="EI191" s="113">
        <f t="shared" si="244"/>
        <v>0</v>
      </c>
      <c r="EJ191" s="113">
        <f t="shared" si="245"/>
        <v>0</v>
      </c>
      <c r="EK191" s="113">
        <f t="shared" si="304"/>
        <v>0</v>
      </c>
      <c r="EL191" s="113">
        <f t="shared" si="305"/>
        <v>7300</v>
      </c>
      <c r="EM191" s="113">
        <f t="shared" si="306"/>
        <v>105</v>
      </c>
      <c r="EN191" s="113">
        <f t="shared" si="307"/>
        <v>60000</v>
      </c>
      <c r="EO191" s="113">
        <f t="shared" si="308"/>
        <v>0</v>
      </c>
      <c r="EP191" s="113">
        <f t="shared" si="309"/>
        <v>0</v>
      </c>
      <c r="EQ191" s="113">
        <f t="shared" si="310"/>
        <v>313</v>
      </c>
      <c r="ER191" s="113">
        <f t="shared" si="311"/>
        <v>0</v>
      </c>
      <c r="ES191" s="113">
        <f t="shared" si="312"/>
        <v>0</v>
      </c>
      <c r="ET191" s="113"/>
      <c r="EU191" s="113">
        <f t="shared" si="313"/>
        <v>0</v>
      </c>
      <c r="EV191" s="113">
        <f t="shared" si="314"/>
        <v>1200</v>
      </c>
      <c r="EW191" s="113">
        <f t="shared" si="315"/>
        <v>700</v>
      </c>
      <c r="EX191" s="113">
        <f t="shared" si="316"/>
        <v>0</v>
      </c>
      <c r="EY191" s="113">
        <f t="shared" si="317"/>
        <v>0</v>
      </c>
      <c r="EZ191" s="113">
        <f t="shared" si="318"/>
        <v>110</v>
      </c>
      <c r="FA191" s="113">
        <f t="shared" si="319"/>
        <v>100</v>
      </c>
      <c r="FB191" s="113">
        <f t="shared" si="320"/>
        <v>0</v>
      </c>
      <c r="FC191" s="113">
        <f t="shared" si="246"/>
        <v>64</v>
      </c>
      <c r="FD191" s="113">
        <f t="shared" si="247"/>
        <v>0</v>
      </c>
      <c r="FE191" s="113">
        <f t="shared" si="321"/>
        <v>0</v>
      </c>
      <c r="FF191" s="113">
        <f t="shared" si="322"/>
        <v>0</v>
      </c>
      <c r="FG191" s="113">
        <f t="shared" si="323"/>
        <v>0</v>
      </c>
      <c r="FH191" s="113">
        <f t="shared" si="324"/>
        <v>0</v>
      </c>
      <c r="FI191" s="113">
        <f t="shared" si="325"/>
        <v>0</v>
      </c>
      <c r="FJ191" s="113">
        <f t="shared" si="326"/>
        <v>0</v>
      </c>
      <c r="FK191" s="113">
        <f t="shared" si="327"/>
        <v>0</v>
      </c>
      <c r="FL191" s="113">
        <f t="shared" si="328"/>
        <v>0</v>
      </c>
      <c r="FM191" s="113">
        <f t="shared" si="248"/>
        <v>0</v>
      </c>
      <c r="FN191" s="113">
        <f t="shared" si="249"/>
        <v>4899</v>
      </c>
      <c r="FO191" s="113">
        <f t="shared" si="250"/>
        <v>0</v>
      </c>
      <c r="FP191" s="113">
        <f t="shared" si="251"/>
        <v>0</v>
      </c>
      <c r="FQ191" s="113">
        <f t="shared" si="329"/>
        <v>6400</v>
      </c>
      <c r="FR191" s="113">
        <f t="shared" si="252"/>
        <v>0</v>
      </c>
      <c r="FS191" s="113">
        <f t="shared" si="253"/>
        <v>0</v>
      </c>
      <c r="FT191" s="113">
        <f t="shared" si="254"/>
        <v>0</v>
      </c>
      <c r="FU191" s="113">
        <f t="shared" si="330"/>
        <v>0</v>
      </c>
      <c r="FV191" s="113">
        <f t="shared" si="331"/>
        <v>42150</v>
      </c>
      <c r="FW191" s="113">
        <f t="shared" si="332"/>
        <v>1890</v>
      </c>
      <c r="FX191" s="113">
        <f t="shared" si="333"/>
        <v>174000</v>
      </c>
      <c r="FY191" s="113">
        <f t="shared" si="334"/>
        <v>0</v>
      </c>
      <c r="FZ191" s="113">
        <f t="shared" si="335"/>
        <v>0</v>
      </c>
      <c r="GA191" s="113">
        <f t="shared" si="336"/>
        <v>25040</v>
      </c>
      <c r="GB191" s="113">
        <f t="shared" si="337"/>
        <v>0</v>
      </c>
      <c r="GC191" s="113">
        <f t="shared" si="338"/>
        <v>0</v>
      </c>
    </row>
    <row r="192" spans="2:185" ht="12.75" customHeight="1" x14ac:dyDescent="0.2">
      <c r="B192" s="124">
        <v>185</v>
      </c>
      <c r="C192" s="121" t="s">
        <v>451</v>
      </c>
      <c r="D192" s="126" t="s">
        <v>225</v>
      </c>
      <c r="E192" s="40">
        <f>SUMIF(Entrada_Dados_Ano_2012!$C$7:$C$253,D192,Entrada_Dados_Ano_2012!$D$7:$D$253)</f>
        <v>0</v>
      </c>
      <c r="F192" s="40">
        <f>SUMIF(Entrada_Dados_Ano_2012!$C$7:$C$253,D192,Entrada_Dados_Ano_2012!$E$7:$E$253)</f>
        <v>0</v>
      </c>
      <c r="G192" s="40">
        <f>SUMIF(Entrada_Dados_Ano_2012!$C$7:$C$253,D192,Entrada_Dados_Ano_2012!$F$7:$F$253)</f>
        <v>0</v>
      </c>
      <c r="H192" s="40">
        <f ca="1">SUMIF(Entrada_Dados_Ano_2012!$C$7:$C$253,D192,Entrada_Dados_Ano_2012!$G$7:$G$251)</f>
        <v>0</v>
      </c>
      <c r="I192" s="40">
        <f>SUMIF(Entrada_Dados_Ano_2012!$C$7:$C$251,D192,Entrada_Dados_Ano_2012!$H$7:$H$253)</f>
        <v>150</v>
      </c>
      <c r="J192" s="40">
        <f>SUMIF(Entrada_Dados_Ano_2012!$C$7:$C$253,D192,Entrada_Dados_Ano_2012!$I$7:$I$253)</f>
        <v>0</v>
      </c>
      <c r="K192" s="40">
        <f>SUMIF(Entrada_Dados_Ano_2012!$C$7:$C$253,D192,Entrada_Dados_Ano_2012!$J$7:$J$253)</f>
        <v>8</v>
      </c>
      <c r="L192" s="40">
        <f>SUMIF(Entrada_Dados_Ano_2012!$C$7:$C$253,D192,Entrada_Dados_Ano_2012!$K$7:$K$253)</f>
        <v>0</v>
      </c>
      <c r="M192" s="40">
        <f>SUMIF(Entrada_Dados_Ano_2012!$C$7:$C$253,D192,Entrada_Dados_Ano_2012!$L$7:$L$253)</f>
        <v>0</v>
      </c>
      <c r="N192" s="40">
        <f>SUMIF(Entrada_Dados_Ano_2012!$C$7:$C$253,D192,Entrada_Dados_Ano_2012!$M$7:$M$253)</f>
        <v>0</v>
      </c>
      <c r="O192" s="40">
        <f>SUMIF(Entrada_Dados_Ano_2012!$C$7:$C$253,D192,Entrada_Dados_Ano_2012!$N$7:$N$253)</f>
        <v>0</v>
      </c>
      <c r="P192" s="40">
        <f>SUMIF(Entrada_Dados_Ano_2012!$C$7:$C$253,D192,Entrada_Dados_Ano_2012!$O$7:$O$253)</f>
        <v>0</v>
      </c>
      <c r="Q192" s="40">
        <f>SUMIF(Entrada_Dados_Ano_2012!$C$7:$C$253,D192,Entrada_Dados_Ano_2012!$P$7:$P$253)</f>
        <v>80</v>
      </c>
      <c r="R192" s="40">
        <f>SUMIF(Entrada_Dados_Ano_2012!$C$7:$C$253,D192,Entrada_Dados_Ano_2012!$Q$7:$Q$253)</f>
        <v>0</v>
      </c>
      <c r="S192" s="40">
        <f>SUMIF(Entrada_Dados_Ano_2012!$C$7:$C$253,D192,Entrada_Dados_Ano_2012!$R$7:$R$253)</f>
        <v>950</v>
      </c>
      <c r="T192" s="40">
        <f>SUMIF(Entrada_Dados_Ano_2012!$C$7:$C$253,D192,Entrada_Dados_Ano_2012!$S$7:$S$253)</f>
        <v>10000</v>
      </c>
      <c r="U192" s="40">
        <f>SUMIF(Entrada_Dados_Ano_2012!$C$7:$C$253,D192,Entrada_Dados_Ano_2012!$T$7:$T$253)</f>
        <v>0</v>
      </c>
      <c r="V192" s="40">
        <f>SUMIF(Entrada_Dados_Ano_2012!$C$7:$C$253,D192,Entrada_Dados_Ano_2012!$U$7:$U$253)</f>
        <v>0</v>
      </c>
      <c r="W192" s="145">
        <f>SUMIF(Entrada_Dados_Ano_2012!$C$7:$C$253,D192,Entrada_Dados_Ano_2012!$V$7:$V$253)</f>
        <v>0</v>
      </c>
      <c r="X192" s="142">
        <f>SUMIF(Entrada_Dados_Ano_2012!$C$7:$C$253,D192,Entrada_Dados_Ano_2012!$Y$7:$Y$253)</f>
        <v>0</v>
      </c>
      <c r="Y192" s="40">
        <f>SUMIF(Entrada_Dados_Ano_2012!$C$7:$C$253,D192,Entrada_Dados_Ano_2012!$Z$7:$Z$253)</f>
        <v>0</v>
      </c>
      <c r="Z192" s="40">
        <f>SUMIF(Entrada_Dados_Ano_2012!$C$7:$C$253,D192,Entrada_Dados_Ano_2012!$AA$7:$AA$253)</f>
        <v>0</v>
      </c>
      <c r="AA192" s="40">
        <f>SUMIF(Entrada_Dados_Ano_2012!$C$7:$C$253,D192,Entrada_Dados_Ano_2012!$AB$7:$AB$253)</f>
        <v>0</v>
      </c>
      <c r="AB192" s="40">
        <f>SUMIF(Entrada_Dados_Ano_2012!$C$7:$C$253,D192,Entrada_Dados_Ano_2012!$AC$7:$AC$253)</f>
        <v>150</v>
      </c>
      <c r="AC192" s="40">
        <f>SUMIF(Entrada_Dados_Ano_2012!$C$7:$C$253,D192,Entrada_Dados_Ano_2012!$AD$7:$AD$253)</f>
        <v>0</v>
      </c>
      <c r="AD192" s="40">
        <f>SUMIF(Entrada_Dados_Ano_2012!$C$7:$C$253,D192,Entrada_Dados_Ano_2012!$AE$7:$AE$253)</f>
        <v>8</v>
      </c>
      <c r="AE192" s="40">
        <f>SUMIF(Entrada_Dados_Ano_2012!$C$7:$C$253,D192,Entrada_Dados_Ano_2012!$AF$7:$AF$253)</f>
        <v>0</v>
      </c>
      <c r="AF192" s="40">
        <f>SUMIF(Entrada_Dados_Ano_2012!$C$7:$C$253,D192,Entrada_Dados_Ano_2012!$AG$7:$AG$253)</f>
        <v>0</v>
      </c>
      <c r="AG192" s="40">
        <f>SUMIF(Entrada_Dados_Ano_2012!$C$7:$C$253,D192,Entrada_Dados_Ano_2012!$AH$7:$AH$253)</f>
        <v>0</v>
      </c>
      <c r="AH192" s="40">
        <f>SUMIF(Entrada_Dados_Ano_2012!$C$7:$C$253,D192,Entrada_Dados_Ano_2012!$AI$7:$AI$253)</f>
        <v>0</v>
      </c>
      <c r="AI192" s="40">
        <f>SUMIF(Entrada_Dados_Ano_2012!$C$7:$C$253,D192,Entrada_Dados_Ano_2012!$AJ$7:$AJ$253)</f>
        <v>0</v>
      </c>
      <c r="AJ192" s="40">
        <f>SUMIF(Entrada_Dados_Ano_2012!$C$7:$C$253,D192,Entrada_Dados_Ano_2012!$AK$7:$AK$253)</f>
        <v>80</v>
      </c>
      <c r="AK192" s="40">
        <f>SUMIF(Entrada_Dados_Ano_2012!$C$7:$C$253,D192,Entrada_Dados_Ano_2012!$AL$7:$AL$253)</f>
        <v>0</v>
      </c>
      <c r="AL192" s="40">
        <f>SUMIF(Entrada_Dados_Ano_2012!$C$7:$C$253,D192,Entrada_Dados_Ano_2012!$AM$7:$AM$253)</f>
        <v>950</v>
      </c>
      <c r="AM192" s="40">
        <f>SUMIF(Entrada_Dados_Ano_2012!$C$7:$C$253,D192,Entrada_Dados_Ano_2012!$AN$7:$AN$253)</f>
        <v>10000</v>
      </c>
      <c r="AN192" s="40">
        <f>SUMIF(Entrada_Dados_Ano_2012!$C$7:$C$253,D192,Entrada_Dados_Ano_2012!$AO$7:$AO$253)</f>
        <v>0</v>
      </c>
      <c r="AO192" s="40">
        <f>SUMIF(Entrada_Dados_Ano_2012!$C$7:$C$253,D192,Entrada_Dados_Ano_2012!$AP$7:$AP$253)</f>
        <v>0</v>
      </c>
      <c r="AP192" s="145">
        <f>SUMIF(Entrada_Dados_Ano_2012!$C$7:$C$253,D192,Entrada_Dados_Ano_2012!$AQ$7:$AQ$253)</f>
        <v>0</v>
      </c>
      <c r="AQ192" s="142">
        <f>SUMIF(Entrada_Dados_Ano_2012!$C$7:$C$253,D192,Entrada_Dados_Ano_2012!$AT$7:$AT$253)</f>
        <v>0</v>
      </c>
      <c r="AR192" s="40">
        <f>SUMIF(Entrada_Dados_Ano_2012!$C$7:$C$253,D192,Entrada_Dados_Ano_2012!$AU$7:$AU$253)</f>
        <v>0</v>
      </c>
      <c r="AS192" s="40">
        <f>SUMIF(Entrada_Dados_Ano_2012!$C$7:$C$253,D192,Entrada_Dados_Ano_2012!$AV$7:$AV$253)</f>
        <v>0</v>
      </c>
      <c r="AT192" s="40">
        <f>SUMIF(Entrada_Dados_Ano_2012!$C$7:$C$253,D192,Entrada_Dados_Ano_2012!$AW$7:$AW$253)</f>
        <v>0</v>
      </c>
      <c r="AU192" s="40">
        <f>SUMIF(Entrada_Dados_Ano_2012!$C$7:$C$253,D192,Entrada_Dados_Ano_2012!$AX$7:$AX$253)</f>
        <v>300</v>
      </c>
      <c r="AV192" s="40">
        <f>SUMIF(Entrada_Dados_Ano_2012!$C$7:$C$253,D192,Entrada_Dados_Ano_2012!$AY$7:$AY$253)</f>
        <v>0</v>
      </c>
      <c r="AW192" s="40">
        <f>SUMIF(Entrada_Dados_Ano_2012!$C$7:$C$253,D192,Entrada_Dados_Ano_2012!$AZ$7:$AZ$253)</f>
        <v>480</v>
      </c>
      <c r="AX192" s="40">
        <f>SUMIF(Entrada_Dados_Ano_2012!$C$7:$C$253,D192,Entrada_Dados_Ano_2012!$BA$7:$BA$253)</f>
        <v>0</v>
      </c>
      <c r="AY192" s="40">
        <f>SUMIF(Entrada_Dados_Ano_2012!$C$7:$C$253,D192,Entrada_Dados_Ano_2012!$BB$7:$BB$253)</f>
        <v>0</v>
      </c>
      <c r="AZ192" s="40">
        <f>SUMIF(Entrada_Dados_Ano_2012!$C$7:$C$253,D192,Entrada_Dados_Ano_2012!$BC$7:$BC$253)</f>
        <v>0</v>
      </c>
      <c r="BA192" s="40">
        <f>SUMIF(Entrada_Dados_Ano_2012!$C$7:$C$253,D192,Entrada_Dados_Ano_2012!$BD$7:$BD$253)</f>
        <v>0</v>
      </c>
      <c r="BB192" s="40">
        <f>SUMIF(Entrada_Dados_Ano_2012!$C$7:$C$253,D192,Entrada_Dados_Ano_2012!$BE$7:$BE$253)</f>
        <v>0</v>
      </c>
      <c r="BC192" s="40">
        <f>SUMIF(Entrada_Dados_Ano_2012!$C$7:$C$253,D192,Entrada_Dados_Ano_2012!$BF$7:$BF$253)</f>
        <v>1440</v>
      </c>
      <c r="BD192" s="40">
        <f>SUMIF(Entrada_Dados_Ano_2012!$C$7:$C$253,D192,Entrada_Dados_Ano_2012!$BG$7:$BG$253)</f>
        <v>0</v>
      </c>
      <c r="BE192" s="40">
        <f>SUMIF(Entrada_Dados_Ano_2012!$C$7:$C$253,D192,Entrada_Dados_Ano_2012!$BH$7:$BH$253)</f>
        <v>4365</v>
      </c>
      <c r="BF192" s="40">
        <f>SUMIF(Entrada_Dados_Ano_2012!$C$7:$C$253,D192,Entrada_Dados_Ano_2012!$BI$7:$BI$253)</f>
        <v>31500</v>
      </c>
      <c r="BG192" s="40">
        <f>SUMIF(Entrada_Dados_Ano_2012!$C$7:$C$253,D192,Entrada_Dados_Ano_2012!$BJ$7:$BJ$253)</f>
        <v>0</v>
      </c>
      <c r="BH192" s="40">
        <f>SUMIF(Entrada_Dados_Ano_2012!$C$7:$C$253,D192,Entrada_Dados_Ano_2012!$BK$7:$BK$253)</f>
        <v>0</v>
      </c>
      <c r="BI192" s="40">
        <f>SUMIF(Entrada_Dados_Ano_2012!$C$7:$C$253,D192,Entrada_Dados_Ano_2012!$BL$7:$BL$253)</f>
        <v>0</v>
      </c>
      <c r="BK192" s="80">
        <v>185</v>
      </c>
      <c r="BL192" s="81">
        <f t="shared" si="255"/>
        <v>0</v>
      </c>
      <c r="BM192" s="80" t="str">
        <f>IF(BL192=1,SUM($BL$8:BL192),"")</f>
        <v/>
      </c>
      <c r="BN192" s="86" t="str">
        <f t="shared" si="256"/>
        <v>Piranhas</v>
      </c>
      <c r="BO192" s="117">
        <f t="shared" si="339"/>
        <v>0</v>
      </c>
      <c r="BP192" s="116">
        <f>HLOOKUP($BP$6,$BZ$6:DI192,BX192)</f>
        <v>0</v>
      </c>
      <c r="BQ192" s="117">
        <f>HLOOKUP($BQ$6,$DJ$6:ES192,BX192)</f>
        <v>0</v>
      </c>
      <c r="BR192" s="116">
        <f>HLOOKUP($BR$6,$ET$6:GC192,BX192)</f>
        <v>0</v>
      </c>
      <c r="BS192" s="84" t="str">
        <f t="shared" si="257"/>
        <v/>
      </c>
      <c r="BT192" s="96" t="str">
        <f>IF((SUM($BL191:$BL$254)=0),"",IF($BK192=VLOOKUP($BK192,$BM$8:$BM$254,1),IF(VLOOKUP($BK192,$BM$8:$BO$254,2)=0,"",VLOOKUP($BK192,$BM$8:$BO$254,3))," "))</f>
        <v/>
      </c>
      <c r="BU192" s="93" t="str">
        <f t="shared" si="258"/>
        <v/>
      </c>
      <c r="BV192" s="90" t="str">
        <f t="shared" si="259"/>
        <v/>
      </c>
      <c r="BW192" s="93" t="str">
        <f t="shared" si="260"/>
        <v/>
      </c>
      <c r="BX192" s="97">
        <v>187</v>
      </c>
      <c r="BY192" s="29"/>
      <c r="BZ192" s="113"/>
      <c r="CA192" s="113">
        <f t="shared" si="261"/>
        <v>0</v>
      </c>
      <c r="CB192" s="113">
        <f t="shared" si="262"/>
        <v>0</v>
      </c>
      <c r="CC192" s="113">
        <f t="shared" si="263"/>
        <v>0</v>
      </c>
      <c r="CD192" s="113">
        <f t="shared" si="264"/>
        <v>0</v>
      </c>
      <c r="CE192" s="113">
        <f t="shared" ca="1" si="265"/>
        <v>0</v>
      </c>
      <c r="CF192" s="113">
        <f t="shared" si="266"/>
        <v>150</v>
      </c>
      <c r="CG192" s="113">
        <f t="shared" si="267"/>
        <v>28</v>
      </c>
      <c r="CH192" s="113">
        <f t="shared" si="268"/>
        <v>0</v>
      </c>
      <c r="CI192" s="113">
        <f t="shared" si="228"/>
        <v>0</v>
      </c>
      <c r="CJ192" s="113">
        <f t="shared" si="229"/>
        <v>0</v>
      </c>
      <c r="CK192" s="113">
        <f t="shared" si="269"/>
        <v>8</v>
      </c>
      <c r="CL192" s="113">
        <f t="shared" si="270"/>
        <v>0</v>
      </c>
      <c r="CM192" s="113">
        <f t="shared" si="271"/>
        <v>0</v>
      </c>
      <c r="CN192" s="113">
        <f t="shared" si="272"/>
        <v>0</v>
      </c>
      <c r="CO192" s="113">
        <f t="shared" si="273"/>
        <v>0</v>
      </c>
      <c r="CP192" s="113">
        <f t="shared" si="274"/>
        <v>0</v>
      </c>
      <c r="CQ192" s="113">
        <f t="shared" si="275"/>
        <v>0</v>
      </c>
      <c r="CR192" s="113">
        <f t="shared" si="276"/>
        <v>0</v>
      </c>
      <c r="CS192" s="113">
        <f t="shared" si="230"/>
        <v>0</v>
      </c>
      <c r="CT192" s="113">
        <f t="shared" si="231"/>
        <v>0</v>
      </c>
      <c r="CU192" s="113">
        <f t="shared" si="232"/>
        <v>0</v>
      </c>
      <c r="CV192" s="113">
        <f t="shared" si="233"/>
        <v>0</v>
      </c>
      <c r="CW192" s="113">
        <f t="shared" si="277"/>
        <v>80</v>
      </c>
      <c r="CX192" s="113">
        <f t="shared" si="234"/>
        <v>0</v>
      </c>
      <c r="CY192" s="113">
        <f t="shared" si="235"/>
        <v>0</v>
      </c>
      <c r="CZ192" s="113">
        <f t="shared" si="236"/>
        <v>0</v>
      </c>
      <c r="DA192" s="113">
        <f t="shared" si="278"/>
        <v>0</v>
      </c>
      <c r="DB192" s="113">
        <f t="shared" si="279"/>
        <v>950</v>
      </c>
      <c r="DC192" s="113">
        <f t="shared" si="280"/>
        <v>0</v>
      </c>
      <c r="DD192" s="113">
        <f t="shared" si="281"/>
        <v>10000</v>
      </c>
      <c r="DE192" s="113">
        <f t="shared" si="282"/>
        <v>0</v>
      </c>
      <c r="DF192" s="113">
        <f t="shared" si="283"/>
        <v>0</v>
      </c>
      <c r="DG192" s="113">
        <f t="shared" si="284"/>
        <v>0</v>
      </c>
      <c r="DH192" s="113">
        <f t="shared" si="285"/>
        <v>0</v>
      </c>
      <c r="DI192" s="113">
        <f t="shared" si="286"/>
        <v>0</v>
      </c>
      <c r="DJ192" s="113"/>
      <c r="DK192" s="113">
        <f t="shared" si="287"/>
        <v>0</v>
      </c>
      <c r="DL192" s="113">
        <f t="shared" si="288"/>
        <v>0</v>
      </c>
      <c r="DM192" s="113">
        <f t="shared" si="289"/>
        <v>0</v>
      </c>
      <c r="DN192" s="113">
        <f t="shared" si="290"/>
        <v>0</v>
      </c>
      <c r="DO192" s="113">
        <f t="shared" si="291"/>
        <v>0</v>
      </c>
      <c r="DP192" s="113">
        <f t="shared" si="292"/>
        <v>150</v>
      </c>
      <c r="DQ192" s="113">
        <f t="shared" si="293"/>
        <v>28</v>
      </c>
      <c r="DR192" s="113">
        <f t="shared" si="294"/>
        <v>0</v>
      </c>
      <c r="DS192" s="113">
        <f t="shared" si="237"/>
        <v>0</v>
      </c>
      <c r="DT192" s="113">
        <f t="shared" si="238"/>
        <v>0</v>
      </c>
      <c r="DU192" s="113">
        <f t="shared" si="295"/>
        <v>8</v>
      </c>
      <c r="DV192" s="113">
        <f t="shared" si="296"/>
        <v>0</v>
      </c>
      <c r="DW192" s="113">
        <f t="shared" si="297"/>
        <v>0</v>
      </c>
      <c r="DX192" s="113">
        <f t="shared" si="298"/>
        <v>0</v>
      </c>
      <c r="DY192" s="113">
        <f t="shared" si="299"/>
        <v>0</v>
      </c>
      <c r="DZ192" s="113">
        <f t="shared" si="300"/>
        <v>0</v>
      </c>
      <c r="EA192" s="113">
        <f t="shared" si="301"/>
        <v>0</v>
      </c>
      <c r="EB192" s="113">
        <f t="shared" si="302"/>
        <v>0</v>
      </c>
      <c r="EC192" s="113">
        <f t="shared" si="239"/>
        <v>0</v>
      </c>
      <c r="ED192" s="113">
        <f t="shared" si="240"/>
        <v>0</v>
      </c>
      <c r="EE192" s="113">
        <f t="shared" si="241"/>
        <v>0</v>
      </c>
      <c r="EF192" s="113">
        <f t="shared" si="242"/>
        <v>0</v>
      </c>
      <c r="EG192" s="113">
        <f t="shared" si="303"/>
        <v>80</v>
      </c>
      <c r="EH192" s="113">
        <f t="shared" si="243"/>
        <v>0</v>
      </c>
      <c r="EI192" s="113">
        <f t="shared" si="244"/>
        <v>0</v>
      </c>
      <c r="EJ192" s="113">
        <f t="shared" si="245"/>
        <v>0</v>
      </c>
      <c r="EK192" s="113">
        <f t="shared" si="304"/>
        <v>0</v>
      </c>
      <c r="EL192" s="113">
        <f t="shared" si="305"/>
        <v>950</v>
      </c>
      <c r="EM192" s="113">
        <f t="shared" si="306"/>
        <v>0</v>
      </c>
      <c r="EN192" s="113">
        <f t="shared" si="307"/>
        <v>10000</v>
      </c>
      <c r="EO192" s="113">
        <f t="shared" si="308"/>
        <v>0</v>
      </c>
      <c r="EP192" s="113">
        <f t="shared" si="309"/>
        <v>0</v>
      </c>
      <c r="EQ192" s="113">
        <f t="shared" si="310"/>
        <v>0</v>
      </c>
      <c r="ER192" s="113">
        <f t="shared" si="311"/>
        <v>0</v>
      </c>
      <c r="ES192" s="113">
        <f t="shared" si="312"/>
        <v>0</v>
      </c>
      <c r="ET192" s="113"/>
      <c r="EU192" s="113">
        <f t="shared" si="313"/>
        <v>0</v>
      </c>
      <c r="EV192" s="113">
        <f t="shared" si="314"/>
        <v>0</v>
      </c>
      <c r="EW192" s="113">
        <f t="shared" si="315"/>
        <v>0</v>
      </c>
      <c r="EX192" s="113">
        <f t="shared" si="316"/>
        <v>0</v>
      </c>
      <c r="EY192" s="113">
        <f t="shared" si="317"/>
        <v>0</v>
      </c>
      <c r="EZ192" s="113">
        <f t="shared" si="318"/>
        <v>300</v>
      </c>
      <c r="FA192" s="113">
        <f t="shared" si="319"/>
        <v>230</v>
      </c>
      <c r="FB192" s="113">
        <f t="shared" si="320"/>
        <v>0</v>
      </c>
      <c r="FC192" s="113">
        <f t="shared" si="246"/>
        <v>0</v>
      </c>
      <c r="FD192" s="113">
        <f t="shared" si="247"/>
        <v>0</v>
      </c>
      <c r="FE192" s="113">
        <f t="shared" si="321"/>
        <v>480</v>
      </c>
      <c r="FF192" s="113">
        <f t="shared" si="322"/>
        <v>0</v>
      </c>
      <c r="FG192" s="113">
        <f t="shared" si="323"/>
        <v>0</v>
      </c>
      <c r="FH192" s="113">
        <f t="shared" si="324"/>
        <v>0</v>
      </c>
      <c r="FI192" s="113">
        <f t="shared" si="325"/>
        <v>0</v>
      </c>
      <c r="FJ192" s="113">
        <f t="shared" si="326"/>
        <v>0</v>
      </c>
      <c r="FK192" s="113">
        <f t="shared" si="327"/>
        <v>0</v>
      </c>
      <c r="FL192" s="113">
        <f t="shared" si="328"/>
        <v>0</v>
      </c>
      <c r="FM192" s="113">
        <f t="shared" si="248"/>
        <v>0</v>
      </c>
      <c r="FN192" s="113">
        <f t="shared" si="249"/>
        <v>0</v>
      </c>
      <c r="FO192" s="113">
        <f t="shared" si="250"/>
        <v>0</v>
      </c>
      <c r="FP192" s="113">
        <f t="shared" si="251"/>
        <v>0</v>
      </c>
      <c r="FQ192" s="113">
        <f t="shared" si="329"/>
        <v>1440</v>
      </c>
      <c r="FR192" s="113">
        <f t="shared" si="252"/>
        <v>0</v>
      </c>
      <c r="FS192" s="113">
        <f t="shared" si="253"/>
        <v>0</v>
      </c>
      <c r="FT192" s="113">
        <f t="shared" si="254"/>
        <v>0</v>
      </c>
      <c r="FU192" s="113">
        <f t="shared" si="330"/>
        <v>0</v>
      </c>
      <c r="FV192" s="113">
        <f t="shared" si="331"/>
        <v>4365</v>
      </c>
      <c r="FW192" s="113">
        <f t="shared" si="332"/>
        <v>0</v>
      </c>
      <c r="FX192" s="113">
        <f t="shared" si="333"/>
        <v>31500</v>
      </c>
      <c r="FY192" s="113">
        <f t="shared" si="334"/>
        <v>0</v>
      </c>
      <c r="FZ192" s="113">
        <f t="shared" si="335"/>
        <v>0</v>
      </c>
      <c r="GA192" s="113">
        <f t="shared" si="336"/>
        <v>0</v>
      </c>
      <c r="GB192" s="113">
        <f t="shared" si="337"/>
        <v>0</v>
      </c>
      <c r="GC192" s="113">
        <f t="shared" si="338"/>
        <v>0</v>
      </c>
    </row>
    <row r="193" spans="2:185" ht="12.75" customHeight="1" x14ac:dyDescent="0.2">
      <c r="B193" s="124">
        <v>186</v>
      </c>
      <c r="C193" s="121" t="s">
        <v>452</v>
      </c>
      <c r="D193" s="126" t="s">
        <v>226</v>
      </c>
      <c r="E193" s="40">
        <f>SUMIF(Entrada_Dados_Ano_2012!$C$7:$C$253,D193,Entrada_Dados_Ano_2012!$D$7:$D$253)</f>
        <v>0</v>
      </c>
      <c r="F193" s="40">
        <f>SUMIF(Entrada_Dados_Ano_2012!$C$7:$C$253,D193,Entrada_Dados_Ano_2012!$E$7:$E$253)</f>
        <v>0</v>
      </c>
      <c r="G193" s="40">
        <f>SUMIF(Entrada_Dados_Ano_2012!$C$7:$C$253,D193,Entrada_Dados_Ano_2012!$F$7:$F$253)</f>
        <v>0</v>
      </c>
      <c r="H193" s="40">
        <f ca="1">SUMIF(Entrada_Dados_Ano_2012!$C$7:$C$253,D193,Entrada_Dados_Ano_2012!$G$7:$G$251)</f>
        <v>0</v>
      </c>
      <c r="I193" s="40">
        <f>SUMIF(Entrada_Dados_Ano_2012!$C$7:$C$251,D193,Entrada_Dados_Ano_2012!$H$7:$H$253)</f>
        <v>40</v>
      </c>
      <c r="J193" s="40">
        <f>SUMIF(Entrada_Dados_Ano_2012!$C$7:$C$253,D193,Entrada_Dados_Ano_2012!$I$7:$I$253)</f>
        <v>0</v>
      </c>
      <c r="K193" s="40">
        <f>SUMIF(Entrada_Dados_Ano_2012!$C$7:$C$253,D193,Entrada_Dados_Ano_2012!$J$7:$J$253)</f>
        <v>5</v>
      </c>
      <c r="L193" s="40">
        <f>SUMIF(Entrada_Dados_Ano_2012!$C$7:$C$253,D193,Entrada_Dados_Ano_2012!$K$7:$K$253)</f>
        <v>0</v>
      </c>
      <c r="M193" s="40">
        <f>SUMIF(Entrada_Dados_Ano_2012!$C$7:$C$253,D193,Entrada_Dados_Ano_2012!$L$7:$L$253)</f>
        <v>0</v>
      </c>
      <c r="N193" s="40">
        <f>SUMIF(Entrada_Dados_Ano_2012!$C$7:$C$253,D193,Entrada_Dados_Ano_2012!$M$7:$M$253)</f>
        <v>0</v>
      </c>
      <c r="O193" s="40">
        <f>SUMIF(Entrada_Dados_Ano_2012!$C$7:$C$253,D193,Entrada_Dados_Ano_2012!$N$7:$N$253)</f>
        <v>0</v>
      </c>
      <c r="P193" s="40">
        <f>SUMIF(Entrada_Dados_Ano_2012!$C$7:$C$253,D193,Entrada_Dados_Ano_2012!$O$7:$O$253)</f>
        <v>0</v>
      </c>
      <c r="Q193" s="40">
        <f>SUMIF(Entrada_Dados_Ano_2012!$C$7:$C$253,D193,Entrada_Dados_Ano_2012!$P$7:$P$253)</f>
        <v>100</v>
      </c>
      <c r="R193" s="40">
        <f>SUMIF(Entrada_Dados_Ano_2012!$C$7:$C$253,D193,Entrada_Dados_Ano_2012!$Q$7:$Q$253)</f>
        <v>0</v>
      </c>
      <c r="S193" s="40">
        <f>SUMIF(Entrada_Dados_Ano_2012!$C$7:$C$253,D193,Entrada_Dados_Ano_2012!$R$7:$R$253)</f>
        <v>4000</v>
      </c>
      <c r="T193" s="40">
        <f>SUMIF(Entrada_Dados_Ano_2012!$C$7:$C$253,D193,Entrada_Dados_Ano_2012!$S$7:$S$253)</f>
        <v>1800</v>
      </c>
      <c r="U193" s="40">
        <f>SUMIF(Entrada_Dados_Ano_2012!$C$7:$C$253,D193,Entrada_Dados_Ano_2012!$T$7:$T$253)</f>
        <v>0</v>
      </c>
      <c r="V193" s="40">
        <f>SUMIF(Entrada_Dados_Ano_2012!$C$7:$C$253,D193,Entrada_Dados_Ano_2012!$U$7:$U$253)</f>
        <v>40</v>
      </c>
      <c r="W193" s="145">
        <f>SUMIF(Entrada_Dados_Ano_2012!$C$7:$C$253,D193,Entrada_Dados_Ano_2012!$V$7:$V$253)</f>
        <v>0</v>
      </c>
      <c r="X193" s="142">
        <f>SUMIF(Entrada_Dados_Ano_2012!$C$7:$C$253,D193,Entrada_Dados_Ano_2012!$Y$7:$Y$253)</f>
        <v>0</v>
      </c>
      <c r="Y193" s="40">
        <f>SUMIF(Entrada_Dados_Ano_2012!$C$7:$C$253,D193,Entrada_Dados_Ano_2012!$Z$7:$Z$253)</f>
        <v>0</v>
      </c>
      <c r="Z193" s="40">
        <f>SUMIF(Entrada_Dados_Ano_2012!$C$7:$C$253,D193,Entrada_Dados_Ano_2012!$AA$7:$AA$253)</f>
        <v>0</v>
      </c>
      <c r="AA193" s="40">
        <f>SUMIF(Entrada_Dados_Ano_2012!$C$7:$C$253,D193,Entrada_Dados_Ano_2012!$AB$7:$AB$253)</f>
        <v>0</v>
      </c>
      <c r="AB193" s="40">
        <f>SUMIF(Entrada_Dados_Ano_2012!$C$7:$C$253,D193,Entrada_Dados_Ano_2012!$AC$7:$AC$253)</f>
        <v>40</v>
      </c>
      <c r="AC193" s="40">
        <f>SUMIF(Entrada_Dados_Ano_2012!$C$7:$C$253,D193,Entrada_Dados_Ano_2012!$AD$7:$AD$253)</f>
        <v>0</v>
      </c>
      <c r="AD193" s="40">
        <f>SUMIF(Entrada_Dados_Ano_2012!$C$7:$C$253,D193,Entrada_Dados_Ano_2012!$AE$7:$AE$253)</f>
        <v>5</v>
      </c>
      <c r="AE193" s="40">
        <f>SUMIF(Entrada_Dados_Ano_2012!$C$7:$C$253,D193,Entrada_Dados_Ano_2012!$AF$7:$AF$253)</f>
        <v>0</v>
      </c>
      <c r="AF193" s="40">
        <f>SUMIF(Entrada_Dados_Ano_2012!$C$7:$C$253,D193,Entrada_Dados_Ano_2012!$AG$7:$AG$253)</f>
        <v>0</v>
      </c>
      <c r="AG193" s="40">
        <f>SUMIF(Entrada_Dados_Ano_2012!$C$7:$C$253,D193,Entrada_Dados_Ano_2012!$AH$7:$AH$253)</f>
        <v>0</v>
      </c>
      <c r="AH193" s="40">
        <f>SUMIF(Entrada_Dados_Ano_2012!$C$7:$C$253,D193,Entrada_Dados_Ano_2012!$AI$7:$AI$253)</f>
        <v>0</v>
      </c>
      <c r="AI193" s="40">
        <f>SUMIF(Entrada_Dados_Ano_2012!$C$7:$C$253,D193,Entrada_Dados_Ano_2012!$AJ$7:$AJ$253)</f>
        <v>0</v>
      </c>
      <c r="AJ193" s="40">
        <f>SUMIF(Entrada_Dados_Ano_2012!$C$7:$C$253,D193,Entrada_Dados_Ano_2012!$AK$7:$AK$253)</f>
        <v>100</v>
      </c>
      <c r="AK193" s="40">
        <f>SUMIF(Entrada_Dados_Ano_2012!$C$7:$C$253,D193,Entrada_Dados_Ano_2012!$AL$7:$AL$253)</f>
        <v>0</v>
      </c>
      <c r="AL193" s="40">
        <f>SUMIF(Entrada_Dados_Ano_2012!$C$7:$C$253,D193,Entrada_Dados_Ano_2012!$AM$7:$AM$253)</f>
        <v>4000</v>
      </c>
      <c r="AM193" s="40">
        <f>SUMIF(Entrada_Dados_Ano_2012!$C$7:$C$253,D193,Entrada_Dados_Ano_2012!$AN$7:$AN$253)</f>
        <v>1800</v>
      </c>
      <c r="AN193" s="40">
        <f>SUMIF(Entrada_Dados_Ano_2012!$C$7:$C$253,D193,Entrada_Dados_Ano_2012!$AO$7:$AO$253)</f>
        <v>0</v>
      </c>
      <c r="AO193" s="40">
        <f>SUMIF(Entrada_Dados_Ano_2012!$C$7:$C$253,D193,Entrada_Dados_Ano_2012!$AP$7:$AP$253)</f>
        <v>40</v>
      </c>
      <c r="AP193" s="145">
        <f>SUMIF(Entrada_Dados_Ano_2012!$C$7:$C$253,D193,Entrada_Dados_Ano_2012!$AQ$7:$AQ$253)</f>
        <v>0</v>
      </c>
      <c r="AQ193" s="142">
        <f>SUMIF(Entrada_Dados_Ano_2012!$C$7:$C$253,D193,Entrada_Dados_Ano_2012!$AT$7:$AT$253)</f>
        <v>0</v>
      </c>
      <c r="AR193" s="40">
        <f>SUMIF(Entrada_Dados_Ano_2012!$C$7:$C$253,D193,Entrada_Dados_Ano_2012!$AU$7:$AU$253)</f>
        <v>0</v>
      </c>
      <c r="AS193" s="40">
        <f>SUMIF(Entrada_Dados_Ano_2012!$C$7:$C$253,D193,Entrada_Dados_Ano_2012!$AV$7:$AV$253)</f>
        <v>0</v>
      </c>
      <c r="AT193" s="40">
        <f>SUMIF(Entrada_Dados_Ano_2012!$C$7:$C$253,D193,Entrada_Dados_Ano_2012!$AW$7:$AW$253)</f>
        <v>0</v>
      </c>
      <c r="AU193" s="40">
        <f>SUMIF(Entrada_Dados_Ano_2012!$C$7:$C$253,D193,Entrada_Dados_Ano_2012!$AX$7:$AX$253)</f>
        <v>65</v>
      </c>
      <c r="AV193" s="40">
        <f>SUMIF(Entrada_Dados_Ano_2012!$C$7:$C$253,D193,Entrada_Dados_Ano_2012!$AY$7:$AY$253)</f>
        <v>0</v>
      </c>
      <c r="AW193" s="40">
        <f>SUMIF(Entrada_Dados_Ano_2012!$C$7:$C$253,D193,Entrada_Dados_Ano_2012!$AZ$7:$AZ$253)</f>
        <v>325</v>
      </c>
      <c r="AX193" s="40">
        <f>SUMIF(Entrada_Dados_Ano_2012!$C$7:$C$253,D193,Entrada_Dados_Ano_2012!$BA$7:$BA$253)</f>
        <v>0</v>
      </c>
      <c r="AY193" s="40">
        <f>SUMIF(Entrada_Dados_Ano_2012!$C$7:$C$253,D193,Entrada_Dados_Ano_2012!$BB$7:$BB$253)</f>
        <v>0</v>
      </c>
      <c r="AZ193" s="40">
        <f>SUMIF(Entrada_Dados_Ano_2012!$C$7:$C$253,D193,Entrada_Dados_Ano_2012!$BC$7:$BC$253)</f>
        <v>0</v>
      </c>
      <c r="BA193" s="40">
        <f>SUMIF(Entrada_Dados_Ano_2012!$C$7:$C$253,D193,Entrada_Dados_Ano_2012!$BD$7:$BD$253)</f>
        <v>0</v>
      </c>
      <c r="BB193" s="40">
        <f>SUMIF(Entrada_Dados_Ano_2012!$C$7:$C$253,D193,Entrada_Dados_Ano_2012!$BE$7:$BE$253)</f>
        <v>0</v>
      </c>
      <c r="BC193" s="40">
        <f>SUMIF(Entrada_Dados_Ano_2012!$C$7:$C$253,D193,Entrada_Dados_Ano_2012!$BF$7:$BF$253)</f>
        <v>1500</v>
      </c>
      <c r="BD193" s="40">
        <f>SUMIF(Entrada_Dados_Ano_2012!$C$7:$C$253,D193,Entrada_Dados_Ano_2012!$BG$7:$BG$253)</f>
        <v>0</v>
      </c>
      <c r="BE193" s="40">
        <f>SUMIF(Entrada_Dados_Ano_2012!$C$7:$C$253,D193,Entrada_Dados_Ano_2012!$BH$7:$BH$253)</f>
        <v>26000</v>
      </c>
      <c r="BF193" s="40">
        <f>SUMIF(Entrada_Dados_Ano_2012!$C$7:$C$253,D193,Entrada_Dados_Ano_2012!$BI$7:$BI$253)</f>
        <v>5400</v>
      </c>
      <c r="BG193" s="40">
        <f>SUMIF(Entrada_Dados_Ano_2012!$C$7:$C$253,D193,Entrada_Dados_Ano_2012!$BJ$7:$BJ$253)</f>
        <v>0</v>
      </c>
      <c r="BH193" s="40">
        <f>SUMIF(Entrada_Dados_Ano_2012!$C$7:$C$253,D193,Entrada_Dados_Ano_2012!$BK$7:$BK$253)</f>
        <v>3560</v>
      </c>
      <c r="BI193" s="40">
        <f>SUMIF(Entrada_Dados_Ano_2012!$C$7:$C$253,D193,Entrada_Dados_Ano_2012!$BL$7:$BL$253)</f>
        <v>0</v>
      </c>
      <c r="BK193" s="80">
        <v>186</v>
      </c>
      <c r="BL193" s="81">
        <f t="shared" si="255"/>
        <v>0</v>
      </c>
      <c r="BM193" s="80" t="str">
        <f>IF(BL193=1,SUM($BL$8:BL193),"")</f>
        <v/>
      </c>
      <c r="BN193" s="86" t="str">
        <f t="shared" si="256"/>
        <v>Pirenópolis</v>
      </c>
      <c r="BO193" s="117">
        <f t="shared" si="339"/>
        <v>0</v>
      </c>
      <c r="BP193" s="116">
        <f>HLOOKUP($BP$6,$BZ$6:DI193,BX193)</f>
        <v>0</v>
      </c>
      <c r="BQ193" s="117">
        <f>HLOOKUP($BQ$6,$DJ$6:ES193,BX193)</f>
        <v>0</v>
      </c>
      <c r="BR193" s="116">
        <f>HLOOKUP($BR$6,$ET$6:GC193,BX193)</f>
        <v>0</v>
      </c>
      <c r="BS193" s="84" t="str">
        <f t="shared" si="257"/>
        <v/>
      </c>
      <c r="BT193" s="96" t="str">
        <f>IF((SUM($BL192:$BL$254)=0),"",IF($BK193=VLOOKUP($BK193,$BM$8:$BM$254,1),IF(VLOOKUP($BK193,$BM$8:$BO$254,2)=0,"",VLOOKUP($BK193,$BM$8:$BO$254,3))," "))</f>
        <v/>
      </c>
      <c r="BU193" s="93" t="str">
        <f t="shared" si="258"/>
        <v/>
      </c>
      <c r="BV193" s="90" t="str">
        <f t="shared" si="259"/>
        <v/>
      </c>
      <c r="BW193" s="93" t="str">
        <f t="shared" si="260"/>
        <v/>
      </c>
      <c r="BX193" s="97">
        <v>188</v>
      </c>
      <c r="BY193" s="29"/>
      <c r="BZ193" s="113"/>
      <c r="CA193" s="113">
        <f t="shared" si="261"/>
        <v>0</v>
      </c>
      <c r="CB193" s="113">
        <f t="shared" si="262"/>
        <v>0</v>
      </c>
      <c r="CC193" s="113">
        <f t="shared" si="263"/>
        <v>0</v>
      </c>
      <c r="CD193" s="113">
        <f t="shared" si="264"/>
        <v>0</v>
      </c>
      <c r="CE193" s="113">
        <f t="shared" ca="1" si="265"/>
        <v>0</v>
      </c>
      <c r="CF193" s="113">
        <f t="shared" si="266"/>
        <v>40</v>
      </c>
      <c r="CG193" s="113">
        <f t="shared" si="267"/>
        <v>800</v>
      </c>
      <c r="CH193" s="113">
        <f t="shared" si="268"/>
        <v>0</v>
      </c>
      <c r="CI193" s="113">
        <f t="shared" si="228"/>
        <v>200</v>
      </c>
      <c r="CJ193" s="113">
        <f t="shared" si="229"/>
        <v>0</v>
      </c>
      <c r="CK193" s="113">
        <f t="shared" si="269"/>
        <v>5</v>
      </c>
      <c r="CL193" s="113">
        <f t="shared" si="270"/>
        <v>0</v>
      </c>
      <c r="CM193" s="113">
        <f t="shared" si="271"/>
        <v>0</v>
      </c>
      <c r="CN193" s="113">
        <f t="shared" si="272"/>
        <v>0</v>
      </c>
      <c r="CO193" s="113">
        <f t="shared" si="273"/>
        <v>0</v>
      </c>
      <c r="CP193" s="113">
        <f t="shared" si="274"/>
        <v>0</v>
      </c>
      <c r="CQ193" s="113">
        <f t="shared" si="275"/>
        <v>0</v>
      </c>
      <c r="CR193" s="113">
        <f t="shared" si="276"/>
        <v>0</v>
      </c>
      <c r="CS193" s="113">
        <f t="shared" si="230"/>
        <v>0</v>
      </c>
      <c r="CT193" s="113">
        <f t="shared" si="231"/>
        <v>50</v>
      </c>
      <c r="CU193" s="113">
        <f t="shared" si="232"/>
        <v>0</v>
      </c>
      <c r="CV193" s="113">
        <f t="shared" si="233"/>
        <v>8</v>
      </c>
      <c r="CW193" s="113">
        <f t="shared" si="277"/>
        <v>100</v>
      </c>
      <c r="CX193" s="113">
        <f t="shared" si="234"/>
        <v>0</v>
      </c>
      <c r="CY193" s="113">
        <f t="shared" si="235"/>
        <v>0</v>
      </c>
      <c r="CZ193" s="113">
        <f t="shared" si="236"/>
        <v>0</v>
      </c>
      <c r="DA193" s="113">
        <f t="shared" si="278"/>
        <v>0</v>
      </c>
      <c r="DB193" s="113">
        <f t="shared" si="279"/>
        <v>4000</v>
      </c>
      <c r="DC193" s="113">
        <f t="shared" si="280"/>
        <v>0</v>
      </c>
      <c r="DD193" s="113">
        <f t="shared" si="281"/>
        <v>1800</v>
      </c>
      <c r="DE193" s="113">
        <f t="shared" si="282"/>
        <v>0</v>
      </c>
      <c r="DF193" s="113">
        <f t="shared" si="283"/>
        <v>68</v>
      </c>
      <c r="DG193" s="113">
        <f t="shared" si="284"/>
        <v>40</v>
      </c>
      <c r="DH193" s="113">
        <f t="shared" si="285"/>
        <v>0</v>
      </c>
      <c r="DI193" s="113">
        <f t="shared" si="286"/>
        <v>0</v>
      </c>
      <c r="DJ193" s="113"/>
      <c r="DK193" s="113">
        <f t="shared" si="287"/>
        <v>0</v>
      </c>
      <c r="DL193" s="113">
        <f t="shared" si="288"/>
        <v>0</v>
      </c>
      <c r="DM193" s="113">
        <f t="shared" si="289"/>
        <v>0</v>
      </c>
      <c r="DN193" s="113">
        <f t="shared" si="290"/>
        <v>0</v>
      </c>
      <c r="DO193" s="113">
        <f t="shared" si="291"/>
        <v>0</v>
      </c>
      <c r="DP193" s="113">
        <f t="shared" si="292"/>
        <v>40</v>
      </c>
      <c r="DQ193" s="113">
        <f t="shared" si="293"/>
        <v>800</v>
      </c>
      <c r="DR193" s="113">
        <f t="shared" si="294"/>
        <v>0</v>
      </c>
      <c r="DS193" s="113">
        <f t="shared" si="237"/>
        <v>200</v>
      </c>
      <c r="DT193" s="113">
        <f t="shared" si="238"/>
        <v>0</v>
      </c>
      <c r="DU193" s="113">
        <f t="shared" si="295"/>
        <v>5</v>
      </c>
      <c r="DV193" s="113">
        <f t="shared" si="296"/>
        <v>0</v>
      </c>
      <c r="DW193" s="113">
        <f t="shared" si="297"/>
        <v>0</v>
      </c>
      <c r="DX193" s="113">
        <f t="shared" si="298"/>
        <v>0</v>
      </c>
      <c r="DY193" s="113">
        <f t="shared" si="299"/>
        <v>0</v>
      </c>
      <c r="DZ193" s="113">
        <f t="shared" si="300"/>
        <v>0</v>
      </c>
      <c r="EA193" s="113">
        <f t="shared" si="301"/>
        <v>0</v>
      </c>
      <c r="EB193" s="113">
        <f t="shared" si="302"/>
        <v>0</v>
      </c>
      <c r="EC193" s="113">
        <f t="shared" si="239"/>
        <v>0</v>
      </c>
      <c r="ED193" s="113">
        <f t="shared" si="240"/>
        <v>50</v>
      </c>
      <c r="EE193" s="113">
        <f t="shared" si="241"/>
        <v>0</v>
      </c>
      <c r="EF193" s="113">
        <f t="shared" si="242"/>
        <v>8</v>
      </c>
      <c r="EG193" s="113">
        <f t="shared" si="303"/>
        <v>100</v>
      </c>
      <c r="EH193" s="113">
        <f t="shared" si="243"/>
        <v>0</v>
      </c>
      <c r="EI193" s="113">
        <f t="shared" si="244"/>
        <v>0</v>
      </c>
      <c r="EJ193" s="113">
        <f t="shared" si="245"/>
        <v>0</v>
      </c>
      <c r="EK193" s="113">
        <f t="shared" si="304"/>
        <v>0</v>
      </c>
      <c r="EL193" s="113">
        <f t="shared" si="305"/>
        <v>4000</v>
      </c>
      <c r="EM193" s="113">
        <f t="shared" si="306"/>
        <v>0</v>
      </c>
      <c r="EN193" s="113">
        <f t="shared" si="307"/>
        <v>1800</v>
      </c>
      <c r="EO193" s="113">
        <f t="shared" si="308"/>
        <v>0</v>
      </c>
      <c r="EP193" s="113">
        <f t="shared" si="309"/>
        <v>68</v>
      </c>
      <c r="EQ193" s="113">
        <f t="shared" si="310"/>
        <v>40</v>
      </c>
      <c r="ER193" s="113">
        <f t="shared" si="311"/>
        <v>0</v>
      </c>
      <c r="ES193" s="113">
        <f t="shared" si="312"/>
        <v>0</v>
      </c>
      <c r="ET193" s="113"/>
      <c r="EU193" s="113">
        <f t="shared" si="313"/>
        <v>0</v>
      </c>
      <c r="EV193" s="113">
        <f t="shared" si="314"/>
        <v>0</v>
      </c>
      <c r="EW193" s="113">
        <f t="shared" si="315"/>
        <v>0</v>
      </c>
      <c r="EX193" s="113">
        <f t="shared" si="316"/>
        <v>0</v>
      </c>
      <c r="EY193" s="113">
        <f t="shared" si="317"/>
        <v>0</v>
      </c>
      <c r="EZ193" s="113">
        <f t="shared" si="318"/>
        <v>65</v>
      </c>
      <c r="FA193" s="113">
        <f t="shared" si="319"/>
        <v>18400</v>
      </c>
      <c r="FB193" s="113">
        <f t="shared" si="320"/>
        <v>0</v>
      </c>
      <c r="FC193" s="113">
        <f t="shared" si="246"/>
        <v>600</v>
      </c>
      <c r="FD193" s="113">
        <f t="shared" si="247"/>
        <v>0</v>
      </c>
      <c r="FE193" s="113">
        <f t="shared" si="321"/>
        <v>325</v>
      </c>
      <c r="FF193" s="113">
        <f t="shared" si="322"/>
        <v>0</v>
      </c>
      <c r="FG193" s="113">
        <f t="shared" si="323"/>
        <v>0</v>
      </c>
      <c r="FH193" s="113">
        <f t="shared" si="324"/>
        <v>0</v>
      </c>
      <c r="FI193" s="113">
        <f t="shared" si="325"/>
        <v>0</v>
      </c>
      <c r="FJ193" s="113">
        <f t="shared" si="326"/>
        <v>0</v>
      </c>
      <c r="FK193" s="113">
        <f t="shared" si="327"/>
        <v>0</v>
      </c>
      <c r="FL193" s="113">
        <f t="shared" si="328"/>
        <v>0</v>
      </c>
      <c r="FM193" s="113">
        <f t="shared" si="248"/>
        <v>0</v>
      </c>
      <c r="FN193" s="113">
        <f t="shared" si="249"/>
        <v>811</v>
      </c>
      <c r="FO193" s="113">
        <f t="shared" si="250"/>
        <v>0</v>
      </c>
      <c r="FP193" s="113">
        <f t="shared" si="251"/>
        <v>156</v>
      </c>
      <c r="FQ193" s="113">
        <f t="shared" si="329"/>
        <v>1500</v>
      </c>
      <c r="FR193" s="113">
        <f t="shared" si="252"/>
        <v>0</v>
      </c>
      <c r="FS193" s="113">
        <f t="shared" si="253"/>
        <v>0</v>
      </c>
      <c r="FT193" s="113">
        <f t="shared" si="254"/>
        <v>0</v>
      </c>
      <c r="FU193" s="113">
        <f t="shared" si="330"/>
        <v>0</v>
      </c>
      <c r="FV193" s="113">
        <f t="shared" si="331"/>
        <v>26000</v>
      </c>
      <c r="FW193" s="113">
        <f t="shared" si="332"/>
        <v>0</v>
      </c>
      <c r="FX193" s="113">
        <f t="shared" si="333"/>
        <v>5400</v>
      </c>
      <c r="FY193" s="113">
        <f t="shared" si="334"/>
        <v>0</v>
      </c>
      <c r="FZ193" s="113">
        <f t="shared" si="335"/>
        <v>1900</v>
      </c>
      <c r="GA193" s="113">
        <f t="shared" si="336"/>
        <v>3560</v>
      </c>
      <c r="GB193" s="113">
        <f t="shared" si="337"/>
        <v>0</v>
      </c>
      <c r="GC193" s="113">
        <f t="shared" si="338"/>
        <v>0</v>
      </c>
    </row>
    <row r="194" spans="2:185" ht="12.75" customHeight="1" x14ac:dyDescent="0.2">
      <c r="B194" s="124">
        <v>187</v>
      </c>
      <c r="C194" s="121" t="s">
        <v>453</v>
      </c>
      <c r="D194" s="126" t="s">
        <v>227</v>
      </c>
      <c r="E194" s="40">
        <f>SUMIF(Entrada_Dados_Ano_2012!$C$7:$C$253,D194,Entrada_Dados_Ano_2012!$D$7:$D$253)</f>
        <v>0</v>
      </c>
      <c r="F194" s="40">
        <f>SUMIF(Entrada_Dados_Ano_2012!$C$7:$C$253,D194,Entrada_Dados_Ano_2012!$E$7:$E$253)</f>
        <v>0</v>
      </c>
      <c r="G194" s="40">
        <f>SUMIF(Entrada_Dados_Ano_2012!$C$7:$C$253,D194,Entrada_Dados_Ano_2012!$F$7:$F$253)</f>
        <v>0</v>
      </c>
      <c r="H194" s="40">
        <f ca="1">SUMIF(Entrada_Dados_Ano_2012!$C$7:$C$253,D194,Entrada_Dados_Ano_2012!$G$7:$G$251)</f>
        <v>0</v>
      </c>
      <c r="I194" s="40">
        <f>SUMIF(Entrada_Dados_Ano_2012!$C$7:$C$251,D194,Entrada_Dados_Ano_2012!$H$7:$H$253)</f>
        <v>0</v>
      </c>
      <c r="J194" s="40">
        <f>SUMIF(Entrada_Dados_Ano_2012!$C$7:$C$253,D194,Entrada_Dados_Ano_2012!$I$7:$I$253)</f>
        <v>0</v>
      </c>
      <c r="K194" s="40">
        <f>SUMIF(Entrada_Dados_Ano_2012!$C$7:$C$253,D194,Entrada_Dados_Ano_2012!$J$7:$J$253)</f>
        <v>0</v>
      </c>
      <c r="L194" s="40">
        <f>SUMIF(Entrada_Dados_Ano_2012!$C$7:$C$253,D194,Entrada_Dados_Ano_2012!$K$7:$K$253)</f>
        <v>0</v>
      </c>
      <c r="M194" s="40">
        <f>SUMIF(Entrada_Dados_Ano_2012!$C$7:$C$253,D194,Entrada_Dados_Ano_2012!$L$7:$L$253)</f>
        <v>0</v>
      </c>
      <c r="N194" s="40">
        <f>SUMIF(Entrada_Dados_Ano_2012!$C$7:$C$253,D194,Entrada_Dados_Ano_2012!$M$7:$M$253)</f>
        <v>0</v>
      </c>
      <c r="O194" s="40">
        <f>SUMIF(Entrada_Dados_Ano_2012!$C$7:$C$253,D194,Entrada_Dados_Ano_2012!$N$7:$N$253)</f>
        <v>0</v>
      </c>
      <c r="P194" s="40">
        <f>SUMIF(Entrada_Dados_Ano_2012!$C$7:$C$253,D194,Entrada_Dados_Ano_2012!$O$7:$O$253)</f>
        <v>0</v>
      </c>
      <c r="Q194" s="40">
        <f>SUMIF(Entrada_Dados_Ano_2012!$C$7:$C$253,D194,Entrada_Dados_Ano_2012!$P$7:$P$253)</f>
        <v>25</v>
      </c>
      <c r="R194" s="40">
        <f>SUMIF(Entrada_Dados_Ano_2012!$C$7:$C$253,D194,Entrada_Dados_Ano_2012!$Q$7:$Q$253)</f>
        <v>0</v>
      </c>
      <c r="S194" s="40">
        <f>SUMIF(Entrada_Dados_Ano_2012!$C$7:$C$253,D194,Entrada_Dados_Ano_2012!$R$7:$R$253)</f>
        <v>750</v>
      </c>
      <c r="T194" s="40">
        <f>SUMIF(Entrada_Dados_Ano_2012!$C$7:$C$253,D194,Entrada_Dados_Ano_2012!$S$7:$S$253)</f>
        <v>4000</v>
      </c>
      <c r="U194" s="40">
        <f>SUMIF(Entrada_Dados_Ano_2012!$C$7:$C$253,D194,Entrada_Dados_Ano_2012!$T$7:$T$253)</f>
        <v>150</v>
      </c>
      <c r="V194" s="40">
        <f>SUMIF(Entrada_Dados_Ano_2012!$C$7:$C$253,D194,Entrada_Dados_Ano_2012!$U$7:$U$253)</f>
        <v>0</v>
      </c>
      <c r="W194" s="145">
        <f>SUMIF(Entrada_Dados_Ano_2012!$C$7:$C$253,D194,Entrada_Dados_Ano_2012!$V$7:$V$253)</f>
        <v>0</v>
      </c>
      <c r="X194" s="142">
        <f>SUMIF(Entrada_Dados_Ano_2012!$C$7:$C$253,D194,Entrada_Dados_Ano_2012!$Y$7:$Y$253)</f>
        <v>0</v>
      </c>
      <c r="Y194" s="40">
        <f>SUMIF(Entrada_Dados_Ano_2012!$C$7:$C$253,D194,Entrada_Dados_Ano_2012!$Z$7:$Z$253)</f>
        <v>0</v>
      </c>
      <c r="Z194" s="40">
        <f>SUMIF(Entrada_Dados_Ano_2012!$C$7:$C$253,D194,Entrada_Dados_Ano_2012!$AA$7:$AA$253)</f>
        <v>0</v>
      </c>
      <c r="AA194" s="40">
        <f>SUMIF(Entrada_Dados_Ano_2012!$C$7:$C$253,D194,Entrada_Dados_Ano_2012!$AB$7:$AB$253)</f>
        <v>0</v>
      </c>
      <c r="AB194" s="40">
        <f>SUMIF(Entrada_Dados_Ano_2012!$C$7:$C$253,D194,Entrada_Dados_Ano_2012!$AC$7:$AC$253)</f>
        <v>0</v>
      </c>
      <c r="AC194" s="40">
        <f>SUMIF(Entrada_Dados_Ano_2012!$C$7:$C$253,D194,Entrada_Dados_Ano_2012!$AD$7:$AD$253)</f>
        <v>0</v>
      </c>
      <c r="AD194" s="40">
        <f>SUMIF(Entrada_Dados_Ano_2012!$C$7:$C$253,D194,Entrada_Dados_Ano_2012!$AE$7:$AE$253)</f>
        <v>0</v>
      </c>
      <c r="AE194" s="40">
        <f>SUMIF(Entrada_Dados_Ano_2012!$C$7:$C$253,D194,Entrada_Dados_Ano_2012!$AF$7:$AF$253)</f>
        <v>0</v>
      </c>
      <c r="AF194" s="40">
        <f>SUMIF(Entrada_Dados_Ano_2012!$C$7:$C$253,D194,Entrada_Dados_Ano_2012!$AG$7:$AG$253)</f>
        <v>0</v>
      </c>
      <c r="AG194" s="40">
        <f>SUMIF(Entrada_Dados_Ano_2012!$C$7:$C$253,D194,Entrada_Dados_Ano_2012!$AH$7:$AH$253)</f>
        <v>0</v>
      </c>
      <c r="AH194" s="40">
        <f>SUMIF(Entrada_Dados_Ano_2012!$C$7:$C$253,D194,Entrada_Dados_Ano_2012!$AI$7:$AI$253)</f>
        <v>0</v>
      </c>
      <c r="AI194" s="40">
        <f>SUMIF(Entrada_Dados_Ano_2012!$C$7:$C$253,D194,Entrada_Dados_Ano_2012!$AJ$7:$AJ$253)</f>
        <v>0</v>
      </c>
      <c r="AJ194" s="40">
        <f>SUMIF(Entrada_Dados_Ano_2012!$C$7:$C$253,D194,Entrada_Dados_Ano_2012!$AK$7:$AK$253)</f>
        <v>25</v>
      </c>
      <c r="AK194" s="40">
        <f>SUMIF(Entrada_Dados_Ano_2012!$C$7:$C$253,D194,Entrada_Dados_Ano_2012!$AL$7:$AL$253)</f>
        <v>0</v>
      </c>
      <c r="AL194" s="40">
        <f>SUMIF(Entrada_Dados_Ano_2012!$C$7:$C$253,D194,Entrada_Dados_Ano_2012!$AM$7:$AM$253)</f>
        <v>750</v>
      </c>
      <c r="AM194" s="40">
        <f>SUMIF(Entrada_Dados_Ano_2012!$C$7:$C$253,D194,Entrada_Dados_Ano_2012!$AN$7:$AN$253)</f>
        <v>4000</v>
      </c>
      <c r="AN194" s="40">
        <f>SUMIF(Entrada_Dados_Ano_2012!$C$7:$C$253,D194,Entrada_Dados_Ano_2012!$AO$7:$AO$253)</f>
        <v>150</v>
      </c>
      <c r="AO194" s="40">
        <f>SUMIF(Entrada_Dados_Ano_2012!$C$7:$C$253,D194,Entrada_Dados_Ano_2012!$AP$7:$AP$253)</f>
        <v>0</v>
      </c>
      <c r="AP194" s="145">
        <f>SUMIF(Entrada_Dados_Ano_2012!$C$7:$C$253,D194,Entrada_Dados_Ano_2012!$AQ$7:$AQ$253)</f>
        <v>0</v>
      </c>
      <c r="AQ194" s="142">
        <f>SUMIF(Entrada_Dados_Ano_2012!$C$7:$C$253,D194,Entrada_Dados_Ano_2012!$AT$7:$AT$253)</f>
        <v>0</v>
      </c>
      <c r="AR194" s="40">
        <f>SUMIF(Entrada_Dados_Ano_2012!$C$7:$C$253,D194,Entrada_Dados_Ano_2012!$AU$7:$AU$253)</f>
        <v>0</v>
      </c>
      <c r="AS194" s="40">
        <f>SUMIF(Entrada_Dados_Ano_2012!$C$7:$C$253,D194,Entrada_Dados_Ano_2012!$AV$7:$AV$253)</f>
        <v>0</v>
      </c>
      <c r="AT194" s="40">
        <f>SUMIF(Entrada_Dados_Ano_2012!$C$7:$C$253,D194,Entrada_Dados_Ano_2012!$AW$7:$AW$253)</f>
        <v>0</v>
      </c>
      <c r="AU194" s="40">
        <f>SUMIF(Entrada_Dados_Ano_2012!$C$7:$C$253,D194,Entrada_Dados_Ano_2012!$AX$7:$AX$253)</f>
        <v>0</v>
      </c>
      <c r="AV194" s="40">
        <f>SUMIF(Entrada_Dados_Ano_2012!$C$7:$C$253,D194,Entrada_Dados_Ano_2012!$AY$7:$AY$253)</f>
        <v>0</v>
      </c>
      <c r="AW194" s="40">
        <f>SUMIF(Entrada_Dados_Ano_2012!$C$7:$C$253,D194,Entrada_Dados_Ano_2012!$AZ$7:$AZ$253)</f>
        <v>0</v>
      </c>
      <c r="AX194" s="40">
        <f>SUMIF(Entrada_Dados_Ano_2012!$C$7:$C$253,D194,Entrada_Dados_Ano_2012!$BA$7:$BA$253)</f>
        <v>0</v>
      </c>
      <c r="AY194" s="40">
        <f>SUMIF(Entrada_Dados_Ano_2012!$C$7:$C$253,D194,Entrada_Dados_Ano_2012!$BB$7:$BB$253)</f>
        <v>0</v>
      </c>
      <c r="AZ194" s="40">
        <f>SUMIF(Entrada_Dados_Ano_2012!$C$7:$C$253,D194,Entrada_Dados_Ano_2012!$BC$7:$BC$253)</f>
        <v>0</v>
      </c>
      <c r="BA194" s="40">
        <f>SUMIF(Entrada_Dados_Ano_2012!$C$7:$C$253,D194,Entrada_Dados_Ano_2012!$BD$7:$BD$253)</f>
        <v>0</v>
      </c>
      <c r="BB194" s="40">
        <f>SUMIF(Entrada_Dados_Ano_2012!$C$7:$C$253,D194,Entrada_Dados_Ano_2012!$BE$7:$BE$253)</f>
        <v>0</v>
      </c>
      <c r="BC194" s="40">
        <f>SUMIF(Entrada_Dados_Ano_2012!$C$7:$C$253,D194,Entrada_Dados_Ano_2012!$BF$7:$BF$253)</f>
        <v>438</v>
      </c>
      <c r="BD194" s="40">
        <f>SUMIF(Entrada_Dados_Ano_2012!$C$7:$C$253,D194,Entrada_Dados_Ano_2012!$BG$7:$BG$253)</f>
        <v>0</v>
      </c>
      <c r="BE194" s="40">
        <f>SUMIF(Entrada_Dados_Ano_2012!$C$7:$C$253,D194,Entrada_Dados_Ano_2012!$BH$7:$BH$253)</f>
        <v>6250</v>
      </c>
      <c r="BF194" s="40">
        <f>SUMIF(Entrada_Dados_Ano_2012!$C$7:$C$253,D194,Entrada_Dados_Ano_2012!$BI$7:$BI$253)</f>
        <v>12000</v>
      </c>
      <c r="BG194" s="40">
        <f>SUMIF(Entrada_Dados_Ano_2012!$C$7:$C$253,D194,Entrada_Dados_Ano_2012!$BJ$7:$BJ$253)</f>
        <v>540</v>
      </c>
      <c r="BH194" s="40">
        <f>SUMIF(Entrada_Dados_Ano_2012!$C$7:$C$253,D194,Entrada_Dados_Ano_2012!$BK$7:$BK$253)</f>
        <v>0</v>
      </c>
      <c r="BI194" s="40">
        <f>SUMIF(Entrada_Dados_Ano_2012!$C$7:$C$253,D194,Entrada_Dados_Ano_2012!$BL$7:$BL$253)</f>
        <v>0</v>
      </c>
      <c r="BK194" s="80">
        <v>187</v>
      </c>
      <c r="BL194" s="81">
        <f t="shared" si="255"/>
        <v>0</v>
      </c>
      <c r="BM194" s="80" t="str">
        <f>IF(BL194=1,SUM($BL$8:BL194),"")</f>
        <v/>
      </c>
      <c r="BN194" s="86" t="str">
        <f t="shared" si="256"/>
        <v>Pires do Rio</v>
      </c>
      <c r="BO194" s="117">
        <f t="shared" si="339"/>
        <v>0</v>
      </c>
      <c r="BP194" s="116">
        <f>HLOOKUP($BP$6,$BZ$6:DI194,BX194)</f>
        <v>0</v>
      </c>
      <c r="BQ194" s="117">
        <f>HLOOKUP($BQ$6,$DJ$6:ES194,BX194)</f>
        <v>0</v>
      </c>
      <c r="BR194" s="116">
        <f>HLOOKUP($BR$6,$ET$6:GC194,BX194)</f>
        <v>0</v>
      </c>
      <c r="BS194" s="84" t="str">
        <f t="shared" si="257"/>
        <v/>
      </c>
      <c r="BT194" s="96" t="str">
        <f>IF((SUM($BL193:$BL$254)=0),"",IF($BK194=VLOOKUP($BK194,$BM$8:$BM$254,1),IF(VLOOKUP($BK194,$BM$8:$BO$254,2)=0,"",VLOOKUP($BK194,$BM$8:$BO$254,3))," "))</f>
        <v/>
      </c>
      <c r="BU194" s="93" t="str">
        <f t="shared" si="258"/>
        <v/>
      </c>
      <c r="BV194" s="90" t="str">
        <f t="shared" si="259"/>
        <v/>
      </c>
      <c r="BW194" s="93" t="str">
        <f t="shared" si="260"/>
        <v/>
      </c>
      <c r="BX194" s="97">
        <v>189</v>
      </c>
      <c r="BY194" s="29"/>
      <c r="BZ194" s="113"/>
      <c r="CA194" s="113">
        <f t="shared" si="261"/>
        <v>0</v>
      </c>
      <c r="CB194" s="113">
        <f t="shared" si="262"/>
        <v>0</v>
      </c>
      <c r="CC194" s="113">
        <f t="shared" si="263"/>
        <v>0</v>
      </c>
      <c r="CD194" s="113">
        <f t="shared" si="264"/>
        <v>0</v>
      </c>
      <c r="CE194" s="113">
        <f t="shared" ca="1" si="265"/>
        <v>0</v>
      </c>
      <c r="CF194" s="113">
        <f t="shared" si="266"/>
        <v>0</v>
      </c>
      <c r="CG194" s="113">
        <f t="shared" si="267"/>
        <v>0</v>
      </c>
      <c r="CH194" s="113">
        <f t="shared" si="268"/>
        <v>0</v>
      </c>
      <c r="CI194" s="113">
        <f t="shared" si="228"/>
        <v>0</v>
      </c>
      <c r="CJ194" s="113">
        <f t="shared" si="229"/>
        <v>15</v>
      </c>
      <c r="CK194" s="113">
        <f t="shared" si="269"/>
        <v>0</v>
      </c>
      <c r="CL194" s="113">
        <f t="shared" si="270"/>
        <v>0</v>
      </c>
      <c r="CM194" s="113">
        <f t="shared" si="271"/>
        <v>0</v>
      </c>
      <c r="CN194" s="113">
        <f t="shared" si="272"/>
        <v>0</v>
      </c>
      <c r="CO194" s="113">
        <f t="shared" si="273"/>
        <v>0</v>
      </c>
      <c r="CP194" s="113">
        <f t="shared" si="274"/>
        <v>0</v>
      </c>
      <c r="CQ194" s="113">
        <f t="shared" si="275"/>
        <v>0</v>
      </c>
      <c r="CR194" s="113">
        <f t="shared" si="276"/>
        <v>0</v>
      </c>
      <c r="CS194" s="113">
        <f t="shared" si="230"/>
        <v>0</v>
      </c>
      <c r="CT194" s="113">
        <f t="shared" si="231"/>
        <v>0</v>
      </c>
      <c r="CU194" s="113">
        <f t="shared" si="232"/>
        <v>0</v>
      </c>
      <c r="CV194" s="113">
        <f t="shared" si="233"/>
        <v>0</v>
      </c>
      <c r="CW194" s="113">
        <f t="shared" si="277"/>
        <v>25</v>
      </c>
      <c r="CX194" s="113">
        <f t="shared" si="234"/>
        <v>0</v>
      </c>
      <c r="CY194" s="113">
        <f t="shared" si="235"/>
        <v>0</v>
      </c>
      <c r="CZ194" s="113">
        <f t="shared" si="236"/>
        <v>0</v>
      </c>
      <c r="DA194" s="113">
        <f t="shared" si="278"/>
        <v>0</v>
      </c>
      <c r="DB194" s="113">
        <f t="shared" si="279"/>
        <v>750</v>
      </c>
      <c r="DC194" s="113">
        <f t="shared" si="280"/>
        <v>0</v>
      </c>
      <c r="DD194" s="113">
        <f t="shared" si="281"/>
        <v>4000</v>
      </c>
      <c r="DE194" s="113">
        <f t="shared" si="282"/>
        <v>150</v>
      </c>
      <c r="DF194" s="113">
        <f t="shared" si="283"/>
        <v>0</v>
      </c>
      <c r="DG194" s="113">
        <f t="shared" si="284"/>
        <v>0</v>
      </c>
      <c r="DH194" s="113">
        <f t="shared" si="285"/>
        <v>0</v>
      </c>
      <c r="DI194" s="113">
        <f t="shared" si="286"/>
        <v>0</v>
      </c>
      <c r="DJ194" s="113"/>
      <c r="DK194" s="113">
        <f t="shared" si="287"/>
        <v>0</v>
      </c>
      <c r="DL194" s="113">
        <f t="shared" si="288"/>
        <v>0</v>
      </c>
      <c r="DM194" s="113">
        <f t="shared" si="289"/>
        <v>0</v>
      </c>
      <c r="DN194" s="113">
        <f t="shared" si="290"/>
        <v>0</v>
      </c>
      <c r="DO194" s="113">
        <f t="shared" si="291"/>
        <v>0</v>
      </c>
      <c r="DP194" s="113">
        <f t="shared" si="292"/>
        <v>0</v>
      </c>
      <c r="DQ194" s="113">
        <f t="shared" si="293"/>
        <v>0</v>
      </c>
      <c r="DR194" s="113">
        <f t="shared" si="294"/>
        <v>0</v>
      </c>
      <c r="DS194" s="113">
        <f t="shared" si="237"/>
        <v>0</v>
      </c>
      <c r="DT194" s="113">
        <f t="shared" si="238"/>
        <v>15</v>
      </c>
      <c r="DU194" s="113">
        <f t="shared" si="295"/>
        <v>0</v>
      </c>
      <c r="DV194" s="113">
        <f t="shared" si="296"/>
        <v>0</v>
      </c>
      <c r="DW194" s="113">
        <f t="shared" si="297"/>
        <v>0</v>
      </c>
      <c r="DX194" s="113">
        <f t="shared" si="298"/>
        <v>0</v>
      </c>
      <c r="DY194" s="113">
        <f t="shared" si="299"/>
        <v>0</v>
      </c>
      <c r="DZ194" s="113">
        <f t="shared" si="300"/>
        <v>0</v>
      </c>
      <c r="EA194" s="113">
        <f t="shared" si="301"/>
        <v>0</v>
      </c>
      <c r="EB194" s="113">
        <f t="shared" si="302"/>
        <v>0</v>
      </c>
      <c r="EC194" s="113">
        <f t="shared" si="239"/>
        <v>0</v>
      </c>
      <c r="ED194" s="113">
        <f t="shared" si="240"/>
        <v>0</v>
      </c>
      <c r="EE194" s="113">
        <f t="shared" si="241"/>
        <v>0</v>
      </c>
      <c r="EF194" s="113">
        <f t="shared" si="242"/>
        <v>0</v>
      </c>
      <c r="EG194" s="113">
        <f t="shared" si="303"/>
        <v>25</v>
      </c>
      <c r="EH194" s="113">
        <f t="shared" si="243"/>
        <v>0</v>
      </c>
      <c r="EI194" s="113">
        <f t="shared" si="244"/>
        <v>0</v>
      </c>
      <c r="EJ194" s="113">
        <f t="shared" si="245"/>
        <v>0</v>
      </c>
      <c r="EK194" s="113">
        <f t="shared" si="304"/>
        <v>0</v>
      </c>
      <c r="EL194" s="113">
        <f t="shared" si="305"/>
        <v>750</v>
      </c>
      <c r="EM194" s="113">
        <f t="shared" si="306"/>
        <v>0</v>
      </c>
      <c r="EN194" s="113">
        <f t="shared" si="307"/>
        <v>4000</v>
      </c>
      <c r="EO194" s="113">
        <f t="shared" si="308"/>
        <v>150</v>
      </c>
      <c r="EP194" s="113">
        <f t="shared" si="309"/>
        <v>0</v>
      </c>
      <c r="EQ194" s="113">
        <f t="shared" si="310"/>
        <v>0</v>
      </c>
      <c r="ER194" s="113">
        <f t="shared" si="311"/>
        <v>0</v>
      </c>
      <c r="ES194" s="113">
        <f t="shared" si="312"/>
        <v>0</v>
      </c>
      <c r="ET194" s="113"/>
      <c r="EU194" s="113">
        <f t="shared" si="313"/>
        <v>0</v>
      </c>
      <c r="EV194" s="113">
        <f t="shared" si="314"/>
        <v>0</v>
      </c>
      <c r="EW194" s="113">
        <f t="shared" si="315"/>
        <v>0</v>
      </c>
      <c r="EX194" s="113">
        <f t="shared" si="316"/>
        <v>0</v>
      </c>
      <c r="EY194" s="113">
        <f t="shared" si="317"/>
        <v>0</v>
      </c>
      <c r="EZ194" s="113">
        <f t="shared" si="318"/>
        <v>0</v>
      </c>
      <c r="FA194" s="113">
        <f t="shared" si="319"/>
        <v>0</v>
      </c>
      <c r="FB194" s="113">
        <f t="shared" si="320"/>
        <v>0</v>
      </c>
      <c r="FC194" s="113">
        <f t="shared" si="246"/>
        <v>0</v>
      </c>
      <c r="FD194" s="113">
        <f t="shared" si="247"/>
        <v>35</v>
      </c>
      <c r="FE194" s="113">
        <f t="shared" si="321"/>
        <v>0</v>
      </c>
      <c r="FF194" s="113">
        <f t="shared" si="322"/>
        <v>0</v>
      </c>
      <c r="FG194" s="113">
        <f t="shared" si="323"/>
        <v>0</v>
      </c>
      <c r="FH194" s="113">
        <f t="shared" si="324"/>
        <v>0</v>
      </c>
      <c r="FI194" s="113">
        <f t="shared" si="325"/>
        <v>0</v>
      </c>
      <c r="FJ194" s="113">
        <f t="shared" si="326"/>
        <v>0</v>
      </c>
      <c r="FK194" s="113">
        <f t="shared" si="327"/>
        <v>0</v>
      </c>
      <c r="FL194" s="113">
        <f t="shared" si="328"/>
        <v>0</v>
      </c>
      <c r="FM194" s="113">
        <f t="shared" si="248"/>
        <v>0</v>
      </c>
      <c r="FN194" s="113">
        <f t="shared" si="249"/>
        <v>0</v>
      </c>
      <c r="FO194" s="113">
        <f t="shared" si="250"/>
        <v>0</v>
      </c>
      <c r="FP194" s="113">
        <f t="shared" si="251"/>
        <v>0</v>
      </c>
      <c r="FQ194" s="113">
        <f t="shared" si="329"/>
        <v>438</v>
      </c>
      <c r="FR194" s="113">
        <f t="shared" si="252"/>
        <v>0</v>
      </c>
      <c r="FS194" s="113">
        <f t="shared" si="253"/>
        <v>0</v>
      </c>
      <c r="FT194" s="113">
        <f t="shared" si="254"/>
        <v>0</v>
      </c>
      <c r="FU194" s="113">
        <f t="shared" si="330"/>
        <v>0</v>
      </c>
      <c r="FV194" s="113">
        <f t="shared" si="331"/>
        <v>6250</v>
      </c>
      <c r="FW194" s="113">
        <f t="shared" si="332"/>
        <v>0</v>
      </c>
      <c r="FX194" s="113">
        <f t="shared" si="333"/>
        <v>12000</v>
      </c>
      <c r="FY194" s="113">
        <f t="shared" si="334"/>
        <v>540</v>
      </c>
      <c r="FZ194" s="113">
        <f t="shared" si="335"/>
        <v>0</v>
      </c>
      <c r="GA194" s="113">
        <f t="shared" si="336"/>
        <v>0</v>
      </c>
      <c r="GB194" s="113">
        <f t="shared" si="337"/>
        <v>0</v>
      </c>
      <c r="GC194" s="113">
        <f t="shared" si="338"/>
        <v>0</v>
      </c>
    </row>
    <row r="195" spans="2:185" ht="12.75" customHeight="1" x14ac:dyDescent="0.2">
      <c r="B195" s="124">
        <v>188</v>
      </c>
      <c r="C195" s="121" t="s">
        <v>454</v>
      </c>
      <c r="D195" s="126" t="s">
        <v>228</v>
      </c>
      <c r="E195" s="40">
        <f>SUMIF(Entrada_Dados_Ano_2012!$C$7:$C$253,D195,Entrada_Dados_Ano_2012!$D$7:$D$253)</f>
        <v>0</v>
      </c>
      <c r="F195" s="40">
        <f>SUMIF(Entrada_Dados_Ano_2012!$C$7:$C$253,D195,Entrada_Dados_Ano_2012!$E$7:$E$253)</f>
        <v>0</v>
      </c>
      <c r="G195" s="40">
        <f>SUMIF(Entrada_Dados_Ano_2012!$C$7:$C$253,D195,Entrada_Dados_Ano_2012!$F$7:$F$253)</f>
        <v>0</v>
      </c>
      <c r="H195" s="40">
        <f ca="1">SUMIF(Entrada_Dados_Ano_2012!$C$7:$C$253,D195,Entrada_Dados_Ano_2012!$G$7:$G$251)</f>
        <v>0</v>
      </c>
      <c r="I195" s="40">
        <f>SUMIF(Entrada_Dados_Ano_2012!$C$7:$C$251,D195,Entrada_Dados_Ano_2012!$H$7:$H$253)</f>
        <v>70</v>
      </c>
      <c r="J195" s="40">
        <f>SUMIF(Entrada_Dados_Ano_2012!$C$7:$C$253,D195,Entrada_Dados_Ano_2012!$I$7:$I$253)</f>
        <v>52</v>
      </c>
      <c r="K195" s="40">
        <f>SUMIF(Entrada_Dados_Ano_2012!$C$7:$C$253,D195,Entrada_Dados_Ano_2012!$J$7:$J$253)</f>
        <v>36</v>
      </c>
      <c r="L195" s="40">
        <f>SUMIF(Entrada_Dados_Ano_2012!$C$7:$C$253,D195,Entrada_Dados_Ano_2012!$K$7:$K$253)</f>
        <v>0</v>
      </c>
      <c r="M195" s="40">
        <f>SUMIF(Entrada_Dados_Ano_2012!$C$7:$C$253,D195,Entrada_Dados_Ano_2012!$L$7:$L$253)</f>
        <v>0</v>
      </c>
      <c r="N195" s="40">
        <f>SUMIF(Entrada_Dados_Ano_2012!$C$7:$C$253,D195,Entrada_Dados_Ano_2012!$M$7:$M$253)</f>
        <v>3000</v>
      </c>
      <c r="O195" s="40">
        <f>SUMIF(Entrada_Dados_Ano_2012!$C$7:$C$253,D195,Entrada_Dados_Ano_2012!$N$7:$N$253)</f>
        <v>0</v>
      </c>
      <c r="P195" s="40">
        <f>SUMIF(Entrada_Dados_Ano_2012!$C$7:$C$253,D195,Entrada_Dados_Ano_2012!$O$7:$O$253)</f>
        <v>0</v>
      </c>
      <c r="Q195" s="40">
        <f>SUMIF(Entrada_Dados_Ano_2012!$C$7:$C$253,D195,Entrada_Dados_Ano_2012!$P$7:$P$253)</f>
        <v>200</v>
      </c>
      <c r="R195" s="40">
        <f>SUMIF(Entrada_Dados_Ano_2012!$C$7:$C$253,D195,Entrada_Dados_Ano_2012!$Q$7:$Q$253)</f>
        <v>0</v>
      </c>
      <c r="S195" s="40">
        <f>SUMIF(Entrada_Dados_Ano_2012!$C$7:$C$253,D195,Entrada_Dados_Ano_2012!$R$7:$R$253)</f>
        <v>5200</v>
      </c>
      <c r="T195" s="40">
        <f>SUMIF(Entrada_Dados_Ano_2012!$C$7:$C$253,D195,Entrada_Dados_Ano_2012!$S$7:$S$253)</f>
        <v>12500</v>
      </c>
      <c r="U195" s="40">
        <f>SUMIF(Entrada_Dados_Ano_2012!$C$7:$C$253,D195,Entrada_Dados_Ano_2012!$T$7:$T$253)</f>
        <v>500</v>
      </c>
      <c r="V195" s="40">
        <f>SUMIF(Entrada_Dados_Ano_2012!$C$7:$C$253,D195,Entrada_Dados_Ano_2012!$U$7:$U$253)</f>
        <v>0</v>
      </c>
      <c r="W195" s="145">
        <f>SUMIF(Entrada_Dados_Ano_2012!$C$7:$C$253,D195,Entrada_Dados_Ano_2012!$V$7:$V$253)</f>
        <v>0</v>
      </c>
      <c r="X195" s="142">
        <f>SUMIF(Entrada_Dados_Ano_2012!$C$7:$C$253,D195,Entrada_Dados_Ano_2012!$Y$7:$Y$253)</f>
        <v>0</v>
      </c>
      <c r="Y195" s="40">
        <f>SUMIF(Entrada_Dados_Ano_2012!$C$7:$C$253,D195,Entrada_Dados_Ano_2012!$Z$7:$Z$253)</f>
        <v>0</v>
      </c>
      <c r="Z195" s="40">
        <f>SUMIF(Entrada_Dados_Ano_2012!$C$7:$C$253,D195,Entrada_Dados_Ano_2012!$AA$7:$AA$253)</f>
        <v>0</v>
      </c>
      <c r="AA195" s="40">
        <f>SUMIF(Entrada_Dados_Ano_2012!$C$7:$C$253,D195,Entrada_Dados_Ano_2012!$AB$7:$AB$253)</f>
        <v>0</v>
      </c>
      <c r="AB195" s="40">
        <f>SUMIF(Entrada_Dados_Ano_2012!$C$7:$C$253,D195,Entrada_Dados_Ano_2012!$AC$7:$AC$253)</f>
        <v>70</v>
      </c>
      <c r="AC195" s="40">
        <f>SUMIF(Entrada_Dados_Ano_2012!$C$7:$C$253,D195,Entrada_Dados_Ano_2012!$AD$7:$AD$253)</f>
        <v>52</v>
      </c>
      <c r="AD195" s="40">
        <f>SUMIF(Entrada_Dados_Ano_2012!$C$7:$C$253,D195,Entrada_Dados_Ano_2012!$AE$7:$AE$253)</f>
        <v>36</v>
      </c>
      <c r="AE195" s="40">
        <f>SUMIF(Entrada_Dados_Ano_2012!$C$7:$C$253,D195,Entrada_Dados_Ano_2012!$AF$7:$AF$253)</f>
        <v>0</v>
      </c>
      <c r="AF195" s="40">
        <f>SUMIF(Entrada_Dados_Ano_2012!$C$7:$C$253,D195,Entrada_Dados_Ano_2012!$AG$7:$AG$253)</f>
        <v>0</v>
      </c>
      <c r="AG195" s="40">
        <f>SUMIF(Entrada_Dados_Ano_2012!$C$7:$C$253,D195,Entrada_Dados_Ano_2012!$AH$7:$AH$253)</f>
        <v>3000</v>
      </c>
      <c r="AH195" s="40">
        <f>SUMIF(Entrada_Dados_Ano_2012!$C$7:$C$253,D195,Entrada_Dados_Ano_2012!$AI$7:$AI$253)</f>
        <v>0</v>
      </c>
      <c r="AI195" s="40">
        <f>SUMIF(Entrada_Dados_Ano_2012!$C$7:$C$253,D195,Entrada_Dados_Ano_2012!$AJ$7:$AJ$253)</f>
        <v>0</v>
      </c>
      <c r="AJ195" s="40">
        <f>SUMIF(Entrada_Dados_Ano_2012!$C$7:$C$253,D195,Entrada_Dados_Ano_2012!$AK$7:$AK$253)</f>
        <v>200</v>
      </c>
      <c r="AK195" s="40">
        <f>SUMIF(Entrada_Dados_Ano_2012!$C$7:$C$253,D195,Entrada_Dados_Ano_2012!$AL$7:$AL$253)</f>
        <v>0</v>
      </c>
      <c r="AL195" s="40">
        <f>SUMIF(Entrada_Dados_Ano_2012!$C$7:$C$253,D195,Entrada_Dados_Ano_2012!$AM$7:$AM$253)</f>
        <v>5200</v>
      </c>
      <c r="AM195" s="40">
        <f>SUMIF(Entrada_Dados_Ano_2012!$C$7:$C$253,D195,Entrada_Dados_Ano_2012!$AN$7:$AN$253)</f>
        <v>12500</v>
      </c>
      <c r="AN195" s="40">
        <f>SUMIF(Entrada_Dados_Ano_2012!$C$7:$C$253,D195,Entrada_Dados_Ano_2012!$AO$7:$AO$253)</f>
        <v>500</v>
      </c>
      <c r="AO195" s="40">
        <f>SUMIF(Entrada_Dados_Ano_2012!$C$7:$C$253,D195,Entrada_Dados_Ano_2012!$AP$7:$AP$253)</f>
        <v>0</v>
      </c>
      <c r="AP195" s="145">
        <f>SUMIF(Entrada_Dados_Ano_2012!$C$7:$C$253,D195,Entrada_Dados_Ano_2012!$AQ$7:$AQ$253)</f>
        <v>0</v>
      </c>
      <c r="AQ195" s="142">
        <f>SUMIF(Entrada_Dados_Ano_2012!$C$7:$C$253,D195,Entrada_Dados_Ano_2012!$AT$7:$AT$253)</f>
        <v>0</v>
      </c>
      <c r="AR195" s="40">
        <f>SUMIF(Entrada_Dados_Ano_2012!$C$7:$C$253,D195,Entrada_Dados_Ano_2012!$AU$7:$AU$253)</f>
        <v>0</v>
      </c>
      <c r="AS195" s="40">
        <f>SUMIF(Entrada_Dados_Ano_2012!$C$7:$C$253,D195,Entrada_Dados_Ano_2012!$AV$7:$AV$253)</f>
        <v>0</v>
      </c>
      <c r="AT195" s="40">
        <f>SUMIF(Entrada_Dados_Ano_2012!$C$7:$C$253,D195,Entrada_Dados_Ano_2012!$AW$7:$AW$253)</f>
        <v>0</v>
      </c>
      <c r="AU195" s="40">
        <f>SUMIF(Entrada_Dados_Ano_2012!$C$7:$C$253,D195,Entrada_Dados_Ano_2012!$AX$7:$AX$253)</f>
        <v>110</v>
      </c>
      <c r="AV195" s="40">
        <f>SUMIF(Entrada_Dados_Ano_2012!$C$7:$C$253,D195,Entrada_Dados_Ano_2012!$AY$7:$AY$253)</f>
        <v>2080</v>
      </c>
      <c r="AW195" s="40">
        <f>SUMIF(Entrada_Dados_Ano_2012!$C$7:$C$253,D195,Entrada_Dados_Ano_2012!$AZ$7:$AZ$253)</f>
        <v>1080</v>
      </c>
      <c r="AX195" s="40">
        <f>SUMIF(Entrada_Dados_Ano_2012!$C$7:$C$253,D195,Entrada_Dados_Ano_2012!$BA$7:$BA$253)</f>
        <v>0</v>
      </c>
      <c r="AY195" s="40">
        <f>SUMIF(Entrada_Dados_Ano_2012!$C$7:$C$253,D195,Entrada_Dados_Ano_2012!$BB$7:$BB$253)</f>
        <v>0</v>
      </c>
      <c r="AZ195" s="40">
        <f>SUMIF(Entrada_Dados_Ano_2012!$C$7:$C$253,D195,Entrada_Dados_Ano_2012!$BC$7:$BC$253)</f>
        <v>7730</v>
      </c>
      <c r="BA195" s="40">
        <f>SUMIF(Entrada_Dados_Ano_2012!$C$7:$C$253,D195,Entrada_Dados_Ano_2012!$BD$7:$BD$253)</f>
        <v>0</v>
      </c>
      <c r="BB195" s="40">
        <f>SUMIF(Entrada_Dados_Ano_2012!$C$7:$C$253,D195,Entrada_Dados_Ano_2012!$BE$7:$BE$253)</f>
        <v>0</v>
      </c>
      <c r="BC195" s="40">
        <f>SUMIF(Entrada_Dados_Ano_2012!$C$7:$C$253,D195,Entrada_Dados_Ano_2012!$BF$7:$BF$253)</f>
        <v>2400</v>
      </c>
      <c r="BD195" s="40">
        <f>SUMIF(Entrada_Dados_Ano_2012!$C$7:$C$253,D195,Entrada_Dados_Ano_2012!$BG$7:$BG$253)</f>
        <v>0</v>
      </c>
      <c r="BE195" s="40">
        <f>SUMIF(Entrada_Dados_Ano_2012!$C$7:$C$253,D195,Entrada_Dados_Ano_2012!$BH$7:$BH$253)</f>
        <v>41000</v>
      </c>
      <c r="BF195" s="40">
        <f>SUMIF(Entrada_Dados_Ano_2012!$C$7:$C$253,D195,Entrada_Dados_Ano_2012!$BI$7:$BI$253)</f>
        <v>37000</v>
      </c>
      <c r="BG195" s="40">
        <f>SUMIF(Entrada_Dados_Ano_2012!$C$7:$C$253,D195,Entrada_Dados_Ano_2012!$BJ$7:$BJ$253)</f>
        <v>1500</v>
      </c>
      <c r="BH195" s="40">
        <f>SUMIF(Entrada_Dados_Ano_2012!$C$7:$C$253,D195,Entrada_Dados_Ano_2012!$BK$7:$BK$253)</f>
        <v>0</v>
      </c>
      <c r="BI195" s="40">
        <f>SUMIF(Entrada_Dados_Ano_2012!$C$7:$C$253,D195,Entrada_Dados_Ano_2012!$BL$7:$BL$253)</f>
        <v>0</v>
      </c>
      <c r="BK195" s="80">
        <v>188</v>
      </c>
      <c r="BL195" s="81">
        <f t="shared" si="255"/>
        <v>0</v>
      </c>
      <c r="BM195" s="80" t="str">
        <f>IF(BL195=1,SUM($BL$8:BL195),"")</f>
        <v/>
      </c>
      <c r="BN195" s="86" t="str">
        <f t="shared" si="256"/>
        <v>Planaltina</v>
      </c>
      <c r="BO195" s="117">
        <f t="shared" si="339"/>
        <v>0</v>
      </c>
      <c r="BP195" s="116">
        <f>HLOOKUP($BP$6,$BZ$6:DI195,BX195)</f>
        <v>0</v>
      </c>
      <c r="BQ195" s="117">
        <f>HLOOKUP($BQ$6,$DJ$6:ES195,BX195)</f>
        <v>0</v>
      </c>
      <c r="BR195" s="116">
        <f>HLOOKUP($BR$6,$ET$6:GC195,BX195)</f>
        <v>0</v>
      </c>
      <c r="BS195" s="84" t="str">
        <f t="shared" si="257"/>
        <v/>
      </c>
      <c r="BT195" s="96" t="str">
        <f>IF((SUM($BL194:$BL$254)=0),"",IF($BK195=VLOOKUP($BK195,$BM$8:$BM$254,1),IF(VLOOKUP($BK195,$BM$8:$BO$254,2)=0,"",VLOOKUP($BK195,$BM$8:$BO$254,3))," "))</f>
        <v/>
      </c>
      <c r="BU195" s="93" t="str">
        <f t="shared" si="258"/>
        <v/>
      </c>
      <c r="BV195" s="90" t="str">
        <f t="shared" si="259"/>
        <v/>
      </c>
      <c r="BW195" s="93" t="str">
        <f t="shared" si="260"/>
        <v/>
      </c>
      <c r="BX195" s="97">
        <v>190</v>
      </c>
      <c r="BY195" s="29"/>
      <c r="BZ195" s="113"/>
      <c r="CA195" s="113">
        <f t="shared" si="261"/>
        <v>0</v>
      </c>
      <c r="CB195" s="113">
        <f t="shared" si="262"/>
        <v>0</v>
      </c>
      <c r="CC195" s="113">
        <f t="shared" si="263"/>
        <v>0</v>
      </c>
      <c r="CD195" s="113">
        <f t="shared" si="264"/>
        <v>0</v>
      </c>
      <c r="CE195" s="113">
        <f t="shared" ca="1" si="265"/>
        <v>0</v>
      </c>
      <c r="CF195" s="113">
        <f t="shared" si="266"/>
        <v>70</v>
      </c>
      <c r="CG195" s="113">
        <f t="shared" si="267"/>
        <v>80</v>
      </c>
      <c r="CH195" s="113">
        <f t="shared" si="268"/>
        <v>52</v>
      </c>
      <c r="CI195" s="113">
        <f t="shared" si="228"/>
        <v>0</v>
      </c>
      <c r="CJ195" s="113">
        <f t="shared" si="229"/>
        <v>50</v>
      </c>
      <c r="CK195" s="113">
        <f t="shared" si="269"/>
        <v>36</v>
      </c>
      <c r="CL195" s="113">
        <f t="shared" si="270"/>
        <v>0</v>
      </c>
      <c r="CM195" s="113">
        <f t="shared" si="271"/>
        <v>0</v>
      </c>
      <c r="CN195" s="113">
        <f t="shared" si="272"/>
        <v>0</v>
      </c>
      <c r="CO195" s="113">
        <f t="shared" si="273"/>
        <v>3000</v>
      </c>
      <c r="CP195" s="113">
        <f t="shared" si="274"/>
        <v>0</v>
      </c>
      <c r="CQ195" s="113">
        <f t="shared" si="275"/>
        <v>0</v>
      </c>
      <c r="CR195" s="113">
        <f t="shared" si="276"/>
        <v>0</v>
      </c>
      <c r="CS195" s="113">
        <f t="shared" si="230"/>
        <v>0</v>
      </c>
      <c r="CT195" s="113">
        <f t="shared" si="231"/>
        <v>70</v>
      </c>
      <c r="CU195" s="113">
        <f t="shared" si="232"/>
        <v>6</v>
      </c>
      <c r="CV195" s="113">
        <f t="shared" si="233"/>
        <v>0</v>
      </c>
      <c r="CW195" s="113">
        <f t="shared" si="277"/>
        <v>200</v>
      </c>
      <c r="CX195" s="113">
        <f t="shared" si="234"/>
        <v>0</v>
      </c>
      <c r="CY195" s="113">
        <f t="shared" si="235"/>
        <v>0</v>
      </c>
      <c r="CZ195" s="113">
        <f t="shared" si="236"/>
        <v>0</v>
      </c>
      <c r="DA195" s="113">
        <f t="shared" si="278"/>
        <v>0</v>
      </c>
      <c r="DB195" s="113">
        <f t="shared" si="279"/>
        <v>5200</v>
      </c>
      <c r="DC195" s="113">
        <f t="shared" si="280"/>
        <v>0</v>
      </c>
      <c r="DD195" s="113">
        <f t="shared" si="281"/>
        <v>12500</v>
      </c>
      <c r="DE195" s="113">
        <f t="shared" si="282"/>
        <v>500</v>
      </c>
      <c r="DF195" s="113">
        <f t="shared" si="283"/>
        <v>40</v>
      </c>
      <c r="DG195" s="113">
        <f t="shared" si="284"/>
        <v>0</v>
      </c>
      <c r="DH195" s="113">
        <f t="shared" si="285"/>
        <v>0</v>
      </c>
      <c r="DI195" s="113">
        <f t="shared" si="286"/>
        <v>0</v>
      </c>
      <c r="DJ195" s="113"/>
      <c r="DK195" s="113">
        <f t="shared" si="287"/>
        <v>0</v>
      </c>
      <c r="DL195" s="113">
        <f t="shared" si="288"/>
        <v>0</v>
      </c>
      <c r="DM195" s="113">
        <f t="shared" si="289"/>
        <v>0</v>
      </c>
      <c r="DN195" s="113">
        <f t="shared" si="290"/>
        <v>0</v>
      </c>
      <c r="DO195" s="113">
        <f t="shared" si="291"/>
        <v>0</v>
      </c>
      <c r="DP195" s="113">
        <f t="shared" si="292"/>
        <v>70</v>
      </c>
      <c r="DQ195" s="113">
        <f t="shared" si="293"/>
        <v>80</v>
      </c>
      <c r="DR195" s="113">
        <f t="shared" si="294"/>
        <v>52</v>
      </c>
      <c r="DS195" s="113">
        <f t="shared" si="237"/>
        <v>0</v>
      </c>
      <c r="DT195" s="113">
        <f t="shared" si="238"/>
        <v>50</v>
      </c>
      <c r="DU195" s="113">
        <f t="shared" si="295"/>
        <v>36</v>
      </c>
      <c r="DV195" s="113">
        <f t="shared" si="296"/>
        <v>0</v>
      </c>
      <c r="DW195" s="113">
        <f t="shared" si="297"/>
        <v>0</v>
      </c>
      <c r="DX195" s="113">
        <f t="shared" si="298"/>
        <v>0</v>
      </c>
      <c r="DY195" s="113">
        <f t="shared" si="299"/>
        <v>3000</v>
      </c>
      <c r="DZ195" s="113">
        <f t="shared" si="300"/>
        <v>0</v>
      </c>
      <c r="EA195" s="113">
        <f t="shared" si="301"/>
        <v>0</v>
      </c>
      <c r="EB195" s="113">
        <f t="shared" si="302"/>
        <v>0</v>
      </c>
      <c r="EC195" s="113">
        <f t="shared" si="239"/>
        <v>0</v>
      </c>
      <c r="ED195" s="113">
        <f t="shared" si="240"/>
        <v>70</v>
      </c>
      <c r="EE195" s="113">
        <f t="shared" si="241"/>
        <v>6</v>
      </c>
      <c r="EF195" s="113">
        <f t="shared" si="242"/>
        <v>0</v>
      </c>
      <c r="EG195" s="113">
        <f t="shared" si="303"/>
        <v>200</v>
      </c>
      <c r="EH195" s="113">
        <f t="shared" si="243"/>
        <v>0</v>
      </c>
      <c r="EI195" s="113">
        <f t="shared" si="244"/>
        <v>0</v>
      </c>
      <c r="EJ195" s="113">
        <f t="shared" si="245"/>
        <v>0</v>
      </c>
      <c r="EK195" s="113">
        <f t="shared" si="304"/>
        <v>0</v>
      </c>
      <c r="EL195" s="113">
        <f t="shared" si="305"/>
        <v>5200</v>
      </c>
      <c r="EM195" s="113">
        <f t="shared" si="306"/>
        <v>0</v>
      </c>
      <c r="EN195" s="113">
        <f t="shared" si="307"/>
        <v>12500</v>
      </c>
      <c r="EO195" s="113">
        <f t="shared" si="308"/>
        <v>500</v>
      </c>
      <c r="EP195" s="113">
        <f t="shared" si="309"/>
        <v>40</v>
      </c>
      <c r="EQ195" s="113">
        <f t="shared" si="310"/>
        <v>0</v>
      </c>
      <c r="ER195" s="113">
        <f t="shared" si="311"/>
        <v>0</v>
      </c>
      <c r="ES195" s="113">
        <f t="shared" si="312"/>
        <v>0</v>
      </c>
      <c r="ET195" s="113"/>
      <c r="EU195" s="113">
        <f t="shared" si="313"/>
        <v>0</v>
      </c>
      <c r="EV195" s="113">
        <f t="shared" si="314"/>
        <v>0</v>
      </c>
      <c r="EW195" s="113">
        <f t="shared" si="315"/>
        <v>0</v>
      </c>
      <c r="EX195" s="113">
        <f t="shared" si="316"/>
        <v>0</v>
      </c>
      <c r="EY195" s="113">
        <f t="shared" si="317"/>
        <v>0</v>
      </c>
      <c r="EZ195" s="113">
        <f t="shared" si="318"/>
        <v>110</v>
      </c>
      <c r="FA195" s="113">
        <f t="shared" si="319"/>
        <v>640</v>
      </c>
      <c r="FB195" s="113">
        <f t="shared" si="320"/>
        <v>2080</v>
      </c>
      <c r="FC195" s="113">
        <f t="shared" si="246"/>
        <v>0</v>
      </c>
      <c r="FD195" s="113">
        <f t="shared" si="247"/>
        <v>35</v>
      </c>
      <c r="FE195" s="113">
        <f t="shared" si="321"/>
        <v>1080</v>
      </c>
      <c r="FF195" s="113">
        <f t="shared" si="322"/>
        <v>0</v>
      </c>
      <c r="FG195" s="113">
        <f t="shared" si="323"/>
        <v>0</v>
      </c>
      <c r="FH195" s="113">
        <f t="shared" si="324"/>
        <v>0</v>
      </c>
      <c r="FI195" s="113">
        <f t="shared" si="325"/>
        <v>7730</v>
      </c>
      <c r="FJ195" s="113">
        <f t="shared" si="326"/>
        <v>0</v>
      </c>
      <c r="FK195" s="113">
        <f t="shared" si="327"/>
        <v>0</v>
      </c>
      <c r="FL195" s="113">
        <f t="shared" si="328"/>
        <v>0</v>
      </c>
      <c r="FM195" s="113">
        <f t="shared" si="248"/>
        <v>0</v>
      </c>
      <c r="FN195" s="113">
        <f t="shared" si="249"/>
        <v>560</v>
      </c>
      <c r="FO195" s="113">
        <f t="shared" si="250"/>
        <v>60</v>
      </c>
      <c r="FP195" s="113">
        <f t="shared" si="251"/>
        <v>0</v>
      </c>
      <c r="FQ195" s="113">
        <f t="shared" si="329"/>
        <v>2400</v>
      </c>
      <c r="FR195" s="113">
        <f t="shared" si="252"/>
        <v>0</v>
      </c>
      <c r="FS195" s="113">
        <f t="shared" si="253"/>
        <v>0</v>
      </c>
      <c r="FT195" s="113">
        <f t="shared" si="254"/>
        <v>0</v>
      </c>
      <c r="FU195" s="113">
        <f t="shared" si="330"/>
        <v>0</v>
      </c>
      <c r="FV195" s="113">
        <f t="shared" si="331"/>
        <v>41000</v>
      </c>
      <c r="FW195" s="113">
        <f t="shared" si="332"/>
        <v>0</v>
      </c>
      <c r="FX195" s="113">
        <f t="shared" si="333"/>
        <v>37000</v>
      </c>
      <c r="FY195" s="113">
        <f t="shared" si="334"/>
        <v>1500</v>
      </c>
      <c r="FZ195" s="113">
        <f t="shared" si="335"/>
        <v>320</v>
      </c>
      <c r="GA195" s="113">
        <f t="shared" si="336"/>
        <v>0</v>
      </c>
      <c r="GB195" s="113">
        <f t="shared" si="337"/>
        <v>0</v>
      </c>
      <c r="GC195" s="113">
        <f t="shared" si="338"/>
        <v>0</v>
      </c>
    </row>
    <row r="196" spans="2:185" ht="12.75" customHeight="1" x14ac:dyDescent="0.2">
      <c r="B196" s="124">
        <v>189</v>
      </c>
      <c r="C196" s="121" t="s">
        <v>455</v>
      </c>
      <c r="D196" s="126" t="s">
        <v>229</v>
      </c>
      <c r="E196" s="40">
        <f>SUMIF(Entrada_Dados_Ano_2012!$C$7:$C$253,D196,Entrada_Dados_Ano_2012!$D$7:$D$253)</f>
        <v>5</v>
      </c>
      <c r="F196" s="40">
        <f>SUMIF(Entrada_Dados_Ano_2012!$C$7:$C$253,D196,Entrada_Dados_Ano_2012!$E$7:$E$253)</f>
        <v>0</v>
      </c>
      <c r="G196" s="40">
        <f>SUMIF(Entrada_Dados_Ano_2012!$C$7:$C$253,D196,Entrada_Dados_Ano_2012!$F$7:$F$253)</f>
        <v>0</v>
      </c>
      <c r="H196" s="40">
        <f ca="1">SUMIF(Entrada_Dados_Ano_2012!$C$7:$C$253,D196,Entrada_Dados_Ano_2012!$G$7:$G$251)</f>
        <v>0</v>
      </c>
      <c r="I196" s="40">
        <f>SUMIF(Entrada_Dados_Ano_2012!$C$7:$C$251,D196,Entrada_Dados_Ano_2012!$H$7:$H$253)</f>
        <v>80</v>
      </c>
      <c r="J196" s="40">
        <f>SUMIF(Entrada_Dados_Ano_2012!$C$7:$C$253,D196,Entrada_Dados_Ano_2012!$I$7:$I$253)</f>
        <v>0</v>
      </c>
      <c r="K196" s="40">
        <f>SUMIF(Entrada_Dados_Ano_2012!$C$7:$C$253,D196,Entrada_Dados_Ano_2012!$J$7:$J$253)</f>
        <v>4000</v>
      </c>
      <c r="L196" s="40">
        <f>SUMIF(Entrada_Dados_Ano_2012!$C$7:$C$253,D196,Entrada_Dados_Ano_2012!$K$7:$K$253)</f>
        <v>0</v>
      </c>
      <c r="M196" s="40">
        <f>SUMIF(Entrada_Dados_Ano_2012!$C$7:$C$253,D196,Entrada_Dados_Ano_2012!$L$7:$L$253)</f>
        <v>0</v>
      </c>
      <c r="N196" s="40">
        <f>SUMIF(Entrada_Dados_Ano_2012!$C$7:$C$253,D196,Entrada_Dados_Ano_2012!$M$7:$M$253)</f>
        <v>0</v>
      </c>
      <c r="O196" s="40">
        <f>SUMIF(Entrada_Dados_Ano_2012!$C$7:$C$253,D196,Entrada_Dados_Ano_2012!$N$7:$N$253)</f>
        <v>0</v>
      </c>
      <c r="P196" s="40">
        <f>SUMIF(Entrada_Dados_Ano_2012!$C$7:$C$253,D196,Entrada_Dados_Ano_2012!$O$7:$O$253)</f>
        <v>0</v>
      </c>
      <c r="Q196" s="40">
        <f>SUMIF(Entrada_Dados_Ano_2012!$C$7:$C$253,D196,Entrada_Dados_Ano_2012!$P$7:$P$253)</f>
        <v>75</v>
      </c>
      <c r="R196" s="40">
        <f>SUMIF(Entrada_Dados_Ano_2012!$C$7:$C$253,D196,Entrada_Dados_Ano_2012!$Q$7:$Q$253)</f>
        <v>80</v>
      </c>
      <c r="S196" s="40">
        <f>SUMIF(Entrada_Dados_Ano_2012!$C$7:$C$253,D196,Entrada_Dados_Ano_2012!$R$7:$R$253)</f>
        <v>720</v>
      </c>
      <c r="T196" s="40">
        <f>SUMIF(Entrada_Dados_Ano_2012!$C$7:$C$253,D196,Entrada_Dados_Ano_2012!$S$7:$S$253)</f>
        <v>33000</v>
      </c>
      <c r="U196" s="40">
        <f>SUMIF(Entrada_Dados_Ano_2012!$C$7:$C$253,D196,Entrada_Dados_Ano_2012!$T$7:$T$253)</f>
        <v>2600</v>
      </c>
      <c r="V196" s="40">
        <f>SUMIF(Entrada_Dados_Ano_2012!$C$7:$C$253,D196,Entrada_Dados_Ano_2012!$U$7:$U$253)</f>
        <v>0</v>
      </c>
      <c r="W196" s="145">
        <f>SUMIF(Entrada_Dados_Ano_2012!$C$7:$C$253,D196,Entrada_Dados_Ano_2012!$V$7:$V$253)</f>
        <v>0</v>
      </c>
      <c r="X196" s="142">
        <f>SUMIF(Entrada_Dados_Ano_2012!$C$7:$C$253,D196,Entrada_Dados_Ano_2012!$Y$7:$Y$253)</f>
        <v>5</v>
      </c>
      <c r="Y196" s="40">
        <f>SUMIF(Entrada_Dados_Ano_2012!$C$7:$C$253,D196,Entrada_Dados_Ano_2012!$Z$7:$Z$253)</f>
        <v>0</v>
      </c>
      <c r="Z196" s="40">
        <f>SUMIF(Entrada_Dados_Ano_2012!$C$7:$C$253,D196,Entrada_Dados_Ano_2012!$AA$7:$AA$253)</f>
        <v>0</v>
      </c>
      <c r="AA196" s="40">
        <f>SUMIF(Entrada_Dados_Ano_2012!$C$7:$C$253,D196,Entrada_Dados_Ano_2012!$AB$7:$AB$253)</f>
        <v>0</v>
      </c>
      <c r="AB196" s="40">
        <f>SUMIF(Entrada_Dados_Ano_2012!$C$7:$C$253,D196,Entrada_Dados_Ano_2012!$AC$7:$AC$253)</f>
        <v>80</v>
      </c>
      <c r="AC196" s="40">
        <f>SUMIF(Entrada_Dados_Ano_2012!$C$7:$C$253,D196,Entrada_Dados_Ano_2012!$AD$7:$AD$253)</f>
        <v>0</v>
      </c>
      <c r="AD196" s="40">
        <f>SUMIF(Entrada_Dados_Ano_2012!$C$7:$C$253,D196,Entrada_Dados_Ano_2012!$AE$7:$AE$253)</f>
        <v>4000</v>
      </c>
      <c r="AE196" s="40">
        <f>SUMIF(Entrada_Dados_Ano_2012!$C$7:$C$253,D196,Entrada_Dados_Ano_2012!$AF$7:$AF$253)</f>
        <v>0</v>
      </c>
      <c r="AF196" s="40">
        <f>SUMIF(Entrada_Dados_Ano_2012!$C$7:$C$253,D196,Entrada_Dados_Ano_2012!$AG$7:$AG$253)</f>
        <v>0</v>
      </c>
      <c r="AG196" s="40">
        <f>SUMIF(Entrada_Dados_Ano_2012!$C$7:$C$253,D196,Entrada_Dados_Ano_2012!$AH$7:$AH$253)</f>
        <v>0</v>
      </c>
      <c r="AH196" s="40">
        <f>SUMIF(Entrada_Dados_Ano_2012!$C$7:$C$253,D196,Entrada_Dados_Ano_2012!$AI$7:$AI$253)</f>
        <v>0</v>
      </c>
      <c r="AI196" s="40">
        <f>SUMIF(Entrada_Dados_Ano_2012!$C$7:$C$253,D196,Entrada_Dados_Ano_2012!$AJ$7:$AJ$253)</f>
        <v>0</v>
      </c>
      <c r="AJ196" s="40">
        <f>SUMIF(Entrada_Dados_Ano_2012!$C$7:$C$253,D196,Entrada_Dados_Ano_2012!$AK$7:$AK$253)</f>
        <v>75</v>
      </c>
      <c r="AK196" s="40">
        <f>SUMIF(Entrada_Dados_Ano_2012!$C$7:$C$253,D196,Entrada_Dados_Ano_2012!$AL$7:$AL$253)</f>
        <v>80</v>
      </c>
      <c r="AL196" s="40">
        <f>SUMIF(Entrada_Dados_Ano_2012!$C$7:$C$253,D196,Entrada_Dados_Ano_2012!$AM$7:$AM$253)</f>
        <v>720</v>
      </c>
      <c r="AM196" s="40">
        <f>SUMIF(Entrada_Dados_Ano_2012!$C$7:$C$253,D196,Entrada_Dados_Ano_2012!$AN$7:$AN$253)</f>
        <v>33000</v>
      </c>
      <c r="AN196" s="40">
        <f>SUMIF(Entrada_Dados_Ano_2012!$C$7:$C$253,D196,Entrada_Dados_Ano_2012!$AO$7:$AO$253)</f>
        <v>2600</v>
      </c>
      <c r="AO196" s="40">
        <f>SUMIF(Entrada_Dados_Ano_2012!$C$7:$C$253,D196,Entrada_Dados_Ano_2012!$AP$7:$AP$253)</f>
        <v>0</v>
      </c>
      <c r="AP196" s="145">
        <f>SUMIF(Entrada_Dados_Ano_2012!$C$7:$C$253,D196,Entrada_Dados_Ano_2012!$AQ$7:$AQ$253)</f>
        <v>0</v>
      </c>
      <c r="AQ196" s="142">
        <f>SUMIF(Entrada_Dados_Ano_2012!$C$7:$C$253,D196,Entrada_Dados_Ano_2012!$AT$7:$AT$253)</f>
        <v>112</v>
      </c>
      <c r="AR196" s="40">
        <f>SUMIF(Entrada_Dados_Ano_2012!$C$7:$C$253,D196,Entrada_Dados_Ano_2012!$AU$7:$AU$253)</f>
        <v>0</v>
      </c>
      <c r="AS196" s="40">
        <f>SUMIF(Entrada_Dados_Ano_2012!$C$7:$C$253,D196,Entrada_Dados_Ano_2012!$AV$7:$AV$253)</f>
        <v>0</v>
      </c>
      <c r="AT196" s="40">
        <f>SUMIF(Entrada_Dados_Ano_2012!$C$7:$C$253,D196,Entrada_Dados_Ano_2012!$AW$7:$AW$253)</f>
        <v>0</v>
      </c>
      <c r="AU196" s="40">
        <f>SUMIF(Entrada_Dados_Ano_2012!$C$7:$C$253,D196,Entrada_Dados_Ano_2012!$AX$7:$AX$253)</f>
        <v>192</v>
      </c>
      <c r="AV196" s="40">
        <f>SUMIF(Entrada_Dados_Ano_2012!$C$7:$C$253,D196,Entrada_Dados_Ano_2012!$AY$7:$AY$253)</f>
        <v>0</v>
      </c>
      <c r="AW196" s="40">
        <f>SUMIF(Entrada_Dados_Ano_2012!$C$7:$C$253,D196,Entrada_Dados_Ano_2012!$AZ$7:$AZ$253)</f>
        <v>200000</v>
      </c>
      <c r="AX196" s="40">
        <f>SUMIF(Entrada_Dados_Ano_2012!$C$7:$C$253,D196,Entrada_Dados_Ano_2012!$BA$7:$BA$253)</f>
        <v>0</v>
      </c>
      <c r="AY196" s="40">
        <f>SUMIF(Entrada_Dados_Ano_2012!$C$7:$C$253,D196,Entrada_Dados_Ano_2012!$BB$7:$BB$253)</f>
        <v>0</v>
      </c>
      <c r="AZ196" s="40">
        <f>SUMIF(Entrada_Dados_Ano_2012!$C$7:$C$253,D196,Entrada_Dados_Ano_2012!$BC$7:$BC$253)</f>
        <v>0</v>
      </c>
      <c r="BA196" s="40">
        <f>SUMIF(Entrada_Dados_Ano_2012!$C$7:$C$253,D196,Entrada_Dados_Ano_2012!$BD$7:$BD$253)</f>
        <v>0</v>
      </c>
      <c r="BB196" s="40">
        <f>SUMIF(Entrada_Dados_Ano_2012!$C$7:$C$253,D196,Entrada_Dados_Ano_2012!$BE$7:$BE$253)</f>
        <v>0</v>
      </c>
      <c r="BC196" s="40">
        <f>SUMIF(Entrada_Dados_Ano_2012!$C$7:$C$253,D196,Entrada_Dados_Ano_2012!$BF$7:$BF$253)</f>
        <v>975</v>
      </c>
      <c r="BD196" s="40">
        <f>SUMIF(Entrada_Dados_Ano_2012!$C$7:$C$253,D196,Entrada_Dados_Ano_2012!$BG$7:$BG$253)</f>
        <v>2400</v>
      </c>
      <c r="BE196" s="40">
        <f>SUMIF(Entrada_Dados_Ano_2012!$C$7:$C$253,D196,Entrada_Dados_Ano_2012!$BH$7:$BH$253)</f>
        <v>3726</v>
      </c>
      <c r="BF196" s="40">
        <f>SUMIF(Entrada_Dados_Ano_2012!$C$7:$C$253,D196,Entrada_Dados_Ano_2012!$BI$7:$BI$253)</f>
        <v>105600</v>
      </c>
      <c r="BG196" s="40">
        <f>SUMIF(Entrada_Dados_Ano_2012!$C$7:$C$253,D196,Entrada_Dados_Ano_2012!$BJ$7:$BJ$253)</f>
        <v>7000</v>
      </c>
      <c r="BH196" s="40">
        <f>SUMIF(Entrada_Dados_Ano_2012!$C$7:$C$253,D196,Entrada_Dados_Ano_2012!$BK$7:$BK$253)</f>
        <v>0</v>
      </c>
      <c r="BI196" s="40">
        <f>SUMIF(Entrada_Dados_Ano_2012!$C$7:$C$253,D196,Entrada_Dados_Ano_2012!$BL$7:$BL$253)</f>
        <v>0</v>
      </c>
      <c r="BK196" s="80">
        <v>189</v>
      </c>
      <c r="BL196" s="81">
        <f t="shared" si="255"/>
        <v>0</v>
      </c>
      <c r="BM196" s="80" t="str">
        <f>IF(BL196=1,SUM($BL$8:BL196),"")</f>
        <v/>
      </c>
      <c r="BN196" s="86" t="str">
        <f t="shared" si="256"/>
        <v>Pontalina</v>
      </c>
      <c r="BO196" s="117">
        <f t="shared" si="339"/>
        <v>0</v>
      </c>
      <c r="BP196" s="116">
        <f>HLOOKUP($BP$6,$BZ$6:DI196,BX196)</f>
        <v>0</v>
      </c>
      <c r="BQ196" s="117">
        <f>HLOOKUP($BQ$6,$DJ$6:ES196,BX196)</f>
        <v>0</v>
      </c>
      <c r="BR196" s="116">
        <f>HLOOKUP($BR$6,$ET$6:GC196,BX196)</f>
        <v>0</v>
      </c>
      <c r="BS196" s="84" t="str">
        <f t="shared" si="257"/>
        <v/>
      </c>
      <c r="BT196" s="96" t="str">
        <f>IF((SUM($BL195:$BL$254)=0),"",IF($BK196=VLOOKUP($BK196,$BM$8:$BM$254,1),IF(VLOOKUP($BK196,$BM$8:$BO$254,2)=0,"",VLOOKUP($BK196,$BM$8:$BO$254,3))," "))</f>
        <v/>
      </c>
      <c r="BU196" s="93" t="str">
        <f t="shared" si="258"/>
        <v/>
      </c>
      <c r="BV196" s="90" t="str">
        <f t="shared" si="259"/>
        <v/>
      </c>
      <c r="BW196" s="93" t="str">
        <f t="shared" si="260"/>
        <v/>
      </c>
      <c r="BX196" s="97">
        <v>191</v>
      </c>
      <c r="BY196" s="29"/>
      <c r="BZ196" s="113"/>
      <c r="CA196" s="113">
        <f t="shared" si="261"/>
        <v>0</v>
      </c>
      <c r="CB196" s="113">
        <f t="shared" si="262"/>
        <v>5</v>
      </c>
      <c r="CC196" s="113">
        <f t="shared" si="263"/>
        <v>0</v>
      </c>
      <c r="CD196" s="113">
        <f t="shared" si="264"/>
        <v>0</v>
      </c>
      <c r="CE196" s="113">
        <f t="shared" ca="1" si="265"/>
        <v>0</v>
      </c>
      <c r="CF196" s="113">
        <f t="shared" si="266"/>
        <v>80</v>
      </c>
      <c r="CG196" s="113">
        <f t="shared" si="267"/>
        <v>10</v>
      </c>
      <c r="CH196" s="113">
        <f t="shared" si="268"/>
        <v>0</v>
      </c>
      <c r="CI196" s="113">
        <f t="shared" si="228"/>
        <v>24</v>
      </c>
      <c r="CJ196" s="113">
        <f t="shared" si="229"/>
        <v>0</v>
      </c>
      <c r="CK196" s="113">
        <f t="shared" si="269"/>
        <v>4000</v>
      </c>
      <c r="CL196" s="113">
        <f t="shared" si="270"/>
        <v>0</v>
      </c>
      <c r="CM196" s="113">
        <f t="shared" si="271"/>
        <v>12</v>
      </c>
      <c r="CN196" s="113">
        <f t="shared" si="272"/>
        <v>0</v>
      </c>
      <c r="CO196" s="113">
        <f t="shared" si="273"/>
        <v>0</v>
      </c>
      <c r="CP196" s="113">
        <f t="shared" si="274"/>
        <v>0</v>
      </c>
      <c r="CQ196" s="113">
        <f t="shared" si="275"/>
        <v>0</v>
      </c>
      <c r="CR196" s="113">
        <f t="shared" si="276"/>
        <v>0</v>
      </c>
      <c r="CS196" s="113">
        <f t="shared" si="230"/>
        <v>0</v>
      </c>
      <c r="CT196" s="113">
        <f t="shared" si="231"/>
        <v>70</v>
      </c>
      <c r="CU196" s="113">
        <f t="shared" si="232"/>
        <v>0</v>
      </c>
      <c r="CV196" s="113">
        <f t="shared" si="233"/>
        <v>0</v>
      </c>
      <c r="CW196" s="113">
        <f t="shared" si="277"/>
        <v>75</v>
      </c>
      <c r="CX196" s="113">
        <f t="shared" si="234"/>
        <v>0</v>
      </c>
      <c r="CY196" s="113">
        <f t="shared" si="235"/>
        <v>0</v>
      </c>
      <c r="CZ196" s="113">
        <f t="shared" si="236"/>
        <v>0</v>
      </c>
      <c r="DA196" s="113">
        <f t="shared" si="278"/>
        <v>80</v>
      </c>
      <c r="DB196" s="113">
        <f t="shared" si="279"/>
        <v>720</v>
      </c>
      <c r="DC196" s="113">
        <f t="shared" si="280"/>
        <v>0</v>
      </c>
      <c r="DD196" s="113">
        <f t="shared" si="281"/>
        <v>33000</v>
      </c>
      <c r="DE196" s="113">
        <f t="shared" si="282"/>
        <v>2600</v>
      </c>
      <c r="DF196" s="113">
        <f t="shared" si="283"/>
        <v>0</v>
      </c>
      <c r="DG196" s="113">
        <f t="shared" si="284"/>
        <v>0</v>
      </c>
      <c r="DH196" s="113">
        <f t="shared" si="285"/>
        <v>0</v>
      </c>
      <c r="DI196" s="113">
        <f t="shared" si="286"/>
        <v>0</v>
      </c>
      <c r="DJ196" s="113"/>
      <c r="DK196" s="113">
        <f t="shared" si="287"/>
        <v>0</v>
      </c>
      <c r="DL196" s="113">
        <f t="shared" si="288"/>
        <v>5</v>
      </c>
      <c r="DM196" s="113">
        <f t="shared" si="289"/>
        <v>0</v>
      </c>
      <c r="DN196" s="113">
        <f t="shared" si="290"/>
        <v>0</v>
      </c>
      <c r="DO196" s="113">
        <f t="shared" si="291"/>
        <v>0</v>
      </c>
      <c r="DP196" s="113">
        <f t="shared" si="292"/>
        <v>80</v>
      </c>
      <c r="DQ196" s="113">
        <f t="shared" si="293"/>
        <v>10</v>
      </c>
      <c r="DR196" s="113">
        <f t="shared" si="294"/>
        <v>0</v>
      </c>
      <c r="DS196" s="113">
        <f t="shared" si="237"/>
        <v>24</v>
      </c>
      <c r="DT196" s="113">
        <f t="shared" si="238"/>
        <v>0</v>
      </c>
      <c r="DU196" s="113">
        <f t="shared" si="295"/>
        <v>4000</v>
      </c>
      <c r="DV196" s="113">
        <f t="shared" si="296"/>
        <v>0</v>
      </c>
      <c r="DW196" s="113">
        <f t="shared" si="297"/>
        <v>12</v>
      </c>
      <c r="DX196" s="113">
        <f t="shared" si="298"/>
        <v>0</v>
      </c>
      <c r="DY196" s="113">
        <f t="shared" si="299"/>
        <v>0</v>
      </c>
      <c r="DZ196" s="113">
        <f t="shared" si="300"/>
        <v>0</v>
      </c>
      <c r="EA196" s="113">
        <f t="shared" si="301"/>
        <v>0</v>
      </c>
      <c r="EB196" s="113">
        <f t="shared" si="302"/>
        <v>0</v>
      </c>
      <c r="EC196" s="113">
        <f t="shared" si="239"/>
        <v>0</v>
      </c>
      <c r="ED196" s="113">
        <f t="shared" si="240"/>
        <v>70</v>
      </c>
      <c r="EE196" s="113">
        <f t="shared" si="241"/>
        <v>0</v>
      </c>
      <c r="EF196" s="113">
        <f t="shared" si="242"/>
        <v>0</v>
      </c>
      <c r="EG196" s="113">
        <f t="shared" si="303"/>
        <v>75</v>
      </c>
      <c r="EH196" s="113">
        <f t="shared" si="243"/>
        <v>0</v>
      </c>
      <c r="EI196" s="113">
        <f t="shared" si="244"/>
        <v>0</v>
      </c>
      <c r="EJ196" s="113">
        <f t="shared" si="245"/>
        <v>0</v>
      </c>
      <c r="EK196" s="113">
        <f t="shared" si="304"/>
        <v>80</v>
      </c>
      <c r="EL196" s="113">
        <f t="shared" si="305"/>
        <v>720</v>
      </c>
      <c r="EM196" s="113">
        <f t="shared" si="306"/>
        <v>0</v>
      </c>
      <c r="EN196" s="113">
        <f t="shared" si="307"/>
        <v>33000</v>
      </c>
      <c r="EO196" s="113">
        <f t="shared" si="308"/>
        <v>2600</v>
      </c>
      <c r="EP196" s="113">
        <f t="shared" si="309"/>
        <v>0</v>
      </c>
      <c r="EQ196" s="113">
        <f t="shared" si="310"/>
        <v>0</v>
      </c>
      <c r="ER196" s="113">
        <f t="shared" si="311"/>
        <v>0</v>
      </c>
      <c r="ES196" s="113">
        <f t="shared" si="312"/>
        <v>0</v>
      </c>
      <c r="ET196" s="113"/>
      <c r="EU196" s="113">
        <f t="shared" si="313"/>
        <v>0</v>
      </c>
      <c r="EV196" s="113">
        <f t="shared" si="314"/>
        <v>112</v>
      </c>
      <c r="EW196" s="113">
        <f t="shared" si="315"/>
        <v>0</v>
      </c>
      <c r="EX196" s="113">
        <f t="shared" si="316"/>
        <v>0</v>
      </c>
      <c r="EY196" s="113">
        <f t="shared" si="317"/>
        <v>0</v>
      </c>
      <c r="EZ196" s="113">
        <f t="shared" si="318"/>
        <v>192</v>
      </c>
      <c r="FA196" s="113">
        <f t="shared" si="319"/>
        <v>150</v>
      </c>
      <c r="FB196" s="113">
        <f t="shared" si="320"/>
        <v>0</v>
      </c>
      <c r="FC196" s="113">
        <f t="shared" si="246"/>
        <v>36</v>
      </c>
      <c r="FD196" s="113">
        <f t="shared" si="247"/>
        <v>0</v>
      </c>
      <c r="FE196" s="113">
        <f t="shared" si="321"/>
        <v>200000</v>
      </c>
      <c r="FF196" s="113">
        <f t="shared" si="322"/>
        <v>0</v>
      </c>
      <c r="FG196" s="113">
        <f t="shared" si="323"/>
        <v>115</v>
      </c>
      <c r="FH196" s="113">
        <f t="shared" si="324"/>
        <v>0</v>
      </c>
      <c r="FI196" s="113">
        <f t="shared" si="325"/>
        <v>0</v>
      </c>
      <c r="FJ196" s="113">
        <f t="shared" si="326"/>
        <v>0</v>
      </c>
      <c r="FK196" s="113">
        <f t="shared" si="327"/>
        <v>0</v>
      </c>
      <c r="FL196" s="113">
        <f t="shared" si="328"/>
        <v>0</v>
      </c>
      <c r="FM196" s="113">
        <f t="shared" si="248"/>
        <v>0</v>
      </c>
      <c r="FN196" s="113">
        <f t="shared" si="249"/>
        <v>1750</v>
      </c>
      <c r="FO196" s="113">
        <f t="shared" si="250"/>
        <v>0</v>
      </c>
      <c r="FP196" s="113">
        <f t="shared" si="251"/>
        <v>0</v>
      </c>
      <c r="FQ196" s="113">
        <f t="shared" si="329"/>
        <v>975</v>
      </c>
      <c r="FR196" s="113">
        <f t="shared" si="252"/>
        <v>0</v>
      </c>
      <c r="FS196" s="113">
        <f t="shared" si="253"/>
        <v>0</v>
      </c>
      <c r="FT196" s="113">
        <f t="shared" si="254"/>
        <v>0</v>
      </c>
      <c r="FU196" s="113">
        <f t="shared" si="330"/>
        <v>2400</v>
      </c>
      <c r="FV196" s="113">
        <f t="shared" si="331"/>
        <v>3726</v>
      </c>
      <c r="FW196" s="113">
        <f t="shared" si="332"/>
        <v>0</v>
      </c>
      <c r="FX196" s="113">
        <f t="shared" si="333"/>
        <v>105600</v>
      </c>
      <c r="FY196" s="113">
        <f t="shared" si="334"/>
        <v>7000</v>
      </c>
      <c r="FZ196" s="113">
        <f t="shared" si="335"/>
        <v>0</v>
      </c>
      <c r="GA196" s="113">
        <f t="shared" si="336"/>
        <v>0</v>
      </c>
      <c r="GB196" s="113">
        <f t="shared" si="337"/>
        <v>0</v>
      </c>
      <c r="GC196" s="113">
        <f t="shared" si="338"/>
        <v>0</v>
      </c>
    </row>
    <row r="197" spans="2:185" ht="12.75" customHeight="1" x14ac:dyDescent="0.2">
      <c r="B197" s="124">
        <v>190</v>
      </c>
      <c r="C197" s="121" t="s">
        <v>456</v>
      </c>
      <c r="D197" s="126" t="s">
        <v>230</v>
      </c>
      <c r="E197" s="40">
        <f>SUMIF(Entrada_Dados_Ano_2012!$C$7:$C$253,D197,Entrada_Dados_Ano_2012!$D$7:$D$253)</f>
        <v>0</v>
      </c>
      <c r="F197" s="40">
        <f>SUMIF(Entrada_Dados_Ano_2012!$C$7:$C$253,D197,Entrada_Dados_Ano_2012!$E$7:$E$253)</f>
        <v>0</v>
      </c>
      <c r="G197" s="40">
        <f>SUMIF(Entrada_Dados_Ano_2012!$C$7:$C$253,D197,Entrada_Dados_Ano_2012!$F$7:$F$253)</f>
        <v>0</v>
      </c>
      <c r="H197" s="40">
        <f ca="1">SUMIF(Entrada_Dados_Ano_2012!$C$7:$C$253,D197,Entrada_Dados_Ano_2012!$G$7:$G$251)</f>
        <v>0</v>
      </c>
      <c r="I197" s="40">
        <f>SUMIF(Entrada_Dados_Ano_2012!$C$7:$C$251,D197,Entrada_Dados_Ano_2012!$H$7:$H$253)</f>
        <v>250</v>
      </c>
      <c r="J197" s="40">
        <f>SUMIF(Entrada_Dados_Ano_2012!$C$7:$C$253,D197,Entrada_Dados_Ano_2012!$I$7:$I$253)</f>
        <v>0</v>
      </c>
      <c r="K197" s="40">
        <f>SUMIF(Entrada_Dados_Ano_2012!$C$7:$C$253,D197,Entrada_Dados_Ano_2012!$J$7:$J$253)</f>
        <v>0</v>
      </c>
      <c r="L197" s="40">
        <f>SUMIF(Entrada_Dados_Ano_2012!$C$7:$C$253,D197,Entrada_Dados_Ano_2012!$K$7:$K$253)</f>
        <v>0</v>
      </c>
      <c r="M197" s="40">
        <f>SUMIF(Entrada_Dados_Ano_2012!$C$7:$C$253,D197,Entrada_Dados_Ano_2012!$L$7:$L$253)</f>
        <v>0</v>
      </c>
      <c r="N197" s="40">
        <f>SUMIF(Entrada_Dados_Ano_2012!$C$7:$C$253,D197,Entrada_Dados_Ano_2012!$M$7:$M$253)</f>
        <v>0</v>
      </c>
      <c r="O197" s="40">
        <f>SUMIF(Entrada_Dados_Ano_2012!$C$7:$C$253,D197,Entrada_Dados_Ano_2012!$N$7:$N$253)</f>
        <v>0</v>
      </c>
      <c r="P197" s="40">
        <f>SUMIF(Entrada_Dados_Ano_2012!$C$7:$C$253,D197,Entrada_Dados_Ano_2012!$O$7:$O$253)</f>
        <v>0</v>
      </c>
      <c r="Q197" s="40">
        <f>SUMIF(Entrada_Dados_Ano_2012!$C$7:$C$253,D197,Entrada_Dados_Ano_2012!$P$7:$P$253)</f>
        <v>200</v>
      </c>
      <c r="R197" s="40">
        <f>SUMIF(Entrada_Dados_Ano_2012!$C$7:$C$253,D197,Entrada_Dados_Ano_2012!$Q$7:$Q$253)</f>
        <v>0</v>
      </c>
      <c r="S197" s="40">
        <f>SUMIF(Entrada_Dados_Ano_2012!$C$7:$C$253,D197,Entrada_Dados_Ano_2012!$R$7:$R$253)</f>
        <v>1050</v>
      </c>
      <c r="T197" s="40">
        <f>SUMIF(Entrada_Dados_Ano_2012!$C$7:$C$253,D197,Entrada_Dados_Ano_2012!$S$7:$S$253)</f>
        <v>8260</v>
      </c>
      <c r="U197" s="40">
        <f>SUMIF(Entrada_Dados_Ano_2012!$C$7:$C$253,D197,Entrada_Dados_Ano_2012!$T$7:$T$253)</f>
        <v>0</v>
      </c>
      <c r="V197" s="40">
        <f>SUMIF(Entrada_Dados_Ano_2012!$C$7:$C$253,D197,Entrada_Dados_Ano_2012!$U$7:$U$253)</f>
        <v>0</v>
      </c>
      <c r="W197" s="145">
        <f>SUMIF(Entrada_Dados_Ano_2012!$C$7:$C$253,D197,Entrada_Dados_Ano_2012!$V$7:$V$253)</f>
        <v>0</v>
      </c>
      <c r="X197" s="142">
        <f>SUMIF(Entrada_Dados_Ano_2012!$C$7:$C$253,D197,Entrada_Dados_Ano_2012!$Y$7:$Y$253)</f>
        <v>0</v>
      </c>
      <c r="Y197" s="40">
        <f>SUMIF(Entrada_Dados_Ano_2012!$C$7:$C$253,D197,Entrada_Dados_Ano_2012!$Z$7:$Z$253)</f>
        <v>0</v>
      </c>
      <c r="Z197" s="40">
        <f>SUMIF(Entrada_Dados_Ano_2012!$C$7:$C$253,D197,Entrada_Dados_Ano_2012!$AA$7:$AA$253)</f>
        <v>0</v>
      </c>
      <c r="AA197" s="40">
        <f>SUMIF(Entrada_Dados_Ano_2012!$C$7:$C$253,D197,Entrada_Dados_Ano_2012!$AB$7:$AB$253)</f>
        <v>0</v>
      </c>
      <c r="AB197" s="40">
        <f>SUMIF(Entrada_Dados_Ano_2012!$C$7:$C$253,D197,Entrada_Dados_Ano_2012!$AC$7:$AC$253)</f>
        <v>250</v>
      </c>
      <c r="AC197" s="40">
        <f>SUMIF(Entrada_Dados_Ano_2012!$C$7:$C$253,D197,Entrada_Dados_Ano_2012!$AD$7:$AD$253)</f>
        <v>0</v>
      </c>
      <c r="AD197" s="40">
        <f>SUMIF(Entrada_Dados_Ano_2012!$C$7:$C$253,D197,Entrada_Dados_Ano_2012!$AE$7:$AE$253)</f>
        <v>0</v>
      </c>
      <c r="AE197" s="40">
        <f>SUMIF(Entrada_Dados_Ano_2012!$C$7:$C$253,D197,Entrada_Dados_Ano_2012!$AF$7:$AF$253)</f>
        <v>0</v>
      </c>
      <c r="AF197" s="40">
        <f>SUMIF(Entrada_Dados_Ano_2012!$C$7:$C$253,D197,Entrada_Dados_Ano_2012!$AG$7:$AG$253)</f>
        <v>0</v>
      </c>
      <c r="AG197" s="40">
        <f>SUMIF(Entrada_Dados_Ano_2012!$C$7:$C$253,D197,Entrada_Dados_Ano_2012!$AH$7:$AH$253)</f>
        <v>0</v>
      </c>
      <c r="AH197" s="40">
        <f>SUMIF(Entrada_Dados_Ano_2012!$C$7:$C$253,D197,Entrada_Dados_Ano_2012!$AI$7:$AI$253)</f>
        <v>0</v>
      </c>
      <c r="AI197" s="40">
        <f>SUMIF(Entrada_Dados_Ano_2012!$C$7:$C$253,D197,Entrada_Dados_Ano_2012!$AJ$7:$AJ$253)</f>
        <v>0</v>
      </c>
      <c r="AJ197" s="40">
        <f>SUMIF(Entrada_Dados_Ano_2012!$C$7:$C$253,D197,Entrada_Dados_Ano_2012!$AK$7:$AK$253)</f>
        <v>200</v>
      </c>
      <c r="AK197" s="40">
        <f>SUMIF(Entrada_Dados_Ano_2012!$C$7:$C$253,D197,Entrada_Dados_Ano_2012!$AL$7:$AL$253)</f>
        <v>0</v>
      </c>
      <c r="AL197" s="40">
        <f>SUMIF(Entrada_Dados_Ano_2012!$C$7:$C$253,D197,Entrada_Dados_Ano_2012!$AM$7:$AM$253)</f>
        <v>1050</v>
      </c>
      <c r="AM197" s="40">
        <f>SUMIF(Entrada_Dados_Ano_2012!$C$7:$C$253,D197,Entrada_Dados_Ano_2012!$AN$7:$AN$253)</f>
        <v>8260</v>
      </c>
      <c r="AN197" s="40">
        <f>SUMIF(Entrada_Dados_Ano_2012!$C$7:$C$253,D197,Entrada_Dados_Ano_2012!$AO$7:$AO$253)</f>
        <v>0</v>
      </c>
      <c r="AO197" s="40">
        <f>SUMIF(Entrada_Dados_Ano_2012!$C$7:$C$253,D197,Entrada_Dados_Ano_2012!$AP$7:$AP$253)</f>
        <v>0</v>
      </c>
      <c r="AP197" s="145">
        <f>SUMIF(Entrada_Dados_Ano_2012!$C$7:$C$253,D197,Entrada_Dados_Ano_2012!$AQ$7:$AQ$253)</f>
        <v>0</v>
      </c>
      <c r="AQ197" s="142">
        <f>SUMIF(Entrada_Dados_Ano_2012!$C$7:$C$253,D197,Entrada_Dados_Ano_2012!$AT$7:$AT$253)</f>
        <v>0</v>
      </c>
      <c r="AR197" s="40">
        <f>SUMIF(Entrada_Dados_Ano_2012!$C$7:$C$253,D197,Entrada_Dados_Ano_2012!$AU$7:$AU$253)</f>
        <v>0</v>
      </c>
      <c r="AS197" s="40">
        <f>SUMIF(Entrada_Dados_Ano_2012!$C$7:$C$253,D197,Entrada_Dados_Ano_2012!$AV$7:$AV$253)</f>
        <v>0</v>
      </c>
      <c r="AT197" s="40">
        <f>SUMIF(Entrada_Dados_Ano_2012!$C$7:$C$253,D197,Entrada_Dados_Ano_2012!$AW$7:$AW$253)</f>
        <v>0</v>
      </c>
      <c r="AU197" s="40">
        <f>SUMIF(Entrada_Dados_Ano_2012!$C$7:$C$253,D197,Entrada_Dados_Ano_2012!$AX$7:$AX$253)</f>
        <v>540</v>
      </c>
      <c r="AV197" s="40">
        <f>SUMIF(Entrada_Dados_Ano_2012!$C$7:$C$253,D197,Entrada_Dados_Ano_2012!$AY$7:$AY$253)</f>
        <v>0</v>
      </c>
      <c r="AW197" s="40">
        <f>SUMIF(Entrada_Dados_Ano_2012!$C$7:$C$253,D197,Entrada_Dados_Ano_2012!$AZ$7:$AZ$253)</f>
        <v>0</v>
      </c>
      <c r="AX197" s="40">
        <f>SUMIF(Entrada_Dados_Ano_2012!$C$7:$C$253,D197,Entrada_Dados_Ano_2012!$BA$7:$BA$253)</f>
        <v>0</v>
      </c>
      <c r="AY197" s="40">
        <f>SUMIF(Entrada_Dados_Ano_2012!$C$7:$C$253,D197,Entrada_Dados_Ano_2012!$BB$7:$BB$253)</f>
        <v>0</v>
      </c>
      <c r="AZ197" s="40">
        <f>SUMIF(Entrada_Dados_Ano_2012!$C$7:$C$253,D197,Entrada_Dados_Ano_2012!$BC$7:$BC$253)</f>
        <v>0</v>
      </c>
      <c r="BA197" s="40">
        <f>SUMIF(Entrada_Dados_Ano_2012!$C$7:$C$253,D197,Entrada_Dados_Ano_2012!$BD$7:$BD$253)</f>
        <v>0</v>
      </c>
      <c r="BB197" s="40">
        <f>SUMIF(Entrada_Dados_Ano_2012!$C$7:$C$253,D197,Entrada_Dados_Ano_2012!$BE$7:$BE$253)</f>
        <v>0</v>
      </c>
      <c r="BC197" s="40">
        <f>SUMIF(Entrada_Dados_Ano_2012!$C$7:$C$253,D197,Entrada_Dados_Ano_2012!$BF$7:$BF$253)</f>
        <v>2900</v>
      </c>
      <c r="BD197" s="40">
        <f>SUMIF(Entrada_Dados_Ano_2012!$C$7:$C$253,D197,Entrada_Dados_Ano_2012!$BG$7:$BG$253)</f>
        <v>0</v>
      </c>
      <c r="BE197" s="40">
        <f>SUMIF(Entrada_Dados_Ano_2012!$C$7:$C$253,D197,Entrada_Dados_Ano_2012!$BH$7:$BH$253)</f>
        <v>4000</v>
      </c>
      <c r="BF197" s="40">
        <f>SUMIF(Entrada_Dados_Ano_2012!$C$7:$C$253,D197,Entrada_Dados_Ano_2012!$BI$7:$BI$253)</f>
        <v>23789</v>
      </c>
      <c r="BG197" s="40">
        <f>SUMIF(Entrada_Dados_Ano_2012!$C$7:$C$253,D197,Entrada_Dados_Ano_2012!$BJ$7:$BJ$253)</f>
        <v>0</v>
      </c>
      <c r="BH197" s="40">
        <f>SUMIF(Entrada_Dados_Ano_2012!$C$7:$C$253,D197,Entrada_Dados_Ano_2012!$BK$7:$BK$253)</f>
        <v>0</v>
      </c>
      <c r="BI197" s="40">
        <f>SUMIF(Entrada_Dados_Ano_2012!$C$7:$C$253,D197,Entrada_Dados_Ano_2012!$BL$7:$BL$253)</f>
        <v>0</v>
      </c>
      <c r="BK197" s="80">
        <v>190</v>
      </c>
      <c r="BL197" s="81">
        <f t="shared" si="255"/>
        <v>0</v>
      </c>
      <c r="BM197" s="80" t="str">
        <f>IF(BL197=1,SUM($BL$8:BL197),"")</f>
        <v/>
      </c>
      <c r="BN197" s="86" t="str">
        <f t="shared" si="256"/>
        <v>Porangatu</v>
      </c>
      <c r="BO197" s="117">
        <f t="shared" si="339"/>
        <v>0</v>
      </c>
      <c r="BP197" s="116">
        <f>HLOOKUP($BP$6,$BZ$6:DI197,BX197)</f>
        <v>0</v>
      </c>
      <c r="BQ197" s="117">
        <f>HLOOKUP($BQ$6,$DJ$6:ES197,BX197)</f>
        <v>0</v>
      </c>
      <c r="BR197" s="116">
        <f>HLOOKUP($BR$6,$ET$6:GC197,BX197)</f>
        <v>0</v>
      </c>
      <c r="BS197" s="84" t="str">
        <f t="shared" si="257"/>
        <v/>
      </c>
      <c r="BT197" s="96" t="str">
        <f>IF((SUM($BL196:$BL$254)=0),"",IF($BK197=VLOOKUP($BK197,$BM$8:$BM$254,1),IF(VLOOKUP($BK197,$BM$8:$BO$254,2)=0,"",VLOOKUP($BK197,$BM$8:$BO$254,3))," "))</f>
        <v/>
      </c>
      <c r="BU197" s="93" t="str">
        <f t="shared" si="258"/>
        <v/>
      </c>
      <c r="BV197" s="90" t="str">
        <f t="shared" si="259"/>
        <v/>
      </c>
      <c r="BW197" s="93" t="str">
        <f t="shared" si="260"/>
        <v/>
      </c>
      <c r="BX197" s="97">
        <v>192</v>
      </c>
      <c r="BY197" s="29"/>
      <c r="BZ197" s="113"/>
      <c r="CA197" s="113">
        <f t="shared" si="261"/>
        <v>0</v>
      </c>
      <c r="CB197" s="113">
        <f t="shared" si="262"/>
        <v>0</v>
      </c>
      <c r="CC197" s="113">
        <f t="shared" si="263"/>
        <v>0</v>
      </c>
      <c r="CD197" s="113">
        <f t="shared" si="264"/>
        <v>0</v>
      </c>
      <c r="CE197" s="113">
        <f t="shared" ca="1" si="265"/>
        <v>0</v>
      </c>
      <c r="CF197" s="113">
        <f t="shared" si="266"/>
        <v>250</v>
      </c>
      <c r="CG197" s="113">
        <f t="shared" si="267"/>
        <v>0</v>
      </c>
      <c r="CH197" s="113">
        <f t="shared" si="268"/>
        <v>0</v>
      </c>
      <c r="CI197" s="113">
        <f t="shared" si="228"/>
        <v>0</v>
      </c>
      <c r="CJ197" s="113">
        <f t="shared" si="229"/>
        <v>0</v>
      </c>
      <c r="CK197" s="113">
        <f t="shared" si="269"/>
        <v>0</v>
      </c>
      <c r="CL197" s="113">
        <f t="shared" si="270"/>
        <v>0</v>
      </c>
      <c r="CM197" s="113">
        <f t="shared" si="271"/>
        <v>0</v>
      </c>
      <c r="CN197" s="113">
        <f t="shared" si="272"/>
        <v>0</v>
      </c>
      <c r="CO197" s="113">
        <f t="shared" si="273"/>
        <v>0</v>
      </c>
      <c r="CP197" s="113">
        <f t="shared" si="274"/>
        <v>0</v>
      </c>
      <c r="CQ197" s="113">
        <f t="shared" si="275"/>
        <v>0</v>
      </c>
      <c r="CR197" s="113">
        <f t="shared" si="276"/>
        <v>0</v>
      </c>
      <c r="CS197" s="113">
        <f t="shared" si="230"/>
        <v>0</v>
      </c>
      <c r="CT197" s="113">
        <f t="shared" si="231"/>
        <v>0</v>
      </c>
      <c r="CU197" s="113">
        <f t="shared" si="232"/>
        <v>0</v>
      </c>
      <c r="CV197" s="113">
        <f t="shared" si="233"/>
        <v>0</v>
      </c>
      <c r="CW197" s="113">
        <f t="shared" si="277"/>
        <v>200</v>
      </c>
      <c r="CX197" s="113">
        <f t="shared" si="234"/>
        <v>0</v>
      </c>
      <c r="CY197" s="113">
        <f t="shared" si="235"/>
        <v>0</v>
      </c>
      <c r="CZ197" s="113">
        <f t="shared" si="236"/>
        <v>0</v>
      </c>
      <c r="DA197" s="113">
        <f t="shared" si="278"/>
        <v>0</v>
      </c>
      <c r="DB197" s="113">
        <f t="shared" si="279"/>
        <v>1050</v>
      </c>
      <c r="DC197" s="113">
        <f t="shared" si="280"/>
        <v>0</v>
      </c>
      <c r="DD197" s="113">
        <f t="shared" si="281"/>
        <v>8260</v>
      </c>
      <c r="DE197" s="113">
        <f t="shared" si="282"/>
        <v>0</v>
      </c>
      <c r="DF197" s="113">
        <f t="shared" si="283"/>
        <v>0</v>
      </c>
      <c r="DG197" s="113">
        <f t="shared" si="284"/>
        <v>0</v>
      </c>
      <c r="DH197" s="113">
        <f t="shared" si="285"/>
        <v>0</v>
      </c>
      <c r="DI197" s="113">
        <f t="shared" si="286"/>
        <v>0</v>
      </c>
      <c r="DJ197" s="113"/>
      <c r="DK197" s="113">
        <f t="shared" si="287"/>
        <v>0</v>
      </c>
      <c r="DL197" s="113">
        <f t="shared" si="288"/>
        <v>0</v>
      </c>
      <c r="DM197" s="113">
        <f t="shared" si="289"/>
        <v>0</v>
      </c>
      <c r="DN197" s="113">
        <f t="shared" si="290"/>
        <v>0</v>
      </c>
      <c r="DO197" s="113">
        <f t="shared" si="291"/>
        <v>0</v>
      </c>
      <c r="DP197" s="113">
        <f t="shared" si="292"/>
        <v>250</v>
      </c>
      <c r="DQ197" s="113">
        <f t="shared" si="293"/>
        <v>0</v>
      </c>
      <c r="DR197" s="113">
        <f t="shared" si="294"/>
        <v>0</v>
      </c>
      <c r="DS197" s="113">
        <f t="shared" si="237"/>
        <v>0</v>
      </c>
      <c r="DT197" s="113">
        <f t="shared" si="238"/>
        <v>0</v>
      </c>
      <c r="DU197" s="113">
        <f t="shared" si="295"/>
        <v>0</v>
      </c>
      <c r="DV197" s="113">
        <f t="shared" si="296"/>
        <v>0</v>
      </c>
      <c r="DW197" s="113">
        <f t="shared" si="297"/>
        <v>0</v>
      </c>
      <c r="DX197" s="113">
        <f t="shared" si="298"/>
        <v>0</v>
      </c>
      <c r="DY197" s="113">
        <f t="shared" si="299"/>
        <v>0</v>
      </c>
      <c r="DZ197" s="113">
        <f t="shared" si="300"/>
        <v>0</v>
      </c>
      <c r="EA197" s="113">
        <f t="shared" si="301"/>
        <v>0</v>
      </c>
      <c r="EB197" s="113">
        <f t="shared" si="302"/>
        <v>0</v>
      </c>
      <c r="EC197" s="113">
        <f t="shared" si="239"/>
        <v>0</v>
      </c>
      <c r="ED197" s="113">
        <f t="shared" si="240"/>
        <v>0</v>
      </c>
      <c r="EE197" s="113">
        <f t="shared" si="241"/>
        <v>0</v>
      </c>
      <c r="EF197" s="113">
        <f t="shared" si="242"/>
        <v>0</v>
      </c>
      <c r="EG197" s="113">
        <f t="shared" si="303"/>
        <v>200</v>
      </c>
      <c r="EH197" s="113">
        <f t="shared" si="243"/>
        <v>0</v>
      </c>
      <c r="EI197" s="113">
        <f t="shared" si="244"/>
        <v>0</v>
      </c>
      <c r="EJ197" s="113">
        <f t="shared" si="245"/>
        <v>0</v>
      </c>
      <c r="EK197" s="113">
        <f t="shared" si="304"/>
        <v>0</v>
      </c>
      <c r="EL197" s="113">
        <f t="shared" si="305"/>
        <v>1050</v>
      </c>
      <c r="EM197" s="113">
        <f t="shared" si="306"/>
        <v>0</v>
      </c>
      <c r="EN197" s="113">
        <f t="shared" si="307"/>
        <v>8260</v>
      </c>
      <c r="EO197" s="113">
        <f t="shared" si="308"/>
        <v>0</v>
      </c>
      <c r="EP197" s="113">
        <f t="shared" si="309"/>
        <v>0</v>
      </c>
      <c r="EQ197" s="113">
        <f t="shared" si="310"/>
        <v>0</v>
      </c>
      <c r="ER197" s="113">
        <f t="shared" si="311"/>
        <v>0</v>
      </c>
      <c r="ES197" s="113">
        <f t="shared" si="312"/>
        <v>0</v>
      </c>
      <c r="ET197" s="113"/>
      <c r="EU197" s="113">
        <f t="shared" si="313"/>
        <v>0</v>
      </c>
      <c r="EV197" s="113">
        <f t="shared" si="314"/>
        <v>0</v>
      </c>
      <c r="EW197" s="113">
        <f t="shared" si="315"/>
        <v>0</v>
      </c>
      <c r="EX197" s="113">
        <f t="shared" si="316"/>
        <v>0</v>
      </c>
      <c r="EY197" s="113">
        <f t="shared" si="317"/>
        <v>0</v>
      </c>
      <c r="EZ197" s="113">
        <f t="shared" si="318"/>
        <v>540</v>
      </c>
      <c r="FA197" s="113">
        <f t="shared" si="319"/>
        <v>0</v>
      </c>
      <c r="FB197" s="113">
        <f t="shared" si="320"/>
        <v>0</v>
      </c>
      <c r="FC197" s="113">
        <f t="shared" si="246"/>
        <v>0</v>
      </c>
      <c r="FD197" s="113">
        <f t="shared" si="247"/>
        <v>0</v>
      </c>
      <c r="FE197" s="113">
        <f t="shared" si="321"/>
        <v>0</v>
      </c>
      <c r="FF197" s="113">
        <f t="shared" si="322"/>
        <v>0</v>
      </c>
      <c r="FG197" s="113">
        <f t="shared" si="323"/>
        <v>0</v>
      </c>
      <c r="FH197" s="113">
        <f t="shared" si="324"/>
        <v>0</v>
      </c>
      <c r="FI197" s="113">
        <f t="shared" si="325"/>
        <v>0</v>
      </c>
      <c r="FJ197" s="113">
        <f t="shared" si="326"/>
        <v>0</v>
      </c>
      <c r="FK197" s="113">
        <f t="shared" si="327"/>
        <v>0</v>
      </c>
      <c r="FL197" s="113">
        <f t="shared" si="328"/>
        <v>0</v>
      </c>
      <c r="FM197" s="113">
        <f t="shared" si="248"/>
        <v>0</v>
      </c>
      <c r="FN197" s="113">
        <f t="shared" si="249"/>
        <v>0</v>
      </c>
      <c r="FO197" s="113">
        <f t="shared" si="250"/>
        <v>0</v>
      </c>
      <c r="FP197" s="113">
        <f t="shared" si="251"/>
        <v>0</v>
      </c>
      <c r="FQ197" s="113">
        <f t="shared" si="329"/>
        <v>2900</v>
      </c>
      <c r="FR197" s="113">
        <f t="shared" si="252"/>
        <v>0</v>
      </c>
      <c r="FS197" s="113">
        <f t="shared" si="253"/>
        <v>0</v>
      </c>
      <c r="FT197" s="113">
        <f t="shared" si="254"/>
        <v>0</v>
      </c>
      <c r="FU197" s="113">
        <f t="shared" si="330"/>
        <v>0</v>
      </c>
      <c r="FV197" s="113">
        <f t="shared" si="331"/>
        <v>4000</v>
      </c>
      <c r="FW197" s="113">
        <f t="shared" si="332"/>
        <v>0</v>
      </c>
      <c r="FX197" s="113">
        <f t="shared" si="333"/>
        <v>23789</v>
      </c>
      <c r="FY197" s="113">
        <f t="shared" si="334"/>
        <v>0</v>
      </c>
      <c r="FZ197" s="113">
        <f t="shared" si="335"/>
        <v>0</v>
      </c>
      <c r="GA197" s="113">
        <f t="shared" si="336"/>
        <v>0</v>
      </c>
      <c r="GB197" s="113">
        <f t="shared" si="337"/>
        <v>0</v>
      </c>
      <c r="GC197" s="113">
        <f t="shared" si="338"/>
        <v>0</v>
      </c>
    </row>
    <row r="198" spans="2:185" ht="12.75" customHeight="1" x14ac:dyDescent="0.2">
      <c r="B198" s="124">
        <v>191</v>
      </c>
      <c r="C198" s="121" t="s">
        <v>457</v>
      </c>
      <c r="D198" s="126" t="s">
        <v>231</v>
      </c>
      <c r="E198" s="40">
        <f>SUMIF(Entrada_Dados_Ano_2012!$C$7:$C$253,D198,Entrada_Dados_Ano_2012!$D$7:$D$253)</f>
        <v>0</v>
      </c>
      <c r="F198" s="40">
        <f>SUMIF(Entrada_Dados_Ano_2012!$C$7:$C$253,D198,Entrada_Dados_Ano_2012!$E$7:$E$253)</f>
        <v>0</v>
      </c>
      <c r="G198" s="40">
        <f>SUMIF(Entrada_Dados_Ano_2012!$C$7:$C$253,D198,Entrada_Dados_Ano_2012!$F$7:$F$253)</f>
        <v>0</v>
      </c>
      <c r="H198" s="40">
        <f ca="1">SUMIF(Entrada_Dados_Ano_2012!$C$7:$C$253,D198,Entrada_Dados_Ano_2012!$G$7:$G$251)</f>
        <v>0</v>
      </c>
      <c r="I198" s="40">
        <f>SUMIF(Entrada_Dados_Ano_2012!$C$7:$C$251,D198,Entrada_Dados_Ano_2012!$H$7:$H$253)</f>
        <v>20</v>
      </c>
      <c r="J198" s="40">
        <f>SUMIF(Entrada_Dados_Ano_2012!$C$7:$C$253,D198,Entrada_Dados_Ano_2012!$I$7:$I$253)</f>
        <v>0</v>
      </c>
      <c r="K198" s="40">
        <f>SUMIF(Entrada_Dados_Ano_2012!$C$7:$C$253,D198,Entrada_Dados_Ano_2012!$J$7:$J$253)</f>
        <v>20000</v>
      </c>
      <c r="L198" s="40">
        <f>SUMIF(Entrada_Dados_Ano_2012!$C$7:$C$253,D198,Entrada_Dados_Ano_2012!$K$7:$K$253)</f>
        <v>0</v>
      </c>
      <c r="M198" s="40">
        <f>SUMIF(Entrada_Dados_Ano_2012!$C$7:$C$253,D198,Entrada_Dados_Ano_2012!$L$7:$L$253)</f>
        <v>0</v>
      </c>
      <c r="N198" s="40">
        <f>SUMIF(Entrada_Dados_Ano_2012!$C$7:$C$253,D198,Entrada_Dados_Ano_2012!$M$7:$M$253)</f>
        <v>0</v>
      </c>
      <c r="O198" s="40">
        <f>SUMIF(Entrada_Dados_Ano_2012!$C$7:$C$253,D198,Entrada_Dados_Ano_2012!$N$7:$N$253)</f>
        <v>0</v>
      </c>
      <c r="P198" s="40">
        <f>SUMIF(Entrada_Dados_Ano_2012!$C$7:$C$253,D198,Entrada_Dados_Ano_2012!$O$7:$O$253)</f>
        <v>0</v>
      </c>
      <c r="Q198" s="40">
        <f>SUMIF(Entrada_Dados_Ano_2012!$C$7:$C$253,D198,Entrada_Dados_Ano_2012!$P$7:$P$253)</f>
        <v>0</v>
      </c>
      <c r="R198" s="40">
        <f>SUMIF(Entrada_Dados_Ano_2012!$C$7:$C$253,D198,Entrada_Dados_Ano_2012!$Q$7:$Q$253)</f>
        <v>0</v>
      </c>
      <c r="S198" s="40">
        <f>SUMIF(Entrada_Dados_Ano_2012!$C$7:$C$253,D198,Entrada_Dados_Ano_2012!$R$7:$R$253)</f>
        <v>1200</v>
      </c>
      <c r="T198" s="40">
        <f>SUMIF(Entrada_Dados_Ano_2012!$C$7:$C$253,D198,Entrada_Dados_Ano_2012!$S$7:$S$253)</f>
        <v>11000</v>
      </c>
      <c r="U198" s="40">
        <f>SUMIF(Entrada_Dados_Ano_2012!$C$7:$C$253,D198,Entrada_Dados_Ano_2012!$T$7:$T$253)</f>
        <v>4400</v>
      </c>
      <c r="V198" s="40">
        <f>SUMIF(Entrada_Dados_Ano_2012!$C$7:$C$253,D198,Entrada_Dados_Ano_2012!$U$7:$U$253)</f>
        <v>0</v>
      </c>
      <c r="W198" s="145">
        <f>SUMIF(Entrada_Dados_Ano_2012!$C$7:$C$253,D198,Entrada_Dados_Ano_2012!$V$7:$V$253)</f>
        <v>0</v>
      </c>
      <c r="X198" s="142">
        <f>SUMIF(Entrada_Dados_Ano_2012!$C$7:$C$253,D198,Entrada_Dados_Ano_2012!$Y$7:$Y$253)</f>
        <v>0</v>
      </c>
      <c r="Y198" s="40">
        <f>SUMIF(Entrada_Dados_Ano_2012!$C$7:$C$253,D198,Entrada_Dados_Ano_2012!$Z$7:$Z$253)</f>
        <v>0</v>
      </c>
      <c r="Z198" s="40">
        <f>SUMIF(Entrada_Dados_Ano_2012!$C$7:$C$253,D198,Entrada_Dados_Ano_2012!$AA$7:$AA$253)</f>
        <v>0</v>
      </c>
      <c r="AA198" s="40">
        <f>SUMIF(Entrada_Dados_Ano_2012!$C$7:$C$253,D198,Entrada_Dados_Ano_2012!$AB$7:$AB$253)</f>
        <v>0</v>
      </c>
      <c r="AB198" s="40">
        <f>SUMIF(Entrada_Dados_Ano_2012!$C$7:$C$253,D198,Entrada_Dados_Ano_2012!$AC$7:$AC$253)</f>
        <v>20</v>
      </c>
      <c r="AC198" s="40">
        <f>SUMIF(Entrada_Dados_Ano_2012!$C$7:$C$253,D198,Entrada_Dados_Ano_2012!$AD$7:$AD$253)</f>
        <v>0</v>
      </c>
      <c r="AD198" s="40">
        <f>SUMIF(Entrada_Dados_Ano_2012!$C$7:$C$253,D198,Entrada_Dados_Ano_2012!$AE$7:$AE$253)</f>
        <v>20000</v>
      </c>
      <c r="AE198" s="40">
        <f>SUMIF(Entrada_Dados_Ano_2012!$C$7:$C$253,D198,Entrada_Dados_Ano_2012!$AF$7:$AF$253)</f>
        <v>0</v>
      </c>
      <c r="AF198" s="40">
        <f>SUMIF(Entrada_Dados_Ano_2012!$C$7:$C$253,D198,Entrada_Dados_Ano_2012!$AG$7:$AG$253)</f>
        <v>0</v>
      </c>
      <c r="AG198" s="40">
        <f>SUMIF(Entrada_Dados_Ano_2012!$C$7:$C$253,D198,Entrada_Dados_Ano_2012!$AH$7:$AH$253)</f>
        <v>0</v>
      </c>
      <c r="AH198" s="40">
        <f>SUMIF(Entrada_Dados_Ano_2012!$C$7:$C$253,D198,Entrada_Dados_Ano_2012!$AI$7:$AI$253)</f>
        <v>0</v>
      </c>
      <c r="AI198" s="40">
        <f>SUMIF(Entrada_Dados_Ano_2012!$C$7:$C$253,D198,Entrada_Dados_Ano_2012!$AJ$7:$AJ$253)</f>
        <v>0</v>
      </c>
      <c r="AJ198" s="40">
        <f>SUMIF(Entrada_Dados_Ano_2012!$C$7:$C$253,D198,Entrada_Dados_Ano_2012!$AK$7:$AK$253)</f>
        <v>0</v>
      </c>
      <c r="AK198" s="40">
        <f>SUMIF(Entrada_Dados_Ano_2012!$C$7:$C$253,D198,Entrada_Dados_Ano_2012!$AL$7:$AL$253)</f>
        <v>0</v>
      </c>
      <c r="AL198" s="40">
        <f>SUMIF(Entrada_Dados_Ano_2012!$C$7:$C$253,D198,Entrada_Dados_Ano_2012!$AM$7:$AM$253)</f>
        <v>1200</v>
      </c>
      <c r="AM198" s="40">
        <f>SUMIF(Entrada_Dados_Ano_2012!$C$7:$C$253,D198,Entrada_Dados_Ano_2012!$AN$7:$AN$253)</f>
        <v>11000</v>
      </c>
      <c r="AN198" s="40">
        <f>SUMIF(Entrada_Dados_Ano_2012!$C$7:$C$253,D198,Entrada_Dados_Ano_2012!$AO$7:$AO$253)</f>
        <v>4400</v>
      </c>
      <c r="AO198" s="40">
        <f>SUMIF(Entrada_Dados_Ano_2012!$C$7:$C$253,D198,Entrada_Dados_Ano_2012!$AP$7:$AP$253)</f>
        <v>0</v>
      </c>
      <c r="AP198" s="145">
        <f>SUMIF(Entrada_Dados_Ano_2012!$C$7:$C$253,D198,Entrada_Dados_Ano_2012!$AQ$7:$AQ$253)</f>
        <v>0</v>
      </c>
      <c r="AQ198" s="142">
        <f>SUMIF(Entrada_Dados_Ano_2012!$C$7:$C$253,D198,Entrada_Dados_Ano_2012!$AT$7:$AT$253)</f>
        <v>0</v>
      </c>
      <c r="AR198" s="40">
        <f>SUMIF(Entrada_Dados_Ano_2012!$C$7:$C$253,D198,Entrada_Dados_Ano_2012!$AU$7:$AU$253)</f>
        <v>0</v>
      </c>
      <c r="AS198" s="40">
        <f>SUMIF(Entrada_Dados_Ano_2012!$C$7:$C$253,D198,Entrada_Dados_Ano_2012!$AV$7:$AV$253)</f>
        <v>0</v>
      </c>
      <c r="AT198" s="40">
        <f>SUMIF(Entrada_Dados_Ano_2012!$C$7:$C$253,D198,Entrada_Dados_Ano_2012!$AW$7:$AW$253)</f>
        <v>0</v>
      </c>
      <c r="AU198" s="40">
        <f>SUMIF(Entrada_Dados_Ano_2012!$C$7:$C$253,D198,Entrada_Dados_Ano_2012!$AX$7:$AX$253)</f>
        <v>37</v>
      </c>
      <c r="AV198" s="40">
        <f>SUMIF(Entrada_Dados_Ano_2012!$C$7:$C$253,D198,Entrada_Dados_Ano_2012!$AY$7:$AY$253)</f>
        <v>0</v>
      </c>
      <c r="AW198" s="40">
        <f>SUMIF(Entrada_Dados_Ano_2012!$C$7:$C$253,D198,Entrada_Dados_Ano_2012!$AZ$7:$AZ$253)</f>
        <v>1500000</v>
      </c>
      <c r="AX198" s="40">
        <f>SUMIF(Entrada_Dados_Ano_2012!$C$7:$C$253,D198,Entrada_Dados_Ano_2012!$BA$7:$BA$253)</f>
        <v>0</v>
      </c>
      <c r="AY198" s="40">
        <f>SUMIF(Entrada_Dados_Ano_2012!$C$7:$C$253,D198,Entrada_Dados_Ano_2012!$BB$7:$BB$253)</f>
        <v>0</v>
      </c>
      <c r="AZ198" s="40">
        <f>SUMIF(Entrada_Dados_Ano_2012!$C$7:$C$253,D198,Entrada_Dados_Ano_2012!$BC$7:$BC$253)</f>
        <v>0</v>
      </c>
      <c r="BA198" s="40">
        <f>SUMIF(Entrada_Dados_Ano_2012!$C$7:$C$253,D198,Entrada_Dados_Ano_2012!$BD$7:$BD$253)</f>
        <v>0</v>
      </c>
      <c r="BB198" s="40">
        <f>SUMIF(Entrada_Dados_Ano_2012!$C$7:$C$253,D198,Entrada_Dados_Ano_2012!$BE$7:$BE$253)</f>
        <v>0</v>
      </c>
      <c r="BC198" s="40">
        <f>SUMIF(Entrada_Dados_Ano_2012!$C$7:$C$253,D198,Entrada_Dados_Ano_2012!$BF$7:$BF$253)</f>
        <v>0</v>
      </c>
      <c r="BD198" s="40">
        <f>SUMIF(Entrada_Dados_Ano_2012!$C$7:$C$253,D198,Entrada_Dados_Ano_2012!$BG$7:$BG$253)</f>
        <v>0</v>
      </c>
      <c r="BE198" s="40">
        <f>SUMIF(Entrada_Dados_Ano_2012!$C$7:$C$253,D198,Entrada_Dados_Ano_2012!$BH$7:$BH$253)</f>
        <v>4740</v>
      </c>
      <c r="BF198" s="40">
        <f>SUMIF(Entrada_Dados_Ano_2012!$C$7:$C$253,D198,Entrada_Dados_Ano_2012!$BI$7:$BI$253)</f>
        <v>23100</v>
      </c>
      <c r="BG198" s="40">
        <f>SUMIF(Entrada_Dados_Ano_2012!$C$7:$C$253,D198,Entrada_Dados_Ano_2012!$BJ$7:$BJ$253)</f>
        <v>13200</v>
      </c>
      <c r="BH198" s="40">
        <f>SUMIF(Entrada_Dados_Ano_2012!$C$7:$C$253,D198,Entrada_Dados_Ano_2012!$BK$7:$BK$253)</f>
        <v>0</v>
      </c>
      <c r="BI198" s="40">
        <f>SUMIF(Entrada_Dados_Ano_2012!$C$7:$C$253,D198,Entrada_Dados_Ano_2012!$BL$7:$BL$253)</f>
        <v>0</v>
      </c>
      <c r="BK198" s="80">
        <v>191</v>
      </c>
      <c r="BL198" s="81">
        <f t="shared" si="255"/>
        <v>0</v>
      </c>
      <c r="BM198" s="80" t="str">
        <f>IF(BL198=1,SUM($BL$8:BL198),"")</f>
        <v/>
      </c>
      <c r="BN198" s="86" t="str">
        <f t="shared" si="256"/>
        <v>Porteirão</v>
      </c>
      <c r="BO198" s="117">
        <f t="shared" si="339"/>
        <v>0</v>
      </c>
      <c r="BP198" s="116">
        <f>HLOOKUP($BP$6,$BZ$6:DI198,BX198)</f>
        <v>0</v>
      </c>
      <c r="BQ198" s="117">
        <f>HLOOKUP($BQ$6,$DJ$6:ES198,BX198)</f>
        <v>0</v>
      </c>
      <c r="BR198" s="116">
        <f>HLOOKUP($BR$6,$ET$6:GC198,BX198)</f>
        <v>0</v>
      </c>
      <c r="BS198" s="84" t="str">
        <f t="shared" si="257"/>
        <v/>
      </c>
      <c r="BT198" s="96" t="str">
        <f>IF((SUM($BL197:$BL$254)=0),"",IF($BK198=VLOOKUP($BK198,$BM$8:$BM$254,1),IF(VLOOKUP($BK198,$BM$8:$BO$254,2)=0,"",VLOOKUP($BK198,$BM$8:$BO$254,3))," "))</f>
        <v/>
      </c>
      <c r="BU198" s="93" t="str">
        <f t="shared" si="258"/>
        <v/>
      </c>
      <c r="BV198" s="90" t="str">
        <f t="shared" si="259"/>
        <v/>
      </c>
      <c r="BW198" s="93" t="str">
        <f t="shared" si="260"/>
        <v/>
      </c>
      <c r="BX198" s="97">
        <v>193</v>
      </c>
      <c r="BY198" s="29"/>
      <c r="BZ198" s="113"/>
      <c r="CA198" s="113">
        <f t="shared" si="261"/>
        <v>0</v>
      </c>
      <c r="CB198" s="113">
        <f t="shared" si="262"/>
        <v>0</v>
      </c>
      <c r="CC198" s="113">
        <f t="shared" si="263"/>
        <v>0</v>
      </c>
      <c r="CD198" s="113">
        <f t="shared" si="264"/>
        <v>0</v>
      </c>
      <c r="CE198" s="113">
        <f t="shared" ca="1" si="265"/>
        <v>0</v>
      </c>
      <c r="CF198" s="113">
        <f t="shared" si="266"/>
        <v>20</v>
      </c>
      <c r="CG198" s="113">
        <f t="shared" si="267"/>
        <v>0</v>
      </c>
      <c r="CH198" s="113">
        <f t="shared" si="268"/>
        <v>0</v>
      </c>
      <c r="CI198" s="113">
        <f t="shared" si="228"/>
        <v>0</v>
      </c>
      <c r="CJ198" s="113">
        <f t="shared" si="229"/>
        <v>0</v>
      </c>
      <c r="CK198" s="113">
        <f t="shared" si="269"/>
        <v>20000</v>
      </c>
      <c r="CL198" s="113">
        <f t="shared" si="270"/>
        <v>0</v>
      </c>
      <c r="CM198" s="113">
        <f t="shared" si="271"/>
        <v>0</v>
      </c>
      <c r="CN198" s="113">
        <f t="shared" si="272"/>
        <v>0</v>
      </c>
      <c r="CO198" s="113">
        <f t="shared" si="273"/>
        <v>0</v>
      </c>
      <c r="CP198" s="113">
        <f t="shared" si="274"/>
        <v>0</v>
      </c>
      <c r="CQ198" s="113">
        <f t="shared" si="275"/>
        <v>0</v>
      </c>
      <c r="CR198" s="113">
        <f t="shared" si="276"/>
        <v>0</v>
      </c>
      <c r="CS198" s="113">
        <f t="shared" si="230"/>
        <v>0</v>
      </c>
      <c r="CT198" s="113">
        <f t="shared" si="231"/>
        <v>0</v>
      </c>
      <c r="CU198" s="113">
        <f t="shared" si="232"/>
        <v>0</v>
      </c>
      <c r="CV198" s="113">
        <f t="shared" si="233"/>
        <v>0</v>
      </c>
      <c r="CW198" s="113">
        <f t="shared" si="277"/>
        <v>0</v>
      </c>
      <c r="CX198" s="113">
        <f t="shared" si="234"/>
        <v>0</v>
      </c>
      <c r="CY198" s="113">
        <f t="shared" si="235"/>
        <v>0</v>
      </c>
      <c r="CZ198" s="113">
        <f t="shared" si="236"/>
        <v>0</v>
      </c>
      <c r="DA198" s="113">
        <f t="shared" si="278"/>
        <v>0</v>
      </c>
      <c r="DB198" s="113">
        <f t="shared" si="279"/>
        <v>1200</v>
      </c>
      <c r="DC198" s="113">
        <f t="shared" si="280"/>
        <v>0</v>
      </c>
      <c r="DD198" s="113">
        <f t="shared" si="281"/>
        <v>11000</v>
      </c>
      <c r="DE198" s="113">
        <f t="shared" si="282"/>
        <v>4400</v>
      </c>
      <c r="DF198" s="113">
        <f t="shared" si="283"/>
        <v>0</v>
      </c>
      <c r="DG198" s="113">
        <f t="shared" si="284"/>
        <v>0</v>
      </c>
      <c r="DH198" s="113">
        <f t="shared" si="285"/>
        <v>0</v>
      </c>
      <c r="DI198" s="113">
        <f t="shared" si="286"/>
        <v>0</v>
      </c>
      <c r="DJ198" s="113"/>
      <c r="DK198" s="113">
        <f t="shared" si="287"/>
        <v>0</v>
      </c>
      <c r="DL198" s="113">
        <f t="shared" si="288"/>
        <v>0</v>
      </c>
      <c r="DM198" s="113">
        <f t="shared" si="289"/>
        <v>0</v>
      </c>
      <c r="DN198" s="113">
        <f t="shared" si="290"/>
        <v>0</v>
      </c>
      <c r="DO198" s="113">
        <f t="shared" si="291"/>
        <v>0</v>
      </c>
      <c r="DP198" s="113">
        <f t="shared" si="292"/>
        <v>20</v>
      </c>
      <c r="DQ198" s="113">
        <f t="shared" si="293"/>
        <v>0</v>
      </c>
      <c r="DR198" s="113">
        <f t="shared" si="294"/>
        <v>0</v>
      </c>
      <c r="DS198" s="113">
        <f t="shared" si="237"/>
        <v>0</v>
      </c>
      <c r="DT198" s="113">
        <f t="shared" si="238"/>
        <v>0</v>
      </c>
      <c r="DU198" s="113">
        <f t="shared" si="295"/>
        <v>20000</v>
      </c>
      <c r="DV198" s="113">
        <f t="shared" si="296"/>
        <v>0</v>
      </c>
      <c r="DW198" s="113">
        <f t="shared" si="297"/>
        <v>0</v>
      </c>
      <c r="DX198" s="113">
        <f t="shared" si="298"/>
        <v>0</v>
      </c>
      <c r="DY198" s="113">
        <f t="shared" si="299"/>
        <v>0</v>
      </c>
      <c r="DZ198" s="113">
        <f t="shared" si="300"/>
        <v>0</v>
      </c>
      <c r="EA198" s="113">
        <f t="shared" si="301"/>
        <v>0</v>
      </c>
      <c r="EB198" s="113">
        <f t="shared" si="302"/>
        <v>0</v>
      </c>
      <c r="EC198" s="113">
        <f t="shared" si="239"/>
        <v>0</v>
      </c>
      <c r="ED198" s="113">
        <f t="shared" si="240"/>
        <v>0</v>
      </c>
      <c r="EE198" s="113">
        <f t="shared" si="241"/>
        <v>0</v>
      </c>
      <c r="EF198" s="113">
        <f t="shared" si="242"/>
        <v>0</v>
      </c>
      <c r="EG198" s="113">
        <f t="shared" si="303"/>
        <v>0</v>
      </c>
      <c r="EH198" s="113">
        <f t="shared" si="243"/>
        <v>0</v>
      </c>
      <c r="EI198" s="113">
        <f t="shared" si="244"/>
        <v>0</v>
      </c>
      <c r="EJ198" s="113">
        <f t="shared" si="245"/>
        <v>0</v>
      </c>
      <c r="EK198" s="113">
        <f t="shared" si="304"/>
        <v>0</v>
      </c>
      <c r="EL198" s="113">
        <f t="shared" si="305"/>
        <v>1200</v>
      </c>
      <c r="EM198" s="113">
        <f t="shared" si="306"/>
        <v>0</v>
      </c>
      <c r="EN198" s="113">
        <f t="shared" si="307"/>
        <v>11000</v>
      </c>
      <c r="EO198" s="113">
        <f t="shared" si="308"/>
        <v>4400</v>
      </c>
      <c r="EP198" s="113">
        <f t="shared" si="309"/>
        <v>0</v>
      </c>
      <c r="EQ198" s="113">
        <f t="shared" si="310"/>
        <v>0</v>
      </c>
      <c r="ER198" s="113">
        <f t="shared" si="311"/>
        <v>0</v>
      </c>
      <c r="ES198" s="113">
        <f t="shared" si="312"/>
        <v>0</v>
      </c>
      <c r="ET198" s="113"/>
      <c r="EU198" s="113">
        <f t="shared" si="313"/>
        <v>0</v>
      </c>
      <c r="EV198" s="113">
        <f t="shared" si="314"/>
        <v>0</v>
      </c>
      <c r="EW198" s="113">
        <f t="shared" si="315"/>
        <v>0</v>
      </c>
      <c r="EX198" s="113">
        <f t="shared" si="316"/>
        <v>0</v>
      </c>
      <c r="EY198" s="113">
        <f t="shared" si="317"/>
        <v>0</v>
      </c>
      <c r="EZ198" s="113">
        <f t="shared" si="318"/>
        <v>37</v>
      </c>
      <c r="FA198" s="113">
        <f t="shared" si="319"/>
        <v>0</v>
      </c>
      <c r="FB198" s="113">
        <f t="shared" si="320"/>
        <v>0</v>
      </c>
      <c r="FC198" s="113">
        <f t="shared" si="246"/>
        <v>0</v>
      </c>
      <c r="FD198" s="113">
        <f t="shared" si="247"/>
        <v>0</v>
      </c>
      <c r="FE198" s="113">
        <f t="shared" si="321"/>
        <v>1500000</v>
      </c>
      <c r="FF198" s="113">
        <f t="shared" si="322"/>
        <v>0</v>
      </c>
      <c r="FG198" s="113">
        <f t="shared" si="323"/>
        <v>0</v>
      </c>
      <c r="FH198" s="113">
        <f t="shared" si="324"/>
        <v>0</v>
      </c>
      <c r="FI198" s="113">
        <f t="shared" si="325"/>
        <v>0</v>
      </c>
      <c r="FJ198" s="113">
        <f t="shared" si="326"/>
        <v>0</v>
      </c>
      <c r="FK198" s="113">
        <f t="shared" si="327"/>
        <v>0</v>
      </c>
      <c r="FL198" s="113">
        <f t="shared" si="328"/>
        <v>0</v>
      </c>
      <c r="FM198" s="113">
        <f t="shared" si="248"/>
        <v>0</v>
      </c>
      <c r="FN198" s="113">
        <f t="shared" si="249"/>
        <v>0</v>
      </c>
      <c r="FO198" s="113">
        <f t="shared" si="250"/>
        <v>0</v>
      </c>
      <c r="FP198" s="113">
        <f t="shared" si="251"/>
        <v>0</v>
      </c>
      <c r="FQ198" s="113">
        <f t="shared" si="329"/>
        <v>0</v>
      </c>
      <c r="FR198" s="113">
        <f t="shared" si="252"/>
        <v>0</v>
      </c>
      <c r="FS198" s="113">
        <f t="shared" si="253"/>
        <v>0</v>
      </c>
      <c r="FT198" s="113">
        <f t="shared" si="254"/>
        <v>0</v>
      </c>
      <c r="FU198" s="113">
        <f t="shared" si="330"/>
        <v>0</v>
      </c>
      <c r="FV198" s="113">
        <f t="shared" si="331"/>
        <v>4740</v>
      </c>
      <c r="FW198" s="113">
        <f t="shared" si="332"/>
        <v>0</v>
      </c>
      <c r="FX198" s="113">
        <f t="shared" si="333"/>
        <v>23100</v>
      </c>
      <c r="FY198" s="113">
        <f t="shared" si="334"/>
        <v>13200</v>
      </c>
      <c r="FZ198" s="113">
        <f t="shared" si="335"/>
        <v>0</v>
      </c>
      <c r="GA198" s="113">
        <f t="shared" si="336"/>
        <v>0</v>
      </c>
      <c r="GB198" s="113">
        <f t="shared" si="337"/>
        <v>0</v>
      </c>
      <c r="GC198" s="113">
        <f t="shared" si="338"/>
        <v>0</v>
      </c>
    </row>
    <row r="199" spans="2:185" ht="12.75" customHeight="1" x14ac:dyDescent="0.2">
      <c r="B199" s="124">
        <v>192</v>
      </c>
      <c r="C199" s="121" t="s">
        <v>458</v>
      </c>
      <c r="D199" s="126" t="s">
        <v>232</v>
      </c>
      <c r="E199" s="40">
        <f>SUMIF(Entrada_Dados_Ano_2012!$C$7:$C$253,D199,Entrada_Dados_Ano_2012!$D$7:$D$253)</f>
        <v>0</v>
      </c>
      <c r="F199" s="40">
        <f>SUMIF(Entrada_Dados_Ano_2012!$C$7:$C$253,D199,Entrada_Dados_Ano_2012!$E$7:$E$253)</f>
        <v>690</v>
      </c>
      <c r="G199" s="40">
        <f>SUMIF(Entrada_Dados_Ano_2012!$C$7:$C$253,D199,Entrada_Dados_Ano_2012!$F$7:$F$253)</f>
        <v>0</v>
      </c>
      <c r="H199" s="40">
        <f ca="1">SUMIF(Entrada_Dados_Ano_2012!$C$7:$C$253,D199,Entrada_Dados_Ano_2012!$G$7:$G$251)</f>
        <v>0</v>
      </c>
      <c r="I199" s="40">
        <f>SUMIF(Entrada_Dados_Ano_2012!$C$7:$C$251,D199,Entrada_Dados_Ano_2012!$H$7:$H$253)</f>
        <v>0</v>
      </c>
      <c r="J199" s="40">
        <f>SUMIF(Entrada_Dados_Ano_2012!$C$7:$C$253,D199,Entrada_Dados_Ano_2012!$I$7:$I$253)</f>
        <v>0</v>
      </c>
      <c r="K199" s="40">
        <f>SUMIF(Entrada_Dados_Ano_2012!$C$7:$C$253,D199,Entrada_Dados_Ano_2012!$J$7:$J$253)</f>
        <v>5500</v>
      </c>
      <c r="L199" s="40">
        <f>SUMIF(Entrada_Dados_Ano_2012!$C$7:$C$253,D199,Entrada_Dados_Ano_2012!$K$7:$K$253)</f>
        <v>0</v>
      </c>
      <c r="M199" s="40">
        <f>SUMIF(Entrada_Dados_Ano_2012!$C$7:$C$253,D199,Entrada_Dados_Ano_2012!$L$7:$L$253)</f>
        <v>0</v>
      </c>
      <c r="N199" s="40">
        <f>SUMIF(Entrada_Dados_Ano_2012!$C$7:$C$253,D199,Entrada_Dados_Ano_2012!$M$7:$M$253)</f>
        <v>0</v>
      </c>
      <c r="O199" s="40">
        <f>SUMIF(Entrada_Dados_Ano_2012!$C$7:$C$253,D199,Entrada_Dados_Ano_2012!$N$7:$N$253)</f>
        <v>0</v>
      </c>
      <c r="P199" s="40">
        <f>SUMIF(Entrada_Dados_Ano_2012!$C$7:$C$253,D199,Entrada_Dados_Ano_2012!$O$7:$O$253)</f>
        <v>0</v>
      </c>
      <c r="Q199" s="40">
        <f>SUMIF(Entrada_Dados_Ano_2012!$C$7:$C$253,D199,Entrada_Dados_Ano_2012!$P$7:$P$253)</f>
        <v>0</v>
      </c>
      <c r="R199" s="40">
        <f>SUMIF(Entrada_Dados_Ano_2012!$C$7:$C$253,D199,Entrada_Dados_Ano_2012!$Q$7:$Q$253)</f>
        <v>0</v>
      </c>
      <c r="S199" s="40">
        <f>SUMIF(Entrada_Dados_Ano_2012!$C$7:$C$253,D199,Entrada_Dados_Ano_2012!$R$7:$R$253)</f>
        <v>15500</v>
      </c>
      <c r="T199" s="40">
        <f>SUMIF(Entrada_Dados_Ano_2012!$C$7:$C$253,D199,Entrada_Dados_Ano_2012!$S$7:$S$253)</f>
        <v>23000</v>
      </c>
      <c r="U199" s="40">
        <f>SUMIF(Entrada_Dados_Ano_2012!$C$7:$C$253,D199,Entrada_Dados_Ano_2012!$T$7:$T$253)</f>
        <v>0</v>
      </c>
      <c r="V199" s="40">
        <f>SUMIF(Entrada_Dados_Ano_2012!$C$7:$C$253,D199,Entrada_Dados_Ano_2012!$U$7:$U$253)</f>
        <v>0</v>
      </c>
      <c r="W199" s="145">
        <f>SUMIF(Entrada_Dados_Ano_2012!$C$7:$C$253,D199,Entrada_Dados_Ano_2012!$V$7:$V$253)</f>
        <v>0</v>
      </c>
      <c r="X199" s="142">
        <f>SUMIF(Entrada_Dados_Ano_2012!$C$7:$C$253,D199,Entrada_Dados_Ano_2012!$Y$7:$Y$253)</f>
        <v>0</v>
      </c>
      <c r="Y199" s="40">
        <f>SUMIF(Entrada_Dados_Ano_2012!$C$7:$C$253,D199,Entrada_Dados_Ano_2012!$Z$7:$Z$253)</f>
        <v>690</v>
      </c>
      <c r="Z199" s="40">
        <f>SUMIF(Entrada_Dados_Ano_2012!$C$7:$C$253,D199,Entrada_Dados_Ano_2012!$AA$7:$AA$253)</f>
        <v>0</v>
      </c>
      <c r="AA199" s="40">
        <f>SUMIF(Entrada_Dados_Ano_2012!$C$7:$C$253,D199,Entrada_Dados_Ano_2012!$AB$7:$AB$253)</f>
        <v>0</v>
      </c>
      <c r="AB199" s="40">
        <f>SUMIF(Entrada_Dados_Ano_2012!$C$7:$C$253,D199,Entrada_Dados_Ano_2012!$AC$7:$AC$253)</f>
        <v>0</v>
      </c>
      <c r="AC199" s="40">
        <f>SUMIF(Entrada_Dados_Ano_2012!$C$7:$C$253,D199,Entrada_Dados_Ano_2012!$AD$7:$AD$253)</f>
        <v>0</v>
      </c>
      <c r="AD199" s="40">
        <f>SUMIF(Entrada_Dados_Ano_2012!$C$7:$C$253,D199,Entrada_Dados_Ano_2012!$AE$7:$AE$253)</f>
        <v>5500</v>
      </c>
      <c r="AE199" s="40">
        <f>SUMIF(Entrada_Dados_Ano_2012!$C$7:$C$253,D199,Entrada_Dados_Ano_2012!$AF$7:$AF$253)</f>
        <v>0</v>
      </c>
      <c r="AF199" s="40">
        <f>SUMIF(Entrada_Dados_Ano_2012!$C$7:$C$253,D199,Entrada_Dados_Ano_2012!$AG$7:$AG$253)</f>
        <v>0</v>
      </c>
      <c r="AG199" s="40">
        <f>SUMIF(Entrada_Dados_Ano_2012!$C$7:$C$253,D199,Entrada_Dados_Ano_2012!$AH$7:$AH$253)</f>
        <v>0</v>
      </c>
      <c r="AH199" s="40">
        <f>SUMIF(Entrada_Dados_Ano_2012!$C$7:$C$253,D199,Entrada_Dados_Ano_2012!$AI$7:$AI$253)</f>
        <v>0</v>
      </c>
      <c r="AI199" s="40">
        <f>SUMIF(Entrada_Dados_Ano_2012!$C$7:$C$253,D199,Entrada_Dados_Ano_2012!$AJ$7:$AJ$253)</f>
        <v>0</v>
      </c>
      <c r="AJ199" s="40">
        <f>SUMIF(Entrada_Dados_Ano_2012!$C$7:$C$253,D199,Entrada_Dados_Ano_2012!$AK$7:$AK$253)</f>
        <v>0</v>
      </c>
      <c r="AK199" s="40">
        <f>SUMIF(Entrada_Dados_Ano_2012!$C$7:$C$253,D199,Entrada_Dados_Ano_2012!$AL$7:$AL$253)</f>
        <v>0</v>
      </c>
      <c r="AL199" s="40">
        <f>SUMIF(Entrada_Dados_Ano_2012!$C$7:$C$253,D199,Entrada_Dados_Ano_2012!$AM$7:$AM$253)</f>
        <v>15500</v>
      </c>
      <c r="AM199" s="40">
        <f>SUMIF(Entrada_Dados_Ano_2012!$C$7:$C$253,D199,Entrada_Dados_Ano_2012!$AN$7:$AN$253)</f>
        <v>23000</v>
      </c>
      <c r="AN199" s="40">
        <f>SUMIF(Entrada_Dados_Ano_2012!$C$7:$C$253,D199,Entrada_Dados_Ano_2012!$AO$7:$AO$253)</f>
        <v>0</v>
      </c>
      <c r="AO199" s="40">
        <f>SUMIF(Entrada_Dados_Ano_2012!$C$7:$C$253,D199,Entrada_Dados_Ano_2012!$AP$7:$AP$253)</f>
        <v>0</v>
      </c>
      <c r="AP199" s="145">
        <f>SUMIF(Entrada_Dados_Ano_2012!$C$7:$C$253,D199,Entrada_Dados_Ano_2012!$AQ$7:$AQ$253)</f>
        <v>0</v>
      </c>
      <c r="AQ199" s="142">
        <f>SUMIF(Entrada_Dados_Ano_2012!$C$7:$C$253,D199,Entrada_Dados_Ano_2012!$AT$7:$AT$253)</f>
        <v>0</v>
      </c>
      <c r="AR199" s="40">
        <f>SUMIF(Entrada_Dados_Ano_2012!$C$7:$C$253,D199,Entrada_Dados_Ano_2012!$AU$7:$AU$253)</f>
        <v>2760</v>
      </c>
      <c r="AS199" s="40">
        <f>SUMIF(Entrada_Dados_Ano_2012!$C$7:$C$253,D199,Entrada_Dados_Ano_2012!$AV$7:$AV$253)</f>
        <v>0</v>
      </c>
      <c r="AT199" s="40">
        <f>SUMIF(Entrada_Dados_Ano_2012!$C$7:$C$253,D199,Entrada_Dados_Ano_2012!$AW$7:$AW$253)</f>
        <v>0</v>
      </c>
      <c r="AU199" s="40">
        <f>SUMIF(Entrada_Dados_Ano_2012!$C$7:$C$253,D199,Entrada_Dados_Ano_2012!$AX$7:$AX$253)</f>
        <v>0</v>
      </c>
      <c r="AV199" s="40">
        <f>SUMIF(Entrada_Dados_Ano_2012!$C$7:$C$253,D199,Entrada_Dados_Ano_2012!$AY$7:$AY$253)</f>
        <v>0</v>
      </c>
      <c r="AW199" s="40">
        <f>SUMIF(Entrada_Dados_Ano_2012!$C$7:$C$253,D199,Entrada_Dados_Ano_2012!$AZ$7:$AZ$253)</f>
        <v>330000</v>
      </c>
      <c r="AX199" s="40">
        <f>SUMIF(Entrada_Dados_Ano_2012!$C$7:$C$253,D199,Entrada_Dados_Ano_2012!$BA$7:$BA$253)</f>
        <v>0</v>
      </c>
      <c r="AY199" s="40">
        <f>SUMIF(Entrada_Dados_Ano_2012!$C$7:$C$253,D199,Entrada_Dados_Ano_2012!$BB$7:$BB$253)</f>
        <v>0</v>
      </c>
      <c r="AZ199" s="40">
        <f>SUMIF(Entrada_Dados_Ano_2012!$C$7:$C$253,D199,Entrada_Dados_Ano_2012!$BC$7:$BC$253)</f>
        <v>0</v>
      </c>
      <c r="BA199" s="40">
        <f>SUMIF(Entrada_Dados_Ano_2012!$C$7:$C$253,D199,Entrada_Dados_Ano_2012!$BD$7:$BD$253)</f>
        <v>0</v>
      </c>
      <c r="BB199" s="40">
        <f>SUMIF(Entrada_Dados_Ano_2012!$C$7:$C$253,D199,Entrada_Dados_Ano_2012!$BE$7:$BE$253)</f>
        <v>0</v>
      </c>
      <c r="BC199" s="40">
        <f>SUMIF(Entrada_Dados_Ano_2012!$C$7:$C$253,D199,Entrada_Dados_Ano_2012!$BF$7:$BF$253)</f>
        <v>0</v>
      </c>
      <c r="BD199" s="40">
        <f>SUMIF(Entrada_Dados_Ano_2012!$C$7:$C$253,D199,Entrada_Dados_Ano_2012!$BG$7:$BG$253)</f>
        <v>0</v>
      </c>
      <c r="BE199" s="40">
        <f>SUMIF(Entrada_Dados_Ano_2012!$C$7:$C$253,D199,Entrada_Dados_Ano_2012!$BH$7:$BH$253)</f>
        <v>99350</v>
      </c>
      <c r="BF199" s="40">
        <f>SUMIF(Entrada_Dados_Ano_2012!$C$7:$C$253,D199,Entrada_Dados_Ano_2012!$BI$7:$BI$253)</f>
        <v>62560</v>
      </c>
      <c r="BG199" s="40">
        <f>SUMIF(Entrada_Dados_Ano_2012!$C$7:$C$253,D199,Entrada_Dados_Ano_2012!$BJ$7:$BJ$253)</f>
        <v>0</v>
      </c>
      <c r="BH199" s="40">
        <f>SUMIF(Entrada_Dados_Ano_2012!$C$7:$C$253,D199,Entrada_Dados_Ano_2012!$BK$7:$BK$253)</f>
        <v>0</v>
      </c>
      <c r="BI199" s="40">
        <f>SUMIF(Entrada_Dados_Ano_2012!$C$7:$C$253,D199,Entrada_Dados_Ano_2012!$BL$7:$BL$253)</f>
        <v>0</v>
      </c>
      <c r="BK199" s="80">
        <v>192</v>
      </c>
      <c r="BL199" s="81">
        <f t="shared" si="255"/>
        <v>0</v>
      </c>
      <c r="BM199" s="80" t="str">
        <f>IF(BL199=1,SUM($BL$8:BL199),"")</f>
        <v/>
      </c>
      <c r="BN199" s="86" t="str">
        <f t="shared" si="256"/>
        <v>Portelândia</v>
      </c>
      <c r="BO199" s="117">
        <f t="shared" si="339"/>
        <v>0</v>
      </c>
      <c r="BP199" s="116">
        <f>HLOOKUP($BP$6,$BZ$6:DI199,BX199)</f>
        <v>0</v>
      </c>
      <c r="BQ199" s="117">
        <f>HLOOKUP($BQ$6,$DJ$6:ES199,BX199)</f>
        <v>0</v>
      </c>
      <c r="BR199" s="116">
        <f>HLOOKUP($BR$6,$ET$6:GC199,BX199)</f>
        <v>0</v>
      </c>
      <c r="BS199" s="84" t="str">
        <f t="shared" si="257"/>
        <v/>
      </c>
      <c r="BT199" s="96" t="str">
        <f>IF((SUM($BL198:$BL$254)=0),"",IF($BK199=VLOOKUP($BK199,$BM$8:$BM$254,1),IF(VLOOKUP($BK199,$BM$8:$BO$254,2)=0,"",VLOOKUP($BK199,$BM$8:$BO$254,3))," "))</f>
        <v/>
      </c>
      <c r="BU199" s="93" t="str">
        <f t="shared" si="258"/>
        <v/>
      </c>
      <c r="BV199" s="90" t="str">
        <f t="shared" si="259"/>
        <v/>
      </c>
      <c r="BW199" s="93" t="str">
        <f t="shared" si="260"/>
        <v/>
      </c>
      <c r="BX199" s="97">
        <v>194</v>
      </c>
      <c r="BY199" s="29"/>
      <c r="BZ199" s="113"/>
      <c r="CA199" s="113">
        <f t="shared" si="261"/>
        <v>0</v>
      </c>
      <c r="CB199" s="113">
        <f t="shared" si="262"/>
        <v>0</v>
      </c>
      <c r="CC199" s="113">
        <f t="shared" si="263"/>
        <v>690</v>
      </c>
      <c r="CD199" s="113">
        <f t="shared" si="264"/>
        <v>0</v>
      </c>
      <c r="CE199" s="113">
        <f t="shared" ca="1" si="265"/>
        <v>0</v>
      </c>
      <c r="CF199" s="113">
        <f t="shared" si="266"/>
        <v>0</v>
      </c>
      <c r="CG199" s="113">
        <f t="shared" si="267"/>
        <v>0</v>
      </c>
      <c r="CH199" s="113">
        <f t="shared" si="268"/>
        <v>0</v>
      </c>
      <c r="CI199" s="113">
        <f t="shared" ref="CI199:CI254" si="340">G453</f>
        <v>0</v>
      </c>
      <c r="CJ199" s="113">
        <f t="shared" ref="CJ199:CJ254" si="341">H453</f>
        <v>0</v>
      </c>
      <c r="CK199" s="113">
        <f t="shared" si="269"/>
        <v>5500</v>
      </c>
      <c r="CL199" s="113">
        <f t="shared" si="270"/>
        <v>0</v>
      </c>
      <c r="CM199" s="113">
        <f t="shared" si="271"/>
        <v>0</v>
      </c>
      <c r="CN199" s="113">
        <f t="shared" si="272"/>
        <v>0</v>
      </c>
      <c r="CO199" s="113">
        <f t="shared" si="273"/>
        <v>0</v>
      </c>
      <c r="CP199" s="113">
        <f t="shared" si="274"/>
        <v>0</v>
      </c>
      <c r="CQ199" s="113">
        <f t="shared" si="275"/>
        <v>0</v>
      </c>
      <c r="CR199" s="113">
        <f t="shared" si="276"/>
        <v>0</v>
      </c>
      <c r="CS199" s="113">
        <f t="shared" ref="CS199:CS254" si="342">K453</f>
        <v>0</v>
      </c>
      <c r="CT199" s="113">
        <f t="shared" ref="CT199:CT254" si="343">L453</f>
        <v>0</v>
      </c>
      <c r="CU199" s="113">
        <f t="shared" ref="CU199:CU254" si="344">M453</f>
        <v>0</v>
      </c>
      <c r="CV199" s="113">
        <f t="shared" ref="CV199:CV254" si="345">N453</f>
        <v>0</v>
      </c>
      <c r="CW199" s="113">
        <f t="shared" si="277"/>
        <v>0</v>
      </c>
      <c r="CX199" s="113">
        <f t="shared" ref="CX199:CX254" si="346">O453</f>
        <v>0</v>
      </c>
      <c r="CY199" s="113">
        <f t="shared" ref="CY199:CY254" si="347">P453</f>
        <v>0</v>
      </c>
      <c r="CZ199" s="113">
        <f t="shared" ref="CZ199:CZ254" si="348">Q453</f>
        <v>0</v>
      </c>
      <c r="DA199" s="113">
        <f t="shared" si="278"/>
        <v>0</v>
      </c>
      <c r="DB199" s="113">
        <f t="shared" si="279"/>
        <v>15500</v>
      </c>
      <c r="DC199" s="113">
        <f t="shared" si="280"/>
        <v>0</v>
      </c>
      <c r="DD199" s="113">
        <f t="shared" si="281"/>
        <v>23000</v>
      </c>
      <c r="DE199" s="113">
        <f t="shared" si="282"/>
        <v>0</v>
      </c>
      <c r="DF199" s="113">
        <f t="shared" si="283"/>
        <v>0</v>
      </c>
      <c r="DG199" s="113">
        <f t="shared" si="284"/>
        <v>0</v>
      </c>
      <c r="DH199" s="113">
        <f t="shared" si="285"/>
        <v>0</v>
      </c>
      <c r="DI199" s="113">
        <f t="shared" si="286"/>
        <v>0</v>
      </c>
      <c r="DJ199" s="113"/>
      <c r="DK199" s="113">
        <f t="shared" si="287"/>
        <v>0</v>
      </c>
      <c r="DL199" s="113">
        <f t="shared" si="288"/>
        <v>0</v>
      </c>
      <c r="DM199" s="113">
        <f t="shared" si="289"/>
        <v>690</v>
      </c>
      <c r="DN199" s="113">
        <f t="shared" si="290"/>
        <v>0</v>
      </c>
      <c r="DO199" s="113">
        <f t="shared" si="291"/>
        <v>0</v>
      </c>
      <c r="DP199" s="113">
        <f t="shared" si="292"/>
        <v>0</v>
      </c>
      <c r="DQ199" s="113">
        <f t="shared" si="293"/>
        <v>0</v>
      </c>
      <c r="DR199" s="113">
        <f t="shared" si="294"/>
        <v>0</v>
      </c>
      <c r="DS199" s="113">
        <f t="shared" ref="DS199:DS254" si="349">W453</f>
        <v>0</v>
      </c>
      <c r="DT199" s="113">
        <f t="shared" ref="DT199:DT254" si="350">X453</f>
        <v>0</v>
      </c>
      <c r="DU199" s="113">
        <f t="shared" si="295"/>
        <v>5500</v>
      </c>
      <c r="DV199" s="113">
        <f t="shared" si="296"/>
        <v>0</v>
      </c>
      <c r="DW199" s="113">
        <f t="shared" si="297"/>
        <v>0</v>
      </c>
      <c r="DX199" s="113">
        <f t="shared" si="298"/>
        <v>0</v>
      </c>
      <c r="DY199" s="113">
        <f t="shared" si="299"/>
        <v>0</v>
      </c>
      <c r="DZ199" s="113">
        <f t="shared" si="300"/>
        <v>0</v>
      </c>
      <c r="EA199" s="113">
        <f t="shared" si="301"/>
        <v>0</v>
      </c>
      <c r="EB199" s="113">
        <f t="shared" si="302"/>
        <v>0</v>
      </c>
      <c r="EC199" s="113">
        <f t="shared" ref="EC199:EC254" si="351">AA453</f>
        <v>0</v>
      </c>
      <c r="ED199" s="113">
        <f t="shared" ref="ED199:ED254" si="352">AB453</f>
        <v>0</v>
      </c>
      <c r="EE199" s="113">
        <f t="shared" ref="EE199:EE254" si="353">AC453</f>
        <v>0</v>
      </c>
      <c r="EF199" s="113">
        <f t="shared" ref="EF199:EF254" si="354">AD453</f>
        <v>0</v>
      </c>
      <c r="EG199" s="113">
        <f t="shared" si="303"/>
        <v>0</v>
      </c>
      <c r="EH199" s="113">
        <f t="shared" ref="EH199:EH254" si="355">AE453</f>
        <v>0</v>
      </c>
      <c r="EI199" s="113">
        <f t="shared" ref="EI199:EI254" si="356">AF453</f>
        <v>0</v>
      </c>
      <c r="EJ199" s="113">
        <f t="shared" ref="EJ199:EJ254" si="357">AG453</f>
        <v>0</v>
      </c>
      <c r="EK199" s="113">
        <f t="shared" si="304"/>
        <v>0</v>
      </c>
      <c r="EL199" s="113">
        <f t="shared" si="305"/>
        <v>15500</v>
      </c>
      <c r="EM199" s="113">
        <f t="shared" si="306"/>
        <v>0</v>
      </c>
      <c r="EN199" s="113">
        <f t="shared" si="307"/>
        <v>23000</v>
      </c>
      <c r="EO199" s="113">
        <f t="shared" si="308"/>
        <v>0</v>
      </c>
      <c r="EP199" s="113">
        <f t="shared" si="309"/>
        <v>0</v>
      </c>
      <c r="EQ199" s="113">
        <f t="shared" si="310"/>
        <v>0</v>
      </c>
      <c r="ER199" s="113">
        <f t="shared" si="311"/>
        <v>0</v>
      </c>
      <c r="ES199" s="113">
        <f t="shared" si="312"/>
        <v>0</v>
      </c>
      <c r="ET199" s="113"/>
      <c r="EU199" s="113">
        <f t="shared" si="313"/>
        <v>0</v>
      </c>
      <c r="EV199" s="113">
        <f t="shared" si="314"/>
        <v>0</v>
      </c>
      <c r="EW199" s="113">
        <f t="shared" si="315"/>
        <v>2760</v>
      </c>
      <c r="EX199" s="113">
        <f t="shared" si="316"/>
        <v>0</v>
      </c>
      <c r="EY199" s="113">
        <f t="shared" si="317"/>
        <v>0</v>
      </c>
      <c r="EZ199" s="113">
        <f t="shared" si="318"/>
        <v>0</v>
      </c>
      <c r="FA199" s="113">
        <f t="shared" si="319"/>
        <v>0</v>
      </c>
      <c r="FB199" s="113">
        <f t="shared" si="320"/>
        <v>0</v>
      </c>
      <c r="FC199" s="113">
        <f t="shared" ref="FC199:FC254" si="358">AM453</f>
        <v>0</v>
      </c>
      <c r="FD199" s="113">
        <f t="shared" ref="FD199:FD254" si="359">AN453</f>
        <v>0</v>
      </c>
      <c r="FE199" s="113">
        <f t="shared" si="321"/>
        <v>330000</v>
      </c>
      <c r="FF199" s="113">
        <f t="shared" si="322"/>
        <v>0</v>
      </c>
      <c r="FG199" s="113">
        <f t="shared" si="323"/>
        <v>0</v>
      </c>
      <c r="FH199" s="113">
        <f t="shared" si="324"/>
        <v>0</v>
      </c>
      <c r="FI199" s="113">
        <f t="shared" si="325"/>
        <v>0</v>
      </c>
      <c r="FJ199" s="113">
        <f t="shared" si="326"/>
        <v>0</v>
      </c>
      <c r="FK199" s="113">
        <f t="shared" si="327"/>
        <v>0</v>
      </c>
      <c r="FL199" s="113">
        <f t="shared" si="328"/>
        <v>0</v>
      </c>
      <c r="FM199" s="113">
        <f t="shared" ref="FM199:FM254" si="360">AQ453</f>
        <v>0</v>
      </c>
      <c r="FN199" s="113">
        <f t="shared" ref="FN199:FN254" si="361">AR453</f>
        <v>0</v>
      </c>
      <c r="FO199" s="113">
        <f t="shared" ref="FO199:FO254" si="362">AS453</f>
        <v>0</v>
      </c>
      <c r="FP199" s="113">
        <f t="shared" ref="FP199:FP254" si="363">AT453</f>
        <v>0</v>
      </c>
      <c r="FQ199" s="113">
        <f t="shared" si="329"/>
        <v>0</v>
      </c>
      <c r="FR199" s="113">
        <f t="shared" ref="FR199:FR254" si="364">AU453</f>
        <v>0</v>
      </c>
      <c r="FS199" s="113">
        <f t="shared" ref="FS199:FS254" si="365">AV453</f>
        <v>0</v>
      </c>
      <c r="FT199" s="113">
        <f t="shared" ref="FT199:FT254" si="366">AW453</f>
        <v>0</v>
      </c>
      <c r="FU199" s="113">
        <f t="shared" si="330"/>
        <v>0</v>
      </c>
      <c r="FV199" s="113">
        <f t="shared" si="331"/>
        <v>99350</v>
      </c>
      <c r="FW199" s="113">
        <f t="shared" si="332"/>
        <v>0</v>
      </c>
      <c r="FX199" s="113">
        <f t="shared" si="333"/>
        <v>62560</v>
      </c>
      <c r="FY199" s="113">
        <f t="shared" si="334"/>
        <v>0</v>
      </c>
      <c r="FZ199" s="113">
        <f t="shared" si="335"/>
        <v>0</v>
      </c>
      <c r="GA199" s="113">
        <f t="shared" si="336"/>
        <v>0</v>
      </c>
      <c r="GB199" s="113">
        <f t="shared" si="337"/>
        <v>0</v>
      </c>
      <c r="GC199" s="113">
        <f t="shared" si="338"/>
        <v>0</v>
      </c>
    </row>
    <row r="200" spans="2:185" ht="12.75" customHeight="1" x14ac:dyDescent="0.2">
      <c r="B200" s="124">
        <v>193</v>
      </c>
      <c r="C200" s="121" t="s">
        <v>459</v>
      </c>
      <c r="D200" s="126" t="s">
        <v>233</v>
      </c>
      <c r="E200" s="40">
        <f>SUMIF(Entrada_Dados_Ano_2012!$C$7:$C$253,D200,Entrada_Dados_Ano_2012!$D$7:$D$253)</f>
        <v>0</v>
      </c>
      <c r="F200" s="40">
        <f>SUMIF(Entrada_Dados_Ano_2012!$C$7:$C$253,D200,Entrada_Dados_Ano_2012!$E$7:$E$253)</f>
        <v>0</v>
      </c>
      <c r="G200" s="40">
        <f>SUMIF(Entrada_Dados_Ano_2012!$C$7:$C$253,D200,Entrada_Dados_Ano_2012!$F$7:$F$253)</f>
        <v>0</v>
      </c>
      <c r="H200" s="40">
        <f ca="1">SUMIF(Entrada_Dados_Ano_2012!$C$7:$C$253,D200,Entrada_Dados_Ano_2012!$G$7:$G$251)</f>
        <v>0</v>
      </c>
      <c r="I200" s="40">
        <f>SUMIF(Entrada_Dados_Ano_2012!$C$7:$C$251,D200,Entrada_Dados_Ano_2012!$H$7:$H$253)</f>
        <v>15</v>
      </c>
      <c r="J200" s="40">
        <f>SUMIF(Entrada_Dados_Ano_2012!$C$7:$C$253,D200,Entrada_Dados_Ano_2012!$I$7:$I$253)</f>
        <v>0</v>
      </c>
      <c r="K200" s="40">
        <f>SUMIF(Entrada_Dados_Ano_2012!$C$7:$C$253,D200,Entrada_Dados_Ano_2012!$J$7:$J$253)</f>
        <v>0</v>
      </c>
      <c r="L200" s="40">
        <f>SUMIF(Entrada_Dados_Ano_2012!$C$7:$C$253,D200,Entrada_Dados_Ano_2012!$K$7:$K$253)</f>
        <v>0</v>
      </c>
      <c r="M200" s="40">
        <f>SUMIF(Entrada_Dados_Ano_2012!$C$7:$C$253,D200,Entrada_Dados_Ano_2012!$L$7:$L$253)</f>
        <v>0</v>
      </c>
      <c r="N200" s="40">
        <f>SUMIF(Entrada_Dados_Ano_2012!$C$7:$C$253,D200,Entrada_Dados_Ano_2012!$M$7:$M$253)</f>
        <v>42</v>
      </c>
      <c r="O200" s="40">
        <f>SUMIF(Entrada_Dados_Ano_2012!$C$7:$C$253,D200,Entrada_Dados_Ano_2012!$N$7:$N$253)</f>
        <v>0</v>
      </c>
      <c r="P200" s="40">
        <f>SUMIF(Entrada_Dados_Ano_2012!$C$7:$C$253,D200,Entrada_Dados_Ano_2012!$O$7:$O$253)</f>
        <v>0</v>
      </c>
      <c r="Q200" s="40">
        <f>SUMIF(Entrada_Dados_Ano_2012!$C$7:$C$253,D200,Entrada_Dados_Ano_2012!$P$7:$P$253)</f>
        <v>0</v>
      </c>
      <c r="R200" s="40">
        <f>SUMIF(Entrada_Dados_Ano_2012!$C$7:$C$253,D200,Entrada_Dados_Ano_2012!$Q$7:$Q$253)</f>
        <v>0</v>
      </c>
      <c r="S200" s="40">
        <f>SUMIF(Entrada_Dados_Ano_2012!$C$7:$C$253,D200,Entrada_Dados_Ano_2012!$R$7:$R$253)</f>
        <v>1500</v>
      </c>
      <c r="T200" s="40">
        <f>SUMIF(Entrada_Dados_Ano_2012!$C$7:$C$253,D200,Entrada_Dados_Ano_2012!$S$7:$S$253)</f>
        <v>3399</v>
      </c>
      <c r="U200" s="40">
        <f>SUMIF(Entrada_Dados_Ano_2012!$C$7:$C$253,D200,Entrada_Dados_Ano_2012!$T$7:$T$253)</f>
        <v>0</v>
      </c>
      <c r="V200" s="40">
        <f>SUMIF(Entrada_Dados_Ano_2012!$C$7:$C$253,D200,Entrada_Dados_Ano_2012!$U$7:$U$253)</f>
        <v>0</v>
      </c>
      <c r="W200" s="145">
        <f>SUMIF(Entrada_Dados_Ano_2012!$C$7:$C$253,D200,Entrada_Dados_Ano_2012!$V$7:$V$253)</f>
        <v>0</v>
      </c>
      <c r="X200" s="142">
        <f>SUMIF(Entrada_Dados_Ano_2012!$C$7:$C$253,D200,Entrada_Dados_Ano_2012!$Y$7:$Y$253)</f>
        <v>0</v>
      </c>
      <c r="Y200" s="40">
        <f>SUMIF(Entrada_Dados_Ano_2012!$C$7:$C$253,D200,Entrada_Dados_Ano_2012!$Z$7:$Z$253)</f>
        <v>0</v>
      </c>
      <c r="Z200" s="40">
        <f>SUMIF(Entrada_Dados_Ano_2012!$C$7:$C$253,D200,Entrada_Dados_Ano_2012!$AA$7:$AA$253)</f>
        <v>0</v>
      </c>
      <c r="AA200" s="40">
        <f>SUMIF(Entrada_Dados_Ano_2012!$C$7:$C$253,D200,Entrada_Dados_Ano_2012!$AB$7:$AB$253)</f>
        <v>0</v>
      </c>
      <c r="AB200" s="40">
        <f>SUMIF(Entrada_Dados_Ano_2012!$C$7:$C$253,D200,Entrada_Dados_Ano_2012!$AC$7:$AC$253)</f>
        <v>15</v>
      </c>
      <c r="AC200" s="40">
        <f>SUMIF(Entrada_Dados_Ano_2012!$C$7:$C$253,D200,Entrada_Dados_Ano_2012!$AD$7:$AD$253)</f>
        <v>0</v>
      </c>
      <c r="AD200" s="40">
        <f>SUMIF(Entrada_Dados_Ano_2012!$C$7:$C$253,D200,Entrada_Dados_Ano_2012!$AE$7:$AE$253)</f>
        <v>0</v>
      </c>
      <c r="AE200" s="40">
        <f>SUMIF(Entrada_Dados_Ano_2012!$C$7:$C$253,D200,Entrada_Dados_Ano_2012!$AF$7:$AF$253)</f>
        <v>0</v>
      </c>
      <c r="AF200" s="40">
        <f>SUMIF(Entrada_Dados_Ano_2012!$C$7:$C$253,D200,Entrada_Dados_Ano_2012!$AG$7:$AG$253)</f>
        <v>0</v>
      </c>
      <c r="AG200" s="40">
        <f>SUMIF(Entrada_Dados_Ano_2012!$C$7:$C$253,D200,Entrada_Dados_Ano_2012!$AH$7:$AH$253)</f>
        <v>42</v>
      </c>
      <c r="AH200" s="40">
        <f>SUMIF(Entrada_Dados_Ano_2012!$C$7:$C$253,D200,Entrada_Dados_Ano_2012!$AI$7:$AI$253)</f>
        <v>0</v>
      </c>
      <c r="AI200" s="40">
        <f>SUMIF(Entrada_Dados_Ano_2012!$C$7:$C$253,D200,Entrada_Dados_Ano_2012!$AJ$7:$AJ$253)</f>
        <v>0</v>
      </c>
      <c r="AJ200" s="40">
        <f>SUMIF(Entrada_Dados_Ano_2012!$C$7:$C$253,D200,Entrada_Dados_Ano_2012!$AK$7:$AK$253)</f>
        <v>0</v>
      </c>
      <c r="AK200" s="40">
        <f>SUMIF(Entrada_Dados_Ano_2012!$C$7:$C$253,D200,Entrada_Dados_Ano_2012!$AL$7:$AL$253)</f>
        <v>0</v>
      </c>
      <c r="AL200" s="40">
        <f>SUMIF(Entrada_Dados_Ano_2012!$C$7:$C$253,D200,Entrada_Dados_Ano_2012!$AM$7:$AM$253)</f>
        <v>1500</v>
      </c>
      <c r="AM200" s="40">
        <f>SUMIF(Entrada_Dados_Ano_2012!$C$7:$C$253,D200,Entrada_Dados_Ano_2012!$AN$7:$AN$253)</f>
        <v>3399</v>
      </c>
      <c r="AN200" s="40">
        <f>SUMIF(Entrada_Dados_Ano_2012!$C$7:$C$253,D200,Entrada_Dados_Ano_2012!$AO$7:$AO$253)</f>
        <v>0</v>
      </c>
      <c r="AO200" s="40">
        <f>SUMIF(Entrada_Dados_Ano_2012!$C$7:$C$253,D200,Entrada_Dados_Ano_2012!$AP$7:$AP$253)</f>
        <v>0</v>
      </c>
      <c r="AP200" s="145">
        <f>SUMIF(Entrada_Dados_Ano_2012!$C$7:$C$253,D200,Entrada_Dados_Ano_2012!$AQ$7:$AQ$253)</f>
        <v>0</v>
      </c>
      <c r="AQ200" s="142">
        <f>SUMIF(Entrada_Dados_Ano_2012!$C$7:$C$253,D200,Entrada_Dados_Ano_2012!$AT$7:$AT$253)</f>
        <v>0</v>
      </c>
      <c r="AR200" s="40">
        <f>SUMIF(Entrada_Dados_Ano_2012!$C$7:$C$253,D200,Entrada_Dados_Ano_2012!$AU$7:$AU$253)</f>
        <v>0</v>
      </c>
      <c r="AS200" s="40">
        <f>SUMIF(Entrada_Dados_Ano_2012!$C$7:$C$253,D200,Entrada_Dados_Ano_2012!$AV$7:$AV$253)</f>
        <v>0</v>
      </c>
      <c r="AT200" s="40">
        <f>SUMIF(Entrada_Dados_Ano_2012!$C$7:$C$253,D200,Entrada_Dados_Ano_2012!$AW$7:$AW$253)</f>
        <v>0</v>
      </c>
      <c r="AU200" s="40">
        <f>SUMIF(Entrada_Dados_Ano_2012!$C$7:$C$253,D200,Entrada_Dados_Ano_2012!$AX$7:$AX$253)</f>
        <v>24</v>
      </c>
      <c r="AV200" s="40">
        <f>SUMIF(Entrada_Dados_Ano_2012!$C$7:$C$253,D200,Entrada_Dados_Ano_2012!$AY$7:$AY$253)</f>
        <v>0</v>
      </c>
      <c r="AW200" s="40">
        <f>SUMIF(Entrada_Dados_Ano_2012!$C$7:$C$253,D200,Entrada_Dados_Ano_2012!$AZ$7:$AZ$253)</f>
        <v>0</v>
      </c>
      <c r="AX200" s="40">
        <f>SUMIF(Entrada_Dados_Ano_2012!$C$7:$C$253,D200,Entrada_Dados_Ano_2012!$BA$7:$BA$253)</f>
        <v>0</v>
      </c>
      <c r="AY200" s="40">
        <f>SUMIF(Entrada_Dados_Ano_2012!$C$7:$C$253,D200,Entrada_Dados_Ano_2012!$BB$7:$BB$253)</f>
        <v>0</v>
      </c>
      <c r="AZ200" s="40">
        <f>SUMIF(Entrada_Dados_Ano_2012!$C$7:$C$253,D200,Entrada_Dados_Ano_2012!$BC$7:$BC$253)</f>
        <v>56</v>
      </c>
      <c r="BA200" s="40">
        <f>SUMIF(Entrada_Dados_Ano_2012!$C$7:$C$253,D200,Entrada_Dados_Ano_2012!$BD$7:$BD$253)</f>
        <v>0</v>
      </c>
      <c r="BB200" s="40">
        <f>SUMIF(Entrada_Dados_Ano_2012!$C$7:$C$253,D200,Entrada_Dados_Ano_2012!$BE$7:$BE$253)</f>
        <v>0</v>
      </c>
      <c r="BC200" s="40">
        <f>SUMIF(Entrada_Dados_Ano_2012!$C$7:$C$253,D200,Entrada_Dados_Ano_2012!$BF$7:$BF$253)</f>
        <v>0</v>
      </c>
      <c r="BD200" s="40">
        <f>SUMIF(Entrada_Dados_Ano_2012!$C$7:$C$253,D200,Entrada_Dados_Ano_2012!$BG$7:$BG$253)</f>
        <v>0</v>
      </c>
      <c r="BE200" s="40">
        <f>SUMIF(Entrada_Dados_Ano_2012!$C$7:$C$253,D200,Entrada_Dados_Ano_2012!$BH$7:$BH$253)</f>
        <v>2400</v>
      </c>
      <c r="BF200" s="40">
        <f>SUMIF(Entrada_Dados_Ano_2012!$C$7:$C$253,D200,Entrada_Dados_Ano_2012!$BI$7:$BI$253)</f>
        <v>8157</v>
      </c>
      <c r="BG200" s="40">
        <f>SUMIF(Entrada_Dados_Ano_2012!$C$7:$C$253,D200,Entrada_Dados_Ano_2012!$BJ$7:$BJ$253)</f>
        <v>0</v>
      </c>
      <c r="BH200" s="40">
        <f>SUMIF(Entrada_Dados_Ano_2012!$C$7:$C$253,D200,Entrada_Dados_Ano_2012!$BK$7:$BK$253)</f>
        <v>0</v>
      </c>
      <c r="BI200" s="40">
        <f>SUMIF(Entrada_Dados_Ano_2012!$C$7:$C$253,D200,Entrada_Dados_Ano_2012!$BL$7:$BL$253)</f>
        <v>0</v>
      </c>
      <c r="BK200" s="80">
        <v>193</v>
      </c>
      <c r="BL200" s="81">
        <f t="shared" ref="BL200:BL254" si="367">IF(BP200="-",0,IF(BP200&gt;0,1,0))</f>
        <v>0</v>
      </c>
      <c r="BM200" s="80" t="str">
        <f>IF(BL200=1,SUM($BL$8:BL200),"")</f>
        <v/>
      </c>
      <c r="BN200" s="86" t="str">
        <f t="shared" ref="BN200:BN254" si="368">C200</f>
        <v>Posse</v>
      </c>
      <c r="BO200" s="117">
        <f t="shared" si="339"/>
        <v>0</v>
      </c>
      <c r="BP200" s="116">
        <f>HLOOKUP($BP$6,$BZ$6:DI200,BX200)</f>
        <v>0</v>
      </c>
      <c r="BQ200" s="117">
        <f>HLOOKUP($BQ$6,$DJ$6:ES200,BX200)</f>
        <v>0</v>
      </c>
      <c r="BR200" s="116">
        <f>HLOOKUP($BR$6,$ET$6:GC200,BX200)</f>
        <v>0</v>
      </c>
      <c r="BS200" s="84" t="str">
        <f t="shared" si="257"/>
        <v/>
      </c>
      <c r="BT200" s="96" t="str">
        <f>IF((SUM($BL199:$BL$254)=0),"",IF($BK200=VLOOKUP($BK200,$BM$8:$BM$254,1),IF(VLOOKUP($BK200,$BM$8:$BO$254,2)=0,"",VLOOKUP($BK200,$BM$8:$BO$254,3))," "))</f>
        <v/>
      </c>
      <c r="BU200" s="93" t="str">
        <f t="shared" si="258"/>
        <v/>
      </c>
      <c r="BV200" s="90" t="str">
        <f t="shared" si="259"/>
        <v/>
      </c>
      <c r="BW200" s="93" t="str">
        <f t="shared" si="260"/>
        <v/>
      </c>
      <c r="BX200" s="97">
        <v>195</v>
      </c>
      <c r="BY200" s="29"/>
      <c r="BZ200" s="113"/>
      <c r="CA200" s="113">
        <f t="shared" si="261"/>
        <v>0</v>
      </c>
      <c r="CB200" s="113">
        <f t="shared" si="262"/>
        <v>0</v>
      </c>
      <c r="CC200" s="113">
        <f t="shared" si="263"/>
        <v>0</v>
      </c>
      <c r="CD200" s="113">
        <f t="shared" si="264"/>
        <v>0</v>
      </c>
      <c r="CE200" s="113">
        <f t="shared" ca="1" si="265"/>
        <v>0</v>
      </c>
      <c r="CF200" s="113">
        <f t="shared" si="266"/>
        <v>15</v>
      </c>
      <c r="CG200" s="113">
        <f t="shared" si="267"/>
        <v>0</v>
      </c>
      <c r="CH200" s="113">
        <f t="shared" si="268"/>
        <v>0</v>
      </c>
      <c r="CI200" s="113">
        <f t="shared" si="340"/>
        <v>0</v>
      </c>
      <c r="CJ200" s="113">
        <f t="shared" si="341"/>
        <v>0</v>
      </c>
      <c r="CK200" s="113">
        <f t="shared" si="269"/>
        <v>0</v>
      </c>
      <c r="CL200" s="113">
        <f t="shared" si="270"/>
        <v>0</v>
      </c>
      <c r="CM200" s="113">
        <f t="shared" si="271"/>
        <v>0</v>
      </c>
      <c r="CN200" s="113">
        <f t="shared" si="272"/>
        <v>0</v>
      </c>
      <c r="CO200" s="113">
        <f t="shared" si="273"/>
        <v>42</v>
      </c>
      <c r="CP200" s="113">
        <f t="shared" si="274"/>
        <v>0</v>
      </c>
      <c r="CQ200" s="113">
        <f t="shared" si="275"/>
        <v>0</v>
      </c>
      <c r="CR200" s="113">
        <f t="shared" si="276"/>
        <v>0</v>
      </c>
      <c r="CS200" s="113">
        <f t="shared" si="342"/>
        <v>0</v>
      </c>
      <c r="CT200" s="113">
        <f t="shared" si="343"/>
        <v>0</v>
      </c>
      <c r="CU200" s="113">
        <f t="shared" si="344"/>
        <v>0</v>
      </c>
      <c r="CV200" s="113">
        <f t="shared" si="345"/>
        <v>0</v>
      </c>
      <c r="CW200" s="113">
        <f t="shared" si="277"/>
        <v>0</v>
      </c>
      <c r="CX200" s="113">
        <f t="shared" si="346"/>
        <v>0</v>
      </c>
      <c r="CY200" s="113">
        <f t="shared" si="347"/>
        <v>0</v>
      </c>
      <c r="CZ200" s="113">
        <f t="shared" si="348"/>
        <v>0</v>
      </c>
      <c r="DA200" s="113">
        <f t="shared" si="278"/>
        <v>0</v>
      </c>
      <c r="DB200" s="113">
        <f t="shared" si="279"/>
        <v>1500</v>
      </c>
      <c r="DC200" s="113">
        <f t="shared" si="280"/>
        <v>0</v>
      </c>
      <c r="DD200" s="113">
        <f t="shared" si="281"/>
        <v>3399</v>
      </c>
      <c r="DE200" s="113">
        <f t="shared" si="282"/>
        <v>0</v>
      </c>
      <c r="DF200" s="113">
        <f t="shared" si="283"/>
        <v>0</v>
      </c>
      <c r="DG200" s="113">
        <f t="shared" si="284"/>
        <v>0</v>
      </c>
      <c r="DH200" s="113">
        <f t="shared" si="285"/>
        <v>0</v>
      </c>
      <c r="DI200" s="113">
        <f t="shared" si="286"/>
        <v>0</v>
      </c>
      <c r="DJ200" s="113"/>
      <c r="DK200" s="113">
        <f t="shared" si="287"/>
        <v>0</v>
      </c>
      <c r="DL200" s="113">
        <f t="shared" si="288"/>
        <v>0</v>
      </c>
      <c r="DM200" s="113">
        <f t="shared" si="289"/>
        <v>0</v>
      </c>
      <c r="DN200" s="113">
        <f t="shared" si="290"/>
        <v>0</v>
      </c>
      <c r="DO200" s="113">
        <f t="shared" si="291"/>
        <v>0</v>
      </c>
      <c r="DP200" s="113">
        <f t="shared" si="292"/>
        <v>15</v>
      </c>
      <c r="DQ200" s="113">
        <f t="shared" si="293"/>
        <v>0</v>
      </c>
      <c r="DR200" s="113">
        <f t="shared" si="294"/>
        <v>0</v>
      </c>
      <c r="DS200" s="113">
        <f t="shared" si="349"/>
        <v>0</v>
      </c>
      <c r="DT200" s="113">
        <f t="shared" si="350"/>
        <v>0</v>
      </c>
      <c r="DU200" s="113">
        <f t="shared" si="295"/>
        <v>0</v>
      </c>
      <c r="DV200" s="113">
        <f t="shared" si="296"/>
        <v>0</v>
      </c>
      <c r="DW200" s="113">
        <f t="shared" si="297"/>
        <v>0</v>
      </c>
      <c r="DX200" s="113">
        <f t="shared" si="298"/>
        <v>0</v>
      </c>
      <c r="DY200" s="113">
        <f t="shared" si="299"/>
        <v>42</v>
      </c>
      <c r="DZ200" s="113">
        <f t="shared" si="300"/>
        <v>0</v>
      </c>
      <c r="EA200" s="113">
        <f t="shared" si="301"/>
        <v>0</v>
      </c>
      <c r="EB200" s="113">
        <f t="shared" si="302"/>
        <v>0</v>
      </c>
      <c r="EC200" s="113">
        <f t="shared" si="351"/>
        <v>0</v>
      </c>
      <c r="ED200" s="113">
        <f t="shared" si="352"/>
        <v>0</v>
      </c>
      <c r="EE200" s="113">
        <f t="shared" si="353"/>
        <v>0</v>
      </c>
      <c r="EF200" s="113">
        <f t="shared" si="354"/>
        <v>0</v>
      </c>
      <c r="EG200" s="113">
        <f t="shared" si="303"/>
        <v>0</v>
      </c>
      <c r="EH200" s="113">
        <f t="shared" si="355"/>
        <v>0</v>
      </c>
      <c r="EI200" s="113">
        <f t="shared" si="356"/>
        <v>0</v>
      </c>
      <c r="EJ200" s="113">
        <f t="shared" si="357"/>
        <v>0</v>
      </c>
      <c r="EK200" s="113">
        <f t="shared" si="304"/>
        <v>0</v>
      </c>
      <c r="EL200" s="113">
        <f t="shared" si="305"/>
        <v>1500</v>
      </c>
      <c r="EM200" s="113">
        <f t="shared" si="306"/>
        <v>0</v>
      </c>
      <c r="EN200" s="113">
        <f t="shared" si="307"/>
        <v>3399</v>
      </c>
      <c r="EO200" s="113">
        <f t="shared" si="308"/>
        <v>0</v>
      </c>
      <c r="EP200" s="113">
        <f t="shared" si="309"/>
        <v>0</v>
      </c>
      <c r="EQ200" s="113">
        <f t="shared" si="310"/>
        <v>0</v>
      </c>
      <c r="ER200" s="113">
        <f t="shared" si="311"/>
        <v>0</v>
      </c>
      <c r="ES200" s="113">
        <f t="shared" si="312"/>
        <v>0</v>
      </c>
      <c r="ET200" s="113"/>
      <c r="EU200" s="113">
        <f t="shared" si="313"/>
        <v>0</v>
      </c>
      <c r="EV200" s="113">
        <f t="shared" si="314"/>
        <v>0</v>
      </c>
      <c r="EW200" s="113">
        <f t="shared" si="315"/>
        <v>0</v>
      </c>
      <c r="EX200" s="113">
        <f t="shared" si="316"/>
        <v>0</v>
      </c>
      <c r="EY200" s="113">
        <f t="shared" si="317"/>
        <v>0</v>
      </c>
      <c r="EZ200" s="113">
        <f t="shared" si="318"/>
        <v>24</v>
      </c>
      <c r="FA200" s="113">
        <f t="shared" si="319"/>
        <v>0</v>
      </c>
      <c r="FB200" s="113">
        <f t="shared" si="320"/>
        <v>0</v>
      </c>
      <c r="FC200" s="113">
        <f t="shared" si="358"/>
        <v>0</v>
      </c>
      <c r="FD200" s="113">
        <f t="shared" si="359"/>
        <v>0</v>
      </c>
      <c r="FE200" s="113">
        <f t="shared" si="321"/>
        <v>0</v>
      </c>
      <c r="FF200" s="113">
        <f t="shared" si="322"/>
        <v>0</v>
      </c>
      <c r="FG200" s="113">
        <f t="shared" si="323"/>
        <v>0</v>
      </c>
      <c r="FH200" s="113">
        <f t="shared" si="324"/>
        <v>0</v>
      </c>
      <c r="FI200" s="113">
        <f t="shared" si="325"/>
        <v>56</v>
      </c>
      <c r="FJ200" s="113">
        <f t="shared" si="326"/>
        <v>0</v>
      </c>
      <c r="FK200" s="113">
        <f t="shared" si="327"/>
        <v>0</v>
      </c>
      <c r="FL200" s="113">
        <f t="shared" si="328"/>
        <v>0</v>
      </c>
      <c r="FM200" s="113">
        <f t="shared" si="360"/>
        <v>0</v>
      </c>
      <c r="FN200" s="113">
        <f t="shared" si="361"/>
        <v>0</v>
      </c>
      <c r="FO200" s="113">
        <f t="shared" si="362"/>
        <v>0</v>
      </c>
      <c r="FP200" s="113">
        <f t="shared" si="363"/>
        <v>0</v>
      </c>
      <c r="FQ200" s="113">
        <f t="shared" si="329"/>
        <v>0</v>
      </c>
      <c r="FR200" s="113">
        <f t="shared" si="364"/>
        <v>0</v>
      </c>
      <c r="FS200" s="113">
        <f t="shared" si="365"/>
        <v>0</v>
      </c>
      <c r="FT200" s="113">
        <f t="shared" si="366"/>
        <v>0</v>
      </c>
      <c r="FU200" s="113">
        <f t="shared" si="330"/>
        <v>0</v>
      </c>
      <c r="FV200" s="113">
        <f t="shared" si="331"/>
        <v>2400</v>
      </c>
      <c r="FW200" s="113">
        <f t="shared" si="332"/>
        <v>0</v>
      </c>
      <c r="FX200" s="113">
        <f t="shared" si="333"/>
        <v>8157</v>
      </c>
      <c r="FY200" s="113">
        <f t="shared" si="334"/>
        <v>0</v>
      </c>
      <c r="FZ200" s="113">
        <f t="shared" si="335"/>
        <v>0</v>
      </c>
      <c r="GA200" s="113">
        <f t="shared" si="336"/>
        <v>0</v>
      </c>
      <c r="GB200" s="113">
        <f t="shared" si="337"/>
        <v>0</v>
      </c>
      <c r="GC200" s="113">
        <f t="shared" si="338"/>
        <v>0</v>
      </c>
    </row>
    <row r="201" spans="2:185" ht="12.75" customHeight="1" x14ac:dyDescent="0.2">
      <c r="B201" s="124">
        <v>194</v>
      </c>
      <c r="C201" s="121" t="s">
        <v>460</v>
      </c>
      <c r="D201" s="126" t="s">
        <v>234</v>
      </c>
      <c r="E201" s="40">
        <f>SUMIF(Entrada_Dados_Ano_2012!$C$7:$C$253,D201,Entrada_Dados_Ano_2012!$D$7:$D$253)</f>
        <v>0</v>
      </c>
      <c r="F201" s="40">
        <f>SUMIF(Entrada_Dados_Ano_2012!$C$7:$C$253,D201,Entrada_Dados_Ano_2012!$E$7:$E$253)</f>
        <v>0</v>
      </c>
      <c r="G201" s="40">
        <f>SUMIF(Entrada_Dados_Ano_2012!$C$7:$C$253,D201,Entrada_Dados_Ano_2012!$F$7:$F$253)</f>
        <v>0</v>
      </c>
      <c r="H201" s="40">
        <f ca="1">SUMIF(Entrada_Dados_Ano_2012!$C$7:$C$253,D201,Entrada_Dados_Ano_2012!$G$7:$G$251)</f>
        <v>0</v>
      </c>
      <c r="I201" s="40">
        <f>SUMIF(Entrada_Dados_Ano_2012!$C$7:$C$251,D201,Entrada_Dados_Ano_2012!$H$7:$H$253)</f>
        <v>45</v>
      </c>
      <c r="J201" s="40">
        <f>SUMIF(Entrada_Dados_Ano_2012!$C$7:$C$253,D201,Entrada_Dados_Ano_2012!$I$7:$I$253)</f>
        <v>0</v>
      </c>
      <c r="K201" s="40">
        <f>SUMIF(Entrada_Dados_Ano_2012!$C$7:$C$253,D201,Entrada_Dados_Ano_2012!$J$7:$J$253)</f>
        <v>0</v>
      </c>
      <c r="L201" s="40">
        <f>SUMIF(Entrada_Dados_Ano_2012!$C$7:$C$253,D201,Entrada_Dados_Ano_2012!$K$7:$K$253)</f>
        <v>0</v>
      </c>
      <c r="M201" s="40">
        <f>SUMIF(Entrada_Dados_Ano_2012!$C$7:$C$253,D201,Entrada_Dados_Ano_2012!$L$7:$L$253)</f>
        <v>0</v>
      </c>
      <c r="N201" s="40">
        <f>SUMIF(Entrada_Dados_Ano_2012!$C$7:$C$253,D201,Entrada_Dados_Ano_2012!$M$7:$M$253)</f>
        <v>0</v>
      </c>
      <c r="O201" s="40">
        <f>SUMIF(Entrada_Dados_Ano_2012!$C$7:$C$253,D201,Entrada_Dados_Ano_2012!$N$7:$N$253)</f>
        <v>0</v>
      </c>
      <c r="P201" s="40">
        <f>SUMIF(Entrada_Dados_Ano_2012!$C$7:$C$253,D201,Entrada_Dados_Ano_2012!$O$7:$O$253)</f>
        <v>0</v>
      </c>
      <c r="Q201" s="40">
        <f>SUMIF(Entrada_Dados_Ano_2012!$C$7:$C$253,D201,Entrada_Dados_Ano_2012!$P$7:$P$253)</f>
        <v>0</v>
      </c>
      <c r="R201" s="40">
        <f>SUMIF(Entrada_Dados_Ano_2012!$C$7:$C$253,D201,Entrada_Dados_Ano_2012!$Q$7:$Q$253)</f>
        <v>0</v>
      </c>
      <c r="S201" s="40">
        <f>SUMIF(Entrada_Dados_Ano_2012!$C$7:$C$253,D201,Entrada_Dados_Ano_2012!$R$7:$R$253)</f>
        <v>0</v>
      </c>
      <c r="T201" s="40">
        <f>SUMIF(Entrada_Dados_Ano_2012!$C$7:$C$253,D201,Entrada_Dados_Ano_2012!$S$7:$S$253)</f>
        <v>630</v>
      </c>
      <c r="U201" s="40">
        <f>SUMIF(Entrada_Dados_Ano_2012!$C$7:$C$253,D201,Entrada_Dados_Ano_2012!$T$7:$T$253)</f>
        <v>0</v>
      </c>
      <c r="V201" s="40">
        <f>SUMIF(Entrada_Dados_Ano_2012!$C$7:$C$253,D201,Entrada_Dados_Ano_2012!$U$7:$U$253)</f>
        <v>0</v>
      </c>
      <c r="W201" s="145">
        <f>SUMIF(Entrada_Dados_Ano_2012!$C$7:$C$253,D201,Entrada_Dados_Ano_2012!$V$7:$V$253)</f>
        <v>0</v>
      </c>
      <c r="X201" s="142">
        <f>SUMIF(Entrada_Dados_Ano_2012!$C$7:$C$253,D201,Entrada_Dados_Ano_2012!$Y$7:$Y$253)</f>
        <v>0</v>
      </c>
      <c r="Y201" s="40">
        <f>SUMIF(Entrada_Dados_Ano_2012!$C$7:$C$253,D201,Entrada_Dados_Ano_2012!$Z$7:$Z$253)</f>
        <v>0</v>
      </c>
      <c r="Z201" s="40">
        <f>SUMIF(Entrada_Dados_Ano_2012!$C$7:$C$253,D201,Entrada_Dados_Ano_2012!$AA$7:$AA$253)</f>
        <v>0</v>
      </c>
      <c r="AA201" s="40">
        <f>SUMIF(Entrada_Dados_Ano_2012!$C$7:$C$253,D201,Entrada_Dados_Ano_2012!$AB$7:$AB$253)</f>
        <v>0</v>
      </c>
      <c r="AB201" s="40">
        <f>SUMIF(Entrada_Dados_Ano_2012!$C$7:$C$253,D201,Entrada_Dados_Ano_2012!$AC$7:$AC$253)</f>
        <v>45</v>
      </c>
      <c r="AC201" s="40">
        <f>SUMIF(Entrada_Dados_Ano_2012!$C$7:$C$253,D201,Entrada_Dados_Ano_2012!$AD$7:$AD$253)</f>
        <v>0</v>
      </c>
      <c r="AD201" s="40">
        <f>SUMIF(Entrada_Dados_Ano_2012!$C$7:$C$253,D201,Entrada_Dados_Ano_2012!$AE$7:$AE$253)</f>
        <v>0</v>
      </c>
      <c r="AE201" s="40">
        <f>SUMIF(Entrada_Dados_Ano_2012!$C$7:$C$253,D201,Entrada_Dados_Ano_2012!$AF$7:$AF$253)</f>
        <v>0</v>
      </c>
      <c r="AF201" s="40">
        <f>SUMIF(Entrada_Dados_Ano_2012!$C$7:$C$253,D201,Entrada_Dados_Ano_2012!$AG$7:$AG$253)</f>
        <v>0</v>
      </c>
      <c r="AG201" s="40">
        <f>SUMIF(Entrada_Dados_Ano_2012!$C$7:$C$253,D201,Entrada_Dados_Ano_2012!$AH$7:$AH$253)</f>
        <v>0</v>
      </c>
      <c r="AH201" s="40">
        <f>SUMIF(Entrada_Dados_Ano_2012!$C$7:$C$253,D201,Entrada_Dados_Ano_2012!$AI$7:$AI$253)</f>
        <v>0</v>
      </c>
      <c r="AI201" s="40">
        <f>SUMIF(Entrada_Dados_Ano_2012!$C$7:$C$253,D201,Entrada_Dados_Ano_2012!$AJ$7:$AJ$253)</f>
        <v>0</v>
      </c>
      <c r="AJ201" s="40">
        <f>SUMIF(Entrada_Dados_Ano_2012!$C$7:$C$253,D201,Entrada_Dados_Ano_2012!$AK$7:$AK$253)</f>
        <v>0</v>
      </c>
      <c r="AK201" s="40">
        <f>SUMIF(Entrada_Dados_Ano_2012!$C$7:$C$253,D201,Entrada_Dados_Ano_2012!$AL$7:$AL$253)</f>
        <v>0</v>
      </c>
      <c r="AL201" s="40">
        <f>SUMIF(Entrada_Dados_Ano_2012!$C$7:$C$253,D201,Entrada_Dados_Ano_2012!$AM$7:$AM$253)</f>
        <v>0</v>
      </c>
      <c r="AM201" s="40">
        <f>SUMIF(Entrada_Dados_Ano_2012!$C$7:$C$253,D201,Entrada_Dados_Ano_2012!$AN$7:$AN$253)</f>
        <v>630</v>
      </c>
      <c r="AN201" s="40">
        <f>SUMIF(Entrada_Dados_Ano_2012!$C$7:$C$253,D201,Entrada_Dados_Ano_2012!$AO$7:$AO$253)</f>
        <v>0</v>
      </c>
      <c r="AO201" s="40">
        <f>SUMIF(Entrada_Dados_Ano_2012!$C$7:$C$253,D201,Entrada_Dados_Ano_2012!$AP$7:$AP$253)</f>
        <v>0</v>
      </c>
      <c r="AP201" s="145">
        <f>SUMIF(Entrada_Dados_Ano_2012!$C$7:$C$253,D201,Entrada_Dados_Ano_2012!$AQ$7:$AQ$253)</f>
        <v>0</v>
      </c>
      <c r="AQ201" s="142">
        <f>SUMIF(Entrada_Dados_Ano_2012!$C$7:$C$253,D201,Entrada_Dados_Ano_2012!$AT$7:$AT$253)</f>
        <v>0</v>
      </c>
      <c r="AR201" s="40">
        <f>SUMIF(Entrada_Dados_Ano_2012!$C$7:$C$253,D201,Entrada_Dados_Ano_2012!$AU$7:$AU$253)</f>
        <v>0</v>
      </c>
      <c r="AS201" s="40">
        <f>SUMIF(Entrada_Dados_Ano_2012!$C$7:$C$253,D201,Entrada_Dados_Ano_2012!$AV$7:$AV$253)</f>
        <v>0</v>
      </c>
      <c r="AT201" s="40">
        <f>SUMIF(Entrada_Dados_Ano_2012!$C$7:$C$253,D201,Entrada_Dados_Ano_2012!$AW$7:$AW$253)</f>
        <v>0</v>
      </c>
      <c r="AU201" s="40">
        <f>SUMIF(Entrada_Dados_Ano_2012!$C$7:$C$253,D201,Entrada_Dados_Ano_2012!$AX$7:$AX$253)</f>
        <v>51</v>
      </c>
      <c r="AV201" s="40">
        <f>SUMIF(Entrada_Dados_Ano_2012!$C$7:$C$253,D201,Entrada_Dados_Ano_2012!$AY$7:$AY$253)</f>
        <v>0</v>
      </c>
      <c r="AW201" s="40">
        <f>SUMIF(Entrada_Dados_Ano_2012!$C$7:$C$253,D201,Entrada_Dados_Ano_2012!$AZ$7:$AZ$253)</f>
        <v>0</v>
      </c>
      <c r="AX201" s="40">
        <f>SUMIF(Entrada_Dados_Ano_2012!$C$7:$C$253,D201,Entrada_Dados_Ano_2012!$BA$7:$BA$253)</f>
        <v>0</v>
      </c>
      <c r="AY201" s="40">
        <f>SUMIF(Entrada_Dados_Ano_2012!$C$7:$C$253,D201,Entrada_Dados_Ano_2012!$BB$7:$BB$253)</f>
        <v>0</v>
      </c>
      <c r="AZ201" s="40">
        <f>SUMIF(Entrada_Dados_Ano_2012!$C$7:$C$253,D201,Entrada_Dados_Ano_2012!$BC$7:$BC$253)</f>
        <v>0</v>
      </c>
      <c r="BA201" s="40">
        <f>SUMIF(Entrada_Dados_Ano_2012!$C$7:$C$253,D201,Entrada_Dados_Ano_2012!$BD$7:$BD$253)</f>
        <v>0</v>
      </c>
      <c r="BB201" s="40">
        <f>SUMIF(Entrada_Dados_Ano_2012!$C$7:$C$253,D201,Entrada_Dados_Ano_2012!$BE$7:$BE$253)</f>
        <v>0</v>
      </c>
      <c r="BC201" s="40">
        <f>SUMIF(Entrada_Dados_Ano_2012!$C$7:$C$253,D201,Entrada_Dados_Ano_2012!$BF$7:$BF$253)</f>
        <v>0</v>
      </c>
      <c r="BD201" s="40">
        <f>SUMIF(Entrada_Dados_Ano_2012!$C$7:$C$253,D201,Entrada_Dados_Ano_2012!$BG$7:$BG$253)</f>
        <v>0</v>
      </c>
      <c r="BE201" s="40">
        <f>SUMIF(Entrada_Dados_Ano_2012!$C$7:$C$253,D201,Entrada_Dados_Ano_2012!$BH$7:$BH$253)</f>
        <v>0</v>
      </c>
      <c r="BF201" s="40">
        <f>SUMIF(Entrada_Dados_Ano_2012!$C$7:$C$253,D201,Entrada_Dados_Ano_2012!$BI$7:$BI$253)</f>
        <v>1714</v>
      </c>
      <c r="BG201" s="40">
        <f>SUMIF(Entrada_Dados_Ano_2012!$C$7:$C$253,D201,Entrada_Dados_Ano_2012!$BJ$7:$BJ$253)</f>
        <v>0</v>
      </c>
      <c r="BH201" s="40">
        <f>SUMIF(Entrada_Dados_Ano_2012!$C$7:$C$253,D201,Entrada_Dados_Ano_2012!$BK$7:$BK$253)</f>
        <v>0</v>
      </c>
      <c r="BI201" s="40">
        <f>SUMIF(Entrada_Dados_Ano_2012!$C$7:$C$253,D201,Entrada_Dados_Ano_2012!$BL$7:$BL$253)</f>
        <v>0</v>
      </c>
      <c r="BK201" s="80">
        <v>194</v>
      </c>
      <c r="BL201" s="81">
        <f t="shared" si="367"/>
        <v>0</v>
      </c>
      <c r="BM201" s="80" t="str">
        <f>IF(BL201=1,SUM($BL$8:BL201),"")</f>
        <v/>
      </c>
      <c r="BN201" s="86" t="str">
        <f t="shared" si="368"/>
        <v>Professor Jamil</v>
      </c>
      <c r="BO201" s="117">
        <f t="shared" si="339"/>
        <v>0</v>
      </c>
      <c r="BP201" s="116">
        <f>HLOOKUP($BP$6,$BZ$6:DI201,BX201)</f>
        <v>0</v>
      </c>
      <c r="BQ201" s="117">
        <f>HLOOKUP($BQ$6,$DJ$6:ES201,BX201)</f>
        <v>0</v>
      </c>
      <c r="BR201" s="116">
        <f>HLOOKUP($BR$6,$ET$6:GC201,BX201)</f>
        <v>0</v>
      </c>
      <c r="BS201" s="84" t="str">
        <f t="shared" ref="BS201:BS254" si="369">IF((SUM($BL$8:$BL$254)=0),"",IF($BK201=VLOOKUP($BK201,$BM$8:$BM$254,1),IF(VLOOKUP($BK201,$BM$8:$BN$254,2)=0,"",VLOOKUP($BK201,$BM$8:$BN$254,2))," "))</f>
        <v/>
      </c>
      <c r="BT201" s="96" t="str">
        <f>IF((SUM($BL200:$BL$254)=0),"",IF($BK201=VLOOKUP($BK201,$BM$8:$BM$254,1),IF(VLOOKUP($BK201,$BM$8:$BO$254,2)=0,"",VLOOKUP($BK201,$BM$8:$BO$254,3))," "))</f>
        <v/>
      </c>
      <c r="BU201" s="93" t="str">
        <f t="shared" ref="BU201:BU254" si="370">IF((SUM($BL$8:$BL$254)=0),"",IF($BK201=VLOOKUP($BK201,$BM$8:$BP$254,1),IF(VLOOKUP($BK201,$BM$8:$BP$254,2)=0,"",VLOOKUP($BK201,$BM$8:$BP$254,4))," "))</f>
        <v/>
      </c>
      <c r="BV201" s="90" t="str">
        <f t="shared" ref="BV201:BV254" si="371">IF((SUM($BL$8:$BL$254)=0),"",IF($BK201=VLOOKUP($BK201,$BM$8:$BQ$254,1),IF(VLOOKUP($BK201,$BM$8:$BQ$254,2)=0,"",VLOOKUP($BK201,$BM$8:$BQ$254,5))," "))</f>
        <v/>
      </c>
      <c r="BW201" s="93" t="str">
        <f t="shared" ref="BW201:BW254" si="372">IF((SUM($BL$8:$BL$254)=0),"",IF($BK201=VLOOKUP($BK201,$BM$8:$BR$254,1),IF(VLOOKUP($BK201,$BM$8:$BR$254,2)=0,"",VLOOKUP($BK201,$BM$8:$BR$254,6))," "))</f>
        <v/>
      </c>
      <c r="BX201" s="97">
        <v>196</v>
      </c>
      <c r="BY201" s="29"/>
      <c r="BZ201" s="113"/>
      <c r="CA201" s="113">
        <f t="shared" ref="CA201:CA254" si="373">E455</f>
        <v>0</v>
      </c>
      <c r="CB201" s="113">
        <f t="shared" ref="CB201:CB254" si="374">E201</f>
        <v>0</v>
      </c>
      <c r="CC201" s="113">
        <f t="shared" ref="CC201:CC254" si="375">F201</f>
        <v>0</v>
      </c>
      <c r="CD201" s="113">
        <f t="shared" ref="CD201:CD254" si="376">G201</f>
        <v>0</v>
      </c>
      <c r="CE201" s="113">
        <f t="shared" ref="CE201:CE254" ca="1" si="377">H201</f>
        <v>0</v>
      </c>
      <c r="CF201" s="113">
        <f t="shared" ref="CF201:CF254" si="378">I201</f>
        <v>45</v>
      </c>
      <c r="CG201" s="113">
        <f t="shared" ref="CG201:CG254" si="379">F455</f>
        <v>0</v>
      </c>
      <c r="CH201" s="113">
        <f t="shared" ref="CH201:CH254" si="380">J201</f>
        <v>0</v>
      </c>
      <c r="CI201" s="113">
        <f t="shared" si="340"/>
        <v>0</v>
      </c>
      <c r="CJ201" s="113">
        <f t="shared" si="341"/>
        <v>0</v>
      </c>
      <c r="CK201" s="113">
        <f t="shared" ref="CK201:CK254" si="381">K201</f>
        <v>0</v>
      </c>
      <c r="CL201" s="113">
        <f t="shared" ref="CL201:CL254" si="382">L201</f>
        <v>0</v>
      </c>
      <c r="CM201" s="113">
        <f t="shared" ref="CM201:CM254" si="383">I455</f>
        <v>0</v>
      </c>
      <c r="CN201" s="113">
        <f t="shared" ref="CN201:CN254" si="384">M201</f>
        <v>0</v>
      </c>
      <c r="CO201" s="113">
        <f t="shared" ref="CO201:CO254" si="385">N201</f>
        <v>0</v>
      </c>
      <c r="CP201" s="113">
        <f t="shared" ref="CP201:CP254" si="386">J455</f>
        <v>0</v>
      </c>
      <c r="CQ201" s="113">
        <f t="shared" ref="CQ201:CQ254" si="387">O201</f>
        <v>0</v>
      </c>
      <c r="CR201" s="113">
        <f t="shared" ref="CR201:CR254" si="388">P201</f>
        <v>0</v>
      </c>
      <c r="CS201" s="113">
        <f t="shared" si="342"/>
        <v>0</v>
      </c>
      <c r="CT201" s="113">
        <f t="shared" si="343"/>
        <v>0</v>
      </c>
      <c r="CU201" s="113">
        <f t="shared" si="344"/>
        <v>0</v>
      </c>
      <c r="CV201" s="113">
        <f t="shared" si="345"/>
        <v>0</v>
      </c>
      <c r="CW201" s="113">
        <f t="shared" ref="CW201:CW254" si="389">Q201</f>
        <v>0</v>
      </c>
      <c r="CX201" s="113">
        <f t="shared" si="346"/>
        <v>0</v>
      </c>
      <c r="CY201" s="113">
        <f t="shared" si="347"/>
        <v>0</v>
      </c>
      <c r="CZ201" s="113">
        <f t="shared" si="348"/>
        <v>0</v>
      </c>
      <c r="DA201" s="113">
        <f t="shared" ref="DA201:DA254" si="390">R201</f>
        <v>0</v>
      </c>
      <c r="DB201" s="113">
        <f t="shared" ref="DB201:DB254" si="391">S201</f>
        <v>0</v>
      </c>
      <c r="DC201" s="113">
        <f t="shared" ref="DC201:DC254" si="392">R455</f>
        <v>0</v>
      </c>
      <c r="DD201" s="113">
        <f t="shared" ref="DD201:DD254" si="393">T201</f>
        <v>630</v>
      </c>
      <c r="DE201" s="113">
        <f t="shared" ref="DE201:DE254" si="394">U201</f>
        <v>0</v>
      </c>
      <c r="DF201" s="113">
        <f t="shared" ref="DF201:DF254" si="395">S455</f>
        <v>0</v>
      </c>
      <c r="DG201" s="113">
        <f t="shared" ref="DG201:DG254" si="396">V201</f>
        <v>0</v>
      </c>
      <c r="DH201" s="113">
        <f t="shared" ref="DH201:DH254" si="397">W201</f>
        <v>0</v>
      </c>
      <c r="DI201" s="113">
        <f t="shared" ref="DI201:DI254" si="398">T455</f>
        <v>0</v>
      </c>
      <c r="DJ201" s="113"/>
      <c r="DK201" s="113">
        <f t="shared" ref="DK201:DK254" si="399">U455</f>
        <v>0</v>
      </c>
      <c r="DL201" s="113">
        <f t="shared" ref="DL201:DL254" si="400">X201</f>
        <v>0</v>
      </c>
      <c r="DM201" s="113">
        <f t="shared" ref="DM201:DM254" si="401">Y201</f>
        <v>0</v>
      </c>
      <c r="DN201" s="113">
        <f t="shared" ref="DN201:DN254" si="402">Z201</f>
        <v>0</v>
      </c>
      <c r="DO201" s="113">
        <f t="shared" ref="DO201:DO254" si="403">AA201</f>
        <v>0</v>
      </c>
      <c r="DP201" s="113">
        <f t="shared" ref="DP201:DP254" si="404">AB201</f>
        <v>45</v>
      </c>
      <c r="DQ201" s="113">
        <f t="shared" ref="DQ201:DQ254" si="405">V455</f>
        <v>0</v>
      </c>
      <c r="DR201" s="113">
        <f t="shared" ref="DR201:DR254" si="406">AC201</f>
        <v>0</v>
      </c>
      <c r="DS201" s="113">
        <f t="shared" si="349"/>
        <v>0</v>
      </c>
      <c r="DT201" s="113">
        <f t="shared" si="350"/>
        <v>0</v>
      </c>
      <c r="DU201" s="113">
        <f t="shared" ref="DU201:DU254" si="407">AD201</f>
        <v>0</v>
      </c>
      <c r="DV201" s="113">
        <f t="shared" ref="DV201:DV254" si="408">AE201</f>
        <v>0</v>
      </c>
      <c r="DW201" s="113">
        <f t="shared" ref="DW201:DW254" si="409">Y455</f>
        <v>0</v>
      </c>
      <c r="DX201" s="113">
        <f t="shared" ref="DX201:DX254" si="410">AF201</f>
        <v>0</v>
      </c>
      <c r="DY201" s="113">
        <f t="shared" ref="DY201:DY254" si="411">AG201</f>
        <v>0</v>
      </c>
      <c r="DZ201" s="113">
        <f t="shared" ref="DZ201:DZ254" si="412">Z455</f>
        <v>0</v>
      </c>
      <c r="EA201" s="113">
        <f t="shared" ref="EA201:EA254" si="413">AH201</f>
        <v>0</v>
      </c>
      <c r="EB201" s="113">
        <f t="shared" ref="EB201:EB254" si="414">AI201</f>
        <v>0</v>
      </c>
      <c r="EC201" s="113">
        <f t="shared" si="351"/>
        <v>0</v>
      </c>
      <c r="ED201" s="113">
        <f t="shared" si="352"/>
        <v>0</v>
      </c>
      <c r="EE201" s="113">
        <f t="shared" si="353"/>
        <v>0</v>
      </c>
      <c r="EF201" s="113">
        <f t="shared" si="354"/>
        <v>0</v>
      </c>
      <c r="EG201" s="113">
        <f t="shared" ref="EG201:EG254" si="415">AJ201</f>
        <v>0</v>
      </c>
      <c r="EH201" s="113">
        <f t="shared" si="355"/>
        <v>0</v>
      </c>
      <c r="EI201" s="113">
        <f t="shared" si="356"/>
        <v>0</v>
      </c>
      <c r="EJ201" s="113">
        <f t="shared" si="357"/>
        <v>0</v>
      </c>
      <c r="EK201" s="113">
        <f t="shared" ref="EK201:EK254" si="416">AK201</f>
        <v>0</v>
      </c>
      <c r="EL201" s="113">
        <f t="shared" ref="EL201:EL254" si="417">AL201</f>
        <v>0</v>
      </c>
      <c r="EM201" s="113">
        <f t="shared" ref="EM201:EM254" si="418">AH455</f>
        <v>0</v>
      </c>
      <c r="EN201" s="113">
        <f t="shared" ref="EN201:EN254" si="419">AM201</f>
        <v>630</v>
      </c>
      <c r="EO201" s="113">
        <f t="shared" ref="EO201:EO254" si="420">AN201</f>
        <v>0</v>
      </c>
      <c r="EP201" s="113">
        <f t="shared" ref="EP201:EP254" si="421">AI455</f>
        <v>0</v>
      </c>
      <c r="EQ201" s="113">
        <f t="shared" ref="EQ201:EQ254" si="422">AO201</f>
        <v>0</v>
      </c>
      <c r="ER201" s="113">
        <f t="shared" ref="ER201:ER254" si="423">AP201</f>
        <v>0</v>
      </c>
      <c r="ES201" s="113">
        <f t="shared" ref="ES201:ES254" si="424">AJ455</f>
        <v>0</v>
      </c>
      <c r="ET201" s="113"/>
      <c r="EU201" s="113">
        <f t="shared" ref="EU201:EU254" si="425">AK455</f>
        <v>0</v>
      </c>
      <c r="EV201" s="113">
        <f t="shared" ref="EV201:EV254" si="426">AQ201</f>
        <v>0</v>
      </c>
      <c r="EW201" s="113">
        <f t="shared" ref="EW201:EW254" si="427">AR201</f>
        <v>0</v>
      </c>
      <c r="EX201" s="113">
        <f t="shared" ref="EX201:EX254" si="428">AS201</f>
        <v>0</v>
      </c>
      <c r="EY201" s="113">
        <f t="shared" ref="EY201:EY254" si="429">AT201</f>
        <v>0</v>
      </c>
      <c r="EZ201" s="113">
        <f t="shared" ref="EZ201:EZ254" si="430">AU201</f>
        <v>51</v>
      </c>
      <c r="FA201" s="113">
        <f t="shared" ref="FA201:FA254" si="431">AL455</f>
        <v>0</v>
      </c>
      <c r="FB201" s="113">
        <f t="shared" ref="FB201:FB254" si="432">AV201</f>
        <v>0</v>
      </c>
      <c r="FC201" s="113">
        <f t="shared" si="358"/>
        <v>0</v>
      </c>
      <c r="FD201" s="113">
        <f t="shared" si="359"/>
        <v>0</v>
      </c>
      <c r="FE201" s="113">
        <f t="shared" ref="FE201:FE254" si="433">AW201</f>
        <v>0</v>
      </c>
      <c r="FF201" s="113">
        <f t="shared" ref="FF201:FF254" si="434">AX201</f>
        <v>0</v>
      </c>
      <c r="FG201" s="113">
        <f t="shared" ref="FG201:FG254" si="435">AO455</f>
        <v>0</v>
      </c>
      <c r="FH201" s="113">
        <f t="shared" ref="FH201:FH254" si="436">AY201</f>
        <v>0</v>
      </c>
      <c r="FI201" s="113">
        <f t="shared" ref="FI201:FI254" si="437">AZ201</f>
        <v>0</v>
      </c>
      <c r="FJ201" s="113">
        <f t="shared" ref="FJ201:FJ254" si="438">AP455</f>
        <v>0</v>
      </c>
      <c r="FK201" s="113">
        <f t="shared" ref="FK201:FK254" si="439">BA201</f>
        <v>0</v>
      </c>
      <c r="FL201" s="113">
        <f t="shared" ref="FL201:FL254" si="440">BB201</f>
        <v>0</v>
      </c>
      <c r="FM201" s="113">
        <f t="shared" si="360"/>
        <v>0</v>
      </c>
      <c r="FN201" s="113">
        <f t="shared" si="361"/>
        <v>0</v>
      </c>
      <c r="FO201" s="113">
        <f t="shared" si="362"/>
        <v>0</v>
      </c>
      <c r="FP201" s="113">
        <f t="shared" si="363"/>
        <v>0</v>
      </c>
      <c r="FQ201" s="113">
        <f t="shared" ref="FQ201:FQ254" si="441">BC201</f>
        <v>0</v>
      </c>
      <c r="FR201" s="113">
        <f t="shared" si="364"/>
        <v>0</v>
      </c>
      <c r="FS201" s="113">
        <f t="shared" si="365"/>
        <v>0</v>
      </c>
      <c r="FT201" s="113">
        <f t="shared" si="366"/>
        <v>0</v>
      </c>
      <c r="FU201" s="113">
        <f t="shared" ref="FU201:FU254" si="442">BD201</f>
        <v>0</v>
      </c>
      <c r="FV201" s="113">
        <f t="shared" ref="FV201:FV254" si="443">BE201</f>
        <v>0</v>
      </c>
      <c r="FW201" s="113">
        <f t="shared" ref="FW201:FW254" si="444">AX455</f>
        <v>0</v>
      </c>
      <c r="FX201" s="113">
        <f t="shared" ref="FX201:FX254" si="445">BF201</f>
        <v>1714</v>
      </c>
      <c r="FY201" s="113">
        <f t="shared" ref="FY201:FY254" si="446">BG201</f>
        <v>0</v>
      </c>
      <c r="FZ201" s="113">
        <f t="shared" ref="FZ201:FZ254" si="447">AY455</f>
        <v>0</v>
      </c>
      <c r="GA201" s="113">
        <f t="shared" ref="GA201:GA254" si="448">BH201</f>
        <v>0</v>
      </c>
      <c r="GB201" s="113">
        <f t="shared" ref="GB201:GB254" si="449">BI201</f>
        <v>0</v>
      </c>
      <c r="GC201" s="113">
        <f t="shared" ref="GC201:GC254" si="450">AZ455</f>
        <v>0</v>
      </c>
    </row>
    <row r="202" spans="2:185" ht="12.75" customHeight="1" x14ac:dyDescent="0.2">
      <c r="B202" s="124">
        <v>195</v>
      </c>
      <c r="C202" s="121" t="s">
        <v>44</v>
      </c>
      <c r="D202" s="126" t="s">
        <v>40</v>
      </c>
      <c r="E202" s="40">
        <f>SUMIF(Entrada_Dados_Ano_2012!$C$7:$C$253,D202,Entrada_Dados_Ano_2012!$D$7:$D$253)</f>
        <v>16</v>
      </c>
      <c r="F202" s="40">
        <f>SUMIF(Entrada_Dados_Ano_2012!$C$7:$C$253,D202,Entrada_Dados_Ano_2012!$E$7:$E$253)</f>
        <v>0</v>
      </c>
      <c r="G202" s="40">
        <f>SUMIF(Entrada_Dados_Ano_2012!$C$7:$C$253,D202,Entrada_Dados_Ano_2012!$F$7:$F$253)</f>
        <v>0</v>
      </c>
      <c r="H202" s="40">
        <f ca="1">SUMIF(Entrada_Dados_Ano_2012!$C$7:$C$253,D202,Entrada_Dados_Ano_2012!$G$7:$G$251)</f>
        <v>0</v>
      </c>
      <c r="I202" s="40">
        <f>SUMIF(Entrada_Dados_Ano_2012!$C$7:$C$251,D202,Entrada_Dados_Ano_2012!$H$7:$H$253)</f>
        <v>0</v>
      </c>
      <c r="J202" s="40">
        <f>SUMIF(Entrada_Dados_Ano_2012!$C$7:$C$253,D202,Entrada_Dados_Ano_2012!$I$7:$I$253)</f>
        <v>0</v>
      </c>
      <c r="K202" s="40">
        <f>SUMIF(Entrada_Dados_Ano_2012!$C$7:$C$253,D202,Entrada_Dados_Ano_2012!$J$7:$J$253)</f>
        <v>76804</v>
      </c>
      <c r="L202" s="40">
        <f>SUMIF(Entrada_Dados_Ano_2012!$C$7:$C$253,D202,Entrada_Dados_Ano_2012!$K$7:$K$253)</f>
        <v>0</v>
      </c>
      <c r="M202" s="40">
        <f>SUMIF(Entrada_Dados_Ano_2012!$C$7:$C$253,D202,Entrada_Dados_Ano_2012!$L$7:$L$253)</f>
        <v>0</v>
      </c>
      <c r="N202" s="40">
        <f>SUMIF(Entrada_Dados_Ano_2012!$C$7:$C$253,D202,Entrada_Dados_Ano_2012!$M$7:$M$253)</f>
        <v>300</v>
      </c>
      <c r="O202" s="40">
        <f>SUMIF(Entrada_Dados_Ano_2012!$C$7:$C$253,D202,Entrada_Dados_Ano_2012!$N$7:$N$253)</f>
        <v>0</v>
      </c>
      <c r="P202" s="40">
        <f>SUMIF(Entrada_Dados_Ano_2012!$C$7:$C$253,D202,Entrada_Dados_Ano_2012!$O$7:$O$253)</f>
        <v>400</v>
      </c>
      <c r="Q202" s="40">
        <f>SUMIF(Entrada_Dados_Ano_2012!$C$7:$C$253,D202,Entrada_Dados_Ano_2012!$P$7:$P$253)</f>
        <v>150</v>
      </c>
      <c r="R202" s="40">
        <f>SUMIF(Entrada_Dados_Ano_2012!$C$7:$C$253,D202,Entrada_Dados_Ano_2012!$Q$7:$Q$253)</f>
        <v>0</v>
      </c>
      <c r="S202" s="40">
        <f>SUMIF(Entrada_Dados_Ano_2012!$C$7:$C$253,D202,Entrada_Dados_Ano_2012!$R$7:$R$253)</f>
        <v>6700</v>
      </c>
      <c r="T202" s="40">
        <f>SUMIF(Entrada_Dados_Ano_2012!$C$7:$C$253,D202,Entrada_Dados_Ano_2012!$S$7:$S$253)</f>
        <v>23800</v>
      </c>
      <c r="U202" s="40">
        <f>SUMIF(Entrada_Dados_Ano_2012!$C$7:$C$253,D202,Entrada_Dados_Ano_2012!$T$7:$T$253)</f>
        <v>4000</v>
      </c>
      <c r="V202" s="40">
        <f>SUMIF(Entrada_Dados_Ano_2012!$C$7:$C$253,D202,Entrada_Dados_Ano_2012!$U$7:$U$253)</f>
        <v>0</v>
      </c>
      <c r="W202" s="145">
        <f>SUMIF(Entrada_Dados_Ano_2012!$C$7:$C$253,D202,Entrada_Dados_Ano_2012!$V$7:$V$253)</f>
        <v>0</v>
      </c>
      <c r="X202" s="142">
        <f>SUMIF(Entrada_Dados_Ano_2012!$C$7:$C$253,D202,Entrada_Dados_Ano_2012!$Y$7:$Y$253)</f>
        <v>16</v>
      </c>
      <c r="Y202" s="40">
        <f>SUMIF(Entrada_Dados_Ano_2012!$C$7:$C$253,D202,Entrada_Dados_Ano_2012!$Z$7:$Z$253)</f>
        <v>0</v>
      </c>
      <c r="Z202" s="40">
        <f>SUMIF(Entrada_Dados_Ano_2012!$C$7:$C$253,D202,Entrada_Dados_Ano_2012!$AA$7:$AA$253)</f>
        <v>0</v>
      </c>
      <c r="AA202" s="40">
        <f>SUMIF(Entrada_Dados_Ano_2012!$C$7:$C$253,D202,Entrada_Dados_Ano_2012!$AB$7:$AB$253)</f>
        <v>0</v>
      </c>
      <c r="AB202" s="40">
        <f>SUMIF(Entrada_Dados_Ano_2012!$C$7:$C$253,D202,Entrada_Dados_Ano_2012!$AC$7:$AC$253)</f>
        <v>0</v>
      </c>
      <c r="AC202" s="40">
        <f>SUMIF(Entrada_Dados_Ano_2012!$C$7:$C$253,D202,Entrada_Dados_Ano_2012!$AD$7:$AD$253)</f>
        <v>0</v>
      </c>
      <c r="AD202" s="40">
        <f>SUMIF(Entrada_Dados_Ano_2012!$C$7:$C$253,D202,Entrada_Dados_Ano_2012!$AE$7:$AE$253)</f>
        <v>76804</v>
      </c>
      <c r="AE202" s="40">
        <f>SUMIF(Entrada_Dados_Ano_2012!$C$7:$C$253,D202,Entrada_Dados_Ano_2012!$AF$7:$AF$253)</f>
        <v>0</v>
      </c>
      <c r="AF202" s="40">
        <f>SUMIF(Entrada_Dados_Ano_2012!$C$7:$C$253,D202,Entrada_Dados_Ano_2012!$AG$7:$AG$253)</f>
        <v>0</v>
      </c>
      <c r="AG202" s="40">
        <f>SUMIF(Entrada_Dados_Ano_2012!$C$7:$C$253,D202,Entrada_Dados_Ano_2012!$AH$7:$AH$253)</f>
        <v>300</v>
      </c>
      <c r="AH202" s="40">
        <f>SUMIF(Entrada_Dados_Ano_2012!$C$7:$C$253,D202,Entrada_Dados_Ano_2012!$AI$7:$AI$253)</f>
        <v>0</v>
      </c>
      <c r="AI202" s="40">
        <f>SUMIF(Entrada_Dados_Ano_2012!$C$7:$C$253,D202,Entrada_Dados_Ano_2012!$AJ$7:$AJ$253)</f>
        <v>400</v>
      </c>
      <c r="AJ202" s="40">
        <f>SUMIF(Entrada_Dados_Ano_2012!$C$7:$C$253,D202,Entrada_Dados_Ano_2012!$AK$7:$AK$253)</f>
        <v>150</v>
      </c>
      <c r="AK202" s="40">
        <f>SUMIF(Entrada_Dados_Ano_2012!$C$7:$C$253,D202,Entrada_Dados_Ano_2012!$AL$7:$AL$253)</f>
        <v>0</v>
      </c>
      <c r="AL202" s="40">
        <f>SUMIF(Entrada_Dados_Ano_2012!$C$7:$C$253,D202,Entrada_Dados_Ano_2012!$AM$7:$AM$253)</f>
        <v>6700</v>
      </c>
      <c r="AM202" s="40">
        <f>SUMIF(Entrada_Dados_Ano_2012!$C$7:$C$253,D202,Entrada_Dados_Ano_2012!$AN$7:$AN$253)</f>
        <v>23800</v>
      </c>
      <c r="AN202" s="40">
        <f>SUMIF(Entrada_Dados_Ano_2012!$C$7:$C$253,D202,Entrada_Dados_Ano_2012!$AO$7:$AO$253)</f>
        <v>4000</v>
      </c>
      <c r="AO202" s="40">
        <f>SUMIF(Entrada_Dados_Ano_2012!$C$7:$C$253,D202,Entrada_Dados_Ano_2012!$AP$7:$AP$253)</f>
        <v>0</v>
      </c>
      <c r="AP202" s="145">
        <f>SUMIF(Entrada_Dados_Ano_2012!$C$7:$C$253,D202,Entrada_Dados_Ano_2012!$AQ$7:$AQ$253)</f>
        <v>0</v>
      </c>
      <c r="AQ202" s="142">
        <f>SUMIF(Entrada_Dados_Ano_2012!$C$7:$C$253,D202,Entrada_Dados_Ano_2012!$AT$7:$AT$253)</f>
        <v>368</v>
      </c>
      <c r="AR202" s="40">
        <f>SUMIF(Entrada_Dados_Ano_2012!$C$7:$C$253,D202,Entrada_Dados_Ano_2012!$AU$7:$AU$253)</f>
        <v>0</v>
      </c>
      <c r="AS202" s="40">
        <f>SUMIF(Entrada_Dados_Ano_2012!$C$7:$C$253,D202,Entrada_Dados_Ano_2012!$AV$7:$AV$253)</f>
        <v>0</v>
      </c>
      <c r="AT202" s="40">
        <f>SUMIF(Entrada_Dados_Ano_2012!$C$7:$C$253,D202,Entrada_Dados_Ano_2012!$AW$7:$AW$253)</f>
        <v>0</v>
      </c>
      <c r="AU202" s="40">
        <f>SUMIF(Entrada_Dados_Ano_2012!$C$7:$C$253,D202,Entrada_Dados_Ano_2012!$AX$7:$AX$253)</f>
        <v>0</v>
      </c>
      <c r="AV202" s="40">
        <f>SUMIF(Entrada_Dados_Ano_2012!$C$7:$C$253,D202,Entrada_Dados_Ano_2012!$AY$7:$AY$253)</f>
        <v>0</v>
      </c>
      <c r="AW202" s="40">
        <f>SUMIF(Entrada_Dados_Ano_2012!$C$7:$C$253,D202,Entrada_Dados_Ano_2012!$AZ$7:$AZ$253)</f>
        <v>6771809</v>
      </c>
      <c r="AX202" s="40">
        <f>SUMIF(Entrada_Dados_Ano_2012!$C$7:$C$253,D202,Entrada_Dados_Ano_2012!$BA$7:$BA$253)</f>
        <v>0</v>
      </c>
      <c r="AY202" s="40">
        <f>SUMIF(Entrada_Dados_Ano_2012!$C$7:$C$253,D202,Entrada_Dados_Ano_2012!$BB$7:$BB$253)</f>
        <v>0</v>
      </c>
      <c r="AZ202" s="40">
        <f>SUMIF(Entrada_Dados_Ano_2012!$C$7:$C$253,D202,Entrada_Dados_Ano_2012!$BC$7:$BC$253)</f>
        <v>810</v>
      </c>
      <c r="BA202" s="40">
        <f>SUMIF(Entrada_Dados_Ano_2012!$C$7:$C$253,D202,Entrada_Dados_Ano_2012!$BD$7:$BD$253)</f>
        <v>0</v>
      </c>
      <c r="BB202" s="40">
        <f>SUMIF(Entrada_Dados_Ano_2012!$C$7:$C$253,D202,Entrada_Dados_Ano_2012!$BE$7:$BE$253)</f>
        <v>672</v>
      </c>
      <c r="BC202" s="40">
        <f>SUMIF(Entrada_Dados_Ano_2012!$C$7:$C$253,D202,Entrada_Dados_Ano_2012!$BF$7:$BF$253)</f>
        <v>2250</v>
      </c>
      <c r="BD202" s="40">
        <f>SUMIF(Entrada_Dados_Ano_2012!$C$7:$C$253,D202,Entrada_Dados_Ano_2012!$BG$7:$BG$253)</f>
        <v>0</v>
      </c>
      <c r="BE202" s="40">
        <f>SUMIF(Entrada_Dados_Ano_2012!$C$7:$C$253,D202,Entrada_Dados_Ano_2012!$BH$7:$BH$253)</f>
        <v>39790</v>
      </c>
      <c r="BF202" s="40">
        <f>SUMIF(Entrada_Dados_Ano_2012!$C$7:$C$253,D202,Entrada_Dados_Ano_2012!$BI$7:$BI$253)</f>
        <v>42840</v>
      </c>
      <c r="BG202" s="40">
        <f>SUMIF(Entrada_Dados_Ano_2012!$C$7:$C$253,D202,Entrada_Dados_Ano_2012!$BJ$7:$BJ$253)</f>
        <v>10400</v>
      </c>
      <c r="BH202" s="40">
        <f>SUMIF(Entrada_Dados_Ano_2012!$C$7:$C$253,D202,Entrada_Dados_Ano_2012!$BK$7:$BK$253)</f>
        <v>0</v>
      </c>
      <c r="BI202" s="40">
        <f>SUMIF(Entrada_Dados_Ano_2012!$C$7:$C$253,D202,Entrada_Dados_Ano_2012!$BL$7:$BL$253)</f>
        <v>0</v>
      </c>
      <c r="BK202" s="80">
        <v>195</v>
      </c>
      <c r="BL202" s="81">
        <f t="shared" si="367"/>
        <v>0</v>
      </c>
      <c r="BM202" s="80" t="str">
        <f>IF(BL202=1,SUM($BL$8:BL202),"")</f>
        <v/>
      </c>
      <c r="BN202" s="86" t="str">
        <f t="shared" si="368"/>
        <v>Quirinópolis</v>
      </c>
      <c r="BO202" s="117">
        <f t="shared" si="339"/>
        <v>0</v>
      </c>
      <c r="BP202" s="116">
        <f>HLOOKUP($BP$6,$BZ$6:DI202,BX202)</f>
        <v>0</v>
      </c>
      <c r="BQ202" s="117">
        <f>HLOOKUP($BQ$6,$DJ$6:ES202,BX202)</f>
        <v>0</v>
      </c>
      <c r="BR202" s="116">
        <f>HLOOKUP($BR$6,$ET$6:GC202,BX202)</f>
        <v>0</v>
      </c>
      <c r="BS202" s="84" t="str">
        <f t="shared" si="369"/>
        <v/>
      </c>
      <c r="BT202" s="96" t="str">
        <f>IF((SUM($BL201:$BL$254)=0),"",IF($BK202=VLOOKUP($BK202,$BM$8:$BM$254,1),IF(VLOOKUP($BK202,$BM$8:$BO$254,2)=0,"",VLOOKUP($BK202,$BM$8:$BO$254,3))," "))</f>
        <v/>
      </c>
      <c r="BU202" s="93" t="str">
        <f t="shared" si="370"/>
        <v/>
      </c>
      <c r="BV202" s="90" t="str">
        <f t="shared" si="371"/>
        <v/>
      </c>
      <c r="BW202" s="93" t="str">
        <f t="shared" si="372"/>
        <v/>
      </c>
      <c r="BX202" s="97">
        <v>197</v>
      </c>
      <c r="BY202" s="29"/>
      <c r="BZ202" s="113"/>
      <c r="CA202" s="113">
        <f t="shared" si="373"/>
        <v>0</v>
      </c>
      <c r="CB202" s="113">
        <f t="shared" si="374"/>
        <v>16</v>
      </c>
      <c r="CC202" s="113">
        <f t="shared" si="375"/>
        <v>0</v>
      </c>
      <c r="CD202" s="113">
        <f t="shared" si="376"/>
        <v>0</v>
      </c>
      <c r="CE202" s="113">
        <f t="shared" ca="1" si="377"/>
        <v>0</v>
      </c>
      <c r="CF202" s="113">
        <f t="shared" si="378"/>
        <v>0</v>
      </c>
      <c r="CG202" s="113">
        <f t="shared" si="379"/>
        <v>0</v>
      </c>
      <c r="CH202" s="113">
        <f t="shared" si="380"/>
        <v>0</v>
      </c>
      <c r="CI202" s="113">
        <f t="shared" si="340"/>
        <v>0</v>
      </c>
      <c r="CJ202" s="113">
        <f t="shared" si="341"/>
        <v>0</v>
      </c>
      <c r="CK202" s="113">
        <f t="shared" si="381"/>
        <v>76804</v>
      </c>
      <c r="CL202" s="113">
        <f t="shared" si="382"/>
        <v>0</v>
      </c>
      <c r="CM202" s="113">
        <f t="shared" si="383"/>
        <v>0</v>
      </c>
      <c r="CN202" s="113">
        <f t="shared" si="384"/>
        <v>0</v>
      </c>
      <c r="CO202" s="113">
        <f t="shared" si="385"/>
        <v>300</v>
      </c>
      <c r="CP202" s="113">
        <f t="shared" si="386"/>
        <v>0</v>
      </c>
      <c r="CQ202" s="113">
        <f t="shared" si="387"/>
        <v>0</v>
      </c>
      <c r="CR202" s="113">
        <f t="shared" si="388"/>
        <v>400</v>
      </c>
      <c r="CS202" s="113">
        <f t="shared" si="342"/>
        <v>0</v>
      </c>
      <c r="CT202" s="113">
        <f t="shared" si="343"/>
        <v>0</v>
      </c>
      <c r="CU202" s="113">
        <f t="shared" si="344"/>
        <v>0</v>
      </c>
      <c r="CV202" s="113">
        <f t="shared" si="345"/>
        <v>0</v>
      </c>
      <c r="CW202" s="113">
        <f t="shared" si="389"/>
        <v>150</v>
      </c>
      <c r="CX202" s="113">
        <f t="shared" si="346"/>
        <v>0</v>
      </c>
      <c r="CY202" s="113">
        <f t="shared" si="347"/>
        <v>0</v>
      </c>
      <c r="CZ202" s="113">
        <f t="shared" si="348"/>
        <v>0</v>
      </c>
      <c r="DA202" s="113">
        <f t="shared" si="390"/>
        <v>0</v>
      </c>
      <c r="DB202" s="113">
        <f t="shared" si="391"/>
        <v>6700</v>
      </c>
      <c r="DC202" s="113">
        <f t="shared" si="392"/>
        <v>0</v>
      </c>
      <c r="DD202" s="113">
        <f t="shared" si="393"/>
        <v>23800</v>
      </c>
      <c r="DE202" s="113">
        <f t="shared" si="394"/>
        <v>4000</v>
      </c>
      <c r="DF202" s="113">
        <f t="shared" si="395"/>
        <v>0</v>
      </c>
      <c r="DG202" s="113">
        <f t="shared" si="396"/>
        <v>0</v>
      </c>
      <c r="DH202" s="113">
        <f t="shared" si="397"/>
        <v>0</v>
      </c>
      <c r="DI202" s="113">
        <f t="shared" si="398"/>
        <v>0</v>
      </c>
      <c r="DJ202" s="113"/>
      <c r="DK202" s="113">
        <f t="shared" si="399"/>
        <v>0</v>
      </c>
      <c r="DL202" s="113">
        <f t="shared" si="400"/>
        <v>16</v>
      </c>
      <c r="DM202" s="113">
        <f t="shared" si="401"/>
        <v>0</v>
      </c>
      <c r="DN202" s="113">
        <f t="shared" si="402"/>
        <v>0</v>
      </c>
      <c r="DO202" s="113">
        <f t="shared" si="403"/>
        <v>0</v>
      </c>
      <c r="DP202" s="113">
        <f t="shared" si="404"/>
        <v>0</v>
      </c>
      <c r="DQ202" s="113">
        <f t="shared" si="405"/>
        <v>0</v>
      </c>
      <c r="DR202" s="113">
        <f t="shared" si="406"/>
        <v>0</v>
      </c>
      <c r="DS202" s="113">
        <f t="shared" si="349"/>
        <v>0</v>
      </c>
      <c r="DT202" s="113">
        <f t="shared" si="350"/>
        <v>0</v>
      </c>
      <c r="DU202" s="113">
        <f t="shared" si="407"/>
        <v>76804</v>
      </c>
      <c r="DV202" s="113">
        <f t="shared" si="408"/>
        <v>0</v>
      </c>
      <c r="DW202" s="113">
        <f t="shared" si="409"/>
        <v>0</v>
      </c>
      <c r="DX202" s="113">
        <f t="shared" si="410"/>
        <v>0</v>
      </c>
      <c r="DY202" s="113">
        <f t="shared" si="411"/>
        <v>300</v>
      </c>
      <c r="DZ202" s="113">
        <f t="shared" si="412"/>
        <v>0</v>
      </c>
      <c r="EA202" s="113">
        <f t="shared" si="413"/>
        <v>0</v>
      </c>
      <c r="EB202" s="113">
        <f t="shared" si="414"/>
        <v>400</v>
      </c>
      <c r="EC202" s="113">
        <f t="shared" si="351"/>
        <v>0</v>
      </c>
      <c r="ED202" s="113">
        <f t="shared" si="352"/>
        <v>0</v>
      </c>
      <c r="EE202" s="113">
        <f t="shared" si="353"/>
        <v>0</v>
      </c>
      <c r="EF202" s="113">
        <f t="shared" si="354"/>
        <v>0</v>
      </c>
      <c r="EG202" s="113">
        <f t="shared" si="415"/>
        <v>150</v>
      </c>
      <c r="EH202" s="113">
        <f t="shared" si="355"/>
        <v>0</v>
      </c>
      <c r="EI202" s="113">
        <f t="shared" si="356"/>
        <v>0</v>
      </c>
      <c r="EJ202" s="113">
        <f t="shared" si="357"/>
        <v>0</v>
      </c>
      <c r="EK202" s="113">
        <f t="shared" si="416"/>
        <v>0</v>
      </c>
      <c r="EL202" s="113">
        <f t="shared" si="417"/>
        <v>6700</v>
      </c>
      <c r="EM202" s="113">
        <f t="shared" si="418"/>
        <v>0</v>
      </c>
      <c r="EN202" s="113">
        <f t="shared" si="419"/>
        <v>23800</v>
      </c>
      <c r="EO202" s="113">
        <f t="shared" si="420"/>
        <v>4000</v>
      </c>
      <c r="EP202" s="113">
        <f t="shared" si="421"/>
        <v>0</v>
      </c>
      <c r="EQ202" s="113">
        <f t="shared" si="422"/>
        <v>0</v>
      </c>
      <c r="ER202" s="113">
        <f t="shared" si="423"/>
        <v>0</v>
      </c>
      <c r="ES202" s="113">
        <f t="shared" si="424"/>
        <v>0</v>
      </c>
      <c r="ET202" s="113"/>
      <c r="EU202" s="113">
        <f t="shared" si="425"/>
        <v>0</v>
      </c>
      <c r="EV202" s="113">
        <f t="shared" si="426"/>
        <v>368</v>
      </c>
      <c r="EW202" s="113">
        <f t="shared" si="427"/>
        <v>0</v>
      </c>
      <c r="EX202" s="113">
        <f t="shared" si="428"/>
        <v>0</v>
      </c>
      <c r="EY202" s="113">
        <f t="shared" si="429"/>
        <v>0</v>
      </c>
      <c r="EZ202" s="113">
        <f t="shared" si="430"/>
        <v>0</v>
      </c>
      <c r="FA202" s="113">
        <f t="shared" si="431"/>
        <v>0</v>
      </c>
      <c r="FB202" s="113">
        <f t="shared" si="432"/>
        <v>0</v>
      </c>
      <c r="FC202" s="113">
        <f t="shared" si="358"/>
        <v>0</v>
      </c>
      <c r="FD202" s="113">
        <f t="shared" si="359"/>
        <v>0</v>
      </c>
      <c r="FE202" s="113">
        <f t="shared" si="433"/>
        <v>6771809</v>
      </c>
      <c r="FF202" s="113">
        <f t="shared" si="434"/>
        <v>0</v>
      </c>
      <c r="FG202" s="113">
        <f t="shared" si="435"/>
        <v>0</v>
      </c>
      <c r="FH202" s="113">
        <f t="shared" si="436"/>
        <v>0</v>
      </c>
      <c r="FI202" s="113">
        <f t="shared" si="437"/>
        <v>810</v>
      </c>
      <c r="FJ202" s="113">
        <f t="shared" si="438"/>
        <v>0</v>
      </c>
      <c r="FK202" s="113">
        <f t="shared" si="439"/>
        <v>0</v>
      </c>
      <c r="FL202" s="113">
        <f t="shared" si="440"/>
        <v>672</v>
      </c>
      <c r="FM202" s="113">
        <f t="shared" si="360"/>
        <v>0</v>
      </c>
      <c r="FN202" s="113">
        <f t="shared" si="361"/>
        <v>0</v>
      </c>
      <c r="FO202" s="113">
        <f t="shared" si="362"/>
        <v>0</v>
      </c>
      <c r="FP202" s="113">
        <f t="shared" si="363"/>
        <v>0</v>
      </c>
      <c r="FQ202" s="113">
        <f t="shared" si="441"/>
        <v>2250</v>
      </c>
      <c r="FR202" s="113">
        <f t="shared" si="364"/>
        <v>0</v>
      </c>
      <c r="FS202" s="113">
        <f t="shared" si="365"/>
        <v>0</v>
      </c>
      <c r="FT202" s="113">
        <f t="shared" si="366"/>
        <v>0</v>
      </c>
      <c r="FU202" s="113">
        <f t="shared" si="442"/>
        <v>0</v>
      </c>
      <c r="FV202" s="113">
        <f t="shared" si="443"/>
        <v>39790</v>
      </c>
      <c r="FW202" s="113">
        <f t="shared" si="444"/>
        <v>0</v>
      </c>
      <c r="FX202" s="113">
        <f t="shared" si="445"/>
        <v>42840</v>
      </c>
      <c r="FY202" s="113">
        <f t="shared" si="446"/>
        <v>10400</v>
      </c>
      <c r="FZ202" s="113">
        <f t="shared" si="447"/>
        <v>0</v>
      </c>
      <c r="GA202" s="113">
        <f t="shared" si="448"/>
        <v>0</v>
      </c>
      <c r="GB202" s="113">
        <f t="shared" si="449"/>
        <v>0</v>
      </c>
      <c r="GC202" s="113">
        <f t="shared" si="450"/>
        <v>0</v>
      </c>
    </row>
    <row r="203" spans="2:185" ht="12.75" customHeight="1" x14ac:dyDescent="0.2">
      <c r="B203" s="124">
        <v>196</v>
      </c>
      <c r="C203" s="121" t="s">
        <v>461</v>
      </c>
      <c r="D203" s="126" t="s">
        <v>235</v>
      </c>
      <c r="E203" s="40">
        <f>SUMIF(Entrada_Dados_Ano_2012!$C$7:$C$253,D203,Entrada_Dados_Ano_2012!$D$7:$D$253)</f>
        <v>0</v>
      </c>
      <c r="F203" s="40">
        <f>SUMIF(Entrada_Dados_Ano_2012!$C$7:$C$253,D203,Entrada_Dados_Ano_2012!$E$7:$E$253)</f>
        <v>0</v>
      </c>
      <c r="G203" s="40">
        <f>SUMIF(Entrada_Dados_Ano_2012!$C$7:$C$253,D203,Entrada_Dados_Ano_2012!$F$7:$F$253)</f>
        <v>0</v>
      </c>
      <c r="H203" s="40">
        <f ca="1">SUMIF(Entrada_Dados_Ano_2012!$C$7:$C$253,D203,Entrada_Dados_Ano_2012!$G$7:$G$251)</f>
        <v>0</v>
      </c>
      <c r="I203" s="40">
        <f>SUMIF(Entrada_Dados_Ano_2012!$C$7:$C$251,D203,Entrada_Dados_Ano_2012!$H$7:$H$253)</f>
        <v>80</v>
      </c>
      <c r="J203" s="40">
        <f>SUMIF(Entrada_Dados_Ano_2012!$C$7:$C$253,D203,Entrada_Dados_Ano_2012!$I$7:$I$253)</f>
        <v>0</v>
      </c>
      <c r="K203" s="40">
        <f>SUMIF(Entrada_Dados_Ano_2012!$C$7:$C$253,D203,Entrada_Dados_Ano_2012!$J$7:$J$253)</f>
        <v>2869</v>
      </c>
      <c r="L203" s="40">
        <f>SUMIF(Entrada_Dados_Ano_2012!$C$7:$C$253,D203,Entrada_Dados_Ano_2012!$K$7:$K$253)</f>
        <v>0</v>
      </c>
      <c r="M203" s="40">
        <f>SUMIF(Entrada_Dados_Ano_2012!$C$7:$C$253,D203,Entrada_Dados_Ano_2012!$L$7:$L$253)</f>
        <v>0</v>
      </c>
      <c r="N203" s="40">
        <f>SUMIF(Entrada_Dados_Ano_2012!$C$7:$C$253,D203,Entrada_Dados_Ano_2012!$M$7:$M$253)</f>
        <v>0</v>
      </c>
      <c r="O203" s="40">
        <f>SUMIF(Entrada_Dados_Ano_2012!$C$7:$C$253,D203,Entrada_Dados_Ano_2012!$N$7:$N$253)</f>
        <v>0</v>
      </c>
      <c r="P203" s="40">
        <f>SUMIF(Entrada_Dados_Ano_2012!$C$7:$C$253,D203,Entrada_Dados_Ano_2012!$O$7:$O$253)</f>
        <v>0</v>
      </c>
      <c r="Q203" s="40">
        <f>SUMIF(Entrada_Dados_Ano_2012!$C$7:$C$253,D203,Entrada_Dados_Ano_2012!$P$7:$P$253)</f>
        <v>0</v>
      </c>
      <c r="R203" s="40">
        <f>SUMIF(Entrada_Dados_Ano_2012!$C$7:$C$253,D203,Entrada_Dados_Ano_2012!$Q$7:$Q$253)</f>
        <v>110</v>
      </c>
      <c r="S203" s="40">
        <f>SUMIF(Entrada_Dados_Ano_2012!$C$7:$C$253,D203,Entrada_Dados_Ano_2012!$R$7:$R$253)</f>
        <v>540</v>
      </c>
      <c r="T203" s="40">
        <f>SUMIF(Entrada_Dados_Ano_2012!$C$7:$C$253,D203,Entrada_Dados_Ano_2012!$S$7:$S$253)</f>
        <v>350</v>
      </c>
      <c r="U203" s="40">
        <f>SUMIF(Entrada_Dados_Ano_2012!$C$7:$C$253,D203,Entrada_Dados_Ano_2012!$T$7:$T$253)</f>
        <v>0</v>
      </c>
      <c r="V203" s="40">
        <f>SUMIF(Entrada_Dados_Ano_2012!$C$7:$C$253,D203,Entrada_Dados_Ano_2012!$U$7:$U$253)</f>
        <v>0</v>
      </c>
      <c r="W203" s="145">
        <f>SUMIF(Entrada_Dados_Ano_2012!$C$7:$C$253,D203,Entrada_Dados_Ano_2012!$V$7:$V$253)</f>
        <v>0</v>
      </c>
      <c r="X203" s="142">
        <f>SUMIF(Entrada_Dados_Ano_2012!$C$7:$C$253,D203,Entrada_Dados_Ano_2012!$Y$7:$Y$253)</f>
        <v>0</v>
      </c>
      <c r="Y203" s="40">
        <f>SUMIF(Entrada_Dados_Ano_2012!$C$7:$C$253,D203,Entrada_Dados_Ano_2012!$Z$7:$Z$253)</f>
        <v>0</v>
      </c>
      <c r="Z203" s="40">
        <f>SUMIF(Entrada_Dados_Ano_2012!$C$7:$C$253,D203,Entrada_Dados_Ano_2012!$AA$7:$AA$253)</f>
        <v>0</v>
      </c>
      <c r="AA203" s="40">
        <f>SUMIF(Entrada_Dados_Ano_2012!$C$7:$C$253,D203,Entrada_Dados_Ano_2012!$AB$7:$AB$253)</f>
        <v>0</v>
      </c>
      <c r="AB203" s="40">
        <f>SUMIF(Entrada_Dados_Ano_2012!$C$7:$C$253,D203,Entrada_Dados_Ano_2012!$AC$7:$AC$253)</f>
        <v>80</v>
      </c>
      <c r="AC203" s="40">
        <f>SUMIF(Entrada_Dados_Ano_2012!$C$7:$C$253,D203,Entrada_Dados_Ano_2012!$AD$7:$AD$253)</f>
        <v>0</v>
      </c>
      <c r="AD203" s="40">
        <f>SUMIF(Entrada_Dados_Ano_2012!$C$7:$C$253,D203,Entrada_Dados_Ano_2012!$AE$7:$AE$253)</f>
        <v>2869</v>
      </c>
      <c r="AE203" s="40">
        <f>SUMIF(Entrada_Dados_Ano_2012!$C$7:$C$253,D203,Entrada_Dados_Ano_2012!$AF$7:$AF$253)</f>
        <v>0</v>
      </c>
      <c r="AF203" s="40">
        <f>SUMIF(Entrada_Dados_Ano_2012!$C$7:$C$253,D203,Entrada_Dados_Ano_2012!$AG$7:$AG$253)</f>
        <v>0</v>
      </c>
      <c r="AG203" s="40">
        <f>SUMIF(Entrada_Dados_Ano_2012!$C$7:$C$253,D203,Entrada_Dados_Ano_2012!$AH$7:$AH$253)</f>
        <v>0</v>
      </c>
      <c r="AH203" s="40">
        <f>SUMIF(Entrada_Dados_Ano_2012!$C$7:$C$253,D203,Entrada_Dados_Ano_2012!$AI$7:$AI$253)</f>
        <v>0</v>
      </c>
      <c r="AI203" s="40">
        <f>SUMIF(Entrada_Dados_Ano_2012!$C$7:$C$253,D203,Entrada_Dados_Ano_2012!$AJ$7:$AJ$253)</f>
        <v>0</v>
      </c>
      <c r="AJ203" s="40">
        <f>SUMIF(Entrada_Dados_Ano_2012!$C$7:$C$253,D203,Entrada_Dados_Ano_2012!$AK$7:$AK$253)</f>
        <v>0</v>
      </c>
      <c r="AK203" s="40">
        <f>SUMIF(Entrada_Dados_Ano_2012!$C$7:$C$253,D203,Entrada_Dados_Ano_2012!$AL$7:$AL$253)</f>
        <v>110</v>
      </c>
      <c r="AL203" s="40">
        <f>SUMIF(Entrada_Dados_Ano_2012!$C$7:$C$253,D203,Entrada_Dados_Ano_2012!$AM$7:$AM$253)</f>
        <v>540</v>
      </c>
      <c r="AM203" s="40">
        <f>SUMIF(Entrada_Dados_Ano_2012!$C$7:$C$253,D203,Entrada_Dados_Ano_2012!$AN$7:$AN$253)</f>
        <v>350</v>
      </c>
      <c r="AN203" s="40">
        <f>SUMIF(Entrada_Dados_Ano_2012!$C$7:$C$253,D203,Entrada_Dados_Ano_2012!$AO$7:$AO$253)</f>
        <v>0</v>
      </c>
      <c r="AO203" s="40">
        <f>SUMIF(Entrada_Dados_Ano_2012!$C$7:$C$253,D203,Entrada_Dados_Ano_2012!$AP$7:$AP$253)</f>
        <v>0</v>
      </c>
      <c r="AP203" s="145">
        <f>SUMIF(Entrada_Dados_Ano_2012!$C$7:$C$253,D203,Entrada_Dados_Ano_2012!$AQ$7:$AQ$253)</f>
        <v>0</v>
      </c>
      <c r="AQ203" s="142">
        <f>SUMIF(Entrada_Dados_Ano_2012!$C$7:$C$253,D203,Entrada_Dados_Ano_2012!$AT$7:$AT$253)</f>
        <v>0</v>
      </c>
      <c r="AR203" s="40">
        <f>SUMIF(Entrada_Dados_Ano_2012!$C$7:$C$253,D203,Entrada_Dados_Ano_2012!$AU$7:$AU$253)</f>
        <v>0</v>
      </c>
      <c r="AS203" s="40">
        <f>SUMIF(Entrada_Dados_Ano_2012!$C$7:$C$253,D203,Entrada_Dados_Ano_2012!$AV$7:$AV$253)</f>
        <v>0</v>
      </c>
      <c r="AT203" s="40">
        <f>SUMIF(Entrada_Dados_Ano_2012!$C$7:$C$253,D203,Entrada_Dados_Ano_2012!$AW$7:$AW$253)</f>
        <v>0</v>
      </c>
      <c r="AU203" s="40">
        <f>SUMIF(Entrada_Dados_Ano_2012!$C$7:$C$253,D203,Entrada_Dados_Ano_2012!$AX$7:$AX$253)</f>
        <v>120</v>
      </c>
      <c r="AV203" s="40">
        <f>SUMIF(Entrada_Dados_Ano_2012!$C$7:$C$253,D203,Entrada_Dados_Ano_2012!$AY$7:$AY$253)</f>
        <v>0</v>
      </c>
      <c r="AW203" s="40">
        <f>SUMIF(Entrada_Dados_Ano_2012!$C$7:$C$253,D203,Entrada_Dados_Ano_2012!$AZ$7:$AZ$253)</f>
        <v>201748</v>
      </c>
      <c r="AX203" s="40">
        <f>SUMIF(Entrada_Dados_Ano_2012!$C$7:$C$253,D203,Entrada_Dados_Ano_2012!$BA$7:$BA$253)</f>
        <v>0</v>
      </c>
      <c r="AY203" s="40">
        <f>SUMIF(Entrada_Dados_Ano_2012!$C$7:$C$253,D203,Entrada_Dados_Ano_2012!$BB$7:$BB$253)</f>
        <v>0</v>
      </c>
      <c r="AZ203" s="40">
        <f>SUMIF(Entrada_Dados_Ano_2012!$C$7:$C$253,D203,Entrada_Dados_Ano_2012!$BC$7:$BC$253)</f>
        <v>0</v>
      </c>
      <c r="BA203" s="40">
        <f>SUMIF(Entrada_Dados_Ano_2012!$C$7:$C$253,D203,Entrada_Dados_Ano_2012!$BD$7:$BD$253)</f>
        <v>0</v>
      </c>
      <c r="BB203" s="40">
        <f>SUMIF(Entrada_Dados_Ano_2012!$C$7:$C$253,D203,Entrada_Dados_Ano_2012!$BE$7:$BE$253)</f>
        <v>0</v>
      </c>
      <c r="BC203" s="40">
        <f>SUMIF(Entrada_Dados_Ano_2012!$C$7:$C$253,D203,Entrada_Dados_Ano_2012!$BF$7:$BF$253)</f>
        <v>0</v>
      </c>
      <c r="BD203" s="40">
        <f>SUMIF(Entrada_Dados_Ano_2012!$C$7:$C$253,D203,Entrada_Dados_Ano_2012!$BG$7:$BG$253)</f>
        <v>3300</v>
      </c>
      <c r="BE203" s="40">
        <f>SUMIF(Entrada_Dados_Ano_2012!$C$7:$C$253,D203,Entrada_Dados_Ano_2012!$BH$7:$BH$253)</f>
        <v>2700</v>
      </c>
      <c r="BF203" s="40">
        <f>SUMIF(Entrada_Dados_Ano_2012!$C$7:$C$253,D203,Entrada_Dados_Ano_2012!$BI$7:$BI$253)</f>
        <v>1050</v>
      </c>
      <c r="BG203" s="40">
        <f>SUMIF(Entrada_Dados_Ano_2012!$C$7:$C$253,D203,Entrada_Dados_Ano_2012!$BJ$7:$BJ$253)</f>
        <v>0</v>
      </c>
      <c r="BH203" s="40">
        <f>SUMIF(Entrada_Dados_Ano_2012!$C$7:$C$253,D203,Entrada_Dados_Ano_2012!$BK$7:$BK$253)</f>
        <v>0</v>
      </c>
      <c r="BI203" s="40">
        <f>SUMIF(Entrada_Dados_Ano_2012!$C$7:$C$253,D203,Entrada_Dados_Ano_2012!$BL$7:$BL$253)</f>
        <v>0</v>
      </c>
      <c r="BK203" s="80">
        <v>196</v>
      </c>
      <c r="BL203" s="81">
        <f t="shared" si="367"/>
        <v>0</v>
      </c>
      <c r="BM203" s="80" t="str">
        <f>IF(BL203=1,SUM($BL$8:BL203),"")</f>
        <v/>
      </c>
      <c r="BN203" s="86" t="str">
        <f t="shared" si="368"/>
        <v>Rialma</v>
      </c>
      <c r="BO203" s="117">
        <f t="shared" ref="BO203:BO254" si="451">IF(BR203=0,0,(BR203/BQ203)*1000)</f>
        <v>0</v>
      </c>
      <c r="BP203" s="116">
        <f>HLOOKUP($BP$6,$BZ$6:DI203,BX203)</f>
        <v>0</v>
      </c>
      <c r="BQ203" s="117">
        <f>HLOOKUP($BQ$6,$DJ$6:ES203,BX203)</f>
        <v>0</v>
      </c>
      <c r="BR203" s="116">
        <f>HLOOKUP($BR$6,$ET$6:GC203,BX203)</f>
        <v>0</v>
      </c>
      <c r="BS203" s="84" t="str">
        <f t="shared" si="369"/>
        <v/>
      </c>
      <c r="BT203" s="96" t="str">
        <f>IF((SUM($BL202:$BL$254)=0),"",IF($BK203=VLOOKUP($BK203,$BM$8:$BM$254,1),IF(VLOOKUP($BK203,$BM$8:$BO$254,2)=0,"",VLOOKUP($BK203,$BM$8:$BO$254,3))," "))</f>
        <v/>
      </c>
      <c r="BU203" s="93" t="str">
        <f t="shared" si="370"/>
        <v/>
      </c>
      <c r="BV203" s="90" t="str">
        <f t="shared" si="371"/>
        <v/>
      </c>
      <c r="BW203" s="93" t="str">
        <f t="shared" si="372"/>
        <v/>
      </c>
      <c r="BX203" s="97">
        <v>198</v>
      </c>
      <c r="BY203" s="29"/>
      <c r="BZ203" s="113"/>
      <c r="CA203" s="113">
        <f t="shared" si="373"/>
        <v>0</v>
      </c>
      <c r="CB203" s="113">
        <f t="shared" si="374"/>
        <v>0</v>
      </c>
      <c r="CC203" s="113">
        <f t="shared" si="375"/>
        <v>0</v>
      </c>
      <c r="CD203" s="113">
        <f t="shared" si="376"/>
        <v>0</v>
      </c>
      <c r="CE203" s="113">
        <f t="shared" ca="1" si="377"/>
        <v>0</v>
      </c>
      <c r="CF203" s="113">
        <f t="shared" si="378"/>
        <v>80</v>
      </c>
      <c r="CG203" s="113">
        <f t="shared" si="379"/>
        <v>0</v>
      </c>
      <c r="CH203" s="113">
        <f t="shared" si="380"/>
        <v>0</v>
      </c>
      <c r="CI203" s="113">
        <f t="shared" si="340"/>
        <v>0</v>
      </c>
      <c r="CJ203" s="113">
        <f t="shared" si="341"/>
        <v>0</v>
      </c>
      <c r="CK203" s="113">
        <f t="shared" si="381"/>
        <v>2869</v>
      </c>
      <c r="CL203" s="113">
        <f t="shared" si="382"/>
        <v>0</v>
      </c>
      <c r="CM203" s="113">
        <f t="shared" si="383"/>
        <v>0</v>
      </c>
      <c r="CN203" s="113">
        <f t="shared" si="384"/>
        <v>0</v>
      </c>
      <c r="CO203" s="113">
        <f t="shared" si="385"/>
        <v>0</v>
      </c>
      <c r="CP203" s="113">
        <f t="shared" si="386"/>
        <v>0</v>
      </c>
      <c r="CQ203" s="113">
        <f t="shared" si="387"/>
        <v>0</v>
      </c>
      <c r="CR203" s="113">
        <f t="shared" si="388"/>
        <v>0</v>
      </c>
      <c r="CS203" s="113">
        <f t="shared" si="342"/>
        <v>0</v>
      </c>
      <c r="CT203" s="113">
        <f t="shared" si="343"/>
        <v>0</v>
      </c>
      <c r="CU203" s="113">
        <f t="shared" si="344"/>
        <v>0</v>
      </c>
      <c r="CV203" s="113">
        <f t="shared" si="345"/>
        <v>0</v>
      </c>
      <c r="CW203" s="113">
        <f t="shared" si="389"/>
        <v>0</v>
      </c>
      <c r="CX203" s="113">
        <f t="shared" si="346"/>
        <v>0</v>
      </c>
      <c r="CY203" s="113">
        <f t="shared" si="347"/>
        <v>0</v>
      </c>
      <c r="CZ203" s="113">
        <f t="shared" si="348"/>
        <v>0</v>
      </c>
      <c r="DA203" s="113">
        <f t="shared" si="390"/>
        <v>110</v>
      </c>
      <c r="DB203" s="113">
        <f t="shared" si="391"/>
        <v>540</v>
      </c>
      <c r="DC203" s="113">
        <f t="shared" si="392"/>
        <v>0</v>
      </c>
      <c r="DD203" s="113">
        <f t="shared" si="393"/>
        <v>350</v>
      </c>
      <c r="DE203" s="113">
        <f t="shared" si="394"/>
        <v>0</v>
      </c>
      <c r="DF203" s="113">
        <f t="shared" si="395"/>
        <v>0</v>
      </c>
      <c r="DG203" s="113">
        <f t="shared" si="396"/>
        <v>0</v>
      </c>
      <c r="DH203" s="113">
        <f t="shared" si="397"/>
        <v>0</v>
      </c>
      <c r="DI203" s="113">
        <f t="shared" si="398"/>
        <v>0</v>
      </c>
      <c r="DJ203" s="113"/>
      <c r="DK203" s="113">
        <f t="shared" si="399"/>
        <v>0</v>
      </c>
      <c r="DL203" s="113">
        <f t="shared" si="400"/>
        <v>0</v>
      </c>
      <c r="DM203" s="113">
        <f t="shared" si="401"/>
        <v>0</v>
      </c>
      <c r="DN203" s="113">
        <f t="shared" si="402"/>
        <v>0</v>
      </c>
      <c r="DO203" s="113">
        <f t="shared" si="403"/>
        <v>0</v>
      </c>
      <c r="DP203" s="113">
        <f t="shared" si="404"/>
        <v>80</v>
      </c>
      <c r="DQ203" s="113">
        <f t="shared" si="405"/>
        <v>0</v>
      </c>
      <c r="DR203" s="113">
        <f t="shared" si="406"/>
        <v>0</v>
      </c>
      <c r="DS203" s="113">
        <f t="shared" si="349"/>
        <v>0</v>
      </c>
      <c r="DT203" s="113">
        <f t="shared" si="350"/>
        <v>0</v>
      </c>
      <c r="DU203" s="113">
        <f t="shared" si="407"/>
        <v>2869</v>
      </c>
      <c r="DV203" s="113">
        <f t="shared" si="408"/>
        <v>0</v>
      </c>
      <c r="DW203" s="113">
        <f t="shared" si="409"/>
        <v>0</v>
      </c>
      <c r="DX203" s="113">
        <f t="shared" si="410"/>
        <v>0</v>
      </c>
      <c r="DY203" s="113">
        <f t="shared" si="411"/>
        <v>0</v>
      </c>
      <c r="DZ203" s="113">
        <f t="shared" si="412"/>
        <v>0</v>
      </c>
      <c r="EA203" s="113">
        <f t="shared" si="413"/>
        <v>0</v>
      </c>
      <c r="EB203" s="113">
        <f t="shared" si="414"/>
        <v>0</v>
      </c>
      <c r="EC203" s="113">
        <f t="shared" si="351"/>
        <v>0</v>
      </c>
      <c r="ED203" s="113">
        <f t="shared" si="352"/>
        <v>0</v>
      </c>
      <c r="EE203" s="113">
        <f t="shared" si="353"/>
        <v>0</v>
      </c>
      <c r="EF203" s="113">
        <f t="shared" si="354"/>
        <v>0</v>
      </c>
      <c r="EG203" s="113">
        <f t="shared" si="415"/>
        <v>0</v>
      </c>
      <c r="EH203" s="113">
        <f t="shared" si="355"/>
        <v>0</v>
      </c>
      <c r="EI203" s="113">
        <f t="shared" si="356"/>
        <v>0</v>
      </c>
      <c r="EJ203" s="113">
        <f t="shared" si="357"/>
        <v>0</v>
      </c>
      <c r="EK203" s="113">
        <f t="shared" si="416"/>
        <v>110</v>
      </c>
      <c r="EL203" s="113">
        <f t="shared" si="417"/>
        <v>540</v>
      </c>
      <c r="EM203" s="113">
        <f t="shared" si="418"/>
        <v>0</v>
      </c>
      <c r="EN203" s="113">
        <f t="shared" si="419"/>
        <v>350</v>
      </c>
      <c r="EO203" s="113">
        <f t="shared" si="420"/>
        <v>0</v>
      </c>
      <c r="EP203" s="113">
        <f t="shared" si="421"/>
        <v>0</v>
      </c>
      <c r="EQ203" s="113">
        <f t="shared" si="422"/>
        <v>0</v>
      </c>
      <c r="ER203" s="113">
        <f t="shared" si="423"/>
        <v>0</v>
      </c>
      <c r="ES203" s="113">
        <f t="shared" si="424"/>
        <v>0</v>
      </c>
      <c r="ET203" s="113"/>
      <c r="EU203" s="113">
        <f t="shared" si="425"/>
        <v>0</v>
      </c>
      <c r="EV203" s="113">
        <f t="shared" si="426"/>
        <v>0</v>
      </c>
      <c r="EW203" s="113">
        <f t="shared" si="427"/>
        <v>0</v>
      </c>
      <c r="EX203" s="113">
        <f t="shared" si="428"/>
        <v>0</v>
      </c>
      <c r="EY203" s="113">
        <f t="shared" si="429"/>
        <v>0</v>
      </c>
      <c r="EZ203" s="113">
        <f t="shared" si="430"/>
        <v>120</v>
      </c>
      <c r="FA203" s="113">
        <f t="shared" si="431"/>
        <v>0</v>
      </c>
      <c r="FB203" s="113">
        <f t="shared" si="432"/>
        <v>0</v>
      </c>
      <c r="FC203" s="113">
        <f t="shared" si="358"/>
        <v>0</v>
      </c>
      <c r="FD203" s="113">
        <f t="shared" si="359"/>
        <v>0</v>
      </c>
      <c r="FE203" s="113">
        <f t="shared" si="433"/>
        <v>201748</v>
      </c>
      <c r="FF203" s="113">
        <f t="shared" si="434"/>
        <v>0</v>
      </c>
      <c r="FG203" s="113">
        <f t="shared" si="435"/>
        <v>0</v>
      </c>
      <c r="FH203" s="113">
        <f t="shared" si="436"/>
        <v>0</v>
      </c>
      <c r="FI203" s="113">
        <f t="shared" si="437"/>
        <v>0</v>
      </c>
      <c r="FJ203" s="113">
        <f t="shared" si="438"/>
        <v>0</v>
      </c>
      <c r="FK203" s="113">
        <f t="shared" si="439"/>
        <v>0</v>
      </c>
      <c r="FL203" s="113">
        <f t="shared" si="440"/>
        <v>0</v>
      </c>
      <c r="FM203" s="113">
        <f t="shared" si="360"/>
        <v>0</v>
      </c>
      <c r="FN203" s="113">
        <f t="shared" si="361"/>
        <v>0</v>
      </c>
      <c r="FO203" s="113">
        <f t="shared" si="362"/>
        <v>0</v>
      </c>
      <c r="FP203" s="113">
        <f t="shared" si="363"/>
        <v>0</v>
      </c>
      <c r="FQ203" s="113">
        <f t="shared" si="441"/>
        <v>0</v>
      </c>
      <c r="FR203" s="113">
        <f t="shared" si="364"/>
        <v>0</v>
      </c>
      <c r="FS203" s="113">
        <f t="shared" si="365"/>
        <v>0</v>
      </c>
      <c r="FT203" s="113">
        <f t="shared" si="366"/>
        <v>0</v>
      </c>
      <c r="FU203" s="113">
        <f t="shared" si="442"/>
        <v>3300</v>
      </c>
      <c r="FV203" s="113">
        <f t="shared" si="443"/>
        <v>2700</v>
      </c>
      <c r="FW203" s="113">
        <f t="shared" si="444"/>
        <v>0</v>
      </c>
      <c r="FX203" s="113">
        <f t="shared" si="445"/>
        <v>1050</v>
      </c>
      <c r="FY203" s="113">
        <f t="shared" si="446"/>
        <v>0</v>
      </c>
      <c r="FZ203" s="113">
        <f t="shared" si="447"/>
        <v>0</v>
      </c>
      <c r="GA203" s="113">
        <f t="shared" si="448"/>
        <v>0</v>
      </c>
      <c r="GB203" s="113">
        <f t="shared" si="449"/>
        <v>0</v>
      </c>
      <c r="GC203" s="113">
        <f t="shared" si="450"/>
        <v>0</v>
      </c>
    </row>
    <row r="204" spans="2:185" ht="12.75" customHeight="1" x14ac:dyDescent="0.2">
      <c r="B204" s="124">
        <v>197</v>
      </c>
      <c r="C204" s="121" t="s">
        <v>462</v>
      </c>
      <c r="D204" s="126" t="s">
        <v>236</v>
      </c>
      <c r="E204" s="40">
        <f>SUMIF(Entrada_Dados_Ano_2012!$C$7:$C$253,D204,Entrada_Dados_Ano_2012!$D$7:$D$253)</f>
        <v>0</v>
      </c>
      <c r="F204" s="40">
        <f>SUMIF(Entrada_Dados_Ano_2012!$C$7:$C$253,D204,Entrada_Dados_Ano_2012!$E$7:$E$253)</f>
        <v>0</v>
      </c>
      <c r="G204" s="40">
        <f>SUMIF(Entrada_Dados_Ano_2012!$C$7:$C$253,D204,Entrada_Dados_Ano_2012!$F$7:$F$253)</f>
        <v>0</v>
      </c>
      <c r="H204" s="40">
        <f ca="1">SUMIF(Entrada_Dados_Ano_2012!$C$7:$C$253,D204,Entrada_Dados_Ano_2012!$G$7:$G$251)</f>
        <v>0</v>
      </c>
      <c r="I204" s="40">
        <f>SUMIF(Entrada_Dados_Ano_2012!$C$7:$C$251,D204,Entrada_Dados_Ano_2012!$H$7:$H$253)</f>
        <v>0</v>
      </c>
      <c r="J204" s="40">
        <f>SUMIF(Entrada_Dados_Ano_2012!$C$7:$C$253,D204,Entrada_Dados_Ano_2012!$I$7:$I$253)</f>
        <v>0</v>
      </c>
      <c r="K204" s="40">
        <f>SUMIF(Entrada_Dados_Ano_2012!$C$7:$C$253,D204,Entrada_Dados_Ano_2012!$J$7:$J$253)</f>
        <v>857</v>
      </c>
      <c r="L204" s="40">
        <f>SUMIF(Entrada_Dados_Ano_2012!$C$7:$C$253,D204,Entrada_Dados_Ano_2012!$K$7:$K$253)</f>
        <v>0</v>
      </c>
      <c r="M204" s="40">
        <f>SUMIF(Entrada_Dados_Ano_2012!$C$7:$C$253,D204,Entrada_Dados_Ano_2012!$L$7:$L$253)</f>
        <v>0</v>
      </c>
      <c r="N204" s="40">
        <f>SUMIF(Entrada_Dados_Ano_2012!$C$7:$C$253,D204,Entrada_Dados_Ano_2012!$M$7:$M$253)</f>
        <v>80</v>
      </c>
      <c r="O204" s="40">
        <f>SUMIF(Entrada_Dados_Ano_2012!$C$7:$C$253,D204,Entrada_Dados_Ano_2012!$N$7:$N$253)</f>
        <v>0</v>
      </c>
      <c r="P204" s="40">
        <f>SUMIF(Entrada_Dados_Ano_2012!$C$7:$C$253,D204,Entrada_Dados_Ano_2012!$O$7:$O$253)</f>
        <v>0</v>
      </c>
      <c r="Q204" s="40">
        <f>SUMIF(Entrada_Dados_Ano_2012!$C$7:$C$253,D204,Entrada_Dados_Ano_2012!$P$7:$P$253)</f>
        <v>0</v>
      </c>
      <c r="R204" s="40">
        <f>SUMIF(Entrada_Dados_Ano_2012!$C$7:$C$253,D204,Entrada_Dados_Ano_2012!$Q$7:$Q$253)</f>
        <v>50</v>
      </c>
      <c r="S204" s="40">
        <f>SUMIF(Entrada_Dados_Ano_2012!$C$7:$C$253,D204,Entrada_Dados_Ano_2012!$R$7:$R$253)</f>
        <v>120</v>
      </c>
      <c r="T204" s="40">
        <f>SUMIF(Entrada_Dados_Ano_2012!$C$7:$C$253,D204,Entrada_Dados_Ano_2012!$S$7:$S$253)</f>
        <v>120</v>
      </c>
      <c r="U204" s="40">
        <f>SUMIF(Entrada_Dados_Ano_2012!$C$7:$C$253,D204,Entrada_Dados_Ano_2012!$T$7:$T$253)</f>
        <v>0</v>
      </c>
      <c r="V204" s="40">
        <f>SUMIF(Entrada_Dados_Ano_2012!$C$7:$C$253,D204,Entrada_Dados_Ano_2012!$U$7:$U$253)</f>
        <v>0</v>
      </c>
      <c r="W204" s="145">
        <f>SUMIF(Entrada_Dados_Ano_2012!$C$7:$C$253,D204,Entrada_Dados_Ano_2012!$V$7:$V$253)</f>
        <v>0</v>
      </c>
      <c r="X204" s="142">
        <f>SUMIF(Entrada_Dados_Ano_2012!$C$7:$C$253,D204,Entrada_Dados_Ano_2012!$Y$7:$Y$253)</f>
        <v>0</v>
      </c>
      <c r="Y204" s="40">
        <f>SUMIF(Entrada_Dados_Ano_2012!$C$7:$C$253,D204,Entrada_Dados_Ano_2012!$Z$7:$Z$253)</f>
        <v>0</v>
      </c>
      <c r="Z204" s="40">
        <f>SUMIF(Entrada_Dados_Ano_2012!$C$7:$C$253,D204,Entrada_Dados_Ano_2012!$AA$7:$AA$253)</f>
        <v>0</v>
      </c>
      <c r="AA204" s="40">
        <f>SUMIF(Entrada_Dados_Ano_2012!$C$7:$C$253,D204,Entrada_Dados_Ano_2012!$AB$7:$AB$253)</f>
        <v>0</v>
      </c>
      <c r="AB204" s="40">
        <f>SUMIF(Entrada_Dados_Ano_2012!$C$7:$C$253,D204,Entrada_Dados_Ano_2012!$AC$7:$AC$253)</f>
        <v>0</v>
      </c>
      <c r="AC204" s="40">
        <f>SUMIF(Entrada_Dados_Ano_2012!$C$7:$C$253,D204,Entrada_Dados_Ano_2012!$AD$7:$AD$253)</f>
        <v>0</v>
      </c>
      <c r="AD204" s="40">
        <f>SUMIF(Entrada_Dados_Ano_2012!$C$7:$C$253,D204,Entrada_Dados_Ano_2012!$AE$7:$AE$253)</f>
        <v>857</v>
      </c>
      <c r="AE204" s="40">
        <f>SUMIF(Entrada_Dados_Ano_2012!$C$7:$C$253,D204,Entrada_Dados_Ano_2012!$AF$7:$AF$253)</f>
        <v>0</v>
      </c>
      <c r="AF204" s="40">
        <f>SUMIF(Entrada_Dados_Ano_2012!$C$7:$C$253,D204,Entrada_Dados_Ano_2012!$AG$7:$AG$253)</f>
        <v>0</v>
      </c>
      <c r="AG204" s="40">
        <f>SUMIF(Entrada_Dados_Ano_2012!$C$7:$C$253,D204,Entrada_Dados_Ano_2012!$AH$7:$AH$253)</f>
        <v>80</v>
      </c>
      <c r="AH204" s="40">
        <f>SUMIF(Entrada_Dados_Ano_2012!$C$7:$C$253,D204,Entrada_Dados_Ano_2012!$AI$7:$AI$253)</f>
        <v>0</v>
      </c>
      <c r="AI204" s="40">
        <f>SUMIF(Entrada_Dados_Ano_2012!$C$7:$C$253,D204,Entrada_Dados_Ano_2012!$AJ$7:$AJ$253)</f>
        <v>0</v>
      </c>
      <c r="AJ204" s="40">
        <f>SUMIF(Entrada_Dados_Ano_2012!$C$7:$C$253,D204,Entrada_Dados_Ano_2012!$AK$7:$AK$253)</f>
        <v>0</v>
      </c>
      <c r="AK204" s="40">
        <f>SUMIF(Entrada_Dados_Ano_2012!$C$7:$C$253,D204,Entrada_Dados_Ano_2012!$AL$7:$AL$253)</f>
        <v>50</v>
      </c>
      <c r="AL204" s="40">
        <f>SUMIF(Entrada_Dados_Ano_2012!$C$7:$C$253,D204,Entrada_Dados_Ano_2012!$AM$7:$AM$253)</f>
        <v>120</v>
      </c>
      <c r="AM204" s="40">
        <f>SUMIF(Entrada_Dados_Ano_2012!$C$7:$C$253,D204,Entrada_Dados_Ano_2012!$AN$7:$AN$253)</f>
        <v>120</v>
      </c>
      <c r="AN204" s="40">
        <f>SUMIF(Entrada_Dados_Ano_2012!$C$7:$C$253,D204,Entrada_Dados_Ano_2012!$AO$7:$AO$253)</f>
        <v>0</v>
      </c>
      <c r="AO204" s="40">
        <f>SUMIF(Entrada_Dados_Ano_2012!$C$7:$C$253,D204,Entrada_Dados_Ano_2012!$AP$7:$AP$253)</f>
        <v>0</v>
      </c>
      <c r="AP204" s="145">
        <f>SUMIF(Entrada_Dados_Ano_2012!$C$7:$C$253,D204,Entrada_Dados_Ano_2012!$AQ$7:$AQ$253)</f>
        <v>0</v>
      </c>
      <c r="AQ204" s="142">
        <f>SUMIF(Entrada_Dados_Ano_2012!$C$7:$C$253,D204,Entrada_Dados_Ano_2012!$AT$7:$AT$253)</f>
        <v>0</v>
      </c>
      <c r="AR204" s="40">
        <f>SUMIF(Entrada_Dados_Ano_2012!$C$7:$C$253,D204,Entrada_Dados_Ano_2012!$AU$7:$AU$253)</f>
        <v>0</v>
      </c>
      <c r="AS204" s="40">
        <f>SUMIF(Entrada_Dados_Ano_2012!$C$7:$C$253,D204,Entrada_Dados_Ano_2012!$AV$7:$AV$253)</f>
        <v>0</v>
      </c>
      <c r="AT204" s="40">
        <f>SUMIF(Entrada_Dados_Ano_2012!$C$7:$C$253,D204,Entrada_Dados_Ano_2012!$AW$7:$AW$253)</f>
        <v>0</v>
      </c>
      <c r="AU204" s="40">
        <f>SUMIF(Entrada_Dados_Ano_2012!$C$7:$C$253,D204,Entrada_Dados_Ano_2012!$AX$7:$AX$253)</f>
        <v>0</v>
      </c>
      <c r="AV204" s="40">
        <f>SUMIF(Entrada_Dados_Ano_2012!$C$7:$C$253,D204,Entrada_Dados_Ano_2012!$AY$7:$AY$253)</f>
        <v>0</v>
      </c>
      <c r="AW204" s="40">
        <f>SUMIF(Entrada_Dados_Ano_2012!$C$7:$C$253,D204,Entrada_Dados_Ano_2012!$AZ$7:$AZ$253)</f>
        <v>75921</v>
      </c>
      <c r="AX204" s="40">
        <f>SUMIF(Entrada_Dados_Ano_2012!$C$7:$C$253,D204,Entrada_Dados_Ano_2012!$BA$7:$BA$253)</f>
        <v>0</v>
      </c>
      <c r="AY204" s="40">
        <f>SUMIF(Entrada_Dados_Ano_2012!$C$7:$C$253,D204,Entrada_Dados_Ano_2012!$BB$7:$BB$253)</f>
        <v>0</v>
      </c>
      <c r="AZ204" s="40">
        <f>SUMIF(Entrada_Dados_Ano_2012!$C$7:$C$253,D204,Entrada_Dados_Ano_2012!$BC$7:$BC$253)</f>
        <v>200</v>
      </c>
      <c r="BA204" s="40">
        <f>SUMIF(Entrada_Dados_Ano_2012!$C$7:$C$253,D204,Entrada_Dados_Ano_2012!$BD$7:$BD$253)</f>
        <v>0</v>
      </c>
      <c r="BB204" s="40">
        <f>SUMIF(Entrada_Dados_Ano_2012!$C$7:$C$253,D204,Entrada_Dados_Ano_2012!$BE$7:$BE$253)</f>
        <v>0</v>
      </c>
      <c r="BC204" s="40">
        <f>SUMIF(Entrada_Dados_Ano_2012!$C$7:$C$253,D204,Entrada_Dados_Ano_2012!$BF$7:$BF$253)</f>
        <v>0</v>
      </c>
      <c r="BD204" s="40">
        <f>SUMIF(Entrada_Dados_Ano_2012!$C$7:$C$253,D204,Entrada_Dados_Ano_2012!$BG$7:$BG$253)</f>
        <v>2000</v>
      </c>
      <c r="BE204" s="40">
        <f>SUMIF(Entrada_Dados_Ano_2012!$C$7:$C$253,D204,Entrada_Dados_Ano_2012!$BH$7:$BH$253)</f>
        <v>480</v>
      </c>
      <c r="BF204" s="40">
        <f>SUMIF(Entrada_Dados_Ano_2012!$C$7:$C$253,D204,Entrada_Dados_Ano_2012!$BI$7:$BI$253)</f>
        <v>324</v>
      </c>
      <c r="BG204" s="40">
        <f>SUMIF(Entrada_Dados_Ano_2012!$C$7:$C$253,D204,Entrada_Dados_Ano_2012!$BJ$7:$BJ$253)</f>
        <v>0</v>
      </c>
      <c r="BH204" s="40">
        <f>SUMIF(Entrada_Dados_Ano_2012!$C$7:$C$253,D204,Entrada_Dados_Ano_2012!$BK$7:$BK$253)</f>
        <v>0</v>
      </c>
      <c r="BI204" s="40">
        <f>SUMIF(Entrada_Dados_Ano_2012!$C$7:$C$253,D204,Entrada_Dados_Ano_2012!$BL$7:$BL$253)</f>
        <v>0</v>
      </c>
      <c r="BK204" s="80">
        <v>197</v>
      </c>
      <c r="BL204" s="81">
        <f t="shared" si="367"/>
        <v>0</v>
      </c>
      <c r="BM204" s="80" t="str">
        <f>IF(BL204=1,SUM($BL$8:BL204),"")</f>
        <v/>
      </c>
      <c r="BN204" s="86" t="str">
        <f t="shared" si="368"/>
        <v>Rianápolis</v>
      </c>
      <c r="BO204" s="117">
        <f t="shared" si="451"/>
        <v>0</v>
      </c>
      <c r="BP204" s="116">
        <f>HLOOKUP($BP$6,$BZ$6:DI204,BX204)</f>
        <v>0</v>
      </c>
      <c r="BQ204" s="117">
        <f>HLOOKUP($BQ$6,$DJ$6:ES204,BX204)</f>
        <v>0</v>
      </c>
      <c r="BR204" s="116">
        <f>HLOOKUP($BR$6,$ET$6:GC204,BX204)</f>
        <v>0</v>
      </c>
      <c r="BS204" s="84" t="str">
        <f t="shared" si="369"/>
        <v/>
      </c>
      <c r="BT204" s="96" t="str">
        <f>IF((SUM($BL203:$BL$254)=0),"",IF($BK204=VLOOKUP($BK204,$BM$8:$BM$254,1),IF(VLOOKUP($BK204,$BM$8:$BO$254,2)=0,"",VLOOKUP($BK204,$BM$8:$BO$254,3))," "))</f>
        <v/>
      </c>
      <c r="BU204" s="93" t="str">
        <f t="shared" si="370"/>
        <v/>
      </c>
      <c r="BV204" s="90" t="str">
        <f t="shared" si="371"/>
        <v/>
      </c>
      <c r="BW204" s="93" t="str">
        <f t="shared" si="372"/>
        <v/>
      </c>
      <c r="BX204" s="97">
        <v>199</v>
      </c>
      <c r="BY204" s="29"/>
      <c r="BZ204" s="113"/>
      <c r="CA204" s="113">
        <f t="shared" si="373"/>
        <v>0</v>
      </c>
      <c r="CB204" s="113">
        <f t="shared" si="374"/>
        <v>0</v>
      </c>
      <c r="CC204" s="113">
        <f t="shared" si="375"/>
        <v>0</v>
      </c>
      <c r="CD204" s="113">
        <f t="shared" si="376"/>
        <v>0</v>
      </c>
      <c r="CE204" s="113">
        <f t="shared" ca="1" si="377"/>
        <v>0</v>
      </c>
      <c r="CF204" s="113">
        <f t="shared" si="378"/>
        <v>0</v>
      </c>
      <c r="CG204" s="113">
        <f t="shared" si="379"/>
        <v>0</v>
      </c>
      <c r="CH204" s="113">
        <f t="shared" si="380"/>
        <v>0</v>
      </c>
      <c r="CI204" s="113">
        <f t="shared" si="340"/>
        <v>22</v>
      </c>
      <c r="CJ204" s="113">
        <f t="shared" si="341"/>
        <v>0</v>
      </c>
      <c r="CK204" s="113">
        <f t="shared" si="381"/>
        <v>857</v>
      </c>
      <c r="CL204" s="113">
        <f t="shared" si="382"/>
        <v>0</v>
      </c>
      <c r="CM204" s="113">
        <f t="shared" si="383"/>
        <v>0</v>
      </c>
      <c r="CN204" s="113">
        <f t="shared" si="384"/>
        <v>0</v>
      </c>
      <c r="CO204" s="113">
        <f t="shared" si="385"/>
        <v>80</v>
      </c>
      <c r="CP204" s="113">
        <f t="shared" si="386"/>
        <v>0</v>
      </c>
      <c r="CQ204" s="113">
        <f t="shared" si="387"/>
        <v>0</v>
      </c>
      <c r="CR204" s="113">
        <f t="shared" si="388"/>
        <v>0</v>
      </c>
      <c r="CS204" s="113">
        <f t="shared" si="342"/>
        <v>0</v>
      </c>
      <c r="CT204" s="113">
        <f t="shared" si="343"/>
        <v>0</v>
      </c>
      <c r="CU204" s="113">
        <f t="shared" si="344"/>
        <v>0</v>
      </c>
      <c r="CV204" s="113">
        <f t="shared" si="345"/>
        <v>0</v>
      </c>
      <c r="CW204" s="113">
        <f t="shared" si="389"/>
        <v>0</v>
      </c>
      <c r="CX204" s="113">
        <f t="shared" si="346"/>
        <v>0</v>
      </c>
      <c r="CY204" s="113">
        <f t="shared" si="347"/>
        <v>0</v>
      </c>
      <c r="CZ204" s="113">
        <f t="shared" si="348"/>
        <v>0</v>
      </c>
      <c r="DA204" s="113">
        <f t="shared" si="390"/>
        <v>50</v>
      </c>
      <c r="DB204" s="113">
        <f t="shared" si="391"/>
        <v>120</v>
      </c>
      <c r="DC204" s="113">
        <f t="shared" si="392"/>
        <v>0</v>
      </c>
      <c r="DD204" s="113">
        <f t="shared" si="393"/>
        <v>120</v>
      </c>
      <c r="DE204" s="113">
        <f t="shared" si="394"/>
        <v>0</v>
      </c>
      <c r="DF204" s="113">
        <f t="shared" si="395"/>
        <v>0</v>
      </c>
      <c r="DG204" s="113">
        <f t="shared" si="396"/>
        <v>0</v>
      </c>
      <c r="DH204" s="113">
        <f t="shared" si="397"/>
        <v>0</v>
      </c>
      <c r="DI204" s="113">
        <f t="shared" si="398"/>
        <v>0</v>
      </c>
      <c r="DJ204" s="113"/>
      <c r="DK204" s="113">
        <f t="shared" si="399"/>
        <v>0</v>
      </c>
      <c r="DL204" s="113">
        <f t="shared" si="400"/>
        <v>0</v>
      </c>
      <c r="DM204" s="113">
        <f t="shared" si="401"/>
        <v>0</v>
      </c>
      <c r="DN204" s="113">
        <f t="shared" si="402"/>
        <v>0</v>
      </c>
      <c r="DO204" s="113">
        <f t="shared" si="403"/>
        <v>0</v>
      </c>
      <c r="DP204" s="113">
        <f t="shared" si="404"/>
        <v>0</v>
      </c>
      <c r="DQ204" s="113">
        <f t="shared" si="405"/>
        <v>0</v>
      </c>
      <c r="DR204" s="113">
        <f t="shared" si="406"/>
        <v>0</v>
      </c>
      <c r="DS204" s="113">
        <f t="shared" si="349"/>
        <v>22</v>
      </c>
      <c r="DT204" s="113">
        <f t="shared" si="350"/>
        <v>0</v>
      </c>
      <c r="DU204" s="113">
        <f t="shared" si="407"/>
        <v>857</v>
      </c>
      <c r="DV204" s="113">
        <f t="shared" si="408"/>
        <v>0</v>
      </c>
      <c r="DW204" s="113">
        <f t="shared" si="409"/>
        <v>0</v>
      </c>
      <c r="DX204" s="113">
        <f t="shared" si="410"/>
        <v>0</v>
      </c>
      <c r="DY204" s="113">
        <f t="shared" si="411"/>
        <v>80</v>
      </c>
      <c r="DZ204" s="113">
        <f t="shared" si="412"/>
        <v>0</v>
      </c>
      <c r="EA204" s="113">
        <f t="shared" si="413"/>
        <v>0</v>
      </c>
      <c r="EB204" s="113">
        <f t="shared" si="414"/>
        <v>0</v>
      </c>
      <c r="EC204" s="113">
        <f t="shared" si="351"/>
        <v>0</v>
      </c>
      <c r="ED204" s="113">
        <f t="shared" si="352"/>
        <v>0</v>
      </c>
      <c r="EE204" s="113">
        <f t="shared" si="353"/>
        <v>0</v>
      </c>
      <c r="EF204" s="113">
        <f t="shared" si="354"/>
        <v>0</v>
      </c>
      <c r="EG204" s="113">
        <f t="shared" si="415"/>
        <v>0</v>
      </c>
      <c r="EH204" s="113">
        <f t="shared" si="355"/>
        <v>0</v>
      </c>
      <c r="EI204" s="113">
        <f t="shared" si="356"/>
        <v>0</v>
      </c>
      <c r="EJ204" s="113">
        <f t="shared" si="357"/>
        <v>0</v>
      </c>
      <c r="EK204" s="113">
        <f t="shared" si="416"/>
        <v>50</v>
      </c>
      <c r="EL204" s="113">
        <f t="shared" si="417"/>
        <v>120</v>
      </c>
      <c r="EM204" s="113">
        <f t="shared" si="418"/>
        <v>0</v>
      </c>
      <c r="EN204" s="113">
        <f t="shared" si="419"/>
        <v>120</v>
      </c>
      <c r="EO204" s="113">
        <f t="shared" si="420"/>
        <v>0</v>
      </c>
      <c r="EP204" s="113">
        <f t="shared" si="421"/>
        <v>0</v>
      </c>
      <c r="EQ204" s="113">
        <f t="shared" si="422"/>
        <v>0</v>
      </c>
      <c r="ER204" s="113">
        <f t="shared" si="423"/>
        <v>0</v>
      </c>
      <c r="ES204" s="113">
        <f t="shared" si="424"/>
        <v>0</v>
      </c>
      <c r="ET204" s="113"/>
      <c r="EU204" s="113">
        <f t="shared" si="425"/>
        <v>0</v>
      </c>
      <c r="EV204" s="113">
        <f t="shared" si="426"/>
        <v>0</v>
      </c>
      <c r="EW204" s="113">
        <f t="shared" si="427"/>
        <v>0</v>
      </c>
      <c r="EX204" s="113">
        <f t="shared" si="428"/>
        <v>0</v>
      </c>
      <c r="EY204" s="113">
        <f t="shared" si="429"/>
        <v>0</v>
      </c>
      <c r="EZ204" s="113">
        <f t="shared" si="430"/>
        <v>0</v>
      </c>
      <c r="FA204" s="113">
        <f t="shared" si="431"/>
        <v>0</v>
      </c>
      <c r="FB204" s="113">
        <f t="shared" si="432"/>
        <v>0</v>
      </c>
      <c r="FC204" s="113">
        <f t="shared" si="358"/>
        <v>66</v>
      </c>
      <c r="FD204" s="113">
        <f t="shared" si="359"/>
        <v>0</v>
      </c>
      <c r="FE204" s="113">
        <f t="shared" si="433"/>
        <v>75921</v>
      </c>
      <c r="FF204" s="113">
        <f t="shared" si="434"/>
        <v>0</v>
      </c>
      <c r="FG204" s="113">
        <f t="shared" si="435"/>
        <v>0</v>
      </c>
      <c r="FH204" s="113">
        <f t="shared" si="436"/>
        <v>0</v>
      </c>
      <c r="FI204" s="113">
        <f t="shared" si="437"/>
        <v>200</v>
      </c>
      <c r="FJ204" s="113">
        <f t="shared" si="438"/>
        <v>0</v>
      </c>
      <c r="FK204" s="113">
        <f t="shared" si="439"/>
        <v>0</v>
      </c>
      <c r="FL204" s="113">
        <f t="shared" si="440"/>
        <v>0</v>
      </c>
      <c r="FM204" s="113">
        <f t="shared" si="360"/>
        <v>0</v>
      </c>
      <c r="FN204" s="113">
        <f t="shared" si="361"/>
        <v>0</v>
      </c>
      <c r="FO204" s="113">
        <f t="shared" si="362"/>
        <v>0</v>
      </c>
      <c r="FP204" s="113">
        <f t="shared" si="363"/>
        <v>0</v>
      </c>
      <c r="FQ204" s="113">
        <f t="shared" si="441"/>
        <v>0</v>
      </c>
      <c r="FR204" s="113">
        <f t="shared" si="364"/>
        <v>0</v>
      </c>
      <c r="FS204" s="113">
        <f t="shared" si="365"/>
        <v>0</v>
      </c>
      <c r="FT204" s="113">
        <f t="shared" si="366"/>
        <v>0</v>
      </c>
      <c r="FU204" s="113">
        <f t="shared" si="442"/>
        <v>2000</v>
      </c>
      <c r="FV204" s="113">
        <f t="shared" si="443"/>
        <v>480</v>
      </c>
      <c r="FW204" s="113">
        <f t="shared" si="444"/>
        <v>0</v>
      </c>
      <c r="FX204" s="113">
        <f t="shared" si="445"/>
        <v>324</v>
      </c>
      <c r="FY204" s="113">
        <f t="shared" si="446"/>
        <v>0</v>
      </c>
      <c r="FZ204" s="113">
        <f t="shared" si="447"/>
        <v>0</v>
      </c>
      <c r="GA204" s="113">
        <f t="shared" si="448"/>
        <v>0</v>
      </c>
      <c r="GB204" s="113">
        <f t="shared" si="449"/>
        <v>0</v>
      </c>
      <c r="GC204" s="113">
        <f t="shared" si="450"/>
        <v>0</v>
      </c>
    </row>
    <row r="205" spans="2:185" ht="12.75" customHeight="1" x14ac:dyDescent="0.2">
      <c r="B205" s="124">
        <v>198</v>
      </c>
      <c r="C205" s="121" t="s">
        <v>463</v>
      </c>
      <c r="D205" s="126" t="s">
        <v>237</v>
      </c>
      <c r="E205" s="40">
        <f>SUMIF(Entrada_Dados_Ano_2012!$C$7:$C$253,D205,Entrada_Dados_Ano_2012!$D$7:$D$253)</f>
        <v>0</v>
      </c>
      <c r="F205" s="40">
        <f>SUMIF(Entrada_Dados_Ano_2012!$C$7:$C$253,D205,Entrada_Dados_Ano_2012!$E$7:$E$253)</f>
        <v>0</v>
      </c>
      <c r="G205" s="40">
        <f>SUMIF(Entrada_Dados_Ano_2012!$C$7:$C$253,D205,Entrada_Dados_Ano_2012!$F$7:$F$253)</f>
        <v>0</v>
      </c>
      <c r="H205" s="40">
        <f ca="1">SUMIF(Entrada_Dados_Ano_2012!$C$7:$C$253,D205,Entrada_Dados_Ano_2012!$G$7:$G$251)</f>
        <v>0</v>
      </c>
      <c r="I205" s="40">
        <f>SUMIF(Entrada_Dados_Ano_2012!$C$7:$C$251,D205,Entrada_Dados_Ano_2012!$H$7:$H$253)</f>
        <v>0</v>
      </c>
      <c r="J205" s="40">
        <f>SUMIF(Entrada_Dados_Ano_2012!$C$7:$C$253,D205,Entrada_Dados_Ano_2012!$I$7:$I$253)</f>
        <v>0</v>
      </c>
      <c r="K205" s="40">
        <f>SUMIF(Entrada_Dados_Ano_2012!$C$7:$C$253,D205,Entrada_Dados_Ano_2012!$J$7:$J$253)</f>
        <v>0</v>
      </c>
      <c r="L205" s="40">
        <f>SUMIF(Entrada_Dados_Ano_2012!$C$7:$C$253,D205,Entrada_Dados_Ano_2012!$K$7:$K$253)</f>
        <v>0</v>
      </c>
      <c r="M205" s="40">
        <f>SUMIF(Entrada_Dados_Ano_2012!$C$7:$C$253,D205,Entrada_Dados_Ano_2012!$L$7:$L$253)</f>
        <v>0</v>
      </c>
      <c r="N205" s="40">
        <f>SUMIF(Entrada_Dados_Ano_2012!$C$7:$C$253,D205,Entrada_Dados_Ano_2012!$M$7:$M$253)</f>
        <v>0</v>
      </c>
      <c r="O205" s="40">
        <f>SUMIF(Entrada_Dados_Ano_2012!$C$7:$C$253,D205,Entrada_Dados_Ano_2012!$N$7:$N$253)</f>
        <v>0</v>
      </c>
      <c r="P205" s="40">
        <f>SUMIF(Entrada_Dados_Ano_2012!$C$7:$C$253,D205,Entrada_Dados_Ano_2012!$O$7:$O$253)</f>
        <v>0</v>
      </c>
      <c r="Q205" s="40">
        <f>SUMIF(Entrada_Dados_Ano_2012!$C$7:$C$253,D205,Entrada_Dados_Ano_2012!$P$7:$P$253)</f>
        <v>0</v>
      </c>
      <c r="R205" s="40">
        <f>SUMIF(Entrada_Dados_Ano_2012!$C$7:$C$253,D205,Entrada_Dados_Ano_2012!$Q$7:$Q$253)</f>
        <v>0</v>
      </c>
      <c r="S205" s="40">
        <f>SUMIF(Entrada_Dados_Ano_2012!$C$7:$C$253,D205,Entrada_Dados_Ano_2012!$R$7:$R$253)</f>
        <v>50</v>
      </c>
      <c r="T205" s="40">
        <f>SUMIF(Entrada_Dados_Ano_2012!$C$7:$C$253,D205,Entrada_Dados_Ano_2012!$S$7:$S$253)</f>
        <v>350</v>
      </c>
      <c r="U205" s="40">
        <f>SUMIF(Entrada_Dados_Ano_2012!$C$7:$C$253,D205,Entrada_Dados_Ano_2012!$T$7:$T$253)</f>
        <v>0</v>
      </c>
      <c r="V205" s="40">
        <f>SUMIF(Entrada_Dados_Ano_2012!$C$7:$C$253,D205,Entrada_Dados_Ano_2012!$U$7:$U$253)</f>
        <v>0</v>
      </c>
      <c r="W205" s="145">
        <f>SUMIF(Entrada_Dados_Ano_2012!$C$7:$C$253,D205,Entrada_Dados_Ano_2012!$V$7:$V$253)</f>
        <v>0</v>
      </c>
      <c r="X205" s="142">
        <f>SUMIF(Entrada_Dados_Ano_2012!$C$7:$C$253,D205,Entrada_Dados_Ano_2012!$Y$7:$Y$253)</f>
        <v>0</v>
      </c>
      <c r="Y205" s="40">
        <f>SUMIF(Entrada_Dados_Ano_2012!$C$7:$C$253,D205,Entrada_Dados_Ano_2012!$Z$7:$Z$253)</f>
        <v>0</v>
      </c>
      <c r="Z205" s="40">
        <f>SUMIF(Entrada_Dados_Ano_2012!$C$7:$C$253,D205,Entrada_Dados_Ano_2012!$AA$7:$AA$253)</f>
        <v>0</v>
      </c>
      <c r="AA205" s="40">
        <f>SUMIF(Entrada_Dados_Ano_2012!$C$7:$C$253,D205,Entrada_Dados_Ano_2012!$AB$7:$AB$253)</f>
        <v>0</v>
      </c>
      <c r="AB205" s="40">
        <f>SUMIF(Entrada_Dados_Ano_2012!$C$7:$C$253,D205,Entrada_Dados_Ano_2012!$AC$7:$AC$253)</f>
        <v>0</v>
      </c>
      <c r="AC205" s="40">
        <f>SUMIF(Entrada_Dados_Ano_2012!$C$7:$C$253,D205,Entrada_Dados_Ano_2012!$AD$7:$AD$253)</f>
        <v>0</v>
      </c>
      <c r="AD205" s="40">
        <f>SUMIF(Entrada_Dados_Ano_2012!$C$7:$C$253,D205,Entrada_Dados_Ano_2012!$AE$7:$AE$253)</f>
        <v>0</v>
      </c>
      <c r="AE205" s="40">
        <f>SUMIF(Entrada_Dados_Ano_2012!$C$7:$C$253,D205,Entrada_Dados_Ano_2012!$AF$7:$AF$253)</f>
        <v>0</v>
      </c>
      <c r="AF205" s="40">
        <f>SUMIF(Entrada_Dados_Ano_2012!$C$7:$C$253,D205,Entrada_Dados_Ano_2012!$AG$7:$AG$253)</f>
        <v>0</v>
      </c>
      <c r="AG205" s="40">
        <f>SUMIF(Entrada_Dados_Ano_2012!$C$7:$C$253,D205,Entrada_Dados_Ano_2012!$AH$7:$AH$253)</f>
        <v>0</v>
      </c>
      <c r="AH205" s="40">
        <f>SUMIF(Entrada_Dados_Ano_2012!$C$7:$C$253,D205,Entrada_Dados_Ano_2012!$AI$7:$AI$253)</f>
        <v>0</v>
      </c>
      <c r="AI205" s="40">
        <f>SUMIF(Entrada_Dados_Ano_2012!$C$7:$C$253,D205,Entrada_Dados_Ano_2012!$AJ$7:$AJ$253)</f>
        <v>0</v>
      </c>
      <c r="AJ205" s="40">
        <f>SUMIF(Entrada_Dados_Ano_2012!$C$7:$C$253,D205,Entrada_Dados_Ano_2012!$AK$7:$AK$253)</f>
        <v>0</v>
      </c>
      <c r="AK205" s="40">
        <f>SUMIF(Entrada_Dados_Ano_2012!$C$7:$C$253,D205,Entrada_Dados_Ano_2012!$AL$7:$AL$253)</f>
        <v>0</v>
      </c>
      <c r="AL205" s="40">
        <f>SUMIF(Entrada_Dados_Ano_2012!$C$7:$C$253,D205,Entrada_Dados_Ano_2012!$AM$7:$AM$253)</f>
        <v>50</v>
      </c>
      <c r="AM205" s="40">
        <f>SUMIF(Entrada_Dados_Ano_2012!$C$7:$C$253,D205,Entrada_Dados_Ano_2012!$AN$7:$AN$253)</f>
        <v>350</v>
      </c>
      <c r="AN205" s="40">
        <f>SUMIF(Entrada_Dados_Ano_2012!$C$7:$C$253,D205,Entrada_Dados_Ano_2012!$AO$7:$AO$253)</f>
        <v>0</v>
      </c>
      <c r="AO205" s="40">
        <f>SUMIF(Entrada_Dados_Ano_2012!$C$7:$C$253,D205,Entrada_Dados_Ano_2012!$AP$7:$AP$253)</f>
        <v>0</v>
      </c>
      <c r="AP205" s="145">
        <f>SUMIF(Entrada_Dados_Ano_2012!$C$7:$C$253,D205,Entrada_Dados_Ano_2012!$AQ$7:$AQ$253)</f>
        <v>0</v>
      </c>
      <c r="AQ205" s="142">
        <f>SUMIF(Entrada_Dados_Ano_2012!$C$7:$C$253,D205,Entrada_Dados_Ano_2012!$AT$7:$AT$253)</f>
        <v>0</v>
      </c>
      <c r="AR205" s="40">
        <f>SUMIF(Entrada_Dados_Ano_2012!$C$7:$C$253,D205,Entrada_Dados_Ano_2012!$AU$7:$AU$253)</f>
        <v>0</v>
      </c>
      <c r="AS205" s="40">
        <f>SUMIF(Entrada_Dados_Ano_2012!$C$7:$C$253,D205,Entrada_Dados_Ano_2012!$AV$7:$AV$253)</f>
        <v>0</v>
      </c>
      <c r="AT205" s="40">
        <f>SUMIF(Entrada_Dados_Ano_2012!$C$7:$C$253,D205,Entrada_Dados_Ano_2012!$AW$7:$AW$253)</f>
        <v>0</v>
      </c>
      <c r="AU205" s="40">
        <f>SUMIF(Entrada_Dados_Ano_2012!$C$7:$C$253,D205,Entrada_Dados_Ano_2012!$AX$7:$AX$253)</f>
        <v>0</v>
      </c>
      <c r="AV205" s="40">
        <f>SUMIF(Entrada_Dados_Ano_2012!$C$7:$C$253,D205,Entrada_Dados_Ano_2012!$AY$7:$AY$253)</f>
        <v>0</v>
      </c>
      <c r="AW205" s="40">
        <f>SUMIF(Entrada_Dados_Ano_2012!$C$7:$C$253,D205,Entrada_Dados_Ano_2012!$AZ$7:$AZ$253)</f>
        <v>0</v>
      </c>
      <c r="AX205" s="40">
        <f>SUMIF(Entrada_Dados_Ano_2012!$C$7:$C$253,D205,Entrada_Dados_Ano_2012!$BA$7:$BA$253)</f>
        <v>0</v>
      </c>
      <c r="AY205" s="40">
        <f>SUMIF(Entrada_Dados_Ano_2012!$C$7:$C$253,D205,Entrada_Dados_Ano_2012!$BB$7:$BB$253)</f>
        <v>0</v>
      </c>
      <c r="AZ205" s="40">
        <f>SUMIF(Entrada_Dados_Ano_2012!$C$7:$C$253,D205,Entrada_Dados_Ano_2012!$BC$7:$BC$253)</f>
        <v>0</v>
      </c>
      <c r="BA205" s="40">
        <f>SUMIF(Entrada_Dados_Ano_2012!$C$7:$C$253,D205,Entrada_Dados_Ano_2012!$BD$7:$BD$253)</f>
        <v>0</v>
      </c>
      <c r="BB205" s="40">
        <f>SUMIF(Entrada_Dados_Ano_2012!$C$7:$C$253,D205,Entrada_Dados_Ano_2012!$BE$7:$BE$253)</f>
        <v>0</v>
      </c>
      <c r="BC205" s="40">
        <f>SUMIF(Entrada_Dados_Ano_2012!$C$7:$C$253,D205,Entrada_Dados_Ano_2012!$BF$7:$BF$253)</f>
        <v>0</v>
      </c>
      <c r="BD205" s="40">
        <f>SUMIF(Entrada_Dados_Ano_2012!$C$7:$C$253,D205,Entrada_Dados_Ano_2012!$BG$7:$BG$253)</f>
        <v>0</v>
      </c>
      <c r="BE205" s="40">
        <f>SUMIF(Entrada_Dados_Ano_2012!$C$7:$C$253,D205,Entrada_Dados_Ano_2012!$BH$7:$BH$253)</f>
        <v>270</v>
      </c>
      <c r="BF205" s="40">
        <f>SUMIF(Entrada_Dados_Ano_2012!$C$7:$C$253,D205,Entrada_Dados_Ano_2012!$BI$7:$BI$253)</f>
        <v>980</v>
      </c>
      <c r="BG205" s="40">
        <f>SUMIF(Entrada_Dados_Ano_2012!$C$7:$C$253,D205,Entrada_Dados_Ano_2012!$BJ$7:$BJ$253)</f>
        <v>0</v>
      </c>
      <c r="BH205" s="40">
        <f>SUMIF(Entrada_Dados_Ano_2012!$C$7:$C$253,D205,Entrada_Dados_Ano_2012!$BK$7:$BK$253)</f>
        <v>0</v>
      </c>
      <c r="BI205" s="40">
        <f>SUMIF(Entrada_Dados_Ano_2012!$C$7:$C$253,D205,Entrada_Dados_Ano_2012!$BL$7:$BL$253)</f>
        <v>0</v>
      </c>
      <c r="BK205" s="80">
        <v>198</v>
      </c>
      <c r="BL205" s="81">
        <f t="shared" si="367"/>
        <v>0</v>
      </c>
      <c r="BM205" s="80" t="str">
        <f>IF(BL205=1,SUM($BL$8:BL205),"")</f>
        <v/>
      </c>
      <c r="BN205" s="86" t="str">
        <f t="shared" si="368"/>
        <v>Rio Quente</v>
      </c>
      <c r="BO205" s="117">
        <f t="shared" si="451"/>
        <v>0</v>
      </c>
      <c r="BP205" s="116">
        <f>HLOOKUP($BP$6,$BZ$6:DI205,BX205)</f>
        <v>0</v>
      </c>
      <c r="BQ205" s="117">
        <f>HLOOKUP($BQ$6,$DJ$6:ES205,BX205)</f>
        <v>0</v>
      </c>
      <c r="BR205" s="116">
        <f>HLOOKUP($BR$6,$ET$6:GC205,BX205)</f>
        <v>0</v>
      </c>
      <c r="BS205" s="84" t="str">
        <f t="shared" si="369"/>
        <v/>
      </c>
      <c r="BT205" s="96" t="str">
        <f>IF((SUM($BL204:$BL$254)=0),"",IF($BK205=VLOOKUP($BK205,$BM$8:$BM$254,1),IF(VLOOKUP($BK205,$BM$8:$BO$254,2)=0,"",VLOOKUP($BK205,$BM$8:$BO$254,3))," "))</f>
        <v/>
      </c>
      <c r="BU205" s="93" t="str">
        <f t="shared" si="370"/>
        <v/>
      </c>
      <c r="BV205" s="90" t="str">
        <f t="shared" si="371"/>
        <v/>
      </c>
      <c r="BW205" s="93" t="str">
        <f t="shared" si="372"/>
        <v/>
      </c>
      <c r="BX205" s="97">
        <v>200</v>
      </c>
      <c r="BY205" s="29"/>
      <c r="BZ205" s="113"/>
      <c r="CA205" s="113">
        <f t="shared" si="373"/>
        <v>0</v>
      </c>
      <c r="CB205" s="113">
        <f t="shared" si="374"/>
        <v>0</v>
      </c>
      <c r="CC205" s="113">
        <f t="shared" si="375"/>
        <v>0</v>
      </c>
      <c r="CD205" s="113">
        <f t="shared" si="376"/>
        <v>0</v>
      </c>
      <c r="CE205" s="113">
        <f t="shared" ca="1" si="377"/>
        <v>0</v>
      </c>
      <c r="CF205" s="113">
        <f t="shared" si="378"/>
        <v>0</v>
      </c>
      <c r="CG205" s="113">
        <f t="shared" si="379"/>
        <v>0</v>
      </c>
      <c r="CH205" s="113">
        <f t="shared" si="380"/>
        <v>0</v>
      </c>
      <c r="CI205" s="113">
        <f t="shared" si="340"/>
        <v>0</v>
      </c>
      <c r="CJ205" s="113">
        <f t="shared" si="341"/>
        <v>0</v>
      </c>
      <c r="CK205" s="113">
        <f t="shared" si="381"/>
        <v>0</v>
      </c>
      <c r="CL205" s="113">
        <f t="shared" si="382"/>
        <v>0</v>
      </c>
      <c r="CM205" s="113">
        <f t="shared" si="383"/>
        <v>0</v>
      </c>
      <c r="CN205" s="113">
        <f t="shared" si="384"/>
        <v>0</v>
      </c>
      <c r="CO205" s="113">
        <f t="shared" si="385"/>
        <v>0</v>
      </c>
      <c r="CP205" s="113">
        <f t="shared" si="386"/>
        <v>0</v>
      </c>
      <c r="CQ205" s="113">
        <f t="shared" si="387"/>
        <v>0</v>
      </c>
      <c r="CR205" s="113">
        <f t="shared" si="388"/>
        <v>0</v>
      </c>
      <c r="CS205" s="113">
        <f t="shared" si="342"/>
        <v>0</v>
      </c>
      <c r="CT205" s="113">
        <f t="shared" si="343"/>
        <v>38</v>
      </c>
      <c r="CU205" s="113">
        <f t="shared" si="344"/>
        <v>0</v>
      </c>
      <c r="CV205" s="113">
        <f t="shared" si="345"/>
        <v>0</v>
      </c>
      <c r="CW205" s="113">
        <f t="shared" si="389"/>
        <v>0</v>
      </c>
      <c r="CX205" s="113">
        <f t="shared" si="346"/>
        <v>0</v>
      </c>
      <c r="CY205" s="113">
        <f t="shared" si="347"/>
        <v>0</v>
      </c>
      <c r="CZ205" s="113">
        <f t="shared" si="348"/>
        <v>0</v>
      </c>
      <c r="DA205" s="113">
        <f t="shared" si="390"/>
        <v>0</v>
      </c>
      <c r="DB205" s="113">
        <f t="shared" si="391"/>
        <v>50</v>
      </c>
      <c r="DC205" s="113">
        <f t="shared" si="392"/>
        <v>0</v>
      </c>
      <c r="DD205" s="113">
        <f t="shared" si="393"/>
        <v>350</v>
      </c>
      <c r="DE205" s="113">
        <f t="shared" si="394"/>
        <v>0</v>
      </c>
      <c r="DF205" s="113">
        <f t="shared" si="395"/>
        <v>0</v>
      </c>
      <c r="DG205" s="113">
        <f t="shared" si="396"/>
        <v>0</v>
      </c>
      <c r="DH205" s="113">
        <f t="shared" si="397"/>
        <v>0</v>
      </c>
      <c r="DI205" s="113">
        <f t="shared" si="398"/>
        <v>0</v>
      </c>
      <c r="DJ205" s="113"/>
      <c r="DK205" s="113">
        <f t="shared" si="399"/>
        <v>0</v>
      </c>
      <c r="DL205" s="113">
        <f t="shared" si="400"/>
        <v>0</v>
      </c>
      <c r="DM205" s="113">
        <f t="shared" si="401"/>
        <v>0</v>
      </c>
      <c r="DN205" s="113">
        <f t="shared" si="402"/>
        <v>0</v>
      </c>
      <c r="DO205" s="113">
        <f t="shared" si="403"/>
        <v>0</v>
      </c>
      <c r="DP205" s="113">
        <f t="shared" si="404"/>
        <v>0</v>
      </c>
      <c r="DQ205" s="113">
        <f t="shared" si="405"/>
        <v>0</v>
      </c>
      <c r="DR205" s="113">
        <f t="shared" si="406"/>
        <v>0</v>
      </c>
      <c r="DS205" s="113">
        <f t="shared" si="349"/>
        <v>0</v>
      </c>
      <c r="DT205" s="113">
        <f t="shared" si="350"/>
        <v>0</v>
      </c>
      <c r="DU205" s="113">
        <f t="shared" si="407"/>
        <v>0</v>
      </c>
      <c r="DV205" s="113">
        <f t="shared" si="408"/>
        <v>0</v>
      </c>
      <c r="DW205" s="113">
        <f t="shared" si="409"/>
        <v>0</v>
      </c>
      <c r="DX205" s="113">
        <f t="shared" si="410"/>
        <v>0</v>
      </c>
      <c r="DY205" s="113">
        <f t="shared" si="411"/>
        <v>0</v>
      </c>
      <c r="DZ205" s="113">
        <f t="shared" si="412"/>
        <v>0</v>
      </c>
      <c r="EA205" s="113">
        <f t="shared" si="413"/>
        <v>0</v>
      </c>
      <c r="EB205" s="113">
        <f t="shared" si="414"/>
        <v>0</v>
      </c>
      <c r="EC205" s="113">
        <f t="shared" si="351"/>
        <v>0</v>
      </c>
      <c r="ED205" s="113">
        <f t="shared" si="352"/>
        <v>38</v>
      </c>
      <c r="EE205" s="113">
        <f t="shared" si="353"/>
        <v>0</v>
      </c>
      <c r="EF205" s="113">
        <f t="shared" si="354"/>
        <v>0</v>
      </c>
      <c r="EG205" s="113">
        <f t="shared" si="415"/>
        <v>0</v>
      </c>
      <c r="EH205" s="113">
        <f t="shared" si="355"/>
        <v>0</v>
      </c>
      <c r="EI205" s="113">
        <f t="shared" si="356"/>
        <v>0</v>
      </c>
      <c r="EJ205" s="113">
        <f t="shared" si="357"/>
        <v>0</v>
      </c>
      <c r="EK205" s="113">
        <f t="shared" si="416"/>
        <v>0</v>
      </c>
      <c r="EL205" s="113">
        <f t="shared" si="417"/>
        <v>50</v>
      </c>
      <c r="EM205" s="113">
        <f t="shared" si="418"/>
        <v>0</v>
      </c>
      <c r="EN205" s="113">
        <f t="shared" si="419"/>
        <v>350</v>
      </c>
      <c r="EO205" s="113">
        <f t="shared" si="420"/>
        <v>0</v>
      </c>
      <c r="EP205" s="113">
        <f t="shared" si="421"/>
        <v>0</v>
      </c>
      <c r="EQ205" s="113">
        <f t="shared" si="422"/>
        <v>0</v>
      </c>
      <c r="ER205" s="113">
        <f t="shared" si="423"/>
        <v>0</v>
      </c>
      <c r="ES205" s="113">
        <f t="shared" si="424"/>
        <v>0</v>
      </c>
      <c r="ET205" s="113"/>
      <c r="EU205" s="113">
        <f t="shared" si="425"/>
        <v>0</v>
      </c>
      <c r="EV205" s="113">
        <f t="shared" si="426"/>
        <v>0</v>
      </c>
      <c r="EW205" s="113">
        <f t="shared" si="427"/>
        <v>0</v>
      </c>
      <c r="EX205" s="113">
        <f t="shared" si="428"/>
        <v>0</v>
      </c>
      <c r="EY205" s="113">
        <f t="shared" si="429"/>
        <v>0</v>
      </c>
      <c r="EZ205" s="113">
        <f t="shared" si="430"/>
        <v>0</v>
      </c>
      <c r="FA205" s="113">
        <f t="shared" si="431"/>
        <v>0</v>
      </c>
      <c r="FB205" s="113">
        <f t="shared" si="432"/>
        <v>0</v>
      </c>
      <c r="FC205" s="113">
        <f t="shared" si="358"/>
        <v>0</v>
      </c>
      <c r="FD205" s="113">
        <f t="shared" si="359"/>
        <v>0</v>
      </c>
      <c r="FE205" s="113">
        <f t="shared" si="433"/>
        <v>0</v>
      </c>
      <c r="FF205" s="113">
        <f t="shared" si="434"/>
        <v>0</v>
      </c>
      <c r="FG205" s="113">
        <f t="shared" si="435"/>
        <v>0</v>
      </c>
      <c r="FH205" s="113">
        <f t="shared" si="436"/>
        <v>0</v>
      </c>
      <c r="FI205" s="113">
        <f t="shared" si="437"/>
        <v>0</v>
      </c>
      <c r="FJ205" s="113">
        <f t="shared" si="438"/>
        <v>0</v>
      </c>
      <c r="FK205" s="113">
        <f t="shared" si="439"/>
        <v>0</v>
      </c>
      <c r="FL205" s="113">
        <f t="shared" si="440"/>
        <v>0</v>
      </c>
      <c r="FM205" s="113">
        <f t="shared" si="360"/>
        <v>0</v>
      </c>
      <c r="FN205" s="113">
        <f t="shared" si="361"/>
        <v>981</v>
      </c>
      <c r="FO205" s="113">
        <f t="shared" si="362"/>
        <v>0</v>
      </c>
      <c r="FP205" s="113">
        <f t="shared" si="363"/>
        <v>0</v>
      </c>
      <c r="FQ205" s="113">
        <f t="shared" si="441"/>
        <v>0</v>
      </c>
      <c r="FR205" s="113">
        <f t="shared" si="364"/>
        <v>0</v>
      </c>
      <c r="FS205" s="113">
        <f t="shared" si="365"/>
        <v>0</v>
      </c>
      <c r="FT205" s="113">
        <f t="shared" si="366"/>
        <v>0</v>
      </c>
      <c r="FU205" s="113">
        <f t="shared" si="442"/>
        <v>0</v>
      </c>
      <c r="FV205" s="113">
        <f t="shared" si="443"/>
        <v>270</v>
      </c>
      <c r="FW205" s="113">
        <f t="shared" si="444"/>
        <v>0</v>
      </c>
      <c r="FX205" s="113">
        <f t="shared" si="445"/>
        <v>980</v>
      </c>
      <c r="FY205" s="113">
        <f t="shared" si="446"/>
        <v>0</v>
      </c>
      <c r="FZ205" s="113">
        <f t="shared" si="447"/>
        <v>0</v>
      </c>
      <c r="GA205" s="113">
        <f t="shared" si="448"/>
        <v>0</v>
      </c>
      <c r="GB205" s="113">
        <f t="shared" si="449"/>
        <v>0</v>
      </c>
      <c r="GC205" s="113">
        <f t="shared" si="450"/>
        <v>0</v>
      </c>
    </row>
    <row r="206" spans="2:185" ht="12.75" customHeight="1" x14ac:dyDescent="0.2">
      <c r="B206" s="124">
        <v>199</v>
      </c>
      <c r="C206" s="121" t="s">
        <v>17</v>
      </c>
      <c r="D206" s="126" t="s">
        <v>41</v>
      </c>
      <c r="E206" s="40">
        <f>SUMIF(Entrada_Dados_Ano_2012!$C$7:$C$253,D206,Entrada_Dados_Ano_2012!$D$7:$D$253)</f>
        <v>0</v>
      </c>
      <c r="F206" s="40">
        <f>SUMIF(Entrada_Dados_Ano_2012!$C$7:$C$253,D206,Entrada_Dados_Ano_2012!$E$7:$E$253)</f>
        <v>980</v>
      </c>
      <c r="G206" s="40">
        <f>SUMIF(Entrada_Dados_Ano_2012!$C$7:$C$253,D206,Entrada_Dados_Ano_2012!$F$7:$F$253)</f>
        <v>0</v>
      </c>
      <c r="H206" s="40">
        <f ca="1">SUMIF(Entrada_Dados_Ano_2012!$C$7:$C$253,D206,Entrada_Dados_Ano_2012!$G$7:$G$251)</f>
        <v>0</v>
      </c>
      <c r="I206" s="40">
        <f>SUMIF(Entrada_Dados_Ano_2012!$C$7:$C$251,D206,Entrada_Dados_Ano_2012!$H$7:$H$253)</f>
        <v>300</v>
      </c>
      <c r="J206" s="40">
        <f>SUMIF(Entrada_Dados_Ano_2012!$C$7:$C$253,D206,Entrada_Dados_Ano_2012!$I$7:$I$253)</f>
        <v>0</v>
      </c>
      <c r="K206" s="40">
        <f>SUMIF(Entrada_Dados_Ano_2012!$C$7:$C$253,D206,Entrada_Dados_Ano_2012!$J$7:$J$253)</f>
        <v>34000</v>
      </c>
      <c r="L206" s="40">
        <f>SUMIF(Entrada_Dados_Ano_2012!$C$7:$C$253,D206,Entrada_Dados_Ano_2012!$K$7:$K$253)</f>
        <v>0</v>
      </c>
      <c r="M206" s="40">
        <f>SUMIF(Entrada_Dados_Ano_2012!$C$7:$C$253,D206,Entrada_Dados_Ano_2012!$L$7:$L$253)</f>
        <v>0</v>
      </c>
      <c r="N206" s="40">
        <f>SUMIF(Entrada_Dados_Ano_2012!$C$7:$C$253,D206,Entrada_Dados_Ano_2012!$M$7:$M$253)</f>
        <v>7000</v>
      </c>
      <c r="O206" s="40">
        <f>SUMIF(Entrada_Dados_Ano_2012!$C$7:$C$253,D206,Entrada_Dados_Ano_2012!$N$7:$N$253)</f>
        <v>0</v>
      </c>
      <c r="P206" s="40">
        <f>SUMIF(Entrada_Dados_Ano_2012!$C$7:$C$253,D206,Entrada_Dados_Ano_2012!$O$7:$O$253)</f>
        <v>750</v>
      </c>
      <c r="Q206" s="40">
        <f>SUMIF(Entrada_Dados_Ano_2012!$C$7:$C$253,D206,Entrada_Dados_Ano_2012!$P$7:$P$253)</f>
        <v>140</v>
      </c>
      <c r="R206" s="40">
        <f>SUMIF(Entrada_Dados_Ano_2012!$C$7:$C$253,D206,Entrada_Dados_Ano_2012!$Q$7:$Q$253)</f>
        <v>250</v>
      </c>
      <c r="S206" s="40">
        <f>SUMIF(Entrada_Dados_Ano_2012!$C$7:$C$253,D206,Entrada_Dados_Ano_2012!$R$7:$R$253)</f>
        <v>216000</v>
      </c>
      <c r="T206" s="40">
        <f>SUMIF(Entrada_Dados_Ano_2012!$C$7:$C$253,D206,Entrada_Dados_Ano_2012!$S$7:$S$253)</f>
        <v>300000</v>
      </c>
      <c r="U206" s="40">
        <f>SUMIF(Entrada_Dados_Ano_2012!$C$7:$C$253,D206,Entrada_Dados_Ano_2012!$T$7:$T$253)</f>
        <v>25000</v>
      </c>
      <c r="V206" s="40">
        <f>SUMIF(Entrada_Dados_Ano_2012!$C$7:$C$253,D206,Entrada_Dados_Ano_2012!$U$7:$U$253)</f>
        <v>0</v>
      </c>
      <c r="W206" s="145">
        <f>SUMIF(Entrada_Dados_Ano_2012!$C$7:$C$253,D206,Entrada_Dados_Ano_2012!$V$7:$V$253)</f>
        <v>450</v>
      </c>
      <c r="X206" s="142">
        <f>SUMIF(Entrada_Dados_Ano_2012!$C$7:$C$253,D206,Entrada_Dados_Ano_2012!$Y$7:$Y$253)</f>
        <v>0</v>
      </c>
      <c r="Y206" s="40">
        <f>SUMIF(Entrada_Dados_Ano_2012!$C$7:$C$253,D206,Entrada_Dados_Ano_2012!$Z$7:$Z$253)</f>
        <v>980</v>
      </c>
      <c r="Z206" s="40">
        <f>SUMIF(Entrada_Dados_Ano_2012!$C$7:$C$253,D206,Entrada_Dados_Ano_2012!$AA$7:$AA$253)</f>
        <v>0</v>
      </c>
      <c r="AA206" s="40">
        <f>SUMIF(Entrada_Dados_Ano_2012!$C$7:$C$253,D206,Entrada_Dados_Ano_2012!$AB$7:$AB$253)</f>
        <v>0</v>
      </c>
      <c r="AB206" s="40">
        <f>SUMIF(Entrada_Dados_Ano_2012!$C$7:$C$253,D206,Entrada_Dados_Ano_2012!$AC$7:$AC$253)</f>
        <v>300</v>
      </c>
      <c r="AC206" s="40">
        <f>SUMIF(Entrada_Dados_Ano_2012!$C$7:$C$253,D206,Entrada_Dados_Ano_2012!$AD$7:$AD$253)</f>
        <v>0</v>
      </c>
      <c r="AD206" s="40">
        <f>SUMIF(Entrada_Dados_Ano_2012!$C$7:$C$253,D206,Entrada_Dados_Ano_2012!$AE$7:$AE$253)</f>
        <v>34000</v>
      </c>
      <c r="AE206" s="40">
        <f>SUMIF(Entrada_Dados_Ano_2012!$C$7:$C$253,D206,Entrada_Dados_Ano_2012!$AF$7:$AF$253)</f>
        <v>0</v>
      </c>
      <c r="AF206" s="40">
        <f>SUMIF(Entrada_Dados_Ano_2012!$C$7:$C$253,D206,Entrada_Dados_Ano_2012!$AG$7:$AG$253)</f>
        <v>0</v>
      </c>
      <c r="AG206" s="40">
        <f>SUMIF(Entrada_Dados_Ano_2012!$C$7:$C$253,D206,Entrada_Dados_Ano_2012!$AH$7:$AH$253)</f>
        <v>7000</v>
      </c>
      <c r="AH206" s="40">
        <f>SUMIF(Entrada_Dados_Ano_2012!$C$7:$C$253,D206,Entrada_Dados_Ano_2012!$AI$7:$AI$253)</f>
        <v>0</v>
      </c>
      <c r="AI206" s="40">
        <f>SUMIF(Entrada_Dados_Ano_2012!$C$7:$C$253,D206,Entrada_Dados_Ano_2012!$AJ$7:$AJ$253)</f>
        <v>750</v>
      </c>
      <c r="AJ206" s="40">
        <f>SUMIF(Entrada_Dados_Ano_2012!$C$7:$C$253,D206,Entrada_Dados_Ano_2012!$AK$7:$AK$253)</f>
        <v>140</v>
      </c>
      <c r="AK206" s="40">
        <f>SUMIF(Entrada_Dados_Ano_2012!$C$7:$C$253,D206,Entrada_Dados_Ano_2012!$AL$7:$AL$253)</f>
        <v>250</v>
      </c>
      <c r="AL206" s="40">
        <f>SUMIF(Entrada_Dados_Ano_2012!$C$7:$C$253,D206,Entrada_Dados_Ano_2012!$AM$7:$AM$253)</f>
        <v>216000</v>
      </c>
      <c r="AM206" s="40">
        <f>SUMIF(Entrada_Dados_Ano_2012!$C$7:$C$253,D206,Entrada_Dados_Ano_2012!$AN$7:$AN$253)</f>
        <v>300000</v>
      </c>
      <c r="AN206" s="40">
        <f>SUMIF(Entrada_Dados_Ano_2012!$C$7:$C$253,D206,Entrada_Dados_Ano_2012!$AO$7:$AO$253)</f>
        <v>25000</v>
      </c>
      <c r="AO206" s="40">
        <f>SUMIF(Entrada_Dados_Ano_2012!$C$7:$C$253,D206,Entrada_Dados_Ano_2012!$AP$7:$AP$253)</f>
        <v>0</v>
      </c>
      <c r="AP206" s="145">
        <f>SUMIF(Entrada_Dados_Ano_2012!$C$7:$C$253,D206,Entrada_Dados_Ano_2012!$AQ$7:$AQ$253)</f>
        <v>450</v>
      </c>
      <c r="AQ206" s="142">
        <f>SUMIF(Entrada_Dados_Ano_2012!$C$7:$C$253,D206,Entrada_Dados_Ano_2012!$AT$7:$AT$253)</f>
        <v>0</v>
      </c>
      <c r="AR206" s="40">
        <f>SUMIF(Entrada_Dados_Ano_2012!$C$7:$C$253,D206,Entrada_Dados_Ano_2012!$AU$7:$AU$253)</f>
        <v>3670</v>
      </c>
      <c r="AS206" s="40">
        <f>SUMIF(Entrada_Dados_Ano_2012!$C$7:$C$253,D206,Entrada_Dados_Ano_2012!$AV$7:$AV$253)</f>
        <v>0</v>
      </c>
      <c r="AT206" s="40">
        <f>SUMIF(Entrada_Dados_Ano_2012!$C$7:$C$253,D206,Entrada_Dados_Ano_2012!$AW$7:$AW$253)</f>
        <v>0</v>
      </c>
      <c r="AU206" s="40">
        <f>SUMIF(Entrada_Dados_Ano_2012!$C$7:$C$253,D206,Entrada_Dados_Ano_2012!$AX$7:$AX$253)</f>
        <v>540</v>
      </c>
      <c r="AV206" s="40">
        <f>SUMIF(Entrada_Dados_Ano_2012!$C$7:$C$253,D206,Entrada_Dados_Ano_2012!$AY$7:$AY$253)</f>
        <v>0</v>
      </c>
      <c r="AW206" s="40">
        <f>SUMIF(Entrada_Dados_Ano_2012!$C$7:$C$253,D206,Entrada_Dados_Ano_2012!$AZ$7:$AZ$253)</f>
        <v>3060000</v>
      </c>
      <c r="AX206" s="40">
        <f>SUMIF(Entrada_Dados_Ano_2012!$C$7:$C$253,D206,Entrada_Dados_Ano_2012!$BA$7:$BA$253)</f>
        <v>0</v>
      </c>
      <c r="AY206" s="40">
        <f>SUMIF(Entrada_Dados_Ano_2012!$C$7:$C$253,D206,Entrada_Dados_Ano_2012!$BB$7:$BB$253)</f>
        <v>0</v>
      </c>
      <c r="AZ206" s="40">
        <f>SUMIF(Entrada_Dados_Ano_2012!$C$7:$C$253,D206,Entrada_Dados_Ano_2012!$BC$7:$BC$253)</f>
        <v>18120</v>
      </c>
      <c r="BA206" s="40">
        <f>SUMIF(Entrada_Dados_Ano_2012!$C$7:$C$253,D206,Entrada_Dados_Ano_2012!$BD$7:$BD$253)</f>
        <v>0</v>
      </c>
      <c r="BB206" s="40">
        <f>SUMIF(Entrada_Dados_Ano_2012!$C$7:$C$253,D206,Entrada_Dados_Ano_2012!$BE$7:$BE$253)</f>
        <v>1425</v>
      </c>
      <c r="BC206" s="40">
        <f>SUMIF(Entrada_Dados_Ano_2012!$C$7:$C$253,D206,Entrada_Dados_Ano_2012!$BF$7:$BF$253)</f>
        <v>2240</v>
      </c>
      <c r="BD206" s="40">
        <f>SUMIF(Entrada_Dados_Ano_2012!$C$7:$C$253,D206,Entrada_Dados_Ano_2012!$BG$7:$BG$253)</f>
        <v>10000</v>
      </c>
      <c r="BE206" s="40">
        <f>SUMIF(Entrada_Dados_Ano_2012!$C$7:$C$253,D206,Entrada_Dados_Ano_2012!$BH$7:$BH$253)</f>
        <v>1234500</v>
      </c>
      <c r="BF206" s="40">
        <f>SUMIF(Entrada_Dados_Ano_2012!$C$7:$C$253,D206,Entrada_Dados_Ano_2012!$BI$7:$BI$253)</f>
        <v>750000</v>
      </c>
      <c r="BG206" s="40">
        <f>SUMIF(Entrada_Dados_Ano_2012!$C$7:$C$253,D206,Entrada_Dados_Ano_2012!$BJ$7:$BJ$253)</f>
        <v>75000</v>
      </c>
      <c r="BH206" s="40">
        <f>SUMIF(Entrada_Dados_Ano_2012!$C$7:$C$253,D206,Entrada_Dados_Ano_2012!$BK$7:$BK$253)</f>
        <v>0</v>
      </c>
      <c r="BI206" s="40">
        <f>SUMIF(Entrada_Dados_Ano_2012!$C$7:$C$253,D206,Entrada_Dados_Ano_2012!$BL$7:$BL$253)</f>
        <v>1640</v>
      </c>
      <c r="BK206" s="80">
        <v>199</v>
      </c>
      <c r="BL206" s="81">
        <f t="shared" si="367"/>
        <v>0</v>
      </c>
      <c r="BM206" s="80" t="str">
        <f>IF(BL206=1,SUM($BL$8:BL206),"")</f>
        <v/>
      </c>
      <c r="BN206" s="86" t="str">
        <f t="shared" si="368"/>
        <v>Rio Verde</v>
      </c>
      <c r="BO206" s="117">
        <f t="shared" si="451"/>
        <v>0</v>
      </c>
      <c r="BP206" s="116">
        <f>HLOOKUP($BP$6,$BZ$6:DI206,BX206)</f>
        <v>0</v>
      </c>
      <c r="BQ206" s="117">
        <f>HLOOKUP($BQ$6,$DJ$6:ES206,BX206)</f>
        <v>0</v>
      </c>
      <c r="BR206" s="116">
        <f>HLOOKUP($BR$6,$ET$6:GC206,BX206)</f>
        <v>0</v>
      </c>
      <c r="BS206" s="84" t="str">
        <f t="shared" si="369"/>
        <v/>
      </c>
      <c r="BT206" s="96" t="str">
        <f>IF((SUM($BL205:$BL$254)=0),"",IF($BK206=VLOOKUP($BK206,$BM$8:$BM$254,1),IF(VLOOKUP($BK206,$BM$8:$BO$254,2)=0,"",VLOOKUP($BK206,$BM$8:$BO$254,3))," "))</f>
        <v/>
      </c>
      <c r="BU206" s="93" t="str">
        <f t="shared" si="370"/>
        <v/>
      </c>
      <c r="BV206" s="90" t="str">
        <f t="shared" si="371"/>
        <v/>
      </c>
      <c r="BW206" s="93" t="str">
        <f t="shared" si="372"/>
        <v/>
      </c>
      <c r="BX206" s="97">
        <v>201</v>
      </c>
      <c r="BY206" s="29"/>
      <c r="BZ206" s="113"/>
      <c r="CA206" s="113">
        <f t="shared" si="373"/>
        <v>0</v>
      </c>
      <c r="CB206" s="113">
        <f t="shared" si="374"/>
        <v>0</v>
      </c>
      <c r="CC206" s="113">
        <f t="shared" si="375"/>
        <v>980</v>
      </c>
      <c r="CD206" s="113">
        <f t="shared" si="376"/>
        <v>0</v>
      </c>
      <c r="CE206" s="113">
        <f t="shared" ca="1" si="377"/>
        <v>0</v>
      </c>
      <c r="CF206" s="113">
        <f t="shared" si="378"/>
        <v>300</v>
      </c>
      <c r="CG206" s="113">
        <f t="shared" si="379"/>
        <v>40</v>
      </c>
      <c r="CH206" s="113">
        <f t="shared" si="380"/>
        <v>0</v>
      </c>
      <c r="CI206" s="113">
        <f t="shared" si="340"/>
        <v>70</v>
      </c>
      <c r="CJ206" s="113">
        <f t="shared" si="341"/>
        <v>190</v>
      </c>
      <c r="CK206" s="113">
        <f t="shared" si="381"/>
        <v>34000</v>
      </c>
      <c r="CL206" s="113">
        <f t="shared" si="382"/>
        <v>0</v>
      </c>
      <c r="CM206" s="113">
        <f t="shared" si="383"/>
        <v>0</v>
      </c>
      <c r="CN206" s="113">
        <f t="shared" si="384"/>
        <v>0</v>
      </c>
      <c r="CO206" s="113">
        <f t="shared" si="385"/>
        <v>7000</v>
      </c>
      <c r="CP206" s="113">
        <f t="shared" si="386"/>
        <v>0</v>
      </c>
      <c r="CQ206" s="113">
        <f t="shared" si="387"/>
        <v>0</v>
      </c>
      <c r="CR206" s="113">
        <f t="shared" si="388"/>
        <v>750</v>
      </c>
      <c r="CS206" s="113">
        <f t="shared" si="342"/>
        <v>0</v>
      </c>
      <c r="CT206" s="113">
        <f t="shared" si="343"/>
        <v>330</v>
      </c>
      <c r="CU206" s="113">
        <f t="shared" si="344"/>
        <v>0</v>
      </c>
      <c r="CV206" s="113">
        <f t="shared" si="345"/>
        <v>0</v>
      </c>
      <c r="CW206" s="113">
        <f t="shared" si="389"/>
        <v>140</v>
      </c>
      <c r="CX206" s="113">
        <f t="shared" si="346"/>
        <v>0</v>
      </c>
      <c r="CY206" s="113">
        <f t="shared" si="347"/>
        <v>0</v>
      </c>
      <c r="CZ206" s="113">
        <f t="shared" si="348"/>
        <v>0</v>
      </c>
      <c r="DA206" s="113">
        <f t="shared" si="390"/>
        <v>250</v>
      </c>
      <c r="DB206" s="113">
        <f t="shared" si="391"/>
        <v>216000</v>
      </c>
      <c r="DC206" s="113">
        <f t="shared" si="392"/>
        <v>30</v>
      </c>
      <c r="DD206" s="113">
        <f t="shared" si="393"/>
        <v>300000</v>
      </c>
      <c r="DE206" s="113">
        <f t="shared" si="394"/>
        <v>25000</v>
      </c>
      <c r="DF206" s="113">
        <f t="shared" si="395"/>
        <v>0</v>
      </c>
      <c r="DG206" s="113">
        <f t="shared" si="396"/>
        <v>0</v>
      </c>
      <c r="DH206" s="113">
        <f t="shared" si="397"/>
        <v>450</v>
      </c>
      <c r="DI206" s="113">
        <f t="shared" si="398"/>
        <v>0</v>
      </c>
      <c r="DJ206" s="113"/>
      <c r="DK206" s="113">
        <f t="shared" si="399"/>
        <v>0</v>
      </c>
      <c r="DL206" s="113">
        <f t="shared" si="400"/>
        <v>0</v>
      </c>
      <c r="DM206" s="113">
        <f t="shared" si="401"/>
        <v>980</v>
      </c>
      <c r="DN206" s="113">
        <f t="shared" si="402"/>
        <v>0</v>
      </c>
      <c r="DO206" s="113">
        <f t="shared" si="403"/>
        <v>0</v>
      </c>
      <c r="DP206" s="113">
        <f t="shared" si="404"/>
        <v>300</v>
      </c>
      <c r="DQ206" s="113">
        <f t="shared" si="405"/>
        <v>40</v>
      </c>
      <c r="DR206" s="113">
        <f t="shared" si="406"/>
        <v>0</v>
      </c>
      <c r="DS206" s="113">
        <f t="shared" si="349"/>
        <v>70</v>
      </c>
      <c r="DT206" s="113">
        <f t="shared" si="350"/>
        <v>190</v>
      </c>
      <c r="DU206" s="113">
        <f t="shared" si="407"/>
        <v>34000</v>
      </c>
      <c r="DV206" s="113">
        <f t="shared" si="408"/>
        <v>0</v>
      </c>
      <c r="DW206" s="113">
        <f t="shared" si="409"/>
        <v>0</v>
      </c>
      <c r="DX206" s="113">
        <f t="shared" si="410"/>
        <v>0</v>
      </c>
      <c r="DY206" s="113">
        <f t="shared" si="411"/>
        <v>7000</v>
      </c>
      <c r="DZ206" s="113">
        <f t="shared" si="412"/>
        <v>0</v>
      </c>
      <c r="EA206" s="113">
        <f t="shared" si="413"/>
        <v>0</v>
      </c>
      <c r="EB206" s="113">
        <f t="shared" si="414"/>
        <v>750</v>
      </c>
      <c r="EC206" s="113">
        <f t="shared" si="351"/>
        <v>0</v>
      </c>
      <c r="ED206" s="113">
        <f t="shared" si="352"/>
        <v>330</v>
      </c>
      <c r="EE206" s="113">
        <f t="shared" si="353"/>
        <v>0</v>
      </c>
      <c r="EF206" s="113">
        <f t="shared" si="354"/>
        <v>0</v>
      </c>
      <c r="EG206" s="113">
        <f t="shared" si="415"/>
        <v>140</v>
      </c>
      <c r="EH206" s="113">
        <f t="shared" si="355"/>
        <v>0</v>
      </c>
      <c r="EI206" s="113">
        <f t="shared" si="356"/>
        <v>0</v>
      </c>
      <c r="EJ206" s="113">
        <f t="shared" si="357"/>
        <v>0</v>
      </c>
      <c r="EK206" s="113">
        <f t="shared" si="416"/>
        <v>250</v>
      </c>
      <c r="EL206" s="113">
        <f t="shared" si="417"/>
        <v>216000</v>
      </c>
      <c r="EM206" s="113">
        <f t="shared" si="418"/>
        <v>30</v>
      </c>
      <c r="EN206" s="113">
        <f t="shared" si="419"/>
        <v>300000</v>
      </c>
      <c r="EO206" s="113">
        <f t="shared" si="420"/>
        <v>25000</v>
      </c>
      <c r="EP206" s="113">
        <f t="shared" si="421"/>
        <v>0</v>
      </c>
      <c r="EQ206" s="113">
        <f t="shared" si="422"/>
        <v>0</v>
      </c>
      <c r="ER206" s="113">
        <f t="shared" si="423"/>
        <v>450</v>
      </c>
      <c r="ES206" s="113">
        <f t="shared" si="424"/>
        <v>0</v>
      </c>
      <c r="ET206" s="113"/>
      <c r="EU206" s="113">
        <f t="shared" si="425"/>
        <v>0</v>
      </c>
      <c r="EV206" s="113">
        <f t="shared" si="426"/>
        <v>0</v>
      </c>
      <c r="EW206" s="113">
        <f t="shared" si="427"/>
        <v>3670</v>
      </c>
      <c r="EX206" s="113">
        <f t="shared" si="428"/>
        <v>0</v>
      </c>
      <c r="EY206" s="113">
        <f t="shared" si="429"/>
        <v>0</v>
      </c>
      <c r="EZ206" s="113">
        <f t="shared" si="430"/>
        <v>540</v>
      </c>
      <c r="FA206" s="113">
        <f t="shared" si="431"/>
        <v>980</v>
      </c>
      <c r="FB206" s="113">
        <f t="shared" si="432"/>
        <v>0</v>
      </c>
      <c r="FC206" s="113">
        <f t="shared" si="358"/>
        <v>210</v>
      </c>
      <c r="FD206" s="113">
        <f t="shared" si="359"/>
        <v>1150</v>
      </c>
      <c r="FE206" s="113">
        <f t="shared" si="433"/>
        <v>3060000</v>
      </c>
      <c r="FF206" s="113">
        <f t="shared" si="434"/>
        <v>0</v>
      </c>
      <c r="FG206" s="113">
        <f t="shared" si="435"/>
        <v>0</v>
      </c>
      <c r="FH206" s="113">
        <f t="shared" si="436"/>
        <v>0</v>
      </c>
      <c r="FI206" s="113">
        <f t="shared" si="437"/>
        <v>18120</v>
      </c>
      <c r="FJ206" s="113">
        <f t="shared" si="438"/>
        <v>0</v>
      </c>
      <c r="FK206" s="113">
        <f t="shared" si="439"/>
        <v>0</v>
      </c>
      <c r="FL206" s="113">
        <f t="shared" si="440"/>
        <v>1425</v>
      </c>
      <c r="FM206" s="113">
        <f t="shared" si="360"/>
        <v>0</v>
      </c>
      <c r="FN206" s="113">
        <f t="shared" si="361"/>
        <v>8000</v>
      </c>
      <c r="FO206" s="113">
        <f t="shared" si="362"/>
        <v>0</v>
      </c>
      <c r="FP206" s="113">
        <f t="shared" si="363"/>
        <v>0</v>
      </c>
      <c r="FQ206" s="113">
        <f t="shared" si="441"/>
        <v>2240</v>
      </c>
      <c r="FR206" s="113">
        <f t="shared" si="364"/>
        <v>0</v>
      </c>
      <c r="FS206" s="113">
        <f t="shared" si="365"/>
        <v>0</v>
      </c>
      <c r="FT206" s="113">
        <f t="shared" si="366"/>
        <v>0</v>
      </c>
      <c r="FU206" s="113">
        <f t="shared" si="442"/>
        <v>10000</v>
      </c>
      <c r="FV206" s="113">
        <f t="shared" si="443"/>
        <v>1234500</v>
      </c>
      <c r="FW206" s="113">
        <f t="shared" si="444"/>
        <v>400</v>
      </c>
      <c r="FX206" s="113">
        <f t="shared" si="445"/>
        <v>750000</v>
      </c>
      <c r="FY206" s="113">
        <f t="shared" si="446"/>
        <v>75000</v>
      </c>
      <c r="FZ206" s="113">
        <f t="shared" si="447"/>
        <v>0</v>
      </c>
      <c r="GA206" s="113">
        <f t="shared" si="448"/>
        <v>0</v>
      </c>
      <c r="GB206" s="113">
        <f t="shared" si="449"/>
        <v>1640</v>
      </c>
      <c r="GC206" s="113">
        <f t="shared" si="450"/>
        <v>0</v>
      </c>
    </row>
    <row r="207" spans="2:185" ht="12.75" customHeight="1" x14ac:dyDescent="0.2">
      <c r="B207" s="124">
        <v>200</v>
      </c>
      <c r="C207" s="121" t="s">
        <v>464</v>
      </c>
      <c r="D207" s="126" t="s">
        <v>238</v>
      </c>
      <c r="E207" s="40">
        <f>SUMIF(Entrada_Dados_Ano_2012!$C$7:$C$253,D207,Entrada_Dados_Ano_2012!$D$7:$D$253)</f>
        <v>0</v>
      </c>
      <c r="F207" s="40">
        <f>SUMIF(Entrada_Dados_Ano_2012!$C$7:$C$253,D207,Entrada_Dados_Ano_2012!$E$7:$E$253)</f>
        <v>0</v>
      </c>
      <c r="G207" s="40">
        <f>SUMIF(Entrada_Dados_Ano_2012!$C$7:$C$253,D207,Entrada_Dados_Ano_2012!$F$7:$F$253)</f>
        <v>0</v>
      </c>
      <c r="H207" s="40">
        <f ca="1">SUMIF(Entrada_Dados_Ano_2012!$C$7:$C$253,D207,Entrada_Dados_Ano_2012!$G$7:$G$251)</f>
        <v>0</v>
      </c>
      <c r="I207" s="40">
        <f>SUMIF(Entrada_Dados_Ano_2012!$C$7:$C$251,D207,Entrada_Dados_Ano_2012!$H$7:$H$253)</f>
        <v>30</v>
      </c>
      <c r="J207" s="40">
        <f>SUMIF(Entrada_Dados_Ano_2012!$C$7:$C$253,D207,Entrada_Dados_Ano_2012!$I$7:$I$253)</f>
        <v>0</v>
      </c>
      <c r="K207" s="40">
        <f>SUMIF(Entrada_Dados_Ano_2012!$C$7:$C$253,D207,Entrada_Dados_Ano_2012!$J$7:$J$253)</f>
        <v>6668</v>
      </c>
      <c r="L207" s="40">
        <f>SUMIF(Entrada_Dados_Ano_2012!$C$7:$C$253,D207,Entrada_Dados_Ano_2012!$K$7:$K$253)</f>
        <v>0</v>
      </c>
      <c r="M207" s="40">
        <f>SUMIF(Entrada_Dados_Ano_2012!$C$7:$C$253,D207,Entrada_Dados_Ano_2012!$L$7:$L$253)</f>
        <v>0</v>
      </c>
      <c r="N207" s="40">
        <f>SUMIF(Entrada_Dados_Ano_2012!$C$7:$C$253,D207,Entrada_Dados_Ano_2012!$M$7:$M$253)</f>
        <v>0</v>
      </c>
      <c r="O207" s="40">
        <f>SUMIF(Entrada_Dados_Ano_2012!$C$7:$C$253,D207,Entrada_Dados_Ano_2012!$N$7:$N$253)</f>
        <v>0</v>
      </c>
      <c r="P207" s="40">
        <f>SUMIF(Entrada_Dados_Ano_2012!$C$7:$C$253,D207,Entrada_Dados_Ano_2012!$O$7:$O$253)</f>
        <v>0</v>
      </c>
      <c r="Q207" s="40">
        <f>SUMIF(Entrada_Dados_Ano_2012!$C$7:$C$253,D207,Entrada_Dados_Ano_2012!$P$7:$P$253)</f>
        <v>0</v>
      </c>
      <c r="R207" s="40">
        <f>SUMIF(Entrada_Dados_Ano_2012!$C$7:$C$253,D207,Entrada_Dados_Ano_2012!$Q$7:$Q$253)</f>
        <v>0</v>
      </c>
      <c r="S207" s="40">
        <f>SUMIF(Entrada_Dados_Ano_2012!$C$7:$C$253,D207,Entrada_Dados_Ano_2012!$R$7:$R$253)</f>
        <v>460</v>
      </c>
      <c r="T207" s="40">
        <f>SUMIF(Entrada_Dados_Ano_2012!$C$7:$C$253,D207,Entrada_Dados_Ano_2012!$S$7:$S$253)</f>
        <v>0</v>
      </c>
      <c r="U207" s="40">
        <f>SUMIF(Entrada_Dados_Ano_2012!$C$7:$C$253,D207,Entrada_Dados_Ano_2012!$T$7:$T$253)</f>
        <v>0</v>
      </c>
      <c r="V207" s="40">
        <f>SUMIF(Entrada_Dados_Ano_2012!$C$7:$C$253,D207,Entrada_Dados_Ano_2012!$U$7:$U$253)</f>
        <v>0</v>
      </c>
      <c r="W207" s="145">
        <f>SUMIF(Entrada_Dados_Ano_2012!$C$7:$C$253,D207,Entrada_Dados_Ano_2012!$V$7:$V$253)</f>
        <v>0</v>
      </c>
      <c r="X207" s="142">
        <f>SUMIF(Entrada_Dados_Ano_2012!$C$7:$C$253,D207,Entrada_Dados_Ano_2012!$Y$7:$Y$253)</f>
        <v>0</v>
      </c>
      <c r="Y207" s="40">
        <f>SUMIF(Entrada_Dados_Ano_2012!$C$7:$C$253,D207,Entrada_Dados_Ano_2012!$Z$7:$Z$253)</f>
        <v>0</v>
      </c>
      <c r="Z207" s="40">
        <f>SUMIF(Entrada_Dados_Ano_2012!$C$7:$C$253,D207,Entrada_Dados_Ano_2012!$AA$7:$AA$253)</f>
        <v>0</v>
      </c>
      <c r="AA207" s="40">
        <f>SUMIF(Entrada_Dados_Ano_2012!$C$7:$C$253,D207,Entrada_Dados_Ano_2012!$AB$7:$AB$253)</f>
        <v>0</v>
      </c>
      <c r="AB207" s="40">
        <f>SUMIF(Entrada_Dados_Ano_2012!$C$7:$C$253,D207,Entrada_Dados_Ano_2012!$AC$7:$AC$253)</f>
        <v>30</v>
      </c>
      <c r="AC207" s="40">
        <f>SUMIF(Entrada_Dados_Ano_2012!$C$7:$C$253,D207,Entrada_Dados_Ano_2012!$AD$7:$AD$253)</f>
        <v>0</v>
      </c>
      <c r="AD207" s="40">
        <f>SUMIF(Entrada_Dados_Ano_2012!$C$7:$C$253,D207,Entrada_Dados_Ano_2012!$AE$7:$AE$253)</f>
        <v>6668</v>
      </c>
      <c r="AE207" s="40">
        <f>SUMIF(Entrada_Dados_Ano_2012!$C$7:$C$253,D207,Entrada_Dados_Ano_2012!$AF$7:$AF$253)</f>
        <v>0</v>
      </c>
      <c r="AF207" s="40">
        <f>SUMIF(Entrada_Dados_Ano_2012!$C$7:$C$253,D207,Entrada_Dados_Ano_2012!$AG$7:$AG$253)</f>
        <v>0</v>
      </c>
      <c r="AG207" s="40">
        <f>SUMIF(Entrada_Dados_Ano_2012!$C$7:$C$253,D207,Entrada_Dados_Ano_2012!$AH$7:$AH$253)</f>
        <v>0</v>
      </c>
      <c r="AH207" s="40">
        <f>SUMIF(Entrada_Dados_Ano_2012!$C$7:$C$253,D207,Entrada_Dados_Ano_2012!$AI$7:$AI$253)</f>
        <v>0</v>
      </c>
      <c r="AI207" s="40">
        <f>SUMIF(Entrada_Dados_Ano_2012!$C$7:$C$253,D207,Entrada_Dados_Ano_2012!$AJ$7:$AJ$253)</f>
        <v>0</v>
      </c>
      <c r="AJ207" s="40">
        <f>SUMIF(Entrada_Dados_Ano_2012!$C$7:$C$253,D207,Entrada_Dados_Ano_2012!$AK$7:$AK$253)</f>
        <v>0</v>
      </c>
      <c r="AK207" s="40">
        <f>SUMIF(Entrada_Dados_Ano_2012!$C$7:$C$253,D207,Entrada_Dados_Ano_2012!$AL$7:$AL$253)</f>
        <v>0</v>
      </c>
      <c r="AL207" s="40">
        <f>SUMIF(Entrada_Dados_Ano_2012!$C$7:$C$253,D207,Entrada_Dados_Ano_2012!$AM$7:$AM$253)</f>
        <v>460</v>
      </c>
      <c r="AM207" s="40">
        <f>SUMIF(Entrada_Dados_Ano_2012!$C$7:$C$253,D207,Entrada_Dados_Ano_2012!$AN$7:$AN$253)</f>
        <v>0</v>
      </c>
      <c r="AN207" s="40">
        <f>SUMIF(Entrada_Dados_Ano_2012!$C$7:$C$253,D207,Entrada_Dados_Ano_2012!$AO$7:$AO$253)</f>
        <v>0</v>
      </c>
      <c r="AO207" s="40">
        <f>SUMIF(Entrada_Dados_Ano_2012!$C$7:$C$253,D207,Entrada_Dados_Ano_2012!$AP$7:$AP$253)</f>
        <v>0</v>
      </c>
      <c r="AP207" s="145">
        <f>SUMIF(Entrada_Dados_Ano_2012!$C$7:$C$253,D207,Entrada_Dados_Ano_2012!$AQ$7:$AQ$253)</f>
        <v>0</v>
      </c>
      <c r="AQ207" s="142">
        <f>SUMIF(Entrada_Dados_Ano_2012!$C$7:$C$253,D207,Entrada_Dados_Ano_2012!$AT$7:$AT$253)</f>
        <v>0</v>
      </c>
      <c r="AR207" s="40">
        <f>SUMIF(Entrada_Dados_Ano_2012!$C$7:$C$253,D207,Entrada_Dados_Ano_2012!$AU$7:$AU$253)</f>
        <v>0</v>
      </c>
      <c r="AS207" s="40">
        <f>SUMIF(Entrada_Dados_Ano_2012!$C$7:$C$253,D207,Entrada_Dados_Ano_2012!$AV$7:$AV$253)</f>
        <v>0</v>
      </c>
      <c r="AT207" s="40">
        <f>SUMIF(Entrada_Dados_Ano_2012!$C$7:$C$253,D207,Entrada_Dados_Ano_2012!$AW$7:$AW$253)</f>
        <v>0</v>
      </c>
      <c r="AU207" s="40">
        <f>SUMIF(Entrada_Dados_Ano_2012!$C$7:$C$253,D207,Entrada_Dados_Ano_2012!$AX$7:$AX$253)</f>
        <v>45</v>
      </c>
      <c r="AV207" s="40">
        <f>SUMIF(Entrada_Dados_Ano_2012!$C$7:$C$253,D207,Entrada_Dados_Ano_2012!$AY$7:$AY$253)</f>
        <v>0</v>
      </c>
      <c r="AW207" s="40">
        <f>SUMIF(Entrada_Dados_Ano_2012!$C$7:$C$253,D207,Entrada_Dados_Ano_2012!$AZ$7:$AZ$253)</f>
        <v>464759</v>
      </c>
      <c r="AX207" s="40">
        <f>SUMIF(Entrada_Dados_Ano_2012!$C$7:$C$253,D207,Entrada_Dados_Ano_2012!$BA$7:$BA$253)</f>
        <v>0</v>
      </c>
      <c r="AY207" s="40">
        <f>SUMIF(Entrada_Dados_Ano_2012!$C$7:$C$253,D207,Entrada_Dados_Ano_2012!$BB$7:$BB$253)</f>
        <v>0</v>
      </c>
      <c r="AZ207" s="40">
        <f>SUMIF(Entrada_Dados_Ano_2012!$C$7:$C$253,D207,Entrada_Dados_Ano_2012!$BC$7:$BC$253)</f>
        <v>0</v>
      </c>
      <c r="BA207" s="40">
        <f>SUMIF(Entrada_Dados_Ano_2012!$C$7:$C$253,D207,Entrada_Dados_Ano_2012!$BD$7:$BD$253)</f>
        <v>0</v>
      </c>
      <c r="BB207" s="40">
        <f>SUMIF(Entrada_Dados_Ano_2012!$C$7:$C$253,D207,Entrada_Dados_Ano_2012!$BE$7:$BE$253)</f>
        <v>0</v>
      </c>
      <c r="BC207" s="40">
        <f>SUMIF(Entrada_Dados_Ano_2012!$C$7:$C$253,D207,Entrada_Dados_Ano_2012!$BF$7:$BF$253)</f>
        <v>0</v>
      </c>
      <c r="BD207" s="40">
        <f>SUMIF(Entrada_Dados_Ano_2012!$C$7:$C$253,D207,Entrada_Dados_Ano_2012!$BG$7:$BG$253)</f>
        <v>0</v>
      </c>
      <c r="BE207" s="40">
        <f>SUMIF(Entrada_Dados_Ano_2012!$C$7:$C$253,D207,Entrada_Dados_Ano_2012!$BH$7:$BH$253)</f>
        <v>2300</v>
      </c>
      <c r="BF207" s="40">
        <f>SUMIF(Entrada_Dados_Ano_2012!$C$7:$C$253,D207,Entrada_Dados_Ano_2012!$BI$7:$BI$253)</f>
        <v>0</v>
      </c>
      <c r="BG207" s="40">
        <f>SUMIF(Entrada_Dados_Ano_2012!$C$7:$C$253,D207,Entrada_Dados_Ano_2012!$BJ$7:$BJ$253)</f>
        <v>0</v>
      </c>
      <c r="BH207" s="40">
        <f>SUMIF(Entrada_Dados_Ano_2012!$C$7:$C$253,D207,Entrada_Dados_Ano_2012!$BK$7:$BK$253)</f>
        <v>0</v>
      </c>
      <c r="BI207" s="40">
        <f>SUMIF(Entrada_Dados_Ano_2012!$C$7:$C$253,D207,Entrada_Dados_Ano_2012!$BL$7:$BL$253)</f>
        <v>0</v>
      </c>
      <c r="BK207" s="80">
        <v>200</v>
      </c>
      <c r="BL207" s="81">
        <f t="shared" si="367"/>
        <v>0</v>
      </c>
      <c r="BM207" s="80" t="str">
        <f>IF(BL207=1,SUM($BL$8:BL207),"")</f>
        <v/>
      </c>
      <c r="BN207" s="86" t="str">
        <f t="shared" si="368"/>
        <v>Rubiataba</v>
      </c>
      <c r="BO207" s="117">
        <f t="shared" si="451"/>
        <v>0</v>
      </c>
      <c r="BP207" s="116">
        <f>HLOOKUP($BP$6,$BZ$6:DI207,BX207)</f>
        <v>0</v>
      </c>
      <c r="BQ207" s="117">
        <f>HLOOKUP($BQ$6,$DJ$6:ES207,BX207)</f>
        <v>0</v>
      </c>
      <c r="BR207" s="116">
        <f>HLOOKUP($BR$6,$ET$6:GC207,BX207)</f>
        <v>0</v>
      </c>
      <c r="BS207" s="84" t="str">
        <f t="shared" si="369"/>
        <v/>
      </c>
      <c r="BT207" s="96" t="str">
        <f>IF((SUM($BL206:$BL$254)=0),"",IF($BK207=VLOOKUP($BK207,$BM$8:$BM$254,1),IF(VLOOKUP($BK207,$BM$8:$BO$254,2)=0,"",VLOOKUP($BK207,$BM$8:$BO$254,3))," "))</f>
        <v/>
      </c>
      <c r="BU207" s="93" t="str">
        <f t="shared" si="370"/>
        <v/>
      </c>
      <c r="BV207" s="90" t="str">
        <f t="shared" si="371"/>
        <v/>
      </c>
      <c r="BW207" s="93" t="str">
        <f t="shared" si="372"/>
        <v/>
      </c>
      <c r="BX207" s="97">
        <v>202</v>
      </c>
      <c r="BY207" s="29"/>
      <c r="BZ207" s="113"/>
      <c r="CA207" s="113">
        <f t="shared" si="373"/>
        <v>0</v>
      </c>
      <c r="CB207" s="113">
        <f t="shared" si="374"/>
        <v>0</v>
      </c>
      <c r="CC207" s="113">
        <f t="shared" si="375"/>
        <v>0</v>
      </c>
      <c r="CD207" s="113">
        <f t="shared" si="376"/>
        <v>0</v>
      </c>
      <c r="CE207" s="113">
        <f t="shared" ca="1" si="377"/>
        <v>0</v>
      </c>
      <c r="CF207" s="113">
        <f t="shared" si="378"/>
        <v>30</v>
      </c>
      <c r="CG207" s="113">
        <f t="shared" si="379"/>
        <v>0</v>
      </c>
      <c r="CH207" s="113">
        <f t="shared" si="380"/>
        <v>0</v>
      </c>
      <c r="CI207" s="113">
        <f t="shared" si="340"/>
        <v>0</v>
      </c>
      <c r="CJ207" s="113">
        <f t="shared" si="341"/>
        <v>0</v>
      </c>
      <c r="CK207" s="113">
        <f t="shared" si="381"/>
        <v>6668</v>
      </c>
      <c r="CL207" s="113">
        <f t="shared" si="382"/>
        <v>0</v>
      </c>
      <c r="CM207" s="113">
        <f t="shared" si="383"/>
        <v>0</v>
      </c>
      <c r="CN207" s="113">
        <f t="shared" si="384"/>
        <v>0</v>
      </c>
      <c r="CO207" s="113">
        <f t="shared" si="385"/>
        <v>0</v>
      </c>
      <c r="CP207" s="113">
        <f t="shared" si="386"/>
        <v>0</v>
      </c>
      <c r="CQ207" s="113">
        <f t="shared" si="387"/>
        <v>0</v>
      </c>
      <c r="CR207" s="113">
        <f t="shared" si="388"/>
        <v>0</v>
      </c>
      <c r="CS207" s="113">
        <f t="shared" si="342"/>
        <v>0</v>
      </c>
      <c r="CT207" s="113">
        <f t="shared" si="343"/>
        <v>0</v>
      </c>
      <c r="CU207" s="113">
        <f t="shared" si="344"/>
        <v>0</v>
      </c>
      <c r="CV207" s="113">
        <f t="shared" si="345"/>
        <v>0</v>
      </c>
      <c r="CW207" s="113">
        <f t="shared" si="389"/>
        <v>0</v>
      </c>
      <c r="CX207" s="113">
        <f t="shared" si="346"/>
        <v>0</v>
      </c>
      <c r="CY207" s="113">
        <f t="shared" si="347"/>
        <v>0</v>
      </c>
      <c r="CZ207" s="113">
        <f t="shared" si="348"/>
        <v>0</v>
      </c>
      <c r="DA207" s="113">
        <f t="shared" si="390"/>
        <v>0</v>
      </c>
      <c r="DB207" s="113">
        <f t="shared" si="391"/>
        <v>460</v>
      </c>
      <c r="DC207" s="113">
        <f t="shared" si="392"/>
        <v>0</v>
      </c>
      <c r="DD207" s="113">
        <f t="shared" si="393"/>
        <v>0</v>
      </c>
      <c r="DE207" s="113">
        <f t="shared" si="394"/>
        <v>0</v>
      </c>
      <c r="DF207" s="113">
        <f t="shared" si="395"/>
        <v>0</v>
      </c>
      <c r="DG207" s="113">
        <f t="shared" si="396"/>
        <v>0</v>
      </c>
      <c r="DH207" s="113">
        <f t="shared" si="397"/>
        <v>0</v>
      </c>
      <c r="DI207" s="113">
        <f t="shared" si="398"/>
        <v>0</v>
      </c>
      <c r="DJ207" s="113"/>
      <c r="DK207" s="113">
        <f t="shared" si="399"/>
        <v>0</v>
      </c>
      <c r="DL207" s="113">
        <f t="shared" si="400"/>
        <v>0</v>
      </c>
      <c r="DM207" s="113">
        <f t="shared" si="401"/>
        <v>0</v>
      </c>
      <c r="DN207" s="113">
        <f t="shared" si="402"/>
        <v>0</v>
      </c>
      <c r="DO207" s="113">
        <f t="shared" si="403"/>
        <v>0</v>
      </c>
      <c r="DP207" s="113">
        <f t="shared" si="404"/>
        <v>30</v>
      </c>
      <c r="DQ207" s="113">
        <f t="shared" si="405"/>
        <v>0</v>
      </c>
      <c r="DR207" s="113">
        <f t="shared" si="406"/>
        <v>0</v>
      </c>
      <c r="DS207" s="113">
        <f t="shared" si="349"/>
        <v>0</v>
      </c>
      <c r="DT207" s="113">
        <f t="shared" si="350"/>
        <v>0</v>
      </c>
      <c r="DU207" s="113">
        <f t="shared" si="407"/>
        <v>6668</v>
      </c>
      <c r="DV207" s="113">
        <f t="shared" si="408"/>
        <v>0</v>
      </c>
      <c r="DW207" s="113">
        <f t="shared" si="409"/>
        <v>0</v>
      </c>
      <c r="DX207" s="113">
        <f t="shared" si="410"/>
        <v>0</v>
      </c>
      <c r="DY207" s="113">
        <f t="shared" si="411"/>
        <v>0</v>
      </c>
      <c r="DZ207" s="113">
        <f t="shared" si="412"/>
        <v>0</v>
      </c>
      <c r="EA207" s="113">
        <f t="shared" si="413"/>
        <v>0</v>
      </c>
      <c r="EB207" s="113">
        <f t="shared" si="414"/>
        <v>0</v>
      </c>
      <c r="EC207" s="113">
        <f t="shared" si="351"/>
        <v>0</v>
      </c>
      <c r="ED207" s="113">
        <f t="shared" si="352"/>
        <v>0</v>
      </c>
      <c r="EE207" s="113">
        <f t="shared" si="353"/>
        <v>0</v>
      </c>
      <c r="EF207" s="113">
        <f t="shared" si="354"/>
        <v>0</v>
      </c>
      <c r="EG207" s="113">
        <f t="shared" si="415"/>
        <v>0</v>
      </c>
      <c r="EH207" s="113">
        <f t="shared" si="355"/>
        <v>0</v>
      </c>
      <c r="EI207" s="113">
        <f t="shared" si="356"/>
        <v>0</v>
      </c>
      <c r="EJ207" s="113">
        <f t="shared" si="357"/>
        <v>0</v>
      </c>
      <c r="EK207" s="113">
        <f t="shared" si="416"/>
        <v>0</v>
      </c>
      <c r="EL207" s="113">
        <f t="shared" si="417"/>
        <v>460</v>
      </c>
      <c r="EM207" s="113">
        <f t="shared" si="418"/>
        <v>0</v>
      </c>
      <c r="EN207" s="113">
        <f t="shared" si="419"/>
        <v>0</v>
      </c>
      <c r="EO207" s="113">
        <f t="shared" si="420"/>
        <v>0</v>
      </c>
      <c r="EP207" s="113">
        <f t="shared" si="421"/>
        <v>0</v>
      </c>
      <c r="EQ207" s="113">
        <f t="shared" si="422"/>
        <v>0</v>
      </c>
      <c r="ER207" s="113">
        <f t="shared" si="423"/>
        <v>0</v>
      </c>
      <c r="ES207" s="113">
        <f t="shared" si="424"/>
        <v>0</v>
      </c>
      <c r="ET207" s="113"/>
      <c r="EU207" s="113">
        <f t="shared" si="425"/>
        <v>0</v>
      </c>
      <c r="EV207" s="113">
        <f t="shared" si="426"/>
        <v>0</v>
      </c>
      <c r="EW207" s="113">
        <f t="shared" si="427"/>
        <v>0</v>
      </c>
      <c r="EX207" s="113">
        <f t="shared" si="428"/>
        <v>0</v>
      </c>
      <c r="EY207" s="113">
        <f t="shared" si="429"/>
        <v>0</v>
      </c>
      <c r="EZ207" s="113">
        <f t="shared" si="430"/>
        <v>45</v>
      </c>
      <c r="FA207" s="113">
        <f t="shared" si="431"/>
        <v>0</v>
      </c>
      <c r="FB207" s="113">
        <f t="shared" si="432"/>
        <v>0</v>
      </c>
      <c r="FC207" s="113">
        <f t="shared" si="358"/>
        <v>0</v>
      </c>
      <c r="FD207" s="113">
        <f t="shared" si="359"/>
        <v>0</v>
      </c>
      <c r="FE207" s="113">
        <f t="shared" si="433"/>
        <v>464759</v>
      </c>
      <c r="FF207" s="113">
        <f t="shared" si="434"/>
        <v>0</v>
      </c>
      <c r="FG207" s="113">
        <f t="shared" si="435"/>
        <v>0</v>
      </c>
      <c r="FH207" s="113">
        <f t="shared" si="436"/>
        <v>0</v>
      </c>
      <c r="FI207" s="113">
        <f t="shared" si="437"/>
        <v>0</v>
      </c>
      <c r="FJ207" s="113">
        <f t="shared" si="438"/>
        <v>0</v>
      </c>
      <c r="FK207" s="113">
        <f t="shared" si="439"/>
        <v>0</v>
      </c>
      <c r="FL207" s="113">
        <f t="shared" si="440"/>
        <v>0</v>
      </c>
      <c r="FM207" s="113">
        <f t="shared" si="360"/>
        <v>0</v>
      </c>
      <c r="FN207" s="113">
        <f t="shared" si="361"/>
        <v>0</v>
      </c>
      <c r="FO207" s="113">
        <f t="shared" si="362"/>
        <v>0</v>
      </c>
      <c r="FP207" s="113">
        <f t="shared" si="363"/>
        <v>0</v>
      </c>
      <c r="FQ207" s="113">
        <f t="shared" si="441"/>
        <v>0</v>
      </c>
      <c r="FR207" s="113">
        <f t="shared" si="364"/>
        <v>0</v>
      </c>
      <c r="FS207" s="113">
        <f t="shared" si="365"/>
        <v>0</v>
      </c>
      <c r="FT207" s="113">
        <f t="shared" si="366"/>
        <v>0</v>
      </c>
      <c r="FU207" s="113">
        <f t="shared" si="442"/>
        <v>0</v>
      </c>
      <c r="FV207" s="113">
        <f t="shared" si="443"/>
        <v>2300</v>
      </c>
      <c r="FW207" s="113">
        <f t="shared" si="444"/>
        <v>0</v>
      </c>
      <c r="FX207" s="113">
        <f t="shared" si="445"/>
        <v>0</v>
      </c>
      <c r="FY207" s="113">
        <f t="shared" si="446"/>
        <v>0</v>
      </c>
      <c r="FZ207" s="113">
        <f t="shared" si="447"/>
        <v>0</v>
      </c>
      <c r="GA207" s="113">
        <f t="shared" si="448"/>
        <v>0</v>
      </c>
      <c r="GB207" s="113">
        <f t="shared" si="449"/>
        <v>0</v>
      </c>
      <c r="GC207" s="113">
        <f t="shared" si="450"/>
        <v>0</v>
      </c>
    </row>
    <row r="208" spans="2:185" ht="12.75" customHeight="1" x14ac:dyDescent="0.2">
      <c r="B208" s="124">
        <v>201</v>
      </c>
      <c r="C208" s="121" t="s">
        <v>465</v>
      </c>
      <c r="D208" s="126" t="s">
        <v>239</v>
      </c>
      <c r="E208" s="40">
        <f>SUMIF(Entrada_Dados_Ano_2012!$C$7:$C$253,D208,Entrada_Dados_Ano_2012!$D$7:$D$253)</f>
        <v>0</v>
      </c>
      <c r="F208" s="40">
        <f>SUMIF(Entrada_Dados_Ano_2012!$C$7:$C$253,D208,Entrada_Dados_Ano_2012!$E$7:$E$253)</f>
        <v>0</v>
      </c>
      <c r="G208" s="40">
        <f>SUMIF(Entrada_Dados_Ano_2012!$C$7:$C$253,D208,Entrada_Dados_Ano_2012!$F$7:$F$253)</f>
        <v>0</v>
      </c>
      <c r="H208" s="40">
        <f ca="1">SUMIF(Entrada_Dados_Ano_2012!$C$7:$C$253,D208,Entrada_Dados_Ano_2012!$G$7:$G$251)</f>
        <v>0</v>
      </c>
      <c r="I208" s="40">
        <f>SUMIF(Entrada_Dados_Ano_2012!$C$7:$C$251,D208,Entrada_Dados_Ano_2012!$H$7:$H$253)</f>
        <v>50</v>
      </c>
      <c r="J208" s="40">
        <f>SUMIF(Entrada_Dados_Ano_2012!$C$7:$C$253,D208,Entrada_Dados_Ano_2012!$I$7:$I$253)</f>
        <v>0</v>
      </c>
      <c r="K208" s="40">
        <f>SUMIF(Entrada_Dados_Ano_2012!$C$7:$C$253,D208,Entrada_Dados_Ano_2012!$J$7:$J$253)</f>
        <v>0</v>
      </c>
      <c r="L208" s="40">
        <f>SUMIF(Entrada_Dados_Ano_2012!$C$7:$C$253,D208,Entrada_Dados_Ano_2012!$K$7:$K$253)</f>
        <v>0</v>
      </c>
      <c r="M208" s="40">
        <f>SUMIF(Entrada_Dados_Ano_2012!$C$7:$C$253,D208,Entrada_Dados_Ano_2012!$L$7:$L$253)</f>
        <v>0</v>
      </c>
      <c r="N208" s="40">
        <f>SUMIF(Entrada_Dados_Ano_2012!$C$7:$C$253,D208,Entrada_Dados_Ano_2012!$M$7:$M$253)</f>
        <v>0</v>
      </c>
      <c r="O208" s="40">
        <f>SUMIF(Entrada_Dados_Ano_2012!$C$7:$C$253,D208,Entrada_Dados_Ano_2012!$N$7:$N$253)</f>
        <v>0</v>
      </c>
      <c r="P208" s="40">
        <f>SUMIF(Entrada_Dados_Ano_2012!$C$7:$C$253,D208,Entrada_Dados_Ano_2012!$O$7:$O$253)</f>
        <v>0</v>
      </c>
      <c r="Q208" s="40">
        <f>SUMIF(Entrada_Dados_Ano_2012!$C$7:$C$253,D208,Entrada_Dados_Ano_2012!$P$7:$P$253)</f>
        <v>50</v>
      </c>
      <c r="R208" s="40">
        <f>SUMIF(Entrada_Dados_Ano_2012!$C$7:$C$253,D208,Entrada_Dados_Ano_2012!$Q$7:$Q$253)</f>
        <v>0</v>
      </c>
      <c r="S208" s="40">
        <f>SUMIF(Entrada_Dados_Ano_2012!$C$7:$C$253,D208,Entrada_Dados_Ano_2012!$R$7:$R$253)</f>
        <v>240</v>
      </c>
      <c r="T208" s="40">
        <f>SUMIF(Entrada_Dados_Ano_2012!$C$7:$C$253,D208,Entrada_Dados_Ano_2012!$S$7:$S$253)</f>
        <v>0</v>
      </c>
      <c r="U208" s="40">
        <f>SUMIF(Entrada_Dados_Ano_2012!$C$7:$C$253,D208,Entrada_Dados_Ano_2012!$T$7:$T$253)</f>
        <v>0</v>
      </c>
      <c r="V208" s="40">
        <f>SUMIF(Entrada_Dados_Ano_2012!$C$7:$C$253,D208,Entrada_Dados_Ano_2012!$U$7:$U$253)</f>
        <v>0</v>
      </c>
      <c r="W208" s="145">
        <f>SUMIF(Entrada_Dados_Ano_2012!$C$7:$C$253,D208,Entrada_Dados_Ano_2012!$V$7:$V$253)</f>
        <v>0</v>
      </c>
      <c r="X208" s="142">
        <f>SUMIF(Entrada_Dados_Ano_2012!$C$7:$C$253,D208,Entrada_Dados_Ano_2012!$Y$7:$Y$253)</f>
        <v>0</v>
      </c>
      <c r="Y208" s="40">
        <f>SUMIF(Entrada_Dados_Ano_2012!$C$7:$C$253,D208,Entrada_Dados_Ano_2012!$Z$7:$Z$253)</f>
        <v>0</v>
      </c>
      <c r="Z208" s="40">
        <f>SUMIF(Entrada_Dados_Ano_2012!$C$7:$C$253,D208,Entrada_Dados_Ano_2012!$AA$7:$AA$253)</f>
        <v>0</v>
      </c>
      <c r="AA208" s="40">
        <f>SUMIF(Entrada_Dados_Ano_2012!$C$7:$C$253,D208,Entrada_Dados_Ano_2012!$AB$7:$AB$253)</f>
        <v>0</v>
      </c>
      <c r="AB208" s="40">
        <f>SUMIF(Entrada_Dados_Ano_2012!$C$7:$C$253,D208,Entrada_Dados_Ano_2012!$AC$7:$AC$253)</f>
        <v>50</v>
      </c>
      <c r="AC208" s="40">
        <f>SUMIF(Entrada_Dados_Ano_2012!$C$7:$C$253,D208,Entrada_Dados_Ano_2012!$AD$7:$AD$253)</f>
        <v>0</v>
      </c>
      <c r="AD208" s="40">
        <f>SUMIF(Entrada_Dados_Ano_2012!$C$7:$C$253,D208,Entrada_Dados_Ano_2012!$AE$7:$AE$253)</f>
        <v>0</v>
      </c>
      <c r="AE208" s="40">
        <f>SUMIF(Entrada_Dados_Ano_2012!$C$7:$C$253,D208,Entrada_Dados_Ano_2012!$AF$7:$AF$253)</f>
        <v>0</v>
      </c>
      <c r="AF208" s="40">
        <f>SUMIF(Entrada_Dados_Ano_2012!$C$7:$C$253,D208,Entrada_Dados_Ano_2012!$AG$7:$AG$253)</f>
        <v>0</v>
      </c>
      <c r="AG208" s="40">
        <f>SUMIF(Entrada_Dados_Ano_2012!$C$7:$C$253,D208,Entrada_Dados_Ano_2012!$AH$7:$AH$253)</f>
        <v>0</v>
      </c>
      <c r="AH208" s="40">
        <f>SUMIF(Entrada_Dados_Ano_2012!$C$7:$C$253,D208,Entrada_Dados_Ano_2012!$AI$7:$AI$253)</f>
        <v>0</v>
      </c>
      <c r="AI208" s="40">
        <f>SUMIF(Entrada_Dados_Ano_2012!$C$7:$C$253,D208,Entrada_Dados_Ano_2012!$AJ$7:$AJ$253)</f>
        <v>0</v>
      </c>
      <c r="AJ208" s="40">
        <f>SUMIF(Entrada_Dados_Ano_2012!$C$7:$C$253,D208,Entrada_Dados_Ano_2012!$AK$7:$AK$253)</f>
        <v>50</v>
      </c>
      <c r="AK208" s="40">
        <f>SUMIF(Entrada_Dados_Ano_2012!$C$7:$C$253,D208,Entrada_Dados_Ano_2012!$AL$7:$AL$253)</f>
        <v>0</v>
      </c>
      <c r="AL208" s="40">
        <f>SUMIF(Entrada_Dados_Ano_2012!$C$7:$C$253,D208,Entrada_Dados_Ano_2012!$AM$7:$AM$253)</f>
        <v>240</v>
      </c>
      <c r="AM208" s="40">
        <f>SUMIF(Entrada_Dados_Ano_2012!$C$7:$C$253,D208,Entrada_Dados_Ano_2012!$AN$7:$AN$253)</f>
        <v>0</v>
      </c>
      <c r="AN208" s="40">
        <f>SUMIF(Entrada_Dados_Ano_2012!$C$7:$C$253,D208,Entrada_Dados_Ano_2012!$AO$7:$AO$253)</f>
        <v>0</v>
      </c>
      <c r="AO208" s="40">
        <f>SUMIF(Entrada_Dados_Ano_2012!$C$7:$C$253,D208,Entrada_Dados_Ano_2012!$AP$7:$AP$253)</f>
        <v>0</v>
      </c>
      <c r="AP208" s="145">
        <f>SUMIF(Entrada_Dados_Ano_2012!$C$7:$C$253,D208,Entrada_Dados_Ano_2012!$AQ$7:$AQ$253)</f>
        <v>0</v>
      </c>
      <c r="AQ208" s="142">
        <f>SUMIF(Entrada_Dados_Ano_2012!$C$7:$C$253,D208,Entrada_Dados_Ano_2012!$AT$7:$AT$253)</f>
        <v>0</v>
      </c>
      <c r="AR208" s="40">
        <f>SUMIF(Entrada_Dados_Ano_2012!$C$7:$C$253,D208,Entrada_Dados_Ano_2012!$AU$7:$AU$253)</f>
        <v>0</v>
      </c>
      <c r="AS208" s="40">
        <f>SUMIF(Entrada_Dados_Ano_2012!$C$7:$C$253,D208,Entrada_Dados_Ano_2012!$AV$7:$AV$253)</f>
        <v>0</v>
      </c>
      <c r="AT208" s="40">
        <f>SUMIF(Entrada_Dados_Ano_2012!$C$7:$C$253,D208,Entrada_Dados_Ano_2012!$AW$7:$AW$253)</f>
        <v>0</v>
      </c>
      <c r="AU208" s="40">
        <f>SUMIF(Entrada_Dados_Ano_2012!$C$7:$C$253,D208,Entrada_Dados_Ano_2012!$AX$7:$AX$253)</f>
        <v>85</v>
      </c>
      <c r="AV208" s="40">
        <f>SUMIF(Entrada_Dados_Ano_2012!$C$7:$C$253,D208,Entrada_Dados_Ano_2012!$AY$7:$AY$253)</f>
        <v>0</v>
      </c>
      <c r="AW208" s="40">
        <f>SUMIF(Entrada_Dados_Ano_2012!$C$7:$C$253,D208,Entrada_Dados_Ano_2012!$AZ$7:$AZ$253)</f>
        <v>0</v>
      </c>
      <c r="AX208" s="40">
        <f>SUMIF(Entrada_Dados_Ano_2012!$C$7:$C$253,D208,Entrada_Dados_Ano_2012!$BA$7:$BA$253)</f>
        <v>0</v>
      </c>
      <c r="AY208" s="40">
        <f>SUMIF(Entrada_Dados_Ano_2012!$C$7:$C$253,D208,Entrada_Dados_Ano_2012!$BB$7:$BB$253)</f>
        <v>0</v>
      </c>
      <c r="AZ208" s="40">
        <f>SUMIF(Entrada_Dados_Ano_2012!$C$7:$C$253,D208,Entrada_Dados_Ano_2012!$BC$7:$BC$253)</f>
        <v>0</v>
      </c>
      <c r="BA208" s="40">
        <f>SUMIF(Entrada_Dados_Ano_2012!$C$7:$C$253,D208,Entrada_Dados_Ano_2012!$BD$7:$BD$253)</f>
        <v>0</v>
      </c>
      <c r="BB208" s="40">
        <f>SUMIF(Entrada_Dados_Ano_2012!$C$7:$C$253,D208,Entrada_Dados_Ano_2012!$BE$7:$BE$253)</f>
        <v>0</v>
      </c>
      <c r="BC208" s="40">
        <f>SUMIF(Entrada_Dados_Ano_2012!$C$7:$C$253,D208,Entrada_Dados_Ano_2012!$BF$7:$BF$253)</f>
        <v>900</v>
      </c>
      <c r="BD208" s="40">
        <f>SUMIF(Entrada_Dados_Ano_2012!$C$7:$C$253,D208,Entrada_Dados_Ano_2012!$BG$7:$BG$253)</f>
        <v>0</v>
      </c>
      <c r="BE208" s="40">
        <f>SUMIF(Entrada_Dados_Ano_2012!$C$7:$C$253,D208,Entrada_Dados_Ano_2012!$BH$7:$BH$253)</f>
        <v>1200</v>
      </c>
      <c r="BF208" s="40">
        <f>SUMIF(Entrada_Dados_Ano_2012!$C$7:$C$253,D208,Entrada_Dados_Ano_2012!$BI$7:$BI$253)</f>
        <v>0</v>
      </c>
      <c r="BG208" s="40">
        <f>SUMIF(Entrada_Dados_Ano_2012!$C$7:$C$253,D208,Entrada_Dados_Ano_2012!$BJ$7:$BJ$253)</f>
        <v>0</v>
      </c>
      <c r="BH208" s="40">
        <f>SUMIF(Entrada_Dados_Ano_2012!$C$7:$C$253,D208,Entrada_Dados_Ano_2012!$BK$7:$BK$253)</f>
        <v>0</v>
      </c>
      <c r="BI208" s="40">
        <f>SUMIF(Entrada_Dados_Ano_2012!$C$7:$C$253,D208,Entrada_Dados_Ano_2012!$BL$7:$BL$253)</f>
        <v>0</v>
      </c>
      <c r="BK208" s="80">
        <v>201</v>
      </c>
      <c r="BL208" s="81">
        <f t="shared" si="367"/>
        <v>0</v>
      </c>
      <c r="BM208" s="80" t="str">
        <f>IF(BL208=1,SUM($BL$8:BL208),"")</f>
        <v/>
      </c>
      <c r="BN208" s="86" t="str">
        <f t="shared" si="368"/>
        <v>Sanclerlândia</v>
      </c>
      <c r="BO208" s="117">
        <f t="shared" si="451"/>
        <v>0</v>
      </c>
      <c r="BP208" s="116">
        <f>HLOOKUP($BP$6,$BZ$6:DI208,BX208)</f>
        <v>0</v>
      </c>
      <c r="BQ208" s="117">
        <f>HLOOKUP($BQ$6,$DJ$6:ES208,BX208)</f>
        <v>0</v>
      </c>
      <c r="BR208" s="116">
        <f>HLOOKUP($BR$6,$ET$6:GC208,BX208)</f>
        <v>0</v>
      </c>
      <c r="BS208" s="84" t="str">
        <f t="shared" si="369"/>
        <v/>
      </c>
      <c r="BT208" s="96" t="str">
        <f>IF((SUM($BL207:$BL$254)=0),"",IF($BK208=VLOOKUP($BK208,$BM$8:$BM$254,1),IF(VLOOKUP($BK208,$BM$8:$BO$254,2)=0,"",VLOOKUP($BK208,$BM$8:$BO$254,3))," "))</f>
        <v/>
      </c>
      <c r="BU208" s="93" t="str">
        <f t="shared" si="370"/>
        <v/>
      </c>
      <c r="BV208" s="90" t="str">
        <f t="shared" si="371"/>
        <v/>
      </c>
      <c r="BW208" s="93" t="str">
        <f t="shared" si="372"/>
        <v/>
      </c>
      <c r="BX208" s="97">
        <v>203</v>
      </c>
      <c r="BY208" s="29"/>
      <c r="BZ208" s="113"/>
      <c r="CA208" s="113">
        <f t="shared" si="373"/>
        <v>0</v>
      </c>
      <c r="CB208" s="113">
        <f t="shared" si="374"/>
        <v>0</v>
      </c>
      <c r="CC208" s="113">
        <f t="shared" si="375"/>
        <v>0</v>
      </c>
      <c r="CD208" s="113">
        <f t="shared" si="376"/>
        <v>0</v>
      </c>
      <c r="CE208" s="113">
        <f t="shared" ca="1" si="377"/>
        <v>0</v>
      </c>
      <c r="CF208" s="113">
        <f t="shared" si="378"/>
        <v>50</v>
      </c>
      <c r="CG208" s="113">
        <f t="shared" si="379"/>
        <v>0</v>
      </c>
      <c r="CH208" s="113">
        <f t="shared" si="380"/>
        <v>0</v>
      </c>
      <c r="CI208" s="113">
        <f t="shared" si="340"/>
        <v>0</v>
      </c>
      <c r="CJ208" s="113">
        <f t="shared" si="341"/>
        <v>0</v>
      </c>
      <c r="CK208" s="113">
        <f t="shared" si="381"/>
        <v>0</v>
      </c>
      <c r="CL208" s="113">
        <f t="shared" si="382"/>
        <v>0</v>
      </c>
      <c r="CM208" s="113">
        <f t="shared" si="383"/>
        <v>0</v>
      </c>
      <c r="CN208" s="113">
        <f t="shared" si="384"/>
        <v>0</v>
      </c>
      <c r="CO208" s="113">
        <f t="shared" si="385"/>
        <v>0</v>
      </c>
      <c r="CP208" s="113">
        <f t="shared" si="386"/>
        <v>0</v>
      </c>
      <c r="CQ208" s="113">
        <f t="shared" si="387"/>
        <v>0</v>
      </c>
      <c r="CR208" s="113">
        <f t="shared" si="388"/>
        <v>0</v>
      </c>
      <c r="CS208" s="113">
        <f t="shared" si="342"/>
        <v>0</v>
      </c>
      <c r="CT208" s="113">
        <f t="shared" si="343"/>
        <v>0</v>
      </c>
      <c r="CU208" s="113">
        <f t="shared" si="344"/>
        <v>0</v>
      </c>
      <c r="CV208" s="113">
        <f t="shared" si="345"/>
        <v>0</v>
      </c>
      <c r="CW208" s="113">
        <f t="shared" si="389"/>
        <v>50</v>
      </c>
      <c r="CX208" s="113">
        <f t="shared" si="346"/>
        <v>0</v>
      </c>
      <c r="CY208" s="113">
        <f t="shared" si="347"/>
        <v>0</v>
      </c>
      <c r="CZ208" s="113">
        <f t="shared" si="348"/>
        <v>0</v>
      </c>
      <c r="DA208" s="113">
        <f t="shared" si="390"/>
        <v>0</v>
      </c>
      <c r="DB208" s="113">
        <f t="shared" si="391"/>
        <v>240</v>
      </c>
      <c r="DC208" s="113">
        <f t="shared" si="392"/>
        <v>0</v>
      </c>
      <c r="DD208" s="113">
        <f t="shared" si="393"/>
        <v>0</v>
      </c>
      <c r="DE208" s="113">
        <f t="shared" si="394"/>
        <v>0</v>
      </c>
      <c r="DF208" s="113">
        <f t="shared" si="395"/>
        <v>0</v>
      </c>
      <c r="DG208" s="113">
        <f t="shared" si="396"/>
        <v>0</v>
      </c>
      <c r="DH208" s="113">
        <f t="shared" si="397"/>
        <v>0</v>
      </c>
      <c r="DI208" s="113">
        <f t="shared" si="398"/>
        <v>0</v>
      </c>
      <c r="DJ208" s="113"/>
      <c r="DK208" s="113">
        <f t="shared" si="399"/>
        <v>0</v>
      </c>
      <c r="DL208" s="113">
        <f t="shared" si="400"/>
        <v>0</v>
      </c>
      <c r="DM208" s="113">
        <f t="shared" si="401"/>
        <v>0</v>
      </c>
      <c r="DN208" s="113">
        <f t="shared" si="402"/>
        <v>0</v>
      </c>
      <c r="DO208" s="113">
        <f t="shared" si="403"/>
        <v>0</v>
      </c>
      <c r="DP208" s="113">
        <f t="shared" si="404"/>
        <v>50</v>
      </c>
      <c r="DQ208" s="113">
        <f t="shared" si="405"/>
        <v>0</v>
      </c>
      <c r="DR208" s="113">
        <f t="shared" si="406"/>
        <v>0</v>
      </c>
      <c r="DS208" s="113">
        <f t="shared" si="349"/>
        <v>0</v>
      </c>
      <c r="DT208" s="113">
        <f t="shared" si="350"/>
        <v>0</v>
      </c>
      <c r="DU208" s="113">
        <f t="shared" si="407"/>
        <v>0</v>
      </c>
      <c r="DV208" s="113">
        <f t="shared" si="408"/>
        <v>0</v>
      </c>
      <c r="DW208" s="113">
        <f t="shared" si="409"/>
        <v>0</v>
      </c>
      <c r="DX208" s="113">
        <f t="shared" si="410"/>
        <v>0</v>
      </c>
      <c r="DY208" s="113">
        <f t="shared" si="411"/>
        <v>0</v>
      </c>
      <c r="DZ208" s="113">
        <f t="shared" si="412"/>
        <v>0</v>
      </c>
      <c r="EA208" s="113">
        <f t="shared" si="413"/>
        <v>0</v>
      </c>
      <c r="EB208" s="113">
        <f t="shared" si="414"/>
        <v>0</v>
      </c>
      <c r="EC208" s="113">
        <f t="shared" si="351"/>
        <v>0</v>
      </c>
      <c r="ED208" s="113">
        <f t="shared" si="352"/>
        <v>0</v>
      </c>
      <c r="EE208" s="113">
        <f t="shared" si="353"/>
        <v>0</v>
      </c>
      <c r="EF208" s="113">
        <f t="shared" si="354"/>
        <v>0</v>
      </c>
      <c r="EG208" s="113">
        <f t="shared" si="415"/>
        <v>50</v>
      </c>
      <c r="EH208" s="113">
        <f t="shared" si="355"/>
        <v>0</v>
      </c>
      <c r="EI208" s="113">
        <f t="shared" si="356"/>
        <v>0</v>
      </c>
      <c r="EJ208" s="113">
        <f t="shared" si="357"/>
        <v>0</v>
      </c>
      <c r="EK208" s="113">
        <f t="shared" si="416"/>
        <v>0</v>
      </c>
      <c r="EL208" s="113">
        <f t="shared" si="417"/>
        <v>240</v>
      </c>
      <c r="EM208" s="113">
        <f t="shared" si="418"/>
        <v>0</v>
      </c>
      <c r="EN208" s="113">
        <f t="shared" si="419"/>
        <v>0</v>
      </c>
      <c r="EO208" s="113">
        <f t="shared" si="420"/>
        <v>0</v>
      </c>
      <c r="EP208" s="113">
        <f t="shared" si="421"/>
        <v>0</v>
      </c>
      <c r="EQ208" s="113">
        <f t="shared" si="422"/>
        <v>0</v>
      </c>
      <c r="ER208" s="113">
        <f t="shared" si="423"/>
        <v>0</v>
      </c>
      <c r="ES208" s="113">
        <f t="shared" si="424"/>
        <v>0</v>
      </c>
      <c r="ET208" s="113"/>
      <c r="EU208" s="113">
        <f t="shared" si="425"/>
        <v>0</v>
      </c>
      <c r="EV208" s="113">
        <f t="shared" si="426"/>
        <v>0</v>
      </c>
      <c r="EW208" s="113">
        <f t="shared" si="427"/>
        <v>0</v>
      </c>
      <c r="EX208" s="113">
        <f t="shared" si="428"/>
        <v>0</v>
      </c>
      <c r="EY208" s="113">
        <f t="shared" si="429"/>
        <v>0</v>
      </c>
      <c r="EZ208" s="113">
        <f t="shared" si="430"/>
        <v>85</v>
      </c>
      <c r="FA208" s="113">
        <f t="shared" si="431"/>
        <v>0</v>
      </c>
      <c r="FB208" s="113">
        <f t="shared" si="432"/>
        <v>0</v>
      </c>
      <c r="FC208" s="113">
        <f t="shared" si="358"/>
        <v>0</v>
      </c>
      <c r="FD208" s="113">
        <f t="shared" si="359"/>
        <v>0</v>
      </c>
      <c r="FE208" s="113">
        <f t="shared" si="433"/>
        <v>0</v>
      </c>
      <c r="FF208" s="113">
        <f t="shared" si="434"/>
        <v>0</v>
      </c>
      <c r="FG208" s="113">
        <f t="shared" si="435"/>
        <v>0</v>
      </c>
      <c r="FH208" s="113">
        <f t="shared" si="436"/>
        <v>0</v>
      </c>
      <c r="FI208" s="113">
        <f t="shared" si="437"/>
        <v>0</v>
      </c>
      <c r="FJ208" s="113">
        <f t="shared" si="438"/>
        <v>0</v>
      </c>
      <c r="FK208" s="113">
        <f t="shared" si="439"/>
        <v>0</v>
      </c>
      <c r="FL208" s="113">
        <f t="shared" si="440"/>
        <v>0</v>
      </c>
      <c r="FM208" s="113">
        <f t="shared" si="360"/>
        <v>0</v>
      </c>
      <c r="FN208" s="113">
        <f t="shared" si="361"/>
        <v>0</v>
      </c>
      <c r="FO208" s="113">
        <f t="shared" si="362"/>
        <v>0</v>
      </c>
      <c r="FP208" s="113">
        <f t="shared" si="363"/>
        <v>0</v>
      </c>
      <c r="FQ208" s="113">
        <f t="shared" si="441"/>
        <v>900</v>
      </c>
      <c r="FR208" s="113">
        <f t="shared" si="364"/>
        <v>0</v>
      </c>
      <c r="FS208" s="113">
        <f t="shared" si="365"/>
        <v>0</v>
      </c>
      <c r="FT208" s="113">
        <f t="shared" si="366"/>
        <v>0</v>
      </c>
      <c r="FU208" s="113">
        <f t="shared" si="442"/>
        <v>0</v>
      </c>
      <c r="FV208" s="113">
        <f t="shared" si="443"/>
        <v>1200</v>
      </c>
      <c r="FW208" s="113">
        <f t="shared" si="444"/>
        <v>0</v>
      </c>
      <c r="FX208" s="113">
        <f t="shared" si="445"/>
        <v>0</v>
      </c>
      <c r="FY208" s="113">
        <f t="shared" si="446"/>
        <v>0</v>
      </c>
      <c r="FZ208" s="113">
        <f t="shared" si="447"/>
        <v>0</v>
      </c>
      <c r="GA208" s="113">
        <f t="shared" si="448"/>
        <v>0</v>
      </c>
      <c r="GB208" s="113">
        <f t="shared" si="449"/>
        <v>0</v>
      </c>
      <c r="GC208" s="113">
        <f t="shared" si="450"/>
        <v>0</v>
      </c>
    </row>
    <row r="209" spans="2:185" ht="12.75" customHeight="1" x14ac:dyDescent="0.2">
      <c r="B209" s="124">
        <v>202</v>
      </c>
      <c r="C209" s="121" t="s">
        <v>466</v>
      </c>
      <c r="D209" s="126" t="s">
        <v>240</v>
      </c>
      <c r="E209" s="40">
        <f>SUMIF(Entrada_Dados_Ano_2012!$C$7:$C$253,D209,Entrada_Dados_Ano_2012!$D$7:$D$253)</f>
        <v>0</v>
      </c>
      <c r="F209" s="40">
        <f>SUMIF(Entrada_Dados_Ano_2012!$C$7:$C$253,D209,Entrada_Dados_Ano_2012!$E$7:$E$253)</f>
        <v>0</v>
      </c>
      <c r="G209" s="40">
        <f>SUMIF(Entrada_Dados_Ano_2012!$C$7:$C$253,D209,Entrada_Dados_Ano_2012!$F$7:$F$253)</f>
        <v>0</v>
      </c>
      <c r="H209" s="40">
        <f ca="1">SUMIF(Entrada_Dados_Ano_2012!$C$7:$C$253,D209,Entrada_Dados_Ano_2012!$G$7:$G$251)</f>
        <v>0</v>
      </c>
      <c r="I209" s="40">
        <f>SUMIF(Entrada_Dados_Ano_2012!$C$7:$C$251,D209,Entrada_Dados_Ano_2012!$H$7:$H$253)</f>
        <v>75</v>
      </c>
      <c r="J209" s="40">
        <f>SUMIF(Entrada_Dados_Ano_2012!$C$7:$C$253,D209,Entrada_Dados_Ano_2012!$I$7:$I$253)</f>
        <v>0</v>
      </c>
      <c r="K209" s="40">
        <f>SUMIF(Entrada_Dados_Ano_2012!$C$7:$C$253,D209,Entrada_Dados_Ano_2012!$J$7:$J$253)</f>
        <v>0</v>
      </c>
      <c r="L209" s="40">
        <f>SUMIF(Entrada_Dados_Ano_2012!$C$7:$C$253,D209,Entrada_Dados_Ano_2012!$K$7:$K$253)</f>
        <v>0</v>
      </c>
      <c r="M209" s="40">
        <f>SUMIF(Entrada_Dados_Ano_2012!$C$7:$C$253,D209,Entrada_Dados_Ano_2012!$L$7:$L$253)</f>
        <v>0</v>
      </c>
      <c r="N209" s="40">
        <f>SUMIF(Entrada_Dados_Ano_2012!$C$7:$C$253,D209,Entrada_Dados_Ano_2012!$M$7:$M$253)</f>
        <v>0</v>
      </c>
      <c r="O209" s="40">
        <f>SUMIF(Entrada_Dados_Ano_2012!$C$7:$C$253,D209,Entrada_Dados_Ano_2012!$N$7:$N$253)</f>
        <v>0</v>
      </c>
      <c r="P209" s="40">
        <f>SUMIF(Entrada_Dados_Ano_2012!$C$7:$C$253,D209,Entrada_Dados_Ano_2012!$O$7:$O$253)</f>
        <v>0</v>
      </c>
      <c r="Q209" s="40">
        <f>SUMIF(Entrada_Dados_Ano_2012!$C$7:$C$253,D209,Entrada_Dados_Ano_2012!$P$7:$P$253)</f>
        <v>0</v>
      </c>
      <c r="R209" s="40">
        <f>SUMIF(Entrada_Dados_Ano_2012!$C$7:$C$253,D209,Entrada_Dados_Ano_2012!$Q$7:$Q$253)</f>
        <v>0</v>
      </c>
      <c r="S209" s="40">
        <f>SUMIF(Entrada_Dados_Ano_2012!$C$7:$C$253,D209,Entrada_Dados_Ano_2012!$R$7:$R$253)</f>
        <v>1000</v>
      </c>
      <c r="T209" s="40">
        <f>SUMIF(Entrada_Dados_Ano_2012!$C$7:$C$253,D209,Entrada_Dados_Ano_2012!$S$7:$S$253)</f>
        <v>0</v>
      </c>
      <c r="U209" s="40">
        <f>SUMIF(Entrada_Dados_Ano_2012!$C$7:$C$253,D209,Entrada_Dados_Ano_2012!$T$7:$T$253)</f>
        <v>0</v>
      </c>
      <c r="V209" s="40">
        <f>SUMIF(Entrada_Dados_Ano_2012!$C$7:$C$253,D209,Entrada_Dados_Ano_2012!$U$7:$U$253)</f>
        <v>0</v>
      </c>
      <c r="W209" s="145">
        <f>SUMIF(Entrada_Dados_Ano_2012!$C$7:$C$253,D209,Entrada_Dados_Ano_2012!$V$7:$V$253)</f>
        <v>0</v>
      </c>
      <c r="X209" s="142">
        <f>SUMIF(Entrada_Dados_Ano_2012!$C$7:$C$253,D209,Entrada_Dados_Ano_2012!$Y$7:$Y$253)</f>
        <v>0</v>
      </c>
      <c r="Y209" s="40">
        <f>SUMIF(Entrada_Dados_Ano_2012!$C$7:$C$253,D209,Entrada_Dados_Ano_2012!$Z$7:$Z$253)</f>
        <v>0</v>
      </c>
      <c r="Z209" s="40">
        <f>SUMIF(Entrada_Dados_Ano_2012!$C$7:$C$253,D209,Entrada_Dados_Ano_2012!$AA$7:$AA$253)</f>
        <v>0</v>
      </c>
      <c r="AA209" s="40">
        <f>SUMIF(Entrada_Dados_Ano_2012!$C$7:$C$253,D209,Entrada_Dados_Ano_2012!$AB$7:$AB$253)</f>
        <v>0</v>
      </c>
      <c r="AB209" s="40">
        <f>SUMIF(Entrada_Dados_Ano_2012!$C$7:$C$253,D209,Entrada_Dados_Ano_2012!$AC$7:$AC$253)</f>
        <v>75</v>
      </c>
      <c r="AC209" s="40">
        <f>SUMIF(Entrada_Dados_Ano_2012!$C$7:$C$253,D209,Entrada_Dados_Ano_2012!$AD$7:$AD$253)</f>
        <v>0</v>
      </c>
      <c r="AD209" s="40">
        <f>SUMIF(Entrada_Dados_Ano_2012!$C$7:$C$253,D209,Entrada_Dados_Ano_2012!$AE$7:$AE$253)</f>
        <v>0</v>
      </c>
      <c r="AE209" s="40">
        <f>SUMIF(Entrada_Dados_Ano_2012!$C$7:$C$253,D209,Entrada_Dados_Ano_2012!$AF$7:$AF$253)</f>
        <v>0</v>
      </c>
      <c r="AF209" s="40">
        <f>SUMIF(Entrada_Dados_Ano_2012!$C$7:$C$253,D209,Entrada_Dados_Ano_2012!$AG$7:$AG$253)</f>
        <v>0</v>
      </c>
      <c r="AG209" s="40">
        <f>SUMIF(Entrada_Dados_Ano_2012!$C$7:$C$253,D209,Entrada_Dados_Ano_2012!$AH$7:$AH$253)</f>
        <v>0</v>
      </c>
      <c r="AH209" s="40">
        <f>SUMIF(Entrada_Dados_Ano_2012!$C$7:$C$253,D209,Entrada_Dados_Ano_2012!$AI$7:$AI$253)</f>
        <v>0</v>
      </c>
      <c r="AI209" s="40">
        <f>SUMIF(Entrada_Dados_Ano_2012!$C$7:$C$253,D209,Entrada_Dados_Ano_2012!$AJ$7:$AJ$253)</f>
        <v>0</v>
      </c>
      <c r="AJ209" s="40">
        <f>SUMIF(Entrada_Dados_Ano_2012!$C$7:$C$253,D209,Entrada_Dados_Ano_2012!$AK$7:$AK$253)</f>
        <v>0</v>
      </c>
      <c r="AK209" s="40">
        <f>SUMIF(Entrada_Dados_Ano_2012!$C$7:$C$253,D209,Entrada_Dados_Ano_2012!$AL$7:$AL$253)</f>
        <v>0</v>
      </c>
      <c r="AL209" s="40">
        <f>SUMIF(Entrada_Dados_Ano_2012!$C$7:$C$253,D209,Entrada_Dados_Ano_2012!$AM$7:$AM$253)</f>
        <v>1000</v>
      </c>
      <c r="AM209" s="40">
        <f>SUMIF(Entrada_Dados_Ano_2012!$C$7:$C$253,D209,Entrada_Dados_Ano_2012!$AN$7:$AN$253)</f>
        <v>0</v>
      </c>
      <c r="AN209" s="40">
        <f>SUMIF(Entrada_Dados_Ano_2012!$C$7:$C$253,D209,Entrada_Dados_Ano_2012!$AO$7:$AO$253)</f>
        <v>0</v>
      </c>
      <c r="AO209" s="40">
        <f>SUMIF(Entrada_Dados_Ano_2012!$C$7:$C$253,D209,Entrada_Dados_Ano_2012!$AP$7:$AP$253)</f>
        <v>0</v>
      </c>
      <c r="AP209" s="145">
        <f>SUMIF(Entrada_Dados_Ano_2012!$C$7:$C$253,D209,Entrada_Dados_Ano_2012!$AQ$7:$AQ$253)</f>
        <v>0</v>
      </c>
      <c r="AQ209" s="142">
        <f>SUMIF(Entrada_Dados_Ano_2012!$C$7:$C$253,D209,Entrada_Dados_Ano_2012!$AT$7:$AT$253)</f>
        <v>0</v>
      </c>
      <c r="AR209" s="40">
        <f>SUMIF(Entrada_Dados_Ano_2012!$C$7:$C$253,D209,Entrada_Dados_Ano_2012!$AU$7:$AU$253)</f>
        <v>0</v>
      </c>
      <c r="AS209" s="40">
        <f>SUMIF(Entrada_Dados_Ano_2012!$C$7:$C$253,D209,Entrada_Dados_Ano_2012!$AV$7:$AV$253)</f>
        <v>0</v>
      </c>
      <c r="AT209" s="40">
        <f>SUMIF(Entrada_Dados_Ano_2012!$C$7:$C$253,D209,Entrada_Dados_Ano_2012!$AW$7:$AW$253)</f>
        <v>0</v>
      </c>
      <c r="AU209" s="40">
        <f>SUMIF(Entrada_Dados_Ano_2012!$C$7:$C$253,D209,Entrada_Dados_Ano_2012!$AX$7:$AX$253)</f>
        <v>200</v>
      </c>
      <c r="AV209" s="40">
        <f>SUMIF(Entrada_Dados_Ano_2012!$C$7:$C$253,D209,Entrada_Dados_Ano_2012!$AY$7:$AY$253)</f>
        <v>0</v>
      </c>
      <c r="AW209" s="40">
        <f>SUMIF(Entrada_Dados_Ano_2012!$C$7:$C$253,D209,Entrada_Dados_Ano_2012!$AZ$7:$AZ$253)</f>
        <v>0</v>
      </c>
      <c r="AX209" s="40">
        <f>SUMIF(Entrada_Dados_Ano_2012!$C$7:$C$253,D209,Entrada_Dados_Ano_2012!$BA$7:$BA$253)</f>
        <v>0</v>
      </c>
      <c r="AY209" s="40">
        <f>SUMIF(Entrada_Dados_Ano_2012!$C$7:$C$253,D209,Entrada_Dados_Ano_2012!$BB$7:$BB$253)</f>
        <v>0</v>
      </c>
      <c r="AZ209" s="40">
        <f>SUMIF(Entrada_Dados_Ano_2012!$C$7:$C$253,D209,Entrada_Dados_Ano_2012!$BC$7:$BC$253)</f>
        <v>0</v>
      </c>
      <c r="BA209" s="40">
        <f>SUMIF(Entrada_Dados_Ano_2012!$C$7:$C$253,D209,Entrada_Dados_Ano_2012!$BD$7:$BD$253)</f>
        <v>0</v>
      </c>
      <c r="BB209" s="40">
        <f>SUMIF(Entrada_Dados_Ano_2012!$C$7:$C$253,D209,Entrada_Dados_Ano_2012!$BE$7:$BE$253)</f>
        <v>0</v>
      </c>
      <c r="BC209" s="40">
        <f>SUMIF(Entrada_Dados_Ano_2012!$C$7:$C$253,D209,Entrada_Dados_Ano_2012!$BF$7:$BF$253)</f>
        <v>0</v>
      </c>
      <c r="BD209" s="40">
        <f>SUMIF(Entrada_Dados_Ano_2012!$C$7:$C$253,D209,Entrada_Dados_Ano_2012!$BG$7:$BG$253)</f>
        <v>0</v>
      </c>
      <c r="BE209" s="40">
        <f>SUMIF(Entrada_Dados_Ano_2012!$C$7:$C$253,D209,Entrada_Dados_Ano_2012!$BH$7:$BH$253)</f>
        <v>5500</v>
      </c>
      <c r="BF209" s="40">
        <f>SUMIF(Entrada_Dados_Ano_2012!$C$7:$C$253,D209,Entrada_Dados_Ano_2012!$BI$7:$BI$253)</f>
        <v>0</v>
      </c>
      <c r="BG209" s="40">
        <f>SUMIF(Entrada_Dados_Ano_2012!$C$7:$C$253,D209,Entrada_Dados_Ano_2012!$BJ$7:$BJ$253)</f>
        <v>0</v>
      </c>
      <c r="BH209" s="40">
        <f>SUMIF(Entrada_Dados_Ano_2012!$C$7:$C$253,D209,Entrada_Dados_Ano_2012!$BK$7:$BK$253)</f>
        <v>0</v>
      </c>
      <c r="BI209" s="40">
        <f>SUMIF(Entrada_Dados_Ano_2012!$C$7:$C$253,D209,Entrada_Dados_Ano_2012!$BL$7:$BL$253)</f>
        <v>0</v>
      </c>
      <c r="BK209" s="80">
        <v>202</v>
      </c>
      <c r="BL209" s="81">
        <f t="shared" si="367"/>
        <v>0</v>
      </c>
      <c r="BM209" s="80" t="str">
        <f>IF(BL209=1,SUM($BL$8:BL209),"")</f>
        <v/>
      </c>
      <c r="BN209" s="86" t="str">
        <f t="shared" si="368"/>
        <v>Santa Bárbara de Goiás</v>
      </c>
      <c r="BO209" s="117">
        <f t="shared" si="451"/>
        <v>0</v>
      </c>
      <c r="BP209" s="116">
        <f>HLOOKUP($BP$6,$BZ$6:DI209,BX209)</f>
        <v>0</v>
      </c>
      <c r="BQ209" s="117">
        <f>HLOOKUP($BQ$6,$DJ$6:ES209,BX209)</f>
        <v>0</v>
      </c>
      <c r="BR209" s="116">
        <f>HLOOKUP($BR$6,$ET$6:GC209,BX209)</f>
        <v>0</v>
      </c>
      <c r="BS209" s="84" t="str">
        <f t="shared" si="369"/>
        <v/>
      </c>
      <c r="BT209" s="96" t="str">
        <f>IF((SUM($BL208:$BL$254)=0),"",IF($BK209=VLOOKUP($BK209,$BM$8:$BM$254,1),IF(VLOOKUP($BK209,$BM$8:$BO$254,2)=0,"",VLOOKUP($BK209,$BM$8:$BO$254,3))," "))</f>
        <v/>
      </c>
      <c r="BU209" s="93" t="str">
        <f t="shared" si="370"/>
        <v/>
      </c>
      <c r="BV209" s="90" t="str">
        <f t="shared" si="371"/>
        <v/>
      </c>
      <c r="BW209" s="93" t="str">
        <f t="shared" si="372"/>
        <v/>
      </c>
      <c r="BX209" s="97">
        <v>204</v>
      </c>
      <c r="BY209" s="29"/>
      <c r="BZ209" s="113"/>
      <c r="CA209" s="113">
        <f t="shared" si="373"/>
        <v>0</v>
      </c>
      <c r="CB209" s="113">
        <f t="shared" si="374"/>
        <v>0</v>
      </c>
      <c r="CC209" s="113">
        <f t="shared" si="375"/>
        <v>0</v>
      </c>
      <c r="CD209" s="113">
        <f t="shared" si="376"/>
        <v>0</v>
      </c>
      <c r="CE209" s="113">
        <f t="shared" ca="1" si="377"/>
        <v>0</v>
      </c>
      <c r="CF209" s="113">
        <f t="shared" si="378"/>
        <v>75</v>
      </c>
      <c r="CG209" s="113">
        <f t="shared" si="379"/>
        <v>40</v>
      </c>
      <c r="CH209" s="113">
        <f t="shared" si="380"/>
        <v>0</v>
      </c>
      <c r="CI209" s="113">
        <f t="shared" si="340"/>
        <v>0</v>
      </c>
      <c r="CJ209" s="113">
        <f t="shared" si="341"/>
        <v>20</v>
      </c>
      <c r="CK209" s="113">
        <f t="shared" si="381"/>
        <v>0</v>
      </c>
      <c r="CL209" s="113">
        <f t="shared" si="382"/>
        <v>0</v>
      </c>
      <c r="CM209" s="113">
        <f t="shared" si="383"/>
        <v>0</v>
      </c>
      <c r="CN209" s="113">
        <f t="shared" si="384"/>
        <v>0</v>
      </c>
      <c r="CO209" s="113">
        <f t="shared" si="385"/>
        <v>0</v>
      </c>
      <c r="CP209" s="113">
        <f t="shared" si="386"/>
        <v>0</v>
      </c>
      <c r="CQ209" s="113">
        <f t="shared" si="387"/>
        <v>0</v>
      </c>
      <c r="CR209" s="113">
        <f t="shared" si="388"/>
        <v>0</v>
      </c>
      <c r="CS209" s="113">
        <f t="shared" si="342"/>
        <v>0</v>
      </c>
      <c r="CT209" s="113">
        <f t="shared" si="343"/>
        <v>12</v>
      </c>
      <c r="CU209" s="113">
        <f t="shared" si="344"/>
        <v>0</v>
      </c>
      <c r="CV209" s="113">
        <f t="shared" si="345"/>
        <v>0</v>
      </c>
      <c r="CW209" s="113">
        <f t="shared" si="389"/>
        <v>0</v>
      </c>
      <c r="CX209" s="113">
        <f t="shared" si="346"/>
        <v>0</v>
      </c>
      <c r="CY209" s="113">
        <f t="shared" si="347"/>
        <v>0</v>
      </c>
      <c r="CZ209" s="113">
        <f t="shared" si="348"/>
        <v>0</v>
      </c>
      <c r="DA209" s="113">
        <f t="shared" si="390"/>
        <v>0</v>
      </c>
      <c r="DB209" s="113">
        <f t="shared" si="391"/>
        <v>1000</v>
      </c>
      <c r="DC209" s="113">
        <f t="shared" si="392"/>
        <v>0</v>
      </c>
      <c r="DD209" s="113">
        <f t="shared" si="393"/>
        <v>0</v>
      </c>
      <c r="DE209" s="113">
        <f t="shared" si="394"/>
        <v>0</v>
      </c>
      <c r="DF209" s="113">
        <f t="shared" si="395"/>
        <v>0</v>
      </c>
      <c r="DG209" s="113">
        <f t="shared" si="396"/>
        <v>0</v>
      </c>
      <c r="DH209" s="113">
        <f t="shared" si="397"/>
        <v>0</v>
      </c>
      <c r="DI209" s="113">
        <f t="shared" si="398"/>
        <v>0</v>
      </c>
      <c r="DJ209" s="113"/>
      <c r="DK209" s="113">
        <f t="shared" si="399"/>
        <v>0</v>
      </c>
      <c r="DL209" s="113">
        <f t="shared" si="400"/>
        <v>0</v>
      </c>
      <c r="DM209" s="113">
        <f t="shared" si="401"/>
        <v>0</v>
      </c>
      <c r="DN209" s="113">
        <f t="shared" si="402"/>
        <v>0</v>
      </c>
      <c r="DO209" s="113">
        <f t="shared" si="403"/>
        <v>0</v>
      </c>
      <c r="DP209" s="113">
        <f t="shared" si="404"/>
        <v>75</v>
      </c>
      <c r="DQ209" s="113">
        <f t="shared" si="405"/>
        <v>40</v>
      </c>
      <c r="DR209" s="113">
        <f t="shared" si="406"/>
        <v>0</v>
      </c>
      <c r="DS209" s="113">
        <f t="shared" si="349"/>
        <v>0</v>
      </c>
      <c r="DT209" s="113">
        <f t="shared" si="350"/>
        <v>20</v>
      </c>
      <c r="DU209" s="113">
        <f t="shared" si="407"/>
        <v>0</v>
      </c>
      <c r="DV209" s="113">
        <f t="shared" si="408"/>
        <v>0</v>
      </c>
      <c r="DW209" s="113">
        <f t="shared" si="409"/>
        <v>0</v>
      </c>
      <c r="DX209" s="113">
        <f t="shared" si="410"/>
        <v>0</v>
      </c>
      <c r="DY209" s="113">
        <f t="shared" si="411"/>
        <v>0</v>
      </c>
      <c r="DZ209" s="113">
        <f t="shared" si="412"/>
        <v>0</v>
      </c>
      <c r="EA209" s="113">
        <f t="shared" si="413"/>
        <v>0</v>
      </c>
      <c r="EB209" s="113">
        <f t="shared" si="414"/>
        <v>0</v>
      </c>
      <c r="EC209" s="113">
        <f t="shared" si="351"/>
        <v>0</v>
      </c>
      <c r="ED209" s="113">
        <f t="shared" si="352"/>
        <v>12</v>
      </c>
      <c r="EE209" s="113">
        <f t="shared" si="353"/>
        <v>0</v>
      </c>
      <c r="EF209" s="113">
        <f t="shared" si="354"/>
        <v>0</v>
      </c>
      <c r="EG209" s="113">
        <f t="shared" si="415"/>
        <v>0</v>
      </c>
      <c r="EH209" s="113">
        <f t="shared" si="355"/>
        <v>0</v>
      </c>
      <c r="EI209" s="113">
        <f t="shared" si="356"/>
        <v>0</v>
      </c>
      <c r="EJ209" s="113">
        <f t="shared" si="357"/>
        <v>0</v>
      </c>
      <c r="EK209" s="113">
        <f t="shared" si="416"/>
        <v>0</v>
      </c>
      <c r="EL209" s="113">
        <f t="shared" si="417"/>
        <v>1000</v>
      </c>
      <c r="EM209" s="113">
        <f t="shared" si="418"/>
        <v>0</v>
      </c>
      <c r="EN209" s="113">
        <f t="shared" si="419"/>
        <v>0</v>
      </c>
      <c r="EO209" s="113">
        <f t="shared" si="420"/>
        <v>0</v>
      </c>
      <c r="EP209" s="113">
        <f t="shared" si="421"/>
        <v>0</v>
      </c>
      <c r="EQ209" s="113">
        <f t="shared" si="422"/>
        <v>0</v>
      </c>
      <c r="ER209" s="113">
        <f t="shared" si="423"/>
        <v>0</v>
      </c>
      <c r="ES209" s="113">
        <f t="shared" si="424"/>
        <v>0</v>
      </c>
      <c r="ET209" s="113"/>
      <c r="EU209" s="113">
        <f t="shared" si="425"/>
        <v>0</v>
      </c>
      <c r="EV209" s="113">
        <f t="shared" si="426"/>
        <v>0</v>
      </c>
      <c r="EW209" s="113">
        <f t="shared" si="427"/>
        <v>0</v>
      </c>
      <c r="EX209" s="113">
        <f t="shared" si="428"/>
        <v>0</v>
      </c>
      <c r="EY209" s="113">
        <f t="shared" si="429"/>
        <v>0</v>
      </c>
      <c r="EZ209" s="113">
        <f t="shared" si="430"/>
        <v>200</v>
      </c>
      <c r="FA209" s="113">
        <f t="shared" si="431"/>
        <v>550</v>
      </c>
      <c r="FB209" s="113">
        <f t="shared" si="432"/>
        <v>0</v>
      </c>
      <c r="FC209" s="113">
        <f t="shared" si="358"/>
        <v>0</v>
      </c>
      <c r="FD209" s="113">
        <f t="shared" si="359"/>
        <v>30</v>
      </c>
      <c r="FE209" s="113">
        <f t="shared" si="433"/>
        <v>0</v>
      </c>
      <c r="FF209" s="113">
        <f t="shared" si="434"/>
        <v>0</v>
      </c>
      <c r="FG209" s="113">
        <f t="shared" si="435"/>
        <v>0</v>
      </c>
      <c r="FH209" s="113">
        <f t="shared" si="436"/>
        <v>0</v>
      </c>
      <c r="FI209" s="113">
        <f t="shared" si="437"/>
        <v>0</v>
      </c>
      <c r="FJ209" s="113">
        <f t="shared" si="438"/>
        <v>0</v>
      </c>
      <c r="FK209" s="113">
        <f t="shared" si="439"/>
        <v>0</v>
      </c>
      <c r="FL209" s="113">
        <f t="shared" si="440"/>
        <v>0</v>
      </c>
      <c r="FM209" s="113">
        <f t="shared" si="360"/>
        <v>0</v>
      </c>
      <c r="FN209" s="113">
        <f t="shared" si="361"/>
        <v>144</v>
      </c>
      <c r="FO209" s="113">
        <f t="shared" si="362"/>
        <v>0</v>
      </c>
      <c r="FP209" s="113">
        <f t="shared" si="363"/>
        <v>0</v>
      </c>
      <c r="FQ209" s="113">
        <f t="shared" si="441"/>
        <v>0</v>
      </c>
      <c r="FR209" s="113">
        <f t="shared" si="364"/>
        <v>0</v>
      </c>
      <c r="FS209" s="113">
        <f t="shared" si="365"/>
        <v>0</v>
      </c>
      <c r="FT209" s="113">
        <f t="shared" si="366"/>
        <v>0</v>
      </c>
      <c r="FU209" s="113">
        <f t="shared" si="442"/>
        <v>0</v>
      </c>
      <c r="FV209" s="113">
        <f t="shared" si="443"/>
        <v>5500</v>
      </c>
      <c r="FW209" s="113">
        <f t="shared" si="444"/>
        <v>0</v>
      </c>
      <c r="FX209" s="113">
        <f t="shared" si="445"/>
        <v>0</v>
      </c>
      <c r="FY209" s="113">
        <f t="shared" si="446"/>
        <v>0</v>
      </c>
      <c r="FZ209" s="113">
        <f t="shared" si="447"/>
        <v>0</v>
      </c>
      <c r="GA209" s="113">
        <f t="shared" si="448"/>
        <v>0</v>
      </c>
      <c r="GB209" s="113">
        <f t="shared" si="449"/>
        <v>0</v>
      </c>
      <c r="GC209" s="113">
        <f t="shared" si="450"/>
        <v>0</v>
      </c>
    </row>
    <row r="210" spans="2:185" ht="12.75" customHeight="1" x14ac:dyDescent="0.2">
      <c r="B210" s="124">
        <v>203</v>
      </c>
      <c r="C210" s="121" t="s">
        <v>467</v>
      </c>
      <c r="D210" s="126" t="s">
        <v>241</v>
      </c>
      <c r="E210" s="40">
        <f>SUMIF(Entrada_Dados_Ano_2012!$C$7:$C$253,D210,Entrada_Dados_Ano_2012!$D$7:$D$253)</f>
        <v>0</v>
      </c>
      <c r="F210" s="40">
        <f>SUMIF(Entrada_Dados_Ano_2012!$C$7:$C$253,D210,Entrada_Dados_Ano_2012!$E$7:$E$253)</f>
        <v>0</v>
      </c>
      <c r="G210" s="40">
        <f>SUMIF(Entrada_Dados_Ano_2012!$C$7:$C$253,D210,Entrada_Dados_Ano_2012!$F$7:$F$253)</f>
        <v>0</v>
      </c>
      <c r="H210" s="40">
        <f ca="1">SUMIF(Entrada_Dados_Ano_2012!$C$7:$C$253,D210,Entrada_Dados_Ano_2012!$G$7:$G$251)</f>
        <v>0</v>
      </c>
      <c r="I210" s="40">
        <f>SUMIF(Entrada_Dados_Ano_2012!$C$7:$C$251,D210,Entrada_Dados_Ano_2012!$H$7:$H$253)</f>
        <v>20</v>
      </c>
      <c r="J210" s="40">
        <f>SUMIF(Entrada_Dados_Ano_2012!$C$7:$C$253,D210,Entrada_Dados_Ano_2012!$I$7:$I$253)</f>
        <v>0</v>
      </c>
      <c r="K210" s="40">
        <f>SUMIF(Entrada_Dados_Ano_2012!$C$7:$C$253,D210,Entrada_Dados_Ano_2012!$J$7:$J$253)</f>
        <v>0</v>
      </c>
      <c r="L210" s="40">
        <f>SUMIF(Entrada_Dados_Ano_2012!$C$7:$C$253,D210,Entrada_Dados_Ano_2012!$K$7:$K$253)</f>
        <v>0</v>
      </c>
      <c r="M210" s="40">
        <f>SUMIF(Entrada_Dados_Ano_2012!$C$7:$C$253,D210,Entrada_Dados_Ano_2012!$L$7:$L$253)</f>
        <v>0</v>
      </c>
      <c r="N210" s="40">
        <f>SUMIF(Entrada_Dados_Ano_2012!$C$7:$C$253,D210,Entrada_Dados_Ano_2012!$M$7:$M$253)</f>
        <v>100</v>
      </c>
      <c r="O210" s="40">
        <f>SUMIF(Entrada_Dados_Ano_2012!$C$7:$C$253,D210,Entrada_Dados_Ano_2012!$N$7:$N$253)</f>
        <v>0</v>
      </c>
      <c r="P210" s="40">
        <f>SUMIF(Entrada_Dados_Ano_2012!$C$7:$C$253,D210,Entrada_Dados_Ano_2012!$O$7:$O$253)</f>
        <v>0</v>
      </c>
      <c r="Q210" s="40">
        <f>SUMIF(Entrada_Dados_Ano_2012!$C$7:$C$253,D210,Entrada_Dados_Ano_2012!$P$7:$P$253)</f>
        <v>37</v>
      </c>
      <c r="R210" s="40">
        <f>SUMIF(Entrada_Dados_Ano_2012!$C$7:$C$253,D210,Entrada_Dados_Ano_2012!$Q$7:$Q$253)</f>
        <v>0</v>
      </c>
      <c r="S210" s="40">
        <f>SUMIF(Entrada_Dados_Ano_2012!$C$7:$C$253,D210,Entrada_Dados_Ano_2012!$R$7:$R$253)</f>
        <v>800</v>
      </c>
      <c r="T210" s="40">
        <f>SUMIF(Entrada_Dados_Ano_2012!$C$7:$C$253,D210,Entrada_Dados_Ano_2012!$S$7:$S$253)</f>
        <v>16000</v>
      </c>
      <c r="U210" s="40">
        <f>SUMIF(Entrada_Dados_Ano_2012!$C$7:$C$253,D210,Entrada_Dados_Ano_2012!$T$7:$T$253)</f>
        <v>750</v>
      </c>
      <c r="V210" s="40">
        <f>SUMIF(Entrada_Dados_Ano_2012!$C$7:$C$253,D210,Entrada_Dados_Ano_2012!$U$7:$U$253)</f>
        <v>0</v>
      </c>
      <c r="W210" s="145">
        <f>SUMIF(Entrada_Dados_Ano_2012!$C$7:$C$253,D210,Entrada_Dados_Ano_2012!$V$7:$V$253)</f>
        <v>0</v>
      </c>
      <c r="X210" s="142">
        <f>SUMIF(Entrada_Dados_Ano_2012!$C$7:$C$253,D210,Entrada_Dados_Ano_2012!$Y$7:$Y$253)</f>
        <v>0</v>
      </c>
      <c r="Y210" s="40">
        <f>SUMIF(Entrada_Dados_Ano_2012!$C$7:$C$253,D210,Entrada_Dados_Ano_2012!$Z$7:$Z$253)</f>
        <v>0</v>
      </c>
      <c r="Z210" s="40">
        <f>SUMIF(Entrada_Dados_Ano_2012!$C$7:$C$253,D210,Entrada_Dados_Ano_2012!$AA$7:$AA$253)</f>
        <v>0</v>
      </c>
      <c r="AA210" s="40">
        <f>SUMIF(Entrada_Dados_Ano_2012!$C$7:$C$253,D210,Entrada_Dados_Ano_2012!$AB$7:$AB$253)</f>
        <v>0</v>
      </c>
      <c r="AB210" s="40">
        <f>SUMIF(Entrada_Dados_Ano_2012!$C$7:$C$253,D210,Entrada_Dados_Ano_2012!$AC$7:$AC$253)</f>
        <v>20</v>
      </c>
      <c r="AC210" s="40">
        <f>SUMIF(Entrada_Dados_Ano_2012!$C$7:$C$253,D210,Entrada_Dados_Ano_2012!$AD$7:$AD$253)</f>
        <v>0</v>
      </c>
      <c r="AD210" s="40">
        <f>SUMIF(Entrada_Dados_Ano_2012!$C$7:$C$253,D210,Entrada_Dados_Ano_2012!$AE$7:$AE$253)</f>
        <v>0</v>
      </c>
      <c r="AE210" s="40">
        <f>SUMIF(Entrada_Dados_Ano_2012!$C$7:$C$253,D210,Entrada_Dados_Ano_2012!$AF$7:$AF$253)</f>
        <v>0</v>
      </c>
      <c r="AF210" s="40">
        <f>SUMIF(Entrada_Dados_Ano_2012!$C$7:$C$253,D210,Entrada_Dados_Ano_2012!$AG$7:$AG$253)</f>
        <v>0</v>
      </c>
      <c r="AG210" s="40">
        <f>SUMIF(Entrada_Dados_Ano_2012!$C$7:$C$253,D210,Entrada_Dados_Ano_2012!$AH$7:$AH$253)</f>
        <v>100</v>
      </c>
      <c r="AH210" s="40">
        <f>SUMIF(Entrada_Dados_Ano_2012!$C$7:$C$253,D210,Entrada_Dados_Ano_2012!$AI$7:$AI$253)</f>
        <v>0</v>
      </c>
      <c r="AI210" s="40">
        <f>SUMIF(Entrada_Dados_Ano_2012!$C$7:$C$253,D210,Entrada_Dados_Ano_2012!$AJ$7:$AJ$253)</f>
        <v>0</v>
      </c>
      <c r="AJ210" s="40">
        <f>SUMIF(Entrada_Dados_Ano_2012!$C$7:$C$253,D210,Entrada_Dados_Ano_2012!$AK$7:$AK$253)</f>
        <v>37</v>
      </c>
      <c r="AK210" s="40">
        <f>SUMIF(Entrada_Dados_Ano_2012!$C$7:$C$253,D210,Entrada_Dados_Ano_2012!$AL$7:$AL$253)</f>
        <v>0</v>
      </c>
      <c r="AL210" s="40">
        <f>SUMIF(Entrada_Dados_Ano_2012!$C$7:$C$253,D210,Entrada_Dados_Ano_2012!$AM$7:$AM$253)</f>
        <v>800</v>
      </c>
      <c r="AM210" s="40">
        <f>SUMIF(Entrada_Dados_Ano_2012!$C$7:$C$253,D210,Entrada_Dados_Ano_2012!$AN$7:$AN$253)</f>
        <v>16000</v>
      </c>
      <c r="AN210" s="40">
        <f>SUMIF(Entrada_Dados_Ano_2012!$C$7:$C$253,D210,Entrada_Dados_Ano_2012!$AO$7:$AO$253)</f>
        <v>750</v>
      </c>
      <c r="AO210" s="40">
        <f>SUMIF(Entrada_Dados_Ano_2012!$C$7:$C$253,D210,Entrada_Dados_Ano_2012!$AP$7:$AP$253)</f>
        <v>0</v>
      </c>
      <c r="AP210" s="145">
        <f>SUMIF(Entrada_Dados_Ano_2012!$C$7:$C$253,D210,Entrada_Dados_Ano_2012!$AQ$7:$AQ$253)</f>
        <v>0</v>
      </c>
      <c r="AQ210" s="142">
        <f>SUMIF(Entrada_Dados_Ano_2012!$C$7:$C$253,D210,Entrada_Dados_Ano_2012!$AT$7:$AT$253)</f>
        <v>0</v>
      </c>
      <c r="AR210" s="40">
        <f>SUMIF(Entrada_Dados_Ano_2012!$C$7:$C$253,D210,Entrada_Dados_Ano_2012!$AU$7:$AU$253)</f>
        <v>0</v>
      </c>
      <c r="AS210" s="40">
        <f>SUMIF(Entrada_Dados_Ano_2012!$C$7:$C$253,D210,Entrada_Dados_Ano_2012!$AV$7:$AV$253)</f>
        <v>0</v>
      </c>
      <c r="AT210" s="40">
        <f>SUMIF(Entrada_Dados_Ano_2012!$C$7:$C$253,D210,Entrada_Dados_Ano_2012!$AW$7:$AW$253)</f>
        <v>0</v>
      </c>
      <c r="AU210" s="40">
        <f>SUMIF(Entrada_Dados_Ano_2012!$C$7:$C$253,D210,Entrada_Dados_Ano_2012!$AX$7:$AX$253)</f>
        <v>31</v>
      </c>
      <c r="AV210" s="40">
        <f>SUMIF(Entrada_Dados_Ano_2012!$C$7:$C$253,D210,Entrada_Dados_Ano_2012!$AY$7:$AY$253)</f>
        <v>0</v>
      </c>
      <c r="AW210" s="40">
        <f>SUMIF(Entrada_Dados_Ano_2012!$C$7:$C$253,D210,Entrada_Dados_Ano_2012!$AZ$7:$AZ$253)</f>
        <v>0</v>
      </c>
      <c r="AX210" s="40">
        <f>SUMIF(Entrada_Dados_Ano_2012!$C$7:$C$253,D210,Entrada_Dados_Ano_2012!$BA$7:$BA$253)</f>
        <v>0</v>
      </c>
      <c r="AY210" s="40">
        <f>SUMIF(Entrada_Dados_Ano_2012!$C$7:$C$253,D210,Entrada_Dados_Ano_2012!$BB$7:$BB$253)</f>
        <v>0</v>
      </c>
      <c r="AZ210" s="40">
        <f>SUMIF(Entrada_Dados_Ano_2012!$C$7:$C$253,D210,Entrada_Dados_Ano_2012!$BC$7:$BC$253)</f>
        <v>180</v>
      </c>
      <c r="BA210" s="40">
        <f>SUMIF(Entrada_Dados_Ano_2012!$C$7:$C$253,D210,Entrada_Dados_Ano_2012!$BD$7:$BD$253)</f>
        <v>0</v>
      </c>
      <c r="BB210" s="40">
        <f>SUMIF(Entrada_Dados_Ano_2012!$C$7:$C$253,D210,Entrada_Dados_Ano_2012!$BE$7:$BE$253)</f>
        <v>0</v>
      </c>
      <c r="BC210" s="40">
        <f>SUMIF(Entrada_Dados_Ano_2012!$C$7:$C$253,D210,Entrada_Dados_Ano_2012!$BF$7:$BF$253)</f>
        <v>666</v>
      </c>
      <c r="BD210" s="40">
        <f>SUMIF(Entrada_Dados_Ano_2012!$C$7:$C$253,D210,Entrada_Dados_Ano_2012!$BG$7:$BG$253)</f>
        <v>0</v>
      </c>
      <c r="BE210" s="40">
        <f>SUMIF(Entrada_Dados_Ano_2012!$C$7:$C$253,D210,Entrada_Dados_Ano_2012!$BH$7:$BH$253)</f>
        <v>5900</v>
      </c>
      <c r="BF210" s="40">
        <f>SUMIF(Entrada_Dados_Ano_2012!$C$7:$C$253,D210,Entrada_Dados_Ano_2012!$BI$7:$BI$253)</f>
        <v>45600</v>
      </c>
      <c r="BG210" s="40">
        <f>SUMIF(Entrada_Dados_Ano_2012!$C$7:$C$253,D210,Entrada_Dados_Ano_2012!$BJ$7:$BJ$253)</f>
        <v>2100</v>
      </c>
      <c r="BH210" s="40">
        <f>SUMIF(Entrada_Dados_Ano_2012!$C$7:$C$253,D210,Entrada_Dados_Ano_2012!$BK$7:$BK$253)</f>
        <v>0</v>
      </c>
      <c r="BI210" s="40">
        <f>SUMIF(Entrada_Dados_Ano_2012!$C$7:$C$253,D210,Entrada_Dados_Ano_2012!$BL$7:$BL$253)</f>
        <v>0</v>
      </c>
      <c r="BK210" s="80">
        <v>203</v>
      </c>
      <c r="BL210" s="81">
        <f t="shared" si="367"/>
        <v>0</v>
      </c>
      <c r="BM210" s="80" t="str">
        <f>IF(BL210=1,SUM($BL$8:BL210),"")</f>
        <v/>
      </c>
      <c r="BN210" s="86" t="str">
        <f t="shared" si="368"/>
        <v>Santa Cruz de Goiás</v>
      </c>
      <c r="BO210" s="117">
        <f t="shared" si="451"/>
        <v>0</v>
      </c>
      <c r="BP210" s="116">
        <f>HLOOKUP($BP$6,$BZ$6:DI210,BX210)</f>
        <v>0</v>
      </c>
      <c r="BQ210" s="117">
        <f>HLOOKUP($BQ$6,$DJ$6:ES210,BX210)</f>
        <v>0</v>
      </c>
      <c r="BR210" s="116">
        <f>HLOOKUP($BR$6,$ET$6:GC210,BX210)</f>
        <v>0</v>
      </c>
      <c r="BS210" s="84" t="str">
        <f t="shared" si="369"/>
        <v/>
      </c>
      <c r="BT210" s="96" t="str">
        <f>IF((SUM($BL209:$BL$254)=0),"",IF($BK210=VLOOKUP($BK210,$BM$8:$BM$254,1),IF(VLOOKUP($BK210,$BM$8:$BO$254,2)=0,"",VLOOKUP($BK210,$BM$8:$BO$254,3))," "))</f>
        <v/>
      </c>
      <c r="BU210" s="93" t="str">
        <f t="shared" si="370"/>
        <v/>
      </c>
      <c r="BV210" s="90" t="str">
        <f t="shared" si="371"/>
        <v/>
      </c>
      <c r="BW210" s="93" t="str">
        <f t="shared" si="372"/>
        <v/>
      </c>
      <c r="BX210" s="97">
        <v>205</v>
      </c>
      <c r="BY210" s="29"/>
      <c r="BZ210" s="113"/>
      <c r="CA210" s="113">
        <f t="shared" si="373"/>
        <v>0</v>
      </c>
      <c r="CB210" s="113">
        <f t="shared" si="374"/>
        <v>0</v>
      </c>
      <c r="CC210" s="113">
        <f t="shared" si="375"/>
        <v>0</v>
      </c>
      <c r="CD210" s="113">
        <f t="shared" si="376"/>
        <v>0</v>
      </c>
      <c r="CE210" s="113">
        <f t="shared" ca="1" si="377"/>
        <v>0</v>
      </c>
      <c r="CF210" s="113">
        <f t="shared" si="378"/>
        <v>20</v>
      </c>
      <c r="CG210" s="113">
        <f t="shared" si="379"/>
        <v>0</v>
      </c>
      <c r="CH210" s="113">
        <f t="shared" si="380"/>
        <v>0</v>
      </c>
      <c r="CI210" s="113">
        <f t="shared" si="340"/>
        <v>0</v>
      </c>
      <c r="CJ210" s="113">
        <f t="shared" si="341"/>
        <v>0</v>
      </c>
      <c r="CK210" s="113">
        <f t="shared" si="381"/>
        <v>0</v>
      </c>
      <c r="CL210" s="113">
        <f t="shared" si="382"/>
        <v>0</v>
      </c>
      <c r="CM210" s="113">
        <f t="shared" si="383"/>
        <v>0</v>
      </c>
      <c r="CN210" s="113">
        <f t="shared" si="384"/>
        <v>0</v>
      </c>
      <c r="CO210" s="113">
        <f t="shared" si="385"/>
        <v>100</v>
      </c>
      <c r="CP210" s="113">
        <f t="shared" si="386"/>
        <v>0</v>
      </c>
      <c r="CQ210" s="113">
        <f t="shared" si="387"/>
        <v>0</v>
      </c>
      <c r="CR210" s="113">
        <f t="shared" si="388"/>
        <v>0</v>
      </c>
      <c r="CS210" s="113">
        <f t="shared" si="342"/>
        <v>0</v>
      </c>
      <c r="CT210" s="113">
        <f t="shared" si="343"/>
        <v>0</v>
      </c>
      <c r="CU210" s="113">
        <f t="shared" si="344"/>
        <v>0</v>
      </c>
      <c r="CV210" s="113">
        <f t="shared" si="345"/>
        <v>0</v>
      </c>
      <c r="CW210" s="113">
        <f t="shared" si="389"/>
        <v>37</v>
      </c>
      <c r="CX210" s="113">
        <f t="shared" si="346"/>
        <v>0</v>
      </c>
      <c r="CY210" s="113">
        <f t="shared" si="347"/>
        <v>0</v>
      </c>
      <c r="CZ210" s="113">
        <f t="shared" si="348"/>
        <v>0</v>
      </c>
      <c r="DA210" s="113">
        <f t="shared" si="390"/>
        <v>0</v>
      </c>
      <c r="DB210" s="113">
        <f t="shared" si="391"/>
        <v>800</v>
      </c>
      <c r="DC210" s="113">
        <f t="shared" si="392"/>
        <v>0</v>
      </c>
      <c r="DD210" s="113">
        <f t="shared" si="393"/>
        <v>16000</v>
      </c>
      <c r="DE210" s="113">
        <f t="shared" si="394"/>
        <v>750</v>
      </c>
      <c r="DF210" s="113">
        <f t="shared" si="395"/>
        <v>0</v>
      </c>
      <c r="DG210" s="113">
        <f t="shared" si="396"/>
        <v>0</v>
      </c>
      <c r="DH210" s="113">
        <f t="shared" si="397"/>
        <v>0</v>
      </c>
      <c r="DI210" s="113">
        <f t="shared" si="398"/>
        <v>0</v>
      </c>
      <c r="DJ210" s="113"/>
      <c r="DK210" s="113">
        <f t="shared" si="399"/>
        <v>0</v>
      </c>
      <c r="DL210" s="113">
        <f t="shared" si="400"/>
        <v>0</v>
      </c>
      <c r="DM210" s="113">
        <f t="shared" si="401"/>
        <v>0</v>
      </c>
      <c r="DN210" s="113">
        <f t="shared" si="402"/>
        <v>0</v>
      </c>
      <c r="DO210" s="113">
        <f t="shared" si="403"/>
        <v>0</v>
      </c>
      <c r="DP210" s="113">
        <f t="shared" si="404"/>
        <v>20</v>
      </c>
      <c r="DQ210" s="113">
        <f t="shared" si="405"/>
        <v>0</v>
      </c>
      <c r="DR210" s="113">
        <f t="shared" si="406"/>
        <v>0</v>
      </c>
      <c r="DS210" s="113">
        <f t="shared" si="349"/>
        <v>0</v>
      </c>
      <c r="DT210" s="113">
        <f t="shared" si="350"/>
        <v>0</v>
      </c>
      <c r="DU210" s="113">
        <f t="shared" si="407"/>
        <v>0</v>
      </c>
      <c r="DV210" s="113">
        <f t="shared" si="408"/>
        <v>0</v>
      </c>
      <c r="DW210" s="113">
        <f t="shared" si="409"/>
        <v>0</v>
      </c>
      <c r="DX210" s="113">
        <f t="shared" si="410"/>
        <v>0</v>
      </c>
      <c r="DY210" s="113">
        <f t="shared" si="411"/>
        <v>100</v>
      </c>
      <c r="DZ210" s="113">
        <f t="shared" si="412"/>
        <v>0</v>
      </c>
      <c r="EA210" s="113">
        <f t="shared" si="413"/>
        <v>0</v>
      </c>
      <c r="EB210" s="113">
        <f t="shared" si="414"/>
        <v>0</v>
      </c>
      <c r="EC210" s="113">
        <f t="shared" si="351"/>
        <v>0</v>
      </c>
      <c r="ED210" s="113">
        <f t="shared" si="352"/>
        <v>0</v>
      </c>
      <c r="EE210" s="113">
        <f t="shared" si="353"/>
        <v>0</v>
      </c>
      <c r="EF210" s="113">
        <f t="shared" si="354"/>
        <v>0</v>
      </c>
      <c r="EG210" s="113">
        <f t="shared" si="415"/>
        <v>37</v>
      </c>
      <c r="EH210" s="113">
        <f t="shared" si="355"/>
        <v>0</v>
      </c>
      <c r="EI210" s="113">
        <f t="shared" si="356"/>
        <v>0</v>
      </c>
      <c r="EJ210" s="113">
        <f t="shared" si="357"/>
        <v>0</v>
      </c>
      <c r="EK210" s="113">
        <f t="shared" si="416"/>
        <v>0</v>
      </c>
      <c r="EL210" s="113">
        <f t="shared" si="417"/>
        <v>800</v>
      </c>
      <c r="EM210" s="113">
        <f t="shared" si="418"/>
        <v>0</v>
      </c>
      <c r="EN210" s="113">
        <f t="shared" si="419"/>
        <v>16000</v>
      </c>
      <c r="EO210" s="113">
        <f t="shared" si="420"/>
        <v>750</v>
      </c>
      <c r="EP210" s="113">
        <f t="shared" si="421"/>
        <v>0</v>
      </c>
      <c r="EQ210" s="113">
        <f t="shared" si="422"/>
        <v>0</v>
      </c>
      <c r="ER210" s="113">
        <f t="shared" si="423"/>
        <v>0</v>
      </c>
      <c r="ES210" s="113">
        <f t="shared" si="424"/>
        <v>0</v>
      </c>
      <c r="ET210" s="113"/>
      <c r="EU210" s="113">
        <f t="shared" si="425"/>
        <v>0</v>
      </c>
      <c r="EV210" s="113">
        <f t="shared" si="426"/>
        <v>0</v>
      </c>
      <c r="EW210" s="113">
        <f t="shared" si="427"/>
        <v>0</v>
      </c>
      <c r="EX210" s="113">
        <f t="shared" si="428"/>
        <v>0</v>
      </c>
      <c r="EY210" s="113">
        <f t="shared" si="429"/>
        <v>0</v>
      </c>
      <c r="EZ210" s="113">
        <f t="shared" si="430"/>
        <v>31</v>
      </c>
      <c r="FA210" s="113">
        <f t="shared" si="431"/>
        <v>0</v>
      </c>
      <c r="FB210" s="113">
        <f t="shared" si="432"/>
        <v>0</v>
      </c>
      <c r="FC210" s="113">
        <f t="shared" si="358"/>
        <v>0</v>
      </c>
      <c r="FD210" s="113">
        <f t="shared" si="359"/>
        <v>0</v>
      </c>
      <c r="FE210" s="113">
        <f t="shared" si="433"/>
        <v>0</v>
      </c>
      <c r="FF210" s="113">
        <f t="shared" si="434"/>
        <v>0</v>
      </c>
      <c r="FG210" s="113">
        <f t="shared" si="435"/>
        <v>0</v>
      </c>
      <c r="FH210" s="113">
        <f t="shared" si="436"/>
        <v>0</v>
      </c>
      <c r="FI210" s="113">
        <f t="shared" si="437"/>
        <v>180</v>
      </c>
      <c r="FJ210" s="113">
        <f t="shared" si="438"/>
        <v>0</v>
      </c>
      <c r="FK210" s="113">
        <f t="shared" si="439"/>
        <v>0</v>
      </c>
      <c r="FL210" s="113">
        <f t="shared" si="440"/>
        <v>0</v>
      </c>
      <c r="FM210" s="113">
        <f t="shared" si="360"/>
        <v>0</v>
      </c>
      <c r="FN210" s="113">
        <f t="shared" si="361"/>
        <v>0</v>
      </c>
      <c r="FO210" s="113">
        <f t="shared" si="362"/>
        <v>0</v>
      </c>
      <c r="FP210" s="113">
        <f t="shared" si="363"/>
        <v>0</v>
      </c>
      <c r="FQ210" s="113">
        <f t="shared" si="441"/>
        <v>666</v>
      </c>
      <c r="FR210" s="113">
        <f t="shared" si="364"/>
        <v>0</v>
      </c>
      <c r="FS210" s="113">
        <f t="shared" si="365"/>
        <v>0</v>
      </c>
      <c r="FT210" s="113">
        <f t="shared" si="366"/>
        <v>0</v>
      </c>
      <c r="FU210" s="113">
        <f t="shared" si="442"/>
        <v>0</v>
      </c>
      <c r="FV210" s="113">
        <f t="shared" si="443"/>
        <v>5900</v>
      </c>
      <c r="FW210" s="113">
        <f t="shared" si="444"/>
        <v>0</v>
      </c>
      <c r="FX210" s="113">
        <f t="shared" si="445"/>
        <v>45600</v>
      </c>
      <c r="FY210" s="113">
        <f t="shared" si="446"/>
        <v>2100</v>
      </c>
      <c r="FZ210" s="113">
        <f t="shared" si="447"/>
        <v>0</v>
      </c>
      <c r="GA210" s="113">
        <f t="shared" si="448"/>
        <v>0</v>
      </c>
      <c r="GB210" s="113">
        <f t="shared" si="449"/>
        <v>0</v>
      </c>
      <c r="GC210" s="113">
        <f t="shared" si="450"/>
        <v>0</v>
      </c>
    </row>
    <row r="211" spans="2:185" ht="12.75" customHeight="1" x14ac:dyDescent="0.2">
      <c r="B211" s="124">
        <v>204</v>
      </c>
      <c r="C211" s="121" t="s">
        <v>468</v>
      </c>
      <c r="D211" s="126" t="s">
        <v>242</v>
      </c>
      <c r="E211" s="40">
        <f>SUMIF(Entrada_Dados_Ano_2012!$C$7:$C$253,D211,Entrada_Dados_Ano_2012!$D$7:$D$253)</f>
        <v>0</v>
      </c>
      <c r="F211" s="40">
        <f>SUMIF(Entrada_Dados_Ano_2012!$C$7:$C$253,D211,Entrada_Dados_Ano_2012!$E$7:$E$253)</f>
        <v>0</v>
      </c>
      <c r="G211" s="40">
        <f>SUMIF(Entrada_Dados_Ano_2012!$C$7:$C$253,D211,Entrada_Dados_Ano_2012!$F$7:$F$253)</f>
        <v>0</v>
      </c>
      <c r="H211" s="40">
        <f ca="1">SUMIF(Entrada_Dados_Ano_2012!$C$7:$C$253,D211,Entrada_Dados_Ano_2012!$G$7:$G$251)</f>
        <v>0</v>
      </c>
      <c r="I211" s="40">
        <f>SUMIF(Entrada_Dados_Ano_2012!$C$7:$C$251,D211,Entrada_Dados_Ano_2012!$H$7:$H$253)</f>
        <v>0</v>
      </c>
      <c r="J211" s="40">
        <f>SUMIF(Entrada_Dados_Ano_2012!$C$7:$C$253,D211,Entrada_Dados_Ano_2012!$I$7:$I$253)</f>
        <v>0</v>
      </c>
      <c r="K211" s="40">
        <f>SUMIF(Entrada_Dados_Ano_2012!$C$7:$C$253,D211,Entrada_Dados_Ano_2012!$J$7:$J$253)</f>
        <v>0</v>
      </c>
      <c r="L211" s="40">
        <f>SUMIF(Entrada_Dados_Ano_2012!$C$7:$C$253,D211,Entrada_Dados_Ano_2012!$K$7:$K$253)</f>
        <v>0</v>
      </c>
      <c r="M211" s="40">
        <f>SUMIF(Entrada_Dados_Ano_2012!$C$7:$C$253,D211,Entrada_Dados_Ano_2012!$L$7:$L$253)</f>
        <v>0</v>
      </c>
      <c r="N211" s="40">
        <f>SUMIF(Entrada_Dados_Ano_2012!$C$7:$C$253,D211,Entrada_Dados_Ano_2012!$M$7:$M$253)</f>
        <v>1160</v>
      </c>
      <c r="O211" s="40">
        <f>SUMIF(Entrada_Dados_Ano_2012!$C$7:$C$253,D211,Entrada_Dados_Ano_2012!$N$7:$N$253)</f>
        <v>0</v>
      </c>
      <c r="P211" s="40">
        <f>SUMIF(Entrada_Dados_Ano_2012!$C$7:$C$253,D211,Entrada_Dados_Ano_2012!$O$7:$O$253)</f>
        <v>0</v>
      </c>
      <c r="Q211" s="40">
        <f>SUMIF(Entrada_Dados_Ano_2012!$C$7:$C$253,D211,Entrada_Dados_Ano_2012!$P$7:$P$253)</f>
        <v>40</v>
      </c>
      <c r="R211" s="40">
        <f>SUMIF(Entrada_Dados_Ano_2012!$C$7:$C$253,D211,Entrada_Dados_Ano_2012!$Q$7:$Q$253)</f>
        <v>0</v>
      </c>
      <c r="S211" s="40">
        <f>SUMIF(Entrada_Dados_Ano_2012!$C$7:$C$253,D211,Entrada_Dados_Ano_2012!$R$7:$R$253)</f>
        <v>200</v>
      </c>
      <c r="T211" s="40">
        <f>SUMIF(Entrada_Dados_Ano_2012!$C$7:$C$253,D211,Entrada_Dados_Ano_2012!$S$7:$S$253)</f>
        <v>1160</v>
      </c>
      <c r="U211" s="40">
        <f>SUMIF(Entrada_Dados_Ano_2012!$C$7:$C$253,D211,Entrada_Dados_Ano_2012!$T$7:$T$253)</f>
        <v>0</v>
      </c>
      <c r="V211" s="40">
        <f>SUMIF(Entrada_Dados_Ano_2012!$C$7:$C$253,D211,Entrada_Dados_Ano_2012!$U$7:$U$253)</f>
        <v>0</v>
      </c>
      <c r="W211" s="145">
        <f>SUMIF(Entrada_Dados_Ano_2012!$C$7:$C$253,D211,Entrada_Dados_Ano_2012!$V$7:$V$253)</f>
        <v>0</v>
      </c>
      <c r="X211" s="142">
        <f>SUMIF(Entrada_Dados_Ano_2012!$C$7:$C$253,D211,Entrada_Dados_Ano_2012!$Y$7:$Y$253)</f>
        <v>0</v>
      </c>
      <c r="Y211" s="40">
        <f>SUMIF(Entrada_Dados_Ano_2012!$C$7:$C$253,D211,Entrada_Dados_Ano_2012!$Z$7:$Z$253)</f>
        <v>0</v>
      </c>
      <c r="Z211" s="40">
        <f>SUMIF(Entrada_Dados_Ano_2012!$C$7:$C$253,D211,Entrada_Dados_Ano_2012!$AA$7:$AA$253)</f>
        <v>0</v>
      </c>
      <c r="AA211" s="40">
        <f>SUMIF(Entrada_Dados_Ano_2012!$C$7:$C$253,D211,Entrada_Dados_Ano_2012!$AB$7:$AB$253)</f>
        <v>0</v>
      </c>
      <c r="AB211" s="40">
        <f>SUMIF(Entrada_Dados_Ano_2012!$C$7:$C$253,D211,Entrada_Dados_Ano_2012!$AC$7:$AC$253)</f>
        <v>0</v>
      </c>
      <c r="AC211" s="40">
        <f>SUMIF(Entrada_Dados_Ano_2012!$C$7:$C$253,D211,Entrada_Dados_Ano_2012!$AD$7:$AD$253)</f>
        <v>0</v>
      </c>
      <c r="AD211" s="40">
        <f>SUMIF(Entrada_Dados_Ano_2012!$C$7:$C$253,D211,Entrada_Dados_Ano_2012!$AE$7:$AE$253)</f>
        <v>0</v>
      </c>
      <c r="AE211" s="40">
        <f>SUMIF(Entrada_Dados_Ano_2012!$C$7:$C$253,D211,Entrada_Dados_Ano_2012!$AF$7:$AF$253)</f>
        <v>0</v>
      </c>
      <c r="AF211" s="40">
        <f>SUMIF(Entrada_Dados_Ano_2012!$C$7:$C$253,D211,Entrada_Dados_Ano_2012!$AG$7:$AG$253)</f>
        <v>0</v>
      </c>
      <c r="AG211" s="40">
        <f>SUMIF(Entrada_Dados_Ano_2012!$C$7:$C$253,D211,Entrada_Dados_Ano_2012!$AH$7:$AH$253)</f>
        <v>1160</v>
      </c>
      <c r="AH211" s="40">
        <f>SUMIF(Entrada_Dados_Ano_2012!$C$7:$C$253,D211,Entrada_Dados_Ano_2012!$AI$7:$AI$253)</f>
        <v>0</v>
      </c>
      <c r="AI211" s="40">
        <f>SUMIF(Entrada_Dados_Ano_2012!$C$7:$C$253,D211,Entrada_Dados_Ano_2012!$AJ$7:$AJ$253)</f>
        <v>0</v>
      </c>
      <c r="AJ211" s="40">
        <f>SUMIF(Entrada_Dados_Ano_2012!$C$7:$C$253,D211,Entrada_Dados_Ano_2012!$AK$7:$AK$253)</f>
        <v>40</v>
      </c>
      <c r="AK211" s="40">
        <f>SUMIF(Entrada_Dados_Ano_2012!$C$7:$C$253,D211,Entrada_Dados_Ano_2012!$AL$7:$AL$253)</f>
        <v>0</v>
      </c>
      <c r="AL211" s="40">
        <f>SUMIF(Entrada_Dados_Ano_2012!$C$7:$C$253,D211,Entrada_Dados_Ano_2012!$AM$7:$AM$253)</f>
        <v>200</v>
      </c>
      <c r="AM211" s="40">
        <f>SUMIF(Entrada_Dados_Ano_2012!$C$7:$C$253,D211,Entrada_Dados_Ano_2012!$AN$7:$AN$253)</f>
        <v>1160</v>
      </c>
      <c r="AN211" s="40">
        <f>SUMIF(Entrada_Dados_Ano_2012!$C$7:$C$253,D211,Entrada_Dados_Ano_2012!$AO$7:$AO$253)</f>
        <v>0</v>
      </c>
      <c r="AO211" s="40">
        <f>SUMIF(Entrada_Dados_Ano_2012!$C$7:$C$253,D211,Entrada_Dados_Ano_2012!$AP$7:$AP$253)</f>
        <v>0</v>
      </c>
      <c r="AP211" s="145">
        <f>SUMIF(Entrada_Dados_Ano_2012!$C$7:$C$253,D211,Entrada_Dados_Ano_2012!$AQ$7:$AQ$253)</f>
        <v>0</v>
      </c>
      <c r="AQ211" s="142">
        <f>SUMIF(Entrada_Dados_Ano_2012!$C$7:$C$253,D211,Entrada_Dados_Ano_2012!$AT$7:$AT$253)</f>
        <v>0</v>
      </c>
      <c r="AR211" s="40">
        <f>SUMIF(Entrada_Dados_Ano_2012!$C$7:$C$253,D211,Entrada_Dados_Ano_2012!$AU$7:$AU$253)</f>
        <v>0</v>
      </c>
      <c r="AS211" s="40">
        <f>SUMIF(Entrada_Dados_Ano_2012!$C$7:$C$253,D211,Entrada_Dados_Ano_2012!$AV$7:$AV$253)</f>
        <v>0</v>
      </c>
      <c r="AT211" s="40">
        <f>SUMIF(Entrada_Dados_Ano_2012!$C$7:$C$253,D211,Entrada_Dados_Ano_2012!$AW$7:$AW$253)</f>
        <v>0</v>
      </c>
      <c r="AU211" s="40">
        <f>SUMIF(Entrada_Dados_Ano_2012!$C$7:$C$253,D211,Entrada_Dados_Ano_2012!$AX$7:$AX$253)</f>
        <v>0</v>
      </c>
      <c r="AV211" s="40">
        <f>SUMIF(Entrada_Dados_Ano_2012!$C$7:$C$253,D211,Entrada_Dados_Ano_2012!$AY$7:$AY$253)</f>
        <v>0</v>
      </c>
      <c r="AW211" s="40">
        <f>SUMIF(Entrada_Dados_Ano_2012!$C$7:$C$253,D211,Entrada_Dados_Ano_2012!$AZ$7:$AZ$253)</f>
        <v>0</v>
      </c>
      <c r="AX211" s="40">
        <f>SUMIF(Entrada_Dados_Ano_2012!$C$7:$C$253,D211,Entrada_Dados_Ano_2012!$BA$7:$BA$253)</f>
        <v>0</v>
      </c>
      <c r="AY211" s="40">
        <f>SUMIF(Entrada_Dados_Ano_2012!$C$7:$C$253,D211,Entrada_Dados_Ano_2012!$BB$7:$BB$253)</f>
        <v>0</v>
      </c>
      <c r="AZ211" s="40">
        <f>SUMIF(Entrada_Dados_Ano_2012!$C$7:$C$253,D211,Entrada_Dados_Ano_2012!$BC$7:$BC$253)</f>
        <v>3132</v>
      </c>
      <c r="BA211" s="40">
        <f>SUMIF(Entrada_Dados_Ano_2012!$C$7:$C$253,D211,Entrada_Dados_Ano_2012!$BD$7:$BD$253)</f>
        <v>0</v>
      </c>
      <c r="BB211" s="40">
        <f>SUMIF(Entrada_Dados_Ano_2012!$C$7:$C$253,D211,Entrada_Dados_Ano_2012!$BE$7:$BE$253)</f>
        <v>0</v>
      </c>
      <c r="BC211" s="40">
        <f>SUMIF(Entrada_Dados_Ano_2012!$C$7:$C$253,D211,Entrada_Dados_Ano_2012!$BF$7:$BF$253)</f>
        <v>640</v>
      </c>
      <c r="BD211" s="40">
        <f>SUMIF(Entrada_Dados_Ano_2012!$C$7:$C$253,D211,Entrada_Dados_Ano_2012!$BG$7:$BG$253)</f>
        <v>0</v>
      </c>
      <c r="BE211" s="40">
        <f>SUMIF(Entrada_Dados_Ano_2012!$C$7:$C$253,D211,Entrada_Dados_Ano_2012!$BH$7:$BH$253)</f>
        <v>1000</v>
      </c>
      <c r="BF211" s="40">
        <f>SUMIF(Entrada_Dados_Ano_2012!$C$7:$C$253,D211,Entrada_Dados_Ano_2012!$BI$7:$BI$253)</f>
        <v>3619</v>
      </c>
      <c r="BG211" s="40">
        <f>SUMIF(Entrada_Dados_Ano_2012!$C$7:$C$253,D211,Entrada_Dados_Ano_2012!$BJ$7:$BJ$253)</f>
        <v>0</v>
      </c>
      <c r="BH211" s="40">
        <f>SUMIF(Entrada_Dados_Ano_2012!$C$7:$C$253,D211,Entrada_Dados_Ano_2012!$BK$7:$BK$253)</f>
        <v>0</v>
      </c>
      <c r="BI211" s="40">
        <f>SUMIF(Entrada_Dados_Ano_2012!$C$7:$C$253,D211,Entrada_Dados_Ano_2012!$BL$7:$BL$253)</f>
        <v>0</v>
      </c>
      <c r="BK211" s="80">
        <v>204</v>
      </c>
      <c r="BL211" s="81">
        <f t="shared" si="367"/>
        <v>0</v>
      </c>
      <c r="BM211" s="80" t="str">
        <f>IF(BL211=1,SUM($BL$8:BL211),"")</f>
        <v/>
      </c>
      <c r="BN211" s="86" t="str">
        <f t="shared" si="368"/>
        <v>Santa Fé de Goiás</v>
      </c>
      <c r="BO211" s="117">
        <f t="shared" si="451"/>
        <v>0</v>
      </c>
      <c r="BP211" s="116">
        <f>HLOOKUP($BP$6,$BZ$6:DI211,BX211)</f>
        <v>0</v>
      </c>
      <c r="BQ211" s="117">
        <f>HLOOKUP($BQ$6,$DJ$6:ES211,BX211)</f>
        <v>0</v>
      </c>
      <c r="BR211" s="116">
        <f>HLOOKUP($BR$6,$ET$6:GC211,BX211)</f>
        <v>0</v>
      </c>
      <c r="BS211" s="84" t="str">
        <f t="shared" si="369"/>
        <v/>
      </c>
      <c r="BT211" s="96" t="str">
        <f>IF((SUM($BL210:$BL$254)=0),"",IF($BK211=VLOOKUP($BK211,$BM$8:$BM$254,1),IF(VLOOKUP($BK211,$BM$8:$BO$254,2)=0,"",VLOOKUP($BK211,$BM$8:$BO$254,3))," "))</f>
        <v/>
      </c>
      <c r="BU211" s="93" t="str">
        <f t="shared" si="370"/>
        <v/>
      </c>
      <c r="BV211" s="90" t="str">
        <f t="shared" si="371"/>
        <v/>
      </c>
      <c r="BW211" s="93" t="str">
        <f t="shared" si="372"/>
        <v/>
      </c>
      <c r="BX211" s="97">
        <v>206</v>
      </c>
      <c r="BY211" s="29"/>
      <c r="BZ211" s="113"/>
      <c r="CA211" s="113">
        <f t="shared" si="373"/>
        <v>0</v>
      </c>
      <c r="CB211" s="113">
        <f t="shared" si="374"/>
        <v>0</v>
      </c>
      <c r="CC211" s="113">
        <f t="shared" si="375"/>
        <v>0</v>
      </c>
      <c r="CD211" s="113">
        <f t="shared" si="376"/>
        <v>0</v>
      </c>
      <c r="CE211" s="113">
        <f t="shared" ca="1" si="377"/>
        <v>0</v>
      </c>
      <c r="CF211" s="113">
        <f t="shared" si="378"/>
        <v>0</v>
      </c>
      <c r="CG211" s="113">
        <f t="shared" si="379"/>
        <v>35</v>
      </c>
      <c r="CH211" s="113">
        <f t="shared" si="380"/>
        <v>0</v>
      </c>
      <c r="CI211" s="113">
        <f t="shared" si="340"/>
        <v>0</v>
      </c>
      <c r="CJ211" s="113">
        <f t="shared" si="341"/>
        <v>0</v>
      </c>
      <c r="CK211" s="113">
        <f t="shared" si="381"/>
        <v>0</v>
      </c>
      <c r="CL211" s="113">
        <f t="shared" si="382"/>
        <v>0</v>
      </c>
      <c r="CM211" s="113">
        <f t="shared" si="383"/>
        <v>0</v>
      </c>
      <c r="CN211" s="113">
        <f t="shared" si="384"/>
        <v>0</v>
      </c>
      <c r="CO211" s="113">
        <f t="shared" si="385"/>
        <v>1160</v>
      </c>
      <c r="CP211" s="113">
        <f t="shared" si="386"/>
        <v>0</v>
      </c>
      <c r="CQ211" s="113">
        <f t="shared" si="387"/>
        <v>0</v>
      </c>
      <c r="CR211" s="113">
        <f t="shared" si="388"/>
        <v>0</v>
      </c>
      <c r="CS211" s="113">
        <f t="shared" si="342"/>
        <v>0</v>
      </c>
      <c r="CT211" s="113">
        <f t="shared" si="343"/>
        <v>0</v>
      </c>
      <c r="CU211" s="113">
        <f t="shared" si="344"/>
        <v>0</v>
      </c>
      <c r="CV211" s="113">
        <f t="shared" si="345"/>
        <v>0</v>
      </c>
      <c r="CW211" s="113">
        <f t="shared" si="389"/>
        <v>40</v>
      </c>
      <c r="CX211" s="113">
        <f t="shared" si="346"/>
        <v>0</v>
      </c>
      <c r="CY211" s="113">
        <f t="shared" si="347"/>
        <v>0</v>
      </c>
      <c r="CZ211" s="113">
        <f t="shared" si="348"/>
        <v>0</v>
      </c>
      <c r="DA211" s="113">
        <f t="shared" si="390"/>
        <v>0</v>
      </c>
      <c r="DB211" s="113">
        <f t="shared" si="391"/>
        <v>200</v>
      </c>
      <c r="DC211" s="113">
        <f t="shared" si="392"/>
        <v>0</v>
      </c>
      <c r="DD211" s="113">
        <f t="shared" si="393"/>
        <v>1160</v>
      </c>
      <c r="DE211" s="113">
        <f t="shared" si="394"/>
        <v>0</v>
      </c>
      <c r="DF211" s="113">
        <f t="shared" si="395"/>
        <v>0</v>
      </c>
      <c r="DG211" s="113">
        <f t="shared" si="396"/>
        <v>0</v>
      </c>
      <c r="DH211" s="113">
        <f t="shared" si="397"/>
        <v>0</v>
      </c>
      <c r="DI211" s="113">
        <f t="shared" si="398"/>
        <v>0</v>
      </c>
      <c r="DJ211" s="113"/>
      <c r="DK211" s="113">
        <f t="shared" si="399"/>
        <v>0</v>
      </c>
      <c r="DL211" s="113">
        <f t="shared" si="400"/>
        <v>0</v>
      </c>
      <c r="DM211" s="113">
        <f t="shared" si="401"/>
        <v>0</v>
      </c>
      <c r="DN211" s="113">
        <f t="shared" si="402"/>
        <v>0</v>
      </c>
      <c r="DO211" s="113">
        <f t="shared" si="403"/>
        <v>0</v>
      </c>
      <c r="DP211" s="113">
        <f t="shared" si="404"/>
        <v>0</v>
      </c>
      <c r="DQ211" s="113">
        <f t="shared" si="405"/>
        <v>35</v>
      </c>
      <c r="DR211" s="113">
        <f t="shared" si="406"/>
        <v>0</v>
      </c>
      <c r="DS211" s="113">
        <f t="shared" si="349"/>
        <v>0</v>
      </c>
      <c r="DT211" s="113">
        <f t="shared" si="350"/>
        <v>0</v>
      </c>
      <c r="DU211" s="113">
        <f t="shared" si="407"/>
        <v>0</v>
      </c>
      <c r="DV211" s="113">
        <f t="shared" si="408"/>
        <v>0</v>
      </c>
      <c r="DW211" s="113">
        <f t="shared" si="409"/>
        <v>0</v>
      </c>
      <c r="DX211" s="113">
        <f t="shared" si="410"/>
        <v>0</v>
      </c>
      <c r="DY211" s="113">
        <f t="shared" si="411"/>
        <v>1160</v>
      </c>
      <c r="DZ211" s="113">
        <f t="shared" si="412"/>
        <v>0</v>
      </c>
      <c r="EA211" s="113">
        <f t="shared" si="413"/>
        <v>0</v>
      </c>
      <c r="EB211" s="113">
        <f t="shared" si="414"/>
        <v>0</v>
      </c>
      <c r="EC211" s="113">
        <f t="shared" si="351"/>
        <v>0</v>
      </c>
      <c r="ED211" s="113">
        <f t="shared" si="352"/>
        <v>0</v>
      </c>
      <c r="EE211" s="113">
        <f t="shared" si="353"/>
        <v>0</v>
      </c>
      <c r="EF211" s="113">
        <f t="shared" si="354"/>
        <v>0</v>
      </c>
      <c r="EG211" s="113">
        <f t="shared" si="415"/>
        <v>40</v>
      </c>
      <c r="EH211" s="113">
        <f t="shared" si="355"/>
        <v>0</v>
      </c>
      <c r="EI211" s="113">
        <f t="shared" si="356"/>
        <v>0</v>
      </c>
      <c r="EJ211" s="113">
        <f t="shared" si="357"/>
        <v>0</v>
      </c>
      <c r="EK211" s="113">
        <f t="shared" si="416"/>
        <v>0</v>
      </c>
      <c r="EL211" s="113">
        <f t="shared" si="417"/>
        <v>200</v>
      </c>
      <c r="EM211" s="113">
        <f t="shared" si="418"/>
        <v>0</v>
      </c>
      <c r="EN211" s="113">
        <f t="shared" si="419"/>
        <v>1160</v>
      </c>
      <c r="EO211" s="113">
        <f t="shared" si="420"/>
        <v>0</v>
      </c>
      <c r="EP211" s="113">
        <f t="shared" si="421"/>
        <v>0</v>
      </c>
      <c r="EQ211" s="113">
        <f t="shared" si="422"/>
        <v>0</v>
      </c>
      <c r="ER211" s="113">
        <f t="shared" si="423"/>
        <v>0</v>
      </c>
      <c r="ES211" s="113">
        <f t="shared" si="424"/>
        <v>0</v>
      </c>
      <c r="ET211" s="113"/>
      <c r="EU211" s="113">
        <f t="shared" si="425"/>
        <v>0</v>
      </c>
      <c r="EV211" s="113">
        <f t="shared" si="426"/>
        <v>0</v>
      </c>
      <c r="EW211" s="113">
        <f t="shared" si="427"/>
        <v>0</v>
      </c>
      <c r="EX211" s="113">
        <f t="shared" si="428"/>
        <v>0</v>
      </c>
      <c r="EY211" s="113">
        <f t="shared" si="429"/>
        <v>0</v>
      </c>
      <c r="EZ211" s="113">
        <f t="shared" si="430"/>
        <v>0</v>
      </c>
      <c r="FA211" s="113">
        <f t="shared" si="431"/>
        <v>280</v>
      </c>
      <c r="FB211" s="113">
        <f t="shared" si="432"/>
        <v>0</v>
      </c>
      <c r="FC211" s="113">
        <f t="shared" si="358"/>
        <v>0</v>
      </c>
      <c r="FD211" s="113">
        <f t="shared" si="359"/>
        <v>0</v>
      </c>
      <c r="FE211" s="113">
        <f t="shared" si="433"/>
        <v>0</v>
      </c>
      <c r="FF211" s="113">
        <f t="shared" si="434"/>
        <v>0</v>
      </c>
      <c r="FG211" s="113">
        <f t="shared" si="435"/>
        <v>0</v>
      </c>
      <c r="FH211" s="113">
        <f t="shared" si="436"/>
        <v>0</v>
      </c>
      <c r="FI211" s="113">
        <f t="shared" si="437"/>
        <v>3132</v>
      </c>
      <c r="FJ211" s="113">
        <f t="shared" si="438"/>
        <v>0</v>
      </c>
      <c r="FK211" s="113">
        <f t="shared" si="439"/>
        <v>0</v>
      </c>
      <c r="FL211" s="113">
        <f t="shared" si="440"/>
        <v>0</v>
      </c>
      <c r="FM211" s="113">
        <f t="shared" si="360"/>
        <v>0</v>
      </c>
      <c r="FN211" s="113">
        <f t="shared" si="361"/>
        <v>0</v>
      </c>
      <c r="FO211" s="113">
        <f t="shared" si="362"/>
        <v>0</v>
      </c>
      <c r="FP211" s="113">
        <f t="shared" si="363"/>
        <v>0</v>
      </c>
      <c r="FQ211" s="113">
        <f t="shared" si="441"/>
        <v>640</v>
      </c>
      <c r="FR211" s="113">
        <f t="shared" si="364"/>
        <v>0</v>
      </c>
      <c r="FS211" s="113">
        <f t="shared" si="365"/>
        <v>0</v>
      </c>
      <c r="FT211" s="113">
        <f t="shared" si="366"/>
        <v>0</v>
      </c>
      <c r="FU211" s="113">
        <f t="shared" si="442"/>
        <v>0</v>
      </c>
      <c r="FV211" s="113">
        <f t="shared" si="443"/>
        <v>1000</v>
      </c>
      <c r="FW211" s="113">
        <f t="shared" si="444"/>
        <v>0</v>
      </c>
      <c r="FX211" s="113">
        <f t="shared" si="445"/>
        <v>3619</v>
      </c>
      <c r="FY211" s="113">
        <f t="shared" si="446"/>
        <v>0</v>
      </c>
      <c r="FZ211" s="113">
        <f t="shared" si="447"/>
        <v>0</v>
      </c>
      <c r="GA211" s="113">
        <f t="shared" si="448"/>
        <v>0</v>
      </c>
      <c r="GB211" s="113">
        <f t="shared" si="449"/>
        <v>0</v>
      </c>
      <c r="GC211" s="113">
        <f t="shared" si="450"/>
        <v>0</v>
      </c>
    </row>
    <row r="212" spans="2:185" ht="12.75" customHeight="1" x14ac:dyDescent="0.2">
      <c r="B212" s="124">
        <v>205</v>
      </c>
      <c r="C212" s="121" t="s">
        <v>469</v>
      </c>
      <c r="D212" s="126" t="s">
        <v>42</v>
      </c>
      <c r="E212" s="40">
        <f>SUMIF(Entrada_Dados_Ano_2012!$C$7:$C$253,D212,Entrada_Dados_Ano_2012!$D$7:$D$253)</f>
        <v>22</v>
      </c>
      <c r="F212" s="40">
        <f>SUMIF(Entrada_Dados_Ano_2012!$C$7:$C$253,D212,Entrada_Dados_Ano_2012!$E$7:$E$253)</f>
        <v>0</v>
      </c>
      <c r="G212" s="40">
        <f>SUMIF(Entrada_Dados_Ano_2012!$C$7:$C$253,D212,Entrada_Dados_Ano_2012!$F$7:$F$253)</f>
        <v>0</v>
      </c>
      <c r="H212" s="40">
        <f ca="1">SUMIF(Entrada_Dados_Ano_2012!$C$7:$C$253,D212,Entrada_Dados_Ano_2012!$G$7:$G$251)</f>
        <v>0</v>
      </c>
      <c r="I212" s="40">
        <f>SUMIF(Entrada_Dados_Ano_2012!$C$7:$C$251,D212,Entrada_Dados_Ano_2012!$H$7:$H$253)</f>
        <v>0</v>
      </c>
      <c r="J212" s="40">
        <f>SUMIF(Entrada_Dados_Ano_2012!$C$7:$C$253,D212,Entrada_Dados_Ano_2012!$I$7:$I$253)</f>
        <v>0</v>
      </c>
      <c r="K212" s="40">
        <f>SUMIF(Entrada_Dados_Ano_2012!$C$7:$C$253,D212,Entrada_Dados_Ano_2012!$J$7:$J$253)</f>
        <v>32300</v>
      </c>
      <c r="L212" s="40">
        <f>SUMIF(Entrada_Dados_Ano_2012!$C$7:$C$253,D212,Entrada_Dados_Ano_2012!$K$7:$K$253)</f>
        <v>0</v>
      </c>
      <c r="M212" s="40">
        <f>SUMIF(Entrada_Dados_Ano_2012!$C$7:$C$253,D212,Entrada_Dados_Ano_2012!$L$7:$L$253)</f>
        <v>0</v>
      </c>
      <c r="N212" s="40">
        <f>SUMIF(Entrada_Dados_Ano_2012!$C$7:$C$253,D212,Entrada_Dados_Ano_2012!$M$7:$M$253)</f>
        <v>207</v>
      </c>
      <c r="O212" s="40">
        <f>SUMIF(Entrada_Dados_Ano_2012!$C$7:$C$253,D212,Entrada_Dados_Ano_2012!$N$7:$N$253)</f>
        <v>0</v>
      </c>
      <c r="P212" s="40">
        <f>SUMIF(Entrada_Dados_Ano_2012!$C$7:$C$253,D212,Entrada_Dados_Ano_2012!$O$7:$O$253)</f>
        <v>0</v>
      </c>
      <c r="Q212" s="40">
        <f>SUMIF(Entrada_Dados_Ano_2012!$C$7:$C$253,D212,Entrada_Dados_Ano_2012!$P$7:$P$253)</f>
        <v>40</v>
      </c>
      <c r="R212" s="40">
        <f>SUMIF(Entrada_Dados_Ano_2012!$C$7:$C$253,D212,Entrada_Dados_Ano_2012!$Q$7:$Q$253)</f>
        <v>80</v>
      </c>
      <c r="S212" s="40">
        <f>SUMIF(Entrada_Dados_Ano_2012!$C$7:$C$253,D212,Entrada_Dados_Ano_2012!$R$7:$R$253)</f>
        <v>25000</v>
      </c>
      <c r="T212" s="40">
        <f>SUMIF(Entrada_Dados_Ano_2012!$C$7:$C$253,D212,Entrada_Dados_Ano_2012!$S$7:$S$253)</f>
        <v>42000</v>
      </c>
      <c r="U212" s="40">
        <f>SUMIF(Entrada_Dados_Ano_2012!$C$7:$C$253,D212,Entrada_Dados_Ano_2012!$T$7:$T$253)</f>
        <v>8000</v>
      </c>
      <c r="V212" s="40">
        <f>SUMIF(Entrada_Dados_Ano_2012!$C$7:$C$253,D212,Entrada_Dados_Ano_2012!$U$7:$U$253)</f>
        <v>0</v>
      </c>
      <c r="W212" s="145">
        <f>SUMIF(Entrada_Dados_Ano_2012!$C$7:$C$253,D212,Entrada_Dados_Ano_2012!$V$7:$V$253)</f>
        <v>0</v>
      </c>
      <c r="X212" s="142">
        <f>SUMIF(Entrada_Dados_Ano_2012!$C$7:$C$253,D212,Entrada_Dados_Ano_2012!$Y$7:$Y$253)</f>
        <v>22</v>
      </c>
      <c r="Y212" s="40">
        <f>SUMIF(Entrada_Dados_Ano_2012!$C$7:$C$253,D212,Entrada_Dados_Ano_2012!$Z$7:$Z$253)</f>
        <v>0</v>
      </c>
      <c r="Z212" s="40">
        <f>SUMIF(Entrada_Dados_Ano_2012!$C$7:$C$253,D212,Entrada_Dados_Ano_2012!$AA$7:$AA$253)</f>
        <v>0</v>
      </c>
      <c r="AA212" s="40">
        <f>SUMIF(Entrada_Dados_Ano_2012!$C$7:$C$253,D212,Entrada_Dados_Ano_2012!$AB$7:$AB$253)</f>
        <v>0</v>
      </c>
      <c r="AB212" s="40">
        <f>SUMIF(Entrada_Dados_Ano_2012!$C$7:$C$253,D212,Entrada_Dados_Ano_2012!$AC$7:$AC$253)</f>
        <v>0</v>
      </c>
      <c r="AC212" s="40">
        <f>SUMIF(Entrada_Dados_Ano_2012!$C$7:$C$253,D212,Entrada_Dados_Ano_2012!$AD$7:$AD$253)</f>
        <v>0</v>
      </c>
      <c r="AD212" s="40">
        <f>SUMIF(Entrada_Dados_Ano_2012!$C$7:$C$253,D212,Entrada_Dados_Ano_2012!$AE$7:$AE$253)</f>
        <v>32300</v>
      </c>
      <c r="AE212" s="40">
        <f>SUMIF(Entrada_Dados_Ano_2012!$C$7:$C$253,D212,Entrada_Dados_Ano_2012!$AF$7:$AF$253)</f>
        <v>0</v>
      </c>
      <c r="AF212" s="40">
        <f>SUMIF(Entrada_Dados_Ano_2012!$C$7:$C$253,D212,Entrada_Dados_Ano_2012!$AG$7:$AG$253)</f>
        <v>0</v>
      </c>
      <c r="AG212" s="40">
        <f>SUMIF(Entrada_Dados_Ano_2012!$C$7:$C$253,D212,Entrada_Dados_Ano_2012!$AH$7:$AH$253)</f>
        <v>207</v>
      </c>
      <c r="AH212" s="40">
        <f>SUMIF(Entrada_Dados_Ano_2012!$C$7:$C$253,D212,Entrada_Dados_Ano_2012!$AI$7:$AI$253)</f>
        <v>0</v>
      </c>
      <c r="AI212" s="40">
        <f>SUMIF(Entrada_Dados_Ano_2012!$C$7:$C$253,D212,Entrada_Dados_Ano_2012!$AJ$7:$AJ$253)</f>
        <v>0</v>
      </c>
      <c r="AJ212" s="40">
        <f>SUMIF(Entrada_Dados_Ano_2012!$C$7:$C$253,D212,Entrada_Dados_Ano_2012!$AK$7:$AK$253)</f>
        <v>40</v>
      </c>
      <c r="AK212" s="40">
        <f>SUMIF(Entrada_Dados_Ano_2012!$C$7:$C$253,D212,Entrada_Dados_Ano_2012!$AL$7:$AL$253)</f>
        <v>80</v>
      </c>
      <c r="AL212" s="40">
        <f>SUMIF(Entrada_Dados_Ano_2012!$C$7:$C$253,D212,Entrada_Dados_Ano_2012!$AM$7:$AM$253)</f>
        <v>25000</v>
      </c>
      <c r="AM212" s="40">
        <f>SUMIF(Entrada_Dados_Ano_2012!$C$7:$C$253,D212,Entrada_Dados_Ano_2012!$AN$7:$AN$253)</f>
        <v>42000</v>
      </c>
      <c r="AN212" s="40">
        <f>SUMIF(Entrada_Dados_Ano_2012!$C$7:$C$253,D212,Entrada_Dados_Ano_2012!$AO$7:$AO$253)</f>
        <v>8000</v>
      </c>
      <c r="AO212" s="40">
        <f>SUMIF(Entrada_Dados_Ano_2012!$C$7:$C$253,D212,Entrada_Dados_Ano_2012!$AP$7:$AP$253)</f>
        <v>0</v>
      </c>
      <c r="AP212" s="145">
        <f>SUMIF(Entrada_Dados_Ano_2012!$C$7:$C$253,D212,Entrada_Dados_Ano_2012!$AQ$7:$AQ$253)</f>
        <v>0</v>
      </c>
      <c r="AQ212" s="142">
        <f>SUMIF(Entrada_Dados_Ano_2012!$C$7:$C$253,D212,Entrada_Dados_Ano_2012!$AT$7:$AT$253)</f>
        <v>480</v>
      </c>
      <c r="AR212" s="40">
        <f>SUMIF(Entrada_Dados_Ano_2012!$C$7:$C$253,D212,Entrada_Dados_Ano_2012!$AU$7:$AU$253)</f>
        <v>0</v>
      </c>
      <c r="AS212" s="40">
        <f>SUMIF(Entrada_Dados_Ano_2012!$C$7:$C$253,D212,Entrada_Dados_Ano_2012!$AV$7:$AV$253)</f>
        <v>0</v>
      </c>
      <c r="AT212" s="40">
        <f>SUMIF(Entrada_Dados_Ano_2012!$C$7:$C$253,D212,Entrada_Dados_Ano_2012!$AW$7:$AW$253)</f>
        <v>0</v>
      </c>
      <c r="AU212" s="40">
        <f>SUMIF(Entrada_Dados_Ano_2012!$C$7:$C$253,D212,Entrada_Dados_Ano_2012!$AX$7:$AX$253)</f>
        <v>0</v>
      </c>
      <c r="AV212" s="40">
        <f>SUMIF(Entrada_Dados_Ano_2012!$C$7:$C$253,D212,Entrada_Dados_Ano_2012!$AY$7:$AY$253)</f>
        <v>0</v>
      </c>
      <c r="AW212" s="40">
        <f>SUMIF(Entrada_Dados_Ano_2012!$C$7:$C$253,D212,Entrada_Dados_Ano_2012!$AZ$7:$AZ$253)</f>
        <v>2648600</v>
      </c>
      <c r="AX212" s="40">
        <f>SUMIF(Entrada_Dados_Ano_2012!$C$7:$C$253,D212,Entrada_Dados_Ano_2012!$BA$7:$BA$253)</f>
        <v>0</v>
      </c>
      <c r="AY212" s="40">
        <f>SUMIF(Entrada_Dados_Ano_2012!$C$7:$C$253,D212,Entrada_Dados_Ano_2012!$BB$7:$BB$253)</f>
        <v>0</v>
      </c>
      <c r="AZ212" s="40">
        <f>SUMIF(Entrada_Dados_Ano_2012!$C$7:$C$253,D212,Entrada_Dados_Ano_2012!$BC$7:$BC$253)</f>
        <v>620</v>
      </c>
      <c r="BA212" s="40">
        <f>SUMIF(Entrada_Dados_Ano_2012!$C$7:$C$253,D212,Entrada_Dados_Ano_2012!$BD$7:$BD$253)</f>
        <v>0</v>
      </c>
      <c r="BB212" s="40">
        <f>SUMIF(Entrada_Dados_Ano_2012!$C$7:$C$253,D212,Entrada_Dados_Ano_2012!$BE$7:$BE$253)</f>
        <v>0</v>
      </c>
      <c r="BC212" s="40">
        <f>SUMIF(Entrada_Dados_Ano_2012!$C$7:$C$253,D212,Entrada_Dados_Ano_2012!$BF$7:$BF$253)</f>
        <v>633</v>
      </c>
      <c r="BD212" s="40">
        <f>SUMIF(Entrada_Dados_Ano_2012!$C$7:$C$253,D212,Entrada_Dados_Ano_2012!$BG$7:$BG$253)</f>
        <v>3360</v>
      </c>
      <c r="BE212" s="40">
        <f>SUMIF(Entrada_Dados_Ano_2012!$C$7:$C$253,D212,Entrada_Dados_Ano_2012!$BH$7:$BH$253)</f>
        <v>150000</v>
      </c>
      <c r="BF212" s="40">
        <f>SUMIF(Entrada_Dados_Ano_2012!$C$7:$C$253,D212,Entrada_Dados_Ano_2012!$BI$7:$BI$253)</f>
        <v>100800</v>
      </c>
      <c r="BG212" s="40">
        <f>SUMIF(Entrada_Dados_Ano_2012!$C$7:$C$253,D212,Entrada_Dados_Ano_2012!$BJ$7:$BJ$253)</f>
        <v>24000</v>
      </c>
      <c r="BH212" s="40">
        <f>SUMIF(Entrada_Dados_Ano_2012!$C$7:$C$253,D212,Entrada_Dados_Ano_2012!$BK$7:$BK$253)</f>
        <v>0</v>
      </c>
      <c r="BI212" s="40">
        <f>SUMIF(Entrada_Dados_Ano_2012!$C$7:$C$253,D212,Entrada_Dados_Ano_2012!$BL$7:$BL$253)</f>
        <v>0</v>
      </c>
      <c r="BK212" s="80">
        <v>205</v>
      </c>
      <c r="BL212" s="81">
        <f t="shared" si="367"/>
        <v>0</v>
      </c>
      <c r="BM212" s="80" t="str">
        <f>IF(BL212=1,SUM($BL$8:BL212),"")</f>
        <v/>
      </c>
      <c r="BN212" s="86" t="str">
        <f t="shared" si="368"/>
        <v>Santa Helena de Goiás</v>
      </c>
      <c r="BO212" s="117">
        <f t="shared" si="451"/>
        <v>0</v>
      </c>
      <c r="BP212" s="116">
        <f>HLOOKUP($BP$6,$BZ$6:DI212,BX212)</f>
        <v>0</v>
      </c>
      <c r="BQ212" s="117">
        <f>HLOOKUP($BQ$6,$DJ$6:ES212,BX212)</f>
        <v>0</v>
      </c>
      <c r="BR212" s="116">
        <f>HLOOKUP($BR$6,$ET$6:GC212,BX212)</f>
        <v>0</v>
      </c>
      <c r="BS212" s="84" t="str">
        <f t="shared" si="369"/>
        <v/>
      </c>
      <c r="BT212" s="96" t="str">
        <f>IF((SUM($BL211:$BL$254)=0),"",IF($BK212=VLOOKUP($BK212,$BM$8:$BM$254,1),IF(VLOOKUP($BK212,$BM$8:$BO$254,2)=0,"",VLOOKUP($BK212,$BM$8:$BO$254,3))," "))</f>
        <v/>
      </c>
      <c r="BU212" s="93" t="str">
        <f t="shared" si="370"/>
        <v/>
      </c>
      <c r="BV212" s="90" t="str">
        <f t="shared" si="371"/>
        <v/>
      </c>
      <c r="BW212" s="93" t="str">
        <f t="shared" si="372"/>
        <v/>
      </c>
      <c r="BX212" s="97">
        <v>207</v>
      </c>
      <c r="BY212" s="29"/>
      <c r="BZ212" s="113"/>
      <c r="CA212" s="113">
        <f t="shared" si="373"/>
        <v>0</v>
      </c>
      <c r="CB212" s="113">
        <f t="shared" si="374"/>
        <v>22</v>
      </c>
      <c r="CC212" s="113">
        <f t="shared" si="375"/>
        <v>0</v>
      </c>
      <c r="CD212" s="113">
        <f t="shared" si="376"/>
        <v>0</v>
      </c>
      <c r="CE212" s="113">
        <f t="shared" ca="1" si="377"/>
        <v>0</v>
      </c>
      <c r="CF212" s="113">
        <f t="shared" si="378"/>
        <v>0</v>
      </c>
      <c r="CG212" s="113">
        <f t="shared" si="379"/>
        <v>100</v>
      </c>
      <c r="CH212" s="113">
        <f t="shared" si="380"/>
        <v>0</v>
      </c>
      <c r="CI212" s="113">
        <f t="shared" si="340"/>
        <v>0</v>
      </c>
      <c r="CJ212" s="113">
        <f t="shared" si="341"/>
        <v>0</v>
      </c>
      <c r="CK212" s="113">
        <f t="shared" si="381"/>
        <v>32300</v>
      </c>
      <c r="CL212" s="113">
        <f t="shared" si="382"/>
        <v>0</v>
      </c>
      <c r="CM212" s="113">
        <f t="shared" si="383"/>
        <v>0</v>
      </c>
      <c r="CN212" s="113">
        <f t="shared" si="384"/>
        <v>0</v>
      </c>
      <c r="CO212" s="113">
        <f t="shared" si="385"/>
        <v>207</v>
      </c>
      <c r="CP212" s="113">
        <f t="shared" si="386"/>
        <v>0</v>
      </c>
      <c r="CQ212" s="113">
        <f t="shared" si="387"/>
        <v>0</v>
      </c>
      <c r="CR212" s="113">
        <f t="shared" si="388"/>
        <v>0</v>
      </c>
      <c r="CS212" s="113">
        <f t="shared" si="342"/>
        <v>0</v>
      </c>
      <c r="CT212" s="113">
        <f t="shared" si="343"/>
        <v>0</v>
      </c>
      <c r="CU212" s="113">
        <f t="shared" si="344"/>
        <v>0</v>
      </c>
      <c r="CV212" s="113">
        <f t="shared" si="345"/>
        <v>0</v>
      </c>
      <c r="CW212" s="113">
        <f t="shared" si="389"/>
        <v>40</v>
      </c>
      <c r="CX212" s="113">
        <f t="shared" si="346"/>
        <v>0</v>
      </c>
      <c r="CY212" s="113">
        <f t="shared" si="347"/>
        <v>0</v>
      </c>
      <c r="CZ212" s="113">
        <f t="shared" si="348"/>
        <v>0</v>
      </c>
      <c r="DA212" s="113">
        <f t="shared" si="390"/>
        <v>80</v>
      </c>
      <c r="DB212" s="113">
        <f t="shared" si="391"/>
        <v>25000</v>
      </c>
      <c r="DC212" s="113">
        <f t="shared" si="392"/>
        <v>0</v>
      </c>
      <c r="DD212" s="113">
        <f t="shared" si="393"/>
        <v>42000</v>
      </c>
      <c r="DE212" s="113">
        <f t="shared" si="394"/>
        <v>8000</v>
      </c>
      <c r="DF212" s="113">
        <f t="shared" si="395"/>
        <v>0</v>
      </c>
      <c r="DG212" s="113">
        <f t="shared" si="396"/>
        <v>0</v>
      </c>
      <c r="DH212" s="113">
        <f t="shared" si="397"/>
        <v>0</v>
      </c>
      <c r="DI212" s="113">
        <f t="shared" si="398"/>
        <v>7</v>
      </c>
      <c r="DJ212" s="113"/>
      <c r="DK212" s="113">
        <f t="shared" si="399"/>
        <v>0</v>
      </c>
      <c r="DL212" s="113">
        <f t="shared" si="400"/>
        <v>22</v>
      </c>
      <c r="DM212" s="113">
        <f t="shared" si="401"/>
        <v>0</v>
      </c>
      <c r="DN212" s="113">
        <f t="shared" si="402"/>
        <v>0</v>
      </c>
      <c r="DO212" s="113">
        <f t="shared" si="403"/>
        <v>0</v>
      </c>
      <c r="DP212" s="113">
        <f t="shared" si="404"/>
        <v>0</v>
      </c>
      <c r="DQ212" s="113">
        <f t="shared" si="405"/>
        <v>100</v>
      </c>
      <c r="DR212" s="113">
        <f t="shared" si="406"/>
        <v>0</v>
      </c>
      <c r="DS212" s="113">
        <f t="shared" si="349"/>
        <v>0</v>
      </c>
      <c r="DT212" s="113">
        <f t="shared" si="350"/>
        <v>0</v>
      </c>
      <c r="DU212" s="113">
        <f t="shared" si="407"/>
        <v>32300</v>
      </c>
      <c r="DV212" s="113">
        <f t="shared" si="408"/>
        <v>0</v>
      </c>
      <c r="DW212" s="113">
        <f t="shared" si="409"/>
        <v>0</v>
      </c>
      <c r="DX212" s="113">
        <f t="shared" si="410"/>
        <v>0</v>
      </c>
      <c r="DY212" s="113">
        <f t="shared" si="411"/>
        <v>207</v>
      </c>
      <c r="DZ212" s="113">
        <f t="shared" si="412"/>
        <v>0</v>
      </c>
      <c r="EA212" s="113">
        <f t="shared" si="413"/>
        <v>0</v>
      </c>
      <c r="EB212" s="113">
        <f t="shared" si="414"/>
        <v>0</v>
      </c>
      <c r="EC212" s="113">
        <f t="shared" si="351"/>
        <v>0</v>
      </c>
      <c r="ED212" s="113">
        <f t="shared" si="352"/>
        <v>0</v>
      </c>
      <c r="EE212" s="113">
        <f t="shared" si="353"/>
        <v>0</v>
      </c>
      <c r="EF212" s="113">
        <f t="shared" si="354"/>
        <v>0</v>
      </c>
      <c r="EG212" s="113">
        <f t="shared" si="415"/>
        <v>40</v>
      </c>
      <c r="EH212" s="113">
        <f t="shared" si="355"/>
        <v>0</v>
      </c>
      <c r="EI212" s="113">
        <f t="shared" si="356"/>
        <v>0</v>
      </c>
      <c r="EJ212" s="113">
        <f t="shared" si="357"/>
        <v>0</v>
      </c>
      <c r="EK212" s="113">
        <f t="shared" si="416"/>
        <v>80</v>
      </c>
      <c r="EL212" s="113">
        <f t="shared" si="417"/>
        <v>25000</v>
      </c>
      <c r="EM212" s="113">
        <f t="shared" si="418"/>
        <v>0</v>
      </c>
      <c r="EN212" s="113">
        <f t="shared" si="419"/>
        <v>42000</v>
      </c>
      <c r="EO212" s="113">
        <f t="shared" si="420"/>
        <v>8000</v>
      </c>
      <c r="EP212" s="113">
        <f t="shared" si="421"/>
        <v>0</v>
      </c>
      <c r="EQ212" s="113">
        <f t="shared" si="422"/>
        <v>0</v>
      </c>
      <c r="ER212" s="113">
        <f t="shared" si="423"/>
        <v>0</v>
      </c>
      <c r="ES212" s="113">
        <f t="shared" si="424"/>
        <v>7</v>
      </c>
      <c r="ET212" s="113"/>
      <c r="EU212" s="113">
        <f t="shared" si="425"/>
        <v>0</v>
      </c>
      <c r="EV212" s="113">
        <f t="shared" si="426"/>
        <v>480</v>
      </c>
      <c r="EW212" s="113">
        <f t="shared" si="427"/>
        <v>0</v>
      </c>
      <c r="EX212" s="113">
        <f t="shared" si="428"/>
        <v>0</v>
      </c>
      <c r="EY212" s="113">
        <f t="shared" si="429"/>
        <v>0</v>
      </c>
      <c r="EZ212" s="113">
        <f t="shared" si="430"/>
        <v>0</v>
      </c>
      <c r="FA212" s="113">
        <f t="shared" si="431"/>
        <v>5500</v>
      </c>
      <c r="FB212" s="113">
        <f t="shared" si="432"/>
        <v>0</v>
      </c>
      <c r="FC212" s="113">
        <f t="shared" si="358"/>
        <v>0</v>
      </c>
      <c r="FD212" s="113">
        <f t="shared" si="359"/>
        <v>0</v>
      </c>
      <c r="FE212" s="113">
        <f t="shared" si="433"/>
        <v>2648600</v>
      </c>
      <c r="FF212" s="113">
        <f t="shared" si="434"/>
        <v>0</v>
      </c>
      <c r="FG212" s="113">
        <f t="shared" si="435"/>
        <v>0</v>
      </c>
      <c r="FH212" s="113">
        <f t="shared" si="436"/>
        <v>0</v>
      </c>
      <c r="FI212" s="113">
        <f t="shared" si="437"/>
        <v>620</v>
      </c>
      <c r="FJ212" s="113">
        <f t="shared" si="438"/>
        <v>0</v>
      </c>
      <c r="FK212" s="113">
        <f t="shared" si="439"/>
        <v>0</v>
      </c>
      <c r="FL212" s="113">
        <f t="shared" si="440"/>
        <v>0</v>
      </c>
      <c r="FM212" s="113">
        <f t="shared" si="360"/>
        <v>0</v>
      </c>
      <c r="FN212" s="113">
        <f t="shared" si="361"/>
        <v>0</v>
      </c>
      <c r="FO212" s="113">
        <f t="shared" si="362"/>
        <v>0</v>
      </c>
      <c r="FP212" s="113">
        <f t="shared" si="363"/>
        <v>0</v>
      </c>
      <c r="FQ212" s="113">
        <f t="shared" si="441"/>
        <v>633</v>
      </c>
      <c r="FR212" s="113">
        <f t="shared" si="364"/>
        <v>0</v>
      </c>
      <c r="FS212" s="113">
        <f t="shared" si="365"/>
        <v>0</v>
      </c>
      <c r="FT212" s="113">
        <f t="shared" si="366"/>
        <v>0</v>
      </c>
      <c r="FU212" s="113">
        <f t="shared" si="442"/>
        <v>3360</v>
      </c>
      <c r="FV212" s="113">
        <f t="shared" si="443"/>
        <v>150000</v>
      </c>
      <c r="FW212" s="113">
        <f t="shared" si="444"/>
        <v>0</v>
      </c>
      <c r="FX212" s="113">
        <f t="shared" si="445"/>
        <v>100800</v>
      </c>
      <c r="FY212" s="113">
        <f t="shared" si="446"/>
        <v>24000</v>
      </c>
      <c r="FZ212" s="113">
        <f t="shared" si="447"/>
        <v>0</v>
      </c>
      <c r="GA212" s="113">
        <f t="shared" si="448"/>
        <v>0</v>
      </c>
      <c r="GB212" s="113">
        <f t="shared" si="449"/>
        <v>0</v>
      </c>
      <c r="GC212" s="113">
        <f t="shared" si="450"/>
        <v>147</v>
      </c>
    </row>
    <row r="213" spans="2:185" ht="12.75" customHeight="1" x14ac:dyDescent="0.2">
      <c r="B213" s="124">
        <v>206</v>
      </c>
      <c r="C213" s="121" t="s">
        <v>470</v>
      </c>
      <c r="D213" s="126" t="s">
        <v>243</v>
      </c>
      <c r="E213" s="40">
        <f>SUMIF(Entrada_Dados_Ano_2012!$C$7:$C$253,D213,Entrada_Dados_Ano_2012!$D$7:$D$253)</f>
        <v>15</v>
      </c>
      <c r="F213" s="40">
        <f>SUMIF(Entrada_Dados_Ano_2012!$C$7:$C$253,D213,Entrada_Dados_Ano_2012!$E$7:$E$253)</f>
        <v>0</v>
      </c>
      <c r="G213" s="40">
        <f>SUMIF(Entrada_Dados_Ano_2012!$C$7:$C$253,D213,Entrada_Dados_Ano_2012!$F$7:$F$253)</f>
        <v>0</v>
      </c>
      <c r="H213" s="40">
        <f ca="1">SUMIF(Entrada_Dados_Ano_2012!$C$7:$C$253,D213,Entrada_Dados_Ano_2012!$G$7:$G$251)</f>
        <v>0</v>
      </c>
      <c r="I213" s="40">
        <f>SUMIF(Entrada_Dados_Ano_2012!$C$7:$C$251,D213,Entrada_Dados_Ano_2012!$H$7:$H$253)</f>
        <v>200</v>
      </c>
      <c r="J213" s="40">
        <f>SUMIF(Entrada_Dados_Ano_2012!$C$7:$C$253,D213,Entrada_Dados_Ano_2012!$I$7:$I$253)</f>
        <v>0</v>
      </c>
      <c r="K213" s="40">
        <f>SUMIF(Entrada_Dados_Ano_2012!$C$7:$C$253,D213,Entrada_Dados_Ano_2012!$J$7:$J$253)</f>
        <v>6835</v>
      </c>
      <c r="L213" s="40">
        <f>SUMIF(Entrada_Dados_Ano_2012!$C$7:$C$253,D213,Entrada_Dados_Ano_2012!$K$7:$K$253)</f>
        <v>0</v>
      </c>
      <c r="M213" s="40">
        <f>SUMIF(Entrada_Dados_Ano_2012!$C$7:$C$253,D213,Entrada_Dados_Ano_2012!$L$7:$L$253)</f>
        <v>0</v>
      </c>
      <c r="N213" s="40">
        <f>SUMIF(Entrada_Dados_Ano_2012!$C$7:$C$253,D213,Entrada_Dados_Ano_2012!$M$7:$M$253)</f>
        <v>0</v>
      </c>
      <c r="O213" s="40">
        <f>SUMIF(Entrada_Dados_Ano_2012!$C$7:$C$253,D213,Entrada_Dados_Ano_2012!$N$7:$N$253)</f>
        <v>0</v>
      </c>
      <c r="P213" s="40">
        <f>SUMIF(Entrada_Dados_Ano_2012!$C$7:$C$253,D213,Entrada_Dados_Ano_2012!$O$7:$O$253)</f>
        <v>0</v>
      </c>
      <c r="Q213" s="40">
        <f>SUMIF(Entrada_Dados_Ano_2012!$C$7:$C$253,D213,Entrada_Dados_Ano_2012!$P$7:$P$253)</f>
        <v>0</v>
      </c>
      <c r="R213" s="40">
        <f>SUMIF(Entrada_Dados_Ano_2012!$C$7:$C$253,D213,Entrada_Dados_Ano_2012!$Q$7:$Q$253)</f>
        <v>0</v>
      </c>
      <c r="S213" s="40">
        <f>SUMIF(Entrada_Dados_Ano_2012!$C$7:$C$253,D213,Entrada_Dados_Ano_2012!$R$7:$R$253)</f>
        <v>540</v>
      </c>
      <c r="T213" s="40">
        <f>SUMIF(Entrada_Dados_Ano_2012!$C$7:$C$253,D213,Entrada_Dados_Ano_2012!$S$7:$S$253)</f>
        <v>700</v>
      </c>
      <c r="U213" s="40">
        <f>SUMIF(Entrada_Dados_Ano_2012!$C$7:$C$253,D213,Entrada_Dados_Ano_2012!$T$7:$T$253)</f>
        <v>0</v>
      </c>
      <c r="V213" s="40">
        <f>SUMIF(Entrada_Dados_Ano_2012!$C$7:$C$253,D213,Entrada_Dados_Ano_2012!$U$7:$U$253)</f>
        <v>0</v>
      </c>
      <c r="W213" s="145">
        <f>SUMIF(Entrada_Dados_Ano_2012!$C$7:$C$253,D213,Entrada_Dados_Ano_2012!$V$7:$V$253)</f>
        <v>0</v>
      </c>
      <c r="X213" s="142">
        <f>SUMIF(Entrada_Dados_Ano_2012!$C$7:$C$253,D213,Entrada_Dados_Ano_2012!$Y$7:$Y$253)</f>
        <v>15</v>
      </c>
      <c r="Y213" s="40">
        <f>SUMIF(Entrada_Dados_Ano_2012!$C$7:$C$253,D213,Entrada_Dados_Ano_2012!$Z$7:$Z$253)</f>
        <v>0</v>
      </c>
      <c r="Z213" s="40">
        <f>SUMIF(Entrada_Dados_Ano_2012!$C$7:$C$253,D213,Entrada_Dados_Ano_2012!$AA$7:$AA$253)</f>
        <v>0</v>
      </c>
      <c r="AA213" s="40">
        <f>SUMIF(Entrada_Dados_Ano_2012!$C$7:$C$253,D213,Entrada_Dados_Ano_2012!$AB$7:$AB$253)</f>
        <v>0</v>
      </c>
      <c r="AB213" s="40">
        <f>SUMIF(Entrada_Dados_Ano_2012!$C$7:$C$253,D213,Entrada_Dados_Ano_2012!$AC$7:$AC$253)</f>
        <v>200</v>
      </c>
      <c r="AC213" s="40">
        <f>SUMIF(Entrada_Dados_Ano_2012!$C$7:$C$253,D213,Entrada_Dados_Ano_2012!$AD$7:$AD$253)</f>
        <v>0</v>
      </c>
      <c r="AD213" s="40">
        <f>SUMIF(Entrada_Dados_Ano_2012!$C$7:$C$253,D213,Entrada_Dados_Ano_2012!$AE$7:$AE$253)</f>
        <v>6835</v>
      </c>
      <c r="AE213" s="40">
        <f>SUMIF(Entrada_Dados_Ano_2012!$C$7:$C$253,D213,Entrada_Dados_Ano_2012!$AF$7:$AF$253)</f>
        <v>0</v>
      </c>
      <c r="AF213" s="40">
        <f>SUMIF(Entrada_Dados_Ano_2012!$C$7:$C$253,D213,Entrada_Dados_Ano_2012!$AG$7:$AG$253)</f>
        <v>0</v>
      </c>
      <c r="AG213" s="40">
        <f>SUMIF(Entrada_Dados_Ano_2012!$C$7:$C$253,D213,Entrada_Dados_Ano_2012!$AH$7:$AH$253)</f>
        <v>0</v>
      </c>
      <c r="AH213" s="40">
        <f>SUMIF(Entrada_Dados_Ano_2012!$C$7:$C$253,D213,Entrada_Dados_Ano_2012!$AI$7:$AI$253)</f>
        <v>0</v>
      </c>
      <c r="AI213" s="40">
        <f>SUMIF(Entrada_Dados_Ano_2012!$C$7:$C$253,D213,Entrada_Dados_Ano_2012!$AJ$7:$AJ$253)</f>
        <v>0</v>
      </c>
      <c r="AJ213" s="40">
        <f>SUMIF(Entrada_Dados_Ano_2012!$C$7:$C$253,D213,Entrada_Dados_Ano_2012!$AK$7:$AK$253)</f>
        <v>0</v>
      </c>
      <c r="AK213" s="40">
        <f>SUMIF(Entrada_Dados_Ano_2012!$C$7:$C$253,D213,Entrada_Dados_Ano_2012!$AL$7:$AL$253)</f>
        <v>0</v>
      </c>
      <c r="AL213" s="40">
        <f>SUMIF(Entrada_Dados_Ano_2012!$C$7:$C$253,D213,Entrada_Dados_Ano_2012!$AM$7:$AM$253)</f>
        <v>540</v>
      </c>
      <c r="AM213" s="40">
        <f>SUMIF(Entrada_Dados_Ano_2012!$C$7:$C$253,D213,Entrada_Dados_Ano_2012!$AN$7:$AN$253)</f>
        <v>700</v>
      </c>
      <c r="AN213" s="40">
        <f>SUMIF(Entrada_Dados_Ano_2012!$C$7:$C$253,D213,Entrada_Dados_Ano_2012!$AO$7:$AO$253)</f>
        <v>0</v>
      </c>
      <c r="AO213" s="40">
        <f>SUMIF(Entrada_Dados_Ano_2012!$C$7:$C$253,D213,Entrada_Dados_Ano_2012!$AP$7:$AP$253)</f>
        <v>0</v>
      </c>
      <c r="AP213" s="145">
        <f>SUMIF(Entrada_Dados_Ano_2012!$C$7:$C$253,D213,Entrada_Dados_Ano_2012!$AQ$7:$AQ$253)</f>
        <v>0</v>
      </c>
      <c r="AQ213" s="142">
        <f>SUMIF(Entrada_Dados_Ano_2012!$C$7:$C$253,D213,Entrada_Dados_Ano_2012!$AT$7:$AT$253)</f>
        <v>345</v>
      </c>
      <c r="AR213" s="40">
        <f>SUMIF(Entrada_Dados_Ano_2012!$C$7:$C$253,D213,Entrada_Dados_Ano_2012!$AU$7:$AU$253)</f>
        <v>0</v>
      </c>
      <c r="AS213" s="40">
        <f>SUMIF(Entrada_Dados_Ano_2012!$C$7:$C$253,D213,Entrada_Dados_Ano_2012!$AV$7:$AV$253)</f>
        <v>0</v>
      </c>
      <c r="AT213" s="40">
        <f>SUMIF(Entrada_Dados_Ano_2012!$C$7:$C$253,D213,Entrada_Dados_Ano_2012!$AW$7:$AW$253)</f>
        <v>0</v>
      </c>
      <c r="AU213" s="40">
        <f>SUMIF(Entrada_Dados_Ano_2012!$C$7:$C$253,D213,Entrada_Dados_Ano_2012!$AX$7:$AX$253)</f>
        <v>600</v>
      </c>
      <c r="AV213" s="40">
        <f>SUMIF(Entrada_Dados_Ano_2012!$C$7:$C$253,D213,Entrada_Dados_Ano_2012!$AY$7:$AY$253)</f>
        <v>0</v>
      </c>
      <c r="AW213" s="40">
        <f>SUMIF(Entrada_Dados_Ano_2012!$C$7:$C$253,D213,Entrada_Dados_Ano_2012!$AZ$7:$AZ$253)</f>
        <v>456509</v>
      </c>
      <c r="AX213" s="40">
        <f>SUMIF(Entrada_Dados_Ano_2012!$C$7:$C$253,D213,Entrada_Dados_Ano_2012!$BA$7:$BA$253)</f>
        <v>0</v>
      </c>
      <c r="AY213" s="40">
        <f>SUMIF(Entrada_Dados_Ano_2012!$C$7:$C$253,D213,Entrada_Dados_Ano_2012!$BB$7:$BB$253)</f>
        <v>0</v>
      </c>
      <c r="AZ213" s="40">
        <f>SUMIF(Entrada_Dados_Ano_2012!$C$7:$C$253,D213,Entrada_Dados_Ano_2012!$BC$7:$BC$253)</f>
        <v>0</v>
      </c>
      <c r="BA213" s="40">
        <f>SUMIF(Entrada_Dados_Ano_2012!$C$7:$C$253,D213,Entrada_Dados_Ano_2012!$BD$7:$BD$253)</f>
        <v>0</v>
      </c>
      <c r="BB213" s="40">
        <f>SUMIF(Entrada_Dados_Ano_2012!$C$7:$C$253,D213,Entrada_Dados_Ano_2012!$BE$7:$BE$253)</f>
        <v>0</v>
      </c>
      <c r="BC213" s="40">
        <f>SUMIF(Entrada_Dados_Ano_2012!$C$7:$C$253,D213,Entrada_Dados_Ano_2012!$BF$7:$BF$253)</f>
        <v>0</v>
      </c>
      <c r="BD213" s="40">
        <f>SUMIF(Entrada_Dados_Ano_2012!$C$7:$C$253,D213,Entrada_Dados_Ano_2012!$BG$7:$BG$253)</f>
        <v>0</v>
      </c>
      <c r="BE213" s="40">
        <f>SUMIF(Entrada_Dados_Ano_2012!$C$7:$C$253,D213,Entrada_Dados_Ano_2012!$BH$7:$BH$253)</f>
        <v>1944</v>
      </c>
      <c r="BF213" s="40">
        <f>SUMIF(Entrada_Dados_Ano_2012!$C$7:$C$253,D213,Entrada_Dados_Ano_2012!$BI$7:$BI$253)</f>
        <v>1890</v>
      </c>
      <c r="BG213" s="40">
        <f>SUMIF(Entrada_Dados_Ano_2012!$C$7:$C$253,D213,Entrada_Dados_Ano_2012!$BJ$7:$BJ$253)</f>
        <v>0</v>
      </c>
      <c r="BH213" s="40">
        <f>SUMIF(Entrada_Dados_Ano_2012!$C$7:$C$253,D213,Entrada_Dados_Ano_2012!$BK$7:$BK$253)</f>
        <v>0</v>
      </c>
      <c r="BI213" s="40">
        <f>SUMIF(Entrada_Dados_Ano_2012!$C$7:$C$253,D213,Entrada_Dados_Ano_2012!$BL$7:$BL$253)</f>
        <v>0</v>
      </c>
      <c r="BK213" s="80">
        <v>206</v>
      </c>
      <c r="BL213" s="81">
        <f t="shared" si="367"/>
        <v>0</v>
      </c>
      <c r="BM213" s="80" t="str">
        <f>IF(BL213=1,SUM($BL$8:BL213),"")</f>
        <v/>
      </c>
      <c r="BN213" s="86" t="str">
        <f t="shared" si="368"/>
        <v>Santa Isabel</v>
      </c>
      <c r="BO213" s="117">
        <f t="shared" si="451"/>
        <v>0</v>
      </c>
      <c r="BP213" s="116">
        <f>HLOOKUP($BP$6,$BZ$6:DI213,BX213)</f>
        <v>0</v>
      </c>
      <c r="BQ213" s="117">
        <f>HLOOKUP($BQ$6,$DJ$6:ES213,BX213)</f>
        <v>0</v>
      </c>
      <c r="BR213" s="116">
        <f>HLOOKUP($BR$6,$ET$6:GC213,BX213)</f>
        <v>0</v>
      </c>
      <c r="BS213" s="84" t="str">
        <f t="shared" si="369"/>
        <v/>
      </c>
      <c r="BT213" s="96" t="str">
        <f>IF((SUM($BL212:$BL$254)=0),"",IF($BK213=VLOOKUP($BK213,$BM$8:$BM$254,1),IF(VLOOKUP($BK213,$BM$8:$BO$254,2)=0,"",VLOOKUP($BK213,$BM$8:$BO$254,3))," "))</f>
        <v/>
      </c>
      <c r="BU213" s="93" t="str">
        <f t="shared" si="370"/>
        <v/>
      </c>
      <c r="BV213" s="90" t="str">
        <f t="shared" si="371"/>
        <v/>
      </c>
      <c r="BW213" s="93" t="str">
        <f t="shared" si="372"/>
        <v/>
      </c>
      <c r="BX213" s="97">
        <v>208</v>
      </c>
      <c r="BY213" s="29"/>
      <c r="BZ213" s="113"/>
      <c r="CA213" s="113">
        <f t="shared" si="373"/>
        <v>0</v>
      </c>
      <c r="CB213" s="113">
        <f t="shared" si="374"/>
        <v>15</v>
      </c>
      <c r="CC213" s="113">
        <f t="shared" si="375"/>
        <v>0</v>
      </c>
      <c r="CD213" s="113">
        <f t="shared" si="376"/>
        <v>0</v>
      </c>
      <c r="CE213" s="113">
        <f t="shared" ca="1" si="377"/>
        <v>0</v>
      </c>
      <c r="CF213" s="113">
        <f t="shared" si="378"/>
        <v>200</v>
      </c>
      <c r="CG213" s="113">
        <f t="shared" si="379"/>
        <v>700</v>
      </c>
      <c r="CH213" s="113">
        <f t="shared" si="380"/>
        <v>0</v>
      </c>
      <c r="CI213" s="113">
        <f t="shared" si="340"/>
        <v>30</v>
      </c>
      <c r="CJ213" s="113">
        <f t="shared" si="341"/>
        <v>0</v>
      </c>
      <c r="CK213" s="113">
        <f t="shared" si="381"/>
        <v>6835</v>
      </c>
      <c r="CL213" s="113">
        <f t="shared" si="382"/>
        <v>0</v>
      </c>
      <c r="CM213" s="113">
        <f t="shared" si="383"/>
        <v>0</v>
      </c>
      <c r="CN213" s="113">
        <f t="shared" si="384"/>
        <v>0</v>
      </c>
      <c r="CO213" s="113">
        <f t="shared" si="385"/>
        <v>0</v>
      </c>
      <c r="CP213" s="113">
        <f t="shared" si="386"/>
        <v>0</v>
      </c>
      <c r="CQ213" s="113">
        <f t="shared" si="387"/>
        <v>0</v>
      </c>
      <c r="CR213" s="113">
        <f t="shared" si="388"/>
        <v>0</v>
      </c>
      <c r="CS213" s="113">
        <f t="shared" si="342"/>
        <v>0</v>
      </c>
      <c r="CT213" s="113">
        <f t="shared" si="343"/>
        <v>70</v>
      </c>
      <c r="CU213" s="113">
        <f t="shared" si="344"/>
        <v>0</v>
      </c>
      <c r="CV213" s="113">
        <f t="shared" si="345"/>
        <v>0</v>
      </c>
      <c r="CW213" s="113">
        <f t="shared" si="389"/>
        <v>0</v>
      </c>
      <c r="CX213" s="113">
        <f t="shared" si="346"/>
        <v>0</v>
      </c>
      <c r="CY213" s="113">
        <f t="shared" si="347"/>
        <v>7</v>
      </c>
      <c r="CZ213" s="113">
        <f t="shared" si="348"/>
        <v>0</v>
      </c>
      <c r="DA213" s="113">
        <f t="shared" si="390"/>
        <v>0</v>
      </c>
      <c r="DB213" s="113">
        <f t="shared" si="391"/>
        <v>540</v>
      </c>
      <c r="DC213" s="113">
        <f t="shared" si="392"/>
        <v>0</v>
      </c>
      <c r="DD213" s="113">
        <f t="shared" si="393"/>
        <v>700</v>
      </c>
      <c r="DE213" s="113">
        <f t="shared" si="394"/>
        <v>0</v>
      </c>
      <c r="DF213" s="113">
        <f t="shared" si="395"/>
        <v>0</v>
      </c>
      <c r="DG213" s="113">
        <f t="shared" si="396"/>
        <v>0</v>
      </c>
      <c r="DH213" s="113">
        <f t="shared" si="397"/>
        <v>0</v>
      </c>
      <c r="DI213" s="113">
        <f t="shared" si="398"/>
        <v>0</v>
      </c>
      <c r="DJ213" s="113"/>
      <c r="DK213" s="113">
        <f t="shared" si="399"/>
        <v>0</v>
      </c>
      <c r="DL213" s="113">
        <f t="shared" si="400"/>
        <v>15</v>
      </c>
      <c r="DM213" s="113">
        <f t="shared" si="401"/>
        <v>0</v>
      </c>
      <c r="DN213" s="113">
        <f t="shared" si="402"/>
        <v>0</v>
      </c>
      <c r="DO213" s="113">
        <f t="shared" si="403"/>
        <v>0</v>
      </c>
      <c r="DP213" s="113">
        <f t="shared" si="404"/>
        <v>200</v>
      </c>
      <c r="DQ213" s="113">
        <f t="shared" si="405"/>
        <v>700</v>
      </c>
      <c r="DR213" s="113">
        <f t="shared" si="406"/>
        <v>0</v>
      </c>
      <c r="DS213" s="113">
        <f t="shared" si="349"/>
        <v>30</v>
      </c>
      <c r="DT213" s="113">
        <f t="shared" si="350"/>
        <v>0</v>
      </c>
      <c r="DU213" s="113">
        <f t="shared" si="407"/>
        <v>6835</v>
      </c>
      <c r="DV213" s="113">
        <f t="shared" si="408"/>
        <v>0</v>
      </c>
      <c r="DW213" s="113">
        <f t="shared" si="409"/>
        <v>0</v>
      </c>
      <c r="DX213" s="113">
        <f t="shared" si="410"/>
        <v>0</v>
      </c>
      <c r="DY213" s="113">
        <f t="shared" si="411"/>
        <v>0</v>
      </c>
      <c r="DZ213" s="113">
        <f t="shared" si="412"/>
        <v>0</v>
      </c>
      <c r="EA213" s="113">
        <f t="shared" si="413"/>
        <v>0</v>
      </c>
      <c r="EB213" s="113">
        <f t="shared" si="414"/>
        <v>0</v>
      </c>
      <c r="EC213" s="113">
        <f t="shared" si="351"/>
        <v>0</v>
      </c>
      <c r="ED213" s="113">
        <f t="shared" si="352"/>
        <v>70</v>
      </c>
      <c r="EE213" s="113">
        <f t="shared" si="353"/>
        <v>0</v>
      </c>
      <c r="EF213" s="113">
        <f t="shared" si="354"/>
        <v>0</v>
      </c>
      <c r="EG213" s="113">
        <f t="shared" si="415"/>
        <v>0</v>
      </c>
      <c r="EH213" s="113">
        <f t="shared" si="355"/>
        <v>0</v>
      </c>
      <c r="EI213" s="113">
        <f t="shared" si="356"/>
        <v>7</v>
      </c>
      <c r="EJ213" s="113">
        <f t="shared" si="357"/>
        <v>0</v>
      </c>
      <c r="EK213" s="113">
        <f t="shared" si="416"/>
        <v>0</v>
      </c>
      <c r="EL213" s="113">
        <f t="shared" si="417"/>
        <v>540</v>
      </c>
      <c r="EM213" s="113">
        <f t="shared" si="418"/>
        <v>0</v>
      </c>
      <c r="EN213" s="113">
        <f t="shared" si="419"/>
        <v>700</v>
      </c>
      <c r="EO213" s="113">
        <f t="shared" si="420"/>
        <v>0</v>
      </c>
      <c r="EP213" s="113">
        <f t="shared" si="421"/>
        <v>0</v>
      </c>
      <c r="EQ213" s="113">
        <f t="shared" si="422"/>
        <v>0</v>
      </c>
      <c r="ER213" s="113">
        <f t="shared" si="423"/>
        <v>0</v>
      </c>
      <c r="ES213" s="113">
        <f t="shared" si="424"/>
        <v>0</v>
      </c>
      <c r="ET213" s="113"/>
      <c r="EU213" s="113">
        <f t="shared" si="425"/>
        <v>0</v>
      </c>
      <c r="EV213" s="113">
        <f t="shared" si="426"/>
        <v>345</v>
      </c>
      <c r="EW213" s="113">
        <f t="shared" si="427"/>
        <v>0</v>
      </c>
      <c r="EX213" s="113">
        <f t="shared" si="428"/>
        <v>0</v>
      </c>
      <c r="EY213" s="113">
        <f t="shared" si="429"/>
        <v>0</v>
      </c>
      <c r="EZ213" s="113">
        <f t="shared" si="430"/>
        <v>600</v>
      </c>
      <c r="FA213" s="113">
        <f t="shared" si="431"/>
        <v>8400</v>
      </c>
      <c r="FB213" s="113">
        <f t="shared" si="432"/>
        <v>0</v>
      </c>
      <c r="FC213" s="113">
        <f t="shared" si="358"/>
        <v>30</v>
      </c>
      <c r="FD213" s="113">
        <f t="shared" si="359"/>
        <v>0</v>
      </c>
      <c r="FE213" s="113">
        <f t="shared" si="433"/>
        <v>456509</v>
      </c>
      <c r="FF213" s="113">
        <f t="shared" si="434"/>
        <v>0</v>
      </c>
      <c r="FG213" s="113">
        <f t="shared" si="435"/>
        <v>0</v>
      </c>
      <c r="FH213" s="113">
        <f t="shared" si="436"/>
        <v>0</v>
      </c>
      <c r="FI213" s="113">
        <f t="shared" si="437"/>
        <v>0</v>
      </c>
      <c r="FJ213" s="113">
        <f t="shared" si="438"/>
        <v>0</v>
      </c>
      <c r="FK213" s="113">
        <f t="shared" si="439"/>
        <v>0</v>
      </c>
      <c r="FL213" s="113">
        <f t="shared" si="440"/>
        <v>0</v>
      </c>
      <c r="FM213" s="113">
        <f t="shared" si="360"/>
        <v>0</v>
      </c>
      <c r="FN213" s="113">
        <f t="shared" si="361"/>
        <v>300</v>
      </c>
      <c r="FO213" s="113">
        <f t="shared" si="362"/>
        <v>0</v>
      </c>
      <c r="FP213" s="113">
        <f t="shared" si="363"/>
        <v>0</v>
      </c>
      <c r="FQ213" s="113">
        <f t="shared" si="441"/>
        <v>0</v>
      </c>
      <c r="FR213" s="113">
        <f t="shared" si="364"/>
        <v>0</v>
      </c>
      <c r="FS213" s="113">
        <f t="shared" si="365"/>
        <v>50</v>
      </c>
      <c r="FT213" s="113">
        <f t="shared" si="366"/>
        <v>0</v>
      </c>
      <c r="FU213" s="113">
        <f t="shared" si="442"/>
        <v>0</v>
      </c>
      <c r="FV213" s="113">
        <f t="shared" si="443"/>
        <v>1944</v>
      </c>
      <c r="FW213" s="113">
        <f t="shared" si="444"/>
        <v>0</v>
      </c>
      <c r="FX213" s="113">
        <f t="shared" si="445"/>
        <v>1890</v>
      </c>
      <c r="FY213" s="113">
        <f t="shared" si="446"/>
        <v>0</v>
      </c>
      <c r="FZ213" s="113">
        <f t="shared" si="447"/>
        <v>0</v>
      </c>
      <c r="GA213" s="113">
        <f t="shared" si="448"/>
        <v>0</v>
      </c>
      <c r="GB213" s="113">
        <f t="shared" si="449"/>
        <v>0</v>
      </c>
      <c r="GC213" s="113">
        <f t="shared" si="450"/>
        <v>0</v>
      </c>
    </row>
    <row r="214" spans="2:185" ht="12.75" customHeight="1" x14ac:dyDescent="0.2">
      <c r="B214" s="124">
        <v>207</v>
      </c>
      <c r="C214" s="121" t="s">
        <v>471</v>
      </c>
      <c r="D214" s="126" t="s">
        <v>244</v>
      </c>
      <c r="E214" s="40">
        <f>SUMIF(Entrada_Dados_Ano_2012!$C$7:$C$253,D214,Entrada_Dados_Ano_2012!$D$7:$D$253)</f>
        <v>0</v>
      </c>
      <c r="F214" s="40">
        <f>SUMIF(Entrada_Dados_Ano_2012!$C$7:$C$253,D214,Entrada_Dados_Ano_2012!$E$7:$E$253)</f>
        <v>0</v>
      </c>
      <c r="G214" s="40">
        <f>SUMIF(Entrada_Dados_Ano_2012!$C$7:$C$253,D214,Entrada_Dados_Ano_2012!$F$7:$F$253)</f>
        <v>0</v>
      </c>
      <c r="H214" s="40">
        <f ca="1">SUMIF(Entrada_Dados_Ano_2012!$C$7:$C$253,D214,Entrada_Dados_Ano_2012!$G$7:$G$251)</f>
        <v>0</v>
      </c>
      <c r="I214" s="40">
        <f>SUMIF(Entrada_Dados_Ano_2012!$C$7:$C$251,D214,Entrada_Dados_Ano_2012!$H$7:$H$253)</f>
        <v>0</v>
      </c>
      <c r="J214" s="40">
        <f>SUMIF(Entrada_Dados_Ano_2012!$C$7:$C$253,D214,Entrada_Dados_Ano_2012!$I$7:$I$253)</f>
        <v>0</v>
      </c>
      <c r="K214" s="40">
        <f>SUMIF(Entrada_Dados_Ano_2012!$C$7:$C$253,D214,Entrada_Dados_Ano_2012!$J$7:$J$253)</f>
        <v>0</v>
      </c>
      <c r="L214" s="40">
        <f>SUMIF(Entrada_Dados_Ano_2012!$C$7:$C$253,D214,Entrada_Dados_Ano_2012!$K$7:$K$253)</f>
        <v>0</v>
      </c>
      <c r="M214" s="40">
        <f>SUMIF(Entrada_Dados_Ano_2012!$C$7:$C$253,D214,Entrada_Dados_Ano_2012!$L$7:$L$253)</f>
        <v>0</v>
      </c>
      <c r="N214" s="40">
        <f>SUMIF(Entrada_Dados_Ano_2012!$C$7:$C$253,D214,Entrada_Dados_Ano_2012!$M$7:$M$253)</f>
        <v>0</v>
      </c>
      <c r="O214" s="40">
        <f>SUMIF(Entrada_Dados_Ano_2012!$C$7:$C$253,D214,Entrada_Dados_Ano_2012!$N$7:$N$253)</f>
        <v>0</v>
      </c>
      <c r="P214" s="40">
        <f>SUMIF(Entrada_Dados_Ano_2012!$C$7:$C$253,D214,Entrada_Dados_Ano_2012!$O$7:$O$253)</f>
        <v>0</v>
      </c>
      <c r="Q214" s="40">
        <f>SUMIF(Entrada_Dados_Ano_2012!$C$7:$C$253,D214,Entrada_Dados_Ano_2012!$P$7:$P$253)</f>
        <v>0</v>
      </c>
      <c r="R214" s="40">
        <f>SUMIF(Entrada_Dados_Ano_2012!$C$7:$C$253,D214,Entrada_Dados_Ano_2012!$Q$7:$Q$253)</f>
        <v>0</v>
      </c>
      <c r="S214" s="40">
        <f>SUMIF(Entrada_Dados_Ano_2012!$C$7:$C$253,D214,Entrada_Dados_Ano_2012!$R$7:$R$253)</f>
        <v>400</v>
      </c>
      <c r="T214" s="40">
        <f>SUMIF(Entrada_Dados_Ano_2012!$C$7:$C$253,D214,Entrada_Dados_Ano_2012!$S$7:$S$253)</f>
        <v>8560</v>
      </c>
      <c r="U214" s="40">
        <f>SUMIF(Entrada_Dados_Ano_2012!$C$7:$C$253,D214,Entrada_Dados_Ano_2012!$T$7:$T$253)</f>
        <v>0</v>
      </c>
      <c r="V214" s="40">
        <f>SUMIF(Entrada_Dados_Ano_2012!$C$7:$C$253,D214,Entrada_Dados_Ano_2012!$U$7:$U$253)</f>
        <v>0</v>
      </c>
      <c r="W214" s="145">
        <f>SUMIF(Entrada_Dados_Ano_2012!$C$7:$C$253,D214,Entrada_Dados_Ano_2012!$V$7:$V$253)</f>
        <v>0</v>
      </c>
      <c r="X214" s="142">
        <f>SUMIF(Entrada_Dados_Ano_2012!$C$7:$C$253,D214,Entrada_Dados_Ano_2012!$Y$7:$Y$253)</f>
        <v>0</v>
      </c>
      <c r="Y214" s="40">
        <f>SUMIF(Entrada_Dados_Ano_2012!$C$7:$C$253,D214,Entrada_Dados_Ano_2012!$Z$7:$Z$253)</f>
        <v>0</v>
      </c>
      <c r="Z214" s="40">
        <f>SUMIF(Entrada_Dados_Ano_2012!$C$7:$C$253,D214,Entrada_Dados_Ano_2012!$AA$7:$AA$253)</f>
        <v>0</v>
      </c>
      <c r="AA214" s="40">
        <f>SUMIF(Entrada_Dados_Ano_2012!$C$7:$C$253,D214,Entrada_Dados_Ano_2012!$AB$7:$AB$253)</f>
        <v>0</v>
      </c>
      <c r="AB214" s="40">
        <f>SUMIF(Entrada_Dados_Ano_2012!$C$7:$C$253,D214,Entrada_Dados_Ano_2012!$AC$7:$AC$253)</f>
        <v>0</v>
      </c>
      <c r="AC214" s="40">
        <f>SUMIF(Entrada_Dados_Ano_2012!$C$7:$C$253,D214,Entrada_Dados_Ano_2012!$AD$7:$AD$253)</f>
        <v>0</v>
      </c>
      <c r="AD214" s="40">
        <f>SUMIF(Entrada_Dados_Ano_2012!$C$7:$C$253,D214,Entrada_Dados_Ano_2012!$AE$7:$AE$253)</f>
        <v>0</v>
      </c>
      <c r="AE214" s="40">
        <f>SUMIF(Entrada_Dados_Ano_2012!$C$7:$C$253,D214,Entrada_Dados_Ano_2012!$AF$7:$AF$253)</f>
        <v>0</v>
      </c>
      <c r="AF214" s="40">
        <f>SUMIF(Entrada_Dados_Ano_2012!$C$7:$C$253,D214,Entrada_Dados_Ano_2012!$AG$7:$AG$253)</f>
        <v>0</v>
      </c>
      <c r="AG214" s="40">
        <f>SUMIF(Entrada_Dados_Ano_2012!$C$7:$C$253,D214,Entrada_Dados_Ano_2012!$AH$7:$AH$253)</f>
        <v>0</v>
      </c>
      <c r="AH214" s="40">
        <f>SUMIF(Entrada_Dados_Ano_2012!$C$7:$C$253,D214,Entrada_Dados_Ano_2012!$AI$7:$AI$253)</f>
        <v>0</v>
      </c>
      <c r="AI214" s="40">
        <f>SUMIF(Entrada_Dados_Ano_2012!$C$7:$C$253,D214,Entrada_Dados_Ano_2012!$AJ$7:$AJ$253)</f>
        <v>0</v>
      </c>
      <c r="AJ214" s="40">
        <f>SUMIF(Entrada_Dados_Ano_2012!$C$7:$C$253,D214,Entrada_Dados_Ano_2012!$AK$7:$AK$253)</f>
        <v>0</v>
      </c>
      <c r="AK214" s="40">
        <f>SUMIF(Entrada_Dados_Ano_2012!$C$7:$C$253,D214,Entrada_Dados_Ano_2012!$AL$7:$AL$253)</f>
        <v>0</v>
      </c>
      <c r="AL214" s="40">
        <f>SUMIF(Entrada_Dados_Ano_2012!$C$7:$C$253,D214,Entrada_Dados_Ano_2012!$AM$7:$AM$253)</f>
        <v>400</v>
      </c>
      <c r="AM214" s="40">
        <f>SUMIF(Entrada_Dados_Ano_2012!$C$7:$C$253,D214,Entrada_Dados_Ano_2012!$AN$7:$AN$253)</f>
        <v>8560</v>
      </c>
      <c r="AN214" s="40">
        <f>SUMIF(Entrada_Dados_Ano_2012!$C$7:$C$253,D214,Entrada_Dados_Ano_2012!$AO$7:$AO$253)</f>
        <v>0</v>
      </c>
      <c r="AO214" s="40">
        <f>SUMIF(Entrada_Dados_Ano_2012!$C$7:$C$253,D214,Entrada_Dados_Ano_2012!$AP$7:$AP$253)</f>
        <v>0</v>
      </c>
      <c r="AP214" s="145">
        <f>SUMIF(Entrada_Dados_Ano_2012!$C$7:$C$253,D214,Entrada_Dados_Ano_2012!$AQ$7:$AQ$253)</f>
        <v>0</v>
      </c>
      <c r="AQ214" s="142">
        <f>SUMIF(Entrada_Dados_Ano_2012!$C$7:$C$253,D214,Entrada_Dados_Ano_2012!$AT$7:$AT$253)</f>
        <v>0</v>
      </c>
      <c r="AR214" s="40">
        <f>SUMIF(Entrada_Dados_Ano_2012!$C$7:$C$253,D214,Entrada_Dados_Ano_2012!$AU$7:$AU$253)</f>
        <v>0</v>
      </c>
      <c r="AS214" s="40">
        <f>SUMIF(Entrada_Dados_Ano_2012!$C$7:$C$253,D214,Entrada_Dados_Ano_2012!$AV$7:$AV$253)</f>
        <v>0</v>
      </c>
      <c r="AT214" s="40">
        <f>SUMIF(Entrada_Dados_Ano_2012!$C$7:$C$253,D214,Entrada_Dados_Ano_2012!$AW$7:$AW$253)</f>
        <v>0</v>
      </c>
      <c r="AU214" s="40">
        <f>SUMIF(Entrada_Dados_Ano_2012!$C$7:$C$253,D214,Entrada_Dados_Ano_2012!$AX$7:$AX$253)</f>
        <v>0</v>
      </c>
      <c r="AV214" s="40">
        <f>SUMIF(Entrada_Dados_Ano_2012!$C$7:$C$253,D214,Entrada_Dados_Ano_2012!$AY$7:$AY$253)</f>
        <v>0</v>
      </c>
      <c r="AW214" s="40">
        <f>SUMIF(Entrada_Dados_Ano_2012!$C$7:$C$253,D214,Entrada_Dados_Ano_2012!$AZ$7:$AZ$253)</f>
        <v>0</v>
      </c>
      <c r="AX214" s="40">
        <f>SUMIF(Entrada_Dados_Ano_2012!$C$7:$C$253,D214,Entrada_Dados_Ano_2012!$BA$7:$BA$253)</f>
        <v>0</v>
      </c>
      <c r="AY214" s="40">
        <f>SUMIF(Entrada_Dados_Ano_2012!$C$7:$C$253,D214,Entrada_Dados_Ano_2012!$BB$7:$BB$253)</f>
        <v>0</v>
      </c>
      <c r="AZ214" s="40">
        <f>SUMIF(Entrada_Dados_Ano_2012!$C$7:$C$253,D214,Entrada_Dados_Ano_2012!$BC$7:$BC$253)</f>
        <v>0</v>
      </c>
      <c r="BA214" s="40">
        <f>SUMIF(Entrada_Dados_Ano_2012!$C$7:$C$253,D214,Entrada_Dados_Ano_2012!$BD$7:$BD$253)</f>
        <v>0</v>
      </c>
      <c r="BB214" s="40">
        <f>SUMIF(Entrada_Dados_Ano_2012!$C$7:$C$253,D214,Entrada_Dados_Ano_2012!$BE$7:$BE$253)</f>
        <v>0</v>
      </c>
      <c r="BC214" s="40">
        <f>SUMIF(Entrada_Dados_Ano_2012!$C$7:$C$253,D214,Entrada_Dados_Ano_2012!$BF$7:$BF$253)</f>
        <v>0</v>
      </c>
      <c r="BD214" s="40">
        <f>SUMIF(Entrada_Dados_Ano_2012!$C$7:$C$253,D214,Entrada_Dados_Ano_2012!$BG$7:$BG$253)</f>
        <v>0</v>
      </c>
      <c r="BE214" s="40">
        <f>SUMIF(Entrada_Dados_Ano_2012!$C$7:$C$253,D214,Entrada_Dados_Ano_2012!$BH$7:$BH$253)</f>
        <v>2480</v>
      </c>
      <c r="BF214" s="40">
        <f>SUMIF(Entrada_Dados_Ano_2012!$C$7:$C$253,D214,Entrada_Dados_Ano_2012!$BI$7:$BI$253)</f>
        <v>23540</v>
      </c>
      <c r="BG214" s="40">
        <f>SUMIF(Entrada_Dados_Ano_2012!$C$7:$C$253,D214,Entrada_Dados_Ano_2012!$BJ$7:$BJ$253)</f>
        <v>0</v>
      </c>
      <c r="BH214" s="40">
        <f>SUMIF(Entrada_Dados_Ano_2012!$C$7:$C$253,D214,Entrada_Dados_Ano_2012!$BK$7:$BK$253)</f>
        <v>0</v>
      </c>
      <c r="BI214" s="40">
        <f>SUMIF(Entrada_Dados_Ano_2012!$C$7:$C$253,D214,Entrada_Dados_Ano_2012!$BL$7:$BL$253)</f>
        <v>0</v>
      </c>
      <c r="BK214" s="80">
        <v>207</v>
      </c>
      <c r="BL214" s="81">
        <f t="shared" si="367"/>
        <v>0</v>
      </c>
      <c r="BM214" s="80" t="str">
        <f>IF(BL214=1,SUM($BL$8:BL214),"")</f>
        <v/>
      </c>
      <c r="BN214" s="86" t="str">
        <f t="shared" si="368"/>
        <v>Santa Rita do Araguaia</v>
      </c>
      <c r="BO214" s="117">
        <f t="shared" si="451"/>
        <v>0</v>
      </c>
      <c r="BP214" s="116">
        <f>HLOOKUP($BP$6,$BZ$6:DI214,BX214)</f>
        <v>0</v>
      </c>
      <c r="BQ214" s="117">
        <f>HLOOKUP($BQ$6,$DJ$6:ES214,BX214)</f>
        <v>0</v>
      </c>
      <c r="BR214" s="116">
        <f>HLOOKUP($BR$6,$ET$6:GC214,BX214)</f>
        <v>0</v>
      </c>
      <c r="BS214" s="84" t="str">
        <f t="shared" si="369"/>
        <v/>
      </c>
      <c r="BT214" s="96" t="str">
        <f>IF((SUM($BL213:$BL$254)=0),"",IF($BK214=VLOOKUP($BK214,$BM$8:$BM$254,1),IF(VLOOKUP($BK214,$BM$8:$BO$254,2)=0,"",VLOOKUP($BK214,$BM$8:$BO$254,3))," "))</f>
        <v/>
      </c>
      <c r="BU214" s="93" t="str">
        <f t="shared" si="370"/>
        <v/>
      </c>
      <c r="BV214" s="90" t="str">
        <f t="shared" si="371"/>
        <v/>
      </c>
      <c r="BW214" s="93" t="str">
        <f t="shared" si="372"/>
        <v/>
      </c>
      <c r="BX214" s="97">
        <v>209</v>
      </c>
      <c r="BY214" s="29"/>
      <c r="BZ214" s="113"/>
      <c r="CA214" s="113">
        <f t="shared" si="373"/>
        <v>0</v>
      </c>
      <c r="CB214" s="113">
        <f t="shared" si="374"/>
        <v>0</v>
      </c>
      <c r="CC214" s="113">
        <f t="shared" si="375"/>
        <v>0</v>
      </c>
      <c r="CD214" s="113">
        <f t="shared" si="376"/>
        <v>0</v>
      </c>
      <c r="CE214" s="113">
        <f t="shared" ca="1" si="377"/>
        <v>0</v>
      </c>
      <c r="CF214" s="113">
        <f t="shared" si="378"/>
        <v>0</v>
      </c>
      <c r="CG214" s="113">
        <f t="shared" si="379"/>
        <v>0</v>
      </c>
      <c r="CH214" s="113">
        <f t="shared" si="380"/>
        <v>0</v>
      </c>
      <c r="CI214" s="113">
        <f t="shared" si="340"/>
        <v>0</v>
      </c>
      <c r="CJ214" s="113">
        <f t="shared" si="341"/>
        <v>0</v>
      </c>
      <c r="CK214" s="113">
        <f t="shared" si="381"/>
        <v>0</v>
      </c>
      <c r="CL214" s="113">
        <f t="shared" si="382"/>
        <v>0</v>
      </c>
      <c r="CM214" s="113">
        <f t="shared" si="383"/>
        <v>0</v>
      </c>
      <c r="CN214" s="113">
        <f t="shared" si="384"/>
        <v>0</v>
      </c>
      <c r="CO214" s="113">
        <f t="shared" si="385"/>
        <v>0</v>
      </c>
      <c r="CP214" s="113">
        <f t="shared" si="386"/>
        <v>0</v>
      </c>
      <c r="CQ214" s="113">
        <f t="shared" si="387"/>
        <v>0</v>
      </c>
      <c r="CR214" s="113">
        <f t="shared" si="388"/>
        <v>0</v>
      </c>
      <c r="CS214" s="113">
        <f t="shared" si="342"/>
        <v>0</v>
      </c>
      <c r="CT214" s="113">
        <f t="shared" si="343"/>
        <v>0</v>
      </c>
      <c r="CU214" s="113">
        <f t="shared" si="344"/>
        <v>0</v>
      </c>
      <c r="CV214" s="113">
        <f t="shared" si="345"/>
        <v>0</v>
      </c>
      <c r="CW214" s="113">
        <f t="shared" si="389"/>
        <v>0</v>
      </c>
      <c r="CX214" s="113">
        <f t="shared" si="346"/>
        <v>0</v>
      </c>
      <c r="CY214" s="113">
        <f t="shared" si="347"/>
        <v>0</v>
      </c>
      <c r="CZ214" s="113">
        <f t="shared" si="348"/>
        <v>0</v>
      </c>
      <c r="DA214" s="113">
        <f t="shared" si="390"/>
        <v>0</v>
      </c>
      <c r="DB214" s="113">
        <f t="shared" si="391"/>
        <v>400</v>
      </c>
      <c r="DC214" s="113">
        <f t="shared" si="392"/>
        <v>0</v>
      </c>
      <c r="DD214" s="113">
        <f t="shared" si="393"/>
        <v>8560</v>
      </c>
      <c r="DE214" s="113">
        <f t="shared" si="394"/>
        <v>0</v>
      </c>
      <c r="DF214" s="113">
        <f t="shared" si="395"/>
        <v>0</v>
      </c>
      <c r="DG214" s="113">
        <f t="shared" si="396"/>
        <v>0</v>
      </c>
      <c r="DH214" s="113">
        <f t="shared" si="397"/>
        <v>0</v>
      </c>
      <c r="DI214" s="113">
        <f t="shared" si="398"/>
        <v>3</v>
      </c>
      <c r="DJ214" s="113"/>
      <c r="DK214" s="113">
        <f t="shared" si="399"/>
        <v>0</v>
      </c>
      <c r="DL214" s="113">
        <f t="shared" si="400"/>
        <v>0</v>
      </c>
      <c r="DM214" s="113">
        <f t="shared" si="401"/>
        <v>0</v>
      </c>
      <c r="DN214" s="113">
        <f t="shared" si="402"/>
        <v>0</v>
      </c>
      <c r="DO214" s="113">
        <f t="shared" si="403"/>
        <v>0</v>
      </c>
      <c r="DP214" s="113">
        <f t="shared" si="404"/>
        <v>0</v>
      </c>
      <c r="DQ214" s="113">
        <f t="shared" si="405"/>
        <v>0</v>
      </c>
      <c r="DR214" s="113">
        <f t="shared" si="406"/>
        <v>0</v>
      </c>
      <c r="DS214" s="113">
        <f t="shared" si="349"/>
        <v>0</v>
      </c>
      <c r="DT214" s="113">
        <f t="shared" si="350"/>
        <v>0</v>
      </c>
      <c r="DU214" s="113">
        <f t="shared" si="407"/>
        <v>0</v>
      </c>
      <c r="DV214" s="113">
        <f t="shared" si="408"/>
        <v>0</v>
      </c>
      <c r="DW214" s="113">
        <f t="shared" si="409"/>
        <v>0</v>
      </c>
      <c r="DX214" s="113">
        <f t="shared" si="410"/>
        <v>0</v>
      </c>
      <c r="DY214" s="113">
        <f t="shared" si="411"/>
        <v>0</v>
      </c>
      <c r="DZ214" s="113">
        <f t="shared" si="412"/>
        <v>0</v>
      </c>
      <c r="EA214" s="113">
        <f t="shared" si="413"/>
        <v>0</v>
      </c>
      <c r="EB214" s="113">
        <f t="shared" si="414"/>
        <v>0</v>
      </c>
      <c r="EC214" s="113">
        <f t="shared" si="351"/>
        <v>0</v>
      </c>
      <c r="ED214" s="113">
        <f t="shared" si="352"/>
        <v>0</v>
      </c>
      <c r="EE214" s="113">
        <f t="shared" si="353"/>
        <v>0</v>
      </c>
      <c r="EF214" s="113">
        <f t="shared" si="354"/>
        <v>0</v>
      </c>
      <c r="EG214" s="113">
        <f t="shared" si="415"/>
        <v>0</v>
      </c>
      <c r="EH214" s="113">
        <f t="shared" si="355"/>
        <v>0</v>
      </c>
      <c r="EI214" s="113">
        <f t="shared" si="356"/>
        <v>0</v>
      </c>
      <c r="EJ214" s="113">
        <f t="shared" si="357"/>
        <v>0</v>
      </c>
      <c r="EK214" s="113">
        <f t="shared" si="416"/>
        <v>0</v>
      </c>
      <c r="EL214" s="113">
        <f t="shared" si="417"/>
        <v>400</v>
      </c>
      <c r="EM214" s="113">
        <f t="shared" si="418"/>
        <v>0</v>
      </c>
      <c r="EN214" s="113">
        <f t="shared" si="419"/>
        <v>8560</v>
      </c>
      <c r="EO214" s="113">
        <f t="shared" si="420"/>
        <v>0</v>
      </c>
      <c r="EP214" s="113">
        <f t="shared" si="421"/>
        <v>0</v>
      </c>
      <c r="EQ214" s="113">
        <f t="shared" si="422"/>
        <v>0</v>
      </c>
      <c r="ER214" s="113">
        <f t="shared" si="423"/>
        <v>0</v>
      </c>
      <c r="ES214" s="113">
        <f t="shared" si="424"/>
        <v>3</v>
      </c>
      <c r="ET214" s="113"/>
      <c r="EU214" s="113">
        <f t="shared" si="425"/>
        <v>0</v>
      </c>
      <c r="EV214" s="113">
        <f t="shared" si="426"/>
        <v>0</v>
      </c>
      <c r="EW214" s="113">
        <f t="shared" si="427"/>
        <v>0</v>
      </c>
      <c r="EX214" s="113">
        <f t="shared" si="428"/>
        <v>0</v>
      </c>
      <c r="EY214" s="113">
        <f t="shared" si="429"/>
        <v>0</v>
      </c>
      <c r="EZ214" s="113">
        <f t="shared" si="430"/>
        <v>0</v>
      </c>
      <c r="FA214" s="113">
        <f t="shared" si="431"/>
        <v>0</v>
      </c>
      <c r="FB214" s="113">
        <f t="shared" si="432"/>
        <v>0</v>
      </c>
      <c r="FC214" s="113">
        <f t="shared" si="358"/>
        <v>0</v>
      </c>
      <c r="FD214" s="113">
        <f t="shared" si="359"/>
        <v>0</v>
      </c>
      <c r="FE214" s="113">
        <f t="shared" si="433"/>
        <v>0</v>
      </c>
      <c r="FF214" s="113">
        <f t="shared" si="434"/>
        <v>0</v>
      </c>
      <c r="FG214" s="113">
        <f t="shared" si="435"/>
        <v>0</v>
      </c>
      <c r="FH214" s="113">
        <f t="shared" si="436"/>
        <v>0</v>
      </c>
      <c r="FI214" s="113">
        <f t="shared" si="437"/>
        <v>0</v>
      </c>
      <c r="FJ214" s="113">
        <f t="shared" si="438"/>
        <v>0</v>
      </c>
      <c r="FK214" s="113">
        <f t="shared" si="439"/>
        <v>0</v>
      </c>
      <c r="FL214" s="113">
        <f t="shared" si="440"/>
        <v>0</v>
      </c>
      <c r="FM214" s="113">
        <f t="shared" si="360"/>
        <v>0</v>
      </c>
      <c r="FN214" s="113">
        <f t="shared" si="361"/>
        <v>0</v>
      </c>
      <c r="FO214" s="113">
        <f t="shared" si="362"/>
        <v>0</v>
      </c>
      <c r="FP214" s="113">
        <f t="shared" si="363"/>
        <v>0</v>
      </c>
      <c r="FQ214" s="113">
        <f t="shared" si="441"/>
        <v>0</v>
      </c>
      <c r="FR214" s="113">
        <f t="shared" si="364"/>
        <v>0</v>
      </c>
      <c r="FS214" s="113">
        <f t="shared" si="365"/>
        <v>0</v>
      </c>
      <c r="FT214" s="113">
        <f t="shared" si="366"/>
        <v>0</v>
      </c>
      <c r="FU214" s="113">
        <f t="shared" si="442"/>
        <v>0</v>
      </c>
      <c r="FV214" s="113">
        <f t="shared" si="443"/>
        <v>2480</v>
      </c>
      <c r="FW214" s="113">
        <f t="shared" si="444"/>
        <v>0</v>
      </c>
      <c r="FX214" s="113">
        <f t="shared" si="445"/>
        <v>23540</v>
      </c>
      <c r="FY214" s="113">
        <f t="shared" si="446"/>
        <v>0</v>
      </c>
      <c r="FZ214" s="113">
        <f t="shared" si="447"/>
        <v>0</v>
      </c>
      <c r="GA214" s="113">
        <f t="shared" si="448"/>
        <v>0</v>
      </c>
      <c r="GB214" s="113">
        <f t="shared" si="449"/>
        <v>0</v>
      </c>
      <c r="GC214" s="113">
        <f t="shared" si="450"/>
        <v>81</v>
      </c>
    </row>
    <row r="215" spans="2:185" ht="12.75" customHeight="1" x14ac:dyDescent="0.2">
      <c r="B215" s="124">
        <v>208</v>
      </c>
      <c r="C215" s="121" t="s">
        <v>472</v>
      </c>
      <c r="D215" s="126" t="s">
        <v>245</v>
      </c>
      <c r="E215" s="40">
        <f>SUMIF(Entrada_Dados_Ano_2012!$C$7:$C$253,D215,Entrada_Dados_Ano_2012!$D$7:$D$253)</f>
        <v>40</v>
      </c>
      <c r="F215" s="40">
        <f>SUMIF(Entrada_Dados_Ano_2012!$C$7:$C$253,D215,Entrada_Dados_Ano_2012!$E$7:$E$253)</f>
        <v>0</v>
      </c>
      <c r="G215" s="40">
        <f>SUMIF(Entrada_Dados_Ano_2012!$C$7:$C$253,D215,Entrada_Dados_Ano_2012!$F$7:$F$253)</f>
        <v>0</v>
      </c>
      <c r="H215" s="40">
        <f ca="1">SUMIF(Entrada_Dados_Ano_2012!$C$7:$C$253,D215,Entrada_Dados_Ano_2012!$G$7:$G$251)</f>
        <v>0</v>
      </c>
      <c r="I215" s="40">
        <f>SUMIF(Entrada_Dados_Ano_2012!$C$7:$C$251,D215,Entrada_Dados_Ano_2012!$H$7:$H$253)</f>
        <v>130</v>
      </c>
      <c r="J215" s="40">
        <f>SUMIF(Entrada_Dados_Ano_2012!$C$7:$C$253,D215,Entrada_Dados_Ano_2012!$I$7:$I$253)</f>
        <v>0</v>
      </c>
      <c r="K215" s="40">
        <f>SUMIF(Entrada_Dados_Ano_2012!$C$7:$C$253,D215,Entrada_Dados_Ano_2012!$J$7:$J$253)</f>
        <v>2200</v>
      </c>
      <c r="L215" s="40">
        <f>SUMIF(Entrada_Dados_Ano_2012!$C$7:$C$253,D215,Entrada_Dados_Ano_2012!$K$7:$K$253)</f>
        <v>0</v>
      </c>
      <c r="M215" s="40">
        <f>SUMIF(Entrada_Dados_Ano_2012!$C$7:$C$253,D215,Entrada_Dados_Ano_2012!$L$7:$L$253)</f>
        <v>0</v>
      </c>
      <c r="N215" s="40">
        <f>SUMIF(Entrada_Dados_Ano_2012!$C$7:$C$253,D215,Entrada_Dados_Ano_2012!$M$7:$M$253)</f>
        <v>0</v>
      </c>
      <c r="O215" s="40">
        <f>SUMIF(Entrada_Dados_Ano_2012!$C$7:$C$253,D215,Entrada_Dados_Ano_2012!$N$7:$N$253)</f>
        <v>0</v>
      </c>
      <c r="P215" s="40">
        <f>SUMIF(Entrada_Dados_Ano_2012!$C$7:$C$253,D215,Entrada_Dados_Ano_2012!$O$7:$O$253)</f>
        <v>0</v>
      </c>
      <c r="Q215" s="40">
        <f>SUMIF(Entrada_Dados_Ano_2012!$C$7:$C$253,D215,Entrada_Dados_Ano_2012!$P$7:$P$253)</f>
        <v>20</v>
      </c>
      <c r="R215" s="40">
        <f>SUMIF(Entrada_Dados_Ano_2012!$C$7:$C$253,D215,Entrada_Dados_Ano_2012!$Q$7:$Q$253)</f>
        <v>0</v>
      </c>
      <c r="S215" s="40">
        <f>SUMIF(Entrada_Dados_Ano_2012!$C$7:$C$253,D215,Entrada_Dados_Ano_2012!$R$7:$R$253)</f>
        <v>700</v>
      </c>
      <c r="T215" s="40">
        <f>SUMIF(Entrada_Dados_Ano_2012!$C$7:$C$253,D215,Entrada_Dados_Ano_2012!$S$7:$S$253)</f>
        <v>7000</v>
      </c>
      <c r="U215" s="40">
        <f>SUMIF(Entrada_Dados_Ano_2012!$C$7:$C$253,D215,Entrada_Dados_Ano_2012!$T$7:$T$253)</f>
        <v>0</v>
      </c>
      <c r="V215" s="40">
        <f>SUMIF(Entrada_Dados_Ano_2012!$C$7:$C$253,D215,Entrada_Dados_Ano_2012!$U$7:$U$253)</f>
        <v>0</v>
      </c>
      <c r="W215" s="145">
        <f>SUMIF(Entrada_Dados_Ano_2012!$C$7:$C$253,D215,Entrada_Dados_Ano_2012!$V$7:$V$253)</f>
        <v>0</v>
      </c>
      <c r="X215" s="142">
        <f>SUMIF(Entrada_Dados_Ano_2012!$C$7:$C$253,D215,Entrada_Dados_Ano_2012!$Y$7:$Y$253)</f>
        <v>40</v>
      </c>
      <c r="Y215" s="40">
        <f>SUMIF(Entrada_Dados_Ano_2012!$C$7:$C$253,D215,Entrada_Dados_Ano_2012!$Z$7:$Z$253)</f>
        <v>0</v>
      </c>
      <c r="Z215" s="40">
        <f>SUMIF(Entrada_Dados_Ano_2012!$C$7:$C$253,D215,Entrada_Dados_Ano_2012!$AA$7:$AA$253)</f>
        <v>0</v>
      </c>
      <c r="AA215" s="40">
        <f>SUMIF(Entrada_Dados_Ano_2012!$C$7:$C$253,D215,Entrada_Dados_Ano_2012!$AB$7:$AB$253)</f>
        <v>0</v>
      </c>
      <c r="AB215" s="40">
        <f>SUMIF(Entrada_Dados_Ano_2012!$C$7:$C$253,D215,Entrada_Dados_Ano_2012!$AC$7:$AC$253)</f>
        <v>130</v>
      </c>
      <c r="AC215" s="40">
        <f>SUMIF(Entrada_Dados_Ano_2012!$C$7:$C$253,D215,Entrada_Dados_Ano_2012!$AD$7:$AD$253)</f>
        <v>0</v>
      </c>
      <c r="AD215" s="40">
        <f>SUMIF(Entrada_Dados_Ano_2012!$C$7:$C$253,D215,Entrada_Dados_Ano_2012!$AE$7:$AE$253)</f>
        <v>2200</v>
      </c>
      <c r="AE215" s="40">
        <f>SUMIF(Entrada_Dados_Ano_2012!$C$7:$C$253,D215,Entrada_Dados_Ano_2012!$AF$7:$AF$253)</f>
        <v>0</v>
      </c>
      <c r="AF215" s="40">
        <f>SUMIF(Entrada_Dados_Ano_2012!$C$7:$C$253,D215,Entrada_Dados_Ano_2012!$AG$7:$AG$253)</f>
        <v>0</v>
      </c>
      <c r="AG215" s="40">
        <f>SUMIF(Entrada_Dados_Ano_2012!$C$7:$C$253,D215,Entrada_Dados_Ano_2012!$AH$7:$AH$253)</f>
        <v>0</v>
      </c>
      <c r="AH215" s="40">
        <f>SUMIF(Entrada_Dados_Ano_2012!$C$7:$C$253,D215,Entrada_Dados_Ano_2012!$AI$7:$AI$253)</f>
        <v>0</v>
      </c>
      <c r="AI215" s="40">
        <f>SUMIF(Entrada_Dados_Ano_2012!$C$7:$C$253,D215,Entrada_Dados_Ano_2012!$AJ$7:$AJ$253)</f>
        <v>0</v>
      </c>
      <c r="AJ215" s="40">
        <f>SUMIF(Entrada_Dados_Ano_2012!$C$7:$C$253,D215,Entrada_Dados_Ano_2012!$AK$7:$AK$253)</f>
        <v>20</v>
      </c>
      <c r="AK215" s="40">
        <f>SUMIF(Entrada_Dados_Ano_2012!$C$7:$C$253,D215,Entrada_Dados_Ano_2012!$AL$7:$AL$253)</f>
        <v>0</v>
      </c>
      <c r="AL215" s="40">
        <f>SUMIF(Entrada_Dados_Ano_2012!$C$7:$C$253,D215,Entrada_Dados_Ano_2012!$AM$7:$AM$253)</f>
        <v>700</v>
      </c>
      <c r="AM215" s="40">
        <f>SUMIF(Entrada_Dados_Ano_2012!$C$7:$C$253,D215,Entrada_Dados_Ano_2012!$AN$7:$AN$253)</f>
        <v>7000</v>
      </c>
      <c r="AN215" s="40">
        <f>SUMIF(Entrada_Dados_Ano_2012!$C$7:$C$253,D215,Entrada_Dados_Ano_2012!$AO$7:$AO$253)</f>
        <v>0</v>
      </c>
      <c r="AO215" s="40">
        <f>SUMIF(Entrada_Dados_Ano_2012!$C$7:$C$253,D215,Entrada_Dados_Ano_2012!$AP$7:$AP$253)</f>
        <v>0</v>
      </c>
      <c r="AP215" s="145">
        <f>SUMIF(Entrada_Dados_Ano_2012!$C$7:$C$253,D215,Entrada_Dados_Ano_2012!$AQ$7:$AQ$253)</f>
        <v>0</v>
      </c>
      <c r="AQ215" s="142">
        <f>SUMIF(Entrada_Dados_Ano_2012!$C$7:$C$253,D215,Entrada_Dados_Ano_2012!$AT$7:$AT$253)</f>
        <v>800</v>
      </c>
      <c r="AR215" s="40">
        <f>SUMIF(Entrada_Dados_Ano_2012!$C$7:$C$253,D215,Entrada_Dados_Ano_2012!$AU$7:$AU$253)</f>
        <v>0</v>
      </c>
      <c r="AS215" s="40">
        <f>SUMIF(Entrada_Dados_Ano_2012!$C$7:$C$253,D215,Entrada_Dados_Ano_2012!$AV$7:$AV$253)</f>
        <v>0</v>
      </c>
      <c r="AT215" s="40">
        <f>SUMIF(Entrada_Dados_Ano_2012!$C$7:$C$253,D215,Entrada_Dados_Ano_2012!$AW$7:$AW$253)</f>
        <v>0</v>
      </c>
      <c r="AU215" s="40">
        <f>SUMIF(Entrada_Dados_Ano_2012!$C$7:$C$253,D215,Entrada_Dados_Ano_2012!$AX$7:$AX$253)</f>
        <v>260</v>
      </c>
      <c r="AV215" s="40">
        <f>SUMIF(Entrada_Dados_Ano_2012!$C$7:$C$253,D215,Entrada_Dados_Ano_2012!$AY$7:$AY$253)</f>
        <v>0</v>
      </c>
      <c r="AW215" s="40">
        <f>SUMIF(Entrada_Dados_Ano_2012!$C$7:$C$253,D215,Entrada_Dados_Ano_2012!$AZ$7:$AZ$253)</f>
        <v>182600</v>
      </c>
      <c r="AX215" s="40">
        <f>SUMIF(Entrada_Dados_Ano_2012!$C$7:$C$253,D215,Entrada_Dados_Ano_2012!$BA$7:$BA$253)</f>
        <v>0</v>
      </c>
      <c r="AY215" s="40">
        <f>SUMIF(Entrada_Dados_Ano_2012!$C$7:$C$253,D215,Entrada_Dados_Ano_2012!$BB$7:$BB$253)</f>
        <v>0</v>
      </c>
      <c r="AZ215" s="40">
        <f>SUMIF(Entrada_Dados_Ano_2012!$C$7:$C$253,D215,Entrada_Dados_Ano_2012!$BC$7:$BC$253)</f>
        <v>0</v>
      </c>
      <c r="BA215" s="40">
        <f>SUMIF(Entrada_Dados_Ano_2012!$C$7:$C$253,D215,Entrada_Dados_Ano_2012!$BD$7:$BD$253)</f>
        <v>0</v>
      </c>
      <c r="BB215" s="40">
        <f>SUMIF(Entrada_Dados_Ano_2012!$C$7:$C$253,D215,Entrada_Dados_Ano_2012!$BE$7:$BE$253)</f>
        <v>0</v>
      </c>
      <c r="BC215" s="40">
        <f>SUMIF(Entrada_Dados_Ano_2012!$C$7:$C$253,D215,Entrada_Dados_Ano_2012!$BF$7:$BF$253)</f>
        <v>330</v>
      </c>
      <c r="BD215" s="40">
        <f>SUMIF(Entrada_Dados_Ano_2012!$C$7:$C$253,D215,Entrada_Dados_Ano_2012!$BG$7:$BG$253)</f>
        <v>0</v>
      </c>
      <c r="BE215" s="40">
        <f>SUMIF(Entrada_Dados_Ano_2012!$C$7:$C$253,D215,Entrada_Dados_Ano_2012!$BH$7:$BH$253)</f>
        <v>3150</v>
      </c>
      <c r="BF215" s="40">
        <f>SUMIF(Entrada_Dados_Ano_2012!$C$7:$C$253,D215,Entrada_Dados_Ano_2012!$BI$7:$BI$253)</f>
        <v>19600</v>
      </c>
      <c r="BG215" s="40">
        <f>SUMIF(Entrada_Dados_Ano_2012!$C$7:$C$253,D215,Entrada_Dados_Ano_2012!$BJ$7:$BJ$253)</f>
        <v>0</v>
      </c>
      <c r="BH215" s="40">
        <f>SUMIF(Entrada_Dados_Ano_2012!$C$7:$C$253,D215,Entrada_Dados_Ano_2012!$BK$7:$BK$253)</f>
        <v>0</v>
      </c>
      <c r="BI215" s="40">
        <f>SUMIF(Entrada_Dados_Ano_2012!$C$7:$C$253,D215,Entrada_Dados_Ano_2012!$BL$7:$BL$253)</f>
        <v>0</v>
      </c>
      <c r="BK215" s="80">
        <v>208</v>
      </c>
      <c r="BL215" s="81">
        <f t="shared" si="367"/>
        <v>0</v>
      </c>
      <c r="BM215" s="80" t="str">
        <f>IF(BL215=1,SUM($BL$8:BL215),"")</f>
        <v/>
      </c>
      <c r="BN215" s="86" t="str">
        <f t="shared" si="368"/>
        <v>Santa Rita do Novo Destino</v>
      </c>
      <c r="BO215" s="117">
        <f t="shared" si="451"/>
        <v>0</v>
      </c>
      <c r="BP215" s="116">
        <f>HLOOKUP($BP$6,$BZ$6:DI215,BX215)</f>
        <v>0</v>
      </c>
      <c r="BQ215" s="117">
        <f>HLOOKUP($BQ$6,$DJ$6:ES215,BX215)</f>
        <v>0</v>
      </c>
      <c r="BR215" s="116">
        <f>HLOOKUP($BR$6,$ET$6:GC215,BX215)</f>
        <v>0</v>
      </c>
      <c r="BS215" s="84" t="str">
        <f t="shared" si="369"/>
        <v/>
      </c>
      <c r="BT215" s="96" t="str">
        <f>IF((SUM($BL214:$BL$254)=0),"",IF($BK215=VLOOKUP($BK215,$BM$8:$BM$254,1),IF(VLOOKUP($BK215,$BM$8:$BO$254,2)=0,"",VLOOKUP($BK215,$BM$8:$BO$254,3))," "))</f>
        <v/>
      </c>
      <c r="BU215" s="93" t="str">
        <f t="shared" si="370"/>
        <v/>
      </c>
      <c r="BV215" s="90" t="str">
        <f t="shared" si="371"/>
        <v/>
      </c>
      <c r="BW215" s="93" t="str">
        <f t="shared" si="372"/>
        <v/>
      </c>
      <c r="BX215" s="97">
        <v>210</v>
      </c>
      <c r="BY215" s="29"/>
      <c r="BZ215" s="113"/>
      <c r="CA215" s="113">
        <f t="shared" si="373"/>
        <v>0</v>
      </c>
      <c r="CB215" s="113">
        <f t="shared" si="374"/>
        <v>40</v>
      </c>
      <c r="CC215" s="113">
        <f t="shared" si="375"/>
        <v>0</v>
      </c>
      <c r="CD215" s="113">
        <f t="shared" si="376"/>
        <v>0</v>
      </c>
      <c r="CE215" s="113">
        <f t="shared" ca="1" si="377"/>
        <v>0</v>
      </c>
      <c r="CF215" s="113">
        <f t="shared" si="378"/>
        <v>130</v>
      </c>
      <c r="CG215" s="113">
        <f t="shared" si="379"/>
        <v>10</v>
      </c>
      <c r="CH215" s="113">
        <f t="shared" si="380"/>
        <v>0</v>
      </c>
      <c r="CI215" s="113">
        <f t="shared" si="340"/>
        <v>0</v>
      </c>
      <c r="CJ215" s="113">
        <f t="shared" si="341"/>
        <v>0</v>
      </c>
      <c r="CK215" s="113">
        <f t="shared" si="381"/>
        <v>2200</v>
      </c>
      <c r="CL215" s="113">
        <f t="shared" si="382"/>
        <v>0</v>
      </c>
      <c r="CM215" s="113">
        <f t="shared" si="383"/>
        <v>0</v>
      </c>
      <c r="CN215" s="113">
        <f t="shared" si="384"/>
        <v>0</v>
      </c>
      <c r="CO215" s="113">
        <f t="shared" si="385"/>
        <v>0</v>
      </c>
      <c r="CP215" s="113">
        <f t="shared" si="386"/>
        <v>0</v>
      </c>
      <c r="CQ215" s="113">
        <f t="shared" si="387"/>
        <v>0</v>
      </c>
      <c r="CR215" s="113">
        <f t="shared" si="388"/>
        <v>0</v>
      </c>
      <c r="CS215" s="113">
        <f t="shared" si="342"/>
        <v>0</v>
      </c>
      <c r="CT215" s="113">
        <f t="shared" si="343"/>
        <v>0</v>
      </c>
      <c r="CU215" s="113">
        <f t="shared" si="344"/>
        <v>0</v>
      </c>
      <c r="CV215" s="113">
        <f t="shared" si="345"/>
        <v>0</v>
      </c>
      <c r="CW215" s="113">
        <f t="shared" si="389"/>
        <v>20</v>
      </c>
      <c r="CX215" s="113">
        <f t="shared" si="346"/>
        <v>0</v>
      </c>
      <c r="CY215" s="113">
        <f t="shared" si="347"/>
        <v>0</v>
      </c>
      <c r="CZ215" s="113">
        <f t="shared" si="348"/>
        <v>0</v>
      </c>
      <c r="DA215" s="113">
        <f t="shared" si="390"/>
        <v>0</v>
      </c>
      <c r="DB215" s="113">
        <f t="shared" si="391"/>
        <v>700</v>
      </c>
      <c r="DC215" s="113">
        <f t="shared" si="392"/>
        <v>0</v>
      </c>
      <c r="DD215" s="113">
        <f t="shared" si="393"/>
        <v>7000</v>
      </c>
      <c r="DE215" s="113">
        <f t="shared" si="394"/>
        <v>0</v>
      </c>
      <c r="DF215" s="113">
        <f t="shared" si="395"/>
        <v>0</v>
      </c>
      <c r="DG215" s="113">
        <f t="shared" si="396"/>
        <v>0</v>
      </c>
      <c r="DH215" s="113">
        <f t="shared" si="397"/>
        <v>0</v>
      </c>
      <c r="DI215" s="113">
        <f t="shared" si="398"/>
        <v>0</v>
      </c>
      <c r="DJ215" s="113"/>
      <c r="DK215" s="113">
        <f t="shared" si="399"/>
        <v>0</v>
      </c>
      <c r="DL215" s="113">
        <f t="shared" si="400"/>
        <v>40</v>
      </c>
      <c r="DM215" s="113">
        <f t="shared" si="401"/>
        <v>0</v>
      </c>
      <c r="DN215" s="113">
        <f t="shared" si="402"/>
        <v>0</v>
      </c>
      <c r="DO215" s="113">
        <f t="shared" si="403"/>
        <v>0</v>
      </c>
      <c r="DP215" s="113">
        <f t="shared" si="404"/>
        <v>130</v>
      </c>
      <c r="DQ215" s="113">
        <f t="shared" si="405"/>
        <v>10</v>
      </c>
      <c r="DR215" s="113">
        <f t="shared" si="406"/>
        <v>0</v>
      </c>
      <c r="DS215" s="113">
        <f t="shared" si="349"/>
        <v>0</v>
      </c>
      <c r="DT215" s="113">
        <f t="shared" si="350"/>
        <v>0</v>
      </c>
      <c r="DU215" s="113">
        <f t="shared" si="407"/>
        <v>2200</v>
      </c>
      <c r="DV215" s="113">
        <f t="shared" si="408"/>
        <v>0</v>
      </c>
      <c r="DW215" s="113">
        <f t="shared" si="409"/>
        <v>0</v>
      </c>
      <c r="DX215" s="113">
        <f t="shared" si="410"/>
        <v>0</v>
      </c>
      <c r="DY215" s="113">
        <f t="shared" si="411"/>
        <v>0</v>
      </c>
      <c r="DZ215" s="113">
        <f t="shared" si="412"/>
        <v>0</v>
      </c>
      <c r="EA215" s="113">
        <f t="shared" si="413"/>
        <v>0</v>
      </c>
      <c r="EB215" s="113">
        <f t="shared" si="414"/>
        <v>0</v>
      </c>
      <c r="EC215" s="113">
        <f t="shared" si="351"/>
        <v>0</v>
      </c>
      <c r="ED215" s="113">
        <f t="shared" si="352"/>
        <v>0</v>
      </c>
      <c r="EE215" s="113">
        <f t="shared" si="353"/>
        <v>0</v>
      </c>
      <c r="EF215" s="113">
        <f t="shared" si="354"/>
        <v>0</v>
      </c>
      <c r="EG215" s="113">
        <f t="shared" si="415"/>
        <v>20</v>
      </c>
      <c r="EH215" s="113">
        <f t="shared" si="355"/>
        <v>0</v>
      </c>
      <c r="EI215" s="113">
        <f t="shared" si="356"/>
        <v>0</v>
      </c>
      <c r="EJ215" s="113">
        <f t="shared" si="357"/>
        <v>0</v>
      </c>
      <c r="EK215" s="113">
        <f t="shared" si="416"/>
        <v>0</v>
      </c>
      <c r="EL215" s="113">
        <f t="shared" si="417"/>
        <v>700</v>
      </c>
      <c r="EM215" s="113">
        <f t="shared" si="418"/>
        <v>0</v>
      </c>
      <c r="EN215" s="113">
        <f t="shared" si="419"/>
        <v>7000</v>
      </c>
      <c r="EO215" s="113">
        <f t="shared" si="420"/>
        <v>0</v>
      </c>
      <c r="EP215" s="113">
        <f t="shared" si="421"/>
        <v>0</v>
      </c>
      <c r="EQ215" s="113">
        <f t="shared" si="422"/>
        <v>0</v>
      </c>
      <c r="ER215" s="113">
        <f t="shared" si="423"/>
        <v>0</v>
      </c>
      <c r="ES215" s="113">
        <f t="shared" si="424"/>
        <v>0</v>
      </c>
      <c r="ET215" s="113"/>
      <c r="EU215" s="113">
        <f t="shared" si="425"/>
        <v>0</v>
      </c>
      <c r="EV215" s="113">
        <f t="shared" si="426"/>
        <v>800</v>
      </c>
      <c r="EW215" s="113">
        <f t="shared" si="427"/>
        <v>0</v>
      </c>
      <c r="EX215" s="113">
        <f t="shared" si="428"/>
        <v>0</v>
      </c>
      <c r="EY215" s="113">
        <f t="shared" si="429"/>
        <v>0</v>
      </c>
      <c r="EZ215" s="113">
        <f t="shared" si="430"/>
        <v>260</v>
      </c>
      <c r="FA215" s="113">
        <f t="shared" si="431"/>
        <v>80</v>
      </c>
      <c r="FB215" s="113">
        <f t="shared" si="432"/>
        <v>0</v>
      </c>
      <c r="FC215" s="113">
        <f t="shared" si="358"/>
        <v>0</v>
      </c>
      <c r="FD215" s="113">
        <f t="shared" si="359"/>
        <v>0</v>
      </c>
      <c r="FE215" s="113">
        <f t="shared" si="433"/>
        <v>182600</v>
      </c>
      <c r="FF215" s="113">
        <f t="shared" si="434"/>
        <v>0</v>
      </c>
      <c r="FG215" s="113">
        <f t="shared" si="435"/>
        <v>0</v>
      </c>
      <c r="FH215" s="113">
        <f t="shared" si="436"/>
        <v>0</v>
      </c>
      <c r="FI215" s="113">
        <f t="shared" si="437"/>
        <v>0</v>
      </c>
      <c r="FJ215" s="113">
        <f t="shared" si="438"/>
        <v>0</v>
      </c>
      <c r="FK215" s="113">
        <f t="shared" si="439"/>
        <v>0</v>
      </c>
      <c r="FL215" s="113">
        <f t="shared" si="440"/>
        <v>0</v>
      </c>
      <c r="FM215" s="113">
        <f t="shared" si="360"/>
        <v>0</v>
      </c>
      <c r="FN215" s="113">
        <f t="shared" si="361"/>
        <v>0</v>
      </c>
      <c r="FO215" s="113">
        <f t="shared" si="362"/>
        <v>0</v>
      </c>
      <c r="FP215" s="113">
        <f t="shared" si="363"/>
        <v>0</v>
      </c>
      <c r="FQ215" s="113">
        <f t="shared" si="441"/>
        <v>330</v>
      </c>
      <c r="FR215" s="113">
        <f t="shared" si="364"/>
        <v>0</v>
      </c>
      <c r="FS215" s="113">
        <f t="shared" si="365"/>
        <v>0</v>
      </c>
      <c r="FT215" s="113">
        <f t="shared" si="366"/>
        <v>0</v>
      </c>
      <c r="FU215" s="113">
        <f t="shared" si="442"/>
        <v>0</v>
      </c>
      <c r="FV215" s="113">
        <f t="shared" si="443"/>
        <v>3150</v>
      </c>
      <c r="FW215" s="113">
        <f t="shared" si="444"/>
        <v>0</v>
      </c>
      <c r="FX215" s="113">
        <f t="shared" si="445"/>
        <v>19600</v>
      </c>
      <c r="FY215" s="113">
        <f t="shared" si="446"/>
        <v>0</v>
      </c>
      <c r="FZ215" s="113">
        <f t="shared" si="447"/>
        <v>0</v>
      </c>
      <c r="GA215" s="113">
        <f t="shared" si="448"/>
        <v>0</v>
      </c>
      <c r="GB215" s="113">
        <f t="shared" si="449"/>
        <v>0</v>
      </c>
      <c r="GC215" s="113">
        <f t="shared" si="450"/>
        <v>0</v>
      </c>
    </row>
    <row r="216" spans="2:185" ht="12.75" customHeight="1" x14ac:dyDescent="0.2">
      <c r="B216" s="124">
        <v>209</v>
      </c>
      <c r="C216" s="121" t="s">
        <v>473</v>
      </c>
      <c r="D216" s="126" t="s">
        <v>246</v>
      </c>
      <c r="E216" s="40">
        <f>SUMIF(Entrada_Dados_Ano_2012!$C$7:$C$253,D216,Entrada_Dados_Ano_2012!$D$7:$D$253)</f>
        <v>0</v>
      </c>
      <c r="F216" s="40">
        <f>SUMIF(Entrada_Dados_Ano_2012!$C$7:$C$253,D216,Entrada_Dados_Ano_2012!$E$7:$E$253)</f>
        <v>0</v>
      </c>
      <c r="G216" s="40">
        <f>SUMIF(Entrada_Dados_Ano_2012!$C$7:$C$253,D216,Entrada_Dados_Ano_2012!$F$7:$F$253)</f>
        <v>0</v>
      </c>
      <c r="H216" s="40">
        <f ca="1">SUMIF(Entrada_Dados_Ano_2012!$C$7:$C$253,D216,Entrada_Dados_Ano_2012!$G$7:$G$251)</f>
        <v>0</v>
      </c>
      <c r="I216" s="40">
        <f>SUMIF(Entrada_Dados_Ano_2012!$C$7:$C$251,D216,Entrada_Dados_Ano_2012!$H$7:$H$253)</f>
        <v>80</v>
      </c>
      <c r="J216" s="40">
        <f>SUMIF(Entrada_Dados_Ano_2012!$C$7:$C$253,D216,Entrada_Dados_Ano_2012!$I$7:$I$253)</f>
        <v>0</v>
      </c>
      <c r="K216" s="40">
        <f>SUMIF(Entrada_Dados_Ano_2012!$C$7:$C$253,D216,Entrada_Dados_Ano_2012!$J$7:$J$253)</f>
        <v>0</v>
      </c>
      <c r="L216" s="40">
        <f>SUMIF(Entrada_Dados_Ano_2012!$C$7:$C$253,D216,Entrada_Dados_Ano_2012!$K$7:$K$253)</f>
        <v>0</v>
      </c>
      <c r="M216" s="40">
        <f>SUMIF(Entrada_Dados_Ano_2012!$C$7:$C$253,D216,Entrada_Dados_Ano_2012!$L$7:$L$253)</f>
        <v>0</v>
      </c>
      <c r="N216" s="40">
        <f>SUMIF(Entrada_Dados_Ano_2012!$C$7:$C$253,D216,Entrada_Dados_Ano_2012!$M$7:$M$253)</f>
        <v>400</v>
      </c>
      <c r="O216" s="40">
        <f>SUMIF(Entrada_Dados_Ano_2012!$C$7:$C$253,D216,Entrada_Dados_Ano_2012!$N$7:$N$253)</f>
        <v>0</v>
      </c>
      <c r="P216" s="40">
        <f>SUMIF(Entrada_Dados_Ano_2012!$C$7:$C$253,D216,Entrada_Dados_Ano_2012!$O$7:$O$253)</f>
        <v>0</v>
      </c>
      <c r="Q216" s="40">
        <f>SUMIF(Entrada_Dados_Ano_2012!$C$7:$C$253,D216,Entrada_Dados_Ano_2012!$P$7:$P$253)</f>
        <v>100</v>
      </c>
      <c r="R216" s="40">
        <f>SUMIF(Entrada_Dados_Ano_2012!$C$7:$C$253,D216,Entrada_Dados_Ano_2012!$Q$7:$Q$253)</f>
        <v>80</v>
      </c>
      <c r="S216" s="40">
        <f>SUMIF(Entrada_Dados_Ano_2012!$C$7:$C$253,D216,Entrada_Dados_Ano_2012!$R$7:$R$253)</f>
        <v>50</v>
      </c>
      <c r="T216" s="40">
        <f>SUMIF(Entrada_Dados_Ano_2012!$C$7:$C$253,D216,Entrada_Dados_Ano_2012!$S$7:$S$253)</f>
        <v>620</v>
      </c>
      <c r="U216" s="40">
        <f>SUMIF(Entrada_Dados_Ano_2012!$C$7:$C$253,D216,Entrada_Dados_Ano_2012!$T$7:$T$253)</f>
        <v>0</v>
      </c>
      <c r="V216" s="40">
        <f>SUMIF(Entrada_Dados_Ano_2012!$C$7:$C$253,D216,Entrada_Dados_Ano_2012!$U$7:$U$253)</f>
        <v>100</v>
      </c>
      <c r="W216" s="145">
        <f>SUMIF(Entrada_Dados_Ano_2012!$C$7:$C$253,D216,Entrada_Dados_Ano_2012!$V$7:$V$253)</f>
        <v>0</v>
      </c>
      <c r="X216" s="142">
        <f>SUMIF(Entrada_Dados_Ano_2012!$C$7:$C$253,D216,Entrada_Dados_Ano_2012!$Y$7:$Y$253)</f>
        <v>0</v>
      </c>
      <c r="Y216" s="40">
        <f>SUMIF(Entrada_Dados_Ano_2012!$C$7:$C$253,D216,Entrada_Dados_Ano_2012!$Z$7:$Z$253)</f>
        <v>0</v>
      </c>
      <c r="Z216" s="40">
        <f>SUMIF(Entrada_Dados_Ano_2012!$C$7:$C$253,D216,Entrada_Dados_Ano_2012!$AA$7:$AA$253)</f>
        <v>0</v>
      </c>
      <c r="AA216" s="40">
        <f>SUMIF(Entrada_Dados_Ano_2012!$C$7:$C$253,D216,Entrada_Dados_Ano_2012!$AB$7:$AB$253)</f>
        <v>0</v>
      </c>
      <c r="AB216" s="40">
        <f>SUMIF(Entrada_Dados_Ano_2012!$C$7:$C$253,D216,Entrada_Dados_Ano_2012!$AC$7:$AC$253)</f>
        <v>80</v>
      </c>
      <c r="AC216" s="40">
        <f>SUMIF(Entrada_Dados_Ano_2012!$C$7:$C$253,D216,Entrada_Dados_Ano_2012!$AD$7:$AD$253)</f>
        <v>0</v>
      </c>
      <c r="AD216" s="40">
        <f>SUMIF(Entrada_Dados_Ano_2012!$C$7:$C$253,D216,Entrada_Dados_Ano_2012!$AE$7:$AE$253)</f>
        <v>0</v>
      </c>
      <c r="AE216" s="40">
        <f>SUMIF(Entrada_Dados_Ano_2012!$C$7:$C$253,D216,Entrada_Dados_Ano_2012!$AF$7:$AF$253)</f>
        <v>0</v>
      </c>
      <c r="AF216" s="40">
        <f>SUMIF(Entrada_Dados_Ano_2012!$C$7:$C$253,D216,Entrada_Dados_Ano_2012!$AG$7:$AG$253)</f>
        <v>0</v>
      </c>
      <c r="AG216" s="40">
        <f>SUMIF(Entrada_Dados_Ano_2012!$C$7:$C$253,D216,Entrada_Dados_Ano_2012!$AH$7:$AH$253)</f>
        <v>400</v>
      </c>
      <c r="AH216" s="40">
        <f>SUMIF(Entrada_Dados_Ano_2012!$C$7:$C$253,D216,Entrada_Dados_Ano_2012!$AI$7:$AI$253)</f>
        <v>0</v>
      </c>
      <c r="AI216" s="40">
        <f>SUMIF(Entrada_Dados_Ano_2012!$C$7:$C$253,D216,Entrada_Dados_Ano_2012!$AJ$7:$AJ$253)</f>
        <v>0</v>
      </c>
      <c r="AJ216" s="40">
        <f>SUMIF(Entrada_Dados_Ano_2012!$C$7:$C$253,D216,Entrada_Dados_Ano_2012!$AK$7:$AK$253)</f>
        <v>100</v>
      </c>
      <c r="AK216" s="40">
        <f>SUMIF(Entrada_Dados_Ano_2012!$C$7:$C$253,D216,Entrada_Dados_Ano_2012!$AL$7:$AL$253)</f>
        <v>80</v>
      </c>
      <c r="AL216" s="40">
        <f>SUMIF(Entrada_Dados_Ano_2012!$C$7:$C$253,D216,Entrada_Dados_Ano_2012!$AM$7:$AM$253)</f>
        <v>50</v>
      </c>
      <c r="AM216" s="40">
        <f>SUMIF(Entrada_Dados_Ano_2012!$C$7:$C$253,D216,Entrada_Dados_Ano_2012!$AN$7:$AN$253)</f>
        <v>620</v>
      </c>
      <c r="AN216" s="40">
        <f>SUMIF(Entrada_Dados_Ano_2012!$C$7:$C$253,D216,Entrada_Dados_Ano_2012!$AO$7:$AO$253)</f>
        <v>0</v>
      </c>
      <c r="AO216" s="40">
        <f>SUMIF(Entrada_Dados_Ano_2012!$C$7:$C$253,D216,Entrada_Dados_Ano_2012!$AP$7:$AP$253)</f>
        <v>100</v>
      </c>
      <c r="AP216" s="145">
        <f>SUMIF(Entrada_Dados_Ano_2012!$C$7:$C$253,D216,Entrada_Dados_Ano_2012!$AQ$7:$AQ$253)</f>
        <v>0</v>
      </c>
      <c r="AQ216" s="142">
        <f>SUMIF(Entrada_Dados_Ano_2012!$C$7:$C$253,D216,Entrada_Dados_Ano_2012!$AT$7:$AT$253)</f>
        <v>0</v>
      </c>
      <c r="AR216" s="40">
        <f>SUMIF(Entrada_Dados_Ano_2012!$C$7:$C$253,D216,Entrada_Dados_Ano_2012!$AU$7:$AU$253)</f>
        <v>0</v>
      </c>
      <c r="AS216" s="40">
        <f>SUMIF(Entrada_Dados_Ano_2012!$C$7:$C$253,D216,Entrada_Dados_Ano_2012!$AV$7:$AV$253)</f>
        <v>0</v>
      </c>
      <c r="AT216" s="40">
        <f>SUMIF(Entrada_Dados_Ano_2012!$C$7:$C$253,D216,Entrada_Dados_Ano_2012!$AW$7:$AW$253)</f>
        <v>0</v>
      </c>
      <c r="AU216" s="40">
        <f>SUMIF(Entrada_Dados_Ano_2012!$C$7:$C$253,D216,Entrada_Dados_Ano_2012!$AX$7:$AX$253)</f>
        <v>160</v>
      </c>
      <c r="AV216" s="40">
        <f>SUMIF(Entrada_Dados_Ano_2012!$C$7:$C$253,D216,Entrada_Dados_Ano_2012!$AY$7:$AY$253)</f>
        <v>0</v>
      </c>
      <c r="AW216" s="40">
        <f>SUMIF(Entrada_Dados_Ano_2012!$C$7:$C$253,D216,Entrada_Dados_Ano_2012!$AZ$7:$AZ$253)</f>
        <v>0</v>
      </c>
      <c r="AX216" s="40">
        <f>SUMIF(Entrada_Dados_Ano_2012!$C$7:$C$253,D216,Entrada_Dados_Ano_2012!$BA$7:$BA$253)</f>
        <v>0</v>
      </c>
      <c r="AY216" s="40">
        <f>SUMIF(Entrada_Dados_Ano_2012!$C$7:$C$253,D216,Entrada_Dados_Ano_2012!$BB$7:$BB$253)</f>
        <v>0</v>
      </c>
      <c r="AZ216" s="40">
        <f>SUMIF(Entrada_Dados_Ano_2012!$C$7:$C$253,D216,Entrada_Dados_Ano_2012!$BC$7:$BC$253)</f>
        <v>640</v>
      </c>
      <c r="BA216" s="40">
        <f>SUMIF(Entrada_Dados_Ano_2012!$C$7:$C$253,D216,Entrada_Dados_Ano_2012!$BD$7:$BD$253)</f>
        <v>0</v>
      </c>
      <c r="BB216" s="40">
        <f>SUMIF(Entrada_Dados_Ano_2012!$C$7:$C$253,D216,Entrada_Dados_Ano_2012!$BE$7:$BE$253)</f>
        <v>0</v>
      </c>
      <c r="BC216" s="40">
        <f>SUMIF(Entrada_Dados_Ano_2012!$C$7:$C$253,D216,Entrada_Dados_Ano_2012!$BF$7:$BF$253)</f>
        <v>1600</v>
      </c>
      <c r="BD216" s="40">
        <f>SUMIF(Entrada_Dados_Ano_2012!$C$7:$C$253,D216,Entrada_Dados_Ano_2012!$BG$7:$BG$253)</f>
        <v>2560</v>
      </c>
      <c r="BE216" s="40">
        <f>SUMIF(Entrada_Dados_Ano_2012!$C$7:$C$253,D216,Entrada_Dados_Ano_2012!$BH$7:$BH$253)</f>
        <v>225</v>
      </c>
      <c r="BF216" s="40">
        <f>SUMIF(Entrada_Dados_Ano_2012!$C$7:$C$253,D216,Entrada_Dados_Ano_2012!$BI$7:$BI$253)</f>
        <v>1705</v>
      </c>
      <c r="BG216" s="40">
        <f>SUMIF(Entrada_Dados_Ano_2012!$C$7:$C$253,D216,Entrada_Dados_Ano_2012!$BJ$7:$BJ$253)</f>
        <v>0</v>
      </c>
      <c r="BH216" s="40">
        <f>SUMIF(Entrada_Dados_Ano_2012!$C$7:$C$253,D216,Entrada_Dados_Ano_2012!$BK$7:$BK$253)</f>
        <v>6460</v>
      </c>
      <c r="BI216" s="40">
        <f>SUMIF(Entrada_Dados_Ano_2012!$C$7:$C$253,D216,Entrada_Dados_Ano_2012!$BL$7:$BL$253)</f>
        <v>0</v>
      </c>
      <c r="BK216" s="80">
        <v>209</v>
      </c>
      <c r="BL216" s="81">
        <f t="shared" si="367"/>
        <v>0</v>
      </c>
      <c r="BM216" s="80" t="str">
        <f>IF(BL216=1,SUM($BL$8:BL216),"")</f>
        <v/>
      </c>
      <c r="BN216" s="86" t="str">
        <f t="shared" si="368"/>
        <v>Santa Rosa de Goiás</v>
      </c>
      <c r="BO216" s="117">
        <f t="shared" si="451"/>
        <v>0</v>
      </c>
      <c r="BP216" s="116">
        <f>HLOOKUP($BP$6,$BZ$6:DI216,BX216)</f>
        <v>0</v>
      </c>
      <c r="BQ216" s="117">
        <f>HLOOKUP($BQ$6,$DJ$6:ES216,BX216)</f>
        <v>0</v>
      </c>
      <c r="BR216" s="116">
        <f>HLOOKUP($BR$6,$ET$6:GC216,BX216)</f>
        <v>0</v>
      </c>
      <c r="BS216" s="84" t="str">
        <f t="shared" si="369"/>
        <v/>
      </c>
      <c r="BT216" s="96" t="str">
        <f>IF((SUM($BL215:$BL$254)=0),"",IF($BK216=VLOOKUP($BK216,$BM$8:$BM$254,1),IF(VLOOKUP($BK216,$BM$8:$BO$254,2)=0,"",VLOOKUP($BK216,$BM$8:$BO$254,3))," "))</f>
        <v/>
      </c>
      <c r="BU216" s="93" t="str">
        <f t="shared" si="370"/>
        <v/>
      </c>
      <c r="BV216" s="90" t="str">
        <f t="shared" si="371"/>
        <v/>
      </c>
      <c r="BW216" s="93" t="str">
        <f t="shared" si="372"/>
        <v/>
      </c>
      <c r="BX216" s="97">
        <v>211</v>
      </c>
      <c r="BY216" s="29"/>
      <c r="BZ216" s="113"/>
      <c r="CA216" s="113">
        <f t="shared" si="373"/>
        <v>0</v>
      </c>
      <c r="CB216" s="113">
        <f t="shared" si="374"/>
        <v>0</v>
      </c>
      <c r="CC216" s="113">
        <f t="shared" si="375"/>
        <v>0</v>
      </c>
      <c r="CD216" s="113">
        <f t="shared" si="376"/>
        <v>0</v>
      </c>
      <c r="CE216" s="113">
        <f t="shared" ca="1" si="377"/>
        <v>0</v>
      </c>
      <c r="CF216" s="113">
        <f t="shared" si="378"/>
        <v>80</v>
      </c>
      <c r="CG216" s="113">
        <f t="shared" si="379"/>
        <v>0</v>
      </c>
      <c r="CH216" s="113">
        <f t="shared" si="380"/>
        <v>0</v>
      </c>
      <c r="CI216" s="113">
        <f t="shared" si="340"/>
        <v>0</v>
      </c>
      <c r="CJ216" s="113">
        <f t="shared" si="341"/>
        <v>0</v>
      </c>
      <c r="CK216" s="113">
        <f t="shared" si="381"/>
        <v>0</v>
      </c>
      <c r="CL216" s="113">
        <f t="shared" si="382"/>
        <v>0</v>
      </c>
      <c r="CM216" s="113">
        <f t="shared" si="383"/>
        <v>0</v>
      </c>
      <c r="CN216" s="113">
        <f t="shared" si="384"/>
        <v>0</v>
      </c>
      <c r="CO216" s="113">
        <f t="shared" si="385"/>
        <v>400</v>
      </c>
      <c r="CP216" s="113">
        <f t="shared" si="386"/>
        <v>0</v>
      </c>
      <c r="CQ216" s="113">
        <f t="shared" si="387"/>
        <v>0</v>
      </c>
      <c r="CR216" s="113">
        <f t="shared" si="388"/>
        <v>0</v>
      </c>
      <c r="CS216" s="113">
        <f t="shared" si="342"/>
        <v>0</v>
      </c>
      <c r="CT216" s="113">
        <f t="shared" si="343"/>
        <v>0</v>
      </c>
      <c r="CU216" s="113">
        <f t="shared" si="344"/>
        <v>0</v>
      </c>
      <c r="CV216" s="113">
        <f t="shared" si="345"/>
        <v>0</v>
      </c>
      <c r="CW216" s="113">
        <f t="shared" si="389"/>
        <v>100</v>
      </c>
      <c r="CX216" s="113">
        <f t="shared" si="346"/>
        <v>0</v>
      </c>
      <c r="CY216" s="113">
        <f t="shared" si="347"/>
        <v>0</v>
      </c>
      <c r="CZ216" s="113">
        <f t="shared" si="348"/>
        <v>0</v>
      </c>
      <c r="DA216" s="113">
        <f t="shared" si="390"/>
        <v>80</v>
      </c>
      <c r="DB216" s="113">
        <f t="shared" si="391"/>
        <v>50</v>
      </c>
      <c r="DC216" s="113">
        <f t="shared" si="392"/>
        <v>0</v>
      </c>
      <c r="DD216" s="113">
        <f t="shared" si="393"/>
        <v>620</v>
      </c>
      <c r="DE216" s="113">
        <f t="shared" si="394"/>
        <v>0</v>
      </c>
      <c r="DF216" s="113">
        <f t="shared" si="395"/>
        <v>0</v>
      </c>
      <c r="DG216" s="113">
        <f t="shared" si="396"/>
        <v>100</v>
      </c>
      <c r="DH216" s="113">
        <f t="shared" si="397"/>
        <v>0</v>
      </c>
      <c r="DI216" s="113">
        <f t="shared" si="398"/>
        <v>0</v>
      </c>
      <c r="DJ216" s="113"/>
      <c r="DK216" s="113">
        <f t="shared" si="399"/>
        <v>0</v>
      </c>
      <c r="DL216" s="113">
        <f t="shared" si="400"/>
        <v>0</v>
      </c>
      <c r="DM216" s="113">
        <f t="shared" si="401"/>
        <v>0</v>
      </c>
      <c r="DN216" s="113">
        <f t="shared" si="402"/>
        <v>0</v>
      </c>
      <c r="DO216" s="113">
        <f t="shared" si="403"/>
        <v>0</v>
      </c>
      <c r="DP216" s="113">
        <f t="shared" si="404"/>
        <v>80</v>
      </c>
      <c r="DQ216" s="113">
        <f t="shared" si="405"/>
        <v>0</v>
      </c>
      <c r="DR216" s="113">
        <f t="shared" si="406"/>
        <v>0</v>
      </c>
      <c r="DS216" s="113">
        <f t="shared" si="349"/>
        <v>0</v>
      </c>
      <c r="DT216" s="113">
        <f t="shared" si="350"/>
        <v>0</v>
      </c>
      <c r="DU216" s="113">
        <f t="shared" si="407"/>
        <v>0</v>
      </c>
      <c r="DV216" s="113">
        <f t="shared" si="408"/>
        <v>0</v>
      </c>
      <c r="DW216" s="113">
        <f t="shared" si="409"/>
        <v>0</v>
      </c>
      <c r="DX216" s="113">
        <f t="shared" si="410"/>
        <v>0</v>
      </c>
      <c r="DY216" s="113">
        <f t="shared" si="411"/>
        <v>400</v>
      </c>
      <c r="DZ216" s="113">
        <f t="shared" si="412"/>
        <v>0</v>
      </c>
      <c r="EA216" s="113">
        <f t="shared" si="413"/>
        <v>0</v>
      </c>
      <c r="EB216" s="113">
        <f t="shared" si="414"/>
        <v>0</v>
      </c>
      <c r="EC216" s="113">
        <f t="shared" si="351"/>
        <v>0</v>
      </c>
      <c r="ED216" s="113">
        <f t="shared" si="352"/>
        <v>0</v>
      </c>
      <c r="EE216" s="113">
        <f t="shared" si="353"/>
        <v>0</v>
      </c>
      <c r="EF216" s="113">
        <f t="shared" si="354"/>
        <v>0</v>
      </c>
      <c r="EG216" s="113">
        <f t="shared" si="415"/>
        <v>100</v>
      </c>
      <c r="EH216" s="113">
        <f t="shared" si="355"/>
        <v>0</v>
      </c>
      <c r="EI216" s="113">
        <f t="shared" si="356"/>
        <v>0</v>
      </c>
      <c r="EJ216" s="113">
        <f t="shared" si="357"/>
        <v>0</v>
      </c>
      <c r="EK216" s="113">
        <f t="shared" si="416"/>
        <v>80</v>
      </c>
      <c r="EL216" s="113">
        <f t="shared" si="417"/>
        <v>50</v>
      </c>
      <c r="EM216" s="113">
        <f t="shared" si="418"/>
        <v>0</v>
      </c>
      <c r="EN216" s="113">
        <f t="shared" si="419"/>
        <v>620</v>
      </c>
      <c r="EO216" s="113">
        <f t="shared" si="420"/>
        <v>0</v>
      </c>
      <c r="EP216" s="113">
        <f t="shared" si="421"/>
        <v>0</v>
      </c>
      <c r="EQ216" s="113">
        <f t="shared" si="422"/>
        <v>100</v>
      </c>
      <c r="ER216" s="113">
        <f t="shared" si="423"/>
        <v>0</v>
      </c>
      <c r="ES216" s="113">
        <f t="shared" si="424"/>
        <v>0</v>
      </c>
      <c r="ET216" s="113"/>
      <c r="EU216" s="113">
        <f t="shared" si="425"/>
        <v>0</v>
      </c>
      <c r="EV216" s="113">
        <f t="shared" si="426"/>
        <v>0</v>
      </c>
      <c r="EW216" s="113">
        <f t="shared" si="427"/>
        <v>0</v>
      </c>
      <c r="EX216" s="113">
        <f t="shared" si="428"/>
        <v>0</v>
      </c>
      <c r="EY216" s="113">
        <f t="shared" si="429"/>
        <v>0</v>
      </c>
      <c r="EZ216" s="113">
        <f t="shared" si="430"/>
        <v>160</v>
      </c>
      <c r="FA216" s="113">
        <f t="shared" si="431"/>
        <v>0</v>
      </c>
      <c r="FB216" s="113">
        <f t="shared" si="432"/>
        <v>0</v>
      </c>
      <c r="FC216" s="113">
        <f t="shared" si="358"/>
        <v>0</v>
      </c>
      <c r="FD216" s="113">
        <f t="shared" si="359"/>
        <v>0</v>
      </c>
      <c r="FE216" s="113">
        <f t="shared" si="433"/>
        <v>0</v>
      </c>
      <c r="FF216" s="113">
        <f t="shared" si="434"/>
        <v>0</v>
      </c>
      <c r="FG216" s="113">
        <f t="shared" si="435"/>
        <v>0</v>
      </c>
      <c r="FH216" s="113">
        <f t="shared" si="436"/>
        <v>0</v>
      </c>
      <c r="FI216" s="113">
        <f t="shared" si="437"/>
        <v>640</v>
      </c>
      <c r="FJ216" s="113">
        <f t="shared" si="438"/>
        <v>0</v>
      </c>
      <c r="FK216" s="113">
        <f t="shared" si="439"/>
        <v>0</v>
      </c>
      <c r="FL216" s="113">
        <f t="shared" si="440"/>
        <v>0</v>
      </c>
      <c r="FM216" s="113">
        <f t="shared" si="360"/>
        <v>0</v>
      </c>
      <c r="FN216" s="113">
        <f t="shared" si="361"/>
        <v>0</v>
      </c>
      <c r="FO216" s="113">
        <f t="shared" si="362"/>
        <v>0</v>
      </c>
      <c r="FP216" s="113">
        <f t="shared" si="363"/>
        <v>0</v>
      </c>
      <c r="FQ216" s="113">
        <f t="shared" si="441"/>
        <v>1600</v>
      </c>
      <c r="FR216" s="113">
        <f t="shared" si="364"/>
        <v>0</v>
      </c>
      <c r="FS216" s="113">
        <f t="shared" si="365"/>
        <v>0</v>
      </c>
      <c r="FT216" s="113">
        <f t="shared" si="366"/>
        <v>0</v>
      </c>
      <c r="FU216" s="113">
        <f t="shared" si="442"/>
        <v>2560</v>
      </c>
      <c r="FV216" s="113">
        <f t="shared" si="443"/>
        <v>225</v>
      </c>
      <c r="FW216" s="113">
        <f t="shared" si="444"/>
        <v>0</v>
      </c>
      <c r="FX216" s="113">
        <f t="shared" si="445"/>
        <v>1705</v>
      </c>
      <c r="FY216" s="113">
        <f t="shared" si="446"/>
        <v>0</v>
      </c>
      <c r="FZ216" s="113">
        <f t="shared" si="447"/>
        <v>0</v>
      </c>
      <c r="GA216" s="113">
        <f t="shared" si="448"/>
        <v>6460</v>
      </c>
      <c r="GB216" s="113">
        <f t="shared" si="449"/>
        <v>0</v>
      </c>
      <c r="GC216" s="113">
        <f t="shared" si="450"/>
        <v>0</v>
      </c>
    </row>
    <row r="217" spans="2:185" ht="12.75" customHeight="1" x14ac:dyDescent="0.2">
      <c r="B217" s="124">
        <v>210</v>
      </c>
      <c r="C217" s="121" t="s">
        <v>474</v>
      </c>
      <c r="D217" s="126" t="s">
        <v>247</v>
      </c>
      <c r="E217" s="40">
        <f>SUMIF(Entrada_Dados_Ano_2012!$C$7:$C$253,D217,Entrada_Dados_Ano_2012!$D$7:$D$253)</f>
        <v>0</v>
      </c>
      <c r="F217" s="40">
        <f>SUMIF(Entrada_Dados_Ano_2012!$C$7:$C$253,D217,Entrada_Dados_Ano_2012!$E$7:$E$253)</f>
        <v>0</v>
      </c>
      <c r="G217" s="40">
        <f>SUMIF(Entrada_Dados_Ano_2012!$C$7:$C$253,D217,Entrada_Dados_Ano_2012!$F$7:$F$253)</f>
        <v>0</v>
      </c>
      <c r="H217" s="40">
        <f ca="1">SUMIF(Entrada_Dados_Ano_2012!$C$7:$C$253,D217,Entrada_Dados_Ano_2012!$G$7:$G$251)</f>
        <v>0</v>
      </c>
      <c r="I217" s="40">
        <f>SUMIF(Entrada_Dados_Ano_2012!$C$7:$C$251,D217,Entrada_Dados_Ano_2012!$H$7:$H$253)</f>
        <v>60</v>
      </c>
      <c r="J217" s="40">
        <f>SUMIF(Entrada_Dados_Ano_2012!$C$7:$C$253,D217,Entrada_Dados_Ano_2012!$I$7:$I$253)</f>
        <v>0</v>
      </c>
      <c r="K217" s="40">
        <f>SUMIF(Entrada_Dados_Ano_2012!$C$7:$C$253,D217,Entrada_Dados_Ano_2012!$J$7:$J$253)</f>
        <v>0</v>
      </c>
      <c r="L217" s="40">
        <f>SUMIF(Entrada_Dados_Ano_2012!$C$7:$C$253,D217,Entrada_Dados_Ano_2012!$K$7:$K$253)</f>
        <v>0</v>
      </c>
      <c r="M217" s="40">
        <f>SUMIF(Entrada_Dados_Ano_2012!$C$7:$C$253,D217,Entrada_Dados_Ano_2012!$L$7:$L$253)</f>
        <v>0</v>
      </c>
      <c r="N217" s="40">
        <f>SUMIF(Entrada_Dados_Ano_2012!$C$7:$C$253,D217,Entrada_Dados_Ano_2012!$M$7:$M$253)</f>
        <v>0</v>
      </c>
      <c r="O217" s="40">
        <f>SUMIF(Entrada_Dados_Ano_2012!$C$7:$C$253,D217,Entrada_Dados_Ano_2012!$N$7:$N$253)</f>
        <v>0</v>
      </c>
      <c r="P217" s="40">
        <f>SUMIF(Entrada_Dados_Ano_2012!$C$7:$C$253,D217,Entrada_Dados_Ano_2012!$O$7:$O$253)</f>
        <v>0</v>
      </c>
      <c r="Q217" s="40">
        <f>SUMIF(Entrada_Dados_Ano_2012!$C$7:$C$253,D217,Entrada_Dados_Ano_2012!$P$7:$P$253)</f>
        <v>80</v>
      </c>
      <c r="R217" s="40">
        <f>SUMIF(Entrada_Dados_Ano_2012!$C$7:$C$253,D217,Entrada_Dados_Ano_2012!$Q$7:$Q$253)</f>
        <v>0</v>
      </c>
      <c r="S217" s="40">
        <f>SUMIF(Entrada_Dados_Ano_2012!$C$7:$C$253,D217,Entrada_Dados_Ano_2012!$R$7:$R$253)</f>
        <v>220</v>
      </c>
      <c r="T217" s="40">
        <f>SUMIF(Entrada_Dados_Ano_2012!$C$7:$C$253,D217,Entrada_Dados_Ano_2012!$S$7:$S$253)</f>
        <v>815</v>
      </c>
      <c r="U217" s="40">
        <f>SUMIF(Entrada_Dados_Ano_2012!$C$7:$C$253,D217,Entrada_Dados_Ano_2012!$T$7:$T$253)</f>
        <v>0</v>
      </c>
      <c r="V217" s="40">
        <f>SUMIF(Entrada_Dados_Ano_2012!$C$7:$C$253,D217,Entrada_Dados_Ano_2012!$U$7:$U$253)</f>
        <v>0</v>
      </c>
      <c r="W217" s="145">
        <f>SUMIF(Entrada_Dados_Ano_2012!$C$7:$C$253,D217,Entrada_Dados_Ano_2012!$V$7:$V$253)</f>
        <v>0</v>
      </c>
      <c r="X217" s="142">
        <f>SUMIF(Entrada_Dados_Ano_2012!$C$7:$C$253,D217,Entrada_Dados_Ano_2012!$Y$7:$Y$253)</f>
        <v>0</v>
      </c>
      <c r="Y217" s="40">
        <f>SUMIF(Entrada_Dados_Ano_2012!$C$7:$C$253,D217,Entrada_Dados_Ano_2012!$Z$7:$Z$253)</f>
        <v>0</v>
      </c>
      <c r="Z217" s="40">
        <f>SUMIF(Entrada_Dados_Ano_2012!$C$7:$C$253,D217,Entrada_Dados_Ano_2012!$AA$7:$AA$253)</f>
        <v>0</v>
      </c>
      <c r="AA217" s="40">
        <f>SUMIF(Entrada_Dados_Ano_2012!$C$7:$C$253,D217,Entrada_Dados_Ano_2012!$AB$7:$AB$253)</f>
        <v>0</v>
      </c>
      <c r="AB217" s="40">
        <f>SUMIF(Entrada_Dados_Ano_2012!$C$7:$C$253,D217,Entrada_Dados_Ano_2012!$AC$7:$AC$253)</f>
        <v>60</v>
      </c>
      <c r="AC217" s="40">
        <f>SUMIF(Entrada_Dados_Ano_2012!$C$7:$C$253,D217,Entrada_Dados_Ano_2012!$AD$7:$AD$253)</f>
        <v>0</v>
      </c>
      <c r="AD217" s="40">
        <f>SUMIF(Entrada_Dados_Ano_2012!$C$7:$C$253,D217,Entrada_Dados_Ano_2012!$AE$7:$AE$253)</f>
        <v>0</v>
      </c>
      <c r="AE217" s="40">
        <f>SUMIF(Entrada_Dados_Ano_2012!$C$7:$C$253,D217,Entrada_Dados_Ano_2012!$AF$7:$AF$253)</f>
        <v>0</v>
      </c>
      <c r="AF217" s="40">
        <f>SUMIF(Entrada_Dados_Ano_2012!$C$7:$C$253,D217,Entrada_Dados_Ano_2012!$AG$7:$AG$253)</f>
        <v>0</v>
      </c>
      <c r="AG217" s="40">
        <f>SUMIF(Entrada_Dados_Ano_2012!$C$7:$C$253,D217,Entrada_Dados_Ano_2012!$AH$7:$AH$253)</f>
        <v>0</v>
      </c>
      <c r="AH217" s="40">
        <f>SUMIF(Entrada_Dados_Ano_2012!$C$7:$C$253,D217,Entrada_Dados_Ano_2012!$AI$7:$AI$253)</f>
        <v>0</v>
      </c>
      <c r="AI217" s="40">
        <f>SUMIF(Entrada_Dados_Ano_2012!$C$7:$C$253,D217,Entrada_Dados_Ano_2012!$AJ$7:$AJ$253)</f>
        <v>0</v>
      </c>
      <c r="AJ217" s="40">
        <f>SUMIF(Entrada_Dados_Ano_2012!$C$7:$C$253,D217,Entrada_Dados_Ano_2012!$AK$7:$AK$253)</f>
        <v>80</v>
      </c>
      <c r="AK217" s="40">
        <f>SUMIF(Entrada_Dados_Ano_2012!$C$7:$C$253,D217,Entrada_Dados_Ano_2012!$AL$7:$AL$253)</f>
        <v>0</v>
      </c>
      <c r="AL217" s="40">
        <f>SUMIF(Entrada_Dados_Ano_2012!$C$7:$C$253,D217,Entrada_Dados_Ano_2012!$AM$7:$AM$253)</f>
        <v>220</v>
      </c>
      <c r="AM217" s="40">
        <f>SUMIF(Entrada_Dados_Ano_2012!$C$7:$C$253,D217,Entrada_Dados_Ano_2012!$AN$7:$AN$253)</f>
        <v>815</v>
      </c>
      <c r="AN217" s="40">
        <f>SUMIF(Entrada_Dados_Ano_2012!$C$7:$C$253,D217,Entrada_Dados_Ano_2012!$AO$7:$AO$253)</f>
        <v>0</v>
      </c>
      <c r="AO217" s="40">
        <f>SUMIF(Entrada_Dados_Ano_2012!$C$7:$C$253,D217,Entrada_Dados_Ano_2012!$AP$7:$AP$253)</f>
        <v>0</v>
      </c>
      <c r="AP217" s="145">
        <f>SUMIF(Entrada_Dados_Ano_2012!$C$7:$C$253,D217,Entrada_Dados_Ano_2012!$AQ$7:$AQ$253)</f>
        <v>0</v>
      </c>
      <c r="AQ217" s="142">
        <f>SUMIF(Entrada_Dados_Ano_2012!$C$7:$C$253,D217,Entrada_Dados_Ano_2012!$AT$7:$AT$253)</f>
        <v>0</v>
      </c>
      <c r="AR217" s="40">
        <f>SUMIF(Entrada_Dados_Ano_2012!$C$7:$C$253,D217,Entrada_Dados_Ano_2012!$AU$7:$AU$253)</f>
        <v>0</v>
      </c>
      <c r="AS217" s="40">
        <f>SUMIF(Entrada_Dados_Ano_2012!$C$7:$C$253,D217,Entrada_Dados_Ano_2012!$AV$7:$AV$253)</f>
        <v>0</v>
      </c>
      <c r="AT217" s="40">
        <f>SUMIF(Entrada_Dados_Ano_2012!$C$7:$C$253,D217,Entrada_Dados_Ano_2012!$AW$7:$AW$253)</f>
        <v>0</v>
      </c>
      <c r="AU217" s="40">
        <f>SUMIF(Entrada_Dados_Ano_2012!$C$7:$C$253,D217,Entrada_Dados_Ano_2012!$AX$7:$AX$253)</f>
        <v>130</v>
      </c>
      <c r="AV217" s="40">
        <f>SUMIF(Entrada_Dados_Ano_2012!$C$7:$C$253,D217,Entrada_Dados_Ano_2012!$AY$7:$AY$253)</f>
        <v>0</v>
      </c>
      <c r="AW217" s="40">
        <f>SUMIF(Entrada_Dados_Ano_2012!$C$7:$C$253,D217,Entrada_Dados_Ano_2012!$AZ$7:$AZ$253)</f>
        <v>0</v>
      </c>
      <c r="AX217" s="40">
        <f>SUMIF(Entrada_Dados_Ano_2012!$C$7:$C$253,D217,Entrada_Dados_Ano_2012!$BA$7:$BA$253)</f>
        <v>0</v>
      </c>
      <c r="AY217" s="40">
        <f>SUMIF(Entrada_Dados_Ano_2012!$C$7:$C$253,D217,Entrada_Dados_Ano_2012!$BB$7:$BB$253)</f>
        <v>0</v>
      </c>
      <c r="AZ217" s="40">
        <f>SUMIF(Entrada_Dados_Ano_2012!$C$7:$C$253,D217,Entrada_Dados_Ano_2012!$BC$7:$BC$253)</f>
        <v>0</v>
      </c>
      <c r="BA217" s="40">
        <f>SUMIF(Entrada_Dados_Ano_2012!$C$7:$C$253,D217,Entrada_Dados_Ano_2012!$BD$7:$BD$253)</f>
        <v>0</v>
      </c>
      <c r="BB217" s="40">
        <f>SUMIF(Entrada_Dados_Ano_2012!$C$7:$C$253,D217,Entrada_Dados_Ano_2012!$BE$7:$BE$253)</f>
        <v>0</v>
      </c>
      <c r="BC217" s="40">
        <f>SUMIF(Entrada_Dados_Ano_2012!$C$7:$C$253,D217,Entrada_Dados_Ano_2012!$BF$7:$BF$253)</f>
        <v>1100</v>
      </c>
      <c r="BD217" s="40">
        <f>SUMIF(Entrada_Dados_Ano_2012!$C$7:$C$253,D217,Entrada_Dados_Ano_2012!$BG$7:$BG$253)</f>
        <v>0</v>
      </c>
      <c r="BE217" s="40">
        <f>SUMIF(Entrada_Dados_Ano_2012!$C$7:$C$253,D217,Entrada_Dados_Ano_2012!$BH$7:$BH$253)</f>
        <v>900</v>
      </c>
      <c r="BF217" s="40">
        <f>SUMIF(Entrada_Dados_Ano_2012!$C$7:$C$253,D217,Entrada_Dados_Ano_2012!$BI$7:$BI$253)</f>
        <v>2440</v>
      </c>
      <c r="BG217" s="40">
        <f>SUMIF(Entrada_Dados_Ano_2012!$C$7:$C$253,D217,Entrada_Dados_Ano_2012!$BJ$7:$BJ$253)</f>
        <v>0</v>
      </c>
      <c r="BH217" s="40">
        <f>SUMIF(Entrada_Dados_Ano_2012!$C$7:$C$253,D217,Entrada_Dados_Ano_2012!$BK$7:$BK$253)</f>
        <v>0</v>
      </c>
      <c r="BI217" s="40">
        <f>SUMIF(Entrada_Dados_Ano_2012!$C$7:$C$253,D217,Entrada_Dados_Ano_2012!$BL$7:$BL$253)</f>
        <v>0</v>
      </c>
      <c r="BK217" s="80">
        <v>210</v>
      </c>
      <c r="BL217" s="81">
        <f t="shared" si="367"/>
        <v>0</v>
      </c>
      <c r="BM217" s="80" t="str">
        <f>IF(BL217=1,SUM($BL$8:BL217),"")</f>
        <v/>
      </c>
      <c r="BN217" s="86" t="str">
        <f t="shared" si="368"/>
        <v>Santa Tereza de Goiás</v>
      </c>
      <c r="BO217" s="117">
        <f t="shared" si="451"/>
        <v>0</v>
      </c>
      <c r="BP217" s="116">
        <f>HLOOKUP($BP$6,$BZ$6:DI217,BX217)</f>
        <v>0</v>
      </c>
      <c r="BQ217" s="117">
        <f>HLOOKUP($BQ$6,$DJ$6:ES217,BX217)</f>
        <v>0</v>
      </c>
      <c r="BR217" s="116">
        <f>HLOOKUP($BR$6,$ET$6:GC217,BX217)</f>
        <v>0</v>
      </c>
      <c r="BS217" s="84" t="str">
        <f t="shared" si="369"/>
        <v/>
      </c>
      <c r="BT217" s="96" t="str">
        <f>IF((SUM($BL216:$BL$254)=0),"",IF($BK217=VLOOKUP($BK217,$BM$8:$BM$254,1),IF(VLOOKUP($BK217,$BM$8:$BO$254,2)=0,"",VLOOKUP($BK217,$BM$8:$BO$254,3))," "))</f>
        <v/>
      </c>
      <c r="BU217" s="93" t="str">
        <f t="shared" si="370"/>
        <v/>
      </c>
      <c r="BV217" s="90" t="str">
        <f t="shared" si="371"/>
        <v/>
      </c>
      <c r="BW217" s="93" t="str">
        <f t="shared" si="372"/>
        <v/>
      </c>
      <c r="BX217" s="97">
        <v>212</v>
      </c>
      <c r="BY217" s="29"/>
      <c r="BZ217" s="113"/>
      <c r="CA217" s="113">
        <f t="shared" si="373"/>
        <v>0</v>
      </c>
      <c r="CB217" s="113">
        <f t="shared" si="374"/>
        <v>0</v>
      </c>
      <c r="CC217" s="113">
        <f t="shared" si="375"/>
        <v>0</v>
      </c>
      <c r="CD217" s="113">
        <f t="shared" si="376"/>
        <v>0</v>
      </c>
      <c r="CE217" s="113">
        <f t="shared" ca="1" si="377"/>
        <v>0</v>
      </c>
      <c r="CF217" s="113">
        <f t="shared" si="378"/>
        <v>60</v>
      </c>
      <c r="CG217" s="113">
        <f t="shared" si="379"/>
        <v>0</v>
      </c>
      <c r="CH217" s="113">
        <f t="shared" si="380"/>
        <v>0</v>
      </c>
      <c r="CI217" s="113">
        <f t="shared" si="340"/>
        <v>0</v>
      </c>
      <c r="CJ217" s="113">
        <f t="shared" si="341"/>
        <v>0</v>
      </c>
      <c r="CK217" s="113">
        <f t="shared" si="381"/>
        <v>0</v>
      </c>
      <c r="CL217" s="113">
        <f t="shared" si="382"/>
        <v>0</v>
      </c>
      <c r="CM217" s="113">
        <f t="shared" si="383"/>
        <v>0</v>
      </c>
      <c r="CN217" s="113">
        <f t="shared" si="384"/>
        <v>0</v>
      </c>
      <c r="CO217" s="113">
        <f t="shared" si="385"/>
        <v>0</v>
      </c>
      <c r="CP217" s="113">
        <f t="shared" si="386"/>
        <v>0</v>
      </c>
      <c r="CQ217" s="113">
        <f t="shared" si="387"/>
        <v>0</v>
      </c>
      <c r="CR217" s="113">
        <f t="shared" si="388"/>
        <v>0</v>
      </c>
      <c r="CS217" s="113">
        <f t="shared" si="342"/>
        <v>0</v>
      </c>
      <c r="CT217" s="113">
        <f t="shared" si="343"/>
        <v>0</v>
      </c>
      <c r="CU217" s="113">
        <f t="shared" si="344"/>
        <v>0</v>
      </c>
      <c r="CV217" s="113">
        <f t="shared" si="345"/>
        <v>0</v>
      </c>
      <c r="CW217" s="113">
        <f t="shared" si="389"/>
        <v>80</v>
      </c>
      <c r="CX217" s="113">
        <f t="shared" si="346"/>
        <v>0</v>
      </c>
      <c r="CY217" s="113">
        <f t="shared" si="347"/>
        <v>0</v>
      </c>
      <c r="CZ217" s="113">
        <f t="shared" si="348"/>
        <v>0</v>
      </c>
      <c r="DA217" s="113">
        <f t="shared" si="390"/>
        <v>0</v>
      </c>
      <c r="DB217" s="113">
        <f t="shared" si="391"/>
        <v>220</v>
      </c>
      <c r="DC217" s="113">
        <f t="shared" si="392"/>
        <v>0</v>
      </c>
      <c r="DD217" s="113">
        <f t="shared" si="393"/>
        <v>815</v>
      </c>
      <c r="DE217" s="113">
        <f t="shared" si="394"/>
        <v>0</v>
      </c>
      <c r="DF217" s="113">
        <f t="shared" si="395"/>
        <v>0</v>
      </c>
      <c r="DG217" s="113">
        <f t="shared" si="396"/>
        <v>0</v>
      </c>
      <c r="DH217" s="113">
        <f t="shared" si="397"/>
        <v>0</v>
      </c>
      <c r="DI217" s="113">
        <f t="shared" si="398"/>
        <v>0</v>
      </c>
      <c r="DJ217" s="113"/>
      <c r="DK217" s="113">
        <f t="shared" si="399"/>
        <v>0</v>
      </c>
      <c r="DL217" s="113">
        <f t="shared" si="400"/>
        <v>0</v>
      </c>
      <c r="DM217" s="113">
        <f t="shared" si="401"/>
        <v>0</v>
      </c>
      <c r="DN217" s="113">
        <f t="shared" si="402"/>
        <v>0</v>
      </c>
      <c r="DO217" s="113">
        <f t="shared" si="403"/>
        <v>0</v>
      </c>
      <c r="DP217" s="113">
        <f t="shared" si="404"/>
        <v>60</v>
      </c>
      <c r="DQ217" s="113">
        <f t="shared" si="405"/>
        <v>0</v>
      </c>
      <c r="DR217" s="113">
        <f t="shared" si="406"/>
        <v>0</v>
      </c>
      <c r="DS217" s="113">
        <f t="shared" si="349"/>
        <v>0</v>
      </c>
      <c r="DT217" s="113">
        <f t="shared" si="350"/>
        <v>0</v>
      </c>
      <c r="DU217" s="113">
        <f t="shared" si="407"/>
        <v>0</v>
      </c>
      <c r="DV217" s="113">
        <f t="shared" si="408"/>
        <v>0</v>
      </c>
      <c r="DW217" s="113">
        <f t="shared" si="409"/>
        <v>0</v>
      </c>
      <c r="DX217" s="113">
        <f t="shared" si="410"/>
        <v>0</v>
      </c>
      <c r="DY217" s="113">
        <f t="shared" si="411"/>
        <v>0</v>
      </c>
      <c r="DZ217" s="113">
        <f t="shared" si="412"/>
        <v>0</v>
      </c>
      <c r="EA217" s="113">
        <f t="shared" si="413"/>
        <v>0</v>
      </c>
      <c r="EB217" s="113">
        <f t="shared" si="414"/>
        <v>0</v>
      </c>
      <c r="EC217" s="113">
        <f t="shared" si="351"/>
        <v>0</v>
      </c>
      <c r="ED217" s="113">
        <f t="shared" si="352"/>
        <v>0</v>
      </c>
      <c r="EE217" s="113">
        <f t="shared" si="353"/>
        <v>0</v>
      </c>
      <c r="EF217" s="113">
        <f t="shared" si="354"/>
        <v>0</v>
      </c>
      <c r="EG217" s="113">
        <f t="shared" si="415"/>
        <v>80</v>
      </c>
      <c r="EH217" s="113">
        <f t="shared" si="355"/>
        <v>0</v>
      </c>
      <c r="EI217" s="113">
        <f t="shared" si="356"/>
        <v>0</v>
      </c>
      <c r="EJ217" s="113">
        <f t="shared" si="357"/>
        <v>0</v>
      </c>
      <c r="EK217" s="113">
        <f t="shared" si="416"/>
        <v>0</v>
      </c>
      <c r="EL217" s="113">
        <f t="shared" si="417"/>
        <v>220</v>
      </c>
      <c r="EM217" s="113">
        <f t="shared" si="418"/>
        <v>0</v>
      </c>
      <c r="EN217" s="113">
        <f t="shared" si="419"/>
        <v>815</v>
      </c>
      <c r="EO217" s="113">
        <f t="shared" si="420"/>
        <v>0</v>
      </c>
      <c r="EP217" s="113">
        <f t="shared" si="421"/>
        <v>0</v>
      </c>
      <c r="EQ217" s="113">
        <f t="shared" si="422"/>
        <v>0</v>
      </c>
      <c r="ER217" s="113">
        <f t="shared" si="423"/>
        <v>0</v>
      </c>
      <c r="ES217" s="113">
        <f t="shared" si="424"/>
        <v>0</v>
      </c>
      <c r="ET217" s="113"/>
      <c r="EU217" s="113">
        <f t="shared" si="425"/>
        <v>0</v>
      </c>
      <c r="EV217" s="113">
        <f t="shared" si="426"/>
        <v>0</v>
      </c>
      <c r="EW217" s="113">
        <f t="shared" si="427"/>
        <v>0</v>
      </c>
      <c r="EX217" s="113">
        <f t="shared" si="428"/>
        <v>0</v>
      </c>
      <c r="EY217" s="113">
        <f t="shared" si="429"/>
        <v>0</v>
      </c>
      <c r="EZ217" s="113">
        <f t="shared" si="430"/>
        <v>130</v>
      </c>
      <c r="FA217" s="113">
        <f t="shared" si="431"/>
        <v>0</v>
      </c>
      <c r="FB217" s="113">
        <f t="shared" si="432"/>
        <v>0</v>
      </c>
      <c r="FC217" s="113">
        <f t="shared" si="358"/>
        <v>0</v>
      </c>
      <c r="FD217" s="113">
        <f t="shared" si="359"/>
        <v>0</v>
      </c>
      <c r="FE217" s="113">
        <f t="shared" si="433"/>
        <v>0</v>
      </c>
      <c r="FF217" s="113">
        <f t="shared" si="434"/>
        <v>0</v>
      </c>
      <c r="FG217" s="113">
        <f t="shared" si="435"/>
        <v>0</v>
      </c>
      <c r="FH217" s="113">
        <f t="shared" si="436"/>
        <v>0</v>
      </c>
      <c r="FI217" s="113">
        <f t="shared" si="437"/>
        <v>0</v>
      </c>
      <c r="FJ217" s="113">
        <f t="shared" si="438"/>
        <v>0</v>
      </c>
      <c r="FK217" s="113">
        <f t="shared" si="439"/>
        <v>0</v>
      </c>
      <c r="FL217" s="113">
        <f t="shared" si="440"/>
        <v>0</v>
      </c>
      <c r="FM217" s="113">
        <f t="shared" si="360"/>
        <v>0</v>
      </c>
      <c r="FN217" s="113">
        <f t="shared" si="361"/>
        <v>0</v>
      </c>
      <c r="FO217" s="113">
        <f t="shared" si="362"/>
        <v>0</v>
      </c>
      <c r="FP217" s="113">
        <f t="shared" si="363"/>
        <v>0</v>
      </c>
      <c r="FQ217" s="113">
        <f t="shared" si="441"/>
        <v>1100</v>
      </c>
      <c r="FR217" s="113">
        <f t="shared" si="364"/>
        <v>0</v>
      </c>
      <c r="FS217" s="113">
        <f t="shared" si="365"/>
        <v>0</v>
      </c>
      <c r="FT217" s="113">
        <f t="shared" si="366"/>
        <v>0</v>
      </c>
      <c r="FU217" s="113">
        <f t="shared" si="442"/>
        <v>0</v>
      </c>
      <c r="FV217" s="113">
        <f t="shared" si="443"/>
        <v>900</v>
      </c>
      <c r="FW217" s="113">
        <f t="shared" si="444"/>
        <v>0</v>
      </c>
      <c r="FX217" s="113">
        <f t="shared" si="445"/>
        <v>2440</v>
      </c>
      <c r="FY217" s="113">
        <f t="shared" si="446"/>
        <v>0</v>
      </c>
      <c r="FZ217" s="113">
        <f t="shared" si="447"/>
        <v>0</v>
      </c>
      <c r="GA217" s="113">
        <f t="shared" si="448"/>
        <v>0</v>
      </c>
      <c r="GB217" s="113">
        <f t="shared" si="449"/>
        <v>0</v>
      </c>
      <c r="GC217" s="113">
        <f t="shared" si="450"/>
        <v>0</v>
      </c>
    </row>
    <row r="218" spans="2:185" ht="12.75" customHeight="1" x14ac:dyDescent="0.2">
      <c r="B218" s="124">
        <v>211</v>
      </c>
      <c r="C218" s="121" t="s">
        <v>475</v>
      </c>
      <c r="D218" s="126" t="s">
        <v>248</v>
      </c>
      <c r="E218" s="40">
        <f>SUMIF(Entrada_Dados_Ano_2012!$C$7:$C$253,D218,Entrada_Dados_Ano_2012!$D$7:$D$253)</f>
        <v>0</v>
      </c>
      <c r="F218" s="40">
        <f>SUMIF(Entrada_Dados_Ano_2012!$C$7:$C$253,D218,Entrada_Dados_Ano_2012!$E$7:$E$253)</f>
        <v>0</v>
      </c>
      <c r="G218" s="40">
        <f>SUMIF(Entrada_Dados_Ano_2012!$C$7:$C$253,D218,Entrada_Dados_Ano_2012!$F$7:$F$253)</f>
        <v>0</v>
      </c>
      <c r="H218" s="40">
        <f ca="1">SUMIF(Entrada_Dados_Ano_2012!$C$7:$C$253,D218,Entrada_Dados_Ano_2012!$G$7:$G$251)</f>
        <v>0</v>
      </c>
      <c r="I218" s="40">
        <f>SUMIF(Entrada_Dados_Ano_2012!$C$7:$C$251,D218,Entrada_Dados_Ano_2012!$H$7:$H$253)</f>
        <v>80</v>
      </c>
      <c r="J218" s="40">
        <f>SUMIF(Entrada_Dados_Ano_2012!$C$7:$C$253,D218,Entrada_Dados_Ano_2012!$I$7:$I$253)</f>
        <v>0</v>
      </c>
      <c r="K218" s="40">
        <f>SUMIF(Entrada_Dados_Ano_2012!$C$7:$C$253,D218,Entrada_Dados_Ano_2012!$J$7:$J$253)</f>
        <v>3</v>
      </c>
      <c r="L218" s="40">
        <f>SUMIF(Entrada_Dados_Ano_2012!$C$7:$C$253,D218,Entrada_Dados_Ano_2012!$K$7:$K$253)</f>
        <v>0</v>
      </c>
      <c r="M218" s="40">
        <f>SUMIF(Entrada_Dados_Ano_2012!$C$7:$C$253,D218,Entrada_Dados_Ano_2012!$L$7:$L$253)</f>
        <v>0</v>
      </c>
      <c r="N218" s="40">
        <f>SUMIF(Entrada_Dados_Ano_2012!$C$7:$C$253,D218,Entrada_Dados_Ano_2012!$M$7:$M$253)</f>
        <v>0</v>
      </c>
      <c r="O218" s="40">
        <f>SUMIF(Entrada_Dados_Ano_2012!$C$7:$C$253,D218,Entrada_Dados_Ano_2012!$N$7:$N$253)</f>
        <v>0</v>
      </c>
      <c r="P218" s="40">
        <f>SUMIF(Entrada_Dados_Ano_2012!$C$7:$C$253,D218,Entrada_Dados_Ano_2012!$O$7:$O$253)</f>
        <v>0</v>
      </c>
      <c r="Q218" s="40">
        <f>SUMIF(Entrada_Dados_Ano_2012!$C$7:$C$253,D218,Entrada_Dados_Ano_2012!$P$7:$P$253)</f>
        <v>13</v>
      </c>
      <c r="R218" s="40">
        <f>SUMIF(Entrada_Dados_Ano_2012!$C$7:$C$253,D218,Entrada_Dados_Ano_2012!$Q$7:$Q$253)</f>
        <v>0</v>
      </c>
      <c r="S218" s="40">
        <f>SUMIF(Entrada_Dados_Ano_2012!$C$7:$C$253,D218,Entrada_Dados_Ano_2012!$R$7:$R$253)</f>
        <v>200</v>
      </c>
      <c r="T218" s="40">
        <f>SUMIF(Entrada_Dados_Ano_2012!$C$7:$C$253,D218,Entrada_Dados_Ano_2012!$S$7:$S$253)</f>
        <v>330</v>
      </c>
      <c r="U218" s="40">
        <f>SUMIF(Entrada_Dados_Ano_2012!$C$7:$C$253,D218,Entrada_Dados_Ano_2012!$T$7:$T$253)</f>
        <v>0</v>
      </c>
      <c r="V218" s="40">
        <f>SUMIF(Entrada_Dados_Ano_2012!$C$7:$C$253,D218,Entrada_Dados_Ano_2012!$U$7:$U$253)</f>
        <v>0</v>
      </c>
      <c r="W218" s="145">
        <f>SUMIF(Entrada_Dados_Ano_2012!$C$7:$C$253,D218,Entrada_Dados_Ano_2012!$V$7:$V$253)</f>
        <v>0</v>
      </c>
      <c r="X218" s="142">
        <f>SUMIF(Entrada_Dados_Ano_2012!$C$7:$C$253,D218,Entrada_Dados_Ano_2012!$Y$7:$Y$253)</f>
        <v>0</v>
      </c>
      <c r="Y218" s="40">
        <f>SUMIF(Entrada_Dados_Ano_2012!$C$7:$C$253,D218,Entrada_Dados_Ano_2012!$Z$7:$Z$253)</f>
        <v>0</v>
      </c>
      <c r="Z218" s="40">
        <f>SUMIF(Entrada_Dados_Ano_2012!$C$7:$C$253,D218,Entrada_Dados_Ano_2012!$AA$7:$AA$253)</f>
        <v>0</v>
      </c>
      <c r="AA218" s="40">
        <f>SUMIF(Entrada_Dados_Ano_2012!$C$7:$C$253,D218,Entrada_Dados_Ano_2012!$AB$7:$AB$253)</f>
        <v>0</v>
      </c>
      <c r="AB218" s="40">
        <f>SUMIF(Entrada_Dados_Ano_2012!$C$7:$C$253,D218,Entrada_Dados_Ano_2012!$AC$7:$AC$253)</f>
        <v>80</v>
      </c>
      <c r="AC218" s="40">
        <f>SUMIF(Entrada_Dados_Ano_2012!$C$7:$C$253,D218,Entrada_Dados_Ano_2012!$AD$7:$AD$253)</f>
        <v>0</v>
      </c>
      <c r="AD218" s="40">
        <f>SUMIF(Entrada_Dados_Ano_2012!$C$7:$C$253,D218,Entrada_Dados_Ano_2012!$AE$7:$AE$253)</f>
        <v>3</v>
      </c>
      <c r="AE218" s="40">
        <f>SUMIF(Entrada_Dados_Ano_2012!$C$7:$C$253,D218,Entrada_Dados_Ano_2012!$AF$7:$AF$253)</f>
        <v>0</v>
      </c>
      <c r="AF218" s="40">
        <f>SUMIF(Entrada_Dados_Ano_2012!$C$7:$C$253,D218,Entrada_Dados_Ano_2012!$AG$7:$AG$253)</f>
        <v>0</v>
      </c>
      <c r="AG218" s="40">
        <f>SUMIF(Entrada_Dados_Ano_2012!$C$7:$C$253,D218,Entrada_Dados_Ano_2012!$AH$7:$AH$253)</f>
        <v>0</v>
      </c>
      <c r="AH218" s="40">
        <f>SUMIF(Entrada_Dados_Ano_2012!$C$7:$C$253,D218,Entrada_Dados_Ano_2012!$AI$7:$AI$253)</f>
        <v>0</v>
      </c>
      <c r="AI218" s="40">
        <f>SUMIF(Entrada_Dados_Ano_2012!$C$7:$C$253,D218,Entrada_Dados_Ano_2012!$AJ$7:$AJ$253)</f>
        <v>0</v>
      </c>
      <c r="AJ218" s="40">
        <f>SUMIF(Entrada_Dados_Ano_2012!$C$7:$C$253,D218,Entrada_Dados_Ano_2012!$AK$7:$AK$253)</f>
        <v>13</v>
      </c>
      <c r="AK218" s="40">
        <f>SUMIF(Entrada_Dados_Ano_2012!$C$7:$C$253,D218,Entrada_Dados_Ano_2012!$AL$7:$AL$253)</f>
        <v>0</v>
      </c>
      <c r="AL218" s="40">
        <f>SUMIF(Entrada_Dados_Ano_2012!$C$7:$C$253,D218,Entrada_Dados_Ano_2012!$AM$7:$AM$253)</f>
        <v>200</v>
      </c>
      <c r="AM218" s="40">
        <f>SUMIF(Entrada_Dados_Ano_2012!$C$7:$C$253,D218,Entrada_Dados_Ano_2012!$AN$7:$AN$253)</f>
        <v>330</v>
      </c>
      <c r="AN218" s="40">
        <f>SUMIF(Entrada_Dados_Ano_2012!$C$7:$C$253,D218,Entrada_Dados_Ano_2012!$AO$7:$AO$253)</f>
        <v>0</v>
      </c>
      <c r="AO218" s="40">
        <f>SUMIF(Entrada_Dados_Ano_2012!$C$7:$C$253,D218,Entrada_Dados_Ano_2012!$AP$7:$AP$253)</f>
        <v>0</v>
      </c>
      <c r="AP218" s="145">
        <f>SUMIF(Entrada_Dados_Ano_2012!$C$7:$C$253,D218,Entrada_Dados_Ano_2012!$AQ$7:$AQ$253)</f>
        <v>0</v>
      </c>
      <c r="AQ218" s="142">
        <f>SUMIF(Entrada_Dados_Ano_2012!$C$7:$C$253,D218,Entrada_Dados_Ano_2012!$AT$7:$AT$253)</f>
        <v>0</v>
      </c>
      <c r="AR218" s="40">
        <f>SUMIF(Entrada_Dados_Ano_2012!$C$7:$C$253,D218,Entrada_Dados_Ano_2012!$AU$7:$AU$253)</f>
        <v>0</v>
      </c>
      <c r="AS218" s="40">
        <f>SUMIF(Entrada_Dados_Ano_2012!$C$7:$C$253,D218,Entrada_Dados_Ano_2012!$AV$7:$AV$253)</f>
        <v>0</v>
      </c>
      <c r="AT218" s="40">
        <f>SUMIF(Entrada_Dados_Ano_2012!$C$7:$C$253,D218,Entrada_Dados_Ano_2012!$AW$7:$AW$253)</f>
        <v>0</v>
      </c>
      <c r="AU218" s="40">
        <f>SUMIF(Entrada_Dados_Ano_2012!$C$7:$C$253,D218,Entrada_Dados_Ano_2012!$AX$7:$AX$253)</f>
        <v>144</v>
      </c>
      <c r="AV218" s="40">
        <f>SUMIF(Entrada_Dados_Ano_2012!$C$7:$C$253,D218,Entrada_Dados_Ano_2012!$AY$7:$AY$253)</f>
        <v>0</v>
      </c>
      <c r="AW218" s="40">
        <f>SUMIF(Entrada_Dados_Ano_2012!$C$7:$C$253,D218,Entrada_Dados_Ano_2012!$AZ$7:$AZ$253)</f>
        <v>120</v>
      </c>
      <c r="AX218" s="40">
        <f>SUMIF(Entrada_Dados_Ano_2012!$C$7:$C$253,D218,Entrada_Dados_Ano_2012!$BA$7:$BA$253)</f>
        <v>0</v>
      </c>
      <c r="AY218" s="40">
        <f>SUMIF(Entrada_Dados_Ano_2012!$C$7:$C$253,D218,Entrada_Dados_Ano_2012!$BB$7:$BB$253)</f>
        <v>0</v>
      </c>
      <c r="AZ218" s="40">
        <f>SUMIF(Entrada_Dados_Ano_2012!$C$7:$C$253,D218,Entrada_Dados_Ano_2012!$BC$7:$BC$253)</f>
        <v>0</v>
      </c>
      <c r="BA218" s="40">
        <f>SUMIF(Entrada_Dados_Ano_2012!$C$7:$C$253,D218,Entrada_Dados_Ano_2012!$BD$7:$BD$253)</f>
        <v>0</v>
      </c>
      <c r="BB218" s="40">
        <f>SUMIF(Entrada_Dados_Ano_2012!$C$7:$C$253,D218,Entrada_Dados_Ano_2012!$BE$7:$BE$253)</f>
        <v>0</v>
      </c>
      <c r="BC218" s="40">
        <f>SUMIF(Entrada_Dados_Ano_2012!$C$7:$C$253,D218,Entrada_Dados_Ano_2012!$BF$7:$BF$253)</f>
        <v>260</v>
      </c>
      <c r="BD218" s="40">
        <f>SUMIF(Entrada_Dados_Ano_2012!$C$7:$C$253,D218,Entrada_Dados_Ano_2012!$BG$7:$BG$253)</f>
        <v>0</v>
      </c>
      <c r="BE218" s="40">
        <f>SUMIF(Entrada_Dados_Ano_2012!$C$7:$C$253,D218,Entrada_Dados_Ano_2012!$BH$7:$BH$253)</f>
        <v>700</v>
      </c>
      <c r="BF218" s="40">
        <f>SUMIF(Entrada_Dados_Ano_2012!$C$7:$C$253,D218,Entrada_Dados_Ano_2012!$BI$7:$BI$253)</f>
        <v>990</v>
      </c>
      <c r="BG218" s="40">
        <f>SUMIF(Entrada_Dados_Ano_2012!$C$7:$C$253,D218,Entrada_Dados_Ano_2012!$BJ$7:$BJ$253)</f>
        <v>0</v>
      </c>
      <c r="BH218" s="40">
        <f>SUMIF(Entrada_Dados_Ano_2012!$C$7:$C$253,D218,Entrada_Dados_Ano_2012!$BK$7:$BK$253)</f>
        <v>0</v>
      </c>
      <c r="BI218" s="40">
        <f>SUMIF(Entrada_Dados_Ano_2012!$C$7:$C$253,D218,Entrada_Dados_Ano_2012!$BL$7:$BL$253)</f>
        <v>0</v>
      </c>
      <c r="BK218" s="80">
        <v>211</v>
      </c>
      <c r="BL218" s="81">
        <f t="shared" si="367"/>
        <v>0</v>
      </c>
      <c r="BM218" s="80" t="str">
        <f>IF(BL218=1,SUM($BL$8:BL218),"")</f>
        <v/>
      </c>
      <c r="BN218" s="86" t="str">
        <f t="shared" si="368"/>
        <v>Santa Terezinha de Goiás</v>
      </c>
      <c r="BO218" s="117">
        <f t="shared" si="451"/>
        <v>0</v>
      </c>
      <c r="BP218" s="116">
        <f>HLOOKUP($BP$6,$BZ$6:DI218,BX218)</f>
        <v>0</v>
      </c>
      <c r="BQ218" s="117">
        <f>HLOOKUP($BQ$6,$DJ$6:ES218,BX218)</f>
        <v>0</v>
      </c>
      <c r="BR218" s="116">
        <f>HLOOKUP($BR$6,$ET$6:GC218,BX218)</f>
        <v>0</v>
      </c>
      <c r="BS218" s="84" t="str">
        <f t="shared" si="369"/>
        <v/>
      </c>
      <c r="BT218" s="96" t="str">
        <f>IF((SUM($BL217:$BL$254)=0),"",IF($BK218=VLOOKUP($BK218,$BM$8:$BM$254,1),IF(VLOOKUP($BK218,$BM$8:$BO$254,2)=0,"",VLOOKUP($BK218,$BM$8:$BO$254,3))," "))</f>
        <v/>
      </c>
      <c r="BU218" s="93" t="str">
        <f t="shared" si="370"/>
        <v/>
      </c>
      <c r="BV218" s="90" t="str">
        <f t="shared" si="371"/>
        <v/>
      </c>
      <c r="BW218" s="93" t="str">
        <f t="shared" si="372"/>
        <v/>
      </c>
      <c r="BX218" s="97">
        <v>213</v>
      </c>
      <c r="BY218" s="29"/>
      <c r="BZ218" s="113"/>
      <c r="CA218" s="113">
        <f t="shared" si="373"/>
        <v>0</v>
      </c>
      <c r="CB218" s="113">
        <f t="shared" si="374"/>
        <v>0</v>
      </c>
      <c r="CC218" s="113">
        <f t="shared" si="375"/>
        <v>0</v>
      </c>
      <c r="CD218" s="113">
        <f t="shared" si="376"/>
        <v>0</v>
      </c>
      <c r="CE218" s="113">
        <f t="shared" ca="1" si="377"/>
        <v>0</v>
      </c>
      <c r="CF218" s="113">
        <f t="shared" si="378"/>
        <v>80</v>
      </c>
      <c r="CG218" s="113">
        <f t="shared" si="379"/>
        <v>5</v>
      </c>
      <c r="CH218" s="113">
        <f t="shared" si="380"/>
        <v>0</v>
      </c>
      <c r="CI218" s="113">
        <f t="shared" si="340"/>
        <v>0</v>
      </c>
      <c r="CJ218" s="113">
        <f t="shared" si="341"/>
        <v>0</v>
      </c>
      <c r="CK218" s="113">
        <f t="shared" si="381"/>
        <v>3</v>
      </c>
      <c r="CL218" s="113">
        <f t="shared" si="382"/>
        <v>0</v>
      </c>
      <c r="CM218" s="113">
        <f t="shared" si="383"/>
        <v>17</v>
      </c>
      <c r="CN218" s="113">
        <f t="shared" si="384"/>
        <v>0</v>
      </c>
      <c r="CO218" s="113">
        <f t="shared" si="385"/>
        <v>0</v>
      </c>
      <c r="CP218" s="113">
        <f t="shared" si="386"/>
        <v>0</v>
      </c>
      <c r="CQ218" s="113">
        <f t="shared" si="387"/>
        <v>0</v>
      </c>
      <c r="CR218" s="113">
        <f t="shared" si="388"/>
        <v>0</v>
      </c>
      <c r="CS218" s="113">
        <f t="shared" si="342"/>
        <v>0</v>
      </c>
      <c r="CT218" s="113">
        <f t="shared" si="343"/>
        <v>0</v>
      </c>
      <c r="CU218" s="113">
        <f t="shared" si="344"/>
        <v>0</v>
      </c>
      <c r="CV218" s="113">
        <f t="shared" si="345"/>
        <v>0</v>
      </c>
      <c r="CW218" s="113">
        <f t="shared" si="389"/>
        <v>13</v>
      </c>
      <c r="CX218" s="113">
        <f t="shared" si="346"/>
        <v>0</v>
      </c>
      <c r="CY218" s="113">
        <f t="shared" si="347"/>
        <v>0</v>
      </c>
      <c r="CZ218" s="113">
        <f t="shared" si="348"/>
        <v>0</v>
      </c>
      <c r="DA218" s="113">
        <f t="shared" si="390"/>
        <v>0</v>
      </c>
      <c r="DB218" s="113">
        <f t="shared" si="391"/>
        <v>200</v>
      </c>
      <c r="DC218" s="113">
        <f t="shared" si="392"/>
        <v>0</v>
      </c>
      <c r="DD218" s="113">
        <f t="shared" si="393"/>
        <v>330</v>
      </c>
      <c r="DE218" s="113">
        <f t="shared" si="394"/>
        <v>0</v>
      </c>
      <c r="DF218" s="113">
        <f t="shared" si="395"/>
        <v>0</v>
      </c>
      <c r="DG218" s="113">
        <f t="shared" si="396"/>
        <v>0</v>
      </c>
      <c r="DH218" s="113">
        <f t="shared" si="397"/>
        <v>0</v>
      </c>
      <c r="DI218" s="113">
        <f t="shared" si="398"/>
        <v>0</v>
      </c>
      <c r="DJ218" s="113"/>
      <c r="DK218" s="113">
        <f t="shared" si="399"/>
        <v>0</v>
      </c>
      <c r="DL218" s="113">
        <f t="shared" si="400"/>
        <v>0</v>
      </c>
      <c r="DM218" s="113">
        <f t="shared" si="401"/>
        <v>0</v>
      </c>
      <c r="DN218" s="113">
        <f t="shared" si="402"/>
        <v>0</v>
      </c>
      <c r="DO218" s="113">
        <f t="shared" si="403"/>
        <v>0</v>
      </c>
      <c r="DP218" s="113">
        <f t="shared" si="404"/>
        <v>80</v>
      </c>
      <c r="DQ218" s="113">
        <f t="shared" si="405"/>
        <v>5</v>
      </c>
      <c r="DR218" s="113">
        <f t="shared" si="406"/>
        <v>0</v>
      </c>
      <c r="DS218" s="113">
        <f t="shared" si="349"/>
        <v>0</v>
      </c>
      <c r="DT218" s="113">
        <f t="shared" si="350"/>
        <v>0</v>
      </c>
      <c r="DU218" s="113">
        <f t="shared" si="407"/>
        <v>3</v>
      </c>
      <c r="DV218" s="113">
        <f t="shared" si="408"/>
        <v>0</v>
      </c>
      <c r="DW218" s="113">
        <f t="shared" si="409"/>
        <v>17</v>
      </c>
      <c r="DX218" s="113">
        <f t="shared" si="410"/>
        <v>0</v>
      </c>
      <c r="DY218" s="113">
        <f t="shared" si="411"/>
        <v>0</v>
      </c>
      <c r="DZ218" s="113">
        <f t="shared" si="412"/>
        <v>0</v>
      </c>
      <c r="EA218" s="113">
        <f t="shared" si="413"/>
        <v>0</v>
      </c>
      <c r="EB218" s="113">
        <f t="shared" si="414"/>
        <v>0</v>
      </c>
      <c r="EC218" s="113">
        <f t="shared" si="351"/>
        <v>0</v>
      </c>
      <c r="ED218" s="113">
        <f t="shared" si="352"/>
        <v>0</v>
      </c>
      <c r="EE218" s="113">
        <f t="shared" si="353"/>
        <v>0</v>
      </c>
      <c r="EF218" s="113">
        <f t="shared" si="354"/>
        <v>0</v>
      </c>
      <c r="EG218" s="113">
        <f t="shared" si="415"/>
        <v>13</v>
      </c>
      <c r="EH218" s="113">
        <f t="shared" si="355"/>
        <v>0</v>
      </c>
      <c r="EI218" s="113">
        <f t="shared" si="356"/>
        <v>0</v>
      </c>
      <c r="EJ218" s="113">
        <f t="shared" si="357"/>
        <v>0</v>
      </c>
      <c r="EK218" s="113">
        <f t="shared" si="416"/>
        <v>0</v>
      </c>
      <c r="EL218" s="113">
        <f t="shared" si="417"/>
        <v>200</v>
      </c>
      <c r="EM218" s="113">
        <f t="shared" si="418"/>
        <v>0</v>
      </c>
      <c r="EN218" s="113">
        <f t="shared" si="419"/>
        <v>330</v>
      </c>
      <c r="EO218" s="113">
        <f t="shared" si="420"/>
        <v>0</v>
      </c>
      <c r="EP218" s="113">
        <f t="shared" si="421"/>
        <v>0</v>
      </c>
      <c r="EQ218" s="113">
        <f t="shared" si="422"/>
        <v>0</v>
      </c>
      <c r="ER218" s="113">
        <f t="shared" si="423"/>
        <v>0</v>
      </c>
      <c r="ES218" s="113">
        <f t="shared" si="424"/>
        <v>0</v>
      </c>
      <c r="ET218" s="113"/>
      <c r="EU218" s="113">
        <f t="shared" si="425"/>
        <v>0</v>
      </c>
      <c r="EV218" s="113">
        <f t="shared" si="426"/>
        <v>0</v>
      </c>
      <c r="EW218" s="113">
        <f t="shared" si="427"/>
        <v>0</v>
      </c>
      <c r="EX218" s="113">
        <f t="shared" si="428"/>
        <v>0</v>
      </c>
      <c r="EY218" s="113">
        <f t="shared" si="429"/>
        <v>0</v>
      </c>
      <c r="EZ218" s="113">
        <f t="shared" si="430"/>
        <v>144</v>
      </c>
      <c r="FA218" s="113">
        <f t="shared" si="431"/>
        <v>45</v>
      </c>
      <c r="FB218" s="113">
        <f t="shared" si="432"/>
        <v>0</v>
      </c>
      <c r="FC218" s="113">
        <f t="shared" si="358"/>
        <v>0</v>
      </c>
      <c r="FD218" s="113">
        <f t="shared" si="359"/>
        <v>0</v>
      </c>
      <c r="FE218" s="113">
        <f t="shared" si="433"/>
        <v>120</v>
      </c>
      <c r="FF218" s="113">
        <f t="shared" si="434"/>
        <v>0</v>
      </c>
      <c r="FG218" s="113">
        <f t="shared" si="435"/>
        <v>170</v>
      </c>
      <c r="FH218" s="113">
        <f t="shared" si="436"/>
        <v>0</v>
      </c>
      <c r="FI218" s="113">
        <f t="shared" si="437"/>
        <v>0</v>
      </c>
      <c r="FJ218" s="113">
        <f t="shared" si="438"/>
        <v>0</v>
      </c>
      <c r="FK218" s="113">
        <f t="shared" si="439"/>
        <v>0</v>
      </c>
      <c r="FL218" s="113">
        <f t="shared" si="440"/>
        <v>0</v>
      </c>
      <c r="FM218" s="113">
        <f t="shared" si="360"/>
        <v>0</v>
      </c>
      <c r="FN218" s="113">
        <f t="shared" si="361"/>
        <v>0</v>
      </c>
      <c r="FO218" s="113">
        <f t="shared" si="362"/>
        <v>0</v>
      </c>
      <c r="FP218" s="113">
        <f t="shared" si="363"/>
        <v>0</v>
      </c>
      <c r="FQ218" s="113">
        <f t="shared" si="441"/>
        <v>260</v>
      </c>
      <c r="FR218" s="113">
        <f t="shared" si="364"/>
        <v>0</v>
      </c>
      <c r="FS218" s="113">
        <f t="shared" si="365"/>
        <v>0</v>
      </c>
      <c r="FT218" s="113">
        <f t="shared" si="366"/>
        <v>0</v>
      </c>
      <c r="FU218" s="113">
        <f t="shared" si="442"/>
        <v>0</v>
      </c>
      <c r="FV218" s="113">
        <f t="shared" si="443"/>
        <v>700</v>
      </c>
      <c r="FW218" s="113">
        <f t="shared" si="444"/>
        <v>0</v>
      </c>
      <c r="FX218" s="113">
        <f t="shared" si="445"/>
        <v>990</v>
      </c>
      <c r="FY218" s="113">
        <f t="shared" si="446"/>
        <v>0</v>
      </c>
      <c r="FZ218" s="113">
        <f t="shared" si="447"/>
        <v>0</v>
      </c>
      <c r="GA218" s="113">
        <f t="shared" si="448"/>
        <v>0</v>
      </c>
      <c r="GB218" s="113">
        <f t="shared" si="449"/>
        <v>0</v>
      </c>
      <c r="GC218" s="113">
        <f t="shared" si="450"/>
        <v>0</v>
      </c>
    </row>
    <row r="219" spans="2:185" ht="12.75" customHeight="1" x14ac:dyDescent="0.2">
      <c r="B219" s="124">
        <v>212</v>
      </c>
      <c r="C219" s="121" t="s">
        <v>476</v>
      </c>
      <c r="D219" s="126" t="s">
        <v>249</v>
      </c>
      <c r="E219" s="40">
        <f>SUMIF(Entrada_Dados_Ano_2012!$C$7:$C$253,D219,Entrada_Dados_Ano_2012!$D$7:$D$253)</f>
        <v>0</v>
      </c>
      <c r="F219" s="40">
        <f>SUMIF(Entrada_Dados_Ano_2012!$C$7:$C$253,D219,Entrada_Dados_Ano_2012!$E$7:$E$253)</f>
        <v>0</v>
      </c>
      <c r="G219" s="40">
        <f>SUMIF(Entrada_Dados_Ano_2012!$C$7:$C$253,D219,Entrada_Dados_Ano_2012!$F$7:$F$253)</f>
        <v>0</v>
      </c>
      <c r="H219" s="40">
        <f ca="1">SUMIF(Entrada_Dados_Ano_2012!$C$7:$C$253,D219,Entrada_Dados_Ano_2012!$G$7:$G$251)</f>
        <v>0</v>
      </c>
      <c r="I219" s="40">
        <f>SUMIF(Entrada_Dados_Ano_2012!$C$7:$C$251,D219,Entrada_Dados_Ano_2012!$H$7:$H$253)</f>
        <v>0</v>
      </c>
      <c r="J219" s="40">
        <f>SUMIF(Entrada_Dados_Ano_2012!$C$7:$C$253,D219,Entrada_Dados_Ano_2012!$I$7:$I$253)</f>
        <v>0</v>
      </c>
      <c r="K219" s="40">
        <f>SUMIF(Entrada_Dados_Ano_2012!$C$7:$C$253,D219,Entrada_Dados_Ano_2012!$J$7:$J$253)</f>
        <v>4500</v>
      </c>
      <c r="L219" s="40">
        <f>SUMIF(Entrada_Dados_Ano_2012!$C$7:$C$253,D219,Entrada_Dados_Ano_2012!$K$7:$K$253)</f>
        <v>0</v>
      </c>
      <c r="M219" s="40">
        <f>SUMIF(Entrada_Dados_Ano_2012!$C$7:$C$253,D219,Entrada_Dados_Ano_2012!$L$7:$L$253)</f>
        <v>0</v>
      </c>
      <c r="N219" s="40">
        <f>SUMIF(Entrada_Dados_Ano_2012!$C$7:$C$253,D219,Entrada_Dados_Ano_2012!$M$7:$M$253)</f>
        <v>0</v>
      </c>
      <c r="O219" s="40">
        <f>SUMIF(Entrada_Dados_Ano_2012!$C$7:$C$253,D219,Entrada_Dados_Ano_2012!$N$7:$N$253)</f>
        <v>0</v>
      </c>
      <c r="P219" s="40">
        <f>SUMIF(Entrada_Dados_Ano_2012!$C$7:$C$253,D219,Entrada_Dados_Ano_2012!$O$7:$O$253)</f>
        <v>0</v>
      </c>
      <c r="Q219" s="40">
        <f>SUMIF(Entrada_Dados_Ano_2012!$C$7:$C$253,D219,Entrada_Dados_Ano_2012!$P$7:$P$253)</f>
        <v>40</v>
      </c>
      <c r="R219" s="40">
        <f>SUMIF(Entrada_Dados_Ano_2012!$C$7:$C$253,D219,Entrada_Dados_Ano_2012!$Q$7:$Q$253)</f>
        <v>0</v>
      </c>
      <c r="S219" s="40">
        <f>SUMIF(Entrada_Dados_Ano_2012!$C$7:$C$253,D219,Entrada_Dados_Ano_2012!$R$7:$R$253)</f>
        <v>3100</v>
      </c>
      <c r="T219" s="40">
        <f>SUMIF(Entrada_Dados_Ano_2012!$C$7:$C$253,D219,Entrada_Dados_Ano_2012!$S$7:$S$253)</f>
        <v>6000</v>
      </c>
      <c r="U219" s="40">
        <f>SUMIF(Entrada_Dados_Ano_2012!$C$7:$C$253,D219,Entrada_Dados_Ano_2012!$T$7:$T$253)</f>
        <v>1000</v>
      </c>
      <c r="V219" s="40">
        <f>SUMIF(Entrada_Dados_Ano_2012!$C$7:$C$253,D219,Entrada_Dados_Ano_2012!$U$7:$U$253)</f>
        <v>0</v>
      </c>
      <c r="W219" s="145">
        <f>SUMIF(Entrada_Dados_Ano_2012!$C$7:$C$253,D219,Entrada_Dados_Ano_2012!$V$7:$V$253)</f>
        <v>0</v>
      </c>
      <c r="X219" s="142">
        <f>SUMIF(Entrada_Dados_Ano_2012!$C$7:$C$253,D219,Entrada_Dados_Ano_2012!$Y$7:$Y$253)</f>
        <v>0</v>
      </c>
      <c r="Y219" s="40">
        <f>SUMIF(Entrada_Dados_Ano_2012!$C$7:$C$253,D219,Entrada_Dados_Ano_2012!$Z$7:$Z$253)</f>
        <v>0</v>
      </c>
      <c r="Z219" s="40">
        <f>SUMIF(Entrada_Dados_Ano_2012!$C$7:$C$253,D219,Entrada_Dados_Ano_2012!$AA$7:$AA$253)</f>
        <v>0</v>
      </c>
      <c r="AA219" s="40">
        <f>SUMIF(Entrada_Dados_Ano_2012!$C$7:$C$253,D219,Entrada_Dados_Ano_2012!$AB$7:$AB$253)</f>
        <v>0</v>
      </c>
      <c r="AB219" s="40">
        <f>SUMIF(Entrada_Dados_Ano_2012!$C$7:$C$253,D219,Entrada_Dados_Ano_2012!$AC$7:$AC$253)</f>
        <v>0</v>
      </c>
      <c r="AC219" s="40">
        <f>SUMIF(Entrada_Dados_Ano_2012!$C$7:$C$253,D219,Entrada_Dados_Ano_2012!$AD$7:$AD$253)</f>
        <v>0</v>
      </c>
      <c r="AD219" s="40">
        <f>SUMIF(Entrada_Dados_Ano_2012!$C$7:$C$253,D219,Entrada_Dados_Ano_2012!$AE$7:$AE$253)</f>
        <v>4500</v>
      </c>
      <c r="AE219" s="40">
        <f>SUMIF(Entrada_Dados_Ano_2012!$C$7:$C$253,D219,Entrada_Dados_Ano_2012!$AF$7:$AF$253)</f>
        <v>0</v>
      </c>
      <c r="AF219" s="40">
        <f>SUMIF(Entrada_Dados_Ano_2012!$C$7:$C$253,D219,Entrada_Dados_Ano_2012!$AG$7:$AG$253)</f>
        <v>0</v>
      </c>
      <c r="AG219" s="40">
        <f>SUMIF(Entrada_Dados_Ano_2012!$C$7:$C$253,D219,Entrada_Dados_Ano_2012!$AH$7:$AH$253)</f>
        <v>0</v>
      </c>
      <c r="AH219" s="40">
        <f>SUMIF(Entrada_Dados_Ano_2012!$C$7:$C$253,D219,Entrada_Dados_Ano_2012!$AI$7:$AI$253)</f>
        <v>0</v>
      </c>
      <c r="AI219" s="40">
        <f>SUMIF(Entrada_Dados_Ano_2012!$C$7:$C$253,D219,Entrada_Dados_Ano_2012!$AJ$7:$AJ$253)</f>
        <v>0</v>
      </c>
      <c r="AJ219" s="40">
        <f>SUMIF(Entrada_Dados_Ano_2012!$C$7:$C$253,D219,Entrada_Dados_Ano_2012!$AK$7:$AK$253)</f>
        <v>40</v>
      </c>
      <c r="AK219" s="40">
        <f>SUMIF(Entrada_Dados_Ano_2012!$C$7:$C$253,D219,Entrada_Dados_Ano_2012!$AL$7:$AL$253)</f>
        <v>0</v>
      </c>
      <c r="AL219" s="40">
        <f>SUMIF(Entrada_Dados_Ano_2012!$C$7:$C$253,D219,Entrada_Dados_Ano_2012!$AM$7:$AM$253)</f>
        <v>3100</v>
      </c>
      <c r="AM219" s="40">
        <f>SUMIF(Entrada_Dados_Ano_2012!$C$7:$C$253,D219,Entrada_Dados_Ano_2012!$AN$7:$AN$253)</f>
        <v>6000</v>
      </c>
      <c r="AN219" s="40">
        <f>SUMIF(Entrada_Dados_Ano_2012!$C$7:$C$253,D219,Entrada_Dados_Ano_2012!$AO$7:$AO$253)</f>
        <v>1000</v>
      </c>
      <c r="AO219" s="40">
        <f>SUMIF(Entrada_Dados_Ano_2012!$C$7:$C$253,D219,Entrada_Dados_Ano_2012!$AP$7:$AP$253)</f>
        <v>0</v>
      </c>
      <c r="AP219" s="145">
        <f>SUMIF(Entrada_Dados_Ano_2012!$C$7:$C$253,D219,Entrada_Dados_Ano_2012!$AQ$7:$AQ$253)</f>
        <v>0</v>
      </c>
      <c r="AQ219" s="142">
        <f>SUMIF(Entrada_Dados_Ano_2012!$C$7:$C$253,D219,Entrada_Dados_Ano_2012!$AT$7:$AT$253)</f>
        <v>0</v>
      </c>
      <c r="AR219" s="40">
        <f>SUMIF(Entrada_Dados_Ano_2012!$C$7:$C$253,D219,Entrada_Dados_Ano_2012!$AU$7:$AU$253)</f>
        <v>0</v>
      </c>
      <c r="AS219" s="40">
        <f>SUMIF(Entrada_Dados_Ano_2012!$C$7:$C$253,D219,Entrada_Dados_Ano_2012!$AV$7:$AV$253)</f>
        <v>0</v>
      </c>
      <c r="AT219" s="40">
        <f>SUMIF(Entrada_Dados_Ano_2012!$C$7:$C$253,D219,Entrada_Dados_Ano_2012!$AW$7:$AW$253)</f>
        <v>0</v>
      </c>
      <c r="AU219" s="40">
        <f>SUMIF(Entrada_Dados_Ano_2012!$C$7:$C$253,D219,Entrada_Dados_Ano_2012!$AX$7:$AX$253)</f>
        <v>0</v>
      </c>
      <c r="AV219" s="40">
        <f>SUMIF(Entrada_Dados_Ano_2012!$C$7:$C$253,D219,Entrada_Dados_Ano_2012!$AY$7:$AY$253)</f>
        <v>0</v>
      </c>
      <c r="AW219" s="40">
        <f>SUMIF(Entrada_Dados_Ano_2012!$C$7:$C$253,D219,Entrada_Dados_Ano_2012!$AZ$7:$AZ$253)</f>
        <v>360000</v>
      </c>
      <c r="AX219" s="40">
        <f>SUMIF(Entrada_Dados_Ano_2012!$C$7:$C$253,D219,Entrada_Dados_Ano_2012!$BA$7:$BA$253)</f>
        <v>0</v>
      </c>
      <c r="AY219" s="40">
        <f>SUMIF(Entrada_Dados_Ano_2012!$C$7:$C$253,D219,Entrada_Dados_Ano_2012!$BB$7:$BB$253)</f>
        <v>0</v>
      </c>
      <c r="AZ219" s="40">
        <f>SUMIF(Entrada_Dados_Ano_2012!$C$7:$C$253,D219,Entrada_Dados_Ano_2012!$BC$7:$BC$253)</f>
        <v>0</v>
      </c>
      <c r="BA219" s="40">
        <f>SUMIF(Entrada_Dados_Ano_2012!$C$7:$C$253,D219,Entrada_Dados_Ano_2012!$BD$7:$BD$253)</f>
        <v>0</v>
      </c>
      <c r="BB219" s="40">
        <f>SUMIF(Entrada_Dados_Ano_2012!$C$7:$C$253,D219,Entrada_Dados_Ano_2012!$BE$7:$BE$253)</f>
        <v>0</v>
      </c>
      <c r="BC219" s="40">
        <f>SUMIF(Entrada_Dados_Ano_2012!$C$7:$C$253,D219,Entrada_Dados_Ano_2012!$BF$7:$BF$253)</f>
        <v>660</v>
      </c>
      <c r="BD219" s="40">
        <f>SUMIF(Entrada_Dados_Ano_2012!$C$7:$C$253,D219,Entrada_Dados_Ano_2012!$BG$7:$BG$253)</f>
        <v>0</v>
      </c>
      <c r="BE219" s="40">
        <f>SUMIF(Entrada_Dados_Ano_2012!$C$7:$C$253,D219,Entrada_Dados_Ano_2012!$BH$7:$BH$253)</f>
        <v>17340</v>
      </c>
      <c r="BF219" s="40">
        <f>SUMIF(Entrada_Dados_Ano_2012!$C$7:$C$253,D219,Entrada_Dados_Ano_2012!$BI$7:$BI$253)</f>
        <v>16200</v>
      </c>
      <c r="BG219" s="40">
        <f>SUMIF(Entrada_Dados_Ano_2012!$C$7:$C$253,D219,Entrada_Dados_Ano_2012!$BJ$7:$BJ$253)</f>
        <v>2900</v>
      </c>
      <c r="BH219" s="40">
        <f>SUMIF(Entrada_Dados_Ano_2012!$C$7:$C$253,D219,Entrada_Dados_Ano_2012!$BK$7:$BK$253)</f>
        <v>0</v>
      </c>
      <c r="BI219" s="40">
        <f>SUMIF(Entrada_Dados_Ano_2012!$C$7:$C$253,D219,Entrada_Dados_Ano_2012!$BL$7:$BL$253)</f>
        <v>0</v>
      </c>
      <c r="BK219" s="80">
        <v>212</v>
      </c>
      <c r="BL219" s="81">
        <f t="shared" si="367"/>
        <v>0</v>
      </c>
      <c r="BM219" s="80" t="str">
        <f>IF(BL219=1,SUM($BL$8:BL219),"")</f>
        <v/>
      </c>
      <c r="BN219" s="86" t="str">
        <f t="shared" si="368"/>
        <v>Santo Antônio da Barra</v>
      </c>
      <c r="BO219" s="117">
        <f t="shared" si="451"/>
        <v>0</v>
      </c>
      <c r="BP219" s="116">
        <f>HLOOKUP($BP$6,$BZ$6:DI219,BX219)</f>
        <v>0</v>
      </c>
      <c r="BQ219" s="117">
        <f>HLOOKUP($BQ$6,$DJ$6:ES219,BX219)</f>
        <v>0</v>
      </c>
      <c r="BR219" s="116">
        <f>HLOOKUP($BR$6,$ET$6:GC219,BX219)</f>
        <v>0</v>
      </c>
      <c r="BS219" s="84" t="str">
        <f t="shared" si="369"/>
        <v/>
      </c>
      <c r="BT219" s="96" t="str">
        <f>IF((SUM($BL218:$BL$254)=0),"",IF($BK219=VLOOKUP($BK219,$BM$8:$BM$254,1),IF(VLOOKUP($BK219,$BM$8:$BO$254,2)=0,"",VLOOKUP($BK219,$BM$8:$BO$254,3))," "))</f>
        <v/>
      </c>
      <c r="BU219" s="93" t="str">
        <f t="shared" si="370"/>
        <v/>
      </c>
      <c r="BV219" s="90" t="str">
        <f t="shared" si="371"/>
        <v/>
      </c>
      <c r="BW219" s="93" t="str">
        <f t="shared" si="372"/>
        <v/>
      </c>
      <c r="BX219" s="97">
        <v>214</v>
      </c>
      <c r="BY219" s="29"/>
      <c r="BZ219" s="113"/>
      <c r="CA219" s="113">
        <f t="shared" si="373"/>
        <v>0</v>
      </c>
      <c r="CB219" s="113">
        <f t="shared" si="374"/>
        <v>0</v>
      </c>
      <c r="CC219" s="113">
        <f t="shared" si="375"/>
        <v>0</v>
      </c>
      <c r="CD219" s="113">
        <f t="shared" si="376"/>
        <v>0</v>
      </c>
      <c r="CE219" s="113">
        <f t="shared" ca="1" si="377"/>
        <v>0</v>
      </c>
      <c r="CF219" s="113">
        <f t="shared" si="378"/>
        <v>0</v>
      </c>
      <c r="CG219" s="113">
        <f t="shared" si="379"/>
        <v>0</v>
      </c>
      <c r="CH219" s="113">
        <f t="shared" si="380"/>
        <v>0</v>
      </c>
      <c r="CI219" s="113">
        <f t="shared" si="340"/>
        <v>0</v>
      </c>
      <c r="CJ219" s="113">
        <f t="shared" si="341"/>
        <v>0</v>
      </c>
      <c r="CK219" s="113">
        <f t="shared" si="381"/>
        <v>4500</v>
      </c>
      <c r="CL219" s="113">
        <f t="shared" si="382"/>
        <v>0</v>
      </c>
      <c r="CM219" s="113">
        <f t="shared" si="383"/>
        <v>54</v>
      </c>
      <c r="CN219" s="113">
        <f t="shared" si="384"/>
        <v>0</v>
      </c>
      <c r="CO219" s="113">
        <f t="shared" si="385"/>
        <v>0</v>
      </c>
      <c r="CP219" s="113">
        <f t="shared" si="386"/>
        <v>0</v>
      </c>
      <c r="CQ219" s="113">
        <f t="shared" si="387"/>
        <v>0</v>
      </c>
      <c r="CR219" s="113">
        <f t="shared" si="388"/>
        <v>0</v>
      </c>
      <c r="CS219" s="113">
        <f t="shared" si="342"/>
        <v>0</v>
      </c>
      <c r="CT219" s="113">
        <f t="shared" si="343"/>
        <v>0</v>
      </c>
      <c r="CU219" s="113">
        <f t="shared" si="344"/>
        <v>0</v>
      </c>
      <c r="CV219" s="113">
        <f t="shared" si="345"/>
        <v>0</v>
      </c>
      <c r="CW219" s="113">
        <f t="shared" si="389"/>
        <v>40</v>
      </c>
      <c r="CX219" s="113">
        <f t="shared" si="346"/>
        <v>0</v>
      </c>
      <c r="CY219" s="113">
        <f t="shared" si="347"/>
        <v>0</v>
      </c>
      <c r="CZ219" s="113">
        <f t="shared" si="348"/>
        <v>0</v>
      </c>
      <c r="DA219" s="113">
        <f t="shared" si="390"/>
        <v>0</v>
      </c>
      <c r="DB219" s="113">
        <f t="shared" si="391"/>
        <v>3100</v>
      </c>
      <c r="DC219" s="113">
        <f t="shared" si="392"/>
        <v>0</v>
      </c>
      <c r="DD219" s="113">
        <f t="shared" si="393"/>
        <v>6000</v>
      </c>
      <c r="DE219" s="113">
        <f t="shared" si="394"/>
        <v>1000</v>
      </c>
      <c r="DF219" s="113">
        <f t="shared" si="395"/>
        <v>0</v>
      </c>
      <c r="DG219" s="113">
        <f t="shared" si="396"/>
        <v>0</v>
      </c>
      <c r="DH219" s="113">
        <f t="shared" si="397"/>
        <v>0</v>
      </c>
      <c r="DI219" s="113">
        <f t="shared" si="398"/>
        <v>0</v>
      </c>
      <c r="DJ219" s="113"/>
      <c r="DK219" s="113">
        <f t="shared" si="399"/>
        <v>0</v>
      </c>
      <c r="DL219" s="113">
        <f t="shared" si="400"/>
        <v>0</v>
      </c>
      <c r="DM219" s="113">
        <f t="shared" si="401"/>
        <v>0</v>
      </c>
      <c r="DN219" s="113">
        <f t="shared" si="402"/>
        <v>0</v>
      </c>
      <c r="DO219" s="113">
        <f t="shared" si="403"/>
        <v>0</v>
      </c>
      <c r="DP219" s="113">
        <f t="shared" si="404"/>
        <v>0</v>
      </c>
      <c r="DQ219" s="113">
        <f t="shared" si="405"/>
        <v>0</v>
      </c>
      <c r="DR219" s="113">
        <f t="shared" si="406"/>
        <v>0</v>
      </c>
      <c r="DS219" s="113">
        <f t="shared" si="349"/>
        <v>0</v>
      </c>
      <c r="DT219" s="113">
        <f t="shared" si="350"/>
        <v>0</v>
      </c>
      <c r="DU219" s="113">
        <f t="shared" si="407"/>
        <v>4500</v>
      </c>
      <c r="DV219" s="113">
        <f t="shared" si="408"/>
        <v>0</v>
      </c>
      <c r="DW219" s="113">
        <f t="shared" si="409"/>
        <v>54</v>
      </c>
      <c r="DX219" s="113">
        <f t="shared" si="410"/>
        <v>0</v>
      </c>
      <c r="DY219" s="113">
        <f t="shared" si="411"/>
        <v>0</v>
      </c>
      <c r="DZ219" s="113">
        <f t="shared" si="412"/>
        <v>0</v>
      </c>
      <c r="EA219" s="113">
        <f t="shared" si="413"/>
        <v>0</v>
      </c>
      <c r="EB219" s="113">
        <f t="shared" si="414"/>
        <v>0</v>
      </c>
      <c r="EC219" s="113">
        <f t="shared" si="351"/>
        <v>0</v>
      </c>
      <c r="ED219" s="113">
        <f t="shared" si="352"/>
        <v>0</v>
      </c>
      <c r="EE219" s="113">
        <f t="shared" si="353"/>
        <v>0</v>
      </c>
      <c r="EF219" s="113">
        <f t="shared" si="354"/>
        <v>0</v>
      </c>
      <c r="EG219" s="113">
        <f t="shared" si="415"/>
        <v>40</v>
      </c>
      <c r="EH219" s="113">
        <f t="shared" si="355"/>
        <v>0</v>
      </c>
      <c r="EI219" s="113">
        <f t="shared" si="356"/>
        <v>0</v>
      </c>
      <c r="EJ219" s="113">
        <f t="shared" si="357"/>
        <v>0</v>
      </c>
      <c r="EK219" s="113">
        <f t="shared" si="416"/>
        <v>0</v>
      </c>
      <c r="EL219" s="113">
        <f t="shared" si="417"/>
        <v>3100</v>
      </c>
      <c r="EM219" s="113">
        <f t="shared" si="418"/>
        <v>0</v>
      </c>
      <c r="EN219" s="113">
        <f t="shared" si="419"/>
        <v>6000</v>
      </c>
      <c r="EO219" s="113">
        <f t="shared" si="420"/>
        <v>1000</v>
      </c>
      <c r="EP219" s="113">
        <f t="shared" si="421"/>
        <v>0</v>
      </c>
      <c r="EQ219" s="113">
        <f t="shared" si="422"/>
        <v>0</v>
      </c>
      <c r="ER219" s="113">
        <f t="shared" si="423"/>
        <v>0</v>
      </c>
      <c r="ES219" s="113">
        <f t="shared" si="424"/>
        <v>0</v>
      </c>
      <c r="ET219" s="113"/>
      <c r="EU219" s="113">
        <f t="shared" si="425"/>
        <v>0</v>
      </c>
      <c r="EV219" s="113">
        <f t="shared" si="426"/>
        <v>0</v>
      </c>
      <c r="EW219" s="113">
        <f t="shared" si="427"/>
        <v>0</v>
      </c>
      <c r="EX219" s="113">
        <f t="shared" si="428"/>
        <v>0</v>
      </c>
      <c r="EY219" s="113">
        <f t="shared" si="429"/>
        <v>0</v>
      </c>
      <c r="EZ219" s="113">
        <f t="shared" si="430"/>
        <v>0</v>
      </c>
      <c r="FA219" s="113">
        <f t="shared" si="431"/>
        <v>0</v>
      </c>
      <c r="FB219" s="113">
        <f t="shared" si="432"/>
        <v>0</v>
      </c>
      <c r="FC219" s="113">
        <f t="shared" si="358"/>
        <v>0</v>
      </c>
      <c r="FD219" s="113">
        <f t="shared" si="359"/>
        <v>0</v>
      </c>
      <c r="FE219" s="113">
        <f t="shared" si="433"/>
        <v>360000</v>
      </c>
      <c r="FF219" s="113">
        <f t="shared" si="434"/>
        <v>0</v>
      </c>
      <c r="FG219" s="113">
        <f t="shared" si="435"/>
        <v>1193</v>
      </c>
      <c r="FH219" s="113">
        <f t="shared" si="436"/>
        <v>0</v>
      </c>
      <c r="FI219" s="113">
        <f t="shared" si="437"/>
        <v>0</v>
      </c>
      <c r="FJ219" s="113">
        <f t="shared" si="438"/>
        <v>0</v>
      </c>
      <c r="FK219" s="113">
        <f t="shared" si="439"/>
        <v>0</v>
      </c>
      <c r="FL219" s="113">
        <f t="shared" si="440"/>
        <v>0</v>
      </c>
      <c r="FM219" s="113">
        <f t="shared" si="360"/>
        <v>0</v>
      </c>
      <c r="FN219" s="113">
        <f t="shared" si="361"/>
        <v>0</v>
      </c>
      <c r="FO219" s="113">
        <f t="shared" si="362"/>
        <v>0</v>
      </c>
      <c r="FP219" s="113">
        <f t="shared" si="363"/>
        <v>0</v>
      </c>
      <c r="FQ219" s="113">
        <f t="shared" si="441"/>
        <v>660</v>
      </c>
      <c r="FR219" s="113">
        <f t="shared" si="364"/>
        <v>0</v>
      </c>
      <c r="FS219" s="113">
        <f t="shared" si="365"/>
        <v>0</v>
      </c>
      <c r="FT219" s="113">
        <f t="shared" si="366"/>
        <v>0</v>
      </c>
      <c r="FU219" s="113">
        <f t="shared" si="442"/>
        <v>0</v>
      </c>
      <c r="FV219" s="113">
        <f t="shared" si="443"/>
        <v>17340</v>
      </c>
      <c r="FW219" s="113">
        <f t="shared" si="444"/>
        <v>0</v>
      </c>
      <c r="FX219" s="113">
        <f t="shared" si="445"/>
        <v>16200</v>
      </c>
      <c r="FY219" s="113">
        <f t="shared" si="446"/>
        <v>2900</v>
      </c>
      <c r="FZ219" s="113">
        <f t="shared" si="447"/>
        <v>0</v>
      </c>
      <c r="GA219" s="113">
        <f t="shared" si="448"/>
        <v>0</v>
      </c>
      <c r="GB219" s="113">
        <f t="shared" si="449"/>
        <v>0</v>
      </c>
      <c r="GC219" s="113">
        <f t="shared" si="450"/>
        <v>0</v>
      </c>
    </row>
    <row r="220" spans="2:185" ht="12.75" customHeight="1" x14ac:dyDescent="0.2">
      <c r="B220" s="124">
        <v>213</v>
      </c>
      <c r="C220" s="121" t="s">
        <v>477</v>
      </c>
      <c r="D220" s="126" t="s">
        <v>250</v>
      </c>
      <c r="E220" s="40">
        <f>SUMIF(Entrada_Dados_Ano_2012!$C$7:$C$253,D220,Entrada_Dados_Ano_2012!$D$7:$D$253)</f>
        <v>0</v>
      </c>
      <c r="F220" s="40">
        <f>SUMIF(Entrada_Dados_Ano_2012!$C$7:$C$253,D220,Entrada_Dados_Ano_2012!$E$7:$E$253)</f>
        <v>0</v>
      </c>
      <c r="G220" s="40">
        <f>SUMIF(Entrada_Dados_Ano_2012!$C$7:$C$253,D220,Entrada_Dados_Ano_2012!$F$7:$F$253)</f>
        <v>0</v>
      </c>
      <c r="H220" s="40">
        <f ca="1">SUMIF(Entrada_Dados_Ano_2012!$C$7:$C$253,D220,Entrada_Dados_Ano_2012!$G$7:$G$251)</f>
        <v>0</v>
      </c>
      <c r="I220" s="40">
        <f>SUMIF(Entrada_Dados_Ano_2012!$C$7:$C$251,D220,Entrada_Dados_Ano_2012!$H$7:$H$253)</f>
        <v>100</v>
      </c>
      <c r="J220" s="40">
        <f>SUMIF(Entrada_Dados_Ano_2012!$C$7:$C$253,D220,Entrada_Dados_Ano_2012!$I$7:$I$253)</f>
        <v>0</v>
      </c>
      <c r="K220" s="40">
        <f>SUMIF(Entrada_Dados_Ano_2012!$C$7:$C$253,D220,Entrada_Dados_Ano_2012!$J$7:$J$253)</f>
        <v>0</v>
      </c>
      <c r="L220" s="40">
        <f>SUMIF(Entrada_Dados_Ano_2012!$C$7:$C$253,D220,Entrada_Dados_Ano_2012!$K$7:$K$253)</f>
        <v>0</v>
      </c>
      <c r="M220" s="40">
        <f>SUMIF(Entrada_Dados_Ano_2012!$C$7:$C$253,D220,Entrada_Dados_Ano_2012!$L$7:$L$253)</f>
        <v>0</v>
      </c>
      <c r="N220" s="40">
        <f>SUMIF(Entrada_Dados_Ano_2012!$C$7:$C$253,D220,Entrada_Dados_Ano_2012!$M$7:$M$253)</f>
        <v>0</v>
      </c>
      <c r="O220" s="40">
        <f>SUMIF(Entrada_Dados_Ano_2012!$C$7:$C$253,D220,Entrada_Dados_Ano_2012!$N$7:$N$253)</f>
        <v>0</v>
      </c>
      <c r="P220" s="40">
        <f>SUMIF(Entrada_Dados_Ano_2012!$C$7:$C$253,D220,Entrada_Dados_Ano_2012!$O$7:$O$253)</f>
        <v>0</v>
      </c>
      <c r="Q220" s="40">
        <f>SUMIF(Entrada_Dados_Ano_2012!$C$7:$C$253,D220,Entrada_Dados_Ano_2012!$P$7:$P$253)</f>
        <v>0</v>
      </c>
      <c r="R220" s="40">
        <f>SUMIF(Entrada_Dados_Ano_2012!$C$7:$C$253,D220,Entrada_Dados_Ano_2012!$Q$7:$Q$253)</f>
        <v>0</v>
      </c>
      <c r="S220" s="40">
        <f>SUMIF(Entrada_Dados_Ano_2012!$C$7:$C$253,D220,Entrada_Dados_Ano_2012!$R$7:$R$253)</f>
        <v>670</v>
      </c>
      <c r="T220" s="40">
        <f>SUMIF(Entrada_Dados_Ano_2012!$C$7:$C$253,D220,Entrada_Dados_Ano_2012!$S$7:$S$253)</f>
        <v>1300</v>
      </c>
      <c r="U220" s="40">
        <f>SUMIF(Entrada_Dados_Ano_2012!$C$7:$C$253,D220,Entrada_Dados_Ano_2012!$T$7:$T$253)</f>
        <v>0</v>
      </c>
      <c r="V220" s="40">
        <f>SUMIF(Entrada_Dados_Ano_2012!$C$7:$C$253,D220,Entrada_Dados_Ano_2012!$U$7:$U$253)</f>
        <v>0</v>
      </c>
      <c r="W220" s="145">
        <f>SUMIF(Entrada_Dados_Ano_2012!$C$7:$C$253,D220,Entrada_Dados_Ano_2012!$V$7:$V$253)</f>
        <v>0</v>
      </c>
      <c r="X220" s="142">
        <f>SUMIF(Entrada_Dados_Ano_2012!$C$7:$C$253,D220,Entrada_Dados_Ano_2012!$Y$7:$Y$253)</f>
        <v>0</v>
      </c>
      <c r="Y220" s="40">
        <f>SUMIF(Entrada_Dados_Ano_2012!$C$7:$C$253,D220,Entrada_Dados_Ano_2012!$Z$7:$Z$253)</f>
        <v>0</v>
      </c>
      <c r="Z220" s="40">
        <f>SUMIF(Entrada_Dados_Ano_2012!$C$7:$C$253,D220,Entrada_Dados_Ano_2012!$AA$7:$AA$253)</f>
        <v>0</v>
      </c>
      <c r="AA220" s="40">
        <f>SUMIF(Entrada_Dados_Ano_2012!$C$7:$C$253,D220,Entrada_Dados_Ano_2012!$AB$7:$AB$253)</f>
        <v>0</v>
      </c>
      <c r="AB220" s="40">
        <f>SUMIF(Entrada_Dados_Ano_2012!$C$7:$C$253,D220,Entrada_Dados_Ano_2012!$AC$7:$AC$253)</f>
        <v>100</v>
      </c>
      <c r="AC220" s="40">
        <f>SUMIF(Entrada_Dados_Ano_2012!$C$7:$C$253,D220,Entrada_Dados_Ano_2012!$AD$7:$AD$253)</f>
        <v>0</v>
      </c>
      <c r="AD220" s="40">
        <f>SUMIF(Entrada_Dados_Ano_2012!$C$7:$C$253,D220,Entrada_Dados_Ano_2012!$AE$7:$AE$253)</f>
        <v>0</v>
      </c>
      <c r="AE220" s="40">
        <f>SUMIF(Entrada_Dados_Ano_2012!$C$7:$C$253,D220,Entrada_Dados_Ano_2012!$AF$7:$AF$253)</f>
        <v>0</v>
      </c>
      <c r="AF220" s="40">
        <f>SUMIF(Entrada_Dados_Ano_2012!$C$7:$C$253,D220,Entrada_Dados_Ano_2012!$AG$7:$AG$253)</f>
        <v>0</v>
      </c>
      <c r="AG220" s="40">
        <f>SUMIF(Entrada_Dados_Ano_2012!$C$7:$C$253,D220,Entrada_Dados_Ano_2012!$AH$7:$AH$253)</f>
        <v>0</v>
      </c>
      <c r="AH220" s="40">
        <f>SUMIF(Entrada_Dados_Ano_2012!$C$7:$C$253,D220,Entrada_Dados_Ano_2012!$AI$7:$AI$253)</f>
        <v>0</v>
      </c>
      <c r="AI220" s="40">
        <f>SUMIF(Entrada_Dados_Ano_2012!$C$7:$C$253,D220,Entrada_Dados_Ano_2012!$AJ$7:$AJ$253)</f>
        <v>0</v>
      </c>
      <c r="AJ220" s="40">
        <f>SUMIF(Entrada_Dados_Ano_2012!$C$7:$C$253,D220,Entrada_Dados_Ano_2012!$AK$7:$AK$253)</f>
        <v>0</v>
      </c>
      <c r="AK220" s="40">
        <f>SUMIF(Entrada_Dados_Ano_2012!$C$7:$C$253,D220,Entrada_Dados_Ano_2012!$AL$7:$AL$253)</f>
        <v>0</v>
      </c>
      <c r="AL220" s="40">
        <f>SUMIF(Entrada_Dados_Ano_2012!$C$7:$C$253,D220,Entrada_Dados_Ano_2012!$AM$7:$AM$253)</f>
        <v>670</v>
      </c>
      <c r="AM220" s="40">
        <f>SUMIF(Entrada_Dados_Ano_2012!$C$7:$C$253,D220,Entrada_Dados_Ano_2012!$AN$7:$AN$253)</f>
        <v>1300</v>
      </c>
      <c r="AN220" s="40">
        <f>SUMIF(Entrada_Dados_Ano_2012!$C$7:$C$253,D220,Entrada_Dados_Ano_2012!$AO$7:$AO$253)</f>
        <v>0</v>
      </c>
      <c r="AO220" s="40">
        <f>SUMIF(Entrada_Dados_Ano_2012!$C$7:$C$253,D220,Entrada_Dados_Ano_2012!$AP$7:$AP$253)</f>
        <v>0</v>
      </c>
      <c r="AP220" s="145">
        <f>SUMIF(Entrada_Dados_Ano_2012!$C$7:$C$253,D220,Entrada_Dados_Ano_2012!$AQ$7:$AQ$253)</f>
        <v>0</v>
      </c>
      <c r="AQ220" s="142">
        <f>SUMIF(Entrada_Dados_Ano_2012!$C$7:$C$253,D220,Entrada_Dados_Ano_2012!$AT$7:$AT$253)</f>
        <v>0</v>
      </c>
      <c r="AR220" s="40">
        <f>SUMIF(Entrada_Dados_Ano_2012!$C$7:$C$253,D220,Entrada_Dados_Ano_2012!$AU$7:$AU$253)</f>
        <v>0</v>
      </c>
      <c r="AS220" s="40">
        <f>SUMIF(Entrada_Dados_Ano_2012!$C$7:$C$253,D220,Entrada_Dados_Ano_2012!$AV$7:$AV$253)</f>
        <v>0</v>
      </c>
      <c r="AT220" s="40">
        <f>SUMIF(Entrada_Dados_Ano_2012!$C$7:$C$253,D220,Entrada_Dados_Ano_2012!$AW$7:$AW$253)</f>
        <v>0</v>
      </c>
      <c r="AU220" s="40">
        <f>SUMIF(Entrada_Dados_Ano_2012!$C$7:$C$253,D220,Entrada_Dados_Ano_2012!$AX$7:$AX$253)</f>
        <v>144</v>
      </c>
      <c r="AV220" s="40">
        <f>SUMIF(Entrada_Dados_Ano_2012!$C$7:$C$253,D220,Entrada_Dados_Ano_2012!$AY$7:$AY$253)</f>
        <v>0</v>
      </c>
      <c r="AW220" s="40">
        <f>SUMIF(Entrada_Dados_Ano_2012!$C$7:$C$253,D220,Entrada_Dados_Ano_2012!$AZ$7:$AZ$253)</f>
        <v>0</v>
      </c>
      <c r="AX220" s="40">
        <f>SUMIF(Entrada_Dados_Ano_2012!$C$7:$C$253,D220,Entrada_Dados_Ano_2012!$BA$7:$BA$253)</f>
        <v>0</v>
      </c>
      <c r="AY220" s="40">
        <f>SUMIF(Entrada_Dados_Ano_2012!$C$7:$C$253,D220,Entrada_Dados_Ano_2012!$BB$7:$BB$253)</f>
        <v>0</v>
      </c>
      <c r="AZ220" s="40">
        <f>SUMIF(Entrada_Dados_Ano_2012!$C$7:$C$253,D220,Entrada_Dados_Ano_2012!$BC$7:$BC$253)</f>
        <v>0</v>
      </c>
      <c r="BA220" s="40">
        <f>SUMIF(Entrada_Dados_Ano_2012!$C$7:$C$253,D220,Entrada_Dados_Ano_2012!$BD$7:$BD$253)</f>
        <v>0</v>
      </c>
      <c r="BB220" s="40">
        <f>SUMIF(Entrada_Dados_Ano_2012!$C$7:$C$253,D220,Entrada_Dados_Ano_2012!$BE$7:$BE$253)</f>
        <v>0</v>
      </c>
      <c r="BC220" s="40">
        <f>SUMIF(Entrada_Dados_Ano_2012!$C$7:$C$253,D220,Entrada_Dados_Ano_2012!$BF$7:$BF$253)</f>
        <v>0</v>
      </c>
      <c r="BD220" s="40">
        <f>SUMIF(Entrada_Dados_Ano_2012!$C$7:$C$253,D220,Entrada_Dados_Ano_2012!$BG$7:$BG$253)</f>
        <v>0</v>
      </c>
      <c r="BE220" s="40">
        <f>SUMIF(Entrada_Dados_Ano_2012!$C$7:$C$253,D220,Entrada_Dados_Ano_2012!$BH$7:$BH$253)</f>
        <v>3500</v>
      </c>
      <c r="BF220" s="40">
        <f>SUMIF(Entrada_Dados_Ano_2012!$C$7:$C$253,D220,Entrada_Dados_Ano_2012!$BI$7:$BI$253)</f>
        <v>3600</v>
      </c>
      <c r="BG220" s="40">
        <f>SUMIF(Entrada_Dados_Ano_2012!$C$7:$C$253,D220,Entrada_Dados_Ano_2012!$BJ$7:$BJ$253)</f>
        <v>0</v>
      </c>
      <c r="BH220" s="40">
        <f>SUMIF(Entrada_Dados_Ano_2012!$C$7:$C$253,D220,Entrada_Dados_Ano_2012!$BK$7:$BK$253)</f>
        <v>0</v>
      </c>
      <c r="BI220" s="40">
        <f>SUMIF(Entrada_Dados_Ano_2012!$C$7:$C$253,D220,Entrada_Dados_Ano_2012!$BL$7:$BL$253)</f>
        <v>0</v>
      </c>
      <c r="BK220" s="80">
        <v>213</v>
      </c>
      <c r="BL220" s="81">
        <f t="shared" si="367"/>
        <v>0</v>
      </c>
      <c r="BM220" s="80" t="str">
        <f>IF(BL220=1,SUM($BL$8:BL220),"")</f>
        <v/>
      </c>
      <c r="BN220" s="86" t="str">
        <f t="shared" si="368"/>
        <v>Santo Antônio de Goiás</v>
      </c>
      <c r="BO220" s="117">
        <f t="shared" si="451"/>
        <v>0</v>
      </c>
      <c r="BP220" s="116">
        <f>HLOOKUP($BP$6,$BZ$6:DI220,BX220)</f>
        <v>0</v>
      </c>
      <c r="BQ220" s="117">
        <f>HLOOKUP($BQ$6,$DJ$6:ES220,BX220)</f>
        <v>0</v>
      </c>
      <c r="BR220" s="116">
        <f>HLOOKUP($BR$6,$ET$6:GC220,BX220)</f>
        <v>0</v>
      </c>
      <c r="BS220" s="84" t="str">
        <f t="shared" si="369"/>
        <v/>
      </c>
      <c r="BT220" s="96" t="str">
        <f>IF((SUM($BL219:$BL$254)=0),"",IF($BK220=VLOOKUP($BK220,$BM$8:$BM$254,1),IF(VLOOKUP($BK220,$BM$8:$BO$254,2)=0,"",VLOOKUP($BK220,$BM$8:$BO$254,3))," "))</f>
        <v/>
      </c>
      <c r="BU220" s="93" t="str">
        <f t="shared" si="370"/>
        <v/>
      </c>
      <c r="BV220" s="90" t="str">
        <f t="shared" si="371"/>
        <v/>
      </c>
      <c r="BW220" s="93" t="str">
        <f t="shared" si="372"/>
        <v/>
      </c>
      <c r="BX220" s="97">
        <v>215</v>
      </c>
      <c r="BY220" s="29"/>
      <c r="BZ220" s="113"/>
      <c r="CA220" s="113">
        <f t="shared" si="373"/>
        <v>0</v>
      </c>
      <c r="CB220" s="113">
        <f t="shared" si="374"/>
        <v>0</v>
      </c>
      <c r="CC220" s="113">
        <f t="shared" si="375"/>
        <v>0</v>
      </c>
      <c r="CD220" s="113">
        <f t="shared" si="376"/>
        <v>0</v>
      </c>
      <c r="CE220" s="113">
        <f t="shared" ca="1" si="377"/>
        <v>0</v>
      </c>
      <c r="CF220" s="113">
        <f t="shared" si="378"/>
        <v>100</v>
      </c>
      <c r="CG220" s="113">
        <f t="shared" si="379"/>
        <v>20</v>
      </c>
      <c r="CH220" s="113">
        <f t="shared" si="380"/>
        <v>0</v>
      </c>
      <c r="CI220" s="113">
        <f t="shared" si="340"/>
        <v>0</v>
      </c>
      <c r="CJ220" s="113">
        <f t="shared" si="341"/>
        <v>0</v>
      </c>
      <c r="CK220" s="113">
        <f t="shared" si="381"/>
        <v>0</v>
      </c>
      <c r="CL220" s="113">
        <f t="shared" si="382"/>
        <v>0</v>
      </c>
      <c r="CM220" s="113">
        <f t="shared" si="383"/>
        <v>0</v>
      </c>
      <c r="CN220" s="113">
        <f t="shared" si="384"/>
        <v>0</v>
      </c>
      <c r="CO220" s="113">
        <f t="shared" si="385"/>
        <v>0</v>
      </c>
      <c r="CP220" s="113">
        <f t="shared" si="386"/>
        <v>0</v>
      </c>
      <c r="CQ220" s="113">
        <f t="shared" si="387"/>
        <v>0</v>
      </c>
      <c r="CR220" s="113">
        <f t="shared" si="388"/>
        <v>0</v>
      </c>
      <c r="CS220" s="113">
        <f t="shared" si="342"/>
        <v>0</v>
      </c>
      <c r="CT220" s="113">
        <f t="shared" si="343"/>
        <v>12</v>
      </c>
      <c r="CU220" s="113">
        <f t="shared" si="344"/>
        <v>10</v>
      </c>
      <c r="CV220" s="113">
        <f t="shared" si="345"/>
        <v>0</v>
      </c>
      <c r="CW220" s="113">
        <f t="shared" si="389"/>
        <v>0</v>
      </c>
      <c r="CX220" s="113">
        <f t="shared" si="346"/>
        <v>0</v>
      </c>
      <c r="CY220" s="113">
        <f t="shared" si="347"/>
        <v>0</v>
      </c>
      <c r="CZ220" s="113">
        <f t="shared" si="348"/>
        <v>0</v>
      </c>
      <c r="DA220" s="113">
        <f t="shared" si="390"/>
        <v>0</v>
      </c>
      <c r="DB220" s="113">
        <f t="shared" si="391"/>
        <v>670</v>
      </c>
      <c r="DC220" s="113">
        <f t="shared" si="392"/>
        <v>0</v>
      </c>
      <c r="DD220" s="113">
        <f t="shared" si="393"/>
        <v>1300</v>
      </c>
      <c r="DE220" s="113">
        <f t="shared" si="394"/>
        <v>0</v>
      </c>
      <c r="DF220" s="113">
        <f t="shared" si="395"/>
        <v>10</v>
      </c>
      <c r="DG220" s="113">
        <f t="shared" si="396"/>
        <v>0</v>
      </c>
      <c r="DH220" s="113">
        <f t="shared" si="397"/>
        <v>0</v>
      </c>
      <c r="DI220" s="113">
        <f t="shared" si="398"/>
        <v>0</v>
      </c>
      <c r="DJ220" s="113"/>
      <c r="DK220" s="113">
        <f t="shared" si="399"/>
        <v>0</v>
      </c>
      <c r="DL220" s="113">
        <f t="shared" si="400"/>
        <v>0</v>
      </c>
      <c r="DM220" s="113">
        <f t="shared" si="401"/>
        <v>0</v>
      </c>
      <c r="DN220" s="113">
        <f t="shared" si="402"/>
        <v>0</v>
      </c>
      <c r="DO220" s="113">
        <f t="shared" si="403"/>
        <v>0</v>
      </c>
      <c r="DP220" s="113">
        <f t="shared" si="404"/>
        <v>100</v>
      </c>
      <c r="DQ220" s="113">
        <f t="shared" si="405"/>
        <v>20</v>
      </c>
      <c r="DR220" s="113">
        <f t="shared" si="406"/>
        <v>0</v>
      </c>
      <c r="DS220" s="113">
        <f t="shared" si="349"/>
        <v>0</v>
      </c>
      <c r="DT220" s="113">
        <f t="shared" si="350"/>
        <v>0</v>
      </c>
      <c r="DU220" s="113">
        <f t="shared" si="407"/>
        <v>0</v>
      </c>
      <c r="DV220" s="113">
        <f t="shared" si="408"/>
        <v>0</v>
      </c>
      <c r="DW220" s="113">
        <f t="shared" si="409"/>
        <v>0</v>
      </c>
      <c r="DX220" s="113">
        <f t="shared" si="410"/>
        <v>0</v>
      </c>
      <c r="DY220" s="113">
        <f t="shared" si="411"/>
        <v>0</v>
      </c>
      <c r="DZ220" s="113">
        <f t="shared" si="412"/>
        <v>0</v>
      </c>
      <c r="EA220" s="113">
        <f t="shared" si="413"/>
        <v>0</v>
      </c>
      <c r="EB220" s="113">
        <f t="shared" si="414"/>
        <v>0</v>
      </c>
      <c r="EC220" s="113">
        <f t="shared" si="351"/>
        <v>0</v>
      </c>
      <c r="ED220" s="113">
        <f t="shared" si="352"/>
        <v>12</v>
      </c>
      <c r="EE220" s="113">
        <f t="shared" si="353"/>
        <v>10</v>
      </c>
      <c r="EF220" s="113">
        <f t="shared" si="354"/>
        <v>0</v>
      </c>
      <c r="EG220" s="113">
        <f t="shared" si="415"/>
        <v>0</v>
      </c>
      <c r="EH220" s="113">
        <f t="shared" si="355"/>
        <v>0</v>
      </c>
      <c r="EI220" s="113">
        <f t="shared" si="356"/>
        <v>0</v>
      </c>
      <c r="EJ220" s="113">
        <f t="shared" si="357"/>
        <v>0</v>
      </c>
      <c r="EK220" s="113">
        <f t="shared" si="416"/>
        <v>0</v>
      </c>
      <c r="EL220" s="113">
        <f t="shared" si="417"/>
        <v>670</v>
      </c>
      <c r="EM220" s="113">
        <f t="shared" si="418"/>
        <v>0</v>
      </c>
      <c r="EN220" s="113">
        <f t="shared" si="419"/>
        <v>1300</v>
      </c>
      <c r="EO220" s="113">
        <f t="shared" si="420"/>
        <v>0</v>
      </c>
      <c r="EP220" s="113">
        <f t="shared" si="421"/>
        <v>10</v>
      </c>
      <c r="EQ220" s="113">
        <f t="shared" si="422"/>
        <v>0</v>
      </c>
      <c r="ER220" s="113">
        <f t="shared" si="423"/>
        <v>0</v>
      </c>
      <c r="ES220" s="113">
        <f t="shared" si="424"/>
        <v>0</v>
      </c>
      <c r="ET220" s="113"/>
      <c r="EU220" s="113">
        <f t="shared" si="425"/>
        <v>0</v>
      </c>
      <c r="EV220" s="113">
        <f t="shared" si="426"/>
        <v>0</v>
      </c>
      <c r="EW220" s="113">
        <f t="shared" si="427"/>
        <v>0</v>
      </c>
      <c r="EX220" s="113">
        <f t="shared" si="428"/>
        <v>0</v>
      </c>
      <c r="EY220" s="113">
        <f t="shared" si="429"/>
        <v>0</v>
      </c>
      <c r="EZ220" s="113">
        <f t="shared" si="430"/>
        <v>144</v>
      </c>
      <c r="FA220" s="113">
        <f t="shared" si="431"/>
        <v>390</v>
      </c>
      <c r="FB220" s="113">
        <f t="shared" si="432"/>
        <v>0</v>
      </c>
      <c r="FC220" s="113">
        <f t="shared" si="358"/>
        <v>0</v>
      </c>
      <c r="FD220" s="113">
        <f t="shared" si="359"/>
        <v>0</v>
      </c>
      <c r="FE220" s="113">
        <f t="shared" si="433"/>
        <v>0</v>
      </c>
      <c r="FF220" s="113">
        <f t="shared" si="434"/>
        <v>0</v>
      </c>
      <c r="FG220" s="113">
        <f t="shared" si="435"/>
        <v>0</v>
      </c>
      <c r="FH220" s="113">
        <f t="shared" si="436"/>
        <v>0</v>
      </c>
      <c r="FI220" s="113">
        <f t="shared" si="437"/>
        <v>0</v>
      </c>
      <c r="FJ220" s="113">
        <f t="shared" si="438"/>
        <v>0</v>
      </c>
      <c r="FK220" s="113">
        <f t="shared" si="439"/>
        <v>0</v>
      </c>
      <c r="FL220" s="113">
        <f t="shared" si="440"/>
        <v>0</v>
      </c>
      <c r="FM220" s="113">
        <f t="shared" si="360"/>
        <v>0</v>
      </c>
      <c r="FN220" s="113">
        <f t="shared" si="361"/>
        <v>150</v>
      </c>
      <c r="FO220" s="113">
        <f t="shared" si="362"/>
        <v>130</v>
      </c>
      <c r="FP220" s="113">
        <f t="shared" si="363"/>
        <v>0</v>
      </c>
      <c r="FQ220" s="113">
        <f t="shared" si="441"/>
        <v>0</v>
      </c>
      <c r="FR220" s="113">
        <f t="shared" si="364"/>
        <v>0</v>
      </c>
      <c r="FS220" s="113">
        <f t="shared" si="365"/>
        <v>0</v>
      </c>
      <c r="FT220" s="113">
        <f t="shared" si="366"/>
        <v>0</v>
      </c>
      <c r="FU220" s="113">
        <f t="shared" si="442"/>
        <v>0</v>
      </c>
      <c r="FV220" s="113">
        <f t="shared" si="443"/>
        <v>3500</v>
      </c>
      <c r="FW220" s="113">
        <f t="shared" si="444"/>
        <v>0</v>
      </c>
      <c r="FX220" s="113">
        <f t="shared" si="445"/>
        <v>3600</v>
      </c>
      <c r="FY220" s="113">
        <f t="shared" si="446"/>
        <v>0</v>
      </c>
      <c r="FZ220" s="113">
        <f t="shared" si="447"/>
        <v>130</v>
      </c>
      <c r="GA220" s="113">
        <f t="shared" si="448"/>
        <v>0</v>
      </c>
      <c r="GB220" s="113">
        <f t="shared" si="449"/>
        <v>0</v>
      </c>
      <c r="GC220" s="113">
        <f t="shared" si="450"/>
        <v>0</v>
      </c>
    </row>
    <row r="221" spans="2:185" ht="12.75" customHeight="1" x14ac:dyDescent="0.2">
      <c r="B221" s="124">
        <v>214</v>
      </c>
      <c r="C221" s="121" t="s">
        <v>478</v>
      </c>
      <c r="D221" s="126" t="s">
        <v>251</v>
      </c>
      <c r="E221" s="40">
        <f>SUMIF(Entrada_Dados_Ano_2012!$C$7:$C$253,D221,Entrada_Dados_Ano_2012!$D$7:$D$253)</f>
        <v>0</v>
      </c>
      <c r="F221" s="40">
        <f>SUMIF(Entrada_Dados_Ano_2012!$C$7:$C$253,D221,Entrada_Dados_Ano_2012!$E$7:$E$253)</f>
        <v>0</v>
      </c>
      <c r="G221" s="40">
        <f>SUMIF(Entrada_Dados_Ano_2012!$C$7:$C$253,D221,Entrada_Dados_Ano_2012!$F$7:$F$253)</f>
        <v>0</v>
      </c>
      <c r="H221" s="40">
        <f ca="1">SUMIF(Entrada_Dados_Ano_2012!$C$7:$C$253,D221,Entrada_Dados_Ano_2012!$G$7:$G$251)</f>
        <v>0</v>
      </c>
      <c r="I221" s="40">
        <f>SUMIF(Entrada_Dados_Ano_2012!$C$7:$C$251,D221,Entrada_Dados_Ano_2012!$H$7:$H$253)</f>
        <v>0</v>
      </c>
      <c r="J221" s="40">
        <f>SUMIF(Entrada_Dados_Ano_2012!$C$7:$C$253,D221,Entrada_Dados_Ano_2012!$I$7:$I$253)</f>
        <v>0</v>
      </c>
      <c r="K221" s="40">
        <f>SUMIF(Entrada_Dados_Ano_2012!$C$7:$C$253,D221,Entrada_Dados_Ano_2012!$J$7:$J$253)</f>
        <v>0</v>
      </c>
      <c r="L221" s="40">
        <f>SUMIF(Entrada_Dados_Ano_2012!$C$7:$C$253,D221,Entrada_Dados_Ano_2012!$K$7:$K$253)</f>
        <v>0</v>
      </c>
      <c r="M221" s="40">
        <f>SUMIF(Entrada_Dados_Ano_2012!$C$7:$C$253,D221,Entrada_Dados_Ano_2012!$L$7:$L$253)</f>
        <v>0</v>
      </c>
      <c r="N221" s="40">
        <f>SUMIF(Entrada_Dados_Ano_2012!$C$7:$C$253,D221,Entrada_Dados_Ano_2012!$M$7:$M$253)</f>
        <v>280</v>
      </c>
      <c r="O221" s="40">
        <f>SUMIF(Entrada_Dados_Ano_2012!$C$7:$C$253,D221,Entrada_Dados_Ano_2012!$N$7:$N$253)</f>
        <v>0</v>
      </c>
      <c r="P221" s="40">
        <f>SUMIF(Entrada_Dados_Ano_2012!$C$7:$C$253,D221,Entrada_Dados_Ano_2012!$O$7:$O$253)</f>
        <v>0</v>
      </c>
      <c r="Q221" s="40">
        <f>SUMIF(Entrada_Dados_Ano_2012!$C$7:$C$253,D221,Entrada_Dados_Ano_2012!$P$7:$P$253)</f>
        <v>0</v>
      </c>
      <c r="R221" s="40">
        <f>SUMIF(Entrada_Dados_Ano_2012!$C$7:$C$253,D221,Entrada_Dados_Ano_2012!$Q$7:$Q$253)</f>
        <v>0</v>
      </c>
      <c r="S221" s="40">
        <f>SUMIF(Entrada_Dados_Ano_2012!$C$7:$C$253,D221,Entrada_Dados_Ano_2012!$R$7:$R$253)</f>
        <v>400</v>
      </c>
      <c r="T221" s="40">
        <f>SUMIF(Entrada_Dados_Ano_2012!$C$7:$C$253,D221,Entrada_Dados_Ano_2012!$S$7:$S$253)</f>
        <v>1100</v>
      </c>
      <c r="U221" s="40">
        <f>SUMIF(Entrada_Dados_Ano_2012!$C$7:$C$253,D221,Entrada_Dados_Ano_2012!$T$7:$T$253)</f>
        <v>500</v>
      </c>
      <c r="V221" s="40">
        <f>SUMIF(Entrada_Dados_Ano_2012!$C$7:$C$253,D221,Entrada_Dados_Ano_2012!$U$7:$U$253)</f>
        <v>0</v>
      </c>
      <c r="W221" s="145">
        <f>SUMIF(Entrada_Dados_Ano_2012!$C$7:$C$253,D221,Entrada_Dados_Ano_2012!$V$7:$V$253)</f>
        <v>0</v>
      </c>
      <c r="X221" s="142">
        <f>SUMIF(Entrada_Dados_Ano_2012!$C$7:$C$253,D221,Entrada_Dados_Ano_2012!$Y$7:$Y$253)</f>
        <v>0</v>
      </c>
      <c r="Y221" s="40">
        <f>SUMIF(Entrada_Dados_Ano_2012!$C$7:$C$253,D221,Entrada_Dados_Ano_2012!$Z$7:$Z$253)</f>
        <v>0</v>
      </c>
      <c r="Z221" s="40">
        <f>SUMIF(Entrada_Dados_Ano_2012!$C$7:$C$253,D221,Entrada_Dados_Ano_2012!$AA$7:$AA$253)</f>
        <v>0</v>
      </c>
      <c r="AA221" s="40">
        <f>SUMIF(Entrada_Dados_Ano_2012!$C$7:$C$253,D221,Entrada_Dados_Ano_2012!$AB$7:$AB$253)</f>
        <v>0</v>
      </c>
      <c r="AB221" s="40">
        <f>SUMIF(Entrada_Dados_Ano_2012!$C$7:$C$253,D221,Entrada_Dados_Ano_2012!$AC$7:$AC$253)</f>
        <v>0</v>
      </c>
      <c r="AC221" s="40">
        <f>SUMIF(Entrada_Dados_Ano_2012!$C$7:$C$253,D221,Entrada_Dados_Ano_2012!$AD$7:$AD$253)</f>
        <v>0</v>
      </c>
      <c r="AD221" s="40">
        <f>SUMIF(Entrada_Dados_Ano_2012!$C$7:$C$253,D221,Entrada_Dados_Ano_2012!$AE$7:$AE$253)</f>
        <v>0</v>
      </c>
      <c r="AE221" s="40">
        <f>SUMIF(Entrada_Dados_Ano_2012!$C$7:$C$253,D221,Entrada_Dados_Ano_2012!$AF$7:$AF$253)</f>
        <v>0</v>
      </c>
      <c r="AF221" s="40">
        <f>SUMIF(Entrada_Dados_Ano_2012!$C$7:$C$253,D221,Entrada_Dados_Ano_2012!$AG$7:$AG$253)</f>
        <v>0</v>
      </c>
      <c r="AG221" s="40">
        <f>SUMIF(Entrada_Dados_Ano_2012!$C$7:$C$253,D221,Entrada_Dados_Ano_2012!$AH$7:$AH$253)</f>
        <v>280</v>
      </c>
      <c r="AH221" s="40">
        <f>SUMIF(Entrada_Dados_Ano_2012!$C$7:$C$253,D221,Entrada_Dados_Ano_2012!$AI$7:$AI$253)</f>
        <v>0</v>
      </c>
      <c r="AI221" s="40">
        <f>SUMIF(Entrada_Dados_Ano_2012!$C$7:$C$253,D221,Entrada_Dados_Ano_2012!$AJ$7:$AJ$253)</f>
        <v>0</v>
      </c>
      <c r="AJ221" s="40">
        <f>SUMIF(Entrada_Dados_Ano_2012!$C$7:$C$253,D221,Entrada_Dados_Ano_2012!$AK$7:$AK$253)</f>
        <v>0</v>
      </c>
      <c r="AK221" s="40">
        <f>SUMIF(Entrada_Dados_Ano_2012!$C$7:$C$253,D221,Entrada_Dados_Ano_2012!$AL$7:$AL$253)</f>
        <v>0</v>
      </c>
      <c r="AL221" s="40">
        <f>SUMIF(Entrada_Dados_Ano_2012!$C$7:$C$253,D221,Entrada_Dados_Ano_2012!$AM$7:$AM$253)</f>
        <v>400</v>
      </c>
      <c r="AM221" s="40">
        <f>SUMIF(Entrada_Dados_Ano_2012!$C$7:$C$253,D221,Entrada_Dados_Ano_2012!$AN$7:$AN$253)</f>
        <v>1100</v>
      </c>
      <c r="AN221" s="40">
        <f>SUMIF(Entrada_Dados_Ano_2012!$C$7:$C$253,D221,Entrada_Dados_Ano_2012!$AO$7:$AO$253)</f>
        <v>500</v>
      </c>
      <c r="AO221" s="40">
        <f>SUMIF(Entrada_Dados_Ano_2012!$C$7:$C$253,D221,Entrada_Dados_Ano_2012!$AP$7:$AP$253)</f>
        <v>0</v>
      </c>
      <c r="AP221" s="145">
        <f>SUMIF(Entrada_Dados_Ano_2012!$C$7:$C$253,D221,Entrada_Dados_Ano_2012!$AQ$7:$AQ$253)</f>
        <v>0</v>
      </c>
      <c r="AQ221" s="142">
        <f>SUMIF(Entrada_Dados_Ano_2012!$C$7:$C$253,D221,Entrada_Dados_Ano_2012!$AT$7:$AT$253)</f>
        <v>0</v>
      </c>
      <c r="AR221" s="40">
        <f>SUMIF(Entrada_Dados_Ano_2012!$C$7:$C$253,D221,Entrada_Dados_Ano_2012!$AU$7:$AU$253)</f>
        <v>0</v>
      </c>
      <c r="AS221" s="40">
        <f>SUMIF(Entrada_Dados_Ano_2012!$C$7:$C$253,D221,Entrada_Dados_Ano_2012!$AV$7:$AV$253)</f>
        <v>0</v>
      </c>
      <c r="AT221" s="40">
        <f>SUMIF(Entrada_Dados_Ano_2012!$C$7:$C$253,D221,Entrada_Dados_Ano_2012!$AW$7:$AW$253)</f>
        <v>0</v>
      </c>
      <c r="AU221" s="40">
        <f>SUMIF(Entrada_Dados_Ano_2012!$C$7:$C$253,D221,Entrada_Dados_Ano_2012!$AX$7:$AX$253)</f>
        <v>0</v>
      </c>
      <c r="AV221" s="40">
        <f>SUMIF(Entrada_Dados_Ano_2012!$C$7:$C$253,D221,Entrada_Dados_Ano_2012!$AY$7:$AY$253)</f>
        <v>0</v>
      </c>
      <c r="AW221" s="40">
        <f>SUMIF(Entrada_Dados_Ano_2012!$C$7:$C$253,D221,Entrada_Dados_Ano_2012!$AZ$7:$AZ$253)</f>
        <v>0</v>
      </c>
      <c r="AX221" s="40">
        <f>SUMIF(Entrada_Dados_Ano_2012!$C$7:$C$253,D221,Entrada_Dados_Ano_2012!$BA$7:$BA$253)</f>
        <v>0</v>
      </c>
      <c r="AY221" s="40">
        <f>SUMIF(Entrada_Dados_Ano_2012!$C$7:$C$253,D221,Entrada_Dados_Ano_2012!$BB$7:$BB$253)</f>
        <v>0</v>
      </c>
      <c r="AZ221" s="40">
        <f>SUMIF(Entrada_Dados_Ano_2012!$C$7:$C$253,D221,Entrada_Dados_Ano_2012!$BC$7:$BC$253)</f>
        <v>644</v>
      </c>
      <c r="BA221" s="40">
        <f>SUMIF(Entrada_Dados_Ano_2012!$C$7:$C$253,D221,Entrada_Dados_Ano_2012!$BD$7:$BD$253)</f>
        <v>0</v>
      </c>
      <c r="BB221" s="40">
        <f>SUMIF(Entrada_Dados_Ano_2012!$C$7:$C$253,D221,Entrada_Dados_Ano_2012!$BE$7:$BE$253)</f>
        <v>0</v>
      </c>
      <c r="BC221" s="40">
        <f>SUMIF(Entrada_Dados_Ano_2012!$C$7:$C$253,D221,Entrada_Dados_Ano_2012!$BF$7:$BF$253)</f>
        <v>0</v>
      </c>
      <c r="BD221" s="40">
        <f>SUMIF(Entrada_Dados_Ano_2012!$C$7:$C$253,D221,Entrada_Dados_Ano_2012!$BG$7:$BG$253)</f>
        <v>0</v>
      </c>
      <c r="BE221" s="40">
        <f>SUMIF(Entrada_Dados_Ano_2012!$C$7:$C$253,D221,Entrada_Dados_Ano_2012!$BH$7:$BH$253)</f>
        <v>2000</v>
      </c>
      <c r="BF221" s="40">
        <f>SUMIF(Entrada_Dados_Ano_2012!$C$7:$C$253,D221,Entrada_Dados_Ano_2012!$BI$7:$BI$253)</f>
        <v>3410</v>
      </c>
      <c r="BG221" s="40">
        <f>SUMIF(Entrada_Dados_Ano_2012!$C$7:$C$253,D221,Entrada_Dados_Ano_2012!$BJ$7:$BJ$253)</f>
        <v>2000</v>
      </c>
      <c r="BH221" s="40">
        <f>SUMIF(Entrada_Dados_Ano_2012!$C$7:$C$253,D221,Entrada_Dados_Ano_2012!$BK$7:$BK$253)</f>
        <v>0</v>
      </c>
      <c r="BI221" s="40">
        <f>SUMIF(Entrada_Dados_Ano_2012!$C$7:$C$253,D221,Entrada_Dados_Ano_2012!$BL$7:$BL$253)</f>
        <v>0</v>
      </c>
      <c r="BK221" s="80">
        <v>214</v>
      </c>
      <c r="BL221" s="81">
        <f t="shared" si="367"/>
        <v>0</v>
      </c>
      <c r="BM221" s="80" t="str">
        <f>IF(BL221=1,SUM($BL$8:BL221),"")</f>
        <v/>
      </c>
      <c r="BN221" s="86" t="str">
        <f t="shared" si="368"/>
        <v>Santo Antônio do Descoberto</v>
      </c>
      <c r="BO221" s="117">
        <f t="shared" si="451"/>
        <v>0</v>
      </c>
      <c r="BP221" s="116">
        <f>HLOOKUP($BP$6,$BZ$6:DI221,BX221)</f>
        <v>0</v>
      </c>
      <c r="BQ221" s="117">
        <f>HLOOKUP($BQ$6,$DJ$6:ES221,BX221)</f>
        <v>0</v>
      </c>
      <c r="BR221" s="116">
        <f>HLOOKUP($BR$6,$ET$6:GC221,BX221)</f>
        <v>0</v>
      </c>
      <c r="BS221" s="84" t="str">
        <f t="shared" si="369"/>
        <v/>
      </c>
      <c r="BT221" s="96" t="str">
        <f>IF((SUM($BL220:$BL$254)=0),"",IF($BK221=VLOOKUP($BK221,$BM$8:$BM$254,1),IF(VLOOKUP($BK221,$BM$8:$BO$254,2)=0,"",VLOOKUP($BK221,$BM$8:$BO$254,3))," "))</f>
        <v/>
      </c>
      <c r="BU221" s="93" t="str">
        <f t="shared" si="370"/>
        <v/>
      </c>
      <c r="BV221" s="90" t="str">
        <f t="shared" si="371"/>
        <v/>
      </c>
      <c r="BW221" s="93" t="str">
        <f t="shared" si="372"/>
        <v/>
      </c>
      <c r="BX221" s="97">
        <v>216</v>
      </c>
      <c r="BY221" s="29"/>
      <c r="BZ221" s="113"/>
      <c r="CA221" s="113">
        <f t="shared" si="373"/>
        <v>0</v>
      </c>
      <c r="CB221" s="113">
        <f t="shared" si="374"/>
        <v>0</v>
      </c>
      <c r="CC221" s="113">
        <f t="shared" si="375"/>
        <v>0</v>
      </c>
      <c r="CD221" s="113">
        <f t="shared" si="376"/>
        <v>0</v>
      </c>
      <c r="CE221" s="113">
        <f t="shared" ca="1" si="377"/>
        <v>0</v>
      </c>
      <c r="CF221" s="113">
        <f t="shared" si="378"/>
        <v>0</v>
      </c>
      <c r="CG221" s="113">
        <f t="shared" si="379"/>
        <v>0</v>
      </c>
      <c r="CH221" s="113">
        <f t="shared" si="380"/>
        <v>0</v>
      </c>
      <c r="CI221" s="113">
        <f t="shared" si="340"/>
        <v>0</v>
      </c>
      <c r="CJ221" s="113">
        <f t="shared" si="341"/>
        <v>0</v>
      </c>
      <c r="CK221" s="113">
        <f t="shared" si="381"/>
        <v>0</v>
      </c>
      <c r="CL221" s="113">
        <f t="shared" si="382"/>
        <v>0</v>
      </c>
      <c r="CM221" s="113">
        <f t="shared" si="383"/>
        <v>0</v>
      </c>
      <c r="CN221" s="113">
        <f t="shared" si="384"/>
        <v>0</v>
      </c>
      <c r="CO221" s="113">
        <f t="shared" si="385"/>
        <v>280</v>
      </c>
      <c r="CP221" s="113">
        <f t="shared" si="386"/>
        <v>0</v>
      </c>
      <c r="CQ221" s="113">
        <f t="shared" si="387"/>
        <v>0</v>
      </c>
      <c r="CR221" s="113">
        <f t="shared" si="388"/>
        <v>0</v>
      </c>
      <c r="CS221" s="113">
        <f t="shared" si="342"/>
        <v>0</v>
      </c>
      <c r="CT221" s="113">
        <f t="shared" si="343"/>
        <v>0</v>
      </c>
      <c r="CU221" s="113">
        <f t="shared" si="344"/>
        <v>0</v>
      </c>
      <c r="CV221" s="113">
        <f t="shared" si="345"/>
        <v>0</v>
      </c>
      <c r="CW221" s="113">
        <f t="shared" si="389"/>
        <v>0</v>
      </c>
      <c r="CX221" s="113">
        <f t="shared" si="346"/>
        <v>0</v>
      </c>
      <c r="CY221" s="113">
        <f t="shared" si="347"/>
        <v>0</v>
      </c>
      <c r="CZ221" s="113">
        <f t="shared" si="348"/>
        <v>0</v>
      </c>
      <c r="DA221" s="113">
        <f t="shared" si="390"/>
        <v>0</v>
      </c>
      <c r="DB221" s="113">
        <f t="shared" si="391"/>
        <v>400</v>
      </c>
      <c r="DC221" s="113">
        <f t="shared" si="392"/>
        <v>0</v>
      </c>
      <c r="DD221" s="113">
        <f t="shared" si="393"/>
        <v>1100</v>
      </c>
      <c r="DE221" s="113">
        <f t="shared" si="394"/>
        <v>500</v>
      </c>
      <c r="DF221" s="113">
        <f t="shared" si="395"/>
        <v>0</v>
      </c>
      <c r="DG221" s="113">
        <f t="shared" si="396"/>
        <v>0</v>
      </c>
      <c r="DH221" s="113">
        <f t="shared" si="397"/>
        <v>0</v>
      </c>
      <c r="DI221" s="113">
        <f t="shared" si="398"/>
        <v>0</v>
      </c>
      <c r="DJ221" s="113"/>
      <c r="DK221" s="113">
        <f t="shared" si="399"/>
        <v>0</v>
      </c>
      <c r="DL221" s="113">
        <f t="shared" si="400"/>
        <v>0</v>
      </c>
      <c r="DM221" s="113">
        <f t="shared" si="401"/>
        <v>0</v>
      </c>
      <c r="DN221" s="113">
        <f t="shared" si="402"/>
        <v>0</v>
      </c>
      <c r="DO221" s="113">
        <f t="shared" si="403"/>
        <v>0</v>
      </c>
      <c r="DP221" s="113">
        <f t="shared" si="404"/>
        <v>0</v>
      </c>
      <c r="DQ221" s="113">
        <f t="shared" si="405"/>
        <v>0</v>
      </c>
      <c r="DR221" s="113">
        <f t="shared" si="406"/>
        <v>0</v>
      </c>
      <c r="DS221" s="113">
        <f t="shared" si="349"/>
        <v>0</v>
      </c>
      <c r="DT221" s="113">
        <f t="shared" si="350"/>
        <v>0</v>
      </c>
      <c r="DU221" s="113">
        <f t="shared" si="407"/>
        <v>0</v>
      </c>
      <c r="DV221" s="113">
        <f t="shared" si="408"/>
        <v>0</v>
      </c>
      <c r="DW221" s="113">
        <f t="shared" si="409"/>
        <v>0</v>
      </c>
      <c r="DX221" s="113">
        <f t="shared" si="410"/>
        <v>0</v>
      </c>
      <c r="DY221" s="113">
        <f t="shared" si="411"/>
        <v>280</v>
      </c>
      <c r="DZ221" s="113">
        <f t="shared" si="412"/>
        <v>0</v>
      </c>
      <c r="EA221" s="113">
        <f t="shared" si="413"/>
        <v>0</v>
      </c>
      <c r="EB221" s="113">
        <f t="shared" si="414"/>
        <v>0</v>
      </c>
      <c r="EC221" s="113">
        <f t="shared" si="351"/>
        <v>0</v>
      </c>
      <c r="ED221" s="113">
        <f t="shared" si="352"/>
        <v>0</v>
      </c>
      <c r="EE221" s="113">
        <f t="shared" si="353"/>
        <v>0</v>
      </c>
      <c r="EF221" s="113">
        <f t="shared" si="354"/>
        <v>0</v>
      </c>
      <c r="EG221" s="113">
        <f t="shared" si="415"/>
        <v>0</v>
      </c>
      <c r="EH221" s="113">
        <f t="shared" si="355"/>
        <v>0</v>
      </c>
      <c r="EI221" s="113">
        <f t="shared" si="356"/>
        <v>0</v>
      </c>
      <c r="EJ221" s="113">
        <f t="shared" si="357"/>
        <v>0</v>
      </c>
      <c r="EK221" s="113">
        <f t="shared" si="416"/>
        <v>0</v>
      </c>
      <c r="EL221" s="113">
        <f t="shared" si="417"/>
        <v>400</v>
      </c>
      <c r="EM221" s="113">
        <f t="shared" si="418"/>
        <v>0</v>
      </c>
      <c r="EN221" s="113">
        <f t="shared" si="419"/>
        <v>1100</v>
      </c>
      <c r="EO221" s="113">
        <f t="shared" si="420"/>
        <v>500</v>
      </c>
      <c r="EP221" s="113">
        <f t="shared" si="421"/>
        <v>0</v>
      </c>
      <c r="EQ221" s="113">
        <f t="shared" si="422"/>
        <v>0</v>
      </c>
      <c r="ER221" s="113">
        <f t="shared" si="423"/>
        <v>0</v>
      </c>
      <c r="ES221" s="113">
        <f t="shared" si="424"/>
        <v>0</v>
      </c>
      <c r="ET221" s="113"/>
      <c r="EU221" s="113">
        <f t="shared" si="425"/>
        <v>0</v>
      </c>
      <c r="EV221" s="113">
        <f t="shared" si="426"/>
        <v>0</v>
      </c>
      <c r="EW221" s="113">
        <f t="shared" si="427"/>
        <v>0</v>
      </c>
      <c r="EX221" s="113">
        <f t="shared" si="428"/>
        <v>0</v>
      </c>
      <c r="EY221" s="113">
        <f t="shared" si="429"/>
        <v>0</v>
      </c>
      <c r="EZ221" s="113">
        <f t="shared" si="430"/>
        <v>0</v>
      </c>
      <c r="FA221" s="113">
        <f t="shared" si="431"/>
        <v>0</v>
      </c>
      <c r="FB221" s="113">
        <f t="shared" si="432"/>
        <v>0</v>
      </c>
      <c r="FC221" s="113">
        <f t="shared" si="358"/>
        <v>0</v>
      </c>
      <c r="FD221" s="113">
        <f t="shared" si="359"/>
        <v>0</v>
      </c>
      <c r="FE221" s="113">
        <f t="shared" si="433"/>
        <v>0</v>
      </c>
      <c r="FF221" s="113">
        <f t="shared" si="434"/>
        <v>0</v>
      </c>
      <c r="FG221" s="113">
        <f t="shared" si="435"/>
        <v>0</v>
      </c>
      <c r="FH221" s="113">
        <f t="shared" si="436"/>
        <v>0</v>
      </c>
      <c r="FI221" s="113">
        <f t="shared" si="437"/>
        <v>644</v>
      </c>
      <c r="FJ221" s="113">
        <f t="shared" si="438"/>
        <v>0</v>
      </c>
      <c r="FK221" s="113">
        <f t="shared" si="439"/>
        <v>0</v>
      </c>
      <c r="FL221" s="113">
        <f t="shared" si="440"/>
        <v>0</v>
      </c>
      <c r="FM221" s="113">
        <f t="shared" si="360"/>
        <v>0</v>
      </c>
      <c r="FN221" s="113">
        <f t="shared" si="361"/>
        <v>0</v>
      </c>
      <c r="FO221" s="113">
        <f t="shared" si="362"/>
        <v>0</v>
      </c>
      <c r="FP221" s="113">
        <f t="shared" si="363"/>
        <v>0</v>
      </c>
      <c r="FQ221" s="113">
        <f t="shared" si="441"/>
        <v>0</v>
      </c>
      <c r="FR221" s="113">
        <f t="shared" si="364"/>
        <v>0</v>
      </c>
      <c r="FS221" s="113">
        <f t="shared" si="365"/>
        <v>0</v>
      </c>
      <c r="FT221" s="113">
        <f t="shared" si="366"/>
        <v>0</v>
      </c>
      <c r="FU221" s="113">
        <f t="shared" si="442"/>
        <v>0</v>
      </c>
      <c r="FV221" s="113">
        <f t="shared" si="443"/>
        <v>2000</v>
      </c>
      <c r="FW221" s="113">
        <f t="shared" si="444"/>
        <v>0</v>
      </c>
      <c r="FX221" s="113">
        <f t="shared" si="445"/>
        <v>3410</v>
      </c>
      <c r="FY221" s="113">
        <f t="shared" si="446"/>
        <v>2000</v>
      </c>
      <c r="FZ221" s="113">
        <f t="shared" si="447"/>
        <v>0</v>
      </c>
      <c r="GA221" s="113">
        <f t="shared" si="448"/>
        <v>0</v>
      </c>
      <c r="GB221" s="113">
        <f t="shared" si="449"/>
        <v>0</v>
      </c>
      <c r="GC221" s="113">
        <f t="shared" si="450"/>
        <v>0</v>
      </c>
    </row>
    <row r="222" spans="2:185" ht="12.75" customHeight="1" x14ac:dyDescent="0.2">
      <c r="B222" s="124">
        <v>215</v>
      </c>
      <c r="C222" s="121" t="s">
        <v>479</v>
      </c>
      <c r="D222" s="126" t="s">
        <v>252</v>
      </c>
      <c r="E222" s="40">
        <f>SUMIF(Entrada_Dados_Ano_2012!$C$7:$C$253,D222,Entrada_Dados_Ano_2012!$D$7:$D$253)</f>
        <v>0</v>
      </c>
      <c r="F222" s="40">
        <f>SUMIF(Entrada_Dados_Ano_2012!$C$7:$C$253,D222,Entrada_Dados_Ano_2012!$E$7:$E$253)</f>
        <v>0</v>
      </c>
      <c r="G222" s="40">
        <f>SUMIF(Entrada_Dados_Ano_2012!$C$7:$C$253,D222,Entrada_Dados_Ano_2012!$F$7:$F$253)</f>
        <v>0</v>
      </c>
      <c r="H222" s="40">
        <f ca="1">SUMIF(Entrada_Dados_Ano_2012!$C$7:$C$253,D222,Entrada_Dados_Ano_2012!$G$7:$G$251)</f>
        <v>0</v>
      </c>
      <c r="I222" s="40">
        <f>SUMIF(Entrada_Dados_Ano_2012!$C$7:$C$251,D222,Entrada_Dados_Ano_2012!$H$7:$H$253)</f>
        <v>40</v>
      </c>
      <c r="J222" s="40">
        <f>SUMIF(Entrada_Dados_Ano_2012!$C$7:$C$253,D222,Entrada_Dados_Ano_2012!$I$7:$I$253)</f>
        <v>0</v>
      </c>
      <c r="K222" s="40">
        <f>SUMIF(Entrada_Dados_Ano_2012!$C$7:$C$253,D222,Entrada_Dados_Ano_2012!$J$7:$J$253)</f>
        <v>0</v>
      </c>
      <c r="L222" s="40">
        <f>SUMIF(Entrada_Dados_Ano_2012!$C$7:$C$253,D222,Entrada_Dados_Ano_2012!$K$7:$K$253)</f>
        <v>0</v>
      </c>
      <c r="M222" s="40">
        <f>SUMIF(Entrada_Dados_Ano_2012!$C$7:$C$253,D222,Entrada_Dados_Ano_2012!$L$7:$L$253)</f>
        <v>0</v>
      </c>
      <c r="N222" s="40">
        <f>SUMIF(Entrada_Dados_Ano_2012!$C$7:$C$253,D222,Entrada_Dados_Ano_2012!$M$7:$M$253)</f>
        <v>100</v>
      </c>
      <c r="O222" s="40">
        <f>SUMIF(Entrada_Dados_Ano_2012!$C$7:$C$253,D222,Entrada_Dados_Ano_2012!$N$7:$N$253)</f>
        <v>0</v>
      </c>
      <c r="P222" s="40">
        <f>SUMIF(Entrada_Dados_Ano_2012!$C$7:$C$253,D222,Entrada_Dados_Ano_2012!$O$7:$O$253)</f>
        <v>0</v>
      </c>
      <c r="Q222" s="40">
        <f>SUMIF(Entrada_Dados_Ano_2012!$C$7:$C$253,D222,Entrada_Dados_Ano_2012!$P$7:$P$253)</f>
        <v>0</v>
      </c>
      <c r="R222" s="40">
        <f>SUMIF(Entrada_Dados_Ano_2012!$C$7:$C$253,D222,Entrada_Dados_Ano_2012!$Q$7:$Q$253)</f>
        <v>0</v>
      </c>
      <c r="S222" s="40">
        <f>SUMIF(Entrada_Dados_Ano_2012!$C$7:$C$253,D222,Entrada_Dados_Ano_2012!$R$7:$R$253)</f>
        <v>1000</v>
      </c>
      <c r="T222" s="40">
        <f>SUMIF(Entrada_Dados_Ano_2012!$C$7:$C$253,D222,Entrada_Dados_Ano_2012!$S$7:$S$253)</f>
        <v>0</v>
      </c>
      <c r="U222" s="40">
        <f>SUMIF(Entrada_Dados_Ano_2012!$C$7:$C$253,D222,Entrada_Dados_Ano_2012!$T$7:$T$253)</f>
        <v>0</v>
      </c>
      <c r="V222" s="40">
        <f>SUMIF(Entrada_Dados_Ano_2012!$C$7:$C$253,D222,Entrada_Dados_Ano_2012!$U$7:$U$253)</f>
        <v>0</v>
      </c>
      <c r="W222" s="145">
        <f>SUMIF(Entrada_Dados_Ano_2012!$C$7:$C$253,D222,Entrada_Dados_Ano_2012!$V$7:$V$253)</f>
        <v>0</v>
      </c>
      <c r="X222" s="142">
        <f>SUMIF(Entrada_Dados_Ano_2012!$C$7:$C$253,D222,Entrada_Dados_Ano_2012!$Y$7:$Y$253)</f>
        <v>0</v>
      </c>
      <c r="Y222" s="40">
        <f>SUMIF(Entrada_Dados_Ano_2012!$C$7:$C$253,D222,Entrada_Dados_Ano_2012!$Z$7:$Z$253)</f>
        <v>0</v>
      </c>
      <c r="Z222" s="40">
        <f>SUMIF(Entrada_Dados_Ano_2012!$C$7:$C$253,D222,Entrada_Dados_Ano_2012!$AA$7:$AA$253)</f>
        <v>0</v>
      </c>
      <c r="AA222" s="40">
        <f>SUMIF(Entrada_Dados_Ano_2012!$C$7:$C$253,D222,Entrada_Dados_Ano_2012!$AB$7:$AB$253)</f>
        <v>0</v>
      </c>
      <c r="AB222" s="40">
        <f>SUMIF(Entrada_Dados_Ano_2012!$C$7:$C$253,D222,Entrada_Dados_Ano_2012!$AC$7:$AC$253)</f>
        <v>40</v>
      </c>
      <c r="AC222" s="40">
        <f>SUMIF(Entrada_Dados_Ano_2012!$C$7:$C$253,D222,Entrada_Dados_Ano_2012!$AD$7:$AD$253)</f>
        <v>0</v>
      </c>
      <c r="AD222" s="40">
        <f>SUMIF(Entrada_Dados_Ano_2012!$C$7:$C$253,D222,Entrada_Dados_Ano_2012!$AE$7:$AE$253)</f>
        <v>0</v>
      </c>
      <c r="AE222" s="40">
        <f>SUMIF(Entrada_Dados_Ano_2012!$C$7:$C$253,D222,Entrada_Dados_Ano_2012!$AF$7:$AF$253)</f>
        <v>0</v>
      </c>
      <c r="AF222" s="40">
        <f>SUMIF(Entrada_Dados_Ano_2012!$C$7:$C$253,D222,Entrada_Dados_Ano_2012!$AG$7:$AG$253)</f>
        <v>0</v>
      </c>
      <c r="AG222" s="40">
        <f>SUMIF(Entrada_Dados_Ano_2012!$C$7:$C$253,D222,Entrada_Dados_Ano_2012!$AH$7:$AH$253)</f>
        <v>100</v>
      </c>
      <c r="AH222" s="40">
        <f>SUMIF(Entrada_Dados_Ano_2012!$C$7:$C$253,D222,Entrada_Dados_Ano_2012!$AI$7:$AI$253)</f>
        <v>0</v>
      </c>
      <c r="AI222" s="40">
        <f>SUMIF(Entrada_Dados_Ano_2012!$C$7:$C$253,D222,Entrada_Dados_Ano_2012!$AJ$7:$AJ$253)</f>
        <v>0</v>
      </c>
      <c r="AJ222" s="40">
        <f>SUMIF(Entrada_Dados_Ano_2012!$C$7:$C$253,D222,Entrada_Dados_Ano_2012!$AK$7:$AK$253)</f>
        <v>0</v>
      </c>
      <c r="AK222" s="40">
        <f>SUMIF(Entrada_Dados_Ano_2012!$C$7:$C$253,D222,Entrada_Dados_Ano_2012!$AL$7:$AL$253)</f>
        <v>0</v>
      </c>
      <c r="AL222" s="40">
        <f>SUMIF(Entrada_Dados_Ano_2012!$C$7:$C$253,D222,Entrada_Dados_Ano_2012!$AM$7:$AM$253)</f>
        <v>1000</v>
      </c>
      <c r="AM222" s="40">
        <f>SUMIF(Entrada_Dados_Ano_2012!$C$7:$C$253,D222,Entrada_Dados_Ano_2012!$AN$7:$AN$253)</f>
        <v>0</v>
      </c>
      <c r="AN222" s="40">
        <f>SUMIF(Entrada_Dados_Ano_2012!$C$7:$C$253,D222,Entrada_Dados_Ano_2012!$AO$7:$AO$253)</f>
        <v>0</v>
      </c>
      <c r="AO222" s="40">
        <f>SUMIF(Entrada_Dados_Ano_2012!$C$7:$C$253,D222,Entrada_Dados_Ano_2012!$AP$7:$AP$253)</f>
        <v>0</v>
      </c>
      <c r="AP222" s="145">
        <f>SUMIF(Entrada_Dados_Ano_2012!$C$7:$C$253,D222,Entrada_Dados_Ano_2012!$AQ$7:$AQ$253)</f>
        <v>0</v>
      </c>
      <c r="AQ222" s="142">
        <f>SUMIF(Entrada_Dados_Ano_2012!$C$7:$C$253,D222,Entrada_Dados_Ano_2012!$AT$7:$AT$253)</f>
        <v>0</v>
      </c>
      <c r="AR222" s="40">
        <f>SUMIF(Entrada_Dados_Ano_2012!$C$7:$C$253,D222,Entrada_Dados_Ano_2012!$AU$7:$AU$253)</f>
        <v>0</v>
      </c>
      <c r="AS222" s="40">
        <f>SUMIF(Entrada_Dados_Ano_2012!$C$7:$C$253,D222,Entrada_Dados_Ano_2012!$AV$7:$AV$253)</f>
        <v>0</v>
      </c>
      <c r="AT222" s="40">
        <f>SUMIF(Entrada_Dados_Ano_2012!$C$7:$C$253,D222,Entrada_Dados_Ano_2012!$AW$7:$AW$253)</f>
        <v>0</v>
      </c>
      <c r="AU222" s="40">
        <f>SUMIF(Entrada_Dados_Ano_2012!$C$7:$C$253,D222,Entrada_Dados_Ano_2012!$AX$7:$AX$253)</f>
        <v>60</v>
      </c>
      <c r="AV222" s="40">
        <f>SUMIF(Entrada_Dados_Ano_2012!$C$7:$C$253,D222,Entrada_Dados_Ano_2012!$AY$7:$AY$253)</f>
        <v>0</v>
      </c>
      <c r="AW222" s="40">
        <f>SUMIF(Entrada_Dados_Ano_2012!$C$7:$C$253,D222,Entrada_Dados_Ano_2012!$AZ$7:$AZ$253)</f>
        <v>0</v>
      </c>
      <c r="AX222" s="40">
        <f>SUMIF(Entrada_Dados_Ano_2012!$C$7:$C$253,D222,Entrada_Dados_Ano_2012!$BA$7:$BA$253)</f>
        <v>0</v>
      </c>
      <c r="AY222" s="40">
        <f>SUMIF(Entrada_Dados_Ano_2012!$C$7:$C$253,D222,Entrada_Dados_Ano_2012!$BB$7:$BB$253)</f>
        <v>0</v>
      </c>
      <c r="AZ222" s="40">
        <f>SUMIF(Entrada_Dados_Ano_2012!$C$7:$C$253,D222,Entrada_Dados_Ano_2012!$BC$7:$BC$253)</f>
        <v>90</v>
      </c>
      <c r="BA222" s="40">
        <f>SUMIF(Entrada_Dados_Ano_2012!$C$7:$C$253,D222,Entrada_Dados_Ano_2012!$BD$7:$BD$253)</f>
        <v>0</v>
      </c>
      <c r="BB222" s="40">
        <f>SUMIF(Entrada_Dados_Ano_2012!$C$7:$C$253,D222,Entrada_Dados_Ano_2012!$BE$7:$BE$253)</f>
        <v>0</v>
      </c>
      <c r="BC222" s="40">
        <f>SUMIF(Entrada_Dados_Ano_2012!$C$7:$C$253,D222,Entrada_Dados_Ano_2012!$BF$7:$BF$253)</f>
        <v>0</v>
      </c>
      <c r="BD222" s="40">
        <f>SUMIF(Entrada_Dados_Ano_2012!$C$7:$C$253,D222,Entrada_Dados_Ano_2012!$BG$7:$BG$253)</f>
        <v>0</v>
      </c>
      <c r="BE222" s="40">
        <f>SUMIF(Entrada_Dados_Ano_2012!$C$7:$C$253,D222,Entrada_Dados_Ano_2012!$BH$7:$BH$253)</f>
        <v>2550</v>
      </c>
      <c r="BF222" s="40">
        <f>SUMIF(Entrada_Dados_Ano_2012!$C$7:$C$253,D222,Entrada_Dados_Ano_2012!$BI$7:$BI$253)</f>
        <v>0</v>
      </c>
      <c r="BG222" s="40">
        <f>SUMIF(Entrada_Dados_Ano_2012!$C$7:$C$253,D222,Entrada_Dados_Ano_2012!$BJ$7:$BJ$253)</f>
        <v>0</v>
      </c>
      <c r="BH222" s="40">
        <f>SUMIF(Entrada_Dados_Ano_2012!$C$7:$C$253,D222,Entrada_Dados_Ano_2012!$BK$7:$BK$253)</f>
        <v>0</v>
      </c>
      <c r="BI222" s="40">
        <f>SUMIF(Entrada_Dados_Ano_2012!$C$7:$C$253,D222,Entrada_Dados_Ano_2012!$BL$7:$BL$253)</f>
        <v>0</v>
      </c>
      <c r="BK222" s="80">
        <v>215</v>
      </c>
      <c r="BL222" s="81">
        <f t="shared" si="367"/>
        <v>0</v>
      </c>
      <c r="BM222" s="80" t="str">
        <f>IF(BL222=1,SUM($BL$8:BL222),"")</f>
        <v/>
      </c>
      <c r="BN222" s="86" t="str">
        <f t="shared" si="368"/>
        <v>São Domingos</v>
      </c>
      <c r="BO222" s="117">
        <f t="shared" si="451"/>
        <v>0</v>
      </c>
      <c r="BP222" s="116">
        <f>HLOOKUP($BP$6,$BZ$6:DI222,BX222)</f>
        <v>0</v>
      </c>
      <c r="BQ222" s="117">
        <f>HLOOKUP($BQ$6,$DJ$6:ES222,BX222)</f>
        <v>0</v>
      </c>
      <c r="BR222" s="116">
        <f>HLOOKUP($BR$6,$ET$6:GC222,BX222)</f>
        <v>0</v>
      </c>
      <c r="BS222" s="84" t="str">
        <f t="shared" si="369"/>
        <v/>
      </c>
      <c r="BT222" s="96" t="str">
        <f>IF((SUM($BL221:$BL$254)=0),"",IF($BK222=VLOOKUP($BK222,$BM$8:$BM$254,1),IF(VLOOKUP($BK222,$BM$8:$BO$254,2)=0,"",VLOOKUP($BK222,$BM$8:$BO$254,3))," "))</f>
        <v/>
      </c>
      <c r="BU222" s="93" t="str">
        <f t="shared" si="370"/>
        <v/>
      </c>
      <c r="BV222" s="90" t="str">
        <f t="shared" si="371"/>
        <v/>
      </c>
      <c r="BW222" s="93" t="str">
        <f t="shared" si="372"/>
        <v/>
      </c>
      <c r="BX222" s="97">
        <v>217</v>
      </c>
      <c r="BY222" s="29"/>
      <c r="BZ222" s="113"/>
      <c r="CA222" s="113">
        <f t="shared" si="373"/>
        <v>0</v>
      </c>
      <c r="CB222" s="113">
        <f t="shared" si="374"/>
        <v>0</v>
      </c>
      <c r="CC222" s="113">
        <f t="shared" si="375"/>
        <v>0</v>
      </c>
      <c r="CD222" s="113">
        <f t="shared" si="376"/>
        <v>0</v>
      </c>
      <c r="CE222" s="113">
        <f t="shared" ca="1" si="377"/>
        <v>0</v>
      </c>
      <c r="CF222" s="113">
        <f t="shared" si="378"/>
        <v>40</v>
      </c>
      <c r="CG222" s="113">
        <f t="shared" si="379"/>
        <v>0</v>
      </c>
      <c r="CH222" s="113">
        <f t="shared" si="380"/>
        <v>0</v>
      </c>
      <c r="CI222" s="113">
        <f t="shared" si="340"/>
        <v>0</v>
      </c>
      <c r="CJ222" s="113">
        <f t="shared" si="341"/>
        <v>0</v>
      </c>
      <c r="CK222" s="113">
        <f t="shared" si="381"/>
        <v>0</v>
      </c>
      <c r="CL222" s="113">
        <f t="shared" si="382"/>
        <v>0</v>
      </c>
      <c r="CM222" s="113">
        <f t="shared" si="383"/>
        <v>0</v>
      </c>
      <c r="CN222" s="113">
        <f t="shared" si="384"/>
        <v>0</v>
      </c>
      <c r="CO222" s="113">
        <f t="shared" si="385"/>
        <v>100</v>
      </c>
      <c r="CP222" s="113">
        <f t="shared" si="386"/>
        <v>0</v>
      </c>
      <c r="CQ222" s="113">
        <f t="shared" si="387"/>
        <v>0</v>
      </c>
      <c r="CR222" s="113">
        <f t="shared" si="388"/>
        <v>0</v>
      </c>
      <c r="CS222" s="113">
        <f t="shared" si="342"/>
        <v>0</v>
      </c>
      <c r="CT222" s="113">
        <f t="shared" si="343"/>
        <v>0</v>
      </c>
      <c r="CU222" s="113">
        <f t="shared" si="344"/>
        <v>0</v>
      </c>
      <c r="CV222" s="113">
        <f t="shared" si="345"/>
        <v>0</v>
      </c>
      <c r="CW222" s="113">
        <f t="shared" si="389"/>
        <v>0</v>
      </c>
      <c r="CX222" s="113">
        <f t="shared" si="346"/>
        <v>0</v>
      </c>
      <c r="CY222" s="113">
        <f t="shared" si="347"/>
        <v>0</v>
      </c>
      <c r="CZ222" s="113">
        <f t="shared" si="348"/>
        <v>0</v>
      </c>
      <c r="DA222" s="113">
        <f t="shared" si="390"/>
        <v>0</v>
      </c>
      <c r="DB222" s="113">
        <f t="shared" si="391"/>
        <v>1000</v>
      </c>
      <c r="DC222" s="113">
        <f t="shared" si="392"/>
        <v>0</v>
      </c>
      <c r="DD222" s="113">
        <f t="shared" si="393"/>
        <v>0</v>
      </c>
      <c r="DE222" s="113">
        <f t="shared" si="394"/>
        <v>0</v>
      </c>
      <c r="DF222" s="113">
        <f t="shared" si="395"/>
        <v>0</v>
      </c>
      <c r="DG222" s="113">
        <f t="shared" si="396"/>
        <v>0</v>
      </c>
      <c r="DH222" s="113">
        <f t="shared" si="397"/>
        <v>0</v>
      </c>
      <c r="DI222" s="113">
        <f t="shared" si="398"/>
        <v>0</v>
      </c>
      <c r="DJ222" s="113"/>
      <c r="DK222" s="113">
        <f t="shared" si="399"/>
        <v>0</v>
      </c>
      <c r="DL222" s="113">
        <f t="shared" si="400"/>
        <v>0</v>
      </c>
      <c r="DM222" s="113">
        <f t="shared" si="401"/>
        <v>0</v>
      </c>
      <c r="DN222" s="113">
        <f t="shared" si="402"/>
        <v>0</v>
      </c>
      <c r="DO222" s="113">
        <f t="shared" si="403"/>
        <v>0</v>
      </c>
      <c r="DP222" s="113">
        <f t="shared" si="404"/>
        <v>40</v>
      </c>
      <c r="DQ222" s="113">
        <f t="shared" si="405"/>
        <v>0</v>
      </c>
      <c r="DR222" s="113">
        <f t="shared" si="406"/>
        <v>0</v>
      </c>
      <c r="DS222" s="113">
        <f t="shared" si="349"/>
        <v>0</v>
      </c>
      <c r="DT222" s="113">
        <f t="shared" si="350"/>
        <v>0</v>
      </c>
      <c r="DU222" s="113">
        <f t="shared" si="407"/>
        <v>0</v>
      </c>
      <c r="DV222" s="113">
        <f t="shared" si="408"/>
        <v>0</v>
      </c>
      <c r="DW222" s="113">
        <f t="shared" si="409"/>
        <v>0</v>
      </c>
      <c r="DX222" s="113">
        <f t="shared" si="410"/>
        <v>0</v>
      </c>
      <c r="DY222" s="113">
        <f t="shared" si="411"/>
        <v>100</v>
      </c>
      <c r="DZ222" s="113">
        <f t="shared" si="412"/>
        <v>0</v>
      </c>
      <c r="EA222" s="113">
        <f t="shared" si="413"/>
        <v>0</v>
      </c>
      <c r="EB222" s="113">
        <f t="shared" si="414"/>
        <v>0</v>
      </c>
      <c r="EC222" s="113">
        <f t="shared" si="351"/>
        <v>0</v>
      </c>
      <c r="ED222" s="113">
        <f t="shared" si="352"/>
        <v>0</v>
      </c>
      <c r="EE222" s="113">
        <f t="shared" si="353"/>
        <v>0</v>
      </c>
      <c r="EF222" s="113">
        <f t="shared" si="354"/>
        <v>0</v>
      </c>
      <c r="EG222" s="113">
        <f t="shared" si="415"/>
        <v>0</v>
      </c>
      <c r="EH222" s="113">
        <f t="shared" si="355"/>
        <v>0</v>
      </c>
      <c r="EI222" s="113">
        <f t="shared" si="356"/>
        <v>0</v>
      </c>
      <c r="EJ222" s="113">
        <f t="shared" si="357"/>
        <v>0</v>
      </c>
      <c r="EK222" s="113">
        <f t="shared" si="416"/>
        <v>0</v>
      </c>
      <c r="EL222" s="113">
        <f t="shared" si="417"/>
        <v>1000</v>
      </c>
      <c r="EM222" s="113">
        <f t="shared" si="418"/>
        <v>0</v>
      </c>
      <c r="EN222" s="113">
        <f t="shared" si="419"/>
        <v>0</v>
      </c>
      <c r="EO222" s="113">
        <f t="shared" si="420"/>
        <v>0</v>
      </c>
      <c r="EP222" s="113">
        <f t="shared" si="421"/>
        <v>0</v>
      </c>
      <c r="EQ222" s="113">
        <f t="shared" si="422"/>
        <v>0</v>
      </c>
      <c r="ER222" s="113">
        <f t="shared" si="423"/>
        <v>0</v>
      </c>
      <c r="ES222" s="113">
        <f t="shared" si="424"/>
        <v>0</v>
      </c>
      <c r="ET222" s="113"/>
      <c r="EU222" s="113">
        <f t="shared" si="425"/>
        <v>0</v>
      </c>
      <c r="EV222" s="113">
        <f t="shared" si="426"/>
        <v>0</v>
      </c>
      <c r="EW222" s="113">
        <f t="shared" si="427"/>
        <v>0</v>
      </c>
      <c r="EX222" s="113">
        <f t="shared" si="428"/>
        <v>0</v>
      </c>
      <c r="EY222" s="113">
        <f t="shared" si="429"/>
        <v>0</v>
      </c>
      <c r="EZ222" s="113">
        <f t="shared" si="430"/>
        <v>60</v>
      </c>
      <c r="FA222" s="113">
        <f t="shared" si="431"/>
        <v>0</v>
      </c>
      <c r="FB222" s="113">
        <f t="shared" si="432"/>
        <v>0</v>
      </c>
      <c r="FC222" s="113">
        <f t="shared" si="358"/>
        <v>0</v>
      </c>
      <c r="FD222" s="113">
        <f t="shared" si="359"/>
        <v>0</v>
      </c>
      <c r="FE222" s="113">
        <f t="shared" si="433"/>
        <v>0</v>
      </c>
      <c r="FF222" s="113">
        <f t="shared" si="434"/>
        <v>0</v>
      </c>
      <c r="FG222" s="113">
        <f t="shared" si="435"/>
        <v>0</v>
      </c>
      <c r="FH222" s="113">
        <f t="shared" si="436"/>
        <v>0</v>
      </c>
      <c r="FI222" s="113">
        <f t="shared" si="437"/>
        <v>90</v>
      </c>
      <c r="FJ222" s="113">
        <f t="shared" si="438"/>
        <v>0</v>
      </c>
      <c r="FK222" s="113">
        <f t="shared" si="439"/>
        <v>0</v>
      </c>
      <c r="FL222" s="113">
        <f t="shared" si="440"/>
        <v>0</v>
      </c>
      <c r="FM222" s="113">
        <f t="shared" si="360"/>
        <v>0</v>
      </c>
      <c r="FN222" s="113">
        <f t="shared" si="361"/>
        <v>0</v>
      </c>
      <c r="FO222" s="113">
        <f t="shared" si="362"/>
        <v>0</v>
      </c>
      <c r="FP222" s="113">
        <f t="shared" si="363"/>
        <v>0</v>
      </c>
      <c r="FQ222" s="113">
        <f t="shared" si="441"/>
        <v>0</v>
      </c>
      <c r="FR222" s="113">
        <f t="shared" si="364"/>
        <v>0</v>
      </c>
      <c r="FS222" s="113">
        <f t="shared" si="365"/>
        <v>0</v>
      </c>
      <c r="FT222" s="113">
        <f t="shared" si="366"/>
        <v>0</v>
      </c>
      <c r="FU222" s="113">
        <f t="shared" si="442"/>
        <v>0</v>
      </c>
      <c r="FV222" s="113">
        <f t="shared" si="443"/>
        <v>2550</v>
      </c>
      <c r="FW222" s="113">
        <f t="shared" si="444"/>
        <v>0</v>
      </c>
      <c r="FX222" s="113">
        <f t="shared" si="445"/>
        <v>0</v>
      </c>
      <c r="FY222" s="113">
        <f t="shared" si="446"/>
        <v>0</v>
      </c>
      <c r="FZ222" s="113">
        <f t="shared" si="447"/>
        <v>0</v>
      </c>
      <c r="GA222" s="113">
        <f t="shared" si="448"/>
        <v>0</v>
      </c>
      <c r="GB222" s="113">
        <f t="shared" si="449"/>
        <v>0</v>
      </c>
      <c r="GC222" s="113">
        <f t="shared" si="450"/>
        <v>0</v>
      </c>
    </row>
    <row r="223" spans="2:185" ht="12.75" customHeight="1" x14ac:dyDescent="0.2">
      <c r="B223" s="124">
        <v>216</v>
      </c>
      <c r="C223" s="121" t="s">
        <v>480</v>
      </c>
      <c r="D223" s="126" t="s">
        <v>253</v>
      </c>
      <c r="E223" s="40">
        <f>SUMIF(Entrada_Dados_Ano_2012!$C$7:$C$253,D223,Entrada_Dados_Ano_2012!$D$7:$D$253)</f>
        <v>0</v>
      </c>
      <c r="F223" s="40">
        <f>SUMIF(Entrada_Dados_Ano_2012!$C$7:$C$253,D223,Entrada_Dados_Ano_2012!$E$7:$E$253)</f>
        <v>0</v>
      </c>
      <c r="G223" s="40">
        <f>SUMIF(Entrada_Dados_Ano_2012!$C$7:$C$253,D223,Entrada_Dados_Ano_2012!$F$7:$F$253)</f>
        <v>0</v>
      </c>
      <c r="H223" s="40">
        <f ca="1">SUMIF(Entrada_Dados_Ano_2012!$C$7:$C$253,D223,Entrada_Dados_Ano_2012!$G$7:$G$251)</f>
        <v>0</v>
      </c>
      <c r="I223" s="40">
        <f>SUMIF(Entrada_Dados_Ano_2012!$C$7:$C$251,D223,Entrada_Dados_Ano_2012!$H$7:$H$253)</f>
        <v>130</v>
      </c>
      <c r="J223" s="40">
        <f>SUMIF(Entrada_Dados_Ano_2012!$C$7:$C$253,D223,Entrada_Dados_Ano_2012!$I$7:$I$253)</f>
        <v>0</v>
      </c>
      <c r="K223" s="40">
        <f>SUMIF(Entrada_Dados_Ano_2012!$C$7:$C$253,D223,Entrada_Dados_Ano_2012!$J$7:$J$253)</f>
        <v>0</v>
      </c>
      <c r="L223" s="40">
        <f>SUMIF(Entrada_Dados_Ano_2012!$C$7:$C$253,D223,Entrada_Dados_Ano_2012!$K$7:$K$253)</f>
        <v>0</v>
      </c>
      <c r="M223" s="40">
        <f>SUMIF(Entrada_Dados_Ano_2012!$C$7:$C$253,D223,Entrada_Dados_Ano_2012!$L$7:$L$253)</f>
        <v>0</v>
      </c>
      <c r="N223" s="40">
        <f>SUMIF(Entrada_Dados_Ano_2012!$C$7:$C$253,D223,Entrada_Dados_Ano_2012!$M$7:$M$253)</f>
        <v>0</v>
      </c>
      <c r="O223" s="40">
        <f>SUMIF(Entrada_Dados_Ano_2012!$C$7:$C$253,D223,Entrada_Dados_Ano_2012!$N$7:$N$253)</f>
        <v>0</v>
      </c>
      <c r="P223" s="40">
        <f>SUMIF(Entrada_Dados_Ano_2012!$C$7:$C$253,D223,Entrada_Dados_Ano_2012!$O$7:$O$253)</f>
        <v>0</v>
      </c>
      <c r="Q223" s="40">
        <f>SUMIF(Entrada_Dados_Ano_2012!$C$7:$C$253,D223,Entrada_Dados_Ano_2012!$P$7:$P$253)</f>
        <v>200</v>
      </c>
      <c r="R223" s="40">
        <f>SUMIF(Entrada_Dados_Ano_2012!$C$7:$C$253,D223,Entrada_Dados_Ano_2012!$Q$7:$Q$253)</f>
        <v>0</v>
      </c>
      <c r="S223" s="40">
        <f>SUMIF(Entrada_Dados_Ano_2012!$C$7:$C$253,D223,Entrada_Dados_Ano_2012!$R$7:$R$253)</f>
        <v>400</v>
      </c>
      <c r="T223" s="40">
        <f>SUMIF(Entrada_Dados_Ano_2012!$C$7:$C$253,D223,Entrada_Dados_Ano_2012!$S$7:$S$253)</f>
        <v>800</v>
      </c>
      <c r="U223" s="40">
        <f>SUMIF(Entrada_Dados_Ano_2012!$C$7:$C$253,D223,Entrada_Dados_Ano_2012!$T$7:$T$253)</f>
        <v>0</v>
      </c>
      <c r="V223" s="40">
        <f>SUMIF(Entrada_Dados_Ano_2012!$C$7:$C$253,D223,Entrada_Dados_Ano_2012!$U$7:$U$253)</f>
        <v>20</v>
      </c>
      <c r="W223" s="145">
        <f>SUMIF(Entrada_Dados_Ano_2012!$C$7:$C$253,D223,Entrada_Dados_Ano_2012!$V$7:$V$253)</f>
        <v>0</v>
      </c>
      <c r="X223" s="142">
        <f>SUMIF(Entrada_Dados_Ano_2012!$C$7:$C$253,D223,Entrada_Dados_Ano_2012!$Y$7:$Y$253)</f>
        <v>0</v>
      </c>
      <c r="Y223" s="40">
        <f>SUMIF(Entrada_Dados_Ano_2012!$C$7:$C$253,D223,Entrada_Dados_Ano_2012!$Z$7:$Z$253)</f>
        <v>0</v>
      </c>
      <c r="Z223" s="40">
        <f>SUMIF(Entrada_Dados_Ano_2012!$C$7:$C$253,D223,Entrada_Dados_Ano_2012!$AA$7:$AA$253)</f>
        <v>0</v>
      </c>
      <c r="AA223" s="40">
        <f>SUMIF(Entrada_Dados_Ano_2012!$C$7:$C$253,D223,Entrada_Dados_Ano_2012!$AB$7:$AB$253)</f>
        <v>0</v>
      </c>
      <c r="AB223" s="40">
        <f>SUMIF(Entrada_Dados_Ano_2012!$C$7:$C$253,D223,Entrada_Dados_Ano_2012!$AC$7:$AC$253)</f>
        <v>130</v>
      </c>
      <c r="AC223" s="40">
        <f>SUMIF(Entrada_Dados_Ano_2012!$C$7:$C$253,D223,Entrada_Dados_Ano_2012!$AD$7:$AD$253)</f>
        <v>0</v>
      </c>
      <c r="AD223" s="40">
        <f>SUMIF(Entrada_Dados_Ano_2012!$C$7:$C$253,D223,Entrada_Dados_Ano_2012!$AE$7:$AE$253)</f>
        <v>0</v>
      </c>
      <c r="AE223" s="40">
        <f>SUMIF(Entrada_Dados_Ano_2012!$C$7:$C$253,D223,Entrada_Dados_Ano_2012!$AF$7:$AF$253)</f>
        <v>0</v>
      </c>
      <c r="AF223" s="40">
        <f>SUMIF(Entrada_Dados_Ano_2012!$C$7:$C$253,D223,Entrada_Dados_Ano_2012!$AG$7:$AG$253)</f>
        <v>0</v>
      </c>
      <c r="AG223" s="40">
        <f>SUMIF(Entrada_Dados_Ano_2012!$C$7:$C$253,D223,Entrada_Dados_Ano_2012!$AH$7:$AH$253)</f>
        <v>0</v>
      </c>
      <c r="AH223" s="40">
        <f>SUMIF(Entrada_Dados_Ano_2012!$C$7:$C$253,D223,Entrada_Dados_Ano_2012!$AI$7:$AI$253)</f>
        <v>0</v>
      </c>
      <c r="AI223" s="40">
        <f>SUMIF(Entrada_Dados_Ano_2012!$C$7:$C$253,D223,Entrada_Dados_Ano_2012!$AJ$7:$AJ$253)</f>
        <v>0</v>
      </c>
      <c r="AJ223" s="40">
        <f>SUMIF(Entrada_Dados_Ano_2012!$C$7:$C$253,D223,Entrada_Dados_Ano_2012!$AK$7:$AK$253)</f>
        <v>200</v>
      </c>
      <c r="AK223" s="40">
        <f>SUMIF(Entrada_Dados_Ano_2012!$C$7:$C$253,D223,Entrada_Dados_Ano_2012!$AL$7:$AL$253)</f>
        <v>0</v>
      </c>
      <c r="AL223" s="40">
        <f>SUMIF(Entrada_Dados_Ano_2012!$C$7:$C$253,D223,Entrada_Dados_Ano_2012!$AM$7:$AM$253)</f>
        <v>400</v>
      </c>
      <c r="AM223" s="40">
        <f>SUMIF(Entrada_Dados_Ano_2012!$C$7:$C$253,D223,Entrada_Dados_Ano_2012!$AN$7:$AN$253)</f>
        <v>800</v>
      </c>
      <c r="AN223" s="40">
        <f>SUMIF(Entrada_Dados_Ano_2012!$C$7:$C$253,D223,Entrada_Dados_Ano_2012!$AO$7:$AO$253)</f>
        <v>0</v>
      </c>
      <c r="AO223" s="40">
        <f>SUMIF(Entrada_Dados_Ano_2012!$C$7:$C$253,D223,Entrada_Dados_Ano_2012!$AP$7:$AP$253)</f>
        <v>20</v>
      </c>
      <c r="AP223" s="145">
        <f>SUMIF(Entrada_Dados_Ano_2012!$C$7:$C$253,D223,Entrada_Dados_Ano_2012!$AQ$7:$AQ$253)</f>
        <v>0</v>
      </c>
      <c r="AQ223" s="142">
        <f>SUMIF(Entrada_Dados_Ano_2012!$C$7:$C$253,D223,Entrada_Dados_Ano_2012!$AT$7:$AT$253)</f>
        <v>0</v>
      </c>
      <c r="AR223" s="40">
        <f>SUMIF(Entrada_Dados_Ano_2012!$C$7:$C$253,D223,Entrada_Dados_Ano_2012!$AU$7:$AU$253)</f>
        <v>0</v>
      </c>
      <c r="AS223" s="40">
        <f>SUMIF(Entrada_Dados_Ano_2012!$C$7:$C$253,D223,Entrada_Dados_Ano_2012!$AV$7:$AV$253)</f>
        <v>0</v>
      </c>
      <c r="AT223" s="40">
        <f>SUMIF(Entrada_Dados_Ano_2012!$C$7:$C$253,D223,Entrada_Dados_Ano_2012!$AW$7:$AW$253)</f>
        <v>0</v>
      </c>
      <c r="AU223" s="40">
        <f>SUMIF(Entrada_Dados_Ano_2012!$C$7:$C$253,D223,Entrada_Dados_Ano_2012!$AX$7:$AX$253)</f>
        <v>247</v>
      </c>
      <c r="AV223" s="40">
        <f>SUMIF(Entrada_Dados_Ano_2012!$C$7:$C$253,D223,Entrada_Dados_Ano_2012!$AY$7:$AY$253)</f>
        <v>0</v>
      </c>
      <c r="AW223" s="40">
        <f>SUMIF(Entrada_Dados_Ano_2012!$C$7:$C$253,D223,Entrada_Dados_Ano_2012!$AZ$7:$AZ$253)</f>
        <v>0</v>
      </c>
      <c r="AX223" s="40">
        <f>SUMIF(Entrada_Dados_Ano_2012!$C$7:$C$253,D223,Entrada_Dados_Ano_2012!$BA$7:$BA$253)</f>
        <v>0</v>
      </c>
      <c r="AY223" s="40">
        <f>SUMIF(Entrada_Dados_Ano_2012!$C$7:$C$253,D223,Entrada_Dados_Ano_2012!$BB$7:$BB$253)</f>
        <v>0</v>
      </c>
      <c r="AZ223" s="40">
        <f>SUMIF(Entrada_Dados_Ano_2012!$C$7:$C$253,D223,Entrada_Dados_Ano_2012!$BC$7:$BC$253)</f>
        <v>0</v>
      </c>
      <c r="BA223" s="40">
        <f>SUMIF(Entrada_Dados_Ano_2012!$C$7:$C$253,D223,Entrada_Dados_Ano_2012!$BD$7:$BD$253)</f>
        <v>0</v>
      </c>
      <c r="BB223" s="40">
        <f>SUMIF(Entrada_Dados_Ano_2012!$C$7:$C$253,D223,Entrada_Dados_Ano_2012!$BE$7:$BE$253)</f>
        <v>0</v>
      </c>
      <c r="BC223" s="40">
        <f>SUMIF(Entrada_Dados_Ano_2012!$C$7:$C$253,D223,Entrada_Dados_Ano_2012!$BF$7:$BF$253)</f>
        <v>3200</v>
      </c>
      <c r="BD223" s="40">
        <f>SUMIF(Entrada_Dados_Ano_2012!$C$7:$C$253,D223,Entrada_Dados_Ano_2012!$BG$7:$BG$253)</f>
        <v>0</v>
      </c>
      <c r="BE223" s="40">
        <f>SUMIF(Entrada_Dados_Ano_2012!$C$7:$C$253,D223,Entrada_Dados_Ano_2012!$BH$7:$BH$253)</f>
        <v>1720</v>
      </c>
      <c r="BF223" s="40">
        <f>SUMIF(Entrada_Dados_Ano_2012!$C$7:$C$253,D223,Entrada_Dados_Ano_2012!$BI$7:$BI$253)</f>
        <v>2160</v>
      </c>
      <c r="BG223" s="40">
        <f>SUMIF(Entrada_Dados_Ano_2012!$C$7:$C$253,D223,Entrada_Dados_Ano_2012!$BJ$7:$BJ$253)</f>
        <v>0</v>
      </c>
      <c r="BH223" s="40">
        <f>SUMIF(Entrada_Dados_Ano_2012!$C$7:$C$253,D223,Entrada_Dados_Ano_2012!$BK$7:$BK$253)</f>
        <v>1240</v>
      </c>
      <c r="BI223" s="40">
        <f>SUMIF(Entrada_Dados_Ano_2012!$C$7:$C$253,D223,Entrada_Dados_Ano_2012!$BL$7:$BL$253)</f>
        <v>0</v>
      </c>
      <c r="BK223" s="80">
        <v>216</v>
      </c>
      <c r="BL223" s="81">
        <f t="shared" si="367"/>
        <v>0</v>
      </c>
      <c r="BM223" s="80" t="str">
        <f>IF(BL223=1,SUM($BL$8:BL223),"")</f>
        <v/>
      </c>
      <c r="BN223" s="86" t="str">
        <f t="shared" si="368"/>
        <v>São Francisco de Goiás</v>
      </c>
      <c r="BO223" s="117">
        <f t="shared" si="451"/>
        <v>0</v>
      </c>
      <c r="BP223" s="116">
        <f>HLOOKUP($BP$6,$BZ$6:DI223,BX223)</f>
        <v>0</v>
      </c>
      <c r="BQ223" s="117">
        <f>HLOOKUP($BQ$6,$DJ$6:ES223,BX223)</f>
        <v>0</v>
      </c>
      <c r="BR223" s="116">
        <f>HLOOKUP($BR$6,$ET$6:GC223,BX223)</f>
        <v>0</v>
      </c>
      <c r="BS223" s="84" t="str">
        <f t="shared" si="369"/>
        <v/>
      </c>
      <c r="BT223" s="96" t="str">
        <f>IF((SUM($BL222:$BL$254)=0),"",IF($BK223=VLOOKUP($BK223,$BM$8:$BM$254,1),IF(VLOOKUP($BK223,$BM$8:$BO$254,2)=0,"",VLOOKUP($BK223,$BM$8:$BO$254,3))," "))</f>
        <v/>
      </c>
      <c r="BU223" s="93" t="str">
        <f t="shared" si="370"/>
        <v/>
      </c>
      <c r="BV223" s="90" t="str">
        <f t="shared" si="371"/>
        <v/>
      </c>
      <c r="BW223" s="93" t="str">
        <f t="shared" si="372"/>
        <v/>
      </c>
      <c r="BX223" s="97">
        <v>218</v>
      </c>
      <c r="BY223" s="29"/>
      <c r="BZ223" s="113"/>
      <c r="CA223" s="113">
        <f t="shared" si="373"/>
        <v>0</v>
      </c>
      <c r="CB223" s="113">
        <f t="shared" si="374"/>
        <v>0</v>
      </c>
      <c r="CC223" s="113">
        <f t="shared" si="375"/>
        <v>0</v>
      </c>
      <c r="CD223" s="113">
        <f t="shared" si="376"/>
        <v>0</v>
      </c>
      <c r="CE223" s="113">
        <f t="shared" ca="1" si="377"/>
        <v>0</v>
      </c>
      <c r="CF223" s="113">
        <f t="shared" si="378"/>
        <v>130</v>
      </c>
      <c r="CG223" s="113">
        <f t="shared" si="379"/>
        <v>50</v>
      </c>
      <c r="CH223" s="113">
        <f t="shared" si="380"/>
        <v>0</v>
      </c>
      <c r="CI223" s="113">
        <f t="shared" si="340"/>
        <v>0</v>
      </c>
      <c r="CJ223" s="113">
        <f t="shared" si="341"/>
        <v>0</v>
      </c>
      <c r="CK223" s="113">
        <f t="shared" si="381"/>
        <v>0</v>
      </c>
      <c r="CL223" s="113">
        <f t="shared" si="382"/>
        <v>0</v>
      </c>
      <c r="CM223" s="113">
        <f t="shared" si="383"/>
        <v>0</v>
      </c>
      <c r="CN223" s="113">
        <f t="shared" si="384"/>
        <v>0</v>
      </c>
      <c r="CO223" s="113">
        <f t="shared" si="385"/>
        <v>0</v>
      </c>
      <c r="CP223" s="113">
        <f t="shared" si="386"/>
        <v>0</v>
      </c>
      <c r="CQ223" s="113">
        <f t="shared" si="387"/>
        <v>0</v>
      </c>
      <c r="CR223" s="113">
        <f t="shared" si="388"/>
        <v>0</v>
      </c>
      <c r="CS223" s="113">
        <f t="shared" si="342"/>
        <v>0</v>
      </c>
      <c r="CT223" s="113">
        <f t="shared" si="343"/>
        <v>0</v>
      </c>
      <c r="CU223" s="113">
        <f t="shared" si="344"/>
        <v>0</v>
      </c>
      <c r="CV223" s="113">
        <f t="shared" si="345"/>
        <v>0</v>
      </c>
      <c r="CW223" s="113">
        <f t="shared" si="389"/>
        <v>200</v>
      </c>
      <c r="CX223" s="113">
        <f t="shared" si="346"/>
        <v>0</v>
      </c>
      <c r="CY223" s="113">
        <f t="shared" si="347"/>
        <v>0</v>
      </c>
      <c r="CZ223" s="113">
        <f t="shared" si="348"/>
        <v>0</v>
      </c>
      <c r="DA223" s="113">
        <f t="shared" si="390"/>
        <v>0</v>
      </c>
      <c r="DB223" s="113">
        <f t="shared" si="391"/>
        <v>400</v>
      </c>
      <c r="DC223" s="113">
        <f t="shared" si="392"/>
        <v>0</v>
      </c>
      <c r="DD223" s="113">
        <f t="shared" si="393"/>
        <v>800</v>
      </c>
      <c r="DE223" s="113">
        <f t="shared" si="394"/>
        <v>0</v>
      </c>
      <c r="DF223" s="113">
        <f t="shared" si="395"/>
        <v>10</v>
      </c>
      <c r="DG223" s="113">
        <f t="shared" si="396"/>
        <v>20</v>
      </c>
      <c r="DH223" s="113">
        <f t="shared" si="397"/>
        <v>0</v>
      </c>
      <c r="DI223" s="113">
        <f t="shared" si="398"/>
        <v>0</v>
      </c>
      <c r="DJ223" s="113"/>
      <c r="DK223" s="113">
        <f t="shared" si="399"/>
        <v>0</v>
      </c>
      <c r="DL223" s="113">
        <f t="shared" si="400"/>
        <v>0</v>
      </c>
      <c r="DM223" s="113">
        <f t="shared" si="401"/>
        <v>0</v>
      </c>
      <c r="DN223" s="113">
        <f t="shared" si="402"/>
        <v>0</v>
      </c>
      <c r="DO223" s="113">
        <f t="shared" si="403"/>
        <v>0</v>
      </c>
      <c r="DP223" s="113">
        <f t="shared" si="404"/>
        <v>130</v>
      </c>
      <c r="DQ223" s="113">
        <f t="shared" si="405"/>
        <v>50</v>
      </c>
      <c r="DR223" s="113">
        <f t="shared" si="406"/>
        <v>0</v>
      </c>
      <c r="DS223" s="113">
        <f t="shared" si="349"/>
        <v>0</v>
      </c>
      <c r="DT223" s="113">
        <f t="shared" si="350"/>
        <v>0</v>
      </c>
      <c r="DU223" s="113">
        <f t="shared" si="407"/>
        <v>0</v>
      </c>
      <c r="DV223" s="113">
        <f t="shared" si="408"/>
        <v>0</v>
      </c>
      <c r="DW223" s="113">
        <f t="shared" si="409"/>
        <v>0</v>
      </c>
      <c r="DX223" s="113">
        <f t="shared" si="410"/>
        <v>0</v>
      </c>
      <c r="DY223" s="113">
        <f t="shared" si="411"/>
        <v>0</v>
      </c>
      <c r="DZ223" s="113">
        <f t="shared" si="412"/>
        <v>0</v>
      </c>
      <c r="EA223" s="113">
        <f t="shared" si="413"/>
        <v>0</v>
      </c>
      <c r="EB223" s="113">
        <f t="shared" si="414"/>
        <v>0</v>
      </c>
      <c r="EC223" s="113">
        <f t="shared" si="351"/>
        <v>0</v>
      </c>
      <c r="ED223" s="113">
        <f t="shared" si="352"/>
        <v>0</v>
      </c>
      <c r="EE223" s="113">
        <f t="shared" si="353"/>
        <v>0</v>
      </c>
      <c r="EF223" s="113">
        <f t="shared" si="354"/>
        <v>0</v>
      </c>
      <c r="EG223" s="113">
        <f t="shared" si="415"/>
        <v>200</v>
      </c>
      <c r="EH223" s="113">
        <f t="shared" si="355"/>
        <v>0</v>
      </c>
      <c r="EI223" s="113">
        <f t="shared" si="356"/>
        <v>0</v>
      </c>
      <c r="EJ223" s="113">
        <f t="shared" si="357"/>
        <v>0</v>
      </c>
      <c r="EK223" s="113">
        <f t="shared" si="416"/>
        <v>0</v>
      </c>
      <c r="EL223" s="113">
        <f t="shared" si="417"/>
        <v>400</v>
      </c>
      <c r="EM223" s="113">
        <f t="shared" si="418"/>
        <v>0</v>
      </c>
      <c r="EN223" s="113">
        <f t="shared" si="419"/>
        <v>800</v>
      </c>
      <c r="EO223" s="113">
        <f t="shared" si="420"/>
        <v>0</v>
      </c>
      <c r="EP223" s="113">
        <f t="shared" si="421"/>
        <v>10</v>
      </c>
      <c r="EQ223" s="113">
        <f t="shared" si="422"/>
        <v>20</v>
      </c>
      <c r="ER223" s="113">
        <f t="shared" si="423"/>
        <v>0</v>
      </c>
      <c r="ES223" s="113">
        <f t="shared" si="424"/>
        <v>0</v>
      </c>
      <c r="ET223" s="113"/>
      <c r="EU223" s="113">
        <f t="shared" si="425"/>
        <v>0</v>
      </c>
      <c r="EV223" s="113">
        <f t="shared" si="426"/>
        <v>0</v>
      </c>
      <c r="EW223" s="113">
        <f t="shared" si="427"/>
        <v>0</v>
      </c>
      <c r="EX223" s="113">
        <f t="shared" si="428"/>
        <v>0</v>
      </c>
      <c r="EY223" s="113">
        <f t="shared" si="429"/>
        <v>0</v>
      </c>
      <c r="EZ223" s="113">
        <f t="shared" si="430"/>
        <v>247</v>
      </c>
      <c r="FA223" s="113">
        <f t="shared" si="431"/>
        <v>450</v>
      </c>
      <c r="FB223" s="113">
        <f t="shared" si="432"/>
        <v>0</v>
      </c>
      <c r="FC223" s="113">
        <f t="shared" si="358"/>
        <v>0</v>
      </c>
      <c r="FD223" s="113">
        <f t="shared" si="359"/>
        <v>0</v>
      </c>
      <c r="FE223" s="113">
        <f t="shared" si="433"/>
        <v>0</v>
      </c>
      <c r="FF223" s="113">
        <f t="shared" si="434"/>
        <v>0</v>
      </c>
      <c r="FG223" s="113">
        <f t="shared" si="435"/>
        <v>0</v>
      </c>
      <c r="FH223" s="113">
        <f t="shared" si="436"/>
        <v>0</v>
      </c>
      <c r="FI223" s="113">
        <f t="shared" si="437"/>
        <v>0</v>
      </c>
      <c r="FJ223" s="113">
        <f t="shared" si="438"/>
        <v>0</v>
      </c>
      <c r="FK223" s="113">
        <f t="shared" si="439"/>
        <v>0</v>
      </c>
      <c r="FL223" s="113">
        <f t="shared" si="440"/>
        <v>0</v>
      </c>
      <c r="FM223" s="113">
        <f t="shared" si="360"/>
        <v>0</v>
      </c>
      <c r="FN223" s="113">
        <f t="shared" si="361"/>
        <v>0</v>
      </c>
      <c r="FO223" s="113">
        <f t="shared" si="362"/>
        <v>0</v>
      </c>
      <c r="FP223" s="113">
        <f t="shared" si="363"/>
        <v>0</v>
      </c>
      <c r="FQ223" s="113">
        <f t="shared" si="441"/>
        <v>3200</v>
      </c>
      <c r="FR223" s="113">
        <f t="shared" si="364"/>
        <v>0</v>
      </c>
      <c r="FS223" s="113">
        <f t="shared" si="365"/>
        <v>0</v>
      </c>
      <c r="FT223" s="113">
        <f t="shared" si="366"/>
        <v>0</v>
      </c>
      <c r="FU223" s="113">
        <f t="shared" si="442"/>
        <v>0</v>
      </c>
      <c r="FV223" s="113">
        <f t="shared" si="443"/>
        <v>1720</v>
      </c>
      <c r="FW223" s="113">
        <f t="shared" si="444"/>
        <v>0</v>
      </c>
      <c r="FX223" s="113">
        <f t="shared" si="445"/>
        <v>2160</v>
      </c>
      <c r="FY223" s="113">
        <f t="shared" si="446"/>
        <v>0</v>
      </c>
      <c r="FZ223" s="113">
        <f t="shared" si="447"/>
        <v>150</v>
      </c>
      <c r="GA223" s="113">
        <f t="shared" si="448"/>
        <v>1240</v>
      </c>
      <c r="GB223" s="113">
        <f t="shared" si="449"/>
        <v>0</v>
      </c>
      <c r="GC223" s="113">
        <f t="shared" si="450"/>
        <v>0</v>
      </c>
    </row>
    <row r="224" spans="2:185" ht="12.75" customHeight="1" x14ac:dyDescent="0.2">
      <c r="B224" s="124">
        <v>217</v>
      </c>
      <c r="C224" s="121" t="s">
        <v>482</v>
      </c>
      <c r="D224" s="126" t="s">
        <v>255</v>
      </c>
      <c r="E224" s="40">
        <f>SUMIF(Entrada_Dados_Ano_2012!$C$7:$C$253,D224,Entrada_Dados_Ano_2012!$D$7:$D$253)</f>
        <v>0</v>
      </c>
      <c r="F224" s="40">
        <f>SUMIF(Entrada_Dados_Ano_2012!$C$7:$C$253,D224,Entrada_Dados_Ano_2012!$E$7:$E$253)</f>
        <v>0</v>
      </c>
      <c r="G224" s="40">
        <f>SUMIF(Entrada_Dados_Ano_2012!$C$7:$C$253,D224,Entrada_Dados_Ano_2012!$F$7:$F$253)</f>
        <v>0</v>
      </c>
      <c r="H224" s="40">
        <f ca="1">SUMIF(Entrada_Dados_Ano_2012!$C$7:$C$253,D224,Entrada_Dados_Ano_2012!$G$7:$G$251)</f>
        <v>0</v>
      </c>
      <c r="I224" s="40">
        <f>SUMIF(Entrada_Dados_Ano_2012!$C$7:$C$251,D224,Entrada_Dados_Ano_2012!$H$7:$H$253)</f>
        <v>80</v>
      </c>
      <c r="J224" s="40">
        <f>SUMIF(Entrada_Dados_Ano_2012!$C$7:$C$253,D224,Entrada_Dados_Ano_2012!$I$7:$I$253)</f>
        <v>0</v>
      </c>
      <c r="K224" s="40">
        <f>SUMIF(Entrada_Dados_Ano_2012!$C$7:$C$253,D224,Entrada_Dados_Ano_2012!$J$7:$J$253)</f>
        <v>0</v>
      </c>
      <c r="L224" s="40">
        <f>SUMIF(Entrada_Dados_Ano_2012!$C$7:$C$253,D224,Entrada_Dados_Ano_2012!$K$7:$K$253)</f>
        <v>0</v>
      </c>
      <c r="M224" s="40">
        <f>SUMIF(Entrada_Dados_Ano_2012!$C$7:$C$253,D224,Entrada_Dados_Ano_2012!$L$7:$L$253)</f>
        <v>0</v>
      </c>
      <c r="N224" s="40">
        <f>SUMIF(Entrada_Dados_Ano_2012!$C$7:$C$253,D224,Entrada_Dados_Ano_2012!$M$7:$M$253)</f>
        <v>0</v>
      </c>
      <c r="O224" s="40">
        <f>SUMIF(Entrada_Dados_Ano_2012!$C$7:$C$253,D224,Entrada_Dados_Ano_2012!$N$7:$N$253)</f>
        <v>0</v>
      </c>
      <c r="P224" s="40">
        <f>SUMIF(Entrada_Dados_Ano_2012!$C$7:$C$253,D224,Entrada_Dados_Ano_2012!$O$7:$O$253)</f>
        <v>0</v>
      </c>
      <c r="Q224" s="40">
        <f>SUMIF(Entrada_Dados_Ano_2012!$C$7:$C$253,D224,Entrada_Dados_Ano_2012!$P$7:$P$253)</f>
        <v>10</v>
      </c>
      <c r="R224" s="40">
        <f>SUMIF(Entrada_Dados_Ano_2012!$C$7:$C$253,D224,Entrada_Dados_Ano_2012!$Q$7:$Q$253)</f>
        <v>0</v>
      </c>
      <c r="S224" s="40">
        <f>SUMIF(Entrada_Dados_Ano_2012!$C$7:$C$253,D224,Entrada_Dados_Ano_2012!$R$7:$R$253)</f>
        <v>800</v>
      </c>
      <c r="T224" s="40">
        <f>SUMIF(Entrada_Dados_Ano_2012!$C$7:$C$253,D224,Entrada_Dados_Ano_2012!$S$7:$S$253)</f>
        <v>4000</v>
      </c>
      <c r="U224" s="40">
        <f>SUMIF(Entrada_Dados_Ano_2012!$C$7:$C$253,D224,Entrada_Dados_Ano_2012!$T$7:$T$253)</f>
        <v>0</v>
      </c>
      <c r="V224" s="40">
        <f>SUMIF(Entrada_Dados_Ano_2012!$C$7:$C$253,D224,Entrada_Dados_Ano_2012!$U$7:$U$253)</f>
        <v>0</v>
      </c>
      <c r="W224" s="145">
        <f>SUMIF(Entrada_Dados_Ano_2012!$C$7:$C$253,D224,Entrada_Dados_Ano_2012!$V$7:$V$253)</f>
        <v>0</v>
      </c>
      <c r="X224" s="142">
        <f>SUMIF(Entrada_Dados_Ano_2012!$C$7:$C$253,D224,Entrada_Dados_Ano_2012!$Y$7:$Y$253)</f>
        <v>0</v>
      </c>
      <c r="Y224" s="40">
        <f>SUMIF(Entrada_Dados_Ano_2012!$C$7:$C$253,D224,Entrada_Dados_Ano_2012!$Z$7:$Z$253)</f>
        <v>0</v>
      </c>
      <c r="Z224" s="40">
        <f>SUMIF(Entrada_Dados_Ano_2012!$C$7:$C$253,D224,Entrada_Dados_Ano_2012!$AA$7:$AA$253)</f>
        <v>0</v>
      </c>
      <c r="AA224" s="40">
        <f>SUMIF(Entrada_Dados_Ano_2012!$C$7:$C$253,D224,Entrada_Dados_Ano_2012!$AB$7:$AB$253)</f>
        <v>0</v>
      </c>
      <c r="AB224" s="40">
        <f>SUMIF(Entrada_Dados_Ano_2012!$C$7:$C$253,D224,Entrada_Dados_Ano_2012!$AC$7:$AC$253)</f>
        <v>80</v>
      </c>
      <c r="AC224" s="40">
        <f>SUMIF(Entrada_Dados_Ano_2012!$C$7:$C$253,D224,Entrada_Dados_Ano_2012!$AD$7:$AD$253)</f>
        <v>0</v>
      </c>
      <c r="AD224" s="40">
        <f>SUMIF(Entrada_Dados_Ano_2012!$C$7:$C$253,D224,Entrada_Dados_Ano_2012!$AE$7:$AE$253)</f>
        <v>0</v>
      </c>
      <c r="AE224" s="40">
        <f>SUMIF(Entrada_Dados_Ano_2012!$C$7:$C$253,D224,Entrada_Dados_Ano_2012!$AF$7:$AF$253)</f>
        <v>0</v>
      </c>
      <c r="AF224" s="40">
        <f>SUMIF(Entrada_Dados_Ano_2012!$C$7:$C$253,D224,Entrada_Dados_Ano_2012!$AG$7:$AG$253)</f>
        <v>0</v>
      </c>
      <c r="AG224" s="40">
        <f>SUMIF(Entrada_Dados_Ano_2012!$C$7:$C$253,D224,Entrada_Dados_Ano_2012!$AH$7:$AH$253)</f>
        <v>0</v>
      </c>
      <c r="AH224" s="40">
        <f>SUMIF(Entrada_Dados_Ano_2012!$C$7:$C$253,D224,Entrada_Dados_Ano_2012!$AI$7:$AI$253)</f>
        <v>0</v>
      </c>
      <c r="AI224" s="40">
        <f>SUMIF(Entrada_Dados_Ano_2012!$C$7:$C$253,D224,Entrada_Dados_Ano_2012!$AJ$7:$AJ$253)</f>
        <v>0</v>
      </c>
      <c r="AJ224" s="40">
        <f>SUMIF(Entrada_Dados_Ano_2012!$C$7:$C$253,D224,Entrada_Dados_Ano_2012!$AK$7:$AK$253)</f>
        <v>10</v>
      </c>
      <c r="AK224" s="40">
        <f>SUMIF(Entrada_Dados_Ano_2012!$C$7:$C$253,D224,Entrada_Dados_Ano_2012!$AL$7:$AL$253)</f>
        <v>0</v>
      </c>
      <c r="AL224" s="40">
        <f>SUMIF(Entrada_Dados_Ano_2012!$C$7:$C$253,D224,Entrada_Dados_Ano_2012!$AM$7:$AM$253)</f>
        <v>800</v>
      </c>
      <c r="AM224" s="40">
        <f>SUMIF(Entrada_Dados_Ano_2012!$C$7:$C$253,D224,Entrada_Dados_Ano_2012!$AN$7:$AN$253)</f>
        <v>4000</v>
      </c>
      <c r="AN224" s="40">
        <f>SUMIF(Entrada_Dados_Ano_2012!$C$7:$C$253,D224,Entrada_Dados_Ano_2012!$AO$7:$AO$253)</f>
        <v>0</v>
      </c>
      <c r="AO224" s="40">
        <f>SUMIF(Entrada_Dados_Ano_2012!$C$7:$C$253,D224,Entrada_Dados_Ano_2012!$AP$7:$AP$253)</f>
        <v>0</v>
      </c>
      <c r="AP224" s="145">
        <f>SUMIF(Entrada_Dados_Ano_2012!$C$7:$C$253,D224,Entrada_Dados_Ano_2012!$AQ$7:$AQ$253)</f>
        <v>0</v>
      </c>
      <c r="AQ224" s="142">
        <f>SUMIF(Entrada_Dados_Ano_2012!$C$7:$C$253,D224,Entrada_Dados_Ano_2012!$AT$7:$AT$253)</f>
        <v>0</v>
      </c>
      <c r="AR224" s="40">
        <f>SUMIF(Entrada_Dados_Ano_2012!$C$7:$C$253,D224,Entrada_Dados_Ano_2012!$AU$7:$AU$253)</f>
        <v>0</v>
      </c>
      <c r="AS224" s="40">
        <f>SUMIF(Entrada_Dados_Ano_2012!$C$7:$C$253,D224,Entrada_Dados_Ano_2012!$AV$7:$AV$253)</f>
        <v>0</v>
      </c>
      <c r="AT224" s="40">
        <f>SUMIF(Entrada_Dados_Ano_2012!$C$7:$C$253,D224,Entrada_Dados_Ano_2012!$AW$7:$AW$253)</f>
        <v>0</v>
      </c>
      <c r="AU224" s="40">
        <f>SUMIF(Entrada_Dados_Ano_2012!$C$7:$C$253,D224,Entrada_Dados_Ano_2012!$AX$7:$AX$253)</f>
        <v>176</v>
      </c>
      <c r="AV224" s="40">
        <f>SUMIF(Entrada_Dados_Ano_2012!$C$7:$C$253,D224,Entrada_Dados_Ano_2012!$AY$7:$AY$253)</f>
        <v>0</v>
      </c>
      <c r="AW224" s="40">
        <f>SUMIF(Entrada_Dados_Ano_2012!$C$7:$C$253,D224,Entrada_Dados_Ano_2012!$AZ$7:$AZ$253)</f>
        <v>0</v>
      </c>
      <c r="AX224" s="40">
        <f>SUMIF(Entrada_Dados_Ano_2012!$C$7:$C$253,D224,Entrada_Dados_Ano_2012!$BA$7:$BA$253)</f>
        <v>0</v>
      </c>
      <c r="AY224" s="40">
        <f>SUMIF(Entrada_Dados_Ano_2012!$C$7:$C$253,D224,Entrada_Dados_Ano_2012!$BB$7:$BB$253)</f>
        <v>0</v>
      </c>
      <c r="AZ224" s="40">
        <f>SUMIF(Entrada_Dados_Ano_2012!$C$7:$C$253,D224,Entrada_Dados_Ano_2012!$BC$7:$BC$253)</f>
        <v>0</v>
      </c>
      <c r="BA224" s="40">
        <f>SUMIF(Entrada_Dados_Ano_2012!$C$7:$C$253,D224,Entrada_Dados_Ano_2012!$BD$7:$BD$253)</f>
        <v>0</v>
      </c>
      <c r="BB224" s="40">
        <f>SUMIF(Entrada_Dados_Ano_2012!$C$7:$C$253,D224,Entrada_Dados_Ano_2012!$BE$7:$BE$253)</f>
        <v>0</v>
      </c>
      <c r="BC224" s="40">
        <f>SUMIF(Entrada_Dados_Ano_2012!$C$7:$C$253,D224,Entrada_Dados_Ano_2012!$BF$7:$BF$253)</f>
        <v>150</v>
      </c>
      <c r="BD224" s="40">
        <f>SUMIF(Entrada_Dados_Ano_2012!$C$7:$C$253,D224,Entrada_Dados_Ano_2012!$BG$7:$BG$253)</f>
        <v>0</v>
      </c>
      <c r="BE224" s="40">
        <f>SUMIF(Entrada_Dados_Ano_2012!$C$7:$C$253,D224,Entrada_Dados_Ano_2012!$BH$7:$BH$253)</f>
        <v>5440</v>
      </c>
      <c r="BF224" s="40">
        <f>SUMIF(Entrada_Dados_Ano_2012!$C$7:$C$253,D224,Entrada_Dados_Ano_2012!$BI$7:$BI$253)</f>
        <v>11200</v>
      </c>
      <c r="BG224" s="40">
        <f>SUMIF(Entrada_Dados_Ano_2012!$C$7:$C$253,D224,Entrada_Dados_Ano_2012!$BJ$7:$BJ$253)</f>
        <v>0</v>
      </c>
      <c r="BH224" s="40">
        <f>SUMIF(Entrada_Dados_Ano_2012!$C$7:$C$253,D224,Entrada_Dados_Ano_2012!$BK$7:$BK$253)</f>
        <v>0</v>
      </c>
      <c r="BI224" s="40">
        <f>SUMIF(Entrada_Dados_Ano_2012!$C$7:$C$253,D224,Entrada_Dados_Ano_2012!$BL$7:$BL$253)</f>
        <v>0</v>
      </c>
      <c r="BK224" s="80">
        <v>217</v>
      </c>
      <c r="BL224" s="81">
        <f t="shared" si="367"/>
        <v>0</v>
      </c>
      <c r="BM224" s="80" t="str">
        <f>IF(BL224=1,SUM($BL$8:BL224),"")</f>
        <v/>
      </c>
      <c r="BN224" s="86" t="str">
        <f t="shared" si="368"/>
        <v>São João da Paraúna</v>
      </c>
      <c r="BO224" s="117">
        <f t="shared" si="451"/>
        <v>0</v>
      </c>
      <c r="BP224" s="116">
        <f>HLOOKUP($BP$6,$BZ$6:DI224,BX224)</f>
        <v>0</v>
      </c>
      <c r="BQ224" s="117">
        <f>HLOOKUP($BQ$6,$DJ$6:ES224,BX224)</f>
        <v>0</v>
      </c>
      <c r="BR224" s="116">
        <f>HLOOKUP($BR$6,$ET$6:GC224,BX224)</f>
        <v>0</v>
      </c>
      <c r="BS224" s="84" t="str">
        <f t="shared" si="369"/>
        <v/>
      </c>
      <c r="BT224" s="96" t="str">
        <f>IF((SUM($BL223:$BL$254)=0),"",IF($BK224=VLOOKUP($BK224,$BM$8:$BM$254,1),IF(VLOOKUP($BK224,$BM$8:$BO$254,2)=0,"",VLOOKUP($BK224,$BM$8:$BO$254,3))," "))</f>
        <v/>
      </c>
      <c r="BU224" s="93" t="str">
        <f t="shared" si="370"/>
        <v/>
      </c>
      <c r="BV224" s="90" t="str">
        <f t="shared" si="371"/>
        <v/>
      </c>
      <c r="BW224" s="93" t="str">
        <f t="shared" si="372"/>
        <v/>
      </c>
      <c r="BX224" s="97">
        <v>219</v>
      </c>
      <c r="BY224" s="29"/>
      <c r="BZ224" s="113"/>
      <c r="CA224" s="113">
        <f t="shared" si="373"/>
        <v>0</v>
      </c>
      <c r="CB224" s="113">
        <f t="shared" si="374"/>
        <v>0</v>
      </c>
      <c r="CC224" s="113">
        <f t="shared" si="375"/>
        <v>0</v>
      </c>
      <c r="CD224" s="113">
        <f t="shared" si="376"/>
        <v>0</v>
      </c>
      <c r="CE224" s="113">
        <f t="shared" ca="1" si="377"/>
        <v>0</v>
      </c>
      <c r="CF224" s="113">
        <f t="shared" si="378"/>
        <v>80</v>
      </c>
      <c r="CG224" s="113">
        <f t="shared" si="379"/>
        <v>0</v>
      </c>
      <c r="CH224" s="113">
        <f t="shared" si="380"/>
        <v>0</v>
      </c>
      <c r="CI224" s="113">
        <f t="shared" si="340"/>
        <v>30</v>
      </c>
      <c r="CJ224" s="113">
        <f t="shared" si="341"/>
        <v>0</v>
      </c>
      <c r="CK224" s="113">
        <f t="shared" si="381"/>
        <v>0</v>
      </c>
      <c r="CL224" s="113">
        <f t="shared" si="382"/>
        <v>0</v>
      </c>
      <c r="CM224" s="113">
        <f t="shared" si="383"/>
        <v>30</v>
      </c>
      <c r="CN224" s="113">
        <f t="shared" si="384"/>
        <v>0</v>
      </c>
      <c r="CO224" s="113">
        <f t="shared" si="385"/>
        <v>0</v>
      </c>
      <c r="CP224" s="113">
        <f t="shared" si="386"/>
        <v>0</v>
      </c>
      <c r="CQ224" s="113">
        <f t="shared" si="387"/>
        <v>0</v>
      </c>
      <c r="CR224" s="113">
        <f t="shared" si="388"/>
        <v>0</v>
      </c>
      <c r="CS224" s="113">
        <f t="shared" si="342"/>
        <v>0</v>
      </c>
      <c r="CT224" s="113">
        <f t="shared" si="343"/>
        <v>0</v>
      </c>
      <c r="CU224" s="113">
        <f t="shared" si="344"/>
        <v>0</v>
      </c>
      <c r="CV224" s="113">
        <f t="shared" si="345"/>
        <v>0</v>
      </c>
      <c r="CW224" s="113">
        <f t="shared" si="389"/>
        <v>10</v>
      </c>
      <c r="CX224" s="113">
        <f t="shared" si="346"/>
        <v>0</v>
      </c>
      <c r="CY224" s="113">
        <f t="shared" si="347"/>
        <v>0</v>
      </c>
      <c r="CZ224" s="113">
        <f t="shared" si="348"/>
        <v>0</v>
      </c>
      <c r="DA224" s="113">
        <f t="shared" si="390"/>
        <v>0</v>
      </c>
      <c r="DB224" s="113">
        <f t="shared" si="391"/>
        <v>800</v>
      </c>
      <c r="DC224" s="113">
        <f t="shared" si="392"/>
        <v>0</v>
      </c>
      <c r="DD224" s="113">
        <f t="shared" si="393"/>
        <v>4000</v>
      </c>
      <c r="DE224" s="113">
        <f t="shared" si="394"/>
        <v>0</v>
      </c>
      <c r="DF224" s="113">
        <f t="shared" si="395"/>
        <v>0</v>
      </c>
      <c r="DG224" s="113">
        <f t="shared" si="396"/>
        <v>0</v>
      </c>
      <c r="DH224" s="113">
        <f t="shared" si="397"/>
        <v>0</v>
      </c>
      <c r="DI224" s="113">
        <f t="shared" si="398"/>
        <v>8</v>
      </c>
      <c r="DJ224" s="113"/>
      <c r="DK224" s="113">
        <f t="shared" si="399"/>
        <v>0</v>
      </c>
      <c r="DL224" s="113">
        <f t="shared" si="400"/>
        <v>0</v>
      </c>
      <c r="DM224" s="113">
        <f t="shared" si="401"/>
        <v>0</v>
      </c>
      <c r="DN224" s="113">
        <f t="shared" si="402"/>
        <v>0</v>
      </c>
      <c r="DO224" s="113">
        <f t="shared" si="403"/>
        <v>0</v>
      </c>
      <c r="DP224" s="113">
        <f t="shared" si="404"/>
        <v>80</v>
      </c>
      <c r="DQ224" s="113">
        <f t="shared" si="405"/>
        <v>0</v>
      </c>
      <c r="DR224" s="113">
        <f t="shared" si="406"/>
        <v>0</v>
      </c>
      <c r="DS224" s="113">
        <f t="shared" si="349"/>
        <v>30</v>
      </c>
      <c r="DT224" s="113">
        <f t="shared" si="350"/>
        <v>0</v>
      </c>
      <c r="DU224" s="113">
        <f t="shared" si="407"/>
        <v>0</v>
      </c>
      <c r="DV224" s="113">
        <f t="shared" si="408"/>
        <v>0</v>
      </c>
      <c r="DW224" s="113">
        <f t="shared" si="409"/>
        <v>30</v>
      </c>
      <c r="DX224" s="113">
        <f t="shared" si="410"/>
        <v>0</v>
      </c>
      <c r="DY224" s="113">
        <f t="shared" si="411"/>
        <v>0</v>
      </c>
      <c r="DZ224" s="113">
        <f t="shared" si="412"/>
        <v>0</v>
      </c>
      <c r="EA224" s="113">
        <f t="shared" si="413"/>
        <v>0</v>
      </c>
      <c r="EB224" s="113">
        <f t="shared" si="414"/>
        <v>0</v>
      </c>
      <c r="EC224" s="113">
        <f t="shared" si="351"/>
        <v>0</v>
      </c>
      <c r="ED224" s="113">
        <f t="shared" si="352"/>
        <v>0</v>
      </c>
      <c r="EE224" s="113">
        <f t="shared" si="353"/>
        <v>0</v>
      </c>
      <c r="EF224" s="113">
        <f t="shared" si="354"/>
        <v>0</v>
      </c>
      <c r="EG224" s="113">
        <f t="shared" si="415"/>
        <v>10</v>
      </c>
      <c r="EH224" s="113">
        <f t="shared" si="355"/>
        <v>0</v>
      </c>
      <c r="EI224" s="113">
        <f t="shared" si="356"/>
        <v>0</v>
      </c>
      <c r="EJ224" s="113">
        <f t="shared" si="357"/>
        <v>0</v>
      </c>
      <c r="EK224" s="113">
        <f t="shared" si="416"/>
        <v>0</v>
      </c>
      <c r="EL224" s="113">
        <f t="shared" si="417"/>
        <v>800</v>
      </c>
      <c r="EM224" s="113">
        <f t="shared" si="418"/>
        <v>0</v>
      </c>
      <c r="EN224" s="113">
        <f t="shared" si="419"/>
        <v>4000</v>
      </c>
      <c r="EO224" s="113">
        <f t="shared" si="420"/>
        <v>0</v>
      </c>
      <c r="EP224" s="113">
        <f t="shared" si="421"/>
        <v>0</v>
      </c>
      <c r="EQ224" s="113">
        <f t="shared" si="422"/>
        <v>0</v>
      </c>
      <c r="ER224" s="113">
        <f t="shared" si="423"/>
        <v>0</v>
      </c>
      <c r="ES224" s="113">
        <f t="shared" si="424"/>
        <v>8</v>
      </c>
      <c r="ET224" s="113"/>
      <c r="EU224" s="113">
        <f t="shared" si="425"/>
        <v>0</v>
      </c>
      <c r="EV224" s="113">
        <f t="shared" si="426"/>
        <v>0</v>
      </c>
      <c r="EW224" s="113">
        <f t="shared" si="427"/>
        <v>0</v>
      </c>
      <c r="EX224" s="113">
        <f t="shared" si="428"/>
        <v>0</v>
      </c>
      <c r="EY224" s="113">
        <f t="shared" si="429"/>
        <v>0</v>
      </c>
      <c r="EZ224" s="113">
        <f t="shared" si="430"/>
        <v>176</v>
      </c>
      <c r="FA224" s="113">
        <f t="shared" si="431"/>
        <v>0</v>
      </c>
      <c r="FB224" s="113">
        <f t="shared" si="432"/>
        <v>0</v>
      </c>
      <c r="FC224" s="113">
        <f t="shared" si="358"/>
        <v>80</v>
      </c>
      <c r="FD224" s="113">
        <f t="shared" si="359"/>
        <v>0</v>
      </c>
      <c r="FE224" s="113">
        <f t="shared" si="433"/>
        <v>0</v>
      </c>
      <c r="FF224" s="113">
        <f t="shared" si="434"/>
        <v>0</v>
      </c>
      <c r="FG224" s="113">
        <f t="shared" si="435"/>
        <v>250</v>
      </c>
      <c r="FH224" s="113">
        <f t="shared" si="436"/>
        <v>0</v>
      </c>
      <c r="FI224" s="113">
        <f t="shared" si="437"/>
        <v>0</v>
      </c>
      <c r="FJ224" s="113">
        <f t="shared" si="438"/>
        <v>0</v>
      </c>
      <c r="FK224" s="113">
        <f t="shared" si="439"/>
        <v>0</v>
      </c>
      <c r="FL224" s="113">
        <f t="shared" si="440"/>
        <v>0</v>
      </c>
      <c r="FM224" s="113">
        <f t="shared" si="360"/>
        <v>0</v>
      </c>
      <c r="FN224" s="113">
        <f t="shared" si="361"/>
        <v>0</v>
      </c>
      <c r="FO224" s="113">
        <f t="shared" si="362"/>
        <v>0</v>
      </c>
      <c r="FP224" s="113">
        <f t="shared" si="363"/>
        <v>0</v>
      </c>
      <c r="FQ224" s="113">
        <f t="shared" si="441"/>
        <v>150</v>
      </c>
      <c r="FR224" s="113">
        <f t="shared" si="364"/>
        <v>0</v>
      </c>
      <c r="FS224" s="113">
        <f t="shared" si="365"/>
        <v>0</v>
      </c>
      <c r="FT224" s="113">
        <f t="shared" si="366"/>
        <v>0</v>
      </c>
      <c r="FU224" s="113">
        <f t="shared" si="442"/>
        <v>0</v>
      </c>
      <c r="FV224" s="113">
        <f t="shared" si="443"/>
        <v>5440</v>
      </c>
      <c r="FW224" s="113">
        <f t="shared" si="444"/>
        <v>0</v>
      </c>
      <c r="FX224" s="113">
        <f t="shared" si="445"/>
        <v>11200</v>
      </c>
      <c r="FY224" s="113">
        <f t="shared" si="446"/>
        <v>0</v>
      </c>
      <c r="FZ224" s="113">
        <f t="shared" si="447"/>
        <v>0</v>
      </c>
      <c r="GA224" s="113">
        <f t="shared" si="448"/>
        <v>0</v>
      </c>
      <c r="GB224" s="113">
        <f t="shared" si="449"/>
        <v>0</v>
      </c>
      <c r="GC224" s="113">
        <f t="shared" si="450"/>
        <v>200</v>
      </c>
    </row>
    <row r="225" spans="2:185" ht="12.75" customHeight="1" x14ac:dyDescent="0.2">
      <c r="B225" s="124">
        <v>218</v>
      </c>
      <c r="C225" s="121" t="s">
        <v>481</v>
      </c>
      <c r="D225" s="126" t="s">
        <v>254</v>
      </c>
      <c r="E225" s="40">
        <f>SUMIF(Entrada_Dados_Ano_2012!$C$7:$C$253,D225,Entrada_Dados_Ano_2012!$D$7:$D$253)</f>
        <v>0</v>
      </c>
      <c r="F225" s="40">
        <f>SUMIF(Entrada_Dados_Ano_2012!$C$7:$C$253,D225,Entrada_Dados_Ano_2012!$E$7:$E$253)</f>
        <v>0</v>
      </c>
      <c r="G225" s="40">
        <f>SUMIF(Entrada_Dados_Ano_2012!$C$7:$C$253,D225,Entrada_Dados_Ano_2012!$F$7:$F$253)</f>
        <v>0</v>
      </c>
      <c r="H225" s="40">
        <f ca="1">SUMIF(Entrada_Dados_Ano_2012!$C$7:$C$253,D225,Entrada_Dados_Ano_2012!$G$7:$G$251)</f>
        <v>0</v>
      </c>
      <c r="I225" s="40">
        <f>SUMIF(Entrada_Dados_Ano_2012!$C$7:$C$251,D225,Entrada_Dados_Ano_2012!$H$7:$H$253)</f>
        <v>3090</v>
      </c>
      <c r="J225" s="40">
        <f>SUMIF(Entrada_Dados_Ano_2012!$C$7:$C$253,D225,Entrada_Dados_Ano_2012!$I$7:$I$253)</f>
        <v>60</v>
      </c>
      <c r="K225" s="40">
        <f>SUMIF(Entrada_Dados_Ano_2012!$C$7:$C$253,D225,Entrada_Dados_Ano_2012!$J$7:$J$253)</f>
        <v>70</v>
      </c>
      <c r="L225" s="40">
        <f>SUMIF(Entrada_Dados_Ano_2012!$C$7:$C$253,D225,Entrada_Dados_Ano_2012!$K$7:$K$253)</f>
        <v>0</v>
      </c>
      <c r="M225" s="40">
        <f>SUMIF(Entrada_Dados_Ano_2012!$C$7:$C$253,D225,Entrada_Dados_Ano_2012!$L$7:$L$253)</f>
        <v>0</v>
      </c>
      <c r="N225" s="40">
        <f>SUMIF(Entrada_Dados_Ano_2012!$C$7:$C$253,D225,Entrada_Dados_Ano_2012!$M$7:$M$253)</f>
        <v>4100</v>
      </c>
      <c r="O225" s="40">
        <f>SUMIF(Entrada_Dados_Ano_2012!$C$7:$C$253,D225,Entrada_Dados_Ano_2012!$N$7:$N$253)</f>
        <v>0</v>
      </c>
      <c r="P225" s="40">
        <f>SUMIF(Entrada_Dados_Ano_2012!$C$7:$C$253,D225,Entrada_Dados_Ano_2012!$O$7:$O$253)</f>
        <v>0</v>
      </c>
      <c r="Q225" s="40">
        <f>SUMIF(Entrada_Dados_Ano_2012!$C$7:$C$253,D225,Entrada_Dados_Ano_2012!$P$7:$P$253)</f>
        <v>200</v>
      </c>
      <c r="R225" s="40">
        <f>SUMIF(Entrada_Dados_Ano_2012!$C$7:$C$253,D225,Entrada_Dados_Ano_2012!$Q$7:$Q$253)</f>
        <v>0</v>
      </c>
      <c r="S225" s="40">
        <f>SUMIF(Entrada_Dados_Ano_2012!$C$7:$C$253,D225,Entrada_Dados_Ano_2012!$R$7:$R$253)</f>
        <v>5900</v>
      </c>
      <c r="T225" s="40">
        <f>SUMIF(Entrada_Dados_Ano_2012!$C$7:$C$253,D225,Entrada_Dados_Ano_2012!$S$7:$S$253)</f>
        <v>31500</v>
      </c>
      <c r="U225" s="40">
        <f>SUMIF(Entrada_Dados_Ano_2012!$C$7:$C$253,D225,Entrada_Dados_Ano_2012!$T$7:$T$253)</f>
        <v>1200</v>
      </c>
      <c r="V225" s="40">
        <f>SUMIF(Entrada_Dados_Ano_2012!$C$7:$C$253,D225,Entrada_Dados_Ano_2012!$U$7:$U$253)</f>
        <v>5</v>
      </c>
      <c r="W225" s="145">
        <f>SUMIF(Entrada_Dados_Ano_2012!$C$7:$C$253,D225,Entrada_Dados_Ano_2012!$V$7:$V$253)</f>
        <v>0</v>
      </c>
      <c r="X225" s="142">
        <f>SUMIF(Entrada_Dados_Ano_2012!$C$7:$C$253,D225,Entrada_Dados_Ano_2012!$Y$7:$Y$253)</f>
        <v>0</v>
      </c>
      <c r="Y225" s="40">
        <f>SUMIF(Entrada_Dados_Ano_2012!$C$7:$C$253,D225,Entrada_Dados_Ano_2012!$Z$7:$Z$253)</f>
        <v>0</v>
      </c>
      <c r="Z225" s="40">
        <f>SUMIF(Entrada_Dados_Ano_2012!$C$7:$C$253,D225,Entrada_Dados_Ano_2012!$AA$7:$AA$253)</f>
        <v>0</v>
      </c>
      <c r="AA225" s="40">
        <f>SUMIF(Entrada_Dados_Ano_2012!$C$7:$C$253,D225,Entrada_Dados_Ano_2012!$AB$7:$AB$253)</f>
        <v>0</v>
      </c>
      <c r="AB225" s="40">
        <f>SUMIF(Entrada_Dados_Ano_2012!$C$7:$C$253,D225,Entrada_Dados_Ano_2012!$AC$7:$AC$253)</f>
        <v>3090</v>
      </c>
      <c r="AC225" s="40">
        <f>SUMIF(Entrada_Dados_Ano_2012!$C$7:$C$253,D225,Entrada_Dados_Ano_2012!$AD$7:$AD$253)</f>
        <v>60</v>
      </c>
      <c r="AD225" s="40">
        <f>SUMIF(Entrada_Dados_Ano_2012!$C$7:$C$253,D225,Entrada_Dados_Ano_2012!$AE$7:$AE$253)</f>
        <v>70</v>
      </c>
      <c r="AE225" s="40">
        <f>SUMIF(Entrada_Dados_Ano_2012!$C$7:$C$253,D225,Entrada_Dados_Ano_2012!$AF$7:$AF$253)</f>
        <v>0</v>
      </c>
      <c r="AF225" s="40">
        <f>SUMIF(Entrada_Dados_Ano_2012!$C$7:$C$253,D225,Entrada_Dados_Ano_2012!$AG$7:$AG$253)</f>
        <v>0</v>
      </c>
      <c r="AG225" s="40">
        <f>SUMIF(Entrada_Dados_Ano_2012!$C$7:$C$253,D225,Entrada_Dados_Ano_2012!$AH$7:$AH$253)</f>
        <v>4100</v>
      </c>
      <c r="AH225" s="40">
        <f>SUMIF(Entrada_Dados_Ano_2012!$C$7:$C$253,D225,Entrada_Dados_Ano_2012!$AI$7:$AI$253)</f>
        <v>0</v>
      </c>
      <c r="AI225" s="40">
        <f>SUMIF(Entrada_Dados_Ano_2012!$C$7:$C$253,D225,Entrada_Dados_Ano_2012!$AJ$7:$AJ$253)</f>
        <v>0</v>
      </c>
      <c r="AJ225" s="40">
        <f>SUMIF(Entrada_Dados_Ano_2012!$C$7:$C$253,D225,Entrada_Dados_Ano_2012!$AK$7:$AK$253)</f>
        <v>200</v>
      </c>
      <c r="AK225" s="40">
        <f>SUMIF(Entrada_Dados_Ano_2012!$C$7:$C$253,D225,Entrada_Dados_Ano_2012!$AL$7:$AL$253)</f>
        <v>0</v>
      </c>
      <c r="AL225" s="40">
        <f>SUMIF(Entrada_Dados_Ano_2012!$C$7:$C$253,D225,Entrada_Dados_Ano_2012!$AM$7:$AM$253)</f>
        <v>5900</v>
      </c>
      <c r="AM225" s="40">
        <f>SUMIF(Entrada_Dados_Ano_2012!$C$7:$C$253,D225,Entrada_Dados_Ano_2012!$AN$7:$AN$253)</f>
        <v>31500</v>
      </c>
      <c r="AN225" s="40">
        <f>SUMIF(Entrada_Dados_Ano_2012!$C$7:$C$253,D225,Entrada_Dados_Ano_2012!$AO$7:$AO$253)</f>
        <v>1200</v>
      </c>
      <c r="AO225" s="40">
        <f>SUMIF(Entrada_Dados_Ano_2012!$C$7:$C$253,D225,Entrada_Dados_Ano_2012!$AP$7:$AP$253)</f>
        <v>5</v>
      </c>
      <c r="AP225" s="145">
        <f>SUMIF(Entrada_Dados_Ano_2012!$C$7:$C$253,D225,Entrada_Dados_Ano_2012!$AQ$7:$AQ$253)</f>
        <v>0</v>
      </c>
      <c r="AQ225" s="142">
        <f>SUMIF(Entrada_Dados_Ano_2012!$C$7:$C$253,D225,Entrada_Dados_Ano_2012!$AT$7:$AT$253)</f>
        <v>0</v>
      </c>
      <c r="AR225" s="40">
        <f>SUMIF(Entrada_Dados_Ano_2012!$C$7:$C$253,D225,Entrada_Dados_Ano_2012!$AU$7:$AU$253)</f>
        <v>0</v>
      </c>
      <c r="AS225" s="40">
        <f>SUMIF(Entrada_Dados_Ano_2012!$C$7:$C$253,D225,Entrada_Dados_Ano_2012!$AV$7:$AV$253)</f>
        <v>0</v>
      </c>
      <c r="AT225" s="40">
        <f>SUMIF(Entrada_Dados_Ano_2012!$C$7:$C$253,D225,Entrada_Dados_Ano_2012!$AW$7:$AW$253)</f>
        <v>0</v>
      </c>
      <c r="AU225" s="40">
        <f>SUMIF(Entrada_Dados_Ano_2012!$C$7:$C$253,D225,Entrada_Dados_Ano_2012!$AX$7:$AX$253)</f>
        <v>19042</v>
      </c>
      <c r="AV225" s="40">
        <f>SUMIF(Entrada_Dados_Ano_2012!$C$7:$C$253,D225,Entrada_Dados_Ano_2012!$AY$7:$AY$253)</f>
        <v>2400</v>
      </c>
      <c r="AW225" s="40">
        <f>SUMIF(Entrada_Dados_Ano_2012!$C$7:$C$253,D225,Entrada_Dados_Ano_2012!$AZ$7:$AZ$253)</f>
        <v>2100</v>
      </c>
      <c r="AX225" s="40">
        <f>SUMIF(Entrada_Dados_Ano_2012!$C$7:$C$253,D225,Entrada_Dados_Ano_2012!$BA$7:$BA$253)</f>
        <v>0</v>
      </c>
      <c r="AY225" s="40">
        <f>SUMIF(Entrada_Dados_Ano_2012!$C$7:$C$253,D225,Entrada_Dados_Ano_2012!$BB$7:$BB$253)</f>
        <v>0</v>
      </c>
      <c r="AZ225" s="40">
        <f>SUMIF(Entrada_Dados_Ano_2012!$C$7:$C$253,D225,Entrada_Dados_Ano_2012!$BC$7:$BC$253)</f>
        <v>10050</v>
      </c>
      <c r="BA225" s="40">
        <f>SUMIF(Entrada_Dados_Ano_2012!$C$7:$C$253,D225,Entrada_Dados_Ano_2012!$BD$7:$BD$253)</f>
        <v>0</v>
      </c>
      <c r="BB225" s="40">
        <f>SUMIF(Entrada_Dados_Ano_2012!$C$7:$C$253,D225,Entrada_Dados_Ano_2012!$BE$7:$BE$253)</f>
        <v>0</v>
      </c>
      <c r="BC225" s="40">
        <f>SUMIF(Entrada_Dados_Ano_2012!$C$7:$C$253,D225,Entrada_Dados_Ano_2012!$BF$7:$BF$253)</f>
        <v>2720</v>
      </c>
      <c r="BD225" s="40">
        <f>SUMIF(Entrada_Dados_Ano_2012!$C$7:$C$253,D225,Entrada_Dados_Ano_2012!$BG$7:$BG$253)</f>
        <v>0</v>
      </c>
      <c r="BE225" s="40">
        <f>SUMIF(Entrada_Dados_Ano_2012!$C$7:$C$253,D225,Entrada_Dados_Ano_2012!$BH$7:$BH$253)</f>
        <v>49150</v>
      </c>
      <c r="BF225" s="40">
        <f>SUMIF(Entrada_Dados_Ano_2012!$C$7:$C$253,D225,Entrada_Dados_Ano_2012!$BI$7:$BI$253)</f>
        <v>91350</v>
      </c>
      <c r="BG225" s="40">
        <f>SUMIF(Entrada_Dados_Ano_2012!$C$7:$C$253,D225,Entrada_Dados_Ano_2012!$BJ$7:$BJ$253)</f>
        <v>3480</v>
      </c>
      <c r="BH225" s="40">
        <f>SUMIF(Entrada_Dados_Ano_2012!$C$7:$C$253,D225,Entrada_Dados_Ano_2012!$BK$7:$BK$253)</f>
        <v>475</v>
      </c>
      <c r="BI225" s="40">
        <f>SUMIF(Entrada_Dados_Ano_2012!$C$7:$C$253,D225,Entrada_Dados_Ano_2012!$BL$7:$BL$253)</f>
        <v>0</v>
      </c>
      <c r="BK225" s="80">
        <v>218</v>
      </c>
      <c r="BL225" s="81">
        <f t="shared" si="367"/>
        <v>0</v>
      </c>
      <c r="BM225" s="80" t="str">
        <f>IF(BL225=1,SUM($BL$8:BL225),"")</f>
        <v/>
      </c>
      <c r="BN225" s="86" t="str">
        <f t="shared" si="368"/>
        <v>São João d'Aliança</v>
      </c>
      <c r="BO225" s="117">
        <f t="shared" si="451"/>
        <v>0</v>
      </c>
      <c r="BP225" s="116">
        <f>HLOOKUP($BP$6,$BZ$6:DI225,BX225)</f>
        <v>0</v>
      </c>
      <c r="BQ225" s="117">
        <f>HLOOKUP($BQ$6,$DJ$6:ES225,BX225)</f>
        <v>0</v>
      </c>
      <c r="BR225" s="116">
        <f>HLOOKUP($BR$6,$ET$6:GC225,BX225)</f>
        <v>0</v>
      </c>
      <c r="BS225" s="84" t="str">
        <f t="shared" si="369"/>
        <v/>
      </c>
      <c r="BT225" s="96" t="str">
        <f>IF((SUM($BL224:$BL$254)=0),"",IF($BK225=VLOOKUP($BK225,$BM$8:$BM$254,1),IF(VLOOKUP($BK225,$BM$8:$BO$254,2)=0,"",VLOOKUP($BK225,$BM$8:$BO$254,3))," "))</f>
        <v/>
      </c>
      <c r="BU225" s="93" t="str">
        <f t="shared" si="370"/>
        <v/>
      </c>
      <c r="BV225" s="90" t="str">
        <f t="shared" si="371"/>
        <v/>
      </c>
      <c r="BW225" s="93" t="str">
        <f t="shared" si="372"/>
        <v/>
      </c>
      <c r="BX225" s="97">
        <v>220</v>
      </c>
      <c r="BY225" s="29"/>
      <c r="BZ225" s="113"/>
      <c r="CA225" s="113">
        <f t="shared" si="373"/>
        <v>0</v>
      </c>
      <c r="CB225" s="113">
        <f t="shared" si="374"/>
        <v>0</v>
      </c>
      <c r="CC225" s="113">
        <f t="shared" si="375"/>
        <v>0</v>
      </c>
      <c r="CD225" s="113">
        <f t="shared" si="376"/>
        <v>0</v>
      </c>
      <c r="CE225" s="113">
        <f t="shared" ca="1" si="377"/>
        <v>0</v>
      </c>
      <c r="CF225" s="113">
        <f t="shared" si="378"/>
        <v>3090</v>
      </c>
      <c r="CG225" s="113">
        <f t="shared" si="379"/>
        <v>70</v>
      </c>
      <c r="CH225" s="113">
        <f t="shared" si="380"/>
        <v>60</v>
      </c>
      <c r="CI225" s="113">
        <f t="shared" si="340"/>
        <v>0</v>
      </c>
      <c r="CJ225" s="113">
        <f t="shared" si="341"/>
        <v>95</v>
      </c>
      <c r="CK225" s="113">
        <f t="shared" si="381"/>
        <v>70</v>
      </c>
      <c r="CL225" s="113">
        <f t="shared" si="382"/>
        <v>0</v>
      </c>
      <c r="CM225" s="113">
        <f t="shared" si="383"/>
        <v>0</v>
      </c>
      <c r="CN225" s="113">
        <f t="shared" si="384"/>
        <v>0</v>
      </c>
      <c r="CO225" s="113">
        <f t="shared" si="385"/>
        <v>4100</v>
      </c>
      <c r="CP225" s="113">
        <f t="shared" si="386"/>
        <v>0</v>
      </c>
      <c r="CQ225" s="113">
        <f t="shared" si="387"/>
        <v>0</v>
      </c>
      <c r="CR225" s="113">
        <f t="shared" si="388"/>
        <v>0</v>
      </c>
      <c r="CS225" s="113">
        <f t="shared" si="342"/>
        <v>0</v>
      </c>
      <c r="CT225" s="113">
        <f t="shared" si="343"/>
        <v>100</v>
      </c>
      <c r="CU225" s="113">
        <f t="shared" si="344"/>
        <v>0</v>
      </c>
      <c r="CV225" s="113">
        <f t="shared" si="345"/>
        <v>0</v>
      </c>
      <c r="CW225" s="113">
        <f t="shared" si="389"/>
        <v>200</v>
      </c>
      <c r="CX225" s="113">
        <f t="shared" si="346"/>
        <v>0</v>
      </c>
      <c r="CY225" s="113">
        <f t="shared" si="347"/>
        <v>0</v>
      </c>
      <c r="CZ225" s="113">
        <f t="shared" si="348"/>
        <v>0</v>
      </c>
      <c r="DA225" s="113">
        <f t="shared" si="390"/>
        <v>0</v>
      </c>
      <c r="DB225" s="113">
        <f t="shared" si="391"/>
        <v>5900</v>
      </c>
      <c r="DC225" s="113">
        <f t="shared" si="392"/>
        <v>0</v>
      </c>
      <c r="DD225" s="113">
        <f t="shared" si="393"/>
        <v>31500</v>
      </c>
      <c r="DE225" s="113">
        <f t="shared" si="394"/>
        <v>1200</v>
      </c>
      <c r="DF225" s="113">
        <f t="shared" si="395"/>
        <v>0</v>
      </c>
      <c r="DG225" s="113">
        <f t="shared" si="396"/>
        <v>5</v>
      </c>
      <c r="DH225" s="113">
        <f t="shared" si="397"/>
        <v>0</v>
      </c>
      <c r="DI225" s="113">
        <f t="shared" si="398"/>
        <v>0</v>
      </c>
      <c r="DJ225" s="113"/>
      <c r="DK225" s="113">
        <f t="shared" si="399"/>
        <v>0</v>
      </c>
      <c r="DL225" s="113">
        <f t="shared" si="400"/>
        <v>0</v>
      </c>
      <c r="DM225" s="113">
        <f t="shared" si="401"/>
        <v>0</v>
      </c>
      <c r="DN225" s="113">
        <f t="shared" si="402"/>
        <v>0</v>
      </c>
      <c r="DO225" s="113">
        <f t="shared" si="403"/>
        <v>0</v>
      </c>
      <c r="DP225" s="113">
        <f t="shared" si="404"/>
        <v>3090</v>
      </c>
      <c r="DQ225" s="113">
        <f t="shared" si="405"/>
        <v>70</v>
      </c>
      <c r="DR225" s="113">
        <f t="shared" si="406"/>
        <v>60</v>
      </c>
      <c r="DS225" s="113">
        <f t="shared" si="349"/>
        <v>0</v>
      </c>
      <c r="DT225" s="113">
        <f t="shared" si="350"/>
        <v>95</v>
      </c>
      <c r="DU225" s="113">
        <f t="shared" si="407"/>
        <v>70</v>
      </c>
      <c r="DV225" s="113">
        <f t="shared" si="408"/>
        <v>0</v>
      </c>
      <c r="DW225" s="113">
        <f t="shared" si="409"/>
        <v>0</v>
      </c>
      <c r="DX225" s="113">
        <f t="shared" si="410"/>
        <v>0</v>
      </c>
      <c r="DY225" s="113">
        <f t="shared" si="411"/>
        <v>4100</v>
      </c>
      <c r="DZ225" s="113">
        <f t="shared" si="412"/>
        <v>0</v>
      </c>
      <c r="EA225" s="113">
        <f t="shared" si="413"/>
        <v>0</v>
      </c>
      <c r="EB225" s="113">
        <f t="shared" si="414"/>
        <v>0</v>
      </c>
      <c r="EC225" s="113">
        <f t="shared" si="351"/>
        <v>0</v>
      </c>
      <c r="ED225" s="113">
        <f t="shared" si="352"/>
        <v>100</v>
      </c>
      <c r="EE225" s="113">
        <f t="shared" si="353"/>
        <v>0</v>
      </c>
      <c r="EF225" s="113">
        <f t="shared" si="354"/>
        <v>0</v>
      </c>
      <c r="EG225" s="113">
        <f t="shared" si="415"/>
        <v>200</v>
      </c>
      <c r="EH225" s="113">
        <f t="shared" si="355"/>
        <v>0</v>
      </c>
      <c r="EI225" s="113">
        <f t="shared" si="356"/>
        <v>0</v>
      </c>
      <c r="EJ225" s="113">
        <f t="shared" si="357"/>
        <v>0</v>
      </c>
      <c r="EK225" s="113">
        <f t="shared" si="416"/>
        <v>0</v>
      </c>
      <c r="EL225" s="113">
        <f t="shared" si="417"/>
        <v>5900</v>
      </c>
      <c r="EM225" s="113">
        <f t="shared" si="418"/>
        <v>0</v>
      </c>
      <c r="EN225" s="113">
        <f t="shared" si="419"/>
        <v>31500</v>
      </c>
      <c r="EO225" s="113">
        <f t="shared" si="420"/>
        <v>1200</v>
      </c>
      <c r="EP225" s="113">
        <f t="shared" si="421"/>
        <v>0</v>
      </c>
      <c r="EQ225" s="113">
        <f t="shared" si="422"/>
        <v>5</v>
      </c>
      <c r="ER225" s="113">
        <f t="shared" si="423"/>
        <v>0</v>
      </c>
      <c r="ES225" s="113">
        <f t="shared" si="424"/>
        <v>0</v>
      </c>
      <c r="ET225" s="113"/>
      <c r="EU225" s="113">
        <f t="shared" si="425"/>
        <v>0</v>
      </c>
      <c r="EV225" s="113">
        <f t="shared" si="426"/>
        <v>0</v>
      </c>
      <c r="EW225" s="113">
        <f t="shared" si="427"/>
        <v>0</v>
      </c>
      <c r="EX225" s="113">
        <f t="shared" si="428"/>
        <v>0</v>
      </c>
      <c r="EY225" s="113">
        <f t="shared" si="429"/>
        <v>0</v>
      </c>
      <c r="EZ225" s="113">
        <f t="shared" si="430"/>
        <v>19042</v>
      </c>
      <c r="FA225" s="113">
        <f t="shared" si="431"/>
        <v>574</v>
      </c>
      <c r="FB225" s="113">
        <f t="shared" si="432"/>
        <v>2400</v>
      </c>
      <c r="FC225" s="113">
        <f t="shared" si="358"/>
        <v>0</v>
      </c>
      <c r="FD225" s="113">
        <f t="shared" si="359"/>
        <v>315</v>
      </c>
      <c r="FE225" s="113">
        <f t="shared" si="433"/>
        <v>2100</v>
      </c>
      <c r="FF225" s="113">
        <f t="shared" si="434"/>
        <v>0</v>
      </c>
      <c r="FG225" s="113">
        <f t="shared" si="435"/>
        <v>0</v>
      </c>
      <c r="FH225" s="113">
        <f t="shared" si="436"/>
        <v>0</v>
      </c>
      <c r="FI225" s="113">
        <f t="shared" si="437"/>
        <v>10050</v>
      </c>
      <c r="FJ225" s="113">
        <f t="shared" si="438"/>
        <v>0</v>
      </c>
      <c r="FK225" s="113">
        <f t="shared" si="439"/>
        <v>0</v>
      </c>
      <c r="FL225" s="113">
        <f t="shared" si="440"/>
        <v>0</v>
      </c>
      <c r="FM225" s="113">
        <f t="shared" si="360"/>
        <v>0</v>
      </c>
      <c r="FN225" s="113">
        <f t="shared" si="361"/>
        <v>900</v>
      </c>
      <c r="FO225" s="113">
        <f t="shared" si="362"/>
        <v>0</v>
      </c>
      <c r="FP225" s="113">
        <f t="shared" si="363"/>
        <v>0</v>
      </c>
      <c r="FQ225" s="113">
        <f t="shared" si="441"/>
        <v>2720</v>
      </c>
      <c r="FR225" s="113">
        <f t="shared" si="364"/>
        <v>0</v>
      </c>
      <c r="FS225" s="113">
        <f t="shared" si="365"/>
        <v>0</v>
      </c>
      <c r="FT225" s="113">
        <f t="shared" si="366"/>
        <v>0</v>
      </c>
      <c r="FU225" s="113">
        <f t="shared" si="442"/>
        <v>0</v>
      </c>
      <c r="FV225" s="113">
        <f t="shared" si="443"/>
        <v>49150</v>
      </c>
      <c r="FW225" s="113">
        <f t="shared" si="444"/>
        <v>0</v>
      </c>
      <c r="FX225" s="113">
        <f t="shared" si="445"/>
        <v>91350</v>
      </c>
      <c r="FY225" s="113">
        <f t="shared" si="446"/>
        <v>3480</v>
      </c>
      <c r="FZ225" s="113">
        <f t="shared" si="447"/>
        <v>0</v>
      </c>
      <c r="GA225" s="113">
        <f t="shared" si="448"/>
        <v>475</v>
      </c>
      <c r="GB225" s="113">
        <f t="shared" si="449"/>
        <v>0</v>
      </c>
      <c r="GC225" s="113">
        <f t="shared" si="450"/>
        <v>0</v>
      </c>
    </row>
    <row r="226" spans="2:185" ht="12.75" customHeight="1" x14ac:dyDescent="0.2">
      <c r="B226" s="124">
        <v>219</v>
      </c>
      <c r="C226" s="121" t="s">
        <v>483</v>
      </c>
      <c r="D226" s="126" t="s">
        <v>256</v>
      </c>
      <c r="E226" s="40">
        <f>SUMIF(Entrada_Dados_Ano_2012!$C$7:$C$253,D226,Entrada_Dados_Ano_2012!$D$7:$D$253)</f>
        <v>0</v>
      </c>
      <c r="F226" s="40">
        <f>SUMIF(Entrada_Dados_Ano_2012!$C$7:$C$253,D226,Entrada_Dados_Ano_2012!$E$7:$E$253)</f>
        <v>0</v>
      </c>
      <c r="G226" s="40">
        <f>SUMIF(Entrada_Dados_Ano_2012!$C$7:$C$253,D226,Entrada_Dados_Ano_2012!$F$7:$F$253)</f>
        <v>0</v>
      </c>
      <c r="H226" s="40">
        <f ca="1">SUMIF(Entrada_Dados_Ano_2012!$C$7:$C$253,D226,Entrada_Dados_Ano_2012!$G$7:$G$251)</f>
        <v>0</v>
      </c>
      <c r="I226" s="40">
        <f>SUMIF(Entrada_Dados_Ano_2012!$C$7:$C$251,D226,Entrada_Dados_Ano_2012!$H$7:$H$253)</f>
        <v>110</v>
      </c>
      <c r="J226" s="40">
        <f>SUMIF(Entrada_Dados_Ano_2012!$C$7:$C$253,D226,Entrada_Dados_Ano_2012!$I$7:$I$253)</f>
        <v>0</v>
      </c>
      <c r="K226" s="40">
        <f>SUMIF(Entrada_Dados_Ano_2012!$C$7:$C$253,D226,Entrada_Dados_Ano_2012!$J$7:$J$253)</f>
        <v>0</v>
      </c>
      <c r="L226" s="40">
        <f>SUMIF(Entrada_Dados_Ano_2012!$C$7:$C$253,D226,Entrada_Dados_Ano_2012!$K$7:$K$253)</f>
        <v>0</v>
      </c>
      <c r="M226" s="40">
        <f>SUMIF(Entrada_Dados_Ano_2012!$C$7:$C$253,D226,Entrada_Dados_Ano_2012!$L$7:$L$253)</f>
        <v>0</v>
      </c>
      <c r="N226" s="40">
        <f>SUMIF(Entrada_Dados_Ano_2012!$C$7:$C$253,D226,Entrada_Dados_Ano_2012!$M$7:$M$253)</f>
        <v>0</v>
      </c>
      <c r="O226" s="40">
        <f>SUMIF(Entrada_Dados_Ano_2012!$C$7:$C$253,D226,Entrada_Dados_Ano_2012!$N$7:$N$253)</f>
        <v>0</v>
      </c>
      <c r="P226" s="40">
        <f>SUMIF(Entrada_Dados_Ano_2012!$C$7:$C$253,D226,Entrada_Dados_Ano_2012!$O$7:$O$253)</f>
        <v>0</v>
      </c>
      <c r="Q226" s="40">
        <f>SUMIF(Entrada_Dados_Ano_2012!$C$7:$C$253,D226,Entrada_Dados_Ano_2012!$P$7:$P$253)</f>
        <v>60</v>
      </c>
      <c r="R226" s="40">
        <f>SUMIF(Entrada_Dados_Ano_2012!$C$7:$C$253,D226,Entrada_Dados_Ano_2012!$Q$7:$Q$253)</f>
        <v>0</v>
      </c>
      <c r="S226" s="40">
        <f>SUMIF(Entrada_Dados_Ano_2012!$C$7:$C$253,D226,Entrada_Dados_Ano_2012!$R$7:$R$253)</f>
        <v>900</v>
      </c>
      <c r="T226" s="40">
        <f>SUMIF(Entrada_Dados_Ano_2012!$C$7:$C$253,D226,Entrada_Dados_Ano_2012!$S$7:$S$253)</f>
        <v>300</v>
      </c>
      <c r="U226" s="40">
        <f>SUMIF(Entrada_Dados_Ano_2012!$C$7:$C$253,D226,Entrada_Dados_Ano_2012!$T$7:$T$253)</f>
        <v>0</v>
      </c>
      <c r="V226" s="40">
        <f>SUMIF(Entrada_Dados_Ano_2012!$C$7:$C$253,D226,Entrada_Dados_Ano_2012!$U$7:$U$253)</f>
        <v>0</v>
      </c>
      <c r="W226" s="145">
        <f>SUMIF(Entrada_Dados_Ano_2012!$C$7:$C$253,D226,Entrada_Dados_Ano_2012!$V$7:$V$253)</f>
        <v>0</v>
      </c>
      <c r="X226" s="142">
        <f>SUMIF(Entrada_Dados_Ano_2012!$C$7:$C$253,D226,Entrada_Dados_Ano_2012!$Y$7:$Y$253)</f>
        <v>0</v>
      </c>
      <c r="Y226" s="40">
        <f>SUMIF(Entrada_Dados_Ano_2012!$C$7:$C$253,D226,Entrada_Dados_Ano_2012!$Z$7:$Z$253)</f>
        <v>0</v>
      </c>
      <c r="Z226" s="40">
        <f>SUMIF(Entrada_Dados_Ano_2012!$C$7:$C$253,D226,Entrada_Dados_Ano_2012!$AA$7:$AA$253)</f>
        <v>0</v>
      </c>
      <c r="AA226" s="40">
        <f>SUMIF(Entrada_Dados_Ano_2012!$C$7:$C$253,D226,Entrada_Dados_Ano_2012!$AB$7:$AB$253)</f>
        <v>0</v>
      </c>
      <c r="AB226" s="40">
        <f>SUMIF(Entrada_Dados_Ano_2012!$C$7:$C$253,D226,Entrada_Dados_Ano_2012!$AC$7:$AC$253)</f>
        <v>110</v>
      </c>
      <c r="AC226" s="40">
        <f>SUMIF(Entrada_Dados_Ano_2012!$C$7:$C$253,D226,Entrada_Dados_Ano_2012!$AD$7:$AD$253)</f>
        <v>0</v>
      </c>
      <c r="AD226" s="40">
        <f>SUMIF(Entrada_Dados_Ano_2012!$C$7:$C$253,D226,Entrada_Dados_Ano_2012!$AE$7:$AE$253)</f>
        <v>0</v>
      </c>
      <c r="AE226" s="40">
        <f>SUMIF(Entrada_Dados_Ano_2012!$C$7:$C$253,D226,Entrada_Dados_Ano_2012!$AF$7:$AF$253)</f>
        <v>0</v>
      </c>
      <c r="AF226" s="40">
        <f>SUMIF(Entrada_Dados_Ano_2012!$C$7:$C$253,D226,Entrada_Dados_Ano_2012!$AG$7:$AG$253)</f>
        <v>0</v>
      </c>
      <c r="AG226" s="40">
        <f>SUMIF(Entrada_Dados_Ano_2012!$C$7:$C$253,D226,Entrada_Dados_Ano_2012!$AH$7:$AH$253)</f>
        <v>0</v>
      </c>
      <c r="AH226" s="40">
        <f>SUMIF(Entrada_Dados_Ano_2012!$C$7:$C$253,D226,Entrada_Dados_Ano_2012!$AI$7:$AI$253)</f>
        <v>0</v>
      </c>
      <c r="AI226" s="40">
        <f>SUMIF(Entrada_Dados_Ano_2012!$C$7:$C$253,D226,Entrada_Dados_Ano_2012!$AJ$7:$AJ$253)</f>
        <v>0</v>
      </c>
      <c r="AJ226" s="40">
        <f>SUMIF(Entrada_Dados_Ano_2012!$C$7:$C$253,D226,Entrada_Dados_Ano_2012!$AK$7:$AK$253)</f>
        <v>60</v>
      </c>
      <c r="AK226" s="40">
        <f>SUMIF(Entrada_Dados_Ano_2012!$C$7:$C$253,D226,Entrada_Dados_Ano_2012!$AL$7:$AL$253)</f>
        <v>0</v>
      </c>
      <c r="AL226" s="40">
        <f>SUMIF(Entrada_Dados_Ano_2012!$C$7:$C$253,D226,Entrada_Dados_Ano_2012!$AM$7:$AM$253)</f>
        <v>900</v>
      </c>
      <c r="AM226" s="40">
        <f>SUMIF(Entrada_Dados_Ano_2012!$C$7:$C$253,D226,Entrada_Dados_Ano_2012!$AN$7:$AN$253)</f>
        <v>300</v>
      </c>
      <c r="AN226" s="40">
        <f>SUMIF(Entrada_Dados_Ano_2012!$C$7:$C$253,D226,Entrada_Dados_Ano_2012!$AO$7:$AO$253)</f>
        <v>0</v>
      </c>
      <c r="AO226" s="40">
        <f>SUMIF(Entrada_Dados_Ano_2012!$C$7:$C$253,D226,Entrada_Dados_Ano_2012!$AP$7:$AP$253)</f>
        <v>0</v>
      </c>
      <c r="AP226" s="145">
        <f>SUMIF(Entrada_Dados_Ano_2012!$C$7:$C$253,D226,Entrada_Dados_Ano_2012!$AQ$7:$AQ$253)</f>
        <v>0</v>
      </c>
      <c r="AQ226" s="142">
        <f>SUMIF(Entrada_Dados_Ano_2012!$C$7:$C$253,D226,Entrada_Dados_Ano_2012!$AT$7:$AT$253)</f>
        <v>0</v>
      </c>
      <c r="AR226" s="40">
        <f>SUMIF(Entrada_Dados_Ano_2012!$C$7:$C$253,D226,Entrada_Dados_Ano_2012!$AU$7:$AU$253)</f>
        <v>0</v>
      </c>
      <c r="AS226" s="40">
        <f>SUMIF(Entrada_Dados_Ano_2012!$C$7:$C$253,D226,Entrada_Dados_Ano_2012!$AV$7:$AV$253)</f>
        <v>0</v>
      </c>
      <c r="AT226" s="40">
        <f>SUMIF(Entrada_Dados_Ano_2012!$C$7:$C$253,D226,Entrada_Dados_Ano_2012!$AW$7:$AW$253)</f>
        <v>0</v>
      </c>
      <c r="AU226" s="40">
        <f>SUMIF(Entrada_Dados_Ano_2012!$C$7:$C$253,D226,Entrada_Dados_Ano_2012!$AX$7:$AX$253)</f>
        <v>220</v>
      </c>
      <c r="AV226" s="40">
        <f>SUMIF(Entrada_Dados_Ano_2012!$C$7:$C$253,D226,Entrada_Dados_Ano_2012!$AY$7:$AY$253)</f>
        <v>0</v>
      </c>
      <c r="AW226" s="40">
        <f>SUMIF(Entrada_Dados_Ano_2012!$C$7:$C$253,D226,Entrada_Dados_Ano_2012!$AZ$7:$AZ$253)</f>
        <v>0</v>
      </c>
      <c r="AX226" s="40">
        <f>SUMIF(Entrada_Dados_Ano_2012!$C$7:$C$253,D226,Entrada_Dados_Ano_2012!$BA$7:$BA$253)</f>
        <v>0</v>
      </c>
      <c r="AY226" s="40">
        <f>SUMIF(Entrada_Dados_Ano_2012!$C$7:$C$253,D226,Entrada_Dados_Ano_2012!$BB$7:$BB$253)</f>
        <v>0</v>
      </c>
      <c r="AZ226" s="40">
        <f>SUMIF(Entrada_Dados_Ano_2012!$C$7:$C$253,D226,Entrada_Dados_Ano_2012!$BC$7:$BC$253)</f>
        <v>0</v>
      </c>
      <c r="BA226" s="40">
        <f>SUMIF(Entrada_Dados_Ano_2012!$C$7:$C$253,D226,Entrada_Dados_Ano_2012!$BD$7:$BD$253)</f>
        <v>0</v>
      </c>
      <c r="BB226" s="40">
        <f>SUMIF(Entrada_Dados_Ano_2012!$C$7:$C$253,D226,Entrada_Dados_Ano_2012!$BE$7:$BE$253)</f>
        <v>0</v>
      </c>
      <c r="BC226" s="40">
        <f>SUMIF(Entrada_Dados_Ano_2012!$C$7:$C$253,D226,Entrada_Dados_Ano_2012!$BF$7:$BF$253)</f>
        <v>1080</v>
      </c>
      <c r="BD226" s="40">
        <f>SUMIF(Entrada_Dados_Ano_2012!$C$7:$C$253,D226,Entrada_Dados_Ano_2012!$BG$7:$BG$253)</f>
        <v>0</v>
      </c>
      <c r="BE226" s="40">
        <f>SUMIF(Entrada_Dados_Ano_2012!$C$7:$C$253,D226,Entrada_Dados_Ano_2012!$BH$7:$BH$253)</f>
        <v>4050</v>
      </c>
      <c r="BF226" s="40">
        <f>SUMIF(Entrada_Dados_Ano_2012!$C$7:$C$253,D226,Entrada_Dados_Ano_2012!$BI$7:$BI$253)</f>
        <v>900</v>
      </c>
      <c r="BG226" s="40">
        <f>SUMIF(Entrada_Dados_Ano_2012!$C$7:$C$253,D226,Entrada_Dados_Ano_2012!$BJ$7:$BJ$253)</f>
        <v>0</v>
      </c>
      <c r="BH226" s="40">
        <f>SUMIF(Entrada_Dados_Ano_2012!$C$7:$C$253,D226,Entrada_Dados_Ano_2012!$BK$7:$BK$253)</f>
        <v>0</v>
      </c>
      <c r="BI226" s="40">
        <f>SUMIF(Entrada_Dados_Ano_2012!$C$7:$C$253,D226,Entrada_Dados_Ano_2012!$BL$7:$BL$253)</f>
        <v>0</v>
      </c>
      <c r="BK226" s="80">
        <v>219</v>
      </c>
      <c r="BL226" s="81">
        <f t="shared" si="367"/>
        <v>0</v>
      </c>
      <c r="BM226" s="80" t="str">
        <f>IF(BL226=1,SUM($BL$8:BL226),"")</f>
        <v/>
      </c>
      <c r="BN226" s="86" t="str">
        <f t="shared" si="368"/>
        <v>São Luís de Montes Belos</v>
      </c>
      <c r="BO226" s="117">
        <f t="shared" si="451"/>
        <v>0</v>
      </c>
      <c r="BP226" s="116">
        <f>HLOOKUP($BP$6,$BZ$6:DI226,BX226)</f>
        <v>0</v>
      </c>
      <c r="BQ226" s="117">
        <f>HLOOKUP($BQ$6,$DJ$6:ES226,BX226)</f>
        <v>0</v>
      </c>
      <c r="BR226" s="116">
        <f>HLOOKUP($BR$6,$ET$6:GC226,BX226)</f>
        <v>0</v>
      </c>
      <c r="BS226" s="84" t="str">
        <f t="shared" si="369"/>
        <v/>
      </c>
      <c r="BT226" s="96" t="str">
        <f>IF((SUM($BL225:$BL$254)=0),"",IF($BK226=VLOOKUP($BK226,$BM$8:$BM$254,1),IF(VLOOKUP($BK226,$BM$8:$BO$254,2)=0,"",VLOOKUP($BK226,$BM$8:$BO$254,3))," "))</f>
        <v/>
      </c>
      <c r="BU226" s="93" t="str">
        <f t="shared" si="370"/>
        <v/>
      </c>
      <c r="BV226" s="90" t="str">
        <f t="shared" si="371"/>
        <v/>
      </c>
      <c r="BW226" s="93" t="str">
        <f t="shared" si="372"/>
        <v/>
      </c>
      <c r="BX226" s="97">
        <v>221</v>
      </c>
      <c r="BY226" s="29"/>
      <c r="BZ226" s="113"/>
      <c r="CA226" s="113">
        <f t="shared" si="373"/>
        <v>0</v>
      </c>
      <c r="CB226" s="113">
        <f t="shared" si="374"/>
        <v>0</v>
      </c>
      <c r="CC226" s="113">
        <f t="shared" si="375"/>
        <v>0</v>
      </c>
      <c r="CD226" s="113">
        <f t="shared" si="376"/>
        <v>0</v>
      </c>
      <c r="CE226" s="113">
        <f t="shared" ca="1" si="377"/>
        <v>0</v>
      </c>
      <c r="CF226" s="113">
        <f t="shared" si="378"/>
        <v>110</v>
      </c>
      <c r="CG226" s="113">
        <f t="shared" si="379"/>
        <v>750</v>
      </c>
      <c r="CH226" s="113">
        <f t="shared" si="380"/>
        <v>0</v>
      </c>
      <c r="CI226" s="113">
        <f t="shared" si="340"/>
        <v>0</v>
      </c>
      <c r="CJ226" s="113">
        <f t="shared" si="341"/>
        <v>0</v>
      </c>
      <c r="CK226" s="113">
        <f t="shared" si="381"/>
        <v>0</v>
      </c>
      <c r="CL226" s="113">
        <f t="shared" si="382"/>
        <v>0</v>
      </c>
      <c r="CM226" s="113">
        <f t="shared" si="383"/>
        <v>0</v>
      </c>
      <c r="CN226" s="113">
        <f t="shared" si="384"/>
        <v>0</v>
      </c>
      <c r="CO226" s="113">
        <f t="shared" si="385"/>
        <v>0</v>
      </c>
      <c r="CP226" s="113">
        <f t="shared" si="386"/>
        <v>0</v>
      </c>
      <c r="CQ226" s="113">
        <f t="shared" si="387"/>
        <v>0</v>
      </c>
      <c r="CR226" s="113">
        <f t="shared" si="388"/>
        <v>0</v>
      </c>
      <c r="CS226" s="113">
        <f t="shared" si="342"/>
        <v>0</v>
      </c>
      <c r="CT226" s="113">
        <f t="shared" si="343"/>
        <v>0</v>
      </c>
      <c r="CU226" s="113">
        <f t="shared" si="344"/>
        <v>0</v>
      </c>
      <c r="CV226" s="113">
        <f t="shared" si="345"/>
        <v>0</v>
      </c>
      <c r="CW226" s="113">
        <f t="shared" si="389"/>
        <v>60</v>
      </c>
      <c r="CX226" s="113">
        <f t="shared" si="346"/>
        <v>0</v>
      </c>
      <c r="CY226" s="113">
        <f t="shared" si="347"/>
        <v>0</v>
      </c>
      <c r="CZ226" s="113">
        <f t="shared" si="348"/>
        <v>0</v>
      </c>
      <c r="DA226" s="113">
        <f t="shared" si="390"/>
        <v>0</v>
      </c>
      <c r="DB226" s="113">
        <f t="shared" si="391"/>
        <v>900</v>
      </c>
      <c r="DC226" s="113">
        <f t="shared" si="392"/>
        <v>0</v>
      </c>
      <c r="DD226" s="113">
        <f t="shared" si="393"/>
        <v>300</v>
      </c>
      <c r="DE226" s="113">
        <f t="shared" si="394"/>
        <v>0</v>
      </c>
      <c r="DF226" s="113">
        <f t="shared" si="395"/>
        <v>0</v>
      </c>
      <c r="DG226" s="113">
        <f t="shared" si="396"/>
        <v>0</v>
      </c>
      <c r="DH226" s="113">
        <f t="shared" si="397"/>
        <v>0</v>
      </c>
      <c r="DI226" s="113">
        <f t="shared" si="398"/>
        <v>0</v>
      </c>
      <c r="DJ226" s="113"/>
      <c r="DK226" s="113">
        <f t="shared" si="399"/>
        <v>0</v>
      </c>
      <c r="DL226" s="113">
        <f t="shared" si="400"/>
        <v>0</v>
      </c>
      <c r="DM226" s="113">
        <f t="shared" si="401"/>
        <v>0</v>
      </c>
      <c r="DN226" s="113">
        <f t="shared" si="402"/>
        <v>0</v>
      </c>
      <c r="DO226" s="113">
        <f t="shared" si="403"/>
        <v>0</v>
      </c>
      <c r="DP226" s="113">
        <f t="shared" si="404"/>
        <v>110</v>
      </c>
      <c r="DQ226" s="113">
        <f t="shared" si="405"/>
        <v>750</v>
      </c>
      <c r="DR226" s="113">
        <f t="shared" si="406"/>
        <v>0</v>
      </c>
      <c r="DS226" s="113">
        <f t="shared" si="349"/>
        <v>0</v>
      </c>
      <c r="DT226" s="113">
        <f t="shared" si="350"/>
        <v>0</v>
      </c>
      <c r="DU226" s="113">
        <f t="shared" si="407"/>
        <v>0</v>
      </c>
      <c r="DV226" s="113">
        <f t="shared" si="408"/>
        <v>0</v>
      </c>
      <c r="DW226" s="113">
        <f t="shared" si="409"/>
        <v>0</v>
      </c>
      <c r="DX226" s="113">
        <f t="shared" si="410"/>
        <v>0</v>
      </c>
      <c r="DY226" s="113">
        <f t="shared" si="411"/>
        <v>0</v>
      </c>
      <c r="DZ226" s="113">
        <f t="shared" si="412"/>
        <v>0</v>
      </c>
      <c r="EA226" s="113">
        <f t="shared" si="413"/>
        <v>0</v>
      </c>
      <c r="EB226" s="113">
        <f t="shared" si="414"/>
        <v>0</v>
      </c>
      <c r="EC226" s="113">
        <f t="shared" si="351"/>
        <v>0</v>
      </c>
      <c r="ED226" s="113">
        <f t="shared" si="352"/>
        <v>0</v>
      </c>
      <c r="EE226" s="113">
        <f t="shared" si="353"/>
        <v>0</v>
      </c>
      <c r="EF226" s="113">
        <f t="shared" si="354"/>
        <v>0</v>
      </c>
      <c r="EG226" s="113">
        <f t="shared" si="415"/>
        <v>60</v>
      </c>
      <c r="EH226" s="113">
        <f t="shared" si="355"/>
        <v>0</v>
      </c>
      <c r="EI226" s="113">
        <f t="shared" si="356"/>
        <v>0</v>
      </c>
      <c r="EJ226" s="113">
        <f t="shared" si="357"/>
        <v>0</v>
      </c>
      <c r="EK226" s="113">
        <f t="shared" si="416"/>
        <v>0</v>
      </c>
      <c r="EL226" s="113">
        <f t="shared" si="417"/>
        <v>900</v>
      </c>
      <c r="EM226" s="113">
        <f t="shared" si="418"/>
        <v>0</v>
      </c>
      <c r="EN226" s="113">
        <f t="shared" si="419"/>
        <v>300</v>
      </c>
      <c r="EO226" s="113">
        <f t="shared" si="420"/>
        <v>0</v>
      </c>
      <c r="EP226" s="113">
        <f t="shared" si="421"/>
        <v>0</v>
      </c>
      <c r="EQ226" s="113">
        <f t="shared" si="422"/>
        <v>0</v>
      </c>
      <c r="ER226" s="113">
        <f t="shared" si="423"/>
        <v>0</v>
      </c>
      <c r="ES226" s="113">
        <f t="shared" si="424"/>
        <v>0</v>
      </c>
      <c r="ET226" s="113"/>
      <c r="EU226" s="113">
        <f t="shared" si="425"/>
        <v>0</v>
      </c>
      <c r="EV226" s="113">
        <f t="shared" si="426"/>
        <v>0</v>
      </c>
      <c r="EW226" s="113">
        <f t="shared" si="427"/>
        <v>0</v>
      </c>
      <c r="EX226" s="113">
        <f t="shared" si="428"/>
        <v>0</v>
      </c>
      <c r="EY226" s="113">
        <f t="shared" si="429"/>
        <v>0</v>
      </c>
      <c r="EZ226" s="113">
        <f t="shared" si="430"/>
        <v>220</v>
      </c>
      <c r="FA226" s="113">
        <f t="shared" si="431"/>
        <v>6000</v>
      </c>
      <c r="FB226" s="113">
        <f t="shared" si="432"/>
        <v>0</v>
      </c>
      <c r="FC226" s="113">
        <f t="shared" si="358"/>
        <v>0</v>
      </c>
      <c r="FD226" s="113">
        <f t="shared" si="359"/>
        <v>0</v>
      </c>
      <c r="FE226" s="113">
        <f t="shared" si="433"/>
        <v>0</v>
      </c>
      <c r="FF226" s="113">
        <f t="shared" si="434"/>
        <v>0</v>
      </c>
      <c r="FG226" s="113">
        <f t="shared" si="435"/>
        <v>0</v>
      </c>
      <c r="FH226" s="113">
        <f t="shared" si="436"/>
        <v>0</v>
      </c>
      <c r="FI226" s="113">
        <f t="shared" si="437"/>
        <v>0</v>
      </c>
      <c r="FJ226" s="113">
        <f t="shared" si="438"/>
        <v>0</v>
      </c>
      <c r="FK226" s="113">
        <f t="shared" si="439"/>
        <v>0</v>
      </c>
      <c r="FL226" s="113">
        <f t="shared" si="440"/>
        <v>0</v>
      </c>
      <c r="FM226" s="113">
        <f t="shared" si="360"/>
        <v>0</v>
      </c>
      <c r="FN226" s="113">
        <f t="shared" si="361"/>
        <v>0</v>
      </c>
      <c r="FO226" s="113">
        <f t="shared" si="362"/>
        <v>0</v>
      </c>
      <c r="FP226" s="113">
        <f t="shared" si="363"/>
        <v>0</v>
      </c>
      <c r="FQ226" s="113">
        <f t="shared" si="441"/>
        <v>1080</v>
      </c>
      <c r="FR226" s="113">
        <f t="shared" si="364"/>
        <v>0</v>
      </c>
      <c r="FS226" s="113">
        <f t="shared" si="365"/>
        <v>0</v>
      </c>
      <c r="FT226" s="113">
        <f t="shared" si="366"/>
        <v>0</v>
      </c>
      <c r="FU226" s="113">
        <f t="shared" si="442"/>
        <v>0</v>
      </c>
      <c r="FV226" s="113">
        <f t="shared" si="443"/>
        <v>4050</v>
      </c>
      <c r="FW226" s="113">
        <f t="shared" si="444"/>
        <v>0</v>
      </c>
      <c r="FX226" s="113">
        <f t="shared" si="445"/>
        <v>900</v>
      </c>
      <c r="FY226" s="113">
        <f t="shared" si="446"/>
        <v>0</v>
      </c>
      <c r="FZ226" s="113">
        <f t="shared" si="447"/>
        <v>0</v>
      </c>
      <c r="GA226" s="113">
        <f t="shared" si="448"/>
        <v>0</v>
      </c>
      <c r="GB226" s="113">
        <f t="shared" si="449"/>
        <v>0</v>
      </c>
      <c r="GC226" s="113">
        <f t="shared" si="450"/>
        <v>0</v>
      </c>
    </row>
    <row r="227" spans="2:185" ht="12.75" customHeight="1" x14ac:dyDescent="0.2">
      <c r="B227" s="124">
        <v>220</v>
      </c>
      <c r="C227" s="121" t="s">
        <v>484</v>
      </c>
      <c r="D227" s="126" t="s">
        <v>257</v>
      </c>
      <c r="E227" s="40">
        <f>SUMIF(Entrada_Dados_Ano_2012!$C$7:$C$253,D227,Entrada_Dados_Ano_2012!$D$7:$D$253)</f>
        <v>250</v>
      </c>
      <c r="F227" s="40">
        <f>SUMIF(Entrada_Dados_Ano_2012!$C$7:$C$253,D227,Entrada_Dados_Ano_2012!$E$7:$E$253)</f>
        <v>0</v>
      </c>
      <c r="G227" s="40">
        <f>SUMIF(Entrada_Dados_Ano_2012!$C$7:$C$253,D227,Entrada_Dados_Ano_2012!$F$7:$F$253)</f>
        <v>0</v>
      </c>
      <c r="H227" s="40">
        <f ca="1">SUMIF(Entrada_Dados_Ano_2012!$C$7:$C$253,D227,Entrada_Dados_Ano_2012!$G$7:$G$251)</f>
        <v>0</v>
      </c>
      <c r="I227" s="40">
        <f>SUMIF(Entrada_Dados_Ano_2012!$C$7:$C$251,D227,Entrada_Dados_Ano_2012!$H$7:$H$253)</f>
        <v>0</v>
      </c>
      <c r="J227" s="40">
        <f>SUMIF(Entrada_Dados_Ano_2012!$C$7:$C$253,D227,Entrada_Dados_Ano_2012!$I$7:$I$253)</f>
        <v>0</v>
      </c>
      <c r="K227" s="40">
        <f>SUMIF(Entrada_Dados_Ano_2012!$C$7:$C$253,D227,Entrada_Dados_Ano_2012!$J$7:$J$253)</f>
        <v>12000</v>
      </c>
      <c r="L227" s="40">
        <f>SUMIF(Entrada_Dados_Ano_2012!$C$7:$C$253,D227,Entrada_Dados_Ano_2012!$K$7:$K$253)</f>
        <v>0</v>
      </c>
      <c r="M227" s="40">
        <f>SUMIF(Entrada_Dados_Ano_2012!$C$7:$C$253,D227,Entrada_Dados_Ano_2012!$L$7:$L$253)</f>
        <v>0</v>
      </c>
      <c r="N227" s="40">
        <f>SUMIF(Entrada_Dados_Ano_2012!$C$7:$C$253,D227,Entrada_Dados_Ano_2012!$M$7:$M$253)</f>
        <v>0</v>
      </c>
      <c r="O227" s="40">
        <f>SUMIF(Entrada_Dados_Ano_2012!$C$7:$C$253,D227,Entrada_Dados_Ano_2012!$N$7:$N$253)</f>
        <v>0</v>
      </c>
      <c r="P227" s="40">
        <f>SUMIF(Entrada_Dados_Ano_2012!$C$7:$C$253,D227,Entrada_Dados_Ano_2012!$O$7:$O$253)</f>
        <v>0</v>
      </c>
      <c r="Q227" s="40">
        <f>SUMIF(Entrada_Dados_Ano_2012!$C$7:$C$253,D227,Entrada_Dados_Ano_2012!$P$7:$P$253)</f>
        <v>8</v>
      </c>
      <c r="R227" s="40">
        <f>SUMIF(Entrada_Dados_Ano_2012!$C$7:$C$253,D227,Entrada_Dados_Ano_2012!$Q$7:$Q$253)</f>
        <v>0</v>
      </c>
      <c r="S227" s="40">
        <f>SUMIF(Entrada_Dados_Ano_2012!$C$7:$C$253,D227,Entrada_Dados_Ano_2012!$R$7:$R$253)</f>
        <v>100</v>
      </c>
      <c r="T227" s="40">
        <f>SUMIF(Entrada_Dados_Ano_2012!$C$7:$C$253,D227,Entrada_Dados_Ano_2012!$S$7:$S$253)</f>
        <v>1400</v>
      </c>
      <c r="U227" s="40">
        <f>SUMIF(Entrada_Dados_Ano_2012!$C$7:$C$253,D227,Entrada_Dados_Ano_2012!$T$7:$T$253)</f>
        <v>0</v>
      </c>
      <c r="V227" s="40">
        <f>SUMIF(Entrada_Dados_Ano_2012!$C$7:$C$253,D227,Entrada_Dados_Ano_2012!$U$7:$U$253)</f>
        <v>0</v>
      </c>
      <c r="W227" s="145">
        <f>SUMIF(Entrada_Dados_Ano_2012!$C$7:$C$253,D227,Entrada_Dados_Ano_2012!$V$7:$V$253)</f>
        <v>0</v>
      </c>
      <c r="X227" s="142">
        <f>SUMIF(Entrada_Dados_Ano_2012!$C$7:$C$253,D227,Entrada_Dados_Ano_2012!$Y$7:$Y$253)</f>
        <v>250</v>
      </c>
      <c r="Y227" s="40">
        <f>SUMIF(Entrada_Dados_Ano_2012!$C$7:$C$253,D227,Entrada_Dados_Ano_2012!$Z$7:$Z$253)</f>
        <v>0</v>
      </c>
      <c r="Z227" s="40">
        <f>SUMIF(Entrada_Dados_Ano_2012!$C$7:$C$253,D227,Entrada_Dados_Ano_2012!$AA$7:$AA$253)</f>
        <v>0</v>
      </c>
      <c r="AA227" s="40">
        <f>SUMIF(Entrada_Dados_Ano_2012!$C$7:$C$253,D227,Entrada_Dados_Ano_2012!$AB$7:$AB$253)</f>
        <v>0</v>
      </c>
      <c r="AB227" s="40">
        <f>SUMIF(Entrada_Dados_Ano_2012!$C$7:$C$253,D227,Entrada_Dados_Ano_2012!$AC$7:$AC$253)</f>
        <v>0</v>
      </c>
      <c r="AC227" s="40">
        <f>SUMIF(Entrada_Dados_Ano_2012!$C$7:$C$253,D227,Entrada_Dados_Ano_2012!$AD$7:$AD$253)</f>
        <v>0</v>
      </c>
      <c r="AD227" s="40">
        <f>SUMIF(Entrada_Dados_Ano_2012!$C$7:$C$253,D227,Entrada_Dados_Ano_2012!$AE$7:$AE$253)</f>
        <v>12000</v>
      </c>
      <c r="AE227" s="40">
        <f>SUMIF(Entrada_Dados_Ano_2012!$C$7:$C$253,D227,Entrada_Dados_Ano_2012!$AF$7:$AF$253)</f>
        <v>0</v>
      </c>
      <c r="AF227" s="40">
        <f>SUMIF(Entrada_Dados_Ano_2012!$C$7:$C$253,D227,Entrada_Dados_Ano_2012!$AG$7:$AG$253)</f>
        <v>0</v>
      </c>
      <c r="AG227" s="40">
        <f>SUMIF(Entrada_Dados_Ano_2012!$C$7:$C$253,D227,Entrada_Dados_Ano_2012!$AH$7:$AH$253)</f>
        <v>0</v>
      </c>
      <c r="AH227" s="40">
        <f>SUMIF(Entrada_Dados_Ano_2012!$C$7:$C$253,D227,Entrada_Dados_Ano_2012!$AI$7:$AI$253)</f>
        <v>0</v>
      </c>
      <c r="AI227" s="40">
        <f>SUMIF(Entrada_Dados_Ano_2012!$C$7:$C$253,D227,Entrada_Dados_Ano_2012!$AJ$7:$AJ$253)</f>
        <v>0</v>
      </c>
      <c r="AJ227" s="40">
        <f>SUMIF(Entrada_Dados_Ano_2012!$C$7:$C$253,D227,Entrada_Dados_Ano_2012!$AK$7:$AK$253)</f>
        <v>8</v>
      </c>
      <c r="AK227" s="40">
        <f>SUMIF(Entrada_Dados_Ano_2012!$C$7:$C$253,D227,Entrada_Dados_Ano_2012!$AL$7:$AL$253)</f>
        <v>0</v>
      </c>
      <c r="AL227" s="40">
        <f>SUMIF(Entrada_Dados_Ano_2012!$C$7:$C$253,D227,Entrada_Dados_Ano_2012!$AM$7:$AM$253)</f>
        <v>100</v>
      </c>
      <c r="AM227" s="40">
        <f>SUMIF(Entrada_Dados_Ano_2012!$C$7:$C$253,D227,Entrada_Dados_Ano_2012!$AN$7:$AN$253)</f>
        <v>1400</v>
      </c>
      <c r="AN227" s="40">
        <f>SUMIF(Entrada_Dados_Ano_2012!$C$7:$C$253,D227,Entrada_Dados_Ano_2012!$AO$7:$AO$253)</f>
        <v>0</v>
      </c>
      <c r="AO227" s="40">
        <f>SUMIF(Entrada_Dados_Ano_2012!$C$7:$C$253,D227,Entrada_Dados_Ano_2012!$AP$7:$AP$253)</f>
        <v>0</v>
      </c>
      <c r="AP227" s="145">
        <f>SUMIF(Entrada_Dados_Ano_2012!$C$7:$C$253,D227,Entrada_Dados_Ano_2012!$AQ$7:$AQ$253)</f>
        <v>0</v>
      </c>
      <c r="AQ227" s="142">
        <f>SUMIF(Entrada_Dados_Ano_2012!$C$7:$C$253,D227,Entrada_Dados_Ano_2012!$AT$7:$AT$253)</f>
        <v>5750</v>
      </c>
      <c r="AR227" s="40">
        <f>SUMIF(Entrada_Dados_Ano_2012!$C$7:$C$253,D227,Entrada_Dados_Ano_2012!$AU$7:$AU$253)</f>
        <v>0</v>
      </c>
      <c r="AS227" s="40">
        <f>SUMIF(Entrada_Dados_Ano_2012!$C$7:$C$253,D227,Entrada_Dados_Ano_2012!$AV$7:$AV$253)</f>
        <v>0</v>
      </c>
      <c r="AT227" s="40">
        <f>SUMIF(Entrada_Dados_Ano_2012!$C$7:$C$253,D227,Entrada_Dados_Ano_2012!$AW$7:$AW$253)</f>
        <v>0</v>
      </c>
      <c r="AU227" s="40">
        <f>SUMIF(Entrada_Dados_Ano_2012!$C$7:$C$253,D227,Entrada_Dados_Ano_2012!$AX$7:$AX$253)</f>
        <v>0</v>
      </c>
      <c r="AV227" s="40">
        <f>SUMIF(Entrada_Dados_Ano_2012!$C$7:$C$253,D227,Entrada_Dados_Ano_2012!$AY$7:$AY$253)</f>
        <v>0</v>
      </c>
      <c r="AW227" s="40">
        <f>SUMIF(Entrada_Dados_Ano_2012!$C$7:$C$253,D227,Entrada_Dados_Ano_2012!$AZ$7:$AZ$253)</f>
        <v>600000</v>
      </c>
      <c r="AX227" s="40">
        <f>SUMIF(Entrada_Dados_Ano_2012!$C$7:$C$253,D227,Entrada_Dados_Ano_2012!$BA$7:$BA$253)</f>
        <v>0</v>
      </c>
      <c r="AY227" s="40">
        <f>SUMIF(Entrada_Dados_Ano_2012!$C$7:$C$253,D227,Entrada_Dados_Ano_2012!$BB$7:$BB$253)</f>
        <v>0</v>
      </c>
      <c r="AZ227" s="40">
        <f>SUMIF(Entrada_Dados_Ano_2012!$C$7:$C$253,D227,Entrada_Dados_Ano_2012!$BC$7:$BC$253)</f>
        <v>0</v>
      </c>
      <c r="BA227" s="40">
        <f>SUMIF(Entrada_Dados_Ano_2012!$C$7:$C$253,D227,Entrada_Dados_Ano_2012!$BD$7:$BD$253)</f>
        <v>0</v>
      </c>
      <c r="BB227" s="40">
        <f>SUMIF(Entrada_Dados_Ano_2012!$C$7:$C$253,D227,Entrada_Dados_Ano_2012!$BE$7:$BE$253)</f>
        <v>0</v>
      </c>
      <c r="BC227" s="40">
        <f>SUMIF(Entrada_Dados_Ano_2012!$C$7:$C$253,D227,Entrada_Dados_Ano_2012!$BF$7:$BF$253)</f>
        <v>160</v>
      </c>
      <c r="BD227" s="40">
        <f>SUMIF(Entrada_Dados_Ano_2012!$C$7:$C$253,D227,Entrada_Dados_Ano_2012!$BG$7:$BG$253)</f>
        <v>0</v>
      </c>
      <c r="BE227" s="40">
        <f>SUMIF(Entrada_Dados_Ano_2012!$C$7:$C$253,D227,Entrada_Dados_Ano_2012!$BH$7:$BH$253)</f>
        <v>500</v>
      </c>
      <c r="BF227" s="40">
        <f>SUMIF(Entrada_Dados_Ano_2012!$C$7:$C$253,D227,Entrada_Dados_Ano_2012!$BI$7:$BI$253)</f>
        <v>4200</v>
      </c>
      <c r="BG227" s="40">
        <f>SUMIF(Entrada_Dados_Ano_2012!$C$7:$C$253,D227,Entrada_Dados_Ano_2012!$BJ$7:$BJ$253)</f>
        <v>0</v>
      </c>
      <c r="BH227" s="40">
        <f>SUMIF(Entrada_Dados_Ano_2012!$C$7:$C$253,D227,Entrada_Dados_Ano_2012!$BK$7:$BK$253)</f>
        <v>0</v>
      </c>
      <c r="BI227" s="40">
        <f>SUMIF(Entrada_Dados_Ano_2012!$C$7:$C$253,D227,Entrada_Dados_Ano_2012!$BL$7:$BL$253)</f>
        <v>0</v>
      </c>
      <c r="BK227" s="80">
        <v>220</v>
      </c>
      <c r="BL227" s="81">
        <f t="shared" si="367"/>
        <v>0</v>
      </c>
      <c r="BM227" s="80" t="str">
        <f>IF(BL227=1,SUM($BL$8:BL227),"")</f>
        <v/>
      </c>
      <c r="BN227" s="86" t="str">
        <f t="shared" si="368"/>
        <v>São Luíz do Norte</v>
      </c>
      <c r="BO227" s="117">
        <f t="shared" si="451"/>
        <v>0</v>
      </c>
      <c r="BP227" s="116">
        <f>HLOOKUP($BP$6,$BZ$6:DI227,BX227)</f>
        <v>0</v>
      </c>
      <c r="BQ227" s="117">
        <f>HLOOKUP($BQ$6,$DJ$6:ES227,BX227)</f>
        <v>0</v>
      </c>
      <c r="BR227" s="116">
        <f>HLOOKUP($BR$6,$ET$6:GC227,BX227)</f>
        <v>0</v>
      </c>
      <c r="BS227" s="84" t="str">
        <f t="shared" si="369"/>
        <v/>
      </c>
      <c r="BT227" s="96" t="str">
        <f>IF((SUM($BL226:$BL$254)=0),"",IF($BK227=VLOOKUP($BK227,$BM$8:$BM$254,1),IF(VLOOKUP($BK227,$BM$8:$BO$254,2)=0,"",VLOOKUP($BK227,$BM$8:$BO$254,3))," "))</f>
        <v/>
      </c>
      <c r="BU227" s="93" t="str">
        <f t="shared" si="370"/>
        <v/>
      </c>
      <c r="BV227" s="90" t="str">
        <f t="shared" si="371"/>
        <v/>
      </c>
      <c r="BW227" s="93" t="str">
        <f t="shared" si="372"/>
        <v/>
      </c>
      <c r="BX227" s="97">
        <v>222</v>
      </c>
      <c r="BY227" s="29"/>
      <c r="BZ227" s="113"/>
      <c r="CA227" s="113">
        <f t="shared" si="373"/>
        <v>0</v>
      </c>
      <c r="CB227" s="113">
        <f t="shared" si="374"/>
        <v>250</v>
      </c>
      <c r="CC227" s="113">
        <f t="shared" si="375"/>
        <v>0</v>
      </c>
      <c r="CD227" s="113">
        <f t="shared" si="376"/>
        <v>0</v>
      </c>
      <c r="CE227" s="113">
        <f t="shared" ca="1" si="377"/>
        <v>0</v>
      </c>
      <c r="CF227" s="113">
        <f t="shared" si="378"/>
        <v>0</v>
      </c>
      <c r="CG227" s="113">
        <f t="shared" si="379"/>
        <v>3</v>
      </c>
      <c r="CH227" s="113">
        <f t="shared" si="380"/>
        <v>0</v>
      </c>
      <c r="CI227" s="113">
        <f t="shared" si="340"/>
        <v>40</v>
      </c>
      <c r="CJ227" s="113">
        <f t="shared" si="341"/>
        <v>0</v>
      </c>
      <c r="CK227" s="113">
        <f t="shared" si="381"/>
        <v>12000</v>
      </c>
      <c r="CL227" s="113">
        <f t="shared" si="382"/>
        <v>0</v>
      </c>
      <c r="CM227" s="113">
        <f t="shared" si="383"/>
        <v>0</v>
      </c>
      <c r="CN227" s="113">
        <f t="shared" si="384"/>
        <v>0</v>
      </c>
      <c r="CO227" s="113">
        <f t="shared" si="385"/>
        <v>0</v>
      </c>
      <c r="CP227" s="113">
        <f t="shared" si="386"/>
        <v>0</v>
      </c>
      <c r="CQ227" s="113">
        <f t="shared" si="387"/>
        <v>0</v>
      </c>
      <c r="CR227" s="113">
        <f t="shared" si="388"/>
        <v>0</v>
      </c>
      <c r="CS227" s="113">
        <f t="shared" si="342"/>
        <v>0</v>
      </c>
      <c r="CT227" s="113">
        <f t="shared" si="343"/>
        <v>0</v>
      </c>
      <c r="CU227" s="113">
        <f t="shared" si="344"/>
        <v>0</v>
      </c>
      <c r="CV227" s="113">
        <f t="shared" si="345"/>
        <v>0</v>
      </c>
      <c r="CW227" s="113">
        <f t="shared" si="389"/>
        <v>8</v>
      </c>
      <c r="CX227" s="113">
        <f t="shared" si="346"/>
        <v>0</v>
      </c>
      <c r="CY227" s="113">
        <f t="shared" si="347"/>
        <v>0</v>
      </c>
      <c r="CZ227" s="113">
        <f t="shared" si="348"/>
        <v>0</v>
      </c>
      <c r="DA227" s="113">
        <f t="shared" si="390"/>
        <v>0</v>
      </c>
      <c r="DB227" s="113">
        <f t="shared" si="391"/>
        <v>100</v>
      </c>
      <c r="DC227" s="113">
        <f t="shared" si="392"/>
        <v>0</v>
      </c>
      <c r="DD227" s="113">
        <f t="shared" si="393"/>
        <v>1400</v>
      </c>
      <c r="DE227" s="113">
        <f t="shared" si="394"/>
        <v>0</v>
      </c>
      <c r="DF227" s="113">
        <f t="shared" si="395"/>
        <v>0</v>
      </c>
      <c r="DG227" s="113">
        <f t="shared" si="396"/>
        <v>0</v>
      </c>
      <c r="DH227" s="113">
        <f t="shared" si="397"/>
        <v>0</v>
      </c>
      <c r="DI227" s="113">
        <f t="shared" si="398"/>
        <v>0</v>
      </c>
      <c r="DJ227" s="113"/>
      <c r="DK227" s="113">
        <f t="shared" si="399"/>
        <v>0</v>
      </c>
      <c r="DL227" s="113">
        <f t="shared" si="400"/>
        <v>250</v>
      </c>
      <c r="DM227" s="113">
        <f t="shared" si="401"/>
        <v>0</v>
      </c>
      <c r="DN227" s="113">
        <f t="shared" si="402"/>
        <v>0</v>
      </c>
      <c r="DO227" s="113">
        <f t="shared" si="403"/>
        <v>0</v>
      </c>
      <c r="DP227" s="113">
        <f t="shared" si="404"/>
        <v>0</v>
      </c>
      <c r="DQ227" s="113">
        <f t="shared" si="405"/>
        <v>3</v>
      </c>
      <c r="DR227" s="113">
        <f t="shared" si="406"/>
        <v>0</v>
      </c>
      <c r="DS227" s="113">
        <f t="shared" si="349"/>
        <v>40</v>
      </c>
      <c r="DT227" s="113">
        <f t="shared" si="350"/>
        <v>0</v>
      </c>
      <c r="DU227" s="113">
        <f t="shared" si="407"/>
        <v>12000</v>
      </c>
      <c r="DV227" s="113">
        <f t="shared" si="408"/>
        <v>0</v>
      </c>
      <c r="DW227" s="113">
        <f t="shared" si="409"/>
        <v>0</v>
      </c>
      <c r="DX227" s="113">
        <f t="shared" si="410"/>
        <v>0</v>
      </c>
      <c r="DY227" s="113">
        <f t="shared" si="411"/>
        <v>0</v>
      </c>
      <c r="DZ227" s="113">
        <f t="shared" si="412"/>
        <v>0</v>
      </c>
      <c r="EA227" s="113">
        <f t="shared" si="413"/>
        <v>0</v>
      </c>
      <c r="EB227" s="113">
        <f t="shared" si="414"/>
        <v>0</v>
      </c>
      <c r="EC227" s="113">
        <f t="shared" si="351"/>
        <v>0</v>
      </c>
      <c r="ED227" s="113">
        <f t="shared" si="352"/>
        <v>0</v>
      </c>
      <c r="EE227" s="113">
        <f t="shared" si="353"/>
        <v>0</v>
      </c>
      <c r="EF227" s="113">
        <f t="shared" si="354"/>
        <v>0</v>
      </c>
      <c r="EG227" s="113">
        <f t="shared" si="415"/>
        <v>8</v>
      </c>
      <c r="EH227" s="113">
        <f t="shared" si="355"/>
        <v>0</v>
      </c>
      <c r="EI227" s="113">
        <f t="shared" si="356"/>
        <v>0</v>
      </c>
      <c r="EJ227" s="113">
        <f t="shared" si="357"/>
        <v>0</v>
      </c>
      <c r="EK227" s="113">
        <f t="shared" si="416"/>
        <v>0</v>
      </c>
      <c r="EL227" s="113">
        <f t="shared" si="417"/>
        <v>100</v>
      </c>
      <c r="EM227" s="113">
        <f t="shared" si="418"/>
        <v>0</v>
      </c>
      <c r="EN227" s="113">
        <f t="shared" si="419"/>
        <v>1400</v>
      </c>
      <c r="EO227" s="113">
        <f t="shared" si="420"/>
        <v>0</v>
      </c>
      <c r="EP227" s="113">
        <f t="shared" si="421"/>
        <v>0</v>
      </c>
      <c r="EQ227" s="113">
        <f t="shared" si="422"/>
        <v>0</v>
      </c>
      <c r="ER227" s="113">
        <f t="shared" si="423"/>
        <v>0</v>
      </c>
      <c r="ES227" s="113">
        <f t="shared" si="424"/>
        <v>0</v>
      </c>
      <c r="ET227" s="113"/>
      <c r="EU227" s="113">
        <f t="shared" si="425"/>
        <v>0</v>
      </c>
      <c r="EV227" s="113">
        <f t="shared" si="426"/>
        <v>5750</v>
      </c>
      <c r="EW227" s="113">
        <f t="shared" si="427"/>
        <v>0</v>
      </c>
      <c r="EX227" s="113">
        <f t="shared" si="428"/>
        <v>0</v>
      </c>
      <c r="EY227" s="113">
        <f t="shared" si="429"/>
        <v>0</v>
      </c>
      <c r="EZ227" s="113">
        <f t="shared" si="430"/>
        <v>0</v>
      </c>
      <c r="FA227" s="113">
        <f t="shared" si="431"/>
        <v>27</v>
      </c>
      <c r="FB227" s="113">
        <f t="shared" si="432"/>
        <v>0</v>
      </c>
      <c r="FC227" s="113">
        <f t="shared" si="358"/>
        <v>100</v>
      </c>
      <c r="FD227" s="113">
        <f t="shared" si="359"/>
        <v>0</v>
      </c>
      <c r="FE227" s="113">
        <f t="shared" si="433"/>
        <v>600000</v>
      </c>
      <c r="FF227" s="113">
        <f t="shared" si="434"/>
        <v>0</v>
      </c>
      <c r="FG227" s="113">
        <f t="shared" si="435"/>
        <v>0</v>
      </c>
      <c r="FH227" s="113">
        <f t="shared" si="436"/>
        <v>0</v>
      </c>
      <c r="FI227" s="113">
        <f t="shared" si="437"/>
        <v>0</v>
      </c>
      <c r="FJ227" s="113">
        <f t="shared" si="438"/>
        <v>0</v>
      </c>
      <c r="FK227" s="113">
        <f t="shared" si="439"/>
        <v>0</v>
      </c>
      <c r="FL227" s="113">
        <f t="shared" si="440"/>
        <v>0</v>
      </c>
      <c r="FM227" s="113">
        <f t="shared" si="360"/>
        <v>0</v>
      </c>
      <c r="FN227" s="113">
        <f t="shared" si="361"/>
        <v>0</v>
      </c>
      <c r="FO227" s="113">
        <f t="shared" si="362"/>
        <v>0</v>
      </c>
      <c r="FP227" s="113">
        <f t="shared" si="363"/>
        <v>0</v>
      </c>
      <c r="FQ227" s="113">
        <f t="shared" si="441"/>
        <v>160</v>
      </c>
      <c r="FR227" s="113">
        <f t="shared" si="364"/>
        <v>0</v>
      </c>
      <c r="FS227" s="113">
        <f t="shared" si="365"/>
        <v>0</v>
      </c>
      <c r="FT227" s="113">
        <f t="shared" si="366"/>
        <v>0</v>
      </c>
      <c r="FU227" s="113">
        <f t="shared" si="442"/>
        <v>0</v>
      </c>
      <c r="FV227" s="113">
        <f t="shared" si="443"/>
        <v>500</v>
      </c>
      <c r="FW227" s="113">
        <f t="shared" si="444"/>
        <v>0</v>
      </c>
      <c r="FX227" s="113">
        <f t="shared" si="445"/>
        <v>4200</v>
      </c>
      <c r="FY227" s="113">
        <f t="shared" si="446"/>
        <v>0</v>
      </c>
      <c r="FZ227" s="113">
        <f t="shared" si="447"/>
        <v>0</v>
      </c>
      <c r="GA227" s="113">
        <f t="shared" si="448"/>
        <v>0</v>
      </c>
      <c r="GB227" s="113">
        <f t="shared" si="449"/>
        <v>0</v>
      </c>
      <c r="GC227" s="113">
        <f t="shared" si="450"/>
        <v>0</v>
      </c>
    </row>
    <row r="228" spans="2:185" ht="12.75" customHeight="1" x14ac:dyDescent="0.2">
      <c r="B228" s="124">
        <v>221</v>
      </c>
      <c r="C228" s="121" t="s">
        <v>485</v>
      </c>
      <c r="D228" s="126" t="s">
        <v>258</v>
      </c>
      <c r="E228" s="40">
        <f>SUMIF(Entrada_Dados_Ano_2012!$C$7:$C$253,D228,Entrada_Dados_Ano_2012!$D$7:$D$253)</f>
        <v>0</v>
      </c>
      <c r="F228" s="40">
        <f>SUMIF(Entrada_Dados_Ano_2012!$C$7:$C$253,D228,Entrada_Dados_Ano_2012!$E$7:$E$253)</f>
        <v>0</v>
      </c>
      <c r="G228" s="40">
        <f>SUMIF(Entrada_Dados_Ano_2012!$C$7:$C$253,D228,Entrada_Dados_Ano_2012!$F$7:$F$253)</f>
        <v>0</v>
      </c>
      <c r="H228" s="40">
        <f ca="1">SUMIF(Entrada_Dados_Ano_2012!$C$7:$C$253,D228,Entrada_Dados_Ano_2012!$G$7:$G$251)</f>
        <v>0</v>
      </c>
      <c r="I228" s="40">
        <f>SUMIF(Entrada_Dados_Ano_2012!$C$7:$C$251,D228,Entrada_Dados_Ano_2012!$H$7:$H$253)</f>
        <v>2900</v>
      </c>
      <c r="J228" s="40">
        <f>SUMIF(Entrada_Dados_Ano_2012!$C$7:$C$253,D228,Entrada_Dados_Ano_2012!$I$7:$I$253)</f>
        <v>0</v>
      </c>
      <c r="K228" s="40">
        <f>SUMIF(Entrada_Dados_Ano_2012!$C$7:$C$253,D228,Entrada_Dados_Ano_2012!$J$7:$J$253)</f>
        <v>0</v>
      </c>
      <c r="L228" s="40">
        <f>SUMIF(Entrada_Dados_Ano_2012!$C$7:$C$253,D228,Entrada_Dados_Ano_2012!$K$7:$K$253)</f>
        <v>0</v>
      </c>
      <c r="M228" s="40">
        <f>SUMIF(Entrada_Dados_Ano_2012!$C$7:$C$253,D228,Entrada_Dados_Ano_2012!$L$7:$L$253)</f>
        <v>0</v>
      </c>
      <c r="N228" s="40">
        <f>SUMIF(Entrada_Dados_Ano_2012!$C$7:$C$253,D228,Entrada_Dados_Ano_2012!$M$7:$M$253)</f>
        <v>0</v>
      </c>
      <c r="O228" s="40">
        <f>SUMIF(Entrada_Dados_Ano_2012!$C$7:$C$253,D228,Entrada_Dados_Ano_2012!$N$7:$N$253)</f>
        <v>0</v>
      </c>
      <c r="P228" s="40">
        <f>SUMIF(Entrada_Dados_Ano_2012!$C$7:$C$253,D228,Entrada_Dados_Ano_2012!$O$7:$O$253)</f>
        <v>0</v>
      </c>
      <c r="Q228" s="40">
        <f>SUMIF(Entrada_Dados_Ano_2012!$C$7:$C$253,D228,Entrada_Dados_Ano_2012!$P$7:$P$253)</f>
        <v>100</v>
      </c>
      <c r="R228" s="40">
        <f>SUMIF(Entrada_Dados_Ano_2012!$C$7:$C$253,D228,Entrada_Dados_Ano_2012!$Q$7:$Q$253)</f>
        <v>0</v>
      </c>
      <c r="S228" s="40">
        <f>SUMIF(Entrada_Dados_Ano_2012!$C$7:$C$253,D228,Entrada_Dados_Ano_2012!$R$7:$R$253)</f>
        <v>170</v>
      </c>
      <c r="T228" s="40">
        <f>SUMIF(Entrada_Dados_Ano_2012!$C$7:$C$253,D228,Entrada_Dados_Ano_2012!$S$7:$S$253)</f>
        <v>4100</v>
      </c>
      <c r="U228" s="40">
        <f>SUMIF(Entrada_Dados_Ano_2012!$C$7:$C$253,D228,Entrada_Dados_Ano_2012!$T$7:$T$253)</f>
        <v>0</v>
      </c>
      <c r="V228" s="40">
        <f>SUMIF(Entrada_Dados_Ano_2012!$C$7:$C$253,D228,Entrada_Dados_Ano_2012!$U$7:$U$253)</f>
        <v>0</v>
      </c>
      <c r="W228" s="145">
        <f>SUMIF(Entrada_Dados_Ano_2012!$C$7:$C$253,D228,Entrada_Dados_Ano_2012!$V$7:$V$253)</f>
        <v>0</v>
      </c>
      <c r="X228" s="142">
        <f>SUMIF(Entrada_Dados_Ano_2012!$C$7:$C$253,D228,Entrada_Dados_Ano_2012!$Y$7:$Y$253)</f>
        <v>0</v>
      </c>
      <c r="Y228" s="40">
        <f>SUMIF(Entrada_Dados_Ano_2012!$C$7:$C$253,D228,Entrada_Dados_Ano_2012!$Z$7:$Z$253)</f>
        <v>0</v>
      </c>
      <c r="Z228" s="40">
        <f>SUMIF(Entrada_Dados_Ano_2012!$C$7:$C$253,D228,Entrada_Dados_Ano_2012!$AA$7:$AA$253)</f>
        <v>0</v>
      </c>
      <c r="AA228" s="40">
        <f>SUMIF(Entrada_Dados_Ano_2012!$C$7:$C$253,D228,Entrada_Dados_Ano_2012!$AB$7:$AB$253)</f>
        <v>0</v>
      </c>
      <c r="AB228" s="40">
        <f>SUMIF(Entrada_Dados_Ano_2012!$C$7:$C$253,D228,Entrada_Dados_Ano_2012!$AC$7:$AC$253)</f>
        <v>2900</v>
      </c>
      <c r="AC228" s="40">
        <f>SUMIF(Entrada_Dados_Ano_2012!$C$7:$C$253,D228,Entrada_Dados_Ano_2012!$AD$7:$AD$253)</f>
        <v>0</v>
      </c>
      <c r="AD228" s="40">
        <f>SUMIF(Entrada_Dados_Ano_2012!$C$7:$C$253,D228,Entrada_Dados_Ano_2012!$AE$7:$AE$253)</f>
        <v>0</v>
      </c>
      <c r="AE228" s="40">
        <f>SUMIF(Entrada_Dados_Ano_2012!$C$7:$C$253,D228,Entrada_Dados_Ano_2012!$AF$7:$AF$253)</f>
        <v>0</v>
      </c>
      <c r="AF228" s="40">
        <f>SUMIF(Entrada_Dados_Ano_2012!$C$7:$C$253,D228,Entrada_Dados_Ano_2012!$AG$7:$AG$253)</f>
        <v>0</v>
      </c>
      <c r="AG228" s="40">
        <f>SUMIF(Entrada_Dados_Ano_2012!$C$7:$C$253,D228,Entrada_Dados_Ano_2012!$AH$7:$AH$253)</f>
        <v>0</v>
      </c>
      <c r="AH228" s="40">
        <f>SUMIF(Entrada_Dados_Ano_2012!$C$7:$C$253,D228,Entrada_Dados_Ano_2012!$AI$7:$AI$253)</f>
        <v>0</v>
      </c>
      <c r="AI228" s="40">
        <f>SUMIF(Entrada_Dados_Ano_2012!$C$7:$C$253,D228,Entrada_Dados_Ano_2012!$AJ$7:$AJ$253)</f>
        <v>0</v>
      </c>
      <c r="AJ228" s="40">
        <f>SUMIF(Entrada_Dados_Ano_2012!$C$7:$C$253,D228,Entrada_Dados_Ano_2012!$AK$7:$AK$253)</f>
        <v>100</v>
      </c>
      <c r="AK228" s="40">
        <f>SUMIF(Entrada_Dados_Ano_2012!$C$7:$C$253,D228,Entrada_Dados_Ano_2012!$AL$7:$AL$253)</f>
        <v>0</v>
      </c>
      <c r="AL228" s="40">
        <f>SUMIF(Entrada_Dados_Ano_2012!$C$7:$C$253,D228,Entrada_Dados_Ano_2012!$AM$7:$AM$253)</f>
        <v>170</v>
      </c>
      <c r="AM228" s="40">
        <f>SUMIF(Entrada_Dados_Ano_2012!$C$7:$C$253,D228,Entrada_Dados_Ano_2012!$AN$7:$AN$253)</f>
        <v>4100</v>
      </c>
      <c r="AN228" s="40">
        <f>SUMIF(Entrada_Dados_Ano_2012!$C$7:$C$253,D228,Entrada_Dados_Ano_2012!$AO$7:$AO$253)</f>
        <v>0</v>
      </c>
      <c r="AO228" s="40">
        <f>SUMIF(Entrada_Dados_Ano_2012!$C$7:$C$253,D228,Entrada_Dados_Ano_2012!$AP$7:$AP$253)</f>
        <v>0</v>
      </c>
      <c r="AP228" s="145">
        <f>SUMIF(Entrada_Dados_Ano_2012!$C$7:$C$253,D228,Entrada_Dados_Ano_2012!$AQ$7:$AQ$253)</f>
        <v>0</v>
      </c>
      <c r="AQ228" s="142">
        <f>SUMIF(Entrada_Dados_Ano_2012!$C$7:$C$253,D228,Entrada_Dados_Ano_2012!$AT$7:$AT$253)</f>
        <v>0</v>
      </c>
      <c r="AR228" s="40">
        <f>SUMIF(Entrada_Dados_Ano_2012!$C$7:$C$253,D228,Entrada_Dados_Ano_2012!$AU$7:$AU$253)</f>
        <v>0</v>
      </c>
      <c r="AS228" s="40">
        <f>SUMIF(Entrada_Dados_Ano_2012!$C$7:$C$253,D228,Entrada_Dados_Ano_2012!$AV$7:$AV$253)</f>
        <v>0</v>
      </c>
      <c r="AT228" s="40">
        <f>SUMIF(Entrada_Dados_Ano_2012!$C$7:$C$253,D228,Entrada_Dados_Ano_2012!$AW$7:$AW$253)</f>
        <v>0</v>
      </c>
      <c r="AU228" s="40">
        <f>SUMIF(Entrada_Dados_Ano_2012!$C$7:$C$253,D228,Entrada_Dados_Ano_2012!$AX$7:$AX$253)</f>
        <v>13650</v>
      </c>
      <c r="AV228" s="40">
        <f>SUMIF(Entrada_Dados_Ano_2012!$C$7:$C$253,D228,Entrada_Dados_Ano_2012!$AY$7:$AY$253)</f>
        <v>0</v>
      </c>
      <c r="AW228" s="40">
        <f>SUMIF(Entrada_Dados_Ano_2012!$C$7:$C$253,D228,Entrada_Dados_Ano_2012!$AZ$7:$AZ$253)</f>
        <v>0</v>
      </c>
      <c r="AX228" s="40">
        <f>SUMIF(Entrada_Dados_Ano_2012!$C$7:$C$253,D228,Entrada_Dados_Ano_2012!$BA$7:$BA$253)</f>
        <v>0</v>
      </c>
      <c r="AY228" s="40">
        <f>SUMIF(Entrada_Dados_Ano_2012!$C$7:$C$253,D228,Entrada_Dados_Ano_2012!$BB$7:$BB$253)</f>
        <v>0</v>
      </c>
      <c r="AZ228" s="40">
        <f>SUMIF(Entrada_Dados_Ano_2012!$C$7:$C$253,D228,Entrada_Dados_Ano_2012!$BC$7:$BC$253)</f>
        <v>0</v>
      </c>
      <c r="BA228" s="40">
        <f>SUMIF(Entrada_Dados_Ano_2012!$C$7:$C$253,D228,Entrada_Dados_Ano_2012!$BD$7:$BD$253)</f>
        <v>0</v>
      </c>
      <c r="BB228" s="40">
        <f>SUMIF(Entrada_Dados_Ano_2012!$C$7:$C$253,D228,Entrada_Dados_Ano_2012!$BE$7:$BE$253)</f>
        <v>0</v>
      </c>
      <c r="BC228" s="40">
        <f>SUMIF(Entrada_Dados_Ano_2012!$C$7:$C$253,D228,Entrada_Dados_Ano_2012!$BF$7:$BF$253)</f>
        <v>1500</v>
      </c>
      <c r="BD228" s="40">
        <f>SUMIF(Entrada_Dados_Ano_2012!$C$7:$C$253,D228,Entrada_Dados_Ano_2012!$BG$7:$BG$253)</f>
        <v>0</v>
      </c>
      <c r="BE228" s="40">
        <f>SUMIF(Entrada_Dados_Ano_2012!$C$7:$C$253,D228,Entrada_Dados_Ano_2012!$BH$7:$BH$253)</f>
        <v>700</v>
      </c>
      <c r="BF228" s="40">
        <f>SUMIF(Entrada_Dados_Ano_2012!$C$7:$C$253,D228,Entrada_Dados_Ano_2012!$BI$7:$BI$253)</f>
        <v>12140</v>
      </c>
      <c r="BG228" s="40">
        <f>SUMIF(Entrada_Dados_Ano_2012!$C$7:$C$253,D228,Entrada_Dados_Ano_2012!$BJ$7:$BJ$253)</f>
        <v>0</v>
      </c>
      <c r="BH228" s="40">
        <f>SUMIF(Entrada_Dados_Ano_2012!$C$7:$C$253,D228,Entrada_Dados_Ano_2012!$BK$7:$BK$253)</f>
        <v>0</v>
      </c>
      <c r="BI228" s="40">
        <f>SUMIF(Entrada_Dados_Ano_2012!$C$7:$C$253,D228,Entrada_Dados_Ano_2012!$BL$7:$BL$253)</f>
        <v>0</v>
      </c>
      <c r="BK228" s="80">
        <v>221</v>
      </c>
      <c r="BL228" s="81">
        <f t="shared" si="367"/>
        <v>0</v>
      </c>
      <c r="BM228" s="80" t="str">
        <f>IF(BL228=1,SUM($BL$8:BL228),"")</f>
        <v/>
      </c>
      <c r="BN228" s="86" t="str">
        <f t="shared" si="368"/>
        <v>São Miguel do Araguaia</v>
      </c>
      <c r="BO228" s="117">
        <f t="shared" si="451"/>
        <v>0</v>
      </c>
      <c r="BP228" s="116">
        <f>HLOOKUP($BP$6,$BZ$6:DI228,BX228)</f>
        <v>0</v>
      </c>
      <c r="BQ228" s="117">
        <f>HLOOKUP($BQ$6,$DJ$6:ES228,BX228)</f>
        <v>0</v>
      </c>
      <c r="BR228" s="116">
        <f>HLOOKUP($BR$6,$ET$6:GC228,BX228)</f>
        <v>0</v>
      </c>
      <c r="BS228" s="84" t="str">
        <f t="shared" si="369"/>
        <v/>
      </c>
      <c r="BT228" s="96" t="str">
        <f>IF((SUM($BL227:$BL$254)=0),"",IF($BK228=VLOOKUP($BK228,$BM$8:$BM$254,1),IF(VLOOKUP($BK228,$BM$8:$BO$254,2)=0,"",VLOOKUP($BK228,$BM$8:$BO$254,3))," "))</f>
        <v/>
      </c>
      <c r="BU228" s="93" t="str">
        <f t="shared" si="370"/>
        <v/>
      </c>
      <c r="BV228" s="90" t="str">
        <f t="shared" si="371"/>
        <v/>
      </c>
      <c r="BW228" s="93" t="str">
        <f t="shared" si="372"/>
        <v/>
      </c>
      <c r="BX228" s="97">
        <v>223</v>
      </c>
      <c r="BY228" s="29"/>
      <c r="BZ228" s="113"/>
      <c r="CA228" s="113">
        <f t="shared" si="373"/>
        <v>0</v>
      </c>
      <c r="CB228" s="113">
        <f t="shared" si="374"/>
        <v>0</v>
      </c>
      <c r="CC228" s="113">
        <f t="shared" si="375"/>
        <v>0</v>
      </c>
      <c r="CD228" s="113">
        <f t="shared" si="376"/>
        <v>0</v>
      </c>
      <c r="CE228" s="113">
        <f t="shared" ca="1" si="377"/>
        <v>0</v>
      </c>
      <c r="CF228" s="113">
        <f t="shared" si="378"/>
        <v>2900</v>
      </c>
      <c r="CG228" s="113">
        <f t="shared" si="379"/>
        <v>0</v>
      </c>
      <c r="CH228" s="113">
        <f t="shared" si="380"/>
        <v>0</v>
      </c>
      <c r="CI228" s="113">
        <f t="shared" si="340"/>
        <v>0</v>
      </c>
      <c r="CJ228" s="113">
        <f t="shared" si="341"/>
        <v>0</v>
      </c>
      <c r="CK228" s="113">
        <f t="shared" si="381"/>
        <v>0</v>
      </c>
      <c r="CL228" s="113">
        <f t="shared" si="382"/>
        <v>0</v>
      </c>
      <c r="CM228" s="113">
        <f t="shared" si="383"/>
        <v>0</v>
      </c>
      <c r="CN228" s="113">
        <f t="shared" si="384"/>
        <v>0</v>
      </c>
      <c r="CO228" s="113">
        <f t="shared" si="385"/>
        <v>0</v>
      </c>
      <c r="CP228" s="113">
        <f t="shared" si="386"/>
        <v>0</v>
      </c>
      <c r="CQ228" s="113">
        <f t="shared" si="387"/>
        <v>0</v>
      </c>
      <c r="CR228" s="113">
        <f t="shared" si="388"/>
        <v>0</v>
      </c>
      <c r="CS228" s="113">
        <f t="shared" si="342"/>
        <v>0</v>
      </c>
      <c r="CT228" s="113">
        <f t="shared" si="343"/>
        <v>0</v>
      </c>
      <c r="CU228" s="113">
        <f t="shared" si="344"/>
        <v>0</v>
      </c>
      <c r="CV228" s="113">
        <f t="shared" si="345"/>
        <v>0</v>
      </c>
      <c r="CW228" s="113">
        <f t="shared" si="389"/>
        <v>100</v>
      </c>
      <c r="CX228" s="113">
        <f t="shared" si="346"/>
        <v>0</v>
      </c>
      <c r="CY228" s="113">
        <f t="shared" si="347"/>
        <v>0</v>
      </c>
      <c r="CZ228" s="113">
        <f t="shared" si="348"/>
        <v>0</v>
      </c>
      <c r="DA228" s="113">
        <f t="shared" si="390"/>
        <v>0</v>
      </c>
      <c r="DB228" s="113">
        <f t="shared" si="391"/>
        <v>170</v>
      </c>
      <c r="DC228" s="113">
        <f t="shared" si="392"/>
        <v>0</v>
      </c>
      <c r="DD228" s="113">
        <f t="shared" si="393"/>
        <v>4100</v>
      </c>
      <c r="DE228" s="113">
        <f t="shared" si="394"/>
        <v>0</v>
      </c>
      <c r="DF228" s="113">
        <f t="shared" si="395"/>
        <v>0</v>
      </c>
      <c r="DG228" s="113">
        <f t="shared" si="396"/>
        <v>0</v>
      </c>
      <c r="DH228" s="113">
        <f t="shared" si="397"/>
        <v>0</v>
      </c>
      <c r="DI228" s="113">
        <f t="shared" si="398"/>
        <v>0</v>
      </c>
      <c r="DJ228" s="113"/>
      <c r="DK228" s="113">
        <f t="shared" si="399"/>
        <v>0</v>
      </c>
      <c r="DL228" s="113">
        <f t="shared" si="400"/>
        <v>0</v>
      </c>
      <c r="DM228" s="113">
        <f t="shared" si="401"/>
        <v>0</v>
      </c>
      <c r="DN228" s="113">
        <f t="shared" si="402"/>
        <v>0</v>
      </c>
      <c r="DO228" s="113">
        <f t="shared" si="403"/>
        <v>0</v>
      </c>
      <c r="DP228" s="113">
        <f t="shared" si="404"/>
        <v>2900</v>
      </c>
      <c r="DQ228" s="113">
        <f t="shared" si="405"/>
        <v>0</v>
      </c>
      <c r="DR228" s="113">
        <f t="shared" si="406"/>
        <v>0</v>
      </c>
      <c r="DS228" s="113">
        <f t="shared" si="349"/>
        <v>0</v>
      </c>
      <c r="DT228" s="113">
        <f t="shared" si="350"/>
        <v>0</v>
      </c>
      <c r="DU228" s="113">
        <f t="shared" si="407"/>
        <v>0</v>
      </c>
      <c r="DV228" s="113">
        <f t="shared" si="408"/>
        <v>0</v>
      </c>
      <c r="DW228" s="113">
        <f t="shared" si="409"/>
        <v>0</v>
      </c>
      <c r="DX228" s="113">
        <f t="shared" si="410"/>
        <v>0</v>
      </c>
      <c r="DY228" s="113">
        <f t="shared" si="411"/>
        <v>0</v>
      </c>
      <c r="DZ228" s="113">
        <f t="shared" si="412"/>
        <v>0</v>
      </c>
      <c r="EA228" s="113">
        <f t="shared" si="413"/>
        <v>0</v>
      </c>
      <c r="EB228" s="113">
        <f t="shared" si="414"/>
        <v>0</v>
      </c>
      <c r="EC228" s="113">
        <f t="shared" si="351"/>
        <v>0</v>
      </c>
      <c r="ED228" s="113">
        <f t="shared" si="352"/>
        <v>0</v>
      </c>
      <c r="EE228" s="113">
        <f t="shared" si="353"/>
        <v>0</v>
      </c>
      <c r="EF228" s="113">
        <f t="shared" si="354"/>
        <v>0</v>
      </c>
      <c r="EG228" s="113">
        <f t="shared" si="415"/>
        <v>100</v>
      </c>
      <c r="EH228" s="113">
        <f t="shared" si="355"/>
        <v>0</v>
      </c>
      <c r="EI228" s="113">
        <f t="shared" si="356"/>
        <v>0</v>
      </c>
      <c r="EJ228" s="113">
        <f t="shared" si="357"/>
        <v>0</v>
      </c>
      <c r="EK228" s="113">
        <f t="shared" si="416"/>
        <v>0</v>
      </c>
      <c r="EL228" s="113">
        <f t="shared" si="417"/>
        <v>170</v>
      </c>
      <c r="EM228" s="113">
        <f t="shared" si="418"/>
        <v>0</v>
      </c>
      <c r="EN228" s="113">
        <f t="shared" si="419"/>
        <v>4100</v>
      </c>
      <c r="EO228" s="113">
        <f t="shared" si="420"/>
        <v>0</v>
      </c>
      <c r="EP228" s="113">
        <f t="shared" si="421"/>
        <v>0</v>
      </c>
      <c r="EQ228" s="113">
        <f t="shared" si="422"/>
        <v>0</v>
      </c>
      <c r="ER228" s="113">
        <f t="shared" si="423"/>
        <v>0</v>
      </c>
      <c r="ES228" s="113">
        <f t="shared" si="424"/>
        <v>0</v>
      </c>
      <c r="ET228" s="113"/>
      <c r="EU228" s="113">
        <f t="shared" si="425"/>
        <v>0</v>
      </c>
      <c r="EV228" s="113">
        <f t="shared" si="426"/>
        <v>0</v>
      </c>
      <c r="EW228" s="113">
        <f t="shared" si="427"/>
        <v>0</v>
      </c>
      <c r="EX228" s="113">
        <f t="shared" si="428"/>
        <v>0</v>
      </c>
      <c r="EY228" s="113">
        <f t="shared" si="429"/>
        <v>0</v>
      </c>
      <c r="EZ228" s="113">
        <f t="shared" si="430"/>
        <v>13650</v>
      </c>
      <c r="FA228" s="113">
        <f t="shared" si="431"/>
        <v>0</v>
      </c>
      <c r="FB228" s="113">
        <f t="shared" si="432"/>
        <v>0</v>
      </c>
      <c r="FC228" s="113">
        <f t="shared" si="358"/>
        <v>0</v>
      </c>
      <c r="FD228" s="113">
        <f t="shared" si="359"/>
        <v>0</v>
      </c>
      <c r="FE228" s="113">
        <f t="shared" si="433"/>
        <v>0</v>
      </c>
      <c r="FF228" s="113">
        <f t="shared" si="434"/>
        <v>0</v>
      </c>
      <c r="FG228" s="113">
        <f t="shared" si="435"/>
        <v>0</v>
      </c>
      <c r="FH228" s="113">
        <f t="shared" si="436"/>
        <v>0</v>
      </c>
      <c r="FI228" s="113">
        <f t="shared" si="437"/>
        <v>0</v>
      </c>
      <c r="FJ228" s="113">
        <f t="shared" si="438"/>
        <v>0</v>
      </c>
      <c r="FK228" s="113">
        <f t="shared" si="439"/>
        <v>0</v>
      </c>
      <c r="FL228" s="113">
        <f t="shared" si="440"/>
        <v>0</v>
      </c>
      <c r="FM228" s="113">
        <f t="shared" si="360"/>
        <v>0</v>
      </c>
      <c r="FN228" s="113">
        <f t="shared" si="361"/>
        <v>0</v>
      </c>
      <c r="FO228" s="113">
        <f t="shared" si="362"/>
        <v>0</v>
      </c>
      <c r="FP228" s="113">
        <f t="shared" si="363"/>
        <v>0</v>
      </c>
      <c r="FQ228" s="113">
        <f t="shared" si="441"/>
        <v>1500</v>
      </c>
      <c r="FR228" s="113">
        <f t="shared" si="364"/>
        <v>0</v>
      </c>
      <c r="FS228" s="113">
        <f t="shared" si="365"/>
        <v>0</v>
      </c>
      <c r="FT228" s="113">
        <f t="shared" si="366"/>
        <v>0</v>
      </c>
      <c r="FU228" s="113">
        <f t="shared" si="442"/>
        <v>0</v>
      </c>
      <c r="FV228" s="113">
        <f t="shared" si="443"/>
        <v>700</v>
      </c>
      <c r="FW228" s="113">
        <f t="shared" si="444"/>
        <v>0</v>
      </c>
      <c r="FX228" s="113">
        <f t="shared" si="445"/>
        <v>12140</v>
      </c>
      <c r="FY228" s="113">
        <f t="shared" si="446"/>
        <v>0</v>
      </c>
      <c r="FZ228" s="113">
        <f t="shared" si="447"/>
        <v>0</v>
      </c>
      <c r="GA228" s="113">
        <f t="shared" si="448"/>
        <v>0</v>
      </c>
      <c r="GB228" s="113">
        <f t="shared" si="449"/>
        <v>0</v>
      </c>
      <c r="GC228" s="113">
        <f t="shared" si="450"/>
        <v>0</v>
      </c>
    </row>
    <row r="229" spans="2:185" ht="12.75" customHeight="1" x14ac:dyDescent="0.2">
      <c r="B229" s="124">
        <v>222</v>
      </c>
      <c r="C229" s="121" t="s">
        <v>486</v>
      </c>
      <c r="D229" s="126" t="s">
        <v>259</v>
      </c>
      <c r="E229" s="40">
        <f>SUMIF(Entrada_Dados_Ano_2012!$C$7:$C$253,D229,Entrada_Dados_Ano_2012!$D$7:$D$253)</f>
        <v>0</v>
      </c>
      <c r="F229" s="40">
        <f>SUMIF(Entrada_Dados_Ano_2012!$C$7:$C$253,D229,Entrada_Dados_Ano_2012!$E$7:$E$253)</f>
        <v>0</v>
      </c>
      <c r="G229" s="40">
        <f>SUMIF(Entrada_Dados_Ano_2012!$C$7:$C$253,D229,Entrada_Dados_Ano_2012!$F$7:$F$253)</f>
        <v>0</v>
      </c>
      <c r="H229" s="40">
        <f ca="1">SUMIF(Entrada_Dados_Ano_2012!$C$7:$C$253,D229,Entrada_Dados_Ano_2012!$G$7:$G$251)</f>
        <v>0</v>
      </c>
      <c r="I229" s="40">
        <f>SUMIF(Entrada_Dados_Ano_2012!$C$7:$C$251,D229,Entrada_Dados_Ano_2012!$H$7:$H$253)</f>
        <v>0</v>
      </c>
      <c r="J229" s="40">
        <f>SUMIF(Entrada_Dados_Ano_2012!$C$7:$C$253,D229,Entrada_Dados_Ano_2012!$I$7:$I$253)</f>
        <v>0</v>
      </c>
      <c r="K229" s="40">
        <f>SUMIF(Entrada_Dados_Ano_2012!$C$7:$C$253,D229,Entrada_Dados_Ano_2012!$J$7:$J$253)</f>
        <v>0</v>
      </c>
      <c r="L229" s="40">
        <f>SUMIF(Entrada_Dados_Ano_2012!$C$7:$C$253,D229,Entrada_Dados_Ano_2012!$K$7:$K$253)</f>
        <v>0</v>
      </c>
      <c r="M229" s="40">
        <f>SUMIF(Entrada_Dados_Ano_2012!$C$7:$C$253,D229,Entrada_Dados_Ano_2012!$L$7:$L$253)</f>
        <v>0</v>
      </c>
      <c r="N229" s="40">
        <f>SUMIF(Entrada_Dados_Ano_2012!$C$7:$C$253,D229,Entrada_Dados_Ano_2012!$M$7:$M$253)</f>
        <v>200</v>
      </c>
      <c r="O229" s="40">
        <f>SUMIF(Entrada_Dados_Ano_2012!$C$7:$C$253,D229,Entrada_Dados_Ano_2012!$N$7:$N$253)</f>
        <v>0</v>
      </c>
      <c r="P229" s="40">
        <f>SUMIF(Entrada_Dados_Ano_2012!$C$7:$C$253,D229,Entrada_Dados_Ano_2012!$O$7:$O$253)</f>
        <v>0</v>
      </c>
      <c r="Q229" s="40">
        <f>SUMIF(Entrada_Dados_Ano_2012!$C$7:$C$253,D229,Entrada_Dados_Ano_2012!$P$7:$P$253)</f>
        <v>35</v>
      </c>
      <c r="R229" s="40">
        <f>SUMIF(Entrada_Dados_Ano_2012!$C$7:$C$253,D229,Entrada_Dados_Ano_2012!$Q$7:$Q$253)</f>
        <v>0</v>
      </c>
      <c r="S229" s="40">
        <f>SUMIF(Entrada_Dados_Ano_2012!$C$7:$C$253,D229,Entrada_Dados_Ano_2012!$R$7:$R$253)</f>
        <v>3500</v>
      </c>
      <c r="T229" s="40">
        <f>SUMIF(Entrada_Dados_Ano_2012!$C$7:$C$253,D229,Entrada_Dados_Ano_2012!$S$7:$S$253)</f>
        <v>8800</v>
      </c>
      <c r="U229" s="40">
        <f>SUMIF(Entrada_Dados_Ano_2012!$C$7:$C$253,D229,Entrada_Dados_Ano_2012!$T$7:$T$253)</f>
        <v>400</v>
      </c>
      <c r="V229" s="40">
        <f>SUMIF(Entrada_Dados_Ano_2012!$C$7:$C$253,D229,Entrada_Dados_Ano_2012!$U$7:$U$253)</f>
        <v>0</v>
      </c>
      <c r="W229" s="145">
        <f>SUMIF(Entrada_Dados_Ano_2012!$C$7:$C$253,D229,Entrada_Dados_Ano_2012!$V$7:$V$253)</f>
        <v>0</v>
      </c>
      <c r="X229" s="142">
        <f>SUMIF(Entrada_Dados_Ano_2012!$C$7:$C$253,D229,Entrada_Dados_Ano_2012!$Y$7:$Y$253)</f>
        <v>0</v>
      </c>
      <c r="Y229" s="40">
        <f>SUMIF(Entrada_Dados_Ano_2012!$C$7:$C$253,D229,Entrada_Dados_Ano_2012!$Z$7:$Z$253)</f>
        <v>0</v>
      </c>
      <c r="Z229" s="40">
        <f>SUMIF(Entrada_Dados_Ano_2012!$C$7:$C$253,D229,Entrada_Dados_Ano_2012!$AA$7:$AA$253)</f>
        <v>0</v>
      </c>
      <c r="AA229" s="40">
        <f>SUMIF(Entrada_Dados_Ano_2012!$C$7:$C$253,D229,Entrada_Dados_Ano_2012!$AB$7:$AB$253)</f>
        <v>0</v>
      </c>
      <c r="AB229" s="40">
        <f>SUMIF(Entrada_Dados_Ano_2012!$C$7:$C$253,D229,Entrada_Dados_Ano_2012!$AC$7:$AC$253)</f>
        <v>0</v>
      </c>
      <c r="AC229" s="40">
        <f>SUMIF(Entrada_Dados_Ano_2012!$C$7:$C$253,D229,Entrada_Dados_Ano_2012!$AD$7:$AD$253)</f>
        <v>0</v>
      </c>
      <c r="AD229" s="40">
        <f>SUMIF(Entrada_Dados_Ano_2012!$C$7:$C$253,D229,Entrada_Dados_Ano_2012!$AE$7:$AE$253)</f>
        <v>0</v>
      </c>
      <c r="AE229" s="40">
        <f>SUMIF(Entrada_Dados_Ano_2012!$C$7:$C$253,D229,Entrada_Dados_Ano_2012!$AF$7:$AF$253)</f>
        <v>0</v>
      </c>
      <c r="AF229" s="40">
        <f>SUMIF(Entrada_Dados_Ano_2012!$C$7:$C$253,D229,Entrada_Dados_Ano_2012!$AG$7:$AG$253)</f>
        <v>0</v>
      </c>
      <c r="AG229" s="40">
        <f>SUMIF(Entrada_Dados_Ano_2012!$C$7:$C$253,D229,Entrada_Dados_Ano_2012!$AH$7:$AH$253)</f>
        <v>200</v>
      </c>
      <c r="AH229" s="40">
        <f>SUMIF(Entrada_Dados_Ano_2012!$C$7:$C$253,D229,Entrada_Dados_Ano_2012!$AI$7:$AI$253)</f>
        <v>0</v>
      </c>
      <c r="AI229" s="40">
        <f>SUMIF(Entrada_Dados_Ano_2012!$C$7:$C$253,D229,Entrada_Dados_Ano_2012!$AJ$7:$AJ$253)</f>
        <v>0</v>
      </c>
      <c r="AJ229" s="40">
        <f>SUMIF(Entrada_Dados_Ano_2012!$C$7:$C$253,D229,Entrada_Dados_Ano_2012!$AK$7:$AK$253)</f>
        <v>35</v>
      </c>
      <c r="AK229" s="40">
        <f>SUMIF(Entrada_Dados_Ano_2012!$C$7:$C$253,D229,Entrada_Dados_Ano_2012!$AL$7:$AL$253)</f>
        <v>0</v>
      </c>
      <c r="AL229" s="40">
        <f>SUMIF(Entrada_Dados_Ano_2012!$C$7:$C$253,D229,Entrada_Dados_Ano_2012!$AM$7:$AM$253)</f>
        <v>3500</v>
      </c>
      <c r="AM229" s="40">
        <f>SUMIF(Entrada_Dados_Ano_2012!$C$7:$C$253,D229,Entrada_Dados_Ano_2012!$AN$7:$AN$253)</f>
        <v>8800</v>
      </c>
      <c r="AN229" s="40">
        <f>SUMIF(Entrada_Dados_Ano_2012!$C$7:$C$253,D229,Entrada_Dados_Ano_2012!$AO$7:$AO$253)</f>
        <v>400</v>
      </c>
      <c r="AO229" s="40">
        <f>SUMIF(Entrada_Dados_Ano_2012!$C$7:$C$253,D229,Entrada_Dados_Ano_2012!$AP$7:$AP$253)</f>
        <v>0</v>
      </c>
      <c r="AP229" s="145">
        <f>SUMIF(Entrada_Dados_Ano_2012!$C$7:$C$253,D229,Entrada_Dados_Ano_2012!$AQ$7:$AQ$253)</f>
        <v>0</v>
      </c>
      <c r="AQ229" s="142">
        <f>SUMIF(Entrada_Dados_Ano_2012!$C$7:$C$253,D229,Entrada_Dados_Ano_2012!$AT$7:$AT$253)</f>
        <v>0</v>
      </c>
      <c r="AR229" s="40">
        <f>SUMIF(Entrada_Dados_Ano_2012!$C$7:$C$253,D229,Entrada_Dados_Ano_2012!$AU$7:$AU$253)</f>
        <v>0</v>
      </c>
      <c r="AS229" s="40">
        <f>SUMIF(Entrada_Dados_Ano_2012!$C$7:$C$253,D229,Entrada_Dados_Ano_2012!$AV$7:$AV$253)</f>
        <v>0</v>
      </c>
      <c r="AT229" s="40">
        <f>SUMIF(Entrada_Dados_Ano_2012!$C$7:$C$253,D229,Entrada_Dados_Ano_2012!$AW$7:$AW$253)</f>
        <v>0</v>
      </c>
      <c r="AU229" s="40">
        <f>SUMIF(Entrada_Dados_Ano_2012!$C$7:$C$253,D229,Entrada_Dados_Ano_2012!$AX$7:$AX$253)</f>
        <v>0</v>
      </c>
      <c r="AV229" s="40">
        <f>SUMIF(Entrada_Dados_Ano_2012!$C$7:$C$253,D229,Entrada_Dados_Ano_2012!$AY$7:$AY$253)</f>
        <v>0</v>
      </c>
      <c r="AW229" s="40">
        <f>SUMIF(Entrada_Dados_Ano_2012!$C$7:$C$253,D229,Entrada_Dados_Ano_2012!$AZ$7:$AZ$253)</f>
        <v>0</v>
      </c>
      <c r="AX229" s="40">
        <f>SUMIF(Entrada_Dados_Ano_2012!$C$7:$C$253,D229,Entrada_Dados_Ano_2012!$BA$7:$BA$253)</f>
        <v>0</v>
      </c>
      <c r="AY229" s="40">
        <f>SUMIF(Entrada_Dados_Ano_2012!$C$7:$C$253,D229,Entrada_Dados_Ano_2012!$BB$7:$BB$253)</f>
        <v>0</v>
      </c>
      <c r="AZ229" s="40">
        <f>SUMIF(Entrada_Dados_Ano_2012!$C$7:$C$253,D229,Entrada_Dados_Ano_2012!$BC$7:$BC$253)</f>
        <v>360</v>
      </c>
      <c r="BA229" s="40">
        <f>SUMIF(Entrada_Dados_Ano_2012!$C$7:$C$253,D229,Entrada_Dados_Ano_2012!$BD$7:$BD$253)</f>
        <v>0</v>
      </c>
      <c r="BB229" s="40">
        <f>SUMIF(Entrada_Dados_Ano_2012!$C$7:$C$253,D229,Entrada_Dados_Ano_2012!$BE$7:$BE$253)</f>
        <v>0</v>
      </c>
      <c r="BC229" s="40">
        <f>SUMIF(Entrada_Dados_Ano_2012!$C$7:$C$253,D229,Entrada_Dados_Ano_2012!$BF$7:$BF$253)</f>
        <v>700</v>
      </c>
      <c r="BD229" s="40">
        <f>SUMIF(Entrada_Dados_Ano_2012!$C$7:$C$253,D229,Entrada_Dados_Ano_2012!$BG$7:$BG$253)</f>
        <v>0</v>
      </c>
      <c r="BE229" s="40">
        <f>SUMIF(Entrada_Dados_Ano_2012!$C$7:$C$253,D229,Entrada_Dados_Ano_2012!$BH$7:$BH$253)</f>
        <v>31000</v>
      </c>
      <c r="BF229" s="40">
        <f>SUMIF(Entrada_Dados_Ano_2012!$C$7:$C$253,D229,Entrada_Dados_Ano_2012!$BI$7:$BI$253)</f>
        <v>25520</v>
      </c>
      <c r="BG229" s="40">
        <f>SUMIF(Entrada_Dados_Ano_2012!$C$7:$C$253,D229,Entrada_Dados_Ano_2012!$BJ$7:$BJ$253)</f>
        <v>1600</v>
      </c>
      <c r="BH229" s="40">
        <f>SUMIF(Entrada_Dados_Ano_2012!$C$7:$C$253,D229,Entrada_Dados_Ano_2012!$BK$7:$BK$253)</f>
        <v>0</v>
      </c>
      <c r="BI229" s="40">
        <f>SUMIF(Entrada_Dados_Ano_2012!$C$7:$C$253,D229,Entrada_Dados_Ano_2012!$BL$7:$BL$253)</f>
        <v>0</v>
      </c>
      <c r="BK229" s="80">
        <v>222</v>
      </c>
      <c r="BL229" s="81">
        <f t="shared" si="367"/>
        <v>0</v>
      </c>
      <c r="BM229" s="80" t="str">
        <f>IF(BL229=1,SUM($BL$8:BL229),"")</f>
        <v/>
      </c>
      <c r="BN229" s="86" t="str">
        <f t="shared" si="368"/>
        <v>São Miguel do Passa Quatro</v>
      </c>
      <c r="BO229" s="117">
        <f t="shared" si="451"/>
        <v>0</v>
      </c>
      <c r="BP229" s="116">
        <f>HLOOKUP($BP$6,$BZ$6:DI229,BX229)</f>
        <v>0</v>
      </c>
      <c r="BQ229" s="117">
        <f>HLOOKUP($BQ$6,$DJ$6:ES229,BX229)</f>
        <v>0</v>
      </c>
      <c r="BR229" s="116">
        <f>HLOOKUP($BR$6,$ET$6:GC229,BX229)</f>
        <v>0</v>
      </c>
      <c r="BS229" s="84" t="str">
        <f t="shared" si="369"/>
        <v/>
      </c>
      <c r="BT229" s="96" t="str">
        <f>IF((SUM($BL228:$BL$254)=0),"",IF($BK229=VLOOKUP($BK229,$BM$8:$BM$254,1),IF(VLOOKUP($BK229,$BM$8:$BO$254,2)=0,"",VLOOKUP($BK229,$BM$8:$BO$254,3))," "))</f>
        <v/>
      </c>
      <c r="BU229" s="93" t="str">
        <f t="shared" si="370"/>
        <v/>
      </c>
      <c r="BV229" s="90" t="str">
        <f t="shared" si="371"/>
        <v/>
      </c>
      <c r="BW229" s="93" t="str">
        <f t="shared" si="372"/>
        <v/>
      </c>
      <c r="BX229" s="97">
        <v>224</v>
      </c>
      <c r="BY229" s="29"/>
      <c r="BZ229" s="113"/>
      <c r="CA229" s="113">
        <f t="shared" si="373"/>
        <v>0</v>
      </c>
      <c r="CB229" s="113">
        <f t="shared" si="374"/>
        <v>0</v>
      </c>
      <c r="CC229" s="113">
        <f t="shared" si="375"/>
        <v>0</v>
      </c>
      <c r="CD229" s="113">
        <f t="shared" si="376"/>
        <v>0</v>
      </c>
      <c r="CE229" s="113">
        <f t="shared" ca="1" si="377"/>
        <v>0</v>
      </c>
      <c r="CF229" s="113">
        <f t="shared" si="378"/>
        <v>0</v>
      </c>
      <c r="CG229" s="113">
        <f t="shared" si="379"/>
        <v>0</v>
      </c>
      <c r="CH229" s="113">
        <f t="shared" si="380"/>
        <v>0</v>
      </c>
      <c r="CI229" s="113">
        <f t="shared" si="340"/>
        <v>0</v>
      </c>
      <c r="CJ229" s="113">
        <f t="shared" si="341"/>
        <v>0</v>
      </c>
      <c r="CK229" s="113">
        <f t="shared" si="381"/>
        <v>0</v>
      </c>
      <c r="CL229" s="113">
        <f t="shared" si="382"/>
        <v>0</v>
      </c>
      <c r="CM229" s="113">
        <f t="shared" si="383"/>
        <v>0</v>
      </c>
      <c r="CN229" s="113">
        <f t="shared" si="384"/>
        <v>0</v>
      </c>
      <c r="CO229" s="113">
        <f t="shared" si="385"/>
        <v>200</v>
      </c>
      <c r="CP229" s="113">
        <f t="shared" si="386"/>
        <v>0</v>
      </c>
      <c r="CQ229" s="113">
        <f t="shared" si="387"/>
        <v>0</v>
      </c>
      <c r="CR229" s="113">
        <f t="shared" si="388"/>
        <v>0</v>
      </c>
      <c r="CS229" s="113">
        <f t="shared" si="342"/>
        <v>0</v>
      </c>
      <c r="CT229" s="113">
        <f t="shared" si="343"/>
        <v>0</v>
      </c>
      <c r="CU229" s="113">
        <f t="shared" si="344"/>
        <v>0</v>
      </c>
      <c r="CV229" s="113">
        <f t="shared" si="345"/>
        <v>0</v>
      </c>
      <c r="CW229" s="113">
        <f t="shared" si="389"/>
        <v>35</v>
      </c>
      <c r="CX229" s="113">
        <f t="shared" si="346"/>
        <v>0</v>
      </c>
      <c r="CY229" s="113">
        <f t="shared" si="347"/>
        <v>0</v>
      </c>
      <c r="CZ229" s="113">
        <f t="shared" si="348"/>
        <v>0</v>
      </c>
      <c r="DA229" s="113">
        <f t="shared" si="390"/>
        <v>0</v>
      </c>
      <c r="DB229" s="113">
        <f t="shared" si="391"/>
        <v>3500</v>
      </c>
      <c r="DC229" s="113">
        <f t="shared" si="392"/>
        <v>0</v>
      </c>
      <c r="DD229" s="113">
        <f t="shared" si="393"/>
        <v>8800</v>
      </c>
      <c r="DE229" s="113">
        <f t="shared" si="394"/>
        <v>400</v>
      </c>
      <c r="DF229" s="113">
        <f t="shared" si="395"/>
        <v>0</v>
      </c>
      <c r="DG229" s="113">
        <f t="shared" si="396"/>
        <v>0</v>
      </c>
      <c r="DH229" s="113">
        <f t="shared" si="397"/>
        <v>0</v>
      </c>
      <c r="DI229" s="113">
        <f t="shared" si="398"/>
        <v>0</v>
      </c>
      <c r="DJ229" s="113"/>
      <c r="DK229" s="113">
        <f t="shared" si="399"/>
        <v>0</v>
      </c>
      <c r="DL229" s="113">
        <f t="shared" si="400"/>
        <v>0</v>
      </c>
      <c r="DM229" s="113">
        <f t="shared" si="401"/>
        <v>0</v>
      </c>
      <c r="DN229" s="113">
        <f t="shared" si="402"/>
        <v>0</v>
      </c>
      <c r="DO229" s="113">
        <f t="shared" si="403"/>
        <v>0</v>
      </c>
      <c r="DP229" s="113">
        <f t="shared" si="404"/>
        <v>0</v>
      </c>
      <c r="DQ229" s="113">
        <f t="shared" si="405"/>
        <v>0</v>
      </c>
      <c r="DR229" s="113">
        <f t="shared" si="406"/>
        <v>0</v>
      </c>
      <c r="DS229" s="113">
        <f t="shared" si="349"/>
        <v>0</v>
      </c>
      <c r="DT229" s="113">
        <f t="shared" si="350"/>
        <v>0</v>
      </c>
      <c r="DU229" s="113">
        <f t="shared" si="407"/>
        <v>0</v>
      </c>
      <c r="DV229" s="113">
        <f t="shared" si="408"/>
        <v>0</v>
      </c>
      <c r="DW229" s="113">
        <f t="shared" si="409"/>
        <v>0</v>
      </c>
      <c r="DX229" s="113">
        <f t="shared" si="410"/>
        <v>0</v>
      </c>
      <c r="DY229" s="113">
        <f t="shared" si="411"/>
        <v>200</v>
      </c>
      <c r="DZ229" s="113">
        <f t="shared" si="412"/>
        <v>0</v>
      </c>
      <c r="EA229" s="113">
        <f t="shared" si="413"/>
        <v>0</v>
      </c>
      <c r="EB229" s="113">
        <f t="shared" si="414"/>
        <v>0</v>
      </c>
      <c r="EC229" s="113">
        <f t="shared" si="351"/>
        <v>0</v>
      </c>
      <c r="ED229" s="113">
        <f t="shared" si="352"/>
        <v>0</v>
      </c>
      <c r="EE229" s="113">
        <f t="shared" si="353"/>
        <v>0</v>
      </c>
      <c r="EF229" s="113">
        <f t="shared" si="354"/>
        <v>0</v>
      </c>
      <c r="EG229" s="113">
        <f t="shared" si="415"/>
        <v>35</v>
      </c>
      <c r="EH229" s="113">
        <f t="shared" si="355"/>
        <v>0</v>
      </c>
      <c r="EI229" s="113">
        <f t="shared" si="356"/>
        <v>0</v>
      </c>
      <c r="EJ229" s="113">
        <f t="shared" si="357"/>
        <v>0</v>
      </c>
      <c r="EK229" s="113">
        <f t="shared" si="416"/>
        <v>0</v>
      </c>
      <c r="EL229" s="113">
        <f t="shared" si="417"/>
        <v>3500</v>
      </c>
      <c r="EM229" s="113">
        <f t="shared" si="418"/>
        <v>0</v>
      </c>
      <c r="EN229" s="113">
        <f t="shared" si="419"/>
        <v>8800</v>
      </c>
      <c r="EO229" s="113">
        <f t="shared" si="420"/>
        <v>400</v>
      </c>
      <c r="EP229" s="113">
        <f t="shared" si="421"/>
        <v>0</v>
      </c>
      <c r="EQ229" s="113">
        <f t="shared" si="422"/>
        <v>0</v>
      </c>
      <c r="ER229" s="113">
        <f t="shared" si="423"/>
        <v>0</v>
      </c>
      <c r="ES229" s="113">
        <f t="shared" si="424"/>
        <v>0</v>
      </c>
      <c r="ET229" s="113"/>
      <c r="EU229" s="113">
        <f t="shared" si="425"/>
        <v>0</v>
      </c>
      <c r="EV229" s="113">
        <f t="shared" si="426"/>
        <v>0</v>
      </c>
      <c r="EW229" s="113">
        <f t="shared" si="427"/>
        <v>0</v>
      </c>
      <c r="EX229" s="113">
        <f t="shared" si="428"/>
        <v>0</v>
      </c>
      <c r="EY229" s="113">
        <f t="shared" si="429"/>
        <v>0</v>
      </c>
      <c r="EZ229" s="113">
        <f t="shared" si="430"/>
        <v>0</v>
      </c>
      <c r="FA229" s="113">
        <f t="shared" si="431"/>
        <v>0</v>
      </c>
      <c r="FB229" s="113">
        <f t="shared" si="432"/>
        <v>0</v>
      </c>
      <c r="FC229" s="113">
        <f t="shared" si="358"/>
        <v>0</v>
      </c>
      <c r="FD229" s="113">
        <f t="shared" si="359"/>
        <v>0</v>
      </c>
      <c r="FE229" s="113">
        <f t="shared" si="433"/>
        <v>0</v>
      </c>
      <c r="FF229" s="113">
        <f t="shared" si="434"/>
        <v>0</v>
      </c>
      <c r="FG229" s="113">
        <f t="shared" si="435"/>
        <v>0</v>
      </c>
      <c r="FH229" s="113">
        <f t="shared" si="436"/>
        <v>0</v>
      </c>
      <c r="FI229" s="113">
        <f t="shared" si="437"/>
        <v>360</v>
      </c>
      <c r="FJ229" s="113">
        <f t="shared" si="438"/>
        <v>0</v>
      </c>
      <c r="FK229" s="113">
        <f t="shared" si="439"/>
        <v>0</v>
      </c>
      <c r="FL229" s="113">
        <f t="shared" si="440"/>
        <v>0</v>
      </c>
      <c r="FM229" s="113">
        <f t="shared" si="360"/>
        <v>0</v>
      </c>
      <c r="FN229" s="113">
        <f t="shared" si="361"/>
        <v>0</v>
      </c>
      <c r="FO229" s="113">
        <f t="shared" si="362"/>
        <v>0</v>
      </c>
      <c r="FP229" s="113">
        <f t="shared" si="363"/>
        <v>0</v>
      </c>
      <c r="FQ229" s="113">
        <f t="shared" si="441"/>
        <v>700</v>
      </c>
      <c r="FR229" s="113">
        <f t="shared" si="364"/>
        <v>0</v>
      </c>
      <c r="FS229" s="113">
        <f t="shared" si="365"/>
        <v>0</v>
      </c>
      <c r="FT229" s="113">
        <f t="shared" si="366"/>
        <v>0</v>
      </c>
      <c r="FU229" s="113">
        <f t="shared" si="442"/>
        <v>0</v>
      </c>
      <c r="FV229" s="113">
        <f t="shared" si="443"/>
        <v>31000</v>
      </c>
      <c r="FW229" s="113">
        <f t="shared" si="444"/>
        <v>0</v>
      </c>
      <c r="FX229" s="113">
        <f t="shared" si="445"/>
        <v>25520</v>
      </c>
      <c r="FY229" s="113">
        <f t="shared" si="446"/>
        <v>1600</v>
      </c>
      <c r="FZ229" s="113">
        <f t="shared" si="447"/>
        <v>0</v>
      </c>
      <c r="GA229" s="113">
        <f t="shared" si="448"/>
        <v>0</v>
      </c>
      <c r="GB229" s="113">
        <f t="shared" si="449"/>
        <v>0</v>
      </c>
      <c r="GC229" s="113">
        <f t="shared" si="450"/>
        <v>0</v>
      </c>
    </row>
    <row r="230" spans="2:185" ht="12.75" customHeight="1" x14ac:dyDescent="0.2">
      <c r="B230" s="124">
        <v>223</v>
      </c>
      <c r="C230" s="121" t="s">
        <v>487</v>
      </c>
      <c r="D230" s="126" t="s">
        <v>260</v>
      </c>
      <c r="E230" s="40">
        <f>SUMIF(Entrada_Dados_Ano_2012!$C$7:$C$253,D230,Entrada_Dados_Ano_2012!$D$7:$D$253)</f>
        <v>0</v>
      </c>
      <c r="F230" s="40">
        <f>SUMIF(Entrada_Dados_Ano_2012!$C$7:$C$253,D230,Entrada_Dados_Ano_2012!$E$7:$E$253)</f>
        <v>0</v>
      </c>
      <c r="G230" s="40">
        <f>SUMIF(Entrada_Dados_Ano_2012!$C$7:$C$253,D230,Entrada_Dados_Ano_2012!$F$7:$F$253)</f>
        <v>0</v>
      </c>
      <c r="H230" s="40">
        <f ca="1">SUMIF(Entrada_Dados_Ano_2012!$C$7:$C$253,D230,Entrada_Dados_Ano_2012!$G$7:$G$251)</f>
        <v>0</v>
      </c>
      <c r="I230" s="40">
        <f>SUMIF(Entrada_Dados_Ano_2012!$C$7:$C$251,D230,Entrada_Dados_Ano_2012!$H$7:$H$253)</f>
        <v>110</v>
      </c>
      <c r="J230" s="40">
        <f>SUMIF(Entrada_Dados_Ano_2012!$C$7:$C$253,D230,Entrada_Dados_Ano_2012!$I$7:$I$253)</f>
        <v>0</v>
      </c>
      <c r="K230" s="40">
        <f>SUMIF(Entrada_Dados_Ano_2012!$C$7:$C$253,D230,Entrada_Dados_Ano_2012!$J$7:$J$253)</f>
        <v>1678</v>
      </c>
      <c r="L230" s="40">
        <f>SUMIF(Entrada_Dados_Ano_2012!$C$7:$C$253,D230,Entrada_Dados_Ano_2012!$K$7:$K$253)</f>
        <v>0</v>
      </c>
      <c r="M230" s="40">
        <f>SUMIF(Entrada_Dados_Ano_2012!$C$7:$C$253,D230,Entrada_Dados_Ano_2012!$L$7:$L$253)</f>
        <v>0</v>
      </c>
      <c r="N230" s="40">
        <f>SUMIF(Entrada_Dados_Ano_2012!$C$7:$C$253,D230,Entrada_Dados_Ano_2012!$M$7:$M$253)</f>
        <v>0</v>
      </c>
      <c r="O230" s="40">
        <f>SUMIF(Entrada_Dados_Ano_2012!$C$7:$C$253,D230,Entrada_Dados_Ano_2012!$N$7:$N$253)</f>
        <v>0</v>
      </c>
      <c r="P230" s="40">
        <f>SUMIF(Entrada_Dados_Ano_2012!$C$7:$C$253,D230,Entrada_Dados_Ano_2012!$O$7:$O$253)</f>
        <v>0</v>
      </c>
      <c r="Q230" s="40">
        <f>SUMIF(Entrada_Dados_Ano_2012!$C$7:$C$253,D230,Entrada_Dados_Ano_2012!$P$7:$P$253)</f>
        <v>0</v>
      </c>
      <c r="R230" s="40">
        <f>SUMIF(Entrada_Dados_Ano_2012!$C$7:$C$253,D230,Entrada_Dados_Ano_2012!$Q$7:$Q$253)</f>
        <v>0</v>
      </c>
      <c r="S230" s="40">
        <f>SUMIF(Entrada_Dados_Ano_2012!$C$7:$C$253,D230,Entrada_Dados_Ano_2012!$R$7:$R$253)</f>
        <v>400</v>
      </c>
      <c r="T230" s="40">
        <f>SUMIF(Entrada_Dados_Ano_2012!$C$7:$C$253,D230,Entrada_Dados_Ano_2012!$S$7:$S$253)</f>
        <v>0</v>
      </c>
      <c r="U230" s="40">
        <f>SUMIF(Entrada_Dados_Ano_2012!$C$7:$C$253,D230,Entrada_Dados_Ano_2012!$T$7:$T$253)</f>
        <v>0</v>
      </c>
      <c r="V230" s="40">
        <f>SUMIF(Entrada_Dados_Ano_2012!$C$7:$C$253,D230,Entrada_Dados_Ano_2012!$U$7:$U$253)</f>
        <v>0</v>
      </c>
      <c r="W230" s="145">
        <f>SUMIF(Entrada_Dados_Ano_2012!$C$7:$C$253,D230,Entrada_Dados_Ano_2012!$V$7:$V$253)</f>
        <v>0</v>
      </c>
      <c r="X230" s="142">
        <f>SUMIF(Entrada_Dados_Ano_2012!$C$7:$C$253,D230,Entrada_Dados_Ano_2012!$Y$7:$Y$253)</f>
        <v>0</v>
      </c>
      <c r="Y230" s="40">
        <f>SUMIF(Entrada_Dados_Ano_2012!$C$7:$C$253,D230,Entrada_Dados_Ano_2012!$Z$7:$Z$253)</f>
        <v>0</v>
      </c>
      <c r="Z230" s="40">
        <f>SUMIF(Entrada_Dados_Ano_2012!$C$7:$C$253,D230,Entrada_Dados_Ano_2012!$AA$7:$AA$253)</f>
        <v>0</v>
      </c>
      <c r="AA230" s="40">
        <f>SUMIF(Entrada_Dados_Ano_2012!$C$7:$C$253,D230,Entrada_Dados_Ano_2012!$AB$7:$AB$253)</f>
        <v>0</v>
      </c>
      <c r="AB230" s="40">
        <f>SUMIF(Entrada_Dados_Ano_2012!$C$7:$C$253,D230,Entrada_Dados_Ano_2012!$AC$7:$AC$253)</f>
        <v>110</v>
      </c>
      <c r="AC230" s="40">
        <f>SUMIF(Entrada_Dados_Ano_2012!$C$7:$C$253,D230,Entrada_Dados_Ano_2012!$AD$7:$AD$253)</f>
        <v>0</v>
      </c>
      <c r="AD230" s="40">
        <f>SUMIF(Entrada_Dados_Ano_2012!$C$7:$C$253,D230,Entrada_Dados_Ano_2012!$AE$7:$AE$253)</f>
        <v>1678</v>
      </c>
      <c r="AE230" s="40">
        <f>SUMIF(Entrada_Dados_Ano_2012!$C$7:$C$253,D230,Entrada_Dados_Ano_2012!$AF$7:$AF$253)</f>
        <v>0</v>
      </c>
      <c r="AF230" s="40">
        <f>SUMIF(Entrada_Dados_Ano_2012!$C$7:$C$253,D230,Entrada_Dados_Ano_2012!$AG$7:$AG$253)</f>
        <v>0</v>
      </c>
      <c r="AG230" s="40">
        <f>SUMIF(Entrada_Dados_Ano_2012!$C$7:$C$253,D230,Entrada_Dados_Ano_2012!$AH$7:$AH$253)</f>
        <v>0</v>
      </c>
      <c r="AH230" s="40">
        <f>SUMIF(Entrada_Dados_Ano_2012!$C$7:$C$253,D230,Entrada_Dados_Ano_2012!$AI$7:$AI$253)</f>
        <v>0</v>
      </c>
      <c r="AI230" s="40">
        <f>SUMIF(Entrada_Dados_Ano_2012!$C$7:$C$253,D230,Entrada_Dados_Ano_2012!$AJ$7:$AJ$253)</f>
        <v>0</v>
      </c>
      <c r="AJ230" s="40">
        <f>SUMIF(Entrada_Dados_Ano_2012!$C$7:$C$253,D230,Entrada_Dados_Ano_2012!$AK$7:$AK$253)</f>
        <v>0</v>
      </c>
      <c r="AK230" s="40">
        <f>SUMIF(Entrada_Dados_Ano_2012!$C$7:$C$253,D230,Entrada_Dados_Ano_2012!$AL$7:$AL$253)</f>
        <v>0</v>
      </c>
      <c r="AL230" s="40">
        <f>SUMIF(Entrada_Dados_Ano_2012!$C$7:$C$253,D230,Entrada_Dados_Ano_2012!$AM$7:$AM$253)</f>
        <v>400</v>
      </c>
      <c r="AM230" s="40">
        <f>SUMIF(Entrada_Dados_Ano_2012!$C$7:$C$253,D230,Entrada_Dados_Ano_2012!$AN$7:$AN$253)</f>
        <v>0</v>
      </c>
      <c r="AN230" s="40">
        <f>SUMIF(Entrada_Dados_Ano_2012!$C$7:$C$253,D230,Entrada_Dados_Ano_2012!$AO$7:$AO$253)</f>
        <v>0</v>
      </c>
      <c r="AO230" s="40">
        <f>SUMIF(Entrada_Dados_Ano_2012!$C$7:$C$253,D230,Entrada_Dados_Ano_2012!$AP$7:$AP$253)</f>
        <v>0</v>
      </c>
      <c r="AP230" s="145">
        <f>SUMIF(Entrada_Dados_Ano_2012!$C$7:$C$253,D230,Entrada_Dados_Ano_2012!$AQ$7:$AQ$253)</f>
        <v>0</v>
      </c>
      <c r="AQ230" s="142">
        <f>SUMIF(Entrada_Dados_Ano_2012!$C$7:$C$253,D230,Entrada_Dados_Ano_2012!$AT$7:$AT$253)</f>
        <v>0</v>
      </c>
      <c r="AR230" s="40">
        <f>SUMIF(Entrada_Dados_Ano_2012!$C$7:$C$253,D230,Entrada_Dados_Ano_2012!$AU$7:$AU$253)</f>
        <v>0</v>
      </c>
      <c r="AS230" s="40">
        <f>SUMIF(Entrada_Dados_Ano_2012!$C$7:$C$253,D230,Entrada_Dados_Ano_2012!$AV$7:$AV$253)</f>
        <v>0</v>
      </c>
      <c r="AT230" s="40">
        <f>SUMIF(Entrada_Dados_Ano_2012!$C$7:$C$253,D230,Entrada_Dados_Ano_2012!$AW$7:$AW$253)</f>
        <v>0</v>
      </c>
      <c r="AU230" s="40">
        <f>SUMIF(Entrada_Dados_Ano_2012!$C$7:$C$253,D230,Entrada_Dados_Ano_2012!$AX$7:$AX$253)</f>
        <v>198</v>
      </c>
      <c r="AV230" s="40">
        <f>SUMIF(Entrada_Dados_Ano_2012!$C$7:$C$253,D230,Entrada_Dados_Ano_2012!$AY$7:$AY$253)</f>
        <v>0</v>
      </c>
      <c r="AW230" s="40">
        <f>SUMIF(Entrada_Dados_Ano_2012!$C$7:$C$253,D230,Entrada_Dados_Ano_2012!$AZ$7:$AZ$253)</f>
        <v>134659</v>
      </c>
      <c r="AX230" s="40">
        <f>SUMIF(Entrada_Dados_Ano_2012!$C$7:$C$253,D230,Entrada_Dados_Ano_2012!$BA$7:$BA$253)</f>
        <v>0</v>
      </c>
      <c r="AY230" s="40">
        <f>SUMIF(Entrada_Dados_Ano_2012!$C$7:$C$253,D230,Entrada_Dados_Ano_2012!$BB$7:$BB$253)</f>
        <v>0</v>
      </c>
      <c r="AZ230" s="40">
        <f>SUMIF(Entrada_Dados_Ano_2012!$C$7:$C$253,D230,Entrada_Dados_Ano_2012!$BC$7:$BC$253)</f>
        <v>0</v>
      </c>
      <c r="BA230" s="40">
        <f>SUMIF(Entrada_Dados_Ano_2012!$C$7:$C$253,D230,Entrada_Dados_Ano_2012!$BD$7:$BD$253)</f>
        <v>0</v>
      </c>
      <c r="BB230" s="40">
        <f>SUMIF(Entrada_Dados_Ano_2012!$C$7:$C$253,D230,Entrada_Dados_Ano_2012!$BE$7:$BE$253)</f>
        <v>0</v>
      </c>
      <c r="BC230" s="40">
        <f>SUMIF(Entrada_Dados_Ano_2012!$C$7:$C$253,D230,Entrada_Dados_Ano_2012!$BF$7:$BF$253)</f>
        <v>0</v>
      </c>
      <c r="BD230" s="40">
        <f>SUMIF(Entrada_Dados_Ano_2012!$C$7:$C$253,D230,Entrada_Dados_Ano_2012!$BG$7:$BG$253)</f>
        <v>0</v>
      </c>
      <c r="BE230" s="40">
        <f>SUMIF(Entrada_Dados_Ano_2012!$C$7:$C$253,D230,Entrada_Dados_Ano_2012!$BH$7:$BH$253)</f>
        <v>1400</v>
      </c>
      <c r="BF230" s="40">
        <f>SUMIF(Entrada_Dados_Ano_2012!$C$7:$C$253,D230,Entrada_Dados_Ano_2012!$BI$7:$BI$253)</f>
        <v>0</v>
      </c>
      <c r="BG230" s="40">
        <f>SUMIF(Entrada_Dados_Ano_2012!$C$7:$C$253,D230,Entrada_Dados_Ano_2012!$BJ$7:$BJ$253)</f>
        <v>0</v>
      </c>
      <c r="BH230" s="40">
        <f>SUMIF(Entrada_Dados_Ano_2012!$C$7:$C$253,D230,Entrada_Dados_Ano_2012!$BK$7:$BK$253)</f>
        <v>0</v>
      </c>
      <c r="BI230" s="40">
        <f>SUMIF(Entrada_Dados_Ano_2012!$C$7:$C$253,D230,Entrada_Dados_Ano_2012!$BL$7:$BL$253)</f>
        <v>0</v>
      </c>
      <c r="BK230" s="80">
        <v>223</v>
      </c>
      <c r="BL230" s="81">
        <f t="shared" si="367"/>
        <v>0</v>
      </c>
      <c r="BM230" s="80" t="str">
        <f>IF(BL230=1,SUM($BL$8:BL230),"")</f>
        <v/>
      </c>
      <c r="BN230" s="86" t="str">
        <f t="shared" si="368"/>
        <v>São Patrício</v>
      </c>
      <c r="BO230" s="117">
        <f t="shared" si="451"/>
        <v>0</v>
      </c>
      <c r="BP230" s="116">
        <f>HLOOKUP($BP$6,$BZ$6:DI230,BX230)</f>
        <v>0</v>
      </c>
      <c r="BQ230" s="117">
        <f>HLOOKUP($BQ$6,$DJ$6:ES230,BX230)</f>
        <v>0</v>
      </c>
      <c r="BR230" s="116">
        <f>HLOOKUP($BR$6,$ET$6:GC230,BX230)</f>
        <v>0</v>
      </c>
      <c r="BS230" s="84" t="str">
        <f t="shared" si="369"/>
        <v/>
      </c>
      <c r="BT230" s="96" t="str">
        <f>IF((SUM($BL229:$BL$254)=0),"",IF($BK230=VLOOKUP($BK230,$BM$8:$BM$254,1),IF(VLOOKUP($BK230,$BM$8:$BO$254,2)=0,"",VLOOKUP($BK230,$BM$8:$BO$254,3))," "))</f>
        <v/>
      </c>
      <c r="BU230" s="93" t="str">
        <f t="shared" si="370"/>
        <v/>
      </c>
      <c r="BV230" s="90" t="str">
        <f t="shared" si="371"/>
        <v/>
      </c>
      <c r="BW230" s="93" t="str">
        <f t="shared" si="372"/>
        <v/>
      </c>
      <c r="BX230" s="97">
        <v>225</v>
      </c>
      <c r="BY230" s="29"/>
      <c r="BZ230" s="113"/>
      <c r="CA230" s="113">
        <f t="shared" si="373"/>
        <v>0</v>
      </c>
      <c r="CB230" s="113">
        <f t="shared" si="374"/>
        <v>0</v>
      </c>
      <c r="CC230" s="113">
        <f t="shared" si="375"/>
        <v>0</v>
      </c>
      <c r="CD230" s="113">
        <f t="shared" si="376"/>
        <v>0</v>
      </c>
      <c r="CE230" s="113">
        <f t="shared" ca="1" si="377"/>
        <v>0</v>
      </c>
      <c r="CF230" s="113">
        <f t="shared" si="378"/>
        <v>110</v>
      </c>
      <c r="CG230" s="113">
        <f t="shared" si="379"/>
        <v>0</v>
      </c>
      <c r="CH230" s="113">
        <f t="shared" si="380"/>
        <v>0</v>
      </c>
      <c r="CI230" s="113">
        <f t="shared" si="340"/>
        <v>0</v>
      </c>
      <c r="CJ230" s="113">
        <f t="shared" si="341"/>
        <v>0</v>
      </c>
      <c r="CK230" s="113">
        <f t="shared" si="381"/>
        <v>1678</v>
      </c>
      <c r="CL230" s="113">
        <f t="shared" si="382"/>
        <v>0</v>
      </c>
      <c r="CM230" s="113">
        <f t="shared" si="383"/>
        <v>0</v>
      </c>
      <c r="CN230" s="113">
        <f t="shared" si="384"/>
        <v>0</v>
      </c>
      <c r="CO230" s="113">
        <f t="shared" si="385"/>
        <v>0</v>
      </c>
      <c r="CP230" s="113">
        <f t="shared" si="386"/>
        <v>0</v>
      </c>
      <c r="CQ230" s="113">
        <f t="shared" si="387"/>
        <v>0</v>
      </c>
      <c r="CR230" s="113">
        <f t="shared" si="388"/>
        <v>0</v>
      </c>
      <c r="CS230" s="113">
        <f t="shared" si="342"/>
        <v>0</v>
      </c>
      <c r="CT230" s="113">
        <f t="shared" si="343"/>
        <v>0</v>
      </c>
      <c r="CU230" s="113">
        <f t="shared" si="344"/>
        <v>0</v>
      </c>
      <c r="CV230" s="113">
        <f t="shared" si="345"/>
        <v>0</v>
      </c>
      <c r="CW230" s="113">
        <f t="shared" si="389"/>
        <v>0</v>
      </c>
      <c r="CX230" s="113">
        <f t="shared" si="346"/>
        <v>0</v>
      </c>
      <c r="CY230" s="113">
        <f t="shared" si="347"/>
        <v>25</v>
      </c>
      <c r="CZ230" s="113">
        <f t="shared" si="348"/>
        <v>0</v>
      </c>
      <c r="DA230" s="113">
        <f t="shared" si="390"/>
        <v>0</v>
      </c>
      <c r="DB230" s="113">
        <f t="shared" si="391"/>
        <v>400</v>
      </c>
      <c r="DC230" s="113">
        <f t="shared" si="392"/>
        <v>0</v>
      </c>
      <c r="DD230" s="113">
        <f t="shared" si="393"/>
        <v>0</v>
      </c>
      <c r="DE230" s="113">
        <f t="shared" si="394"/>
        <v>0</v>
      </c>
      <c r="DF230" s="113">
        <f t="shared" si="395"/>
        <v>0</v>
      </c>
      <c r="DG230" s="113">
        <f t="shared" si="396"/>
        <v>0</v>
      </c>
      <c r="DH230" s="113">
        <f t="shared" si="397"/>
        <v>0</v>
      </c>
      <c r="DI230" s="113">
        <f t="shared" si="398"/>
        <v>0</v>
      </c>
      <c r="DJ230" s="113"/>
      <c r="DK230" s="113">
        <f t="shared" si="399"/>
        <v>0</v>
      </c>
      <c r="DL230" s="113">
        <f t="shared" si="400"/>
        <v>0</v>
      </c>
      <c r="DM230" s="113">
        <f t="shared" si="401"/>
        <v>0</v>
      </c>
      <c r="DN230" s="113">
        <f t="shared" si="402"/>
        <v>0</v>
      </c>
      <c r="DO230" s="113">
        <f t="shared" si="403"/>
        <v>0</v>
      </c>
      <c r="DP230" s="113">
        <f t="shared" si="404"/>
        <v>110</v>
      </c>
      <c r="DQ230" s="113">
        <f t="shared" si="405"/>
        <v>0</v>
      </c>
      <c r="DR230" s="113">
        <f t="shared" si="406"/>
        <v>0</v>
      </c>
      <c r="DS230" s="113">
        <f t="shared" si="349"/>
        <v>0</v>
      </c>
      <c r="DT230" s="113">
        <f t="shared" si="350"/>
        <v>0</v>
      </c>
      <c r="DU230" s="113">
        <f t="shared" si="407"/>
        <v>1678</v>
      </c>
      <c r="DV230" s="113">
        <f t="shared" si="408"/>
        <v>0</v>
      </c>
      <c r="DW230" s="113">
        <f t="shared" si="409"/>
        <v>0</v>
      </c>
      <c r="DX230" s="113">
        <f t="shared" si="410"/>
        <v>0</v>
      </c>
      <c r="DY230" s="113">
        <f t="shared" si="411"/>
        <v>0</v>
      </c>
      <c r="DZ230" s="113">
        <f t="shared" si="412"/>
        <v>0</v>
      </c>
      <c r="EA230" s="113">
        <f t="shared" si="413"/>
        <v>0</v>
      </c>
      <c r="EB230" s="113">
        <f t="shared" si="414"/>
        <v>0</v>
      </c>
      <c r="EC230" s="113">
        <f t="shared" si="351"/>
        <v>0</v>
      </c>
      <c r="ED230" s="113">
        <f t="shared" si="352"/>
        <v>0</v>
      </c>
      <c r="EE230" s="113">
        <f t="shared" si="353"/>
        <v>0</v>
      </c>
      <c r="EF230" s="113">
        <f t="shared" si="354"/>
        <v>0</v>
      </c>
      <c r="EG230" s="113">
        <f t="shared" si="415"/>
        <v>0</v>
      </c>
      <c r="EH230" s="113">
        <f t="shared" si="355"/>
        <v>0</v>
      </c>
      <c r="EI230" s="113">
        <f t="shared" si="356"/>
        <v>25</v>
      </c>
      <c r="EJ230" s="113">
        <f t="shared" si="357"/>
        <v>0</v>
      </c>
      <c r="EK230" s="113">
        <f t="shared" si="416"/>
        <v>0</v>
      </c>
      <c r="EL230" s="113">
        <f t="shared" si="417"/>
        <v>400</v>
      </c>
      <c r="EM230" s="113">
        <f t="shared" si="418"/>
        <v>0</v>
      </c>
      <c r="EN230" s="113">
        <f t="shared" si="419"/>
        <v>0</v>
      </c>
      <c r="EO230" s="113">
        <f t="shared" si="420"/>
        <v>0</v>
      </c>
      <c r="EP230" s="113">
        <f t="shared" si="421"/>
        <v>0</v>
      </c>
      <c r="EQ230" s="113">
        <f t="shared" si="422"/>
        <v>0</v>
      </c>
      <c r="ER230" s="113">
        <f t="shared" si="423"/>
        <v>0</v>
      </c>
      <c r="ES230" s="113">
        <f t="shared" si="424"/>
        <v>0</v>
      </c>
      <c r="ET230" s="113"/>
      <c r="EU230" s="113">
        <f t="shared" si="425"/>
        <v>0</v>
      </c>
      <c r="EV230" s="113">
        <f t="shared" si="426"/>
        <v>0</v>
      </c>
      <c r="EW230" s="113">
        <f t="shared" si="427"/>
        <v>0</v>
      </c>
      <c r="EX230" s="113">
        <f t="shared" si="428"/>
        <v>0</v>
      </c>
      <c r="EY230" s="113">
        <f t="shared" si="429"/>
        <v>0</v>
      </c>
      <c r="EZ230" s="113">
        <f t="shared" si="430"/>
        <v>198</v>
      </c>
      <c r="FA230" s="113">
        <f t="shared" si="431"/>
        <v>0</v>
      </c>
      <c r="FB230" s="113">
        <f t="shared" si="432"/>
        <v>0</v>
      </c>
      <c r="FC230" s="113">
        <f t="shared" si="358"/>
        <v>0</v>
      </c>
      <c r="FD230" s="113">
        <f t="shared" si="359"/>
        <v>0</v>
      </c>
      <c r="FE230" s="113">
        <f t="shared" si="433"/>
        <v>134659</v>
      </c>
      <c r="FF230" s="113">
        <f t="shared" si="434"/>
        <v>0</v>
      </c>
      <c r="FG230" s="113">
        <f t="shared" si="435"/>
        <v>0</v>
      </c>
      <c r="FH230" s="113">
        <f t="shared" si="436"/>
        <v>0</v>
      </c>
      <c r="FI230" s="113">
        <f t="shared" si="437"/>
        <v>0</v>
      </c>
      <c r="FJ230" s="113">
        <f t="shared" si="438"/>
        <v>0</v>
      </c>
      <c r="FK230" s="113">
        <f t="shared" si="439"/>
        <v>0</v>
      </c>
      <c r="FL230" s="113">
        <f t="shared" si="440"/>
        <v>0</v>
      </c>
      <c r="FM230" s="113">
        <f t="shared" si="360"/>
        <v>0</v>
      </c>
      <c r="FN230" s="113">
        <f t="shared" si="361"/>
        <v>0</v>
      </c>
      <c r="FO230" s="113">
        <f t="shared" si="362"/>
        <v>0</v>
      </c>
      <c r="FP230" s="113">
        <f t="shared" si="363"/>
        <v>0</v>
      </c>
      <c r="FQ230" s="113">
        <f t="shared" si="441"/>
        <v>0</v>
      </c>
      <c r="FR230" s="113">
        <f t="shared" si="364"/>
        <v>0</v>
      </c>
      <c r="FS230" s="113">
        <f t="shared" si="365"/>
        <v>318</v>
      </c>
      <c r="FT230" s="113">
        <f t="shared" si="366"/>
        <v>0</v>
      </c>
      <c r="FU230" s="113">
        <f t="shared" si="442"/>
        <v>0</v>
      </c>
      <c r="FV230" s="113">
        <f t="shared" si="443"/>
        <v>1400</v>
      </c>
      <c r="FW230" s="113">
        <f t="shared" si="444"/>
        <v>0</v>
      </c>
      <c r="FX230" s="113">
        <f t="shared" si="445"/>
        <v>0</v>
      </c>
      <c r="FY230" s="113">
        <f t="shared" si="446"/>
        <v>0</v>
      </c>
      <c r="FZ230" s="113">
        <f t="shared" si="447"/>
        <v>0</v>
      </c>
      <c r="GA230" s="113">
        <f t="shared" si="448"/>
        <v>0</v>
      </c>
      <c r="GB230" s="113">
        <f t="shared" si="449"/>
        <v>0</v>
      </c>
      <c r="GC230" s="113">
        <f t="shared" si="450"/>
        <v>0</v>
      </c>
    </row>
    <row r="231" spans="2:185" ht="12.75" customHeight="1" x14ac:dyDescent="0.2">
      <c r="B231" s="124">
        <v>224</v>
      </c>
      <c r="C231" s="121" t="s">
        <v>488</v>
      </c>
      <c r="D231" s="126" t="s">
        <v>261</v>
      </c>
      <c r="E231" s="40">
        <f>SUMIF(Entrada_Dados_Ano_2012!$C$7:$C$253,D231,Entrada_Dados_Ano_2012!$D$7:$D$253)</f>
        <v>0</v>
      </c>
      <c r="F231" s="40">
        <f>SUMIF(Entrada_Dados_Ano_2012!$C$7:$C$253,D231,Entrada_Dados_Ano_2012!$E$7:$E$253)</f>
        <v>0</v>
      </c>
      <c r="G231" s="40">
        <f>SUMIF(Entrada_Dados_Ano_2012!$C$7:$C$253,D231,Entrada_Dados_Ano_2012!$F$7:$F$253)</f>
        <v>0</v>
      </c>
      <c r="H231" s="40">
        <f ca="1">SUMIF(Entrada_Dados_Ano_2012!$C$7:$C$253,D231,Entrada_Dados_Ano_2012!$G$7:$G$251)</f>
        <v>0</v>
      </c>
      <c r="I231" s="40">
        <f>SUMIF(Entrada_Dados_Ano_2012!$C$7:$C$251,D231,Entrada_Dados_Ano_2012!$H$7:$H$253)</f>
        <v>0</v>
      </c>
      <c r="J231" s="40">
        <f>SUMIF(Entrada_Dados_Ano_2012!$C$7:$C$253,D231,Entrada_Dados_Ano_2012!$I$7:$I$253)</f>
        <v>0</v>
      </c>
      <c r="K231" s="40">
        <f>SUMIF(Entrada_Dados_Ano_2012!$C$7:$C$253,D231,Entrada_Dados_Ano_2012!$J$7:$J$253)</f>
        <v>5932</v>
      </c>
      <c r="L231" s="40">
        <f>SUMIF(Entrada_Dados_Ano_2012!$C$7:$C$253,D231,Entrada_Dados_Ano_2012!$K$7:$K$253)</f>
        <v>0</v>
      </c>
      <c r="M231" s="40">
        <f>SUMIF(Entrada_Dados_Ano_2012!$C$7:$C$253,D231,Entrada_Dados_Ano_2012!$L$7:$L$253)</f>
        <v>0</v>
      </c>
      <c r="N231" s="40">
        <f>SUMIF(Entrada_Dados_Ano_2012!$C$7:$C$253,D231,Entrada_Dados_Ano_2012!$M$7:$M$253)</f>
        <v>0</v>
      </c>
      <c r="O231" s="40">
        <f>SUMIF(Entrada_Dados_Ano_2012!$C$7:$C$253,D231,Entrada_Dados_Ano_2012!$N$7:$N$253)</f>
        <v>0</v>
      </c>
      <c r="P231" s="40">
        <f>SUMIF(Entrada_Dados_Ano_2012!$C$7:$C$253,D231,Entrada_Dados_Ano_2012!$O$7:$O$253)</f>
        <v>0</v>
      </c>
      <c r="Q231" s="40">
        <f>SUMIF(Entrada_Dados_Ano_2012!$C$7:$C$253,D231,Entrada_Dados_Ano_2012!$P$7:$P$253)</f>
        <v>20</v>
      </c>
      <c r="R231" s="40">
        <f>SUMIF(Entrada_Dados_Ano_2012!$C$7:$C$253,D231,Entrada_Dados_Ano_2012!$Q$7:$Q$253)</f>
        <v>0</v>
      </c>
      <c r="S231" s="40">
        <f>SUMIF(Entrada_Dados_Ano_2012!$C$7:$C$253,D231,Entrada_Dados_Ano_2012!$R$7:$R$253)</f>
        <v>275</v>
      </c>
      <c r="T231" s="40">
        <f>SUMIF(Entrada_Dados_Ano_2012!$C$7:$C$253,D231,Entrada_Dados_Ano_2012!$S$7:$S$253)</f>
        <v>0</v>
      </c>
      <c r="U231" s="40">
        <f>SUMIF(Entrada_Dados_Ano_2012!$C$7:$C$253,D231,Entrada_Dados_Ano_2012!$T$7:$T$253)</f>
        <v>0</v>
      </c>
      <c r="V231" s="40">
        <f>SUMIF(Entrada_Dados_Ano_2012!$C$7:$C$253,D231,Entrada_Dados_Ano_2012!$U$7:$U$253)</f>
        <v>0</v>
      </c>
      <c r="W231" s="145">
        <f>SUMIF(Entrada_Dados_Ano_2012!$C$7:$C$253,D231,Entrada_Dados_Ano_2012!$V$7:$V$253)</f>
        <v>0</v>
      </c>
      <c r="X231" s="142">
        <f>SUMIF(Entrada_Dados_Ano_2012!$C$7:$C$253,D231,Entrada_Dados_Ano_2012!$Y$7:$Y$253)</f>
        <v>0</v>
      </c>
      <c r="Y231" s="40">
        <f>SUMIF(Entrada_Dados_Ano_2012!$C$7:$C$253,D231,Entrada_Dados_Ano_2012!$Z$7:$Z$253)</f>
        <v>0</v>
      </c>
      <c r="Z231" s="40">
        <f>SUMIF(Entrada_Dados_Ano_2012!$C$7:$C$253,D231,Entrada_Dados_Ano_2012!$AA$7:$AA$253)</f>
        <v>0</v>
      </c>
      <c r="AA231" s="40">
        <f>SUMIF(Entrada_Dados_Ano_2012!$C$7:$C$253,D231,Entrada_Dados_Ano_2012!$AB$7:$AB$253)</f>
        <v>0</v>
      </c>
      <c r="AB231" s="40">
        <f>SUMIF(Entrada_Dados_Ano_2012!$C$7:$C$253,D231,Entrada_Dados_Ano_2012!$AC$7:$AC$253)</f>
        <v>0</v>
      </c>
      <c r="AC231" s="40">
        <f>SUMIF(Entrada_Dados_Ano_2012!$C$7:$C$253,D231,Entrada_Dados_Ano_2012!$AD$7:$AD$253)</f>
        <v>0</v>
      </c>
      <c r="AD231" s="40">
        <f>SUMIF(Entrada_Dados_Ano_2012!$C$7:$C$253,D231,Entrada_Dados_Ano_2012!$AE$7:$AE$253)</f>
        <v>5932</v>
      </c>
      <c r="AE231" s="40">
        <f>SUMIF(Entrada_Dados_Ano_2012!$C$7:$C$253,D231,Entrada_Dados_Ano_2012!$AF$7:$AF$253)</f>
        <v>0</v>
      </c>
      <c r="AF231" s="40">
        <f>SUMIF(Entrada_Dados_Ano_2012!$C$7:$C$253,D231,Entrada_Dados_Ano_2012!$AG$7:$AG$253)</f>
        <v>0</v>
      </c>
      <c r="AG231" s="40">
        <f>SUMIF(Entrada_Dados_Ano_2012!$C$7:$C$253,D231,Entrada_Dados_Ano_2012!$AH$7:$AH$253)</f>
        <v>0</v>
      </c>
      <c r="AH231" s="40">
        <f>SUMIF(Entrada_Dados_Ano_2012!$C$7:$C$253,D231,Entrada_Dados_Ano_2012!$AI$7:$AI$253)</f>
        <v>0</v>
      </c>
      <c r="AI231" s="40">
        <f>SUMIF(Entrada_Dados_Ano_2012!$C$7:$C$253,D231,Entrada_Dados_Ano_2012!$AJ$7:$AJ$253)</f>
        <v>0</v>
      </c>
      <c r="AJ231" s="40">
        <f>SUMIF(Entrada_Dados_Ano_2012!$C$7:$C$253,D231,Entrada_Dados_Ano_2012!$AK$7:$AK$253)</f>
        <v>20</v>
      </c>
      <c r="AK231" s="40">
        <f>SUMIF(Entrada_Dados_Ano_2012!$C$7:$C$253,D231,Entrada_Dados_Ano_2012!$AL$7:$AL$253)</f>
        <v>0</v>
      </c>
      <c r="AL231" s="40">
        <f>SUMIF(Entrada_Dados_Ano_2012!$C$7:$C$253,D231,Entrada_Dados_Ano_2012!$AM$7:$AM$253)</f>
        <v>275</v>
      </c>
      <c r="AM231" s="40">
        <f>SUMIF(Entrada_Dados_Ano_2012!$C$7:$C$253,D231,Entrada_Dados_Ano_2012!$AN$7:$AN$253)</f>
        <v>0</v>
      </c>
      <c r="AN231" s="40">
        <f>SUMIF(Entrada_Dados_Ano_2012!$C$7:$C$253,D231,Entrada_Dados_Ano_2012!$AO$7:$AO$253)</f>
        <v>0</v>
      </c>
      <c r="AO231" s="40">
        <f>SUMIF(Entrada_Dados_Ano_2012!$C$7:$C$253,D231,Entrada_Dados_Ano_2012!$AP$7:$AP$253)</f>
        <v>0</v>
      </c>
      <c r="AP231" s="145">
        <f>SUMIF(Entrada_Dados_Ano_2012!$C$7:$C$253,D231,Entrada_Dados_Ano_2012!$AQ$7:$AQ$253)</f>
        <v>0</v>
      </c>
      <c r="AQ231" s="142">
        <f>SUMIF(Entrada_Dados_Ano_2012!$C$7:$C$253,D231,Entrada_Dados_Ano_2012!$AT$7:$AT$253)</f>
        <v>0</v>
      </c>
      <c r="AR231" s="40">
        <f>SUMIF(Entrada_Dados_Ano_2012!$C$7:$C$253,D231,Entrada_Dados_Ano_2012!$AU$7:$AU$253)</f>
        <v>0</v>
      </c>
      <c r="AS231" s="40">
        <f>SUMIF(Entrada_Dados_Ano_2012!$C$7:$C$253,D231,Entrada_Dados_Ano_2012!$AV$7:$AV$253)</f>
        <v>0</v>
      </c>
      <c r="AT231" s="40">
        <f>SUMIF(Entrada_Dados_Ano_2012!$C$7:$C$253,D231,Entrada_Dados_Ano_2012!$AW$7:$AW$253)</f>
        <v>0</v>
      </c>
      <c r="AU231" s="40">
        <f>SUMIF(Entrada_Dados_Ano_2012!$C$7:$C$253,D231,Entrada_Dados_Ano_2012!$AX$7:$AX$253)</f>
        <v>0</v>
      </c>
      <c r="AV231" s="40">
        <f>SUMIF(Entrada_Dados_Ano_2012!$C$7:$C$253,D231,Entrada_Dados_Ano_2012!$AY$7:$AY$253)</f>
        <v>0</v>
      </c>
      <c r="AW231" s="40">
        <f>SUMIF(Entrada_Dados_Ano_2012!$C$7:$C$253,D231,Entrada_Dados_Ano_2012!$AZ$7:$AZ$253)</f>
        <v>302710</v>
      </c>
      <c r="AX231" s="40">
        <f>SUMIF(Entrada_Dados_Ano_2012!$C$7:$C$253,D231,Entrada_Dados_Ano_2012!$BA$7:$BA$253)</f>
        <v>0</v>
      </c>
      <c r="AY231" s="40">
        <f>SUMIF(Entrada_Dados_Ano_2012!$C$7:$C$253,D231,Entrada_Dados_Ano_2012!$BB$7:$BB$253)</f>
        <v>0</v>
      </c>
      <c r="AZ231" s="40">
        <f>SUMIF(Entrada_Dados_Ano_2012!$C$7:$C$253,D231,Entrada_Dados_Ano_2012!$BC$7:$BC$253)</f>
        <v>0</v>
      </c>
      <c r="BA231" s="40">
        <f>SUMIF(Entrada_Dados_Ano_2012!$C$7:$C$253,D231,Entrada_Dados_Ano_2012!$BD$7:$BD$253)</f>
        <v>0</v>
      </c>
      <c r="BB231" s="40">
        <f>SUMIF(Entrada_Dados_Ano_2012!$C$7:$C$253,D231,Entrada_Dados_Ano_2012!$BE$7:$BE$253)</f>
        <v>0</v>
      </c>
      <c r="BC231" s="40">
        <f>SUMIF(Entrada_Dados_Ano_2012!$C$7:$C$253,D231,Entrada_Dados_Ano_2012!$BF$7:$BF$253)</f>
        <v>300</v>
      </c>
      <c r="BD231" s="40">
        <f>SUMIF(Entrada_Dados_Ano_2012!$C$7:$C$253,D231,Entrada_Dados_Ano_2012!$BG$7:$BG$253)</f>
        <v>0</v>
      </c>
      <c r="BE231" s="40">
        <f>SUMIF(Entrada_Dados_Ano_2012!$C$7:$C$253,D231,Entrada_Dados_Ano_2012!$BH$7:$BH$253)</f>
        <v>990</v>
      </c>
      <c r="BF231" s="40">
        <f>SUMIF(Entrada_Dados_Ano_2012!$C$7:$C$253,D231,Entrada_Dados_Ano_2012!$BI$7:$BI$253)</f>
        <v>0</v>
      </c>
      <c r="BG231" s="40">
        <f>SUMIF(Entrada_Dados_Ano_2012!$C$7:$C$253,D231,Entrada_Dados_Ano_2012!$BJ$7:$BJ$253)</f>
        <v>0</v>
      </c>
      <c r="BH231" s="40">
        <f>SUMIF(Entrada_Dados_Ano_2012!$C$7:$C$253,D231,Entrada_Dados_Ano_2012!$BK$7:$BK$253)</f>
        <v>0</v>
      </c>
      <c r="BI231" s="40">
        <f>SUMIF(Entrada_Dados_Ano_2012!$C$7:$C$253,D231,Entrada_Dados_Ano_2012!$BL$7:$BL$253)</f>
        <v>0</v>
      </c>
      <c r="BK231" s="80">
        <v>224</v>
      </c>
      <c r="BL231" s="81">
        <f t="shared" si="367"/>
        <v>0</v>
      </c>
      <c r="BM231" s="80" t="str">
        <f>IF(BL231=1,SUM($BL$8:BL231),"")</f>
        <v/>
      </c>
      <c r="BN231" s="86" t="str">
        <f t="shared" si="368"/>
        <v>São Simão</v>
      </c>
      <c r="BO231" s="117">
        <f t="shared" si="451"/>
        <v>0</v>
      </c>
      <c r="BP231" s="116">
        <f>HLOOKUP($BP$6,$BZ$6:DI231,BX231)</f>
        <v>0</v>
      </c>
      <c r="BQ231" s="117">
        <f>HLOOKUP($BQ$6,$DJ$6:ES231,BX231)</f>
        <v>0</v>
      </c>
      <c r="BR231" s="116">
        <f>HLOOKUP($BR$6,$ET$6:GC231,BX231)</f>
        <v>0</v>
      </c>
      <c r="BS231" s="84" t="str">
        <f t="shared" si="369"/>
        <v/>
      </c>
      <c r="BT231" s="96" t="str">
        <f>IF((SUM($BL230:$BL$254)=0),"",IF($BK231=VLOOKUP($BK231,$BM$8:$BM$254,1),IF(VLOOKUP($BK231,$BM$8:$BO$254,2)=0,"",VLOOKUP($BK231,$BM$8:$BO$254,3))," "))</f>
        <v/>
      </c>
      <c r="BU231" s="93" t="str">
        <f t="shared" si="370"/>
        <v/>
      </c>
      <c r="BV231" s="90" t="str">
        <f t="shared" si="371"/>
        <v/>
      </c>
      <c r="BW231" s="93" t="str">
        <f t="shared" si="372"/>
        <v/>
      </c>
      <c r="BX231" s="97">
        <v>226</v>
      </c>
      <c r="BY231" s="29"/>
      <c r="BZ231" s="113"/>
      <c r="CA231" s="113">
        <f t="shared" si="373"/>
        <v>0</v>
      </c>
      <c r="CB231" s="113">
        <f t="shared" si="374"/>
        <v>0</v>
      </c>
      <c r="CC231" s="113">
        <f t="shared" si="375"/>
        <v>0</v>
      </c>
      <c r="CD231" s="113">
        <f t="shared" si="376"/>
        <v>0</v>
      </c>
      <c r="CE231" s="113">
        <f t="shared" ca="1" si="377"/>
        <v>0</v>
      </c>
      <c r="CF231" s="113">
        <f t="shared" si="378"/>
        <v>0</v>
      </c>
      <c r="CG231" s="113">
        <f t="shared" si="379"/>
        <v>20</v>
      </c>
      <c r="CH231" s="113">
        <f t="shared" si="380"/>
        <v>0</v>
      </c>
      <c r="CI231" s="113">
        <f t="shared" si="340"/>
        <v>4</v>
      </c>
      <c r="CJ231" s="113">
        <f t="shared" si="341"/>
        <v>0</v>
      </c>
      <c r="CK231" s="113">
        <f t="shared" si="381"/>
        <v>5932</v>
      </c>
      <c r="CL231" s="113">
        <f t="shared" si="382"/>
        <v>0</v>
      </c>
      <c r="CM231" s="113">
        <f t="shared" si="383"/>
        <v>0</v>
      </c>
      <c r="CN231" s="113">
        <f t="shared" si="384"/>
        <v>0</v>
      </c>
      <c r="CO231" s="113">
        <f t="shared" si="385"/>
        <v>0</v>
      </c>
      <c r="CP231" s="113">
        <f t="shared" si="386"/>
        <v>0</v>
      </c>
      <c r="CQ231" s="113">
        <f t="shared" si="387"/>
        <v>0</v>
      </c>
      <c r="CR231" s="113">
        <f t="shared" si="388"/>
        <v>0</v>
      </c>
      <c r="CS231" s="113">
        <f t="shared" si="342"/>
        <v>0</v>
      </c>
      <c r="CT231" s="113">
        <f t="shared" si="343"/>
        <v>0</v>
      </c>
      <c r="CU231" s="113">
        <f t="shared" si="344"/>
        <v>0</v>
      </c>
      <c r="CV231" s="113">
        <f t="shared" si="345"/>
        <v>0</v>
      </c>
      <c r="CW231" s="113">
        <f t="shared" si="389"/>
        <v>20</v>
      </c>
      <c r="CX231" s="113">
        <f t="shared" si="346"/>
        <v>0</v>
      </c>
      <c r="CY231" s="113">
        <f t="shared" si="347"/>
        <v>0</v>
      </c>
      <c r="CZ231" s="113">
        <f t="shared" si="348"/>
        <v>0</v>
      </c>
      <c r="DA231" s="113">
        <f t="shared" si="390"/>
        <v>0</v>
      </c>
      <c r="DB231" s="113">
        <f t="shared" si="391"/>
        <v>275</v>
      </c>
      <c r="DC231" s="113">
        <f t="shared" si="392"/>
        <v>0</v>
      </c>
      <c r="DD231" s="113">
        <f t="shared" si="393"/>
        <v>0</v>
      </c>
      <c r="DE231" s="113">
        <f t="shared" si="394"/>
        <v>0</v>
      </c>
      <c r="DF231" s="113">
        <f t="shared" si="395"/>
        <v>0</v>
      </c>
      <c r="DG231" s="113">
        <f t="shared" si="396"/>
        <v>0</v>
      </c>
      <c r="DH231" s="113">
        <f t="shared" si="397"/>
        <v>0</v>
      </c>
      <c r="DI231" s="113">
        <f t="shared" si="398"/>
        <v>0</v>
      </c>
      <c r="DJ231" s="113"/>
      <c r="DK231" s="113">
        <f t="shared" si="399"/>
        <v>0</v>
      </c>
      <c r="DL231" s="113">
        <f t="shared" si="400"/>
        <v>0</v>
      </c>
      <c r="DM231" s="113">
        <f t="shared" si="401"/>
        <v>0</v>
      </c>
      <c r="DN231" s="113">
        <f t="shared" si="402"/>
        <v>0</v>
      </c>
      <c r="DO231" s="113">
        <f t="shared" si="403"/>
        <v>0</v>
      </c>
      <c r="DP231" s="113">
        <f t="shared" si="404"/>
        <v>0</v>
      </c>
      <c r="DQ231" s="113">
        <f t="shared" si="405"/>
        <v>20</v>
      </c>
      <c r="DR231" s="113">
        <f t="shared" si="406"/>
        <v>0</v>
      </c>
      <c r="DS231" s="113">
        <f t="shared" si="349"/>
        <v>4</v>
      </c>
      <c r="DT231" s="113">
        <f t="shared" si="350"/>
        <v>0</v>
      </c>
      <c r="DU231" s="113">
        <f t="shared" si="407"/>
        <v>5932</v>
      </c>
      <c r="DV231" s="113">
        <f t="shared" si="408"/>
        <v>0</v>
      </c>
      <c r="DW231" s="113">
        <f t="shared" si="409"/>
        <v>0</v>
      </c>
      <c r="DX231" s="113">
        <f t="shared" si="410"/>
        <v>0</v>
      </c>
      <c r="DY231" s="113">
        <f t="shared" si="411"/>
        <v>0</v>
      </c>
      <c r="DZ231" s="113">
        <f t="shared" si="412"/>
        <v>0</v>
      </c>
      <c r="EA231" s="113">
        <f t="shared" si="413"/>
        <v>0</v>
      </c>
      <c r="EB231" s="113">
        <f t="shared" si="414"/>
        <v>0</v>
      </c>
      <c r="EC231" s="113">
        <f t="shared" si="351"/>
        <v>0</v>
      </c>
      <c r="ED231" s="113">
        <f t="shared" si="352"/>
        <v>0</v>
      </c>
      <c r="EE231" s="113">
        <f t="shared" si="353"/>
        <v>0</v>
      </c>
      <c r="EF231" s="113">
        <f t="shared" si="354"/>
        <v>0</v>
      </c>
      <c r="EG231" s="113">
        <f t="shared" si="415"/>
        <v>20</v>
      </c>
      <c r="EH231" s="113">
        <f t="shared" si="355"/>
        <v>0</v>
      </c>
      <c r="EI231" s="113">
        <f t="shared" si="356"/>
        <v>0</v>
      </c>
      <c r="EJ231" s="113">
        <f t="shared" si="357"/>
        <v>0</v>
      </c>
      <c r="EK231" s="113">
        <f t="shared" si="416"/>
        <v>0</v>
      </c>
      <c r="EL231" s="113">
        <f t="shared" si="417"/>
        <v>275</v>
      </c>
      <c r="EM231" s="113">
        <f t="shared" si="418"/>
        <v>0</v>
      </c>
      <c r="EN231" s="113">
        <f t="shared" si="419"/>
        <v>0</v>
      </c>
      <c r="EO231" s="113">
        <f t="shared" si="420"/>
        <v>0</v>
      </c>
      <c r="EP231" s="113">
        <f t="shared" si="421"/>
        <v>0</v>
      </c>
      <c r="EQ231" s="113">
        <f t="shared" si="422"/>
        <v>0</v>
      </c>
      <c r="ER231" s="113">
        <f t="shared" si="423"/>
        <v>0</v>
      </c>
      <c r="ES231" s="113">
        <f t="shared" si="424"/>
        <v>0</v>
      </c>
      <c r="ET231" s="113"/>
      <c r="EU231" s="113">
        <f t="shared" si="425"/>
        <v>0</v>
      </c>
      <c r="EV231" s="113">
        <f t="shared" si="426"/>
        <v>0</v>
      </c>
      <c r="EW231" s="113">
        <f t="shared" si="427"/>
        <v>0</v>
      </c>
      <c r="EX231" s="113">
        <f t="shared" si="428"/>
        <v>0</v>
      </c>
      <c r="EY231" s="113">
        <f t="shared" si="429"/>
        <v>0</v>
      </c>
      <c r="EZ231" s="113">
        <f t="shared" si="430"/>
        <v>0</v>
      </c>
      <c r="FA231" s="113">
        <f t="shared" si="431"/>
        <v>37</v>
      </c>
      <c r="FB231" s="113">
        <f t="shared" si="432"/>
        <v>0</v>
      </c>
      <c r="FC231" s="113">
        <f t="shared" si="358"/>
        <v>5</v>
      </c>
      <c r="FD231" s="113">
        <f t="shared" si="359"/>
        <v>0</v>
      </c>
      <c r="FE231" s="113">
        <f t="shared" si="433"/>
        <v>302710</v>
      </c>
      <c r="FF231" s="113">
        <f t="shared" si="434"/>
        <v>0</v>
      </c>
      <c r="FG231" s="113">
        <f t="shared" si="435"/>
        <v>0</v>
      </c>
      <c r="FH231" s="113">
        <f t="shared" si="436"/>
        <v>0</v>
      </c>
      <c r="FI231" s="113">
        <f t="shared" si="437"/>
        <v>0</v>
      </c>
      <c r="FJ231" s="113">
        <f t="shared" si="438"/>
        <v>0</v>
      </c>
      <c r="FK231" s="113">
        <f t="shared" si="439"/>
        <v>0</v>
      </c>
      <c r="FL231" s="113">
        <f t="shared" si="440"/>
        <v>0</v>
      </c>
      <c r="FM231" s="113">
        <f t="shared" si="360"/>
        <v>0</v>
      </c>
      <c r="FN231" s="113">
        <f t="shared" si="361"/>
        <v>0</v>
      </c>
      <c r="FO231" s="113">
        <f t="shared" si="362"/>
        <v>0</v>
      </c>
      <c r="FP231" s="113">
        <f t="shared" si="363"/>
        <v>0</v>
      </c>
      <c r="FQ231" s="113">
        <f t="shared" si="441"/>
        <v>300</v>
      </c>
      <c r="FR231" s="113">
        <f t="shared" si="364"/>
        <v>0</v>
      </c>
      <c r="FS231" s="113">
        <f t="shared" si="365"/>
        <v>0</v>
      </c>
      <c r="FT231" s="113">
        <f t="shared" si="366"/>
        <v>0</v>
      </c>
      <c r="FU231" s="113">
        <f t="shared" si="442"/>
        <v>0</v>
      </c>
      <c r="FV231" s="113">
        <f t="shared" si="443"/>
        <v>990</v>
      </c>
      <c r="FW231" s="113">
        <f t="shared" si="444"/>
        <v>0</v>
      </c>
      <c r="FX231" s="113">
        <f t="shared" si="445"/>
        <v>0</v>
      </c>
      <c r="FY231" s="113">
        <f t="shared" si="446"/>
        <v>0</v>
      </c>
      <c r="FZ231" s="113">
        <f t="shared" si="447"/>
        <v>0</v>
      </c>
      <c r="GA231" s="113">
        <f t="shared" si="448"/>
        <v>0</v>
      </c>
      <c r="GB231" s="113">
        <f t="shared" si="449"/>
        <v>0</v>
      </c>
      <c r="GC231" s="113">
        <f t="shared" si="450"/>
        <v>0</v>
      </c>
    </row>
    <row r="232" spans="2:185" ht="12.75" customHeight="1" x14ac:dyDescent="0.2">
      <c r="B232" s="124">
        <v>225</v>
      </c>
      <c r="C232" s="121" t="s">
        <v>489</v>
      </c>
      <c r="D232" s="126" t="s">
        <v>262</v>
      </c>
      <c r="E232" s="40">
        <f>SUMIF(Entrada_Dados_Ano_2012!$C$7:$C$253,D232,Entrada_Dados_Ano_2012!$D$7:$D$253)</f>
        <v>0</v>
      </c>
      <c r="F232" s="40">
        <f>SUMIF(Entrada_Dados_Ano_2012!$C$7:$C$253,D232,Entrada_Dados_Ano_2012!$E$7:$E$253)</f>
        <v>0</v>
      </c>
      <c r="G232" s="40">
        <f>SUMIF(Entrada_Dados_Ano_2012!$C$7:$C$253,D232,Entrada_Dados_Ano_2012!$F$7:$F$253)</f>
        <v>0</v>
      </c>
      <c r="H232" s="40">
        <f ca="1">SUMIF(Entrada_Dados_Ano_2012!$C$7:$C$253,D232,Entrada_Dados_Ano_2012!$G$7:$G$251)</f>
        <v>0</v>
      </c>
      <c r="I232" s="40">
        <f>SUMIF(Entrada_Dados_Ano_2012!$C$7:$C$251,D232,Entrada_Dados_Ano_2012!$H$7:$H$253)</f>
        <v>0</v>
      </c>
      <c r="J232" s="40">
        <f>SUMIF(Entrada_Dados_Ano_2012!$C$7:$C$253,D232,Entrada_Dados_Ano_2012!$I$7:$I$253)</f>
        <v>0</v>
      </c>
      <c r="K232" s="40">
        <f>SUMIF(Entrada_Dados_Ano_2012!$C$7:$C$253,D232,Entrada_Dados_Ano_2012!$J$7:$J$253)</f>
        <v>0</v>
      </c>
      <c r="L232" s="40">
        <f>SUMIF(Entrada_Dados_Ano_2012!$C$7:$C$253,D232,Entrada_Dados_Ano_2012!$K$7:$K$253)</f>
        <v>0</v>
      </c>
      <c r="M232" s="40">
        <f>SUMIF(Entrada_Dados_Ano_2012!$C$7:$C$253,D232,Entrada_Dados_Ano_2012!$L$7:$L$253)</f>
        <v>0</v>
      </c>
      <c r="N232" s="40">
        <f>SUMIF(Entrada_Dados_Ano_2012!$C$7:$C$253,D232,Entrada_Dados_Ano_2012!$M$7:$M$253)</f>
        <v>0</v>
      </c>
      <c r="O232" s="40">
        <f>SUMIF(Entrada_Dados_Ano_2012!$C$7:$C$253,D232,Entrada_Dados_Ano_2012!$N$7:$N$253)</f>
        <v>0</v>
      </c>
      <c r="P232" s="40">
        <f>SUMIF(Entrada_Dados_Ano_2012!$C$7:$C$253,D232,Entrada_Dados_Ano_2012!$O$7:$O$253)</f>
        <v>0</v>
      </c>
      <c r="Q232" s="40">
        <f>SUMIF(Entrada_Dados_Ano_2012!$C$7:$C$253,D232,Entrada_Dados_Ano_2012!$P$7:$P$253)</f>
        <v>25</v>
      </c>
      <c r="R232" s="40">
        <f>SUMIF(Entrada_Dados_Ano_2012!$C$7:$C$253,D232,Entrada_Dados_Ano_2012!$Q$7:$Q$253)</f>
        <v>0</v>
      </c>
      <c r="S232" s="40">
        <f>SUMIF(Entrada_Dados_Ano_2012!$C$7:$C$253,D232,Entrada_Dados_Ano_2012!$R$7:$R$253)</f>
        <v>400</v>
      </c>
      <c r="T232" s="40">
        <f>SUMIF(Entrada_Dados_Ano_2012!$C$7:$C$253,D232,Entrada_Dados_Ano_2012!$S$7:$S$253)</f>
        <v>400</v>
      </c>
      <c r="U232" s="40">
        <f>SUMIF(Entrada_Dados_Ano_2012!$C$7:$C$253,D232,Entrada_Dados_Ano_2012!$T$7:$T$253)</f>
        <v>0</v>
      </c>
      <c r="V232" s="40">
        <f>SUMIF(Entrada_Dados_Ano_2012!$C$7:$C$253,D232,Entrada_Dados_Ano_2012!$U$7:$U$253)</f>
        <v>0</v>
      </c>
      <c r="W232" s="145">
        <f>SUMIF(Entrada_Dados_Ano_2012!$C$7:$C$253,D232,Entrada_Dados_Ano_2012!$V$7:$V$253)</f>
        <v>0</v>
      </c>
      <c r="X232" s="142">
        <f>SUMIF(Entrada_Dados_Ano_2012!$C$7:$C$253,D232,Entrada_Dados_Ano_2012!$Y$7:$Y$253)</f>
        <v>0</v>
      </c>
      <c r="Y232" s="40">
        <f>SUMIF(Entrada_Dados_Ano_2012!$C$7:$C$253,D232,Entrada_Dados_Ano_2012!$Z$7:$Z$253)</f>
        <v>0</v>
      </c>
      <c r="Z232" s="40">
        <f>SUMIF(Entrada_Dados_Ano_2012!$C$7:$C$253,D232,Entrada_Dados_Ano_2012!$AA$7:$AA$253)</f>
        <v>0</v>
      </c>
      <c r="AA232" s="40">
        <f>SUMIF(Entrada_Dados_Ano_2012!$C$7:$C$253,D232,Entrada_Dados_Ano_2012!$AB$7:$AB$253)</f>
        <v>0</v>
      </c>
      <c r="AB232" s="40">
        <f>SUMIF(Entrada_Dados_Ano_2012!$C$7:$C$253,D232,Entrada_Dados_Ano_2012!$AC$7:$AC$253)</f>
        <v>0</v>
      </c>
      <c r="AC232" s="40">
        <f>SUMIF(Entrada_Dados_Ano_2012!$C$7:$C$253,D232,Entrada_Dados_Ano_2012!$AD$7:$AD$253)</f>
        <v>0</v>
      </c>
      <c r="AD232" s="40">
        <f>SUMIF(Entrada_Dados_Ano_2012!$C$7:$C$253,D232,Entrada_Dados_Ano_2012!$AE$7:$AE$253)</f>
        <v>0</v>
      </c>
      <c r="AE232" s="40">
        <f>SUMIF(Entrada_Dados_Ano_2012!$C$7:$C$253,D232,Entrada_Dados_Ano_2012!$AF$7:$AF$253)</f>
        <v>0</v>
      </c>
      <c r="AF232" s="40">
        <f>SUMIF(Entrada_Dados_Ano_2012!$C$7:$C$253,D232,Entrada_Dados_Ano_2012!$AG$7:$AG$253)</f>
        <v>0</v>
      </c>
      <c r="AG232" s="40">
        <f>SUMIF(Entrada_Dados_Ano_2012!$C$7:$C$253,D232,Entrada_Dados_Ano_2012!$AH$7:$AH$253)</f>
        <v>0</v>
      </c>
      <c r="AH232" s="40">
        <f>SUMIF(Entrada_Dados_Ano_2012!$C$7:$C$253,D232,Entrada_Dados_Ano_2012!$AI$7:$AI$253)</f>
        <v>0</v>
      </c>
      <c r="AI232" s="40">
        <f>SUMIF(Entrada_Dados_Ano_2012!$C$7:$C$253,D232,Entrada_Dados_Ano_2012!$AJ$7:$AJ$253)</f>
        <v>0</v>
      </c>
      <c r="AJ232" s="40">
        <f>SUMIF(Entrada_Dados_Ano_2012!$C$7:$C$253,D232,Entrada_Dados_Ano_2012!$AK$7:$AK$253)</f>
        <v>25</v>
      </c>
      <c r="AK232" s="40">
        <f>SUMIF(Entrada_Dados_Ano_2012!$C$7:$C$253,D232,Entrada_Dados_Ano_2012!$AL$7:$AL$253)</f>
        <v>0</v>
      </c>
      <c r="AL232" s="40">
        <f>SUMIF(Entrada_Dados_Ano_2012!$C$7:$C$253,D232,Entrada_Dados_Ano_2012!$AM$7:$AM$253)</f>
        <v>400</v>
      </c>
      <c r="AM232" s="40">
        <f>SUMIF(Entrada_Dados_Ano_2012!$C$7:$C$253,D232,Entrada_Dados_Ano_2012!$AN$7:$AN$253)</f>
        <v>400</v>
      </c>
      <c r="AN232" s="40">
        <f>SUMIF(Entrada_Dados_Ano_2012!$C$7:$C$253,D232,Entrada_Dados_Ano_2012!$AO$7:$AO$253)</f>
        <v>0</v>
      </c>
      <c r="AO232" s="40">
        <f>SUMIF(Entrada_Dados_Ano_2012!$C$7:$C$253,D232,Entrada_Dados_Ano_2012!$AP$7:$AP$253)</f>
        <v>0</v>
      </c>
      <c r="AP232" s="145">
        <f>SUMIF(Entrada_Dados_Ano_2012!$C$7:$C$253,D232,Entrada_Dados_Ano_2012!$AQ$7:$AQ$253)</f>
        <v>0</v>
      </c>
      <c r="AQ232" s="142">
        <f>SUMIF(Entrada_Dados_Ano_2012!$C$7:$C$253,D232,Entrada_Dados_Ano_2012!$AT$7:$AT$253)</f>
        <v>0</v>
      </c>
      <c r="AR232" s="40">
        <f>SUMIF(Entrada_Dados_Ano_2012!$C$7:$C$253,D232,Entrada_Dados_Ano_2012!$AU$7:$AU$253)</f>
        <v>0</v>
      </c>
      <c r="AS232" s="40">
        <f>SUMIF(Entrada_Dados_Ano_2012!$C$7:$C$253,D232,Entrada_Dados_Ano_2012!$AV$7:$AV$253)</f>
        <v>0</v>
      </c>
      <c r="AT232" s="40">
        <f>SUMIF(Entrada_Dados_Ano_2012!$C$7:$C$253,D232,Entrada_Dados_Ano_2012!$AW$7:$AW$253)</f>
        <v>0</v>
      </c>
      <c r="AU232" s="40">
        <f>SUMIF(Entrada_Dados_Ano_2012!$C$7:$C$253,D232,Entrada_Dados_Ano_2012!$AX$7:$AX$253)</f>
        <v>0</v>
      </c>
      <c r="AV232" s="40">
        <f>SUMIF(Entrada_Dados_Ano_2012!$C$7:$C$253,D232,Entrada_Dados_Ano_2012!$AY$7:$AY$253)</f>
        <v>0</v>
      </c>
      <c r="AW232" s="40">
        <f>SUMIF(Entrada_Dados_Ano_2012!$C$7:$C$253,D232,Entrada_Dados_Ano_2012!$AZ$7:$AZ$253)</f>
        <v>0</v>
      </c>
      <c r="AX232" s="40">
        <f>SUMIF(Entrada_Dados_Ano_2012!$C$7:$C$253,D232,Entrada_Dados_Ano_2012!$BA$7:$BA$253)</f>
        <v>0</v>
      </c>
      <c r="AY232" s="40">
        <f>SUMIF(Entrada_Dados_Ano_2012!$C$7:$C$253,D232,Entrada_Dados_Ano_2012!$BB$7:$BB$253)</f>
        <v>0</v>
      </c>
      <c r="AZ232" s="40">
        <f>SUMIF(Entrada_Dados_Ano_2012!$C$7:$C$253,D232,Entrada_Dados_Ano_2012!$BC$7:$BC$253)</f>
        <v>0</v>
      </c>
      <c r="BA232" s="40">
        <f>SUMIF(Entrada_Dados_Ano_2012!$C$7:$C$253,D232,Entrada_Dados_Ano_2012!$BD$7:$BD$253)</f>
        <v>0</v>
      </c>
      <c r="BB232" s="40">
        <f>SUMIF(Entrada_Dados_Ano_2012!$C$7:$C$253,D232,Entrada_Dados_Ano_2012!$BE$7:$BE$253)</f>
        <v>0</v>
      </c>
      <c r="BC232" s="40">
        <f>SUMIF(Entrada_Dados_Ano_2012!$C$7:$C$253,D232,Entrada_Dados_Ano_2012!$BF$7:$BF$253)</f>
        <v>500</v>
      </c>
      <c r="BD232" s="40">
        <f>SUMIF(Entrada_Dados_Ano_2012!$C$7:$C$253,D232,Entrada_Dados_Ano_2012!$BG$7:$BG$253)</f>
        <v>0</v>
      </c>
      <c r="BE232" s="40">
        <f>SUMIF(Entrada_Dados_Ano_2012!$C$7:$C$253,D232,Entrada_Dados_Ano_2012!$BH$7:$BH$253)</f>
        <v>3200</v>
      </c>
      <c r="BF232" s="40">
        <f>SUMIF(Entrada_Dados_Ano_2012!$C$7:$C$253,D232,Entrada_Dados_Ano_2012!$BI$7:$BI$253)</f>
        <v>1192</v>
      </c>
      <c r="BG232" s="40">
        <f>SUMIF(Entrada_Dados_Ano_2012!$C$7:$C$253,D232,Entrada_Dados_Ano_2012!$BJ$7:$BJ$253)</f>
        <v>0</v>
      </c>
      <c r="BH232" s="40">
        <f>SUMIF(Entrada_Dados_Ano_2012!$C$7:$C$253,D232,Entrada_Dados_Ano_2012!$BK$7:$BK$253)</f>
        <v>0</v>
      </c>
      <c r="BI232" s="40">
        <f>SUMIF(Entrada_Dados_Ano_2012!$C$7:$C$253,D232,Entrada_Dados_Ano_2012!$BL$7:$BL$253)</f>
        <v>0</v>
      </c>
      <c r="BK232" s="80">
        <v>225</v>
      </c>
      <c r="BL232" s="81">
        <f t="shared" si="367"/>
        <v>0</v>
      </c>
      <c r="BM232" s="80" t="str">
        <f>IF(BL232=1,SUM($BL$8:BL232),"")</f>
        <v/>
      </c>
      <c r="BN232" s="86" t="str">
        <f t="shared" si="368"/>
        <v>Senador Canedo</v>
      </c>
      <c r="BO232" s="117">
        <f t="shared" si="451"/>
        <v>0</v>
      </c>
      <c r="BP232" s="116">
        <f>HLOOKUP($BP$6,$BZ$6:DI232,BX232)</f>
        <v>0</v>
      </c>
      <c r="BQ232" s="117">
        <f>HLOOKUP($BQ$6,$DJ$6:ES232,BX232)</f>
        <v>0</v>
      </c>
      <c r="BR232" s="116">
        <f>HLOOKUP($BR$6,$ET$6:GC232,BX232)</f>
        <v>0</v>
      </c>
      <c r="BS232" s="84" t="str">
        <f t="shared" si="369"/>
        <v/>
      </c>
      <c r="BT232" s="96" t="str">
        <f>IF((SUM($BL231:$BL$254)=0),"",IF($BK232=VLOOKUP($BK232,$BM$8:$BM$254,1),IF(VLOOKUP($BK232,$BM$8:$BO$254,2)=0,"",VLOOKUP($BK232,$BM$8:$BO$254,3))," "))</f>
        <v/>
      </c>
      <c r="BU232" s="93" t="str">
        <f t="shared" si="370"/>
        <v/>
      </c>
      <c r="BV232" s="90" t="str">
        <f t="shared" si="371"/>
        <v/>
      </c>
      <c r="BW232" s="93" t="str">
        <f t="shared" si="372"/>
        <v/>
      </c>
      <c r="BX232" s="97">
        <v>227</v>
      </c>
      <c r="BY232" s="29"/>
      <c r="BZ232" s="113"/>
      <c r="CA232" s="113">
        <f t="shared" si="373"/>
        <v>0</v>
      </c>
      <c r="CB232" s="113">
        <f t="shared" si="374"/>
        <v>0</v>
      </c>
      <c r="CC232" s="113">
        <f t="shared" si="375"/>
        <v>0</v>
      </c>
      <c r="CD232" s="113">
        <f t="shared" si="376"/>
        <v>0</v>
      </c>
      <c r="CE232" s="113">
        <f t="shared" ca="1" si="377"/>
        <v>0</v>
      </c>
      <c r="CF232" s="113">
        <f t="shared" si="378"/>
        <v>0</v>
      </c>
      <c r="CG232" s="113">
        <f t="shared" si="379"/>
        <v>0</v>
      </c>
      <c r="CH232" s="113">
        <f t="shared" si="380"/>
        <v>0</v>
      </c>
      <c r="CI232" s="113">
        <f t="shared" si="340"/>
        <v>0</v>
      </c>
      <c r="CJ232" s="113">
        <f t="shared" si="341"/>
        <v>0</v>
      </c>
      <c r="CK232" s="113">
        <f t="shared" si="381"/>
        <v>0</v>
      </c>
      <c r="CL232" s="113">
        <f t="shared" si="382"/>
        <v>0</v>
      </c>
      <c r="CM232" s="113">
        <f t="shared" si="383"/>
        <v>2</v>
      </c>
      <c r="CN232" s="113">
        <f t="shared" si="384"/>
        <v>0</v>
      </c>
      <c r="CO232" s="113">
        <f t="shared" si="385"/>
        <v>0</v>
      </c>
      <c r="CP232" s="113">
        <f t="shared" si="386"/>
        <v>0</v>
      </c>
      <c r="CQ232" s="113">
        <f t="shared" si="387"/>
        <v>0</v>
      </c>
      <c r="CR232" s="113">
        <f t="shared" si="388"/>
        <v>0</v>
      </c>
      <c r="CS232" s="113">
        <f t="shared" si="342"/>
        <v>0</v>
      </c>
      <c r="CT232" s="113">
        <f t="shared" si="343"/>
        <v>16</v>
      </c>
      <c r="CU232" s="113">
        <f t="shared" si="344"/>
        <v>15</v>
      </c>
      <c r="CV232" s="113">
        <f t="shared" si="345"/>
        <v>0</v>
      </c>
      <c r="CW232" s="113">
        <f t="shared" si="389"/>
        <v>25</v>
      </c>
      <c r="CX232" s="113">
        <f t="shared" si="346"/>
        <v>0</v>
      </c>
      <c r="CY232" s="113">
        <f t="shared" si="347"/>
        <v>0</v>
      </c>
      <c r="CZ232" s="113">
        <f t="shared" si="348"/>
        <v>0</v>
      </c>
      <c r="DA232" s="113">
        <f t="shared" si="390"/>
        <v>0</v>
      </c>
      <c r="DB232" s="113">
        <f t="shared" si="391"/>
        <v>400</v>
      </c>
      <c r="DC232" s="113">
        <f t="shared" si="392"/>
        <v>0</v>
      </c>
      <c r="DD232" s="113">
        <f t="shared" si="393"/>
        <v>400</v>
      </c>
      <c r="DE232" s="113">
        <f t="shared" si="394"/>
        <v>0</v>
      </c>
      <c r="DF232" s="113">
        <f t="shared" si="395"/>
        <v>30</v>
      </c>
      <c r="DG232" s="113">
        <f t="shared" si="396"/>
        <v>0</v>
      </c>
      <c r="DH232" s="113">
        <f t="shared" si="397"/>
        <v>0</v>
      </c>
      <c r="DI232" s="113">
        <f t="shared" si="398"/>
        <v>0</v>
      </c>
      <c r="DJ232" s="113"/>
      <c r="DK232" s="113">
        <f t="shared" si="399"/>
        <v>0</v>
      </c>
      <c r="DL232" s="113">
        <f t="shared" si="400"/>
        <v>0</v>
      </c>
      <c r="DM232" s="113">
        <f t="shared" si="401"/>
        <v>0</v>
      </c>
      <c r="DN232" s="113">
        <f t="shared" si="402"/>
        <v>0</v>
      </c>
      <c r="DO232" s="113">
        <f t="shared" si="403"/>
        <v>0</v>
      </c>
      <c r="DP232" s="113">
        <f t="shared" si="404"/>
        <v>0</v>
      </c>
      <c r="DQ232" s="113">
        <f t="shared" si="405"/>
        <v>0</v>
      </c>
      <c r="DR232" s="113">
        <f t="shared" si="406"/>
        <v>0</v>
      </c>
      <c r="DS232" s="113">
        <f t="shared" si="349"/>
        <v>0</v>
      </c>
      <c r="DT232" s="113">
        <f t="shared" si="350"/>
        <v>0</v>
      </c>
      <c r="DU232" s="113">
        <f t="shared" si="407"/>
        <v>0</v>
      </c>
      <c r="DV232" s="113">
        <f t="shared" si="408"/>
        <v>0</v>
      </c>
      <c r="DW232" s="113">
        <f t="shared" si="409"/>
        <v>2</v>
      </c>
      <c r="DX232" s="113">
        <f t="shared" si="410"/>
        <v>0</v>
      </c>
      <c r="DY232" s="113">
        <f t="shared" si="411"/>
        <v>0</v>
      </c>
      <c r="DZ232" s="113">
        <f t="shared" si="412"/>
        <v>0</v>
      </c>
      <c r="EA232" s="113">
        <f t="shared" si="413"/>
        <v>0</v>
      </c>
      <c r="EB232" s="113">
        <f t="shared" si="414"/>
        <v>0</v>
      </c>
      <c r="EC232" s="113">
        <f t="shared" si="351"/>
        <v>0</v>
      </c>
      <c r="ED232" s="113">
        <f t="shared" si="352"/>
        <v>16</v>
      </c>
      <c r="EE232" s="113">
        <f t="shared" si="353"/>
        <v>15</v>
      </c>
      <c r="EF232" s="113">
        <f t="shared" si="354"/>
        <v>0</v>
      </c>
      <c r="EG232" s="113">
        <f t="shared" si="415"/>
        <v>25</v>
      </c>
      <c r="EH232" s="113">
        <f t="shared" si="355"/>
        <v>0</v>
      </c>
      <c r="EI232" s="113">
        <f t="shared" si="356"/>
        <v>0</v>
      </c>
      <c r="EJ232" s="113">
        <f t="shared" si="357"/>
        <v>0</v>
      </c>
      <c r="EK232" s="113">
        <f t="shared" si="416"/>
        <v>0</v>
      </c>
      <c r="EL232" s="113">
        <f t="shared" si="417"/>
        <v>400</v>
      </c>
      <c r="EM232" s="113">
        <f t="shared" si="418"/>
        <v>0</v>
      </c>
      <c r="EN232" s="113">
        <f t="shared" si="419"/>
        <v>400</v>
      </c>
      <c r="EO232" s="113">
        <f t="shared" si="420"/>
        <v>0</v>
      </c>
      <c r="EP232" s="113">
        <f t="shared" si="421"/>
        <v>30</v>
      </c>
      <c r="EQ232" s="113">
        <f t="shared" si="422"/>
        <v>0</v>
      </c>
      <c r="ER232" s="113">
        <f t="shared" si="423"/>
        <v>0</v>
      </c>
      <c r="ES232" s="113">
        <f t="shared" si="424"/>
        <v>0</v>
      </c>
      <c r="ET232" s="113"/>
      <c r="EU232" s="113">
        <f t="shared" si="425"/>
        <v>0</v>
      </c>
      <c r="EV232" s="113">
        <f t="shared" si="426"/>
        <v>0</v>
      </c>
      <c r="EW232" s="113">
        <f t="shared" si="427"/>
        <v>0</v>
      </c>
      <c r="EX232" s="113">
        <f t="shared" si="428"/>
        <v>0</v>
      </c>
      <c r="EY232" s="113">
        <f t="shared" si="429"/>
        <v>0</v>
      </c>
      <c r="EZ232" s="113">
        <f t="shared" si="430"/>
        <v>0</v>
      </c>
      <c r="FA232" s="113">
        <f t="shared" si="431"/>
        <v>0</v>
      </c>
      <c r="FB232" s="113">
        <f t="shared" si="432"/>
        <v>0</v>
      </c>
      <c r="FC232" s="113">
        <f t="shared" si="358"/>
        <v>0</v>
      </c>
      <c r="FD232" s="113">
        <f t="shared" si="359"/>
        <v>0</v>
      </c>
      <c r="FE232" s="113">
        <f t="shared" si="433"/>
        <v>0</v>
      </c>
      <c r="FF232" s="113">
        <f t="shared" si="434"/>
        <v>0</v>
      </c>
      <c r="FG232" s="113">
        <f t="shared" si="435"/>
        <v>17</v>
      </c>
      <c r="FH232" s="113">
        <f t="shared" si="436"/>
        <v>0</v>
      </c>
      <c r="FI232" s="113">
        <f t="shared" si="437"/>
        <v>0</v>
      </c>
      <c r="FJ232" s="113">
        <f t="shared" si="438"/>
        <v>0</v>
      </c>
      <c r="FK232" s="113">
        <f t="shared" si="439"/>
        <v>0</v>
      </c>
      <c r="FL232" s="113">
        <f t="shared" si="440"/>
        <v>0</v>
      </c>
      <c r="FM232" s="113">
        <f t="shared" si="360"/>
        <v>0</v>
      </c>
      <c r="FN232" s="113">
        <f t="shared" si="361"/>
        <v>320</v>
      </c>
      <c r="FO232" s="113">
        <f t="shared" si="362"/>
        <v>170</v>
      </c>
      <c r="FP232" s="113">
        <f t="shared" si="363"/>
        <v>0</v>
      </c>
      <c r="FQ232" s="113">
        <f t="shared" si="441"/>
        <v>500</v>
      </c>
      <c r="FR232" s="113">
        <f t="shared" si="364"/>
        <v>0</v>
      </c>
      <c r="FS232" s="113">
        <f t="shared" si="365"/>
        <v>0</v>
      </c>
      <c r="FT232" s="113">
        <f t="shared" si="366"/>
        <v>0</v>
      </c>
      <c r="FU232" s="113">
        <f t="shared" si="442"/>
        <v>0</v>
      </c>
      <c r="FV232" s="113">
        <f t="shared" si="443"/>
        <v>3200</v>
      </c>
      <c r="FW232" s="113">
        <f t="shared" si="444"/>
        <v>0</v>
      </c>
      <c r="FX232" s="113">
        <f t="shared" si="445"/>
        <v>1192</v>
      </c>
      <c r="FY232" s="113">
        <f t="shared" si="446"/>
        <v>0</v>
      </c>
      <c r="FZ232" s="113">
        <f t="shared" si="447"/>
        <v>480</v>
      </c>
      <c r="GA232" s="113">
        <f t="shared" si="448"/>
        <v>0</v>
      </c>
      <c r="GB232" s="113">
        <f t="shared" si="449"/>
        <v>0</v>
      </c>
      <c r="GC232" s="113">
        <f t="shared" si="450"/>
        <v>0</v>
      </c>
    </row>
    <row r="233" spans="2:185" ht="12.75" customHeight="1" x14ac:dyDescent="0.2">
      <c r="B233" s="124">
        <v>226</v>
      </c>
      <c r="C233" s="121" t="s">
        <v>490</v>
      </c>
      <c r="D233" s="126" t="s">
        <v>263</v>
      </c>
      <c r="E233" s="40">
        <f>SUMIF(Entrada_Dados_Ano_2012!$C$7:$C$253,D233,Entrada_Dados_Ano_2012!$D$7:$D$253)</f>
        <v>0</v>
      </c>
      <c r="F233" s="40">
        <f>SUMIF(Entrada_Dados_Ano_2012!$C$7:$C$253,D233,Entrada_Dados_Ano_2012!$E$7:$E$253)</f>
        <v>0</v>
      </c>
      <c r="G233" s="40">
        <f>SUMIF(Entrada_Dados_Ano_2012!$C$7:$C$253,D233,Entrada_Dados_Ano_2012!$F$7:$F$253)</f>
        <v>0</v>
      </c>
      <c r="H233" s="40">
        <f ca="1">SUMIF(Entrada_Dados_Ano_2012!$C$7:$C$253,D233,Entrada_Dados_Ano_2012!$G$7:$G$251)</f>
        <v>0</v>
      </c>
      <c r="I233" s="40">
        <f>SUMIF(Entrada_Dados_Ano_2012!$C$7:$C$251,D233,Entrada_Dados_Ano_2012!$H$7:$H$253)</f>
        <v>0</v>
      </c>
      <c r="J233" s="40">
        <f>SUMIF(Entrada_Dados_Ano_2012!$C$7:$C$253,D233,Entrada_Dados_Ano_2012!$I$7:$I$253)</f>
        <v>0</v>
      </c>
      <c r="K233" s="40">
        <f>SUMIF(Entrada_Dados_Ano_2012!$C$7:$C$253,D233,Entrada_Dados_Ano_2012!$J$7:$J$253)</f>
        <v>13500</v>
      </c>
      <c r="L233" s="40">
        <f>SUMIF(Entrada_Dados_Ano_2012!$C$7:$C$253,D233,Entrada_Dados_Ano_2012!$K$7:$K$253)</f>
        <v>0</v>
      </c>
      <c r="M233" s="40">
        <f>SUMIF(Entrada_Dados_Ano_2012!$C$7:$C$253,D233,Entrada_Dados_Ano_2012!$L$7:$L$253)</f>
        <v>0</v>
      </c>
      <c r="N233" s="40">
        <f>SUMIF(Entrada_Dados_Ano_2012!$C$7:$C$253,D233,Entrada_Dados_Ano_2012!$M$7:$M$253)</f>
        <v>0</v>
      </c>
      <c r="O233" s="40">
        <f>SUMIF(Entrada_Dados_Ano_2012!$C$7:$C$253,D233,Entrada_Dados_Ano_2012!$N$7:$N$253)</f>
        <v>0</v>
      </c>
      <c r="P233" s="40">
        <f>SUMIF(Entrada_Dados_Ano_2012!$C$7:$C$253,D233,Entrada_Dados_Ano_2012!$O$7:$O$253)</f>
        <v>0</v>
      </c>
      <c r="Q233" s="40">
        <f>SUMIF(Entrada_Dados_Ano_2012!$C$7:$C$253,D233,Entrada_Dados_Ano_2012!$P$7:$P$253)</f>
        <v>0</v>
      </c>
      <c r="R233" s="40">
        <f>SUMIF(Entrada_Dados_Ano_2012!$C$7:$C$253,D233,Entrada_Dados_Ano_2012!$Q$7:$Q$253)</f>
        <v>0</v>
      </c>
      <c r="S233" s="40">
        <f>SUMIF(Entrada_Dados_Ano_2012!$C$7:$C$253,D233,Entrada_Dados_Ano_2012!$R$7:$R$253)</f>
        <v>26000</v>
      </c>
      <c r="T233" s="40">
        <f>SUMIF(Entrada_Dados_Ano_2012!$C$7:$C$253,D233,Entrada_Dados_Ano_2012!$S$7:$S$253)</f>
        <v>37450</v>
      </c>
      <c r="U233" s="40">
        <f>SUMIF(Entrada_Dados_Ano_2012!$C$7:$C$253,D233,Entrada_Dados_Ano_2012!$T$7:$T$253)</f>
        <v>500</v>
      </c>
      <c r="V233" s="40">
        <f>SUMIF(Entrada_Dados_Ano_2012!$C$7:$C$253,D233,Entrada_Dados_Ano_2012!$U$7:$U$253)</f>
        <v>0</v>
      </c>
      <c r="W233" s="145">
        <f>SUMIF(Entrada_Dados_Ano_2012!$C$7:$C$253,D233,Entrada_Dados_Ano_2012!$V$7:$V$253)</f>
        <v>0</v>
      </c>
      <c r="X233" s="142">
        <f>SUMIF(Entrada_Dados_Ano_2012!$C$7:$C$253,D233,Entrada_Dados_Ano_2012!$Y$7:$Y$253)</f>
        <v>0</v>
      </c>
      <c r="Y233" s="40">
        <f>SUMIF(Entrada_Dados_Ano_2012!$C$7:$C$253,D233,Entrada_Dados_Ano_2012!$Z$7:$Z$253)</f>
        <v>0</v>
      </c>
      <c r="Z233" s="40">
        <f>SUMIF(Entrada_Dados_Ano_2012!$C$7:$C$253,D233,Entrada_Dados_Ano_2012!$AA$7:$AA$253)</f>
        <v>0</v>
      </c>
      <c r="AA233" s="40">
        <f>SUMIF(Entrada_Dados_Ano_2012!$C$7:$C$253,D233,Entrada_Dados_Ano_2012!$AB$7:$AB$253)</f>
        <v>0</v>
      </c>
      <c r="AB233" s="40">
        <f>SUMIF(Entrada_Dados_Ano_2012!$C$7:$C$253,D233,Entrada_Dados_Ano_2012!$AC$7:$AC$253)</f>
        <v>0</v>
      </c>
      <c r="AC233" s="40">
        <f>SUMIF(Entrada_Dados_Ano_2012!$C$7:$C$253,D233,Entrada_Dados_Ano_2012!$AD$7:$AD$253)</f>
        <v>0</v>
      </c>
      <c r="AD233" s="40">
        <f>SUMIF(Entrada_Dados_Ano_2012!$C$7:$C$253,D233,Entrada_Dados_Ano_2012!$AE$7:$AE$253)</f>
        <v>13500</v>
      </c>
      <c r="AE233" s="40">
        <f>SUMIF(Entrada_Dados_Ano_2012!$C$7:$C$253,D233,Entrada_Dados_Ano_2012!$AF$7:$AF$253)</f>
        <v>0</v>
      </c>
      <c r="AF233" s="40">
        <f>SUMIF(Entrada_Dados_Ano_2012!$C$7:$C$253,D233,Entrada_Dados_Ano_2012!$AG$7:$AG$253)</f>
        <v>0</v>
      </c>
      <c r="AG233" s="40">
        <f>SUMIF(Entrada_Dados_Ano_2012!$C$7:$C$253,D233,Entrada_Dados_Ano_2012!$AH$7:$AH$253)</f>
        <v>0</v>
      </c>
      <c r="AH233" s="40">
        <f>SUMIF(Entrada_Dados_Ano_2012!$C$7:$C$253,D233,Entrada_Dados_Ano_2012!$AI$7:$AI$253)</f>
        <v>0</v>
      </c>
      <c r="AI233" s="40">
        <f>SUMIF(Entrada_Dados_Ano_2012!$C$7:$C$253,D233,Entrada_Dados_Ano_2012!$AJ$7:$AJ$253)</f>
        <v>0</v>
      </c>
      <c r="AJ233" s="40">
        <f>SUMIF(Entrada_Dados_Ano_2012!$C$7:$C$253,D233,Entrada_Dados_Ano_2012!$AK$7:$AK$253)</f>
        <v>0</v>
      </c>
      <c r="AK233" s="40">
        <f>SUMIF(Entrada_Dados_Ano_2012!$C$7:$C$253,D233,Entrada_Dados_Ano_2012!$AL$7:$AL$253)</f>
        <v>0</v>
      </c>
      <c r="AL233" s="40">
        <f>SUMIF(Entrada_Dados_Ano_2012!$C$7:$C$253,D233,Entrada_Dados_Ano_2012!$AM$7:$AM$253)</f>
        <v>26000</v>
      </c>
      <c r="AM233" s="40">
        <f>SUMIF(Entrada_Dados_Ano_2012!$C$7:$C$253,D233,Entrada_Dados_Ano_2012!$AN$7:$AN$253)</f>
        <v>37450</v>
      </c>
      <c r="AN233" s="40">
        <f>SUMIF(Entrada_Dados_Ano_2012!$C$7:$C$253,D233,Entrada_Dados_Ano_2012!$AO$7:$AO$253)</f>
        <v>500</v>
      </c>
      <c r="AO233" s="40">
        <f>SUMIF(Entrada_Dados_Ano_2012!$C$7:$C$253,D233,Entrada_Dados_Ano_2012!$AP$7:$AP$253)</f>
        <v>0</v>
      </c>
      <c r="AP233" s="145">
        <f>SUMIF(Entrada_Dados_Ano_2012!$C$7:$C$253,D233,Entrada_Dados_Ano_2012!$AQ$7:$AQ$253)</f>
        <v>0</v>
      </c>
      <c r="AQ233" s="142">
        <f>SUMIF(Entrada_Dados_Ano_2012!$C$7:$C$253,D233,Entrada_Dados_Ano_2012!$AT$7:$AT$253)</f>
        <v>0</v>
      </c>
      <c r="AR233" s="40">
        <f>SUMIF(Entrada_Dados_Ano_2012!$C$7:$C$253,D233,Entrada_Dados_Ano_2012!$AU$7:$AU$253)</f>
        <v>0</v>
      </c>
      <c r="AS233" s="40">
        <f>SUMIF(Entrada_Dados_Ano_2012!$C$7:$C$253,D233,Entrada_Dados_Ano_2012!$AV$7:$AV$253)</f>
        <v>0</v>
      </c>
      <c r="AT233" s="40">
        <f>SUMIF(Entrada_Dados_Ano_2012!$C$7:$C$253,D233,Entrada_Dados_Ano_2012!$AW$7:$AW$253)</f>
        <v>0</v>
      </c>
      <c r="AU233" s="40">
        <f>SUMIF(Entrada_Dados_Ano_2012!$C$7:$C$253,D233,Entrada_Dados_Ano_2012!$AX$7:$AX$253)</f>
        <v>0</v>
      </c>
      <c r="AV233" s="40">
        <f>SUMIF(Entrada_Dados_Ano_2012!$C$7:$C$253,D233,Entrada_Dados_Ano_2012!$AY$7:$AY$253)</f>
        <v>0</v>
      </c>
      <c r="AW233" s="40">
        <f>SUMIF(Entrada_Dados_Ano_2012!$C$7:$C$253,D233,Entrada_Dados_Ano_2012!$AZ$7:$AZ$253)</f>
        <v>877500</v>
      </c>
      <c r="AX233" s="40">
        <f>SUMIF(Entrada_Dados_Ano_2012!$C$7:$C$253,D233,Entrada_Dados_Ano_2012!$BA$7:$BA$253)</f>
        <v>0</v>
      </c>
      <c r="AY233" s="40">
        <f>SUMIF(Entrada_Dados_Ano_2012!$C$7:$C$253,D233,Entrada_Dados_Ano_2012!$BB$7:$BB$253)</f>
        <v>0</v>
      </c>
      <c r="AZ233" s="40">
        <f>SUMIF(Entrada_Dados_Ano_2012!$C$7:$C$253,D233,Entrada_Dados_Ano_2012!$BC$7:$BC$253)</f>
        <v>0</v>
      </c>
      <c r="BA233" s="40">
        <f>SUMIF(Entrada_Dados_Ano_2012!$C$7:$C$253,D233,Entrada_Dados_Ano_2012!$BD$7:$BD$253)</f>
        <v>0</v>
      </c>
      <c r="BB233" s="40">
        <f>SUMIF(Entrada_Dados_Ano_2012!$C$7:$C$253,D233,Entrada_Dados_Ano_2012!$BE$7:$BE$253)</f>
        <v>0</v>
      </c>
      <c r="BC233" s="40">
        <f>SUMIF(Entrada_Dados_Ano_2012!$C$7:$C$253,D233,Entrada_Dados_Ano_2012!$BF$7:$BF$253)</f>
        <v>0</v>
      </c>
      <c r="BD233" s="40">
        <f>SUMIF(Entrada_Dados_Ano_2012!$C$7:$C$253,D233,Entrada_Dados_Ano_2012!$BG$7:$BG$253)</f>
        <v>0</v>
      </c>
      <c r="BE233" s="40">
        <f>SUMIF(Entrada_Dados_Ano_2012!$C$7:$C$253,D233,Entrada_Dados_Ano_2012!$BH$7:$BH$253)</f>
        <v>172000</v>
      </c>
      <c r="BF233" s="40">
        <f>SUMIF(Entrada_Dados_Ano_2012!$C$7:$C$253,D233,Entrada_Dados_Ano_2012!$BI$7:$BI$253)</f>
        <v>103362</v>
      </c>
      <c r="BG233" s="40">
        <f>SUMIF(Entrada_Dados_Ano_2012!$C$7:$C$253,D233,Entrada_Dados_Ano_2012!$BJ$7:$BJ$253)</f>
        <v>1250</v>
      </c>
      <c r="BH233" s="40">
        <f>SUMIF(Entrada_Dados_Ano_2012!$C$7:$C$253,D233,Entrada_Dados_Ano_2012!$BK$7:$BK$253)</f>
        <v>0</v>
      </c>
      <c r="BI233" s="40">
        <f>SUMIF(Entrada_Dados_Ano_2012!$C$7:$C$253,D233,Entrada_Dados_Ano_2012!$BL$7:$BL$253)</f>
        <v>0</v>
      </c>
      <c r="BK233" s="80">
        <v>226</v>
      </c>
      <c r="BL233" s="81">
        <f t="shared" si="367"/>
        <v>0</v>
      </c>
      <c r="BM233" s="80" t="str">
        <f>IF(BL233=1,SUM($BL$8:BL233),"")</f>
        <v/>
      </c>
      <c r="BN233" s="86" t="str">
        <f t="shared" si="368"/>
        <v>Serranópolis</v>
      </c>
      <c r="BO233" s="117">
        <f t="shared" si="451"/>
        <v>0</v>
      </c>
      <c r="BP233" s="116">
        <f>HLOOKUP($BP$6,$BZ$6:DI233,BX233)</f>
        <v>0</v>
      </c>
      <c r="BQ233" s="117">
        <f>HLOOKUP($BQ$6,$DJ$6:ES233,BX233)</f>
        <v>0</v>
      </c>
      <c r="BR233" s="116">
        <f>HLOOKUP($BR$6,$ET$6:GC233,BX233)</f>
        <v>0</v>
      </c>
      <c r="BS233" s="84" t="str">
        <f t="shared" si="369"/>
        <v/>
      </c>
      <c r="BT233" s="96" t="str">
        <f>IF((SUM($BL232:$BL$254)=0),"",IF($BK233=VLOOKUP($BK233,$BM$8:$BM$254,1),IF(VLOOKUP($BK233,$BM$8:$BO$254,2)=0,"",VLOOKUP($BK233,$BM$8:$BO$254,3))," "))</f>
        <v/>
      </c>
      <c r="BU233" s="93" t="str">
        <f t="shared" si="370"/>
        <v/>
      </c>
      <c r="BV233" s="90" t="str">
        <f t="shared" si="371"/>
        <v/>
      </c>
      <c r="BW233" s="93" t="str">
        <f t="shared" si="372"/>
        <v/>
      </c>
      <c r="BX233" s="97">
        <v>228</v>
      </c>
      <c r="BY233" s="29"/>
      <c r="BZ233" s="113"/>
      <c r="CA233" s="113">
        <f t="shared" si="373"/>
        <v>0</v>
      </c>
      <c r="CB233" s="113">
        <f t="shared" si="374"/>
        <v>0</v>
      </c>
      <c r="CC233" s="113">
        <f t="shared" si="375"/>
        <v>0</v>
      </c>
      <c r="CD233" s="113">
        <f t="shared" si="376"/>
        <v>0</v>
      </c>
      <c r="CE233" s="113">
        <f t="shared" ca="1" si="377"/>
        <v>0</v>
      </c>
      <c r="CF233" s="113">
        <f t="shared" si="378"/>
        <v>0</v>
      </c>
      <c r="CG233" s="113">
        <f t="shared" si="379"/>
        <v>0</v>
      </c>
      <c r="CH233" s="113">
        <f t="shared" si="380"/>
        <v>0</v>
      </c>
      <c r="CI233" s="113">
        <f t="shared" si="340"/>
        <v>0</v>
      </c>
      <c r="CJ233" s="113">
        <f t="shared" si="341"/>
        <v>0</v>
      </c>
      <c r="CK233" s="113">
        <f t="shared" si="381"/>
        <v>13500</v>
      </c>
      <c r="CL233" s="113">
        <f t="shared" si="382"/>
        <v>0</v>
      </c>
      <c r="CM233" s="113">
        <f t="shared" si="383"/>
        <v>0</v>
      </c>
      <c r="CN233" s="113">
        <f t="shared" si="384"/>
        <v>0</v>
      </c>
      <c r="CO233" s="113">
        <f t="shared" si="385"/>
        <v>0</v>
      </c>
      <c r="CP233" s="113">
        <f t="shared" si="386"/>
        <v>0</v>
      </c>
      <c r="CQ233" s="113">
        <f t="shared" si="387"/>
        <v>0</v>
      </c>
      <c r="CR233" s="113">
        <f t="shared" si="388"/>
        <v>0</v>
      </c>
      <c r="CS233" s="113">
        <f t="shared" si="342"/>
        <v>0</v>
      </c>
      <c r="CT233" s="113">
        <f t="shared" si="343"/>
        <v>0</v>
      </c>
      <c r="CU233" s="113">
        <f t="shared" si="344"/>
        <v>0</v>
      </c>
      <c r="CV233" s="113">
        <f t="shared" si="345"/>
        <v>0</v>
      </c>
      <c r="CW233" s="113">
        <f t="shared" si="389"/>
        <v>0</v>
      </c>
      <c r="CX233" s="113">
        <f t="shared" si="346"/>
        <v>0</v>
      </c>
      <c r="CY233" s="113">
        <f t="shared" si="347"/>
        <v>0</v>
      </c>
      <c r="CZ233" s="113">
        <f t="shared" si="348"/>
        <v>0</v>
      </c>
      <c r="DA233" s="113">
        <f t="shared" si="390"/>
        <v>0</v>
      </c>
      <c r="DB233" s="113">
        <f t="shared" si="391"/>
        <v>26000</v>
      </c>
      <c r="DC233" s="113">
        <f t="shared" si="392"/>
        <v>0</v>
      </c>
      <c r="DD233" s="113">
        <f t="shared" si="393"/>
        <v>37450</v>
      </c>
      <c r="DE233" s="113">
        <f t="shared" si="394"/>
        <v>500</v>
      </c>
      <c r="DF233" s="113">
        <f t="shared" si="395"/>
        <v>0</v>
      </c>
      <c r="DG233" s="113">
        <f t="shared" si="396"/>
        <v>0</v>
      </c>
      <c r="DH233" s="113">
        <f t="shared" si="397"/>
        <v>0</v>
      </c>
      <c r="DI233" s="113">
        <f t="shared" si="398"/>
        <v>0</v>
      </c>
      <c r="DJ233" s="113"/>
      <c r="DK233" s="113">
        <f t="shared" si="399"/>
        <v>0</v>
      </c>
      <c r="DL233" s="113">
        <f t="shared" si="400"/>
        <v>0</v>
      </c>
      <c r="DM233" s="113">
        <f t="shared" si="401"/>
        <v>0</v>
      </c>
      <c r="DN233" s="113">
        <f t="shared" si="402"/>
        <v>0</v>
      </c>
      <c r="DO233" s="113">
        <f t="shared" si="403"/>
        <v>0</v>
      </c>
      <c r="DP233" s="113">
        <f t="shared" si="404"/>
        <v>0</v>
      </c>
      <c r="DQ233" s="113">
        <f t="shared" si="405"/>
        <v>0</v>
      </c>
      <c r="DR233" s="113">
        <f t="shared" si="406"/>
        <v>0</v>
      </c>
      <c r="DS233" s="113">
        <f t="shared" si="349"/>
        <v>0</v>
      </c>
      <c r="DT233" s="113">
        <f t="shared" si="350"/>
        <v>0</v>
      </c>
      <c r="DU233" s="113">
        <f t="shared" si="407"/>
        <v>13500</v>
      </c>
      <c r="DV233" s="113">
        <f t="shared" si="408"/>
        <v>0</v>
      </c>
      <c r="DW233" s="113">
        <f t="shared" si="409"/>
        <v>0</v>
      </c>
      <c r="DX233" s="113">
        <f t="shared" si="410"/>
        <v>0</v>
      </c>
      <c r="DY233" s="113">
        <f t="shared" si="411"/>
        <v>0</v>
      </c>
      <c r="DZ233" s="113">
        <f t="shared" si="412"/>
        <v>0</v>
      </c>
      <c r="EA233" s="113">
        <f t="shared" si="413"/>
        <v>0</v>
      </c>
      <c r="EB233" s="113">
        <f t="shared" si="414"/>
        <v>0</v>
      </c>
      <c r="EC233" s="113">
        <f t="shared" si="351"/>
        <v>0</v>
      </c>
      <c r="ED233" s="113">
        <f t="shared" si="352"/>
        <v>0</v>
      </c>
      <c r="EE233" s="113">
        <f t="shared" si="353"/>
        <v>0</v>
      </c>
      <c r="EF233" s="113">
        <f t="shared" si="354"/>
        <v>0</v>
      </c>
      <c r="EG233" s="113">
        <f t="shared" si="415"/>
        <v>0</v>
      </c>
      <c r="EH233" s="113">
        <f t="shared" si="355"/>
        <v>0</v>
      </c>
      <c r="EI233" s="113">
        <f t="shared" si="356"/>
        <v>0</v>
      </c>
      <c r="EJ233" s="113">
        <f t="shared" si="357"/>
        <v>0</v>
      </c>
      <c r="EK233" s="113">
        <f t="shared" si="416"/>
        <v>0</v>
      </c>
      <c r="EL233" s="113">
        <f t="shared" si="417"/>
        <v>26000</v>
      </c>
      <c r="EM233" s="113">
        <f t="shared" si="418"/>
        <v>0</v>
      </c>
      <c r="EN233" s="113">
        <f t="shared" si="419"/>
        <v>37450</v>
      </c>
      <c r="EO233" s="113">
        <f t="shared" si="420"/>
        <v>500</v>
      </c>
      <c r="EP233" s="113">
        <f t="shared" si="421"/>
        <v>0</v>
      </c>
      <c r="EQ233" s="113">
        <f t="shared" si="422"/>
        <v>0</v>
      </c>
      <c r="ER233" s="113">
        <f t="shared" si="423"/>
        <v>0</v>
      </c>
      <c r="ES233" s="113">
        <f t="shared" si="424"/>
        <v>0</v>
      </c>
      <c r="ET233" s="113"/>
      <c r="EU233" s="113">
        <f t="shared" si="425"/>
        <v>0</v>
      </c>
      <c r="EV233" s="113">
        <f t="shared" si="426"/>
        <v>0</v>
      </c>
      <c r="EW233" s="113">
        <f t="shared" si="427"/>
        <v>0</v>
      </c>
      <c r="EX233" s="113">
        <f t="shared" si="428"/>
        <v>0</v>
      </c>
      <c r="EY233" s="113">
        <f t="shared" si="429"/>
        <v>0</v>
      </c>
      <c r="EZ233" s="113">
        <f t="shared" si="430"/>
        <v>0</v>
      </c>
      <c r="FA233" s="113">
        <f t="shared" si="431"/>
        <v>0</v>
      </c>
      <c r="FB233" s="113">
        <f t="shared" si="432"/>
        <v>0</v>
      </c>
      <c r="FC233" s="113">
        <f t="shared" si="358"/>
        <v>0</v>
      </c>
      <c r="FD233" s="113">
        <f t="shared" si="359"/>
        <v>0</v>
      </c>
      <c r="FE233" s="113">
        <f t="shared" si="433"/>
        <v>877500</v>
      </c>
      <c r="FF233" s="113">
        <f t="shared" si="434"/>
        <v>0</v>
      </c>
      <c r="FG233" s="113">
        <f t="shared" si="435"/>
        <v>0</v>
      </c>
      <c r="FH233" s="113">
        <f t="shared" si="436"/>
        <v>0</v>
      </c>
      <c r="FI233" s="113">
        <f t="shared" si="437"/>
        <v>0</v>
      </c>
      <c r="FJ233" s="113">
        <f t="shared" si="438"/>
        <v>0</v>
      </c>
      <c r="FK233" s="113">
        <f t="shared" si="439"/>
        <v>0</v>
      </c>
      <c r="FL233" s="113">
        <f t="shared" si="440"/>
        <v>0</v>
      </c>
      <c r="FM233" s="113">
        <f t="shared" si="360"/>
        <v>0</v>
      </c>
      <c r="FN233" s="113">
        <f t="shared" si="361"/>
        <v>0</v>
      </c>
      <c r="FO233" s="113">
        <f t="shared" si="362"/>
        <v>0</v>
      </c>
      <c r="FP233" s="113">
        <f t="shared" si="363"/>
        <v>0</v>
      </c>
      <c r="FQ233" s="113">
        <f t="shared" si="441"/>
        <v>0</v>
      </c>
      <c r="FR233" s="113">
        <f t="shared" si="364"/>
        <v>0</v>
      </c>
      <c r="FS233" s="113">
        <f t="shared" si="365"/>
        <v>0</v>
      </c>
      <c r="FT233" s="113">
        <f t="shared" si="366"/>
        <v>0</v>
      </c>
      <c r="FU233" s="113">
        <f t="shared" si="442"/>
        <v>0</v>
      </c>
      <c r="FV233" s="113">
        <f t="shared" si="443"/>
        <v>172000</v>
      </c>
      <c r="FW233" s="113">
        <f t="shared" si="444"/>
        <v>0</v>
      </c>
      <c r="FX233" s="113">
        <f t="shared" si="445"/>
        <v>103362</v>
      </c>
      <c r="FY233" s="113">
        <f t="shared" si="446"/>
        <v>1250</v>
      </c>
      <c r="FZ233" s="113">
        <f t="shared" si="447"/>
        <v>0</v>
      </c>
      <c r="GA233" s="113">
        <f t="shared" si="448"/>
        <v>0</v>
      </c>
      <c r="GB233" s="113">
        <f t="shared" si="449"/>
        <v>0</v>
      </c>
      <c r="GC233" s="113">
        <f t="shared" si="450"/>
        <v>0</v>
      </c>
    </row>
    <row r="234" spans="2:185" ht="12.75" customHeight="1" x14ac:dyDescent="0.2">
      <c r="B234" s="124">
        <v>227</v>
      </c>
      <c r="C234" s="121" t="s">
        <v>491</v>
      </c>
      <c r="D234" s="126" t="s">
        <v>264</v>
      </c>
      <c r="E234" s="40">
        <f>SUMIF(Entrada_Dados_Ano_2012!$C$7:$C$253,D234,Entrada_Dados_Ano_2012!$D$7:$D$253)</f>
        <v>0</v>
      </c>
      <c r="F234" s="40">
        <f>SUMIF(Entrada_Dados_Ano_2012!$C$7:$C$253,D234,Entrada_Dados_Ano_2012!$E$7:$E$253)</f>
        <v>260</v>
      </c>
      <c r="G234" s="40">
        <f>SUMIF(Entrada_Dados_Ano_2012!$C$7:$C$253,D234,Entrada_Dados_Ano_2012!$F$7:$F$253)</f>
        <v>0</v>
      </c>
      <c r="H234" s="40">
        <f ca="1">SUMIF(Entrada_Dados_Ano_2012!$C$7:$C$253,D234,Entrada_Dados_Ano_2012!$G$7:$G$251)</f>
        <v>0</v>
      </c>
      <c r="I234" s="40">
        <f>SUMIF(Entrada_Dados_Ano_2012!$C$7:$C$251,D234,Entrada_Dados_Ano_2012!$H$7:$H$253)</f>
        <v>150</v>
      </c>
      <c r="J234" s="40">
        <f>SUMIF(Entrada_Dados_Ano_2012!$C$7:$C$253,D234,Entrada_Dados_Ano_2012!$I$7:$I$253)</f>
        <v>0</v>
      </c>
      <c r="K234" s="40">
        <f>SUMIF(Entrada_Dados_Ano_2012!$C$7:$C$253,D234,Entrada_Dados_Ano_2012!$J$7:$J$253)</f>
        <v>0</v>
      </c>
      <c r="L234" s="40">
        <f>SUMIF(Entrada_Dados_Ano_2012!$C$7:$C$253,D234,Entrada_Dados_Ano_2012!$K$7:$K$253)</f>
        <v>0</v>
      </c>
      <c r="M234" s="40">
        <f>SUMIF(Entrada_Dados_Ano_2012!$C$7:$C$253,D234,Entrada_Dados_Ano_2012!$L$7:$L$253)</f>
        <v>0</v>
      </c>
      <c r="N234" s="40">
        <f>SUMIF(Entrada_Dados_Ano_2012!$C$7:$C$253,D234,Entrada_Dados_Ano_2012!$M$7:$M$253)</f>
        <v>3400</v>
      </c>
      <c r="O234" s="40">
        <f>SUMIF(Entrada_Dados_Ano_2012!$C$7:$C$253,D234,Entrada_Dados_Ano_2012!$N$7:$N$253)</f>
        <v>0</v>
      </c>
      <c r="P234" s="40">
        <f>SUMIF(Entrada_Dados_Ano_2012!$C$7:$C$253,D234,Entrada_Dados_Ano_2012!$O$7:$O$253)</f>
        <v>0</v>
      </c>
      <c r="Q234" s="40">
        <f>SUMIF(Entrada_Dados_Ano_2012!$C$7:$C$253,D234,Entrada_Dados_Ano_2012!$P$7:$P$253)</f>
        <v>35</v>
      </c>
      <c r="R234" s="40">
        <f>SUMIF(Entrada_Dados_Ano_2012!$C$7:$C$253,D234,Entrada_Dados_Ano_2012!$Q$7:$Q$253)</f>
        <v>0</v>
      </c>
      <c r="S234" s="40">
        <f>SUMIF(Entrada_Dados_Ano_2012!$C$7:$C$253,D234,Entrada_Dados_Ano_2012!$R$7:$R$253)</f>
        <v>15000</v>
      </c>
      <c r="T234" s="40">
        <f>SUMIF(Entrada_Dados_Ano_2012!$C$7:$C$253,D234,Entrada_Dados_Ano_2012!$S$7:$S$253)</f>
        <v>65000</v>
      </c>
      <c r="U234" s="40">
        <f>SUMIF(Entrada_Dados_Ano_2012!$C$7:$C$253,D234,Entrada_Dados_Ano_2012!$T$7:$T$253)</f>
        <v>14000</v>
      </c>
      <c r="V234" s="40">
        <f>SUMIF(Entrada_Dados_Ano_2012!$C$7:$C$253,D234,Entrada_Dados_Ano_2012!$U$7:$U$253)</f>
        <v>300</v>
      </c>
      <c r="W234" s="145">
        <f>SUMIF(Entrada_Dados_Ano_2012!$C$7:$C$253,D234,Entrada_Dados_Ano_2012!$V$7:$V$253)</f>
        <v>0</v>
      </c>
      <c r="X234" s="142">
        <f>SUMIF(Entrada_Dados_Ano_2012!$C$7:$C$253,D234,Entrada_Dados_Ano_2012!$Y$7:$Y$253)</f>
        <v>0</v>
      </c>
      <c r="Y234" s="40">
        <f>SUMIF(Entrada_Dados_Ano_2012!$C$7:$C$253,D234,Entrada_Dados_Ano_2012!$Z$7:$Z$253)</f>
        <v>260</v>
      </c>
      <c r="Z234" s="40">
        <f>SUMIF(Entrada_Dados_Ano_2012!$C$7:$C$253,D234,Entrada_Dados_Ano_2012!$AA$7:$AA$253)</f>
        <v>0</v>
      </c>
      <c r="AA234" s="40">
        <f>SUMIF(Entrada_Dados_Ano_2012!$C$7:$C$253,D234,Entrada_Dados_Ano_2012!$AB$7:$AB$253)</f>
        <v>0</v>
      </c>
      <c r="AB234" s="40">
        <f>SUMIF(Entrada_Dados_Ano_2012!$C$7:$C$253,D234,Entrada_Dados_Ano_2012!$AC$7:$AC$253)</f>
        <v>150</v>
      </c>
      <c r="AC234" s="40">
        <f>SUMIF(Entrada_Dados_Ano_2012!$C$7:$C$253,D234,Entrada_Dados_Ano_2012!$AD$7:$AD$253)</f>
        <v>0</v>
      </c>
      <c r="AD234" s="40">
        <f>SUMIF(Entrada_Dados_Ano_2012!$C$7:$C$253,D234,Entrada_Dados_Ano_2012!$AE$7:$AE$253)</f>
        <v>0</v>
      </c>
      <c r="AE234" s="40">
        <f>SUMIF(Entrada_Dados_Ano_2012!$C$7:$C$253,D234,Entrada_Dados_Ano_2012!$AF$7:$AF$253)</f>
        <v>0</v>
      </c>
      <c r="AF234" s="40">
        <f>SUMIF(Entrada_Dados_Ano_2012!$C$7:$C$253,D234,Entrada_Dados_Ano_2012!$AG$7:$AG$253)</f>
        <v>0</v>
      </c>
      <c r="AG234" s="40">
        <f>SUMIF(Entrada_Dados_Ano_2012!$C$7:$C$253,D234,Entrada_Dados_Ano_2012!$AH$7:$AH$253)</f>
        <v>3400</v>
      </c>
      <c r="AH234" s="40">
        <f>SUMIF(Entrada_Dados_Ano_2012!$C$7:$C$253,D234,Entrada_Dados_Ano_2012!$AI$7:$AI$253)</f>
        <v>0</v>
      </c>
      <c r="AI234" s="40">
        <f>SUMIF(Entrada_Dados_Ano_2012!$C$7:$C$253,D234,Entrada_Dados_Ano_2012!$AJ$7:$AJ$253)</f>
        <v>0</v>
      </c>
      <c r="AJ234" s="40">
        <f>SUMIF(Entrada_Dados_Ano_2012!$C$7:$C$253,D234,Entrada_Dados_Ano_2012!$AK$7:$AK$253)</f>
        <v>35</v>
      </c>
      <c r="AK234" s="40">
        <f>SUMIF(Entrada_Dados_Ano_2012!$C$7:$C$253,D234,Entrada_Dados_Ano_2012!$AL$7:$AL$253)</f>
        <v>0</v>
      </c>
      <c r="AL234" s="40">
        <f>SUMIF(Entrada_Dados_Ano_2012!$C$7:$C$253,D234,Entrada_Dados_Ano_2012!$AM$7:$AM$253)</f>
        <v>15000</v>
      </c>
      <c r="AM234" s="40">
        <f>SUMIF(Entrada_Dados_Ano_2012!$C$7:$C$253,D234,Entrada_Dados_Ano_2012!$AN$7:$AN$253)</f>
        <v>65000</v>
      </c>
      <c r="AN234" s="40">
        <f>SUMIF(Entrada_Dados_Ano_2012!$C$7:$C$253,D234,Entrada_Dados_Ano_2012!$AO$7:$AO$253)</f>
        <v>14000</v>
      </c>
      <c r="AO234" s="40">
        <f>SUMIF(Entrada_Dados_Ano_2012!$C$7:$C$253,D234,Entrada_Dados_Ano_2012!$AP$7:$AP$253)</f>
        <v>300</v>
      </c>
      <c r="AP234" s="145">
        <f>SUMIF(Entrada_Dados_Ano_2012!$C$7:$C$253,D234,Entrada_Dados_Ano_2012!$AQ$7:$AQ$253)</f>
        <v>0</v>
      </c>
      <c r="AQ234" s="142">
        <f>SUMIF(Entrada_Dados_Ano_2012!$C$7:$C$253,D234,Entrada_Dados_Ano_2012!$AT$7:$AT$253)</f>
        <v>0</v>
      </c>
      <c r="AR234" s="40">
        <f>SUMIF(Entrada_Dados_Ano_2012!$C$7:$C$253,D234,Entrada_Dados_Ano_2012!$AU$7:$AU$253)</f>
        <v>975</v>
      </c>
      <c r="AS234" s="40">
        <f>SUMIF(Entrada_Dados_Ano_2012!$C$7:$C$253,D234,Entrada_Dados_Ano_2012!$AV$7:$AV$253)</f>
        <v>0</v>
      </c>
      <c r="AT234" s="40">
        <f>SUMIF(Entrada_Dados_Ano_2012!$C$7:$C$253,D234,Entrada_Dados_Ano_2012!$AW$7:$AW$253)</f>
        <v>0</v>
      </c>
      <c r="AU234" s="40">
        <f>SUMIF(Entrada_Dados_Ano_2012!$C$7:$C$253,D234,Entrada_Dados_Ano_2012!$AX$7:$AX$253)</f>
        <v>225</v>
      </c>
      <c r="AV234" s="40">
        <f>SUMIF(Entrada_Dados_Ano_2012!$C$7:$C$253,D234,Entrada_Dados_Ano_2012!$AY$7:$AY$253)</f>
        <v>0</v>
      </c>
      <c r="AW234" s="40">
        <f>SUMIF(Entrada_Dados_Ano_2012!$C$7:$C$253,D234,Entrada_Dados_Ano_2012!$AZ$7:$AZ$253)</f>
        <v>0</v>
      </c>
      <c r="AX234" s="40">
        <f>SUMIF(Entrada_Dados_Ano_2012!$C$7:$C$253,D234,Entrada_Dados_Ano_2012!$BA$7:$BA$253)</f>
        <v>0</v>
      </c>
      <c r="AY234" s="40">
        <f>SUMIF(Entrada_Dados_Ano_2012!$C$7:$C$253,D234,Entrada_Dados_Ano_2012!$BB$7:$BB$253)</f>
        <v>0</v>
      </c>
      <c r="AZ234" s="40">
        <f>SUMIF(Entrada_Dados_Ano_2012!$C$7:$C$253,D234,Entrada_Dados_Ano_2012!$BC$7:$BC$253)</f>
        <v>7900</v>
      </c>
      <c r="BA234" s="40">
        <f>SUMIF(Entrada_Dados_Ano_2012!$C$7:$C$253,D234,Entrada_Dados_Ano_2012!$BD$7:$BD$253)</f>
        <v>0</v>
      </c>
      <c r="BB234" s="40">
        <f>SUMIF(Entrada_Dados_Ano_2012!$C$7:$C$253,D234,Entrada_Dados_Ano_2012!$BE$7:$BE$253)</f>
        <v>0</v>
      </c>
      <c r="BC234" s="40">
        <f>SUMIF(Entrada_Dados_Ano_2012!$C$7:$C$253,D234,Entrada_Dados_Ano_2012!$BF$7:$BF$253)</f>
        <v>605</v>
      </c>
      <c r="BD234" s="40">
        <f>SUMIF(Entrada_Dados_Ano_2012!$C$7:$C$253,D234,Entrada_Dados_Ano_2012!$BG$7:$BG$253)</f>
        <v>0</v>
      </c>
      <c r="BE234" s="40">
        <f>SUMIF(Entrada_Dados_Ano_2012!$C$7:$C$253,D234,Entrada_Dados_Ano_2012!$BH$7:$BH$253)</f>
        <v>129000</v>
      </c>
      <c r="BF234" s="40">
        <f>SUMIF(Entrada_Dados_Ano_2012!$C$7:$C$253,D234,Entrada_Dados_Ano_2012!$BI$7:$BI$253)</f>
        <v>196300</v>
      </c>
      <c r="BG234" s="40">
        <f>SUMIF(Entrada_Dados_Ano_2012!$C$7:$C$253,D234,Entrada_Dados_Ano_2012!$BJ$7:$BJ$253)</f>
        <v>60480</v>
      </c>
      <c r="BH234" s="40">
        <f>SUMIF(Entrada_Dados_Ano_2012!$C$7:$C$253,D234,Entrada_Dados_Ano_2012!$BK$7:$BK$253)</f>
        <v>28500</v>
      </c>
      <c r="BI234" s="40">
        <f>SUMIF(Entrada_Dados_Ano_2012!$C$7:$C$253,D234,Entrada_Dados_Ano_2012!$BL$7:$BL$253)</f>
        <v>0</v>
      </c>
      <c r="BK234" s="80">
        <v>227</v>
      </c>
      <c r="BL234" s="81">
        <f t="shared" si="367"/>
        <v>0</v>
      </c>
      <c r="BM234" s="80" t="str">
        <f>IF(BL234=1,SUM($BL$8:BL234),"")</f>
        <v/>
      </c>
      <c r="BN234" s="86" t="str">
        <f t="shared" si="368"/>
        <v>Silvânia</v>
      </c>
      <c r="BO234" s="117">
        <f t="shared" si="451"/>
        <v>0</v>
      </c>
      <c r="BP234" s="116">
        <f>HLOOKUP($BP$6,$BZ$6:DI234,BX234)</f>
        <v>0</v>
      </c>
      <c r="BQ234" s="117">
        <f>HLOOKUP($BQ$6,$DJ$6:ES234,BX234)</f>
        <v>0</v>
      </c>
      <c r="BR234" s="116">
        <f>HLOOKUP($BR$6,$ET$6:GC234,BX234)</f>
        <v>0</v>
      </c>
      <c r="BS234" s="84" t="str">
        <f t="shared" si="369"/>
        <v/>
      </c>
      <c r="BT234" s="96" t="str">
        <f>IF((SUM($BL233:$BL$254)=0),"",IF($BK234=VLOOKUP($BK234,$BM$8:$BM$254,1),IF(VLOOKUP($BK234,$BM$8:$BO$254,2)=0,"",VLOOKUP($BK234,$BM$8:$BO$254,3))," "))</f>
        <v/>
      </c>
      <c r="BU234" s="93" t="str">
        <f t="shared" si="370"/>
        <v/>
      </c>
      <c r="BV234" s="90" t="str">
        <f t="shared" si="371"/>
        <v/>
      </c>
      <c r="BW234" s="93" t="str">
        <f t="shared" si="372"/>
        <v/>
      </c>
      <c r="BX234" s="97">
        <v>229</v>
      </c>
      <c r="BY234" s="29"/>
      <c r="BZ234" s="113"/>
      <c r="CA234" s="113">
        <f t="shared" si="373"/>
        <v>0</v>
      </c>
      <c r="CB234" s="113">
        <f t="shared" si="374"/>
        <v>0</v>
      </c>
      <c r="CC234" s="113">
        <f t="shared" si="375"/>
        <v>260</v>
      </c>
      <c r="CD234" s="113">
        <f t="shared" si="376"/>
        <v>0</v>
      </c>
      <c r="CE234" s="113">
        <f t="shared" ca="1" si="377"/>
        <v>0</v>
      </c>
      <c r="CF234" s="113">
        <f t="shared" si="378"/>
        <v>150</v>
      </c>
      <c r="CG234" s="113">
        <f t="shared" si="379"/>
        <v>0</v>
      </c>
      <c r="CH234" s="113">
        <f t="shared" si="380"/>
        <v>0</v>
      </c>
      <c r="CI234" s="113">
        <f t="shared" si="340"/>
        <v>0</v>
      </c>
      <c r="CJ234" s="113">
        <f t="shared" si="341"/>
        <v>0</v>
      </c>
      <c r="CK234" s="113">
        <f t="shared" si="381"/>
        <v>0</v>
      </c>
      <c r="CL234" s="113">
        <f t="shared" si="382"/>
        <v>0</v>
      </c>
      <c r="CM234" s="113">
        <f t="shared" si="383"/>
        <v>0</v>
      </c>
      <c r="CN234" s="113">
        <f t="shared" si="384"/>
        <v>0</v>
      </c>
      <c r="CO234" s="113">
        <f t="shared" si="385"/>
        <v>3400</v>
      </c>
      <c r="CP234" s="113">
        <f t="shared" si="386"/>
        <v>0</v>
      </c>
      <c r="CQ234" s="113">
        <f t="shared" si="387"/>
        <v>0</v>
      </c>
      <c r="CR234" s="113">
        <f t="shared" si="388"/>
        <v>0</v>
      </c>
      <c r="CS234" s="113">
        <f t="shared" si="342"/>
        <v>0</v>
      </c>
      <c r="CT234" s="113">
        <f t="shared" si="343"/>
        <v>3</v>
      </c>
      <c r="CU234" s="113">
        <f t="shared" si="344"/>
        <v>0</v>
      </c>
      <c r="CV234" s="113">
        <f t="shared" si="345"/>
        <v>0</v>
      </c>
      <c r="CW234" s="113">
        <f t="shared" si="389"/>
        <v>35</v>
      </c>
      <c r="CX234" s="113">
        <f t="shared" si="346"/>
        <v>0</v>
      </c>
      <c r="CY234" s="113">
        <f t="shared" si="347"/>
        <v>0</v>
      </c>
      <c r="CZ234" s="113">
        <f t="shared" si="348"/>
        <v>0</v>
      </c>
      <c r="DA234" s="113">
        <f t="shared" si="390"/>
        <v>0</v>
      </c>
      <c r="DB234" s="113">
        <f t="shared" si="391"/>
        <v>15000</v>
      </c>
      <c r="DC234" s="113">
        <f t="shared" si="392"/>
        <v>0</v>
      </c>
      <c r="DD234" s="113">
        <f t="shared" si="393"/>
        <v>65000</v>
      </c>
      <c r="DE234" s="113">
        <f t="shared" si="394"/>
        <v>14000</v>
      </c>
      <c r="DF234" s="113">
        <f t="shared" si="395"/>
        <v>0</v>
      </c>
      <c r="DG234" s="113">
        <f t="shared" si="396"/>
        <v>300</v>
      </c>
      <c r="DH234" s="113">
        <f t="shared" si="397"/>
        <v>0</v>
      </c>
      <c r="DI234" s="113">
        <f t="shared" si="398"/>
        <v>0</v>
      </c>
      <c r="DJ234" s="113"/>
      <c r="DK234" s="113">
        <f t="shared" si="399"/>
        <v>0</v>
      </c>
      <c r="DL234" s="113">
        <f t="shared" si="400"/>
        <v>0</v>
      </c>
      <c r="DM234" s="113">
        <f t="shared" si="401"/>
        <v>260</v>
      </c>
      <c r="DN234" s="113">
        <f t="shared" si="402"/>
        <v>0</v>
      </c>
      <c r="DO234" s="113">
        <f t="shared" si="403"/>
        <v>0</v>
      </c>
      <c r="DP234" s="113">
        <f t="shared" si="404"/>
        <v>150</v>
      </c>
      <c r="DQ234" s="113">
        <f t="shared" si="405"/>
        <v>0</v>
      </c>
      <c r="DR234" s="113">
        <f t="shared" si="406"/>
        <v>0</v>
      </c>
      <c r="DS234" s="113">
        <f t="shared" si="349"/>
        <v>0</v>
      </c>
      <c r="DT234" s="113">
        <f t="shared" si="350"/>
        <v>0</v>
      </c>
      <c r="DU234" s="113">
        <f t="shared" si="407"/>
        <v>0</v>
      </c>
      <c r="DV234" s="113">
        <f t="shared" si="408"/>
        <v>0</v>
      </c>
      <c r="DW234" s="113">
        <f t="shared" si="409"/>
        <v>0</v>
      </c>
      <c r="DX234" s="113">
        <f t="shared" si="410"/>
        <v>0</v>
      </c>
      <c r="DY234" s="113">
        <f t="shared" si="411"/>
        <v>3400</v>
      </c>
      <c r="DZ234" s="113">
        <f t="shared" si="412"/>
        <v>0</v>
      </c>
      <c r="EA234" s="113">
        <f t="shared" si="413"/>
        <v>0</v>
      </c>
      <c r="EB234" s="113">
        <f t="shared" si="414"/>
        <v>0</v>
      </c>
      <c r="EC234" s="113">
        <f t="shared" si="351"/>
        <v>0</v>
      </c>
      <c r="ED234" s="113">
        <f t="shared" si="352"/>
        <v>3</v>
      </c>
      <c r="EE234" s="113">
        <f t="shared" si="353"/>
        <v>0</v>
      </c>
      <c r="EF234" s="113">
        <f t="shared" si="354"/>
        <v>0</v>
      </c>
      <c r="EG234" s="113">
        <f t="shared" si="415"/>
        <v>35</v>
      </c>
      <c r="EH234" s="113">
        <f t="shared" si="355"/>
        <v>0</v>
      </c>
      <c r="EI234" s="113">
        <f t="shared" si="356"/>
        <v>0</v>
      </c>
      <c r="EJ234" s="113">
        <f t="shared" si="357"/>
        <v>0</v>
      </c>
      <c r="EK234" s="113">
        <f t="shared" si="416"/>
        <v>0</v>
      </c>
      <c r="EL234" s="113">
        <f t="shared" si="417"/>
        <v>15000</v>
      </c>
      <c r="EM234" s="113">
        <f t="shared" si="418"/>
        <v>0</v>
      </c>
      <c r="EN234" s="113">
        <f t="shared" si="419"/>
        <v>65000</v>
      </c>
      <c r="EO234" s="113">
        <f t="shared" si="420"/>
        <v>14000</v>
      </c>
      <c r="EP234" s="113">
        <f t="shared" si="421"/>
        <v>0</v>
      </c>
      <c r="EQ234" s="113">
        <f t="shared" si="422"/>
        <v>300</v>
      </c>
      <c r="ER234" s="113">
        <f t="shared" si="423"/>
        <v>0</v>
      </c>
      <c r="ES234" s="113">
        <f t="shared" si="424"/>
        <v>0</v>
      </c>
      <c r="ET234" s="113"/>
      <c r="EU234" s="113">
        <f t="shared" si="425"/>
        <v>0</v>
      </c>
      <c r="EV234" s="113">
        <f t="shared" si="426"/>
        <v>0</v>
      </c>
      <c r="EW234" s="113">
        <f t="shared" si="427"/>
        <v>975</v>
      </c>
      <c r="EX234" s="113">
        <f t="shared" si="428"/>
        <v>0</v>
      </c>
      <c r="EY234" s="113">
        <f t="shared" si="429"/>
        <v>0</v>
      </c>
      <c r="EZ234" s="113">
        <f t="shared" si="430"/>
        <v>225</v>
      </c>
      <c r="FA234" s="113">
        <f t="shared" si="431"/>
        <v>0</v>
      </c>
      <c r="FB234" s="113">
        <f t="shared" si="432"/>
        <v>0</v>
      </c>
      <c r="FC234" s="113">
        <f t="shared" si="358"/>
        <v>0</v>
      </c>
      <c r="FD234" s="113">
        <f t="shared" si="359"/>
        <v>0</v>
      </c>
      <c r="FE234" s="113">
        <f t="shared" si="433"/>
        <v>0</v>
      </c>
      <c r="FF234" s="113">
        <f t="shared" si="434"/>
        <v>0</v>
      </c>
      <c r="FG234" s="113">
        <f t="shared" si="435"/>
        <v>0</v>
      </c>
      <c r="FH234" s="113">
        <f t="shared" si="436"/>
        <v>0</v>
      </c>
      <c r="FI234" s="113">
        <f t="shared" si="437"/>
        <v>7900</v>
      </c>
      <c r="FJ234" s="113">
        <f t="shared" si="438"/>
        <v>0</v>
      </c>
      <c r="FK234" s="113">
        <f t="shared" si="439"/>
        <v>0</v>
      </c>
      <c r="FL234" s="113">
        <f t="shared" si="440"/>
        <v>0</v>
      </c>
      <c r="FM234" s="113">
        <f t="shared" si="360"/>
        <v>0</v>
      </c>
      <c r="FN234" s="113">
        <f t="shared" si="361"/>
        <v>50</v>
      </c>
      <c r="FO234" s="113">
        <f t="shared" si="362"/>
        <v>0</v>
      </c>
      <c r="FP234" s="113">
        <f t="shared" si="363"/>
        <v>0</v>
      </c>
      <c r="FQ234" s="113">
        <f t="shared" si="441"/>
        <v>605</v>
      </c>
      <c r="FR234" s="113">
        <f t="shared" si="364"/>
        <v>0</v>
      </c>
      <c r="FS234" s="113">
        <f t="shared" si="365"/>
        <v>0</v>
      </c>
      <c r="FT234" s="113">
        <f t="shared" si="366"/>
        <v>0</v>
      </c>
      <c r="FU234" s="113">
        <f t="shared" si="442"/>
        <v>0</v>
      </c>
      <c r="FV234" s="113">
        <f t="shared" si="443"/>
        <v>129000</v>
      </c>
      <c r="FW234" s="113">
        <f t="shared" si="444"/>
        <v>0</v>
      </c>
      <c r="FX234" s="113">
        <f t="shared" si="445"/>
        <v>196300</v>
      </c>
      <c r="FY234" s="113">
        <f t="shared" si="446"/>
        <v>60480</v>
      </c>
      <c r="FZ234" s="113">
        <f t="shared" si="447"/>
        <v>0</v>
      </c>
      <c r="GA234" s="113">
        <f t="shared" si="448"/>
        <v>28500</v>
      </c>
      <c r="GB234" s="113">
        <f t="shared" si="449"/>
        <v>0</v>
      </c>
      <c r="GC234" s="113">
        <f t="shared" si="450"/>
        <v>0</v>
      </c>
    </row>
    <row r="235" spans="2:185" ht="12.75" customHeight="1" x14ac:dyDescent="0.2">
      <c r="B235" s="124">
        <v>228</v>
      </c>
      <c r="C235" s="121" t="s">
        <v>492</v>
      </c>
      <c r="D235" s="126" t="s">
        <v>265</v>
      </c>
      <c r="E235" s="40">
        <f>SUMIF(Entrada_Dados_Ano_2012!$C$7:$C$253,D235,Entrada_Dados_Ano_2012!$D$7:$D$253)</f>
        <v>0</v>
      </c>
      <c r="F235" s="40">
        <f>SUMIF(Entrada_Dados_Ano_2012!$C$7:$C$253,D235,Entrada_Dados_Ano_2012!$E$7:$E$253)</f>
        <v>0</v>
      </c>
      <c r="G235" s="40">
        <f>SUMIF(Entrada_Dados_Ano_2012!$C$7:$C$253,D235,Entrada_Dados_Ano_2012!$F$7:$F$253)</f>
        <v>0</v>
      </c>
      <c r="H235" s="40">
        <f ca="1">SUMIF(Entrada_Dados_Ano_2012!$C$7:$C$253,D235,Entrada_Dados_Ano_2012!$G$7:$G$251)</f>
        <v>0</v>
      </c>
      <c r="I235" s="40">
        <f>SUMIF(Entrada_Dados_Ano_2012!$C$7:$C$251,D235,Entrada_Dados_Ano_2012!$H$7:$H$253)</f>
        <v>18</v>
      </c>
      <c r="J235" s="40">
        <f>SUMIF(Entrada_Dados_Ano_2012!$C$7:$C$253,D235,Entrada_Dados_Ano_2012!$I$7:$I$253)</f>
        <v>0</v>
      </c>
      <c r="K235" s="40">
        <f>SUMIF(Entrada_Dados_Ano_2012!$C$7:$C$253,D235,Entrada_Dados_Ano_2012!$J$7:$J$253)</f>
        <v>0</v>
      </c>
      <c r="L235" s="40">
        <f>SUMIF(Entrada_Dados_Ano_2012!$C$7:$C$253,D235,Entrada_Dados_Ano_2012!$K$7:$K$253)</f>
        <v>0</v>
      </c>
      <c r="M235" s="40">
        <f>SUMIF(Entrada_Dados_Ano_2012!$C$7:$C$253,D235,Entrada_Dados_Ano_2012!$L$7:$L$253)</f>
        <v>0</v>
      </c>
      <c r="N235" s="40">
        <f>SUMIF(Entrada_Dados_Ano_2012!$C$7:$C$253,D235,Entrada_Dados_Ano_2012!$M$7:$M$253)</f>
        <v>10</v>
      </c>
      <c r="O235" s="40">
        <f>SUMIF(Entrada_Dados_Ano_2012!$C$7:$C$253,D235,Entrada_Dados_Ano_2012!$N$7:$N$253)</f>
        <v>0</v>
      </c>
      <c r="P235" s="40">
        <f>SUMIF(Entrada_Dados_Ano_2012!$C$7:$C$253,D235,Entrada_Dados_Ano_2012!$O$7:$O$253)</f>
        <v>0</v>
      </c>
      <c r="Q235" s="40">
        <f>SUMIF(Entrada_Dados_Ano_2012!$C$7:$C$253,D235,Entrada_Dados_Ano_2012!$P$7:$P$253)</f>
        <v>0</v>
      </c>
      <c r="R235" s="40">
        <f>SUMIF(Entrada_Dados_Ano_2012!$C$7:$C$253,D235,Entrada_Dados_Ano_2012!$Q$7:$Q$253)</f>
        <v>185</v>
      </c>
      <c r="S235" s="40">
        <f>SUMIF(Entrada_Dados_Ano_2012!$C$7:$C$253,D235,Entrada_Dados_Ano_2012!$R$7:$R$253)</f>
        <v>480</v>
      </c>
      <c r="T235" s="40">
        <f>SUMIF(Entrada_Dados_Ano_2012!$C$7:$C$253,D235,Entrada_Dados_Ano_2012!$S$7:$S$253)</f>
        <v>0</v>
      </c>
      <c r="U235" s="40">
        <f>SUMIF(Entrada_Dados_Ano_2012!$C$7:$C$253,D235,Entrada_Dados_Ano_2012!$T$7:$T$253)</f>
        <v>0</v>
      </c>
      <c r="V235" s="40">
        <f>SUMIF(Entrada_Dados_Ano_2012!$C$7:$C$253,D235,Entrada_Dados_Ano_2012!$U$7:$U$253)</f>
        <v>0</v>
      </c>
      <c r="W235" s="145">
        <f>SUMIF(Entrada_Dados_Ano_2012!$C$7:$C$253,D235,Entrada_Dados_Ano_2012!$V$7:$V$253)</f>
        <v>0</v>
      </c>
      <c r="X235" s="142">
        <f>SUMIF(Entrada_Dados_Ano_2012!$C$7:$C$253,D235,Entrada_Dados_Ano_2012!$Y$7:$Y$253)</f>
        <v>0</v>
      </c>
      <c r="Y235" s="40">
        <f>SUMIF(Entrada_Dados_Ano_2012!$C$7:$C$253,D235,Entrada_Dados_Ano_2012!$Z$7:$Z$253)</f>
        <v>0</v>
      </c>
      <c r="Z235" s="40">
        <f>SUMIF(Entrada_Dados_Ano_2012!$C$7:$C$253,D235,Entrada_Dados_Ano_2012!$AA$7:$AA$253)</f>
        <v>0</v>
      </c>
      <c r="AA235" s="40">
        <f>SUMIF(Entrada_Dados_Ano_2012!$C$7:$C$253,D235,Entrada_Dados_Ano_2012!$AB$7:$AB$253)</f>
        <v>0</v>
      </c>
      <c r="AB235" s="40">
        <f>SUMIF(Entrada_Dados_Ano_2012!$C$7:$C$253,D235,Entrada_Dados_Ano_2012!$AC$7:$AC$253)</f>
        <v>18</v>
      </c>
      <c r="AC235" s="40">
        <f>SUMIF(Entrada_Dados_Ano_2012!$C$7:$C$253,D235,Entrada_Dados_Ano_2012!$AD$7:$AD$253)</f>
        <v>0</v>
      </c>
      <c r="AD235" s="40">
        <f>SUMIF(Entrada_Dados_Ano_2012!$C$7:$C$253,D235,Entrada_Dados_Ano_2012!$AE$7:$AE$253)</f>
        <v>0</v>
      </c>
      <c r="AE235" s="40">
        <f>SUMIF(Entrada_Dados_Ano_2012!$C$7:$C$253,D235,Entrada_Dados_Ano_2012!$AF$7:$AF$253)</f>
        <v>0</v>
      </c>
      <c r="AF235" s="40">
        <f>SUMIF(Entrada_Dados_Ano_2012!$C$7:$C$253,D235,Entrada_Dados_Ano_2012!$AG$7:$AG$253)</f>
        <v>0</v>
      </c>
      <c r="AG235" s="40">
        <f>SUMIF(Entrada_Dados_Ano_2012!$C$7:$C$253,D235,Entrada_Dados_Ano_2012!$AH$7:$AH$253)</f>
        <v>10</v>
      </c>
      <c r="AH235" s="40">
        <f>SUMIF(Entrada_Dados_Ano_2012!$C$7:$C$253,D235,Entrada_Dados_Ano_2012!$AI$7:$AI$253)</f>
        <v>0</v>
      </c>
      <c r="AI235" s="40">
        <f>SUMIF(Entrada_Dados_Ano_2012!$C$7:$C$253,D235,Entrada_Dados_Ano_2012!$AJ$7:$AJ$253)</f>
        <v>0</v>
      </c>
      <c r="AJ235" s="40">
        <f>SUMIF(Entrada_Dados_Ano_2012!$C$7:$C$253,D235,Entrada_Dados_Ano_2012!$AK$7:$AK$253)</f>
        <v>0</v>
      </c>
      <c r="AK235" s="40">
        <f>SUMIF(Entrada_Dados_Ano_2012!$C$7:$C$253,D235,Entrada_Dados_Ano_2012!$AL$7:$AL$253)</f>
        <v>185</v>
      </c>
      <c r="AL235" s="40">
        <f>SUMIF(Entrada_Dados_Ano_2012!$C$7:$C$253,D235,Entrada_Dados_Ano_2012!$AM$7:$AM$253)</f>
        <v>480</v>
      </c>
      <c r="AM235" s="40">
        <f>SUMIF(Entrada_Dados_Ano_2012!$C$7:$C$253,D235,Entrada_Dados_Ano_2012!$AN$7:$AN$253)</f>
        <v>0</v>
      </c>
      <c r="AN235" s="40">
        <f>SUMIF(Entrada_Dados_Ano_2012!$C$7:$C$253,D235,Entrada_Dados_Ano_2012!$AO$7:$AO$253)</f>
        <v>0</v>
      </c>
      <c r="AO235" s="40">
        <f>SUMIF(Entrada_Dados_Ano_2012!$C$7:$C$253,D235,Entrada_Dados_Ano_2012!$AP$7:$AP$253)</f>
        <v>0</v>
      </c>
      <c r="AP235" s="145">
        <f>SUMIF(Entrada_Dados_Ano_2012!$C$7:$C$253,D235,Entrada_Dados_Ano_2012!$AQ$7:$AQ$253)</f>
        <v>0</v>
      </c>
      <c r="AQ235" s="142">
        <f>SUMIF(Entrada_Dados_Ano_2012!$C$7:$C$253,D235,Entrada_Dados_Ano_2012!$AT$7:$AT$253)</f>
        <v>0</v>
      </c>
      <c r="AR235" s="40">
        <f>SUMIF(Entrada_Dados_Ano_2012!$C$7:$C$253,D235,Entrada_Dados_Ano_2012!$AU$7:$AU$253)</f>
        <v>0</v>
      </c>
      <c r="AS235" s="40">
        <f>SUMIF(Entrada_Dados_Ano_2012!$C$7:$C$253,D235,Entrada_Dados_Ano_2012!$AV$7:$AV$253)</f>
        <v>0</v>
      </c>
      <c r="AT235" s="40">
        <f>SUMIF(Entrada_Dados_Ano_2012!$C$7:$C$253,D235,Entrada_Dados_Ano_2012!$AW$7:$AW$253)</f>
        <v>0</v>
      </c>
      <c r="AU235" s="40">
        <f>SUMIF(Entrada_Dados_Ano_2012!$C$7:$C$253,D235,Entrada_Dados_Ano_2012!$AX$7:$AX$253)</f>
        <v>28</v>
      </c>
      <c r="AV235" s="40">
        <f>SUMIF(Entrada_Dados_Ano_2012!$C$7:$C$253,D235,Entrada_Dados_Ano_2012!$AY$7:$AY$253)</f>
        <v>0</v>
      </c>
      <c r="AW235" s="40">
        <f>SUMIF(Entrada_Dados_Ano_2012!$C$7:$C$253,D235,Entrada_Dados_Ano_2012!$AZ$7:$AZ$253)</f>
        <v>0</v>
      </c>
      <c r="AX235" s="40">
        <f>SUMIF(Entrada_Dados_Ano_2012!$C$7:$C$253,D235,Entrada_Dados_Ano_2012!$BA$7:$BA$253)</f>
        <v>0</v>
      </c>
      <c r="AY235" s="40">
        <f>SUMIF(Entrada_Dados_Ano_2012!$C$7:$C$253,D235,Entrada_Dados_Ano_2012!$BB$7:$BB$253)</f>
        <v>0</v>
      </c>
      <c r="AZ235" s="40">
        <f>SUMIF(Entrada_Dados_Ano_2012!$C$7:$C$253,D235,Entrada_Dados_Ano_2012!$BC$7:$BC$253)</f>
        <v>12</v>
      </c>
      <c r="BA235" s="40">
        <f>SUMIF(Entrada_Dados_Ano_2012!$C$7:$C$253,D235,Entrada_Dados_Ano_2012!$BD$7:$BD$253)</f>
        <v>0</v>
      </c>
      <c r="BB235" s="40">
        <f>SUMIF(Entrada_Dados_Ano_2012!$C$7:$C$253,D235,Entrada_Dados_Ano_2012!$BE$7:$BE$253)</f>
        <v>0</v>
      </c>
      <c r="BC235" s="40">
        <f>SUMIF(Entrada_Dados_Ano_2012!$C$7:$C$253,D235,Entrada_Dados_Ano_2012!$BF$7:$BF$253)</f>
        <v>0</v>
      </c>
      <c r="BD235" s="40">
        <f>SUMIF(Entrada_Dados_Ano_2012!$C$7:$C$253,D235,Entrada_Dados_Ano_2012!$BG$7:$BG$253)</f>
        <v>7400</v>
      </c>
      <c r="BE235" s="40">
        <f>SUMIF(Entrada_Dados_Ano_2012!$C$7:$C$253,D235,Entrada_Dados_Ano_2012!$BH$7:$BH$253)</f>
        <v>1113</v>
      </c>
      <c r="BF235" s="40">
        <f>SUMIF(Entrada_Dados_Ano_2012!$C$7:$C$253,D235,Entrada_Dados_Ano_2012!$BI$7:$BI$253)</f>
        <v>0</v>
      </c>
      <c r="BG235" s="40">
        <f>SUMIF(Entrada_Dados_Ano_2012!$C$7:$C$253,D235,Entrada_Dados_Ano_2012!$BJ$7:$BJ$253)</f>
        <v>0</v>
      </c>
      <c r="BH235" s="40">
        <f>SUMIF(Entrada_Dados_Ano_2012!$C$7:$C$253,D235,Entrada_Dados_Ano_2012!$BK$7:$BK$253)</f>
        <v>0</v>
      </c>
      <c r="BI235" s="40">
        <f>SUMIF(Entrada_Dados_Ano_2012!$C$7:$C$253,D235,Entrada_Dados_Ano_2012!$BL$7:$BL$253)</f>
        <v>0</v>
      </c>
      <c r="BK235" s="80">
        <v>228</v>
      </c>
      <c r="BL235" s="81">
        <f t="shared" si="367"/>
        <v>0</v>
      </c>
      <c r="BM235" s="80" t="str">
        <f>IF(BL235=1,SUM($BL$8:BL235),"")</f>
        <v/>
      </c>
      <c r="BN235" s="86" t="str">
        <f t="shared" si="368"/>
        <v>Simolândia</v>
      </c>
      <c r="BO235" s="117">
        <f t="shared" si="451"/>
        <v>0</v>
      </c>
      <c r="BP235" s="116">
        <f>HLOOKUP($BP$6,$BZ$6:DI235,BX235)</f>
        <v>0</v>
      </c>
      <c r="BQ235" s="117">
        <f>HLOOKUP($BQ$6,$DJ$6:ES235,BX235)</f>
        <v>0</v>
      </c>
      <c r="BR235" s="116">
        <f>HLOOKUP($BR$6,$ET$6:GC235,BX235)</f>
        <v>0</v>
      </c>
      <c r="BS235" s="84" t="str">
        <f t="shared" si="369"/>
        <v/>
      </c>
      <c r="BT235" s="96" t="str">
        <f>IF((SUM($BL234:$BL$254)=0),"",IF($BK235=VLOOKUP($BK235,$BM$8:$BM$254,1),IF(VLOOKUP($BK235,$BM$8:$BO$254,2)=0,"",VLOOKUP($BK235,$BM$8:$BO$254,3))," "))</f>
        <v/>
      </c>
      <c r="BU235" s="93" t="str">
        <f t="shared" si="370"/>
        <v/>
      </c>
      <c r="BV235" s="90" t="str">
        <f t="shared" si="371"/>
        <v/>
      </c>
      <c r="BW235" s="93" t="str">
        <f t="shared" si="372"/>
        <v/>
      </c>
      <c r="BX235" s="97">
        <v>230</v>
      </c>
      <c r="BY235" s="29"/>
      <c r="BZ235" s="113"/>
      <c r="CA235" s="113">
        <f t="shared" si="373"/>
        <v>0</v>
      </c>
      <c r="CB235" s="113">
        <f t="shared" si="374"/>
        <v>0</v>
      </c>
      <c r="CC235" s="113">
        <f t="shared" si="375"/>
        <v>0</v>
      </c>
      <c r="CD235" s="113">
        <f t="shared" si="376"/>
        <v>0</v>
      </c>
      <c r="CE235" s="113">
        <f t="shared" ca="1" si="377"/>
        <v>0</v>
      </c>
      <c r="CF235" s="113">
        <f t="shared" si="378"/>
        <v>18</v>
      </c>
      <c r="CG235" s="113">
        <f t="shared" si="379"/>
        <v>0</v>
      </c>
      <c r="CH235" s="113">
        <f t="shared" si="380"/>
        <v>0</v>
      </c>
      <c r="CI235" s="113">
        <f t="shared" si="340"/>
        <v>0</v>
      </c>
      <c r="CJ235" s="113">
        <f t="shared" si="341"/>
        <v>0</v>
      </c>
      <c r="CK235" s="113">
        <f t="shared" si="381"/>
        <v>0</v>
      </c>
      <c r="CL235" s="113">
        <f t="shared" si="382"/>
        <v>0</v>
      </c>
      <c r="CM235" s="113">
        <f t="shared" si="383"/>
        <v>0</v>
      </c>
      <c r="CN235" s="113">
        <f t="shared" si="384"/>
        <v>0</v>
      </c>
      <c r="CO235" s="113">
        <f t="shared" si="385"/>
        <v>10</v>
      </c>
      <c r="CP235" s="113">
        <f t="shared" si="386"/>
        <v>0</v>
      </c>
      <c r="CQ235" s="113">
        <f t="shared" si="387"/>
        <v>0</v>
      </c>
      <c r="CR235" s="113">
        <f t="shared" si="388"/>
        <v>0</v>
      </c>
      <c r="CS235" s="113">
        <f t="shared" si="342"/>
        <v>0</v>
      </c>
      <c r="CT235" s="113">
        <f t="shared" si="343"/>
        <v>0</v>
      </c>
      <c r="CU235" s="113">
        <f t="shared" si="344"/>
        <v>0</v>
      </c>
      <c r="CV235" s="113">
        <f t="shared" si="345"/>
        <v>0</v>
      </c>
      <c r="CW235" s="113">
        <f t="shared" si="389"/>
        <v>0</v>
      </c>
      <c r="CX235" s="113">
        <f t="shared" si="346"/>
        <v>0</v>
      </c>
      <c r="CY235" s="113">
        <f t="shared" si="347"/>
        <v>0</v>
      </c>
      <c r="CZ235" s="113">
        <f t="shared" si="348"/>
        <v>0</v>
      </c>
      <c r="DA235" s="113">
        <f t="shared" si="390"/>
        <v>185</v>
      </c>
      <c r="DB235" s="113">
        <f t="shared" si="391"/>
        <v>480</v>
      </c>
      <c r="DC235" s="113">
        <f t="shared" si="392"/>
        <v>0</v>
      </c>
      <c r="DD235" s="113">
        <f t="shared" si="393"/>
        <v>0</v>
      </c>
      <c r="DE235" s="113">
        <f t="shared" si="394"/>
        <v>0</v>
      </c>
      <c r="DF235" s="113">
        <f t="shared" si="395"/>
        <v>0</v>
      </c>
      <c r="DG235" s="113">
        <f t="shared" si="396"/>
        <v>0</v>
      </c>
      <c r="DH235" s="113">
        <f t="shared" si="397"/>
        <v>0</v>
      </c>
      <c r="DI235" s="113">
        <f t="shared" si="398"/>
        <v>0</v>
      </c>
      <c r="DJ235" s="113"/>
      <c r="DK235" s="113">
        <f t="shared" si="399"/>
        <v>0</v>
      </c>
      <c r="DL235" s="113">
        <f t="shared" si="400"/>
        <v>0</v>
      </c>
      <c r="DM235" s="113">
        <f t="shared" si="401"/>
        <v>0</v>
      </c>
      <c r="DN235" s="113">
        <f t="shared" si="402"/>
        <v>0</v>
      </c>
      <c r="DO235" s="113">
        <f t="shared" si="403"/>
        <v>0</v>
      </c>
      <c r="DP235" s="113">
        <f t="shared" si="404"/>
        <v>18</v>
      </c>
      <c r="DQ235" s="113">
        <f t="shared" si="405"/>
        <v>0</v>
      </c>
      <c r="DR235" s="113">
        <f t="shared" si="406"/>
        <v>0</v>
      </c>
      <c r="DS235" s="113">
        <f t="shared" si="349"/>
        <v>0</v>
      </c>
      <c r="DT235" s="113">
        <f t="shared" si="350"/>
        <v>0</v>
      </c>
      <c r="DU235" s="113">
        <f t="shared" si="407"/>
        <v>0</v>
      </c>
      <c r="DV235" s="113">
        <f t="shared" si="408"/>
        <v>0</v>
      </c>
      <c r="DW235" s="113">
        <f t="shared" si="409"/>
        <v>0</v>
      </c>
      <c r="DX235" s="113">
        <f t="shared" si="410"/>
        <v>0</v>
      </c>
      <c r="DY235" s="113">
        <f t="shared" si="411"/>
        <v>10</v>
      </c>
      <c r="DZ235" s="113">
        <f t="shared" si="412"/>
        <v>0</v>
      </c>
      <c r="EA235" s="113">
        <f t="shared" si="413"/>
        <v>0</v>
      </c>
      <c r="EB235" s="113">
        <f t="shared" si="414"/>
        <v>0</v>
      </c>
      <c r="EC235" s="113">
        <f t="shared" si="351"/>
        <v>0</v>
      </c>
      <c r="ED235" s="113">
        <f t="shared" si="352"/>
        <v>0</v>
      </c>
      <c r="EE235" s="113">
        <f t="shared" si="353"/>
        <v>0</v>
      </c>
      <c r="EF235" s="113">
        <f t="shared" si="354"/>
        <v>0</v>
      </c>
      <c r="EG235" s="113">
        <f t="shared" si="415"/>
        <v>0</v>
      </c>
      <c r="EH235" s="113">
        <f t="shared" si="355"/>
        <v>0</v>
      </c>
      <c r="EI235" s="113">
        <f t="shared" si="356"/>
        <v>0</v>
      </c>
      <c r="EJ235" s="113">
        <f t="shared" si="357"/>
        <v>0</v>
      </c>
      <c r="EK235" s="113">
        <f t="shared" si="416"/>
        <v>185</v>
      </c>
      <c r="EL235" s="113">
        <f t="shared" si="417"/>
        <v>480</v>
      </c>
      <c r="EM235" s="113">
        <f t="shared" si="418"/>
        <v>0</v>
      </c>
      <c r="EN235" s="113">
        <f t="shared" si="419"/>
        <v>0</v>
      </c>
      <c r="EO235" s="113">
        <f t="shared" si="420"/>
        <v>0</v>
      </c>
      <c r="EP235" s="113">
        <f t="shared" si="421"/>
        <v>0</v>
      </c>
      <c r="EQ235" s="113">
        <f t="shared" si="422"/>
        <v>0</v>
      </c>
      <c r="ER235" s="113">
        <f t="shared" si="423"/>
        <v>0</v>
      </c>
      <c r="ES235" s="113">
        <f t="shared" si="424"/>
        <v>0</v>
      </c>
      <c r="ET235" s="113"/>
      <c r="EU235" s="113">
        <f t="shared" si="425"/>
        <v>0</v>
      </c>
      <c r="EV235" s="113">
        <f t="shared" si="426"/>
        <v>0</v>
      </c>
      <c r="EW235" s="113">
        <f t="shared" si="427"/>
        <v>0</v>
      </c>
      <c r="EX235" s="113">
        <f t="shared" si="428"/>
        <v>0</v>
      </c>
      <c r="EY235" s="113">
        <f t="shared" si="429"/>
        <v>0</v>
      </c>
      <c r="EZ235" s="113">
        <f t="shared" si="430"/>
        <v>28</v>
      </c>
      <c r="FA235" s="113">
        <f t="shared" si="431"/>
        <v>0</v>
      </c>
      <c r="FB235" s="113">
        <f t="shared" si="432"/>
        <v>0</v>
      </c>
      <c r="FC235" s="113">
        <f t="shared" si="358"/>
        <v>0</v>
      </c>
      <c r="FD235" s="113">
        <f t="shared" si="359"/>
        <v>0</v>
      </c>
      <c r="FE235" s="113">
        <f t="shared" si="433"/>
        <v>0</v>
      </c>
      <c r="FF235" s="113">
        <f t="shared" si="434"/>
        <v>0</v>
      </c>
      <c r="FG235" s="113">
        <f t="shared" si="435"/>
        <v>0</v>
      </c>
      <c r="FH235" s="113">
        <f t="shared" si="436"/>
        <v>0</v>
      </c>
      <c r="FI235" s="113">
        <f t="shared" si="437"/>
        <v>12</v>
      </c>
      <c r="FJ235" s="113">
        <f t="shared" si="438"/>
        <v>0</v>
      </c>
      <c r="FK235" s="113">
        <f t="shared" si="439"/>
        <v>0</v>
      </c>
      <c r="FL235" s="113">
        <f t="shared" si="440"/>
        <v>0</v>
      </c>
      <c r="FM235" s="113">
        <f t="shared" si="360"/>
        <v>0</v>
      </c>
      <c r="FN235" s="113">
        <f t="shared" si="361"/>
        <v>0</v>
      </c>
      <c r="FO235" s="113">
        <f t="shared" si="362"/>
        <v>0</v>
      </c>
      <c r="FP235" s="113">
        <f t="shared" si="363"/>
        <v>0</v>
      </c>
      <c r="FQ235" s="113">
        <f t="shared" si="441"/>
        <v>0</v>
      </c>
      <c r="FR235" s="113">
        <f t="shared" si="364"/>
        <v>0</v>
      </c>
      <c r="FS235" s="113">
        <f t="shared" si="365"/>
        <v>0</v>
      </c>
      <c r="FT235" s="113">
        <f t="shared" si="366"/>
        <v>0</v>
      </c>
      <c r="FU235" s="113">
        <f t="shared" si="442"/>
        <v>7400</v>
      </c>
      <c r="FV235" s="113">
        <f t="shared" si="443"/>
        <v>1113</v>
      </c>
      <c r="FW235" s="113">
        <f t="shared" si="444"/>
        <v>0</v>
      </c>
      <c r="FX235" s="113">
        <f t="shared" si="445"/>
        <v>0</v>
      </c>
      <c r="FY235" s="113">
        <f t="shared" si="446"/>
        <v>0</v>
      </c>
      <c r="FZ235" s="113">
        <f t="shared" si="447"/>
        <v>0</v>
      </c>
      <c r="GA235" s="113">
        <f t="shared" si="448"/>
        <v>0</v>
      </c>
      <c r="GB235" s="113">
        <f t="shared" si="449"/>
        <v>0</v>
      </c>
      <c r="GC235" s="113">
        <f t="shared" si="450"/>
        <v>0</v>
      </c>
    </row>
    <row r="236" spans="2:185" ht="12.75" customHeight="1" x14ac:dyDescent="0.2">
      <c r="B236" s="124">
        <v>229</v>
      </c>
      <c r="C236" s="121" t="s">
        <v>493</v>
      </c>
      <c r="D236" s="126" t="s">
        <v>266</v>
      </c>
      <c r="E236" s="40">
        <f>SUMIF(Entrada_Dados_Ano_2012!$C$7:$C$253,D236,Entrada_Dados_Ano_2012!$D$7:$D$253)</f>
        <v>0</v>
      </c>
      <c r="F236" s="40">
        <f>SUMIF(Entrada_Dados_Ano_2012!$C$7:$C$253,D236,Entrada_Dados_Ano_2012!$E$7:$E$253)</f>
        <v>0</v>
      </c>
      <c r="G236" s="40">
        <f>SUMIF(Entrada_Dados_Ano_2012!$C$7:$C$253,D236,Entrada_Dados_Ano_2012!$F$7:$F$253)</f>
        <v>0</v>
      </c>
      <c r="H236" s="40">
        <f ca="1">SUMIF(Entrada_Dados_Ano_2012!$C$7:$C$253,D236,Entrada_Dados_Ano_2012!$G$7:$G$251)</f>
        <v>0</v>
      </c>
      <c r="I236" s="40">
        <f>SUMIF(Entrada_Dados_Ano_2012!$C$7:$C$251,D236,Entrada_Dados_Ano_2012!$H$7:$H$253)</f>
        <v>40</v>
      </c>
      <c r="J236" s="40">
        <f>SUMIF(Entrada_Dados_Ano_2012!$C$7:$C$253,D236,Entrada_Dados_Ano_2012!$I$7:$I$253)</f>
        <v>0</v>
      </c>
      <c r="K236" s="40">
        <f>SUMIF(Entrada_Dados_Ano_2012!$C$7:$C$253,D236,Entrada_Dados_Ano_2012!$J$7:$J$253)</f>
        <v>0</v>
      </c>
      <c r="L236" s="40">
        <f>SUMIF(Entrada_Dados_Ano_2012!$C$7:$C$253,D236,Entrada_Dados_Ano_2012!$K$7:$K$253)</f>
        <v>0</v>
      </c>
      <c r="M236" s="40">
        <f>SUMIF(Entrada_Dados_Ano_2012!$C$7:$C$253,D236,Entrada_Dados_Ano_2012!$L$7:$L$253)</f>
        <v>0</v>
      </c>
      <c r="N236" s="40">
        <f>SUMIF(Entrada_Dados_Ano_2012!$C$7:$C$253,D236,Entrada_Dados_Ano_2012!$M$7:$M$253)</f>
        <v>580</v>
      </c>
      <c r="O236" s="40">
        <f>SUMIF(Entrada_Dados_Ano_2012!$C$7:$C$253,D236,Entrada_Dados_Ano_2012!$N$7:$N$253)</f>
        <v>0</v>
      </c>
      <c r="P236" s="40">
        <f>SUMIF(Entrada_Dados_Ano_2012!$C$7:$C$253,D236,Entrada_Dados_Ano_2012!$O$7:$O$253)</f>
        <v>0</v>
      </c>
      <c r="Q236" s="40">
        <f>SUMIF(Entrada_Dados_Ano_2012!$C$7:$C$253,D236,Entrada_Dados_Ano_2012!$P$7:$P$253)</f>
        <v>0</v>
      </c>
      <c r="R236" s="40">
        <f>SUMIF(Entrada_Dados_Ano_2012!$C$7:$C$253,D236,Entrada_Dados_Ano_2012!$Q$7:$Q$253)</f>
        <v>0</v>
      </c>
      <c r="S236" s="40">
        <f>SUMIF(Entrada_Dados_Ano_2012!$C$7:$C$253,D236,Entrada_Dados_Ano_2012!$R$7:$R$253)</f>
        <v>790</v>
      </c>
      <c r="T236" s="40">
        <f>SUMIF(Entrada_Dados_Ano_2012!$C$7:$C$253,D236,Entrada_Dados_Ano_2012!$S$7:$S$253)</f>
        <v>4640</v>
      </c>
      <c r="U236" s="40">
        <f>SUMIF(Entrada_Dados_Ano_2012!$C$7:$C$253,D236,Entrada_Dados_Ano_2012!$T$7:$T$253)</f>
        <v>130</v>
      </c>
      <c r="V236" s="40">
        <f>SUMIF(Entrada_Dados_Ano_2012!$C$7:$C$253,D236,Entrada_Dados_Ano_2012!$U$7:$U$253)</f>
        <v>0</v>
      </c>
      <c r="W236" s="145">
        <f>SUMIF(Entrada_Dados_Ano_2012!$C$7:$C$253,D236,Entrada_Dados_Ano_2012!$V$7:$V$253)</f>
        <v>0</v>
      </c>
      <c r="X236" s="142">
        <f>SUMIF(Entrada_Dados_Ano_2012!$C$7:$C$253,D236,Entrada_Dados_Ano_2012!$Y$7:$Y$253)</f>
        <v>0</v>
      </c>
      <c r="Y236" s="40">
        <f>SUMIF(Entrada_Dados_Ano_2012!$C$7:$C$253,D236,Entrada_Dados_Ano_2012!$Z$7:$Z$253)</f>
        <v>0</v>
      </c>
      <c r="Z236" s="40">
        <f>SUMIF(Entrada_Dados_Ano_2012!$C$7:$C$253,D236,Entrada_Dados_Ano_2012!$AA$7:$AA$253)</f>
        <v>0</v>
      </c>
      <c r="AA236" s="40">
        <f>SUMIF(Entrada_Dados_Ano_2012!$C$7:$C$253,D236,Entrada_Dados_Ano_2012!$AB$7:$AB$253)</f>
        <v>0</v>
      </c>
      <c r="AB236" s="40">
        <f>SUMIF(Entrada_Dados_Ano_2012!$C$7:$C$253,D236,Entrada_Dados_Ano_2012!$AC$7:$AC$253)</f>
        <v>40</v>
      </c>
      <c r="AC236" s="40">
        <f>SUMIF(Entrada_Dados_Ano_2012!$C$7:$C$253,D236,Entrada_Dados_Ano_2012!$AD$7:$AD$253)</f>
        <v>0</v>
      </c>
      <c r="AD236" s="40">
        <f>SUMIF(Entrada_Dados_Ano_2012!$C$7:$C$253,D236,Entrada_Dados_Ano_2012!$AE$7:$AE$253)</f>
        <v>0</v>
      </c>
      <c r="AE236" s="40">
        <f>SUMIF(Entrada_Dados_Ano_2012!$C$7:$C$253,D236,Entrada_Dados_Ano_2012!$AF$7:$AF$253)</f>
        <v>0</v>
      </c>
      <c r="AF236" s="40">
        <f>SUMIF(Entrada_Dados_Ano_2012!$C$7:$C$253,D236,Entrada_Dados_Ano_2012!$AG$7:$AG$253)</f>
        <v>0</v>
      </c>
      <c r="AG236" s="40">
        <f>SUMIF(Entrada_Dados_Ano_2012!$C$7:$C$253,D236,Entrada_Dados_Ano_2012!$AH$7:$AH$253)</f>
        <v>580</v>
      </c>
      <c r="AH236" s="40">
        <f>SUMIF(Entrada_Dados_Ano_2012!$C$7:$C$253,D236,Entrada_Dados_Ano_2012!$AI$7:$AI$253)</f>
        <v>0</v>
      </c>
      <c r="AI236" s="40">
        <f>SUMIF(Entrada_Dados_Ano_2012!$C$7:$C$253,D236,Entrada_Dados_Ano_2012!$AJ$7:$AJ$253)</f>
        <v>0</v>
      </c>
      <c r="AJ236" s="40">
        <f>SUMIF(Entrada_Dados_Ano_2012!$C$7:$C$253,D236,Entrada_Dados_Ano_2012!$AK$7:$AK$253)</f>
        <v>0</v>
      </c>
      <c r="AK236" s="40">
        <f>SUMIF(Entrada_Dados_Ano_2012!$C$7:$C$253,D236,Entrada_Dados_Ano_2012!$AL$7:$AL$253)</f>
        <v>0</v>
      </c>
      <c r="AL236" s="40">
        <f>SUMIF(Entrada_Dados_Ano_2012!$C$7:$C$253,D236,Entrada_Dados_Ano_2012!$AM$7:$AM$253)</f>
        <v>790</v>
      </c>
      <c r="AM236" s="40">
        <f>SUMIF(Entrada_Dados_Ano_2012!$C$7:$C$253,D236,Entrada_Dados_Ano_2012!$AN$7:$AN$253)</f>
        <v>4640</v>
      </c>
      <c r="AN236" s="40">
        <f>SUMIF(Entrada_Dados_Ano_2012!$C$7:$C$253,D236,Entrada_Dados_Ano_2012!$AO$7:$AO$253)</f>
        <v>130</v>
      </c>
      <c r="AO236" s="40">
        <f>SUMIF(Entrada_Dados_Ano_2012!$C$7:$C$253,D236,Entrada_Dados_Ano_2012!$AP$7:$AP$253)</f>
        <v>0</v>
      </c>
      <c r="AP236" s="145">
        <f>SUMIF(Entrada_Dados_Ano_2012!$C$7:$C$253,D236,Entrada_Dados_Ano_2012!$AQ$7:$AQ$253)</f>
        <v>0</v>
      </c>
      <c r="AQ236" s="142">
        <f>SUMIF(Entrada_Dados_Ano_2012!$C$7:$C$253,D236,Entrada_Dados_Ano_2012!$AT$7:$AT$253)</f>
        <v>0</v>
      </c>
      <c r="AR236" s="40">
        <f>SUMIF(Entrada_Dados_Ano_2012!$C$7:$C$253,D236,Entrada_Dados_Ano_2012!$AU$7:$AU$253)</f>
        <v>0</v>
      </c>
      <c r="AS236" s="40">
        <f>SUMIF(Entrada_Dados_Ano_2012!$C$7:$C$253,D236,Entrada_Dados_Ano_2012!$AV$7:$AV$253)</f>
        <v>0</v>
      </c>
      <c r="AT236" s="40">
        <f>SUMIF(Entrada_Dados_Ano_2012!$C$7:$C$253,D236,Entrada_Dados_Ano_2012!$AW$7:$AW$253)</f>
        <v>0</v>
      </c>
      <c r="AU236" s="40">
        <f>SUMIF(Entrada_Dados_Ano_2012!$C$7:$C$253,D236,Entrada_Dados_Ano_2012!$AX$7:$AX$253)</f>
        <v>60</v>
      </c>
      <c r="AV236" s="40">
        <f>SUMIF(Entrada_Dados_Ano_2012!$C$7:$C$253,D236,Entrada_Dados_Ano_2012!$AY$7:$AY$253)</f>
        <v>0</v>
      </c>
      <c r="AW236" s="40">
        <f>SUMIF(Entrada_Dados_Ano_2012!$C$7:$C$253,D236,Entrada_Dados_Ano_2012!$AZ$7:$AZ$253)</f>
        <v>0</v>
      </c>
      <c r="AX236" s="40">
        <f>SUMIF(Entrada_Dados_Ano_2012!$C$7:$C$253,D236,Entrada_Dados_Ano_2012!$BA$7:$BA$253)</f>
        <v>0</v>
      </c>
      <c r="AY236" s="40">
        <f>SUMIF(Entrada_Dados_Ano_2012!$C$7:$C$253,D236,Entrada_Dados_Ano_2012!$BB$7:$BB$253)</f>
        <v>0</v>
      </c>
      <c r="AZ236" s="40">
        <f>SUMIF(Entrada_Dados_Ano_2012!$C$7:$C$253,D236,Entrada_Dados_Ano_2012!$BC$7:$BC$253)</f>
        <v>1392</v>
      </c>
      <c r="BA236" s="40">
        <f>SUMIF(Entrada_Dados_Ano_2012!$C$7:$C$253,D236,Entrada_Dados_Ano_2012!$BD$7:$BD$253)</f>
        <v>0</v>
      </c>
      <c r="BB236" s="40">
        <f>SUMIF(Entrada_Dados_Ano_2012!$C$7:$C$253,D236,Entrada_Dados_Ano_2012!$BE$7:$BE$253)</f>
        <v>0</v>
      </c>
      <c r="BC236" s="40">
        <f>SUMIF(Entrada_Dados_Ano_2012!$C$7:$C$253,D236,Entrada_Dados_Ano_2012!$BF$7:$BF$253)</f>
        <v>0</v>
      </c>
      <c r="BD236" s="40">
        <f>SUMIF(Entrada_Dados_Ano_2012!$C$7:$C$253,D236,Entrada_Dados_Ano_2012!$BG$7:$BG$253)</f>
        <v>0</v>
      </c>
      <c r="BE236" s="40">
        <f>SUMIF(Entrada_Dados_Ano_2012!$C$7:$C$253,D236,Entrada_Dados_Ano_2012!$BH$7:$BH$253)</f>
        <v>5960</v>
      </c>
      <c r="BF236" s="40">
        <f>SUMIF(Entrada_Dados_Ano_2012!$C$7:$C$253,D236,Entrada_Dados_Ano_2012!$BI$7:$BI$253)</f>
        <v>12210</v>
      </c>
      <c r="BG236" s="40">
        <f>SUMIF(Entrada_Dados_Ano_2012!$C$7:$C$253,D236,Entrada_Dados_Ano_2012!$BJ$7:$BJ$253)</f>
        <v>280</v>
      </c>
      <c r="BH236" s="40">
        <f>SUMIF(Entrada_Dados_Ano_2012!$C$7:$C$253,D236,Entrada_Dados_Ano_2012!$BK$7:$BK$253)</f>
        <v>0</v>
      </c>
      <c r="BI236" s="40">
        <f>SUMIF(Entrada_Dados_Ano_2012!$C$7:$C$253,D236,Entrada_Dados_Ano_2012!$BL$7:$BL$253)</f>
        <v>0</v>
      </c>
      <c r="BK236" s="80">
        <v>229</v>
      </c>
      <c r="BL236" s="81">
        <f t="shared" si="367"/>
        <v>0</v>
      </c>
      <c r="BM236" s="80" t="str">
        <f>IF(BL236=1,SUM($BL$8:BL236),"")</f>
        <v/>
      </c>
      <c r="BN236" s="86" t="str">
        <f t="shared" si="368"/>
        <v>Sítio d'Abadia</v>
      </c>
      <c r="BO236" s="117">
        <f t="shared" si="451"/>
        <v>0</v>
      </c>
      <c r="BP236" s="116">
        <f>HLOOKUP($BP$6,$BZ$6:DI236,BX236)</f>
        <v>0</v>
      </c>
      <c r="BQ236" s="117">
        <f>HLOOKUP($BQ$6,$DJ$6:ES236,BX236)</f>
        <v>0</v>
      </c>
      <c r="BR236" s="116">
        <f>HLOOKUP($BR$6,$ET$6:GC236,BX236)</f>
        <v>0</v>
      </c>
      <c r="BS236" s="84" t="str">
        <f t="shared" si="369"/>
        <v/>
      </c>
      <c r="BT236" s="96" t="str">
        <f>IF((SUM($BL235:$BL$254)=0),"",IF($BK236=VLOOKUP($BK236,$BM$8:$BM$254,1),IF(VLOOKUP($BK236,$BM$8:$BO$254,2)=0,"",VLOOKUP($BK236,$BM$8:$BO$254,3))," "))</f>
        <v/>
      </c>
      <c r="BU236" s="93" t="str">
        <f t="shared" si="370"/>
        <v/>
      </c>
      <c r="BV236" s="90" t="str">
        <f t="shared" si="371"/>
        <v/>
      </c>
      <c r="BW236" s="93" t="str">
        <f t="shared" si="372"/>
        <v/>
      </c>
      <c r="BX236" s="97">
        <v>231</v>
      </c>
      <c r="BY236" s="29"/>
      <c r="BZ236" s="113"/>
      <c r="CA236" s="113">
        <f t="shared" si="373"/>
        <v>0</v>
      </c>
      <c r="CB236" s="113">
        <f t="shared" si="374"/>
        <v>0</v>
      </c>
      <c r="CC236" s="113">
        <f t="shared" si="375"/>
        <v>0</v>
      </c>
      <c r="CD236" s="113">
        <f t="shared" si="376"/>
        <v>0</v>
      </c>
      <c r="CE236" s="113">
        <f t="shared" ca="1" si="377"/>
        <v>0</v>
      </c>
      <c r="CF236" s="113">
        <f t="shared" si="378"/>
        <v>40</v>
      </c>
      <c r="CG236" s="113">
        <f t="shared" si="379"/>
        <v>0</v>
      </c>
      <c r="CH236" s="113">
        <f t="shared" si="380"/>
        <v>0</v>
      </c>
      <c r="CI236" s="113">
        <f t="shared" si="340"/>
        <v>0</v>
      </c>
      <c r="CJ236" s="113">
        <f t="shared" si="341"/>
        <v>0</v>
      </c>
      <c r="CK236" s="113">
        <f t="shared" si="381"/>
        <v>0</v>
      </c>
      <c r="CL236" s="113">
        <f t="shared" si="382"/>
        <v>0</v>
      </c>
      <c r="CM236" s="113">
        <f t="shared" si="383"/>
        <v>0</v>
      </c>
      <c r="CN236" s="113">
        <f t="shared" si="384"/>
        <v>0</v>
      </c>
      <c r="CO236" s="113">
        <f t="shared" si="385"/>
        <v>580</v>
      </c>
      <c r="CP236" s="113">
        <f t="shared" si="386"/>
        <v>0</v>
      </c>
      <c r="CQ236" s="113">
        <f t="shared" si="387"/>
        <v>0</v>
      </c>
      <c r="CR236" s="113">
        <f t="shared" si="388"/>
        <v>0</v>
      </c>
      <c r="CS236" s="113">
        <f t="shared" si="342"/>
        <v>0</v>
      </c>
      <c r="CT236" s="113">
        <f t="shared" si="343"/>
        <v>0</v>
      </c>
      <c r="CU236" s="113">
        <f t="shared" si="344"/>
        <v>0</v>
      </c>
      <c r="CV236" s="113">
        <f t="shared" si="345"/>
        <v>0</v>
      </c>
      <c r="CW236" s="113">
        <f t="shared" si="389"/>
        <v>0</v>
      </c>
      <c r="CX236" s="113">
        <f t="shared" si="346"/>
        <v>0</v>
      </c>
      <c r="CY236" s="113">
        <f t="shared" si="347"/>
        <v>0</v>
      </c>
      <c r="CZ236" s="113">
        <f t="shared" si="348"/>
        <v>0</v>
      </c>
      <c r="DA236" s="113">
        <f t="shared" si="390"/>
        <v>0</v>
      </c>
      <c r="DB236" s="113">
        <f t="shared" si="391"/>
        <v>790</v>
      </c>
      <c r="DC236" s="113">
        <f t="shared" si="392"/>
        <v>0</v>
      </c>
      <c r="DD236" s="113">
        <f t="shared" si="393"/>
        <v>4640</v>
      </c>
      <c r="DE236" s="113">
        <f t="shared" si="394"/>
        <v>130</v>
      </c>
      <c r="DF236" s="113">
        <f t="shared" si="395"/>
        <v>0</v>
      </c>
      <c r="DG236" s="113">
        <f t="shared" si="396"/>
        <v>0</v>
      </c>
      <c r="DH236" s="113">
        <f t="shared" si="397"/>
        <v>0</v>
      </c>
      <c r="DI236" s="113">
        <f t="shared" si="398"/>
        <v>0</v>
      </c>
      <c r="DJ236" s="113"/>
      <c r="DK236" s="113">
        <f t="shared" si="399"/>
        <v>0</v>
      </c>
      <c r="DL236" s="113">
        <f t="shared" si="400"/>
        <v>0</v>
      </c>
      <c r="DM236" s="113">
        <f t="shared" si="401"/>
        <v>0</v>
      </c>
      <c r="DN236" s="113">
        <f t="shared" si="402"/>
        <v>0</v>
      </c>
      <c r="DO236" s="113">
        <f t="shared" si="403"/>
        <v>0</v>
      </c>
      <c r="DP236" s="113">
        <f t="shared" si="404"/>
        <v>40</v>
      </c>
      <c r="DQ236" s="113">
        <f t="shared" si="405"/>
        <v>0</v>
      </c>
      <c r="DR236" s="113">
        <f t="shared" si="406"/>
        <v>0</v>
      </c>
      <c r="DS236" s="113">
        <f t="shared" si="349"/>
        <v>0</v>
      </c>
      <c r="DT236" s="113">
        <f t="shared" si="350"/>
        <v>0</v>
      </c>
      <c r="DU236" s="113">
        <f t="shared" si="407"/>
        <v>0</v>
      </c>
      <c r="DV236" s="113">
        <f t="shared" si="408"/>
        <v>0</v>
      </c>
      <c r="DW236" s="113">
        <f t="shared" si="409"/>
        <v>0</v>
      </c>
      <c r="DX236" s="113">
        <f t="shared" si="410"/>
        <v>0</v>
      </c>
      <c r="DY236" s="113">
        <f t="shared" si="411"/>
        <v>580</v>
      </c>
      <c r="DZ236" s="113">
        <f t="shared" si="412"/>
        <v>0</v>
      </c>
      <c r="EA236" s="113">
        <f t="shared" si="413"/>
        <v>0</v>
      </c>
      <c r="EB236" s="113">
        <f t="shared" si="414"/>
        <v>0</v>
      </c>
      <c r="EC236" s="113">
        <f t="shared" si="351"/>
        <v>0</v>
      </c>
      <c r="ED236" s="113">
        <f t="shared" si="352"/>
        <v>0</v>
      </c>
      <c r="EE236" s="113">
        <f t="shared" si="353"/>
        <v>0</v>
      </c>
      <c r="EF236" s="113">
        <f t="shared" si="354"/>
        <v>0</v>
      </c>
      <c r="EG236" s="113">
        <f t="shared" si="415"/>
        <v>0</v>
      </c>
      <c r="EH236" s="113">
        <f t="shared" si="355"/>
        <v>0</v>
      </c>
      <c r="EI236" s="113">
        <f t="shared" si="356"/>
        <v>0</v>
      </c>
      <c r="EJ236" s="113">
        <f t="shared" si="357"/>
        <v>0</v>
      </c>
      <c r="EK236" s="113">
        <f t="shared" si="416"/>
        <v>0</v>
      </c>
      <c r="EL236" s="113">
        <f t="shared" si="417"/>
        <v>790</v>
      </c>
      <c r="EM236" s="113">
        <f t="shared" si="418"/>
        <v>0</v>
      </c>
      <c r="EN236" s="113">
        <f t="shared" si="419"/>
        <v>4640</v>
      </c>
      <c r="EO236" s="113">
        <f t="shared" si="420"/>
        <v>130</v>
      </c>
      <c r="EP236" s="113">
        <f t="shared" si="421"/>
        <v>0</v>
      </c>
      <c r="EQ236" s="113">
        <f t="shared" si="422"/>
        <v>0</v>
      </c>
      <c r="ER236" s="113">
        <f t="shared" si="423"/>
        <v>0</v>
      </c>
      <c r="ES236" s="113">
        <f t="shared" si="424"/>
        <v>0</v>
      </c>
      <c r="ET236" s="113"/>
      <c r="EU236" s="113">
        <f t="shared" si="425"/>
        <v>0</v>
      </c>
      <c r="EV236" s="113">
        <f t="shared" si="426"/>
        <v>0</v>
      </c>
      <c r="EW236" s="113">
        <f t="shared" si="427"/>
        <v>0</v>
      </c>
      <c r="EX236" s="113">
        <f t="shared" si="428"/>
        <v>0</v>
      </c>
      <c r="EY236" s="113">
        <f t="shared" si="429"/>
        <v>0</v>
      </c>
      <c r="EZ236" s="113">
        <f t="shared" si="430"/>
        <v>60</v>
      </c>
      <c r="FA236" s="113">
        <f t="shared" si="431"/>
        <v>0</v>
      </c>
      <c r="FB236" s="113">
        <f t="shared" si="432"/>
        <v>0</v>
      </c>
      <c r="FC236" s="113">
        <f t="shared" si="358"/>
        <v>0</v>
      </c>
      <c r="FD236" s="113">
        <f t="shared" si="359"/>
        <v>0</v>
      </c>
      <c r="FE236" s="113">
        <f t="shared" si="433"/>
        <v>0</v>
      </c>
      <c r="FF236" s="113">
        <f t="shared" si="434"/>
        <v>0</v>
      </c>
      <c r="FG236" s="113">
        <f t="shared" si="435"/>
        <v>0</v>
      </c>
      <c r="FH236" s="113">
        <f t="shared" si="436"/>
        <v>0</v>
      </c>
      <c r="FI236" s="113">
        <f t="shared" si="437"/>
        <v>1392</v>
      </c>
      <c r="FJ236" s="113">
        <f t="shared" si="438"/>
        <v>0</v>
      </c>
      <c r="FK236" s="113">
        <f t="shared" si="439"/>
        <v>0</v>
      </c>
      <c r="FL236" s="113">
        <f t="shared" si="440"/>
        <v>0</v>
      </c>
      <c r="FM236" s="113">
        <f t="shared" si="360"/>
        <v>0</v>
      </c>
      <c r="FN236" s="113">
        <f t="shared" si="361"/>
        <v>0</v>
      </c>
      <c r="FO236" s="113">
        <f t="shared" si="362"/>
        <v>0</v>
      </c>
      <c r="FP236" s="113">
        <f t="shared" si="363"/>
        <v>0</v>
      </c>
      <c r="FQ236" s="113">
        <f t="shared" si="441"/>
        <v>0</v>
      </c>
      <c r="FR236" s="113">
        <f t="shared" si="364"/>
        <v>0</v>
      </c>
      <c r="FS236" s="113">
        <f t="shared" si="365"/>
        <v>0</v>
      </c>
      <c r="FT236" s="113">
        <f t="shared" si="366"/>
        <v>0</v>
      </c>
      <c r="FU236" s="113">
        <f t="shared" si="442"/>
        <v>0</v>
      </c>
      <c r="FV236" s="113">
        <f t="shared" si="443"/>
        <v>5960</v>
      </c>
      <c r="FW236" s="113">
        <f t="shared" si="444"/>
        <v>0</v>
      </c>
      <c r="FX236" s="113">
        <f t="shared" si="445"/>
        <v>12210</v>
      </c>
      <c r="FY236" s="113">
        <f t="shared" si="446"/>
        <v>280</v>
      </c>
      <c r="FZ236" s="113">
        <f t="shared" si="447"/>
        <v>0</v>
      </c>
      <c r="GA236" s="113">
        <f t="shared" si="448"/>
        <v>0</v>
      </c>
      <c r="GB236" s="113">
        <f t="shared" si="449"/>
        <v>0</v>
      </c>
      <c r="GC236" s="113">
        <f t="shared" si="450"/>
        <v>0</v>
      </c>
    </row>
    <row r="237" spans="2:185" ht="12.75" customHeight="1" x14ac:dyDescent="0.2">
      <c r="B237" s="124">
        <v>230</v>
      </c>
      <c r="C237" s="121" t="s">
        <v>494</v>
      </c>
      <c r="D237" s="126" t="s">
        <v>267</v>
      </c>
      <c r="E237" s="40">
        <f>SUMIF(Entrada_Dados_Ano_2012!$C$7:$C$253,D237,Entrada_Dados_Ano_2012!$D$7:$D$253)</f>
        <v>0</v>
      </c>
      <c r="F237" s="40">
        <f>SUMIF(Entrada_Dados_Ano_2012!$C$7:$C$253,D237,Entrada_Dados_Ano_2012!$E$7:$E$253)</f>
        <v>0</v>
      </c>
      <c r="G237" s="40">
        <f>SUMIF(Entrada_Dados_Ano_2012!$C$7:$C$253,D237,Entrada_Dados_Ano_2012!$F$7:$F$253)</f>
        <v>0</v>
      </c>
      <c r="H237" s="40">
        <f ca="1">SUMIF(Entrada_Dados_Ano_2012!$C$7:$C$253,D237,Entrada_Dados_Ano_2012!$G$7:$G$251)</f>
        <v>0</v>
      </c>
      <c r="I237" s="40">
        <f>SUMIF(Entrada_Dados_Ano_2012!$C$7:$C$251,D237,Entrada_Dados_Ano_2012!$H$7:$H$253)</f>
        <v>50</v>
      </c>
      <c r="J237" s="40">
        <f>SUMIF(Entrada_Dados_Ano_2012!$C$7:$C$253,D237,Entrada_Dados_Ano_2012!$I$7:$I$253)</f>
        <v>0</v>
      </c>
      <c r="K237" s="40">
        <f>SUMIF(Entrada_Dados_Ano_2012!$C$7:$C$253,D237,Entrada_Dados_Ano_2012!$J$7:$J$253)</f>
        <v>0</v>
      </c>
      <c r="L237" s="40">
        <f>SUMIF(Entrada_Dados_Ano_2012!$C$7:$C$253,D237,Entrada_Dados_Ano_2012!$K$7:$K$253)</f>
        <v>0</v>
      </c>
      <c r="M237" s="40">
        <f>SUMIF(Entrada_Dados_Ano_2012!$C$7:$C$253,D237,Entrada_Dados_Ano_2012!$L$7:$L$253)</f>
        <v>0</v>
      </c>
      <c r="N237" s="40">
        <f>SUMIF(Entrada_Dados_Ano_2012!$C$7:$C$253,D237,Entrada_Dados_Ano_2012!$M$7:$M$253)</f>
        <v>0</v>
      </c>
      <c r="O237" s="40">
        <f>SUMIF(Entrada_Dados_Ano_2012!$C$7:$C$253,D237,Entrada_Dados_Ano_2012!$N$7:$N$253)</f>
        <v>0</v>
      </c>
      <c r="P237" s="40">
        <f>SUMIF(Entrada_Dados_Ano_2012!$C$7:$C$253,D237,Entrada_Dados_Ano_2012!$O$7:$O$253)</f>
        <v>0</v>
      </c>
      <c r="Q237" s="40">
        <f>SUMIF(Entrada_Dados_Ano_2012!$C$7:$C$253,D237,Entrada_Dados_Ano_2012!$P$7:$P$253)</f>
        <v>0</v>
      </c>
      <c r="R237" s="40">
        <f>SUMIF(Entrada_Dados_Ano_2012!$C$7:$C$253,D237,Entrada_Dados_Ano_2012!$Q$7:$Q$253)</f>
        <v>0</v>
      </c>
      <c r="S237" s="40">
        <f>SUMIF(Entrada_Dados_Ano_2012!$C$7:$C$253,D237,Entrada_Dados_Ano_2012!$R$7:$R$253)</f>
        <v>600</v>
      </c>
      <c r="T237" s="40">
        <f>SUMIF(Entrada_Dados_Ano_2012!$C$7:$C$253,D237,Entrada_Dados_Ano_2012!$S$7:$S$253)</f>
        <v>500</v>
      </c>
      <c r="U237" s="40">
        <f>SUMIF(Entrada_Dados_Ano_2012!$C$7:$C$253,D237,Entrada_Dados_Ano_2012!$T$7:$T$253)</f>
        <v>0</v>
      </c>
      <c r="V237" s="40">
        <f>SUMIF(Entrada_Dados_Ano_2012!$C$7:$C$253,D237,Entrada_Dados_Ano_2012!$U$7:$U$253)</f>
        <v>0</v>
      </c>
      <c r="W237" s="145">
        <f>SUMIF(Entrada_Dados_Ano_2012!$C$7:$C$253,D237,Entrada_Dados_Ano_2012!$V$7:$V$253)</f>
        <v>0</v>
      </c>
      <c r="X237" s="142">
        <f>SUMIF(Entrada_Dados_Ano_2012!$C$7:$C$253,D237,Entrada_Dados_Ano_2012!$Y$7:$Y$253)</f>
        <v>0</v>
      </c>
      <c r="Y237" s="40">
        <f>SUMIF(Entrada_Dados_Ano_2012!$C$7:$C$253,D237,Entrada_Dados_Ano_2012!$Z$7:$Z$253)</f>
        <v>0</v>
      </c>
      <c r="Z237" s="40">
        <f>SUMIF(Entrada_Dados_Ano_2012!$C$7:$C$253,D237,Entrada_Dados_Ano_2012!$AA$7:$AA$253)</f>
        <v>0</v>
      </c>
      <c r="AA237" s="40">
        <f>SUMIF(Entrada_Dados_Ano_2012!$C$7:$C$253,D237,Entrada_Dados_Ano_2012!$AB$7:$AB$253)</f>
        <v>0</v>
      </c>
      <c r="AB237" s="40">
        <f>SUMIF(Entrada_Dados_Ano_2012!$C$7:$C$253,D237,Entrada_Dados_Ano_2012!$AC$7:$AC$253)</f>
        <v>50</v>
      </c>
      <c r="AC237" s="40">
        <f>SUMIF(Entrada_Dados_Ano_2012!$C$7:$C$253,D237,Entrada_Dados_Ano_2012!$AD$7:$AD$253)</f>
        <v>0</v>
      </c>
      <c r="AD237" s="40">
        <f>SUMIF(Entrada_Dados_Ano_2012!$C$7:$C$253,D237,Entrada_Dados_Ano_2012!$AE$7:$AE$253)</f>
        <v>0</v>
      </c>
      <c r="AE237" s="40">
        <f>SUMIF(Entrada_Dados_Ano_2012!$C$7:$C$253,D237,Entrada_Dados_Ano_2012!$AF$7:$AF$253)</f>
        <v>0</v>
      </c>
      <c r="AF237" s="40">
        <f>SUMIF(Entrada_Dados_Ano_2012!$C$7:$C$253,D237,Entrada_Dados_Ano_2012!$AG$7:$AG$253)</f>
        <v>0</v>
      </c>
      <c r="AG237" s="40">
        <f>SUMIF(Entrada_Dados_Ano_2012!$C$7:$C$253,D237,Entrada_Dados_Ano_2012!$AH$7:$AH$253)</f>
        <v>0</v>
      </c>
      <c r="AH237" s="40">
        <f>SUMIF(Entrada_Dados_Ano_2012!$C$7:$C$253,D237,Entrada_Dados_Ano_2012!$AI$7:$AI$253)</f>
        <v>0</v>
      </c>
      <c r="AI237" s="40">
        <f>SUMIF(Entrada_Dados_Ano_2012!$C$7:$C$253,D237,Entrada_Dados_Ano_2012!$AJ$7:$AJ$253)</f>
        <v>0</v>
      </c>
      <c r="AJ237" s="40">
        <f>SUMIF(Entrada_Dados_Ano_2012!$C$7:$C$253,D237,Entrada_Dados_Ano_2012!$AK$7:$AK$253)</f>
        <v>0</v>
      </c>
      <c r="AK237" s="40">
        <f>SUMIF(Entrada_Dados_Ano_2012!$C$7:$C$253,D237,Entrada_Dados_Ano_2012!$AL$7:$AL$253)</f>
        <v>0</v>
      </c>
      <c r="AL237" s="40">
        <f>SUMIF(Entrada_Dados_Ano_2012!$C$7:$C$253,D237,Entrada_Dados_Ano_2012!$AM$7:$AM$253)</f>
        <v>600</v>
      </c>
      <c r="AM237" s="40">
        <f>SUMIF(Entrada_Dados_Ano_2012!$C$7:$C$253,D237,Entrada_Dados_Ano_2012!$AN$7:$AN$253)</f>
        <v>500</v>
      </c>
      <c r="AN237" s="40">
        <f>SUMIF(Entrada_Dados_Ano_2012!$C$7:$C$253,D237,Entrada_Dados_Ano_2012!$AO$7:$AO$253)</f>
        <v>0</v>
      </c>
      <c r="AO237" s="40">
        <f>SUMIF(Entrada_Dados_Ano_2012!$C$7:$C$253,D237,Entrada_Dados_Ano_2012!$AP$7:$AP$253)</f>
        <v>0</v>
      </c>
      <c r="AP237" s="145">
        <f>SUMIF(Entrada_Dados_Ano_2012!$C$7:$C$253,D237,Entrada_Dados_Ano_2012!$AQ$7:$AQ$253)</f>
        <v>0</v>
      </c>
      <c r="AQ237" s="142">
        <f>SUMIF(Entrada_Dados_Ano_2012!$C$7:$C$253,D237,Entrada_Dados_Ano_2012!$AT$7:$AT$253)</f>
        <v>0</v>
      </c>
      <c r="AR237" s="40">
        <f>SUMIF(Entrada_Dados_Ano_2012!$C$7:$C$253,D237,Entrada_Dados_Ano_2012!$AU$7:$AU$253)</f>
        <v>0</v>
      </c>
      <c r="AS237" s="40">
        <f>SUMIF(Entrada_Dados_Ano_2012!$C$7:$C$253,D237,Entrada_Dados_Ano_2012!$AV$7:$AV$253)</f>
        <v>0</v>
      </c>
      <c r="AT237" s="40">
        <f>SUMIF(Entrada_Dados_Ano_2012!$C$7:$C$253,D237,Entrada_Dados_Ano_2012!$AW$7:$AW$253)</f>
        <v>0</v>
      </c>
      <c r="AU237" s="40">
        <f>SUMIF(Entrada_Dados_Ano_2012!$C$7:$C$253,D237,Entrada_Dados_Ano_2012!$AX$7:$AX$253)</f>
        <v>115</v>
      </c>
      <c r="AV237" s="40">
        <f>SUMIF(Entrada_Dados_Ano_2012!$C$7:$C$253,D237,Entrada_Dados_Ano_2012!$AY$7:$AY$253)</f>
        <v>0</v>
      </c>
      <c r="AW237" s="40">
        <f>SUMIF(Entrada_Dados_Ano_2012!$C$7:$C$253,D237,Entrada_Dados_Ano_2012!$AZ$7:$AZ$253)</f>
        <v>0</v>
      </c>
      <c r="AX237" s="40">
        <f>SUMIF(Entrada_Dados_Ano_2012!$C$7:$C$253,D237,Entrada_Dados_Ano_2012!$BA$7:$BA$253)</f>
        <v>0</v>
      </c>
      <c r="AY237" s="40">
        <f>SUMIF(Entrada_Dados_Ano_2012!$C$7:$C$253,D237,Entrada_Dados_Ano_2012!$BB$7:$BB$253)</f>
        <v>0</v>
      </c>
      <c r="AZ237" s="40">
        <f>SUMIF(Entrada_Dados_Ano_2012!$C$7:$C$253,D237,Entrada_Dados_Ano_2012!$BC$7:$BC$253)</f>
        <v>0</v>
      </c>
      <c r="BA237" s="40">
        <f>SUMIF(Entrada_Dados_Ano_2012!$C$7:$C$253,D237,Entrada_Dados_Ano_2012!$BD$7:$BD$253)</f>
        <v>0</v>
      </c>
      <c r="BB237" s="40">
        <f>SUMIF(Entrada_Dados_Ano_2012!$C$7:$C$253,D237,Entrada_Dados_Ano_2012!$BE$7:$BE$253)</f>
        <v>0</v>
      </c>
      <c r="BC237" s="40">
        <f>SUMIF(Entrada_Dados_Ano_2012!$C$7:$C$253,D237,Entrada_Dados_Ano_2012!$BF$7:$BF$253)</f>
        <v>0</v>
      </c>
      <c r="BD237" s="40">
        <f>SUMIF(Entrada_Dados_Ano_2012!$C$7:$C$253,D237,Entrada_Dados_Ano_2012!$BG$7:$BG$253)</f>
        <v>0</v>
      </c>
      <c r="BE237" s="40">
        <f>SUMIF(Entrada_Dados_Ano_2012!$C$7:$C$253,D237,Entrada_Dados_Ano_2012!$BH$7:$BH$253)</f>
        <v>2900</v>
      </c>
      <c r="BF237" s="40">
        <f>SUMIF(Entrada_Dados_Ano_2012!$C$7:$C$253,D237,Entrada_Dados_Ano_2012!$BI$7:$BI$253)</f>
        <v>1300</v>
      </c>
      <c r="BG237" s="40">
        <f>SUMIF(Entrada_Dados_Ano_2012!$C$7:$C$253,D237,Entrada_Dados_Ano_2012!$BJ$7:$BJ$253)</f>
        <v>0</v>
      </c>
      <c r="BH237" s="40">
        <f>SUMIF(Entrada_Dados_Ano_2012!$C$7:$C$253,D237,Entrada_Dados_Ano_2012!$BK$7:$BK$253)</f>
        <v>0</v>
      </c>
      <c r="BI237" s="40">
        <f>SUMIF(Entrada_Dados_Ano_2012!$C$7:$C$253,D237,Entrada_Dados_Ano_2012!$BL$7:$BL$253)</f>
        <v>0</v>
      </c>
      <c r="BK237" s="80">
        <v>230</v>
      </c>
      <c r="BL237" s="81">
        <f t="shared" si="367"/>
        <v>0</v>
      </c>
      <c r="BM237" s="80" t="str">
        <f>IF(BL237=1,SUM($BL$8:BL237),"")</f>
        <v/>
      </c>
      <c r="BN237" s="86" t="str">
        <f t="shared" si="368"/>
        <v>Taquaral de Goiás</v>
      </c>
      <c r="BO237" s="117">
        <f t="shared" si="451"/>
        <v>0</v>
      </c>
      <c r="BP237" s="116">
        <f>HLOOKUP($BP$6,$BZ$6:DI237,BX237)</f>
        <v>0</v>
      </c>
      <c r="BQ237" s="117">
        <f>HLOOKUP($BQ$6,$DJ$6:ES237,BX237)</f>
        <v>0</v>
      </c>
      <c r="BR237" s="116">
        <f>HLOOKUP($BR$6,$ET$6:GC237,BX237)</f>
        <v>0</v>
      </c>
      <c r="BS237" s="84" t="str">
        <f t="shared" si="369"/>
        <v/>
      </c>
      <c r="BT237" s="96" t="str">
        <f>IF((SUM($BL236:$BL$254)=0),"",IF($BK237=VLOOKUP($BK237,$BM$8:$BM$254,1),IF(VLOOKUP($BK237,$BM$8:$BO$254,2)=0,"",VLOOKUP($BK237,$BM$8:$BO$254,3))," "))</f>
        <v/>
      </c>
      <c r="BU237" s="93" t="str">
        <f t="shared" si="370"/>
        <v/>
      </c>
      <c r="BV237" s="90" t="str">
        <f t="shared" si="371"/>
        <v/>
      </c>
      <c r="BW237" s="93" t="str">
        <f t="shared" si="372"/>
        <v/>
      </c>
      <c r="BX237" s="97">
        <v>232</v>
      </c>
      <c r="BY237" s="29"/>
      <c r="BZ237" s="113"/>
      <c r="CA237" s="113">
        <f t="shared" si="373"/>
        <v>0</v>
      </c>
      <c r="CB237" s="113">
        <f t="shared" si="374"/>
        <v>0</v>
      </c>
      <c r="CC237" s="113">
        <f t="shared" si="375"/>
        <v>0</v>
      </c>
      <c r="CD237" s="113">
        <f t="shared" si="376"/>
        <v>0</v>
      </c>
      <c r="CE237" s="113">
        <f t="shared" ca="1" si="377"/>
        <v>0</v>
      </c>
      <c r="CF237" s="113">
        <f t="shared" si="378"/>
        <v>50</v>
      </c>
      <c r="CG237" s="113">
        <f t="shared" si="379"/>
        <v>50</v>
      </c>
      <c r="CH237" s="113">
        <f t="shared" si="380"/>
        <v>0</v>
      </c>
      <c r="CI237" s="113">
        <f t="shared" si="340"/>
        <v>0</v>
      </c>
      <c r="CJ237" s="113">
        <f t="shared" si="341"/>
        <v>48</v>
      </c>
      <c r="CK237" s="113">
        <f t="shared" si="381"/>
        <v>0</v>
      </c>
      <c r="CL237" s="113">
        <f t="shared" si="382"/>
        <v>0</v>
      </c>
      <c r="CM237" s="113">
        <f t="shared" si="383"/>
        <v>0</v>
      </c>
      <c r="CN237" s="113">
        <f t="shared" si="384"/>
        <v>0</v>
      </c>
      <c r="CO237" s="113">
        <f t="shared" si="385"/>
        <v>0</v>
      </c>
      <c r="CP237" s="113">
        <f t="shared" si="386"/>
        <v>0</v>
      </c>
      <c r="CQ237" s="113">
        <f t="shared" si="387"/>
        <v>0</v>
      </c>
      <c r="CR237" s="113">
        <f t="shared" si="388"/>
        <v>0</v>
      </c>
      <c r="CS237" s="113">
        <f t="shared" si="342"/>
        <v>0</v>
      </c>
      <c r="CT237" s="113">
        <f t="shared" si="343"/>
        <v>25</v>
      </c>
      <c r="CU237" s="113">
        <f t="shared" si="344"/>
        <v>25</v>
      </c>
      <c r="CV237" s="113">
        <f t="shared" si="345"/>
        <v>0</v>
      </c>
      <c r="CW237" s="113">
        <f t="shared" si="389"/>
        <v>0</v>
      </c>
      <c r="CX237" s="113">
        <f t="shared" si="346"/>
        <v>0</v>
      </c>
      <c r="CY237" s="113">
        <f t="shared" si="347"/>
        <v>0</v>
      </c>
      <c r="CZ237" s="113">
        <f t="shared" si="348"/>
        <v>0</v>
      </c>
      <c r="DA237" s="113">
        <f t="shared" si="390"/>
        <v>0</v>
      </c>
      <c r="DB237" s="113">
        <f t="shared" si="391"/>
        <v>600</v>
      </c>
      <c r="DC237" s="113">
        <f t="shared" si="392"/>
        <v>0</v>
      </c>
      <c r="DD237" s="113">
        <f t="shared" si="393"/>
        <v>500</v>
      </c>
      <c r="DE237" s="113">
        <f t="shared" si="394"/>
        <v>0</v>
      </c>
      <c r="DF237" s="113">
        <f t="shared" si="395"/>
        <v>12</v>
      </c>
      <c r="DG237" s="113">
        <f t="shared" si="396"/>
        <v>0</v>
      </c>
      <c r="DH237" s="113">
        <f t="shared" si="397"/>
        <v>0</v>
      </c>
      <c r="DI237" s="113">
        <f t="shared" si="398"/>
        <v>0</v>
      </c>
      <c r="DJ237" s="113"/>
      <c r="DK237" s="113">
        <f t="shared" si="399"/>
        <v>0</v>
      </c>
      <c r="DL237" s="113">
        <f t="shared" si="400"/>
        <v>0</v>
      </c>
      <c r="DM237" s="113">
        <f t="shared" si="401"/>
        <v>0</v>
      </c>
      <c r="DN237" s="113">
        <f t="shared" si="402"/>
        <v>0</v>
      </c>
      <c r="DO237" s="113">
        <f t="shared" si="403"/>
        <v>0</v>
      </c>
      <c r="DP237" s="113">
        <f t="shared" si="404"/>
        <v>50</v>
      </c>
      <c r="DQ237" s="113">
        <f t="shared" si="405"/>
        <v>50</v>
      </c>
      <c r="DR237" s="113">
        <f t="shared" si="406"/>
        <v>0</v>
      </c>
      <c r="DS237" s="113">
        <f t="shared" si="349"/>
        <v>0</v>
      </c>
      <c r="DT237" s="113">
        <f t="shared" si="350"/>
        <v>48</v>
      </c>
      <c r="DU237" s="113">
        <f t="shared" si="407"/>
        <v>0</v>
      </c>
      <c r="DV237" s="113">
        <f t="shared" si="408"/>
        <v>0</v>
      </c>
      <c r="DW237" s="113">
        <f t="shared" si="409"/>
        <v>0</v>
      </c>
      <c r="DX237" s="113">
        <f t="shared" si="410"/>
        <v>0</v>
      </c>
      <c r="DY237" s="113">
        <f t="shared" si="411"/>
        <v>0</v>
      </c>
      <c r="DZ237" s="113">
        <f t="shared" si="412"/>
        <v>0</v>
      </c>
      <c r="EA237" s="113">
        <f t="shared" si="413"/>
        <v>0</v>
      </c>
      <c r="EB237" s="113">
        <f t="shared" si="414"/>
        <v>0</v>
      </c>
      <c r="EC237" s="113">
        <f t="shared" si="351"/>
        <v>0</v>
      </c>
      <c r="ED237" s="113">
        <f t="shared" si="352"/>
        <v>25</v>
      </c>
      <c r="EE237" s="113">
        <f t="shared" si="353"/>
        <v>25</v>
      </c>
      <c r="EF237" s="113">
        <f t="shared" si="354"/>
        <v>0</v>
      </c>
      <c r="EG237" s="113">
        <f t="shared" si="415"/>
        <v>0</v>
      </c>
      <c r="EH237" s="113">
        <f t="shared" si="355"/>
        <v>0</v>
      </c>
      <c r="EI237" s="113">
        <f t="shared" si="356"/>
        <v>0</v>
      </c>
      <c r="EJ237" s="113">
        <f t="shared" si="357"/>
        <v>0</v>
      </c>
      <c r="EK237" s="113">
        <f t="shared" si="416"/>
        <v>0</v>
      </c>
      <c r="EL237" s="113">
        <f t="shared" si="417"/>
        <v>600</v>
      </c>
      <c r="EM237" s="113">
        <f t="shared" si="418"/>
        <v>0</v>
      </c>
      <c r="EN237" s="113">
        <f t="shared" si="419"/>
        <v>500</v>
      </c>
      <c r="EO237" s="113">
        <f t="shared" si="420"/>
        <v>0</v>
      </c>
      <c r="EP237" s="113">
        <f t="shared" si="421"/>
        <v>12</v>
      </c>
      <c r="EQ237" s="113">
        <f t="shared" si="422"/>
        <v>0</v>
      </c>
      <c r="ER237" s="113">
        <f t="shared" si="423"/>
        <v>0</v>
      </c>
      <c r="ES237" s="113">
        <f t="shared" si="424"/>
        <v>0</v>
      </c>
      <c r="ET237" s="113"/>
      <c r="EU237" s="113">
        <f t="shared" si="425"/>
        <v>0</v>
      </c>
      <c r="EV237" s="113">
        <f t="shared" si="426"/>
        <v>0</v>
      </c>
      <c r="EW237" s="113">
        <f t="shared" si="427"/>
        <v>0</v>
      </c>
      <c r="EX237" s="113">
        <f t="shared" si="428"/>
        <v>0</v>
      </c>
      <c r="EY237" s="113">
        <f t="shared" si="429"/>
        <v>0</v>
      </c>
      <c r="EZ237" s="113">
        <f t="shared" si="430"/>
        <v>115</v>
      </c>
      <c r="FA237" s="113">
        <f t="shared" si="431"/>
        <v>800</v>
      </c>
      <c r="FB237" s="113">
        <f t="shared" si="432"/>
        <v>0</v>
      </c>
      <c r="FC237" s="113">
        <f t="shared" si="358"/>
        <v>0</v>
      </c>
      <c r="FD237" s="113">
        <f t="shared" si="359"/>
        <v>72</v>
      </c>
      <c r="FE237" s="113">
        <f t="shared" si="433"/>
        <v>0</v>
      </c>
      <c r="FF237" s="113">
        <f t="shared" si="434"/>
        <v>0</v>
      </c>
      <c r="FG237" s="113">
        <f t="shared" si="435"/>
        <v>0</v>
      </c>
      <c r="FH237" s="113">
        <f t="shared" si="436"/>
        <v>0</v>
      </c>
      <c r="FI237" s="113">
        <f t="shared" si="437"/>
        <v>0</v>
      </c>
      <c r="FJ237" s="113">
        <f t="shared" si="438"/>
        <v>0</v>
      </c>
      <c r="FK237" s="113">
        <f t="shared" si="439"/>
        <v>0</v>
      </c>
      <c r="FL237" s="113">
        <f t="shared" si="440"/>
        <v>0</v>
      </c>
      <c r="FM237" s="113">
        <f t="shared" si="360"/>
        <v>0</v>
      </c>
      <c r="FN237" s="113">
        <f t="shared" si="361"/>
        <v>300</v>
      </c>
      <c r="FO237" s="113">
        <f t="shared" si="362"/>
        <v>200</v>
      </c>
      <c r="FP237" s="113">
        <f t="shared" si="363"/>
        <v>0</v>
      </c>
      <c r="FQ237" s="113">
        <f t="shared" si="441"/>
        <v>0</v>
      </c>
      <c r="FR237" s="113">
        <f t="shared" si="364"/>
        <v>0</v>
      </c>
      <c r="FS237" s="113">
        <f t="shared" si="365"/>
        <v>0</v>
      </c>
      <c r="FT237" s="113">
        <f t="shared" si="366"/>
        <v>0</v>
      </c>
      <c r="FU237" s="113">
        <f t="shared" si="442"/>
        <v>0</v>
      </c>
      <c r="FV237" s="113">
        <f t="shared" si="443"/>
        <v>2900</v>
      </c>
      <c r="FW237" s="113">
        <f t="shared" si="444"/>
        <v>0</v>
      </c>
      <c r="FX237" s="113">
        <f t="shared" si="445"/>
        <v>1300</v>
      </c>
      <c r="FY237" s="113">
        <f t="shared" si="446"/>
        <v>0</v>
      </c>
      <c r="FZ237" s="113">
        <f t="shared" si="447"/>
        <v>110</v>
      </c>
      <c r="GA237" s="113">
        <f t="shared" si="448"/>
        <v>0</v>
      </c>
      <c r="GB237" s="113">
        <f t="shared" si="449"/>
        <v>0</v>
      </c>
      <c r="GC237" s="113">
        <f t="shared" si="450"/>
        <v>0</v>
      </c>
    </row>
    <row r="238" spans="2:185" ht="12.75" customHeight="1" x14ac:dyDescent="0.2">
      <c r="B238" s="124">
        <v>231</v>
      </c>
      <c r="C238" s="121" t="s">
        <v>495</v>
      </c>
      <c r="D238" s="126" t="s">
        <v>268</v>
      </c>
      <c r="E238" s="40">
        <f>SUMIF(Entrada_Dados_Ano_2012!$C$7:$C$253,D238,Entrada_Dados_Ano_2012!$D$7:$D$253)</f>
        <v>0</v>
      </c>
      <c r="F238" s="40">
        <f>SUMIF(Entrada_Dados_Ano_2012!$C$7:$C$253,D238,Entrada_Dados_Ano_2012!$E$7:$E$253)</f>
        <v>0</v>
      </c>
      <c r="G238" s="40">
        <f>SUMIF(Entrada_Dados_Ano_2012!$C$7:$C$253,D238,Entrada_Dados_Ano_2012!$F$7:$F$253)</f>
        <v>0</v>
      </c>
      <c r="H238" s="40">
        <f ca="1">SUMIF(Entrada_Dados_Ano_2012!$C$7:$C$253,D238,Entrada_Dados_Ano_2012!$G$7:$G$251)</f>
        <v>0</v>
      </c>
      <c r="I238" s="40">
        <f>SUMIF(Entrada_Dados_Ano_2012!$C$7:$C$251,D238,Entrada_Dados_Ano_2012!$H$7:$H$253)</f>
        <v>19</v>
      </c>
      <c r="J238" s="40">
        <f>SUMIF(Entrada_Dados_Ano_2012!$C$7:$C$253,D238,Entrada_Dados_Ano_2012!$I$7:$I$253)</f>
        <v>0</v>
      </c>
      <c r="K238" s="40">
        <f>SUMIF(Entrada_Dados_Ano_2012!$C$7:$C$253,D238,Entrada_Dados_Ano_2012!$J$7:$J$253)</f>
        <v>12</v>
      </c>
      <c r="L238" s="40">
        <f>SUMIF(Entrada_Dados_Ano_2012!$C$7:$C$253,D238,Entrada_Dados_Ano_2012!$K$7:$K$253)</f>
        <v>0</v>
      </c>
      <c r="M238" s="40">
        <f>SUMIF(Entrada_Dados_Ano_2012!$C$7:$C$253,D238,Entrada_Dados_Ano_2012!$L$7:$L$253)</f>
        <v>0</v>
      </c>
      <c r="N238" s="40">
        <f>SUMIF(Entrada_Dados_Ano_2012!$C$7:$C$253,D238,Entrada_Dados_Ano_2012!$M$7:$M$253)</f>
        <v>20</v>
      </c>
      <c r="O238" s="40">
        <f>SUMIF(Entrada_Dados_Ano_2012!$C$7:$C$253,D238,Entrada_Dados_Ano_2012!$N$7:$N$253)</f>
        <v>0</v>
      </c>
      <c r="P238" s="40">
        <f>SUMIF(Entrada_Dados_Ano_2012!$C$7:$C$253,D238,Entrada_Dados_Ano_2012!$O$7:$O$253)</f>
        <v>0</v>
      </c>
      <c r="Q238" s="40">
        <f>SUMIF(Entrada_Dados_Ano_2012!$C$7:$C$253,D238,Entrada_Dados_Ano_2012!$P$7:$P$253)</f>
        <v>30</v>
      </c>
      <c r="R238" s="40">
        <f>SUMIF(Entrada_Dados_Ano_2012!$C$7:$C$253,D238,Entrada_Dados_Ano_2012!$Q$7:$Q$253)</f>
        <v>0</v>
      </c>
      <c r="S238" s="40">
        <f>SUMIF(Entrada_Dados_Ano_2012!$C$7:$C$253,D238,Entrada_Dados_Ano_2012!$R$7:$R$253)</f>
        <v>115</v>
      </c>
      <c r="T238" s="40">
        <f>SUMIF(Entrada_Dados_Ano_2012!$C$7:$C$253,D238,Entrada_Dados_Ano_2012!$S$7:$S$253)</f>
        <v>0</v>
      </c>
      <c r="U238" s="40">
        <f>SUMIF(Entrada_Dados_Ano_2012!$C$7:$C$253,D238,Entrada_Dados_Ano_2012!$T$7:$T$253)</f>
        <v>0</v>
      </c>
      <c r="V238" s="40">
        <f>SUMIF(Entrada_Dados_Ano_2012!$C$7:$C$253,D238,Entrada_Dados_Ano_2012!$U$7:$U$253)</f>
        <v>0</v>
      </c>
      <c r="W238" s="145">
        <f>SUMIF(Entrada_Dados_Ano_2012!$C$7:$C$253,D238,Entrada_Dados_Ano_2012!$V$7:$V$253)</f>
        <v>0</v>
      </c>
      <c r="X238" s="142">
        <f>SUMIF(Entrada_Dados_Ano_2012!$C$7:$C$253,D238,Entrada_Dados_Ano_2012!$Y$7:$Y$253)</f>
        <v>0</v>
      </c>
      <c r="Y238" s="40">
        <f>SUMIF(Entrada_Dados_Ano_2012!$C$7:$C$253,D238,Entrada_Dados_Ano_2012!$Z$7:$Z$253)</f>
        <v>0</v>
      </c>
      <c r="Z238" s="40">
        <f>SUMIF(Entrada_Dados_Ano_2012!$C$7:$C$253,D238,Entrada_Dados_Ano_2012!$AA$7:$AA$253)</f>
        <v>0</v>
      </c>
      <c r="AA238" s="40">
        <f>SUMIF(Entrada_Dados_Ano_2012!$C$7:$C$253,D238,Entrada_Dados_Ano_2012!$AB$7:$AB$253)</f>
        <v>0</v>
      </c>
      <c r="AB238" s="40">
        <f>SUMIF(Entrada_Dados_Ano_2012!$C$7:$C$253,D238,Entrada_Dados_Ano_2012!$AC$7:$AC$253)</f>
        <v>19</v>
      </c>
      <c r="AC238" s="40">
        <f>SUMIF(Entrada_Dados_Ano_2012!$C$7:$C$253,D238,Entrada_Dados_Ano_2012!$AD$7:$AD$253)</f>
        <v>0</v>
      </c>
      <c r="AD238" s="40">
        <f>SUMIF(Entrada_Dados_Ano_2012!$C$7:$C$253,D238,Entrada_Dados_Ano_2012!$AE$7:$AE$253)</f>
        <v>12</v>
      </c>
      <c r="AE238" s="40">
        <f>SUMIF(Entrada_Dados_Ano_2012!$C$7:$C$253,D238,Entrada_Dados_Ano_2012!$AF$7:$AF$253)</f>
        <v>0</v>
      </c>
      <c r="AF238" s="40">
        <f>SUMIF(Entrada_Dados_Ano_2012!$C$7:$C$253,D238,Entrada_Dados_Ano_2012!$AG$7:$AG$253)</f>
        <v>0</v>
      </c>
      <c r="AG238" s="40">
        <f>SUMIF(Entrada_Dados_Ano_2012!$C$7:$C$253,D238,Entrada_Dados_Ano_2012!$AH$7:$AH$253)</f>
        <v>20</v>
      </c>
      <c r="AH238" s="40">
        <f>SUMIF(Entrada_Dados_Ano_2012!$C$7:$C$253,D238,Entrada_Dados_Ano_2012!$AI$7:$AI$253)</f>
        <v>0</v>
      </c>
      <c r="AI238" s="40">
        <f>SUMIF(Entrada_Dados_Ano_2012!$C$7:$C$253,D238,Entrada_Dados_Ano_2012!$AJ$7:$AJ$253)</f>
        <v>0</v>
      </c>
      <c r="AJ238" s="40">
        <f>SUMIF(Entrada_Dados_Ano_2012!$C$7:$C$253,D238,Entrada_Dados_Ano_2012!$AK$7:$AK$253)</f>
        <v>30</v>
      </c>
      <c r="AK238" s="40">
        <f>SUMIF(Entrada_Dados_Ano_2012!$C$7:$C$253,D238,Entrada_Dados_Ano_2012!$AL$7:$AL$253)</f>
        <v>0</v>
      </c>
      <c r="AL238" s="40">
        <f>SUMIF(Entrada_Dados_Ano_2012!$C$7:$C$253,D238,Entrada_Dados_Ano_2012!$AM$7:$AM$253)</f>
        <v>115</v>
      </c>
      <c r="AM238" s="40">
        <f>SUMIF(Entrada_Dados_Ano_2012!$C$7:$C$253,D238,Entrada_Dados_Ano_2012!$AN$7:$AN$253)</f>
        <v>0</v>
      </c>
      <c r="AN238" s="40">
        <f>SUMIF(Entrada_Dados_Ano_2012!$C$7:$C$253,D238,Entrada_Dados_Ano_2012!$AO$7:$AO$253)</f>
        <v>0</v>
      </c>
      <c r="AO238" s="40">
        <f>SUMIF(Entrada_Dados_Ano_2012!$C$7:$C$253,D238,Entrada_Dados_Ano_2012!$AP$7:$AP$253)</f>
        <v>0</v>
      </c>
      <c r="AP238" s="145">
        <f>SUMIF(Entrada_Dados_Ano_2012!$C$7:$C$253,D238,Entrada_Dados_Ano_2012!$AQ$7:$AQ$253)</f>
        <v>0</v>
      </c>
      <c r="AQ238" s="142">
        <f>SUMIF(Entrada_Dados_Ano_2012!$C$7:$C$253,D238,Entrada_Dados_Ano_2012!$AT$7:$AT$253)</f>
        <v>0</v>
      </c>
      <c r="AR238" s="40">
        <f>SUMIF(Entrada_Dados_Ano_2012!$C$7:$C$253,D238,Entrada_Dados_Ano_2012!$AU$7:$AU$253)</f>
        <v>0</v>
      </c>
      <c r="AS238" s="40">
        <f>SUMIF(Entrada_Dados_Ano_2012!$C$7:$C$253,D238,Entrada_Dados_Ano_2012!$AV$7:$AV$253)</f>
        <v>0</v>
      </c>
      <c r="AT238" s="40">
        <f>SUMIF(Entrada_Dados_Ano_2012!$C$7:$C$253,D238,Entrada_Dados_Ano_2012!$AW$7:$AW$253)</f>
        <v>0</v>
      </c>
      <c r="AU238" s="40">
        <f>SUMIF(Entrada_Dados_Ano_2012!$C$7:$C$253,D238,Entrada_Dados_Ano_2012!$AX$7:$AX$253)</f>
        <v>23</v>
      </c>
      <c r="AV238" s="40">
        <f>SUMIF(Entrada_Dados_Ano_2012!$C$7:$C$253,D238,Entrada_Dados_Ano_2012!$AY$7:$AY$253)</f>
        <v>0</v>
      </c>
      <c r="AW238" s="40">
        <f>SUMIF(Entrada_Dados_Ano_2012!$C$7:$C$253,D238,Entrada_Dados_Ano_2012!$AZ$7:$AZ$253)</f>
        <v>354</v>
      </c>
      <c r="AX238" s="40">
        <f>SUMIF(Entrada_Dados_Ano_2012!$C$7:$C$253,D238,Entrada_Dados_Ano_2012!$BA$7:$BA$253)</f>
        <v>0</v>
      </c>
      <c r="AY238" s="40">
        <f>SUMIF(Entrada_Dados_Ano_2012!$C$7:$C$253,D238,Entrada_Dados_Ano_2012!$BB$7:$BB$253)</f>
        <v>0</v>
      </c>
      <c r="AZ238" s="40">
        <f>SUMIF(Entrada_Dados_Ano_2012!$C$7:$C$253,D238,Entrada_Dados_Ano_2012!$BC$7:$BC$253)</f>
        <v>29</v>
      </c>
      <c r="BA238" s="40">
        <f>SUMIF(Entrada_Dados_Ano_2012!$C$7:$C$253,D238,Entrada_Dados_Ano_2012!$BD$7:$BD$253)</f>
        <v>0</v>
      </c>
      <c r="BB238" s="40">
        <f>SUMIF(Entrada_Dados_Ano_2012!$C$7:$C$253,D238,Entrada_Dados_Ano_2012!$BE$7:$BE$253)</f>
        <v>0</v>
      </c>
      <c r="BC238" s="40">
        <f>SUMIF(Entrada_Dados_Ano_2012!$C$7:$C$253,D238,Entrada_Dados_Ano_2012!$BF$7:$BF$253)</f>
        <v>332</v>
      </c>
      <c r="BD238" s="40">
        <f>SUMIF(Entrada_Dados_Ano_2012!$C$7:$C$253,D238,Entrada_Dados_Ano_2012!$BG$7:$BG$253)</f>
        <v>0</v>
      </c>
      <c r="BE238" s="40">
        <f>SUMIF(Entrada_Dados_Ano_2012!$C$7:$C$253,D238,Entrada_Dados_Ano_2012!$BH$7:$BH$253)</f>
        <v>290</v>
      </c>
      <c r="BF238" s="40">
        <f>SUMIF(Entrada_Dados_Ano_2012!$C$7:$C$253,D238,Entrada_Dados_Ano_2012!$BI$7:$BI$253)</f>
        <v>0</v>
      </c>
      <c r="BG238" s="40">
        <f>SUMIF(Entrada_Dados_Ano_2012!$C$7:$C$253,D238,Entrada_Dados_Ano_2012!$BJ$7:$BJ$253)</f>
        <v>0</v>
      </c>
      <c r="BH238" s="40">
        <f>SUMIF(Entrada_Dados_Ano_2012!$C$7:$C$253,D238,Entrada_Dados_Ano_2012!$BK$7:$BK$253)</f>
        <v>0</v>
      </c>
      <c r="BI238" s="40">
        <f>SUMIF(Entrada_Dados_Ano_2012!$C$7:$C$253,D238,Entrada_Dados_Ano_2012!$BL$7:$BL$253)</f>
        <v>0</v>
      </c>
      <c r="BK238" s="80">
        <v>231</v>
      </c>
      <c r="BL238" s="81">
        <f t="shared" si="367"/>
        <v>0</v>
      </c>
      <c r="BM238" s="80" t="str">
        <f>IF(BL238=1,SUM($BL$8:BL238),"")</f>
        <v/>
      </c>
      <c r="BN238" s="86" t="str">
        <f t="shared" si="368"/>
        <v>Teresina de Goiás</v>
      </c>
      <c r="BO238" s="117">
        <f t="shared" si="451"/>
        <v>0</v>
      </c>
      <c r="BP238" s="116">
        <f>HLOOKUP($BP$6,$BZ$6:DI238,BX238)</f>
        <v>0</v>
      </c>
      <c r="BQ238" s="117">
        <f>HLOOKUP($BQ$6,$DJ$6:ES238,BX238)</f>
        <v>0</v>
      </c>
      <c r="BR238" s="116">
        <f>HLOOKUP($BR$6,$ET$6:GC238,BX238)</f>
        <v>0</v>
      </c>
      <c r="BS238" s="84" t="str">
        <f t="shared" si="369"/>
        <v/>
      </c>
      <c r="BT238" s="96" t="str">
        <f>IF((SUM($BL237:$BL$254)=0),"",IF($BK238=VLOOKUP($BK238,$BM$8:$BM$254,1),IF(VLOOKUP($BK238,$BM$8:$BO$254,2)=0,"",VLOOKUP($BK238,$BM$8:$BO$254,3))," "))</f>
        <v/>
      </c>
      <c r="BU238" s="93" t="str">
        <f t="shared" si="370"/>
        <v/>
      </c>
      <c r="BV238" s="90" t="str">
        <f t="shared" si="371"/>
        <v/>
      </c>
      <c r="BW238" s="93" t="str">
        <f t="shared" si="372"/>
        <v/>
      </c>
      <c r="BX238" s="97">
        <v>233</v>
      </c>
      <c r="BY238" s="29"/>
      <c r="BZ238" s="113"/>
      <c r="CA238" s="113">
        <f t="shared" si="373"/>
        <v>0</v>
      </c>
      <c r="CB238" s="113">
        <f t="shared" si="374"/>
        <v>0</v>
      </c>
      <c r="CC238" s="113">
        <f t="shared" si="375"/>
        <v>0</v>
      </c>
      <c r="CD238" s="113">
        <f t="shared" si="376"/>
        <v>0</v>
      </c>
      <c r="CE238" s="113">
        <f t="shared" ca="1" si="377"/>
        <v>0</v>
      </c>
      <c r="CF238" s="113">
        <f t="shared" si="378"/>
        <v>19</v>
      </c>
      <c r="CG238" s="113">
        <f t="shared" si="379"/>
        <v>15</v>
      </c>
      <c r="CH238" s="113">
        <f t="shared" si="380"/>
        <v>0</v>
      </c>
      <c r="CI238" s="113">
        <f t="shared" si="340"/>
        <v>0</v>
      </c>
      <c r="CJ238" s="113">
        <f t="shared" si="341"/>
        <v>0</v>
      </c>
      <c r="CK238" s="113">
        <f t="shared" si="381"/>
        <v>12</v>
      </c>
      <c r="CL238" s="113">
        <f t="shared" si="382"/>
        <v>0</v>
      </c>
      <c r="CM238" s="113">
        <f t="shared" si="383"/>
        <v>0</v>
      </c>
      <c r="CN238" s="113">
        <f t="shared" si="384"/>
        <v>0</v>
      </c>
      <c r="CO238" s="113">
        <f t="shared" si="385"/>
        <v>20</v>
      </c>
      <c r="CP238" s="113">
        <f t="shared" si="386"/>
        <v>0</v>
      </c>
      <c r="CQ238" s="113">
        <f t="shared" si="387"/>
        <v>0</v>
      </c>
      <c r="CR238" s="113">
        <f t="shared" si="388"/>
        <v>0</v>
      </c>
      <c r="CS238" s="113">
        <f t="shared" si="342"/>
        <v>0</v>
      </c>
      <c r="CT238" s="113">
        <f t="shared" si="343"/>
        <v>0</v>
      </c>
      <c r="CU238" s="113">
        <f t="shared" si="344"/>
        <v>0</v>
      </c>
      <c r="CV238" s="113">
        <f t="shared" si="345"/>
        <v>0</v>
      </c>
      <c r="CW238" s="113">
        <f t="shared" si="389"/>
        <v>30</v>
      </c>
      <c r="CX238" s="113">
        <f t="shared" si="346"/>
        <v>0</v>
      </c>
      <c r="CY238" s="113">
        <f t="shared" si="347"/>
        <v>0</v>
      </c>
      <c r="CZ238" s="113">
        <f t="shared" si="348"/>
        <v>0</v>
      </c>
      <c r="DA238" s="113">
        <f t="shared" si="390"/>
        <v>0</v>
      </c>
      <c r="DB238" s="113">
        <f t="shared" si="391"/>
        <v>115</v>
      </c>
      <c r="DC238" s="113">
        <f t="shared" si="392"/>
        <v>0</v>
      </c>
      <c r="DD238" s="113">
        <f t="shared" si="393"/>
        <v>0</v>
      </c>
      <c r="DE238" s="113">
        <f t="shared" si="394"/>
        <v>0</v>
      </c>
      <c r="DF238" s="113">
        <f t="shared" si="395"/>
        <v>0</v>
      </c>
      <c r="DG238" s="113">
        <f t="shared" si="396"/>
        <v>0</v>
      </c>
      <c r="DH238" s="113">
        <f t="shared" si="397"/>
        <v>0</v>
      </c>
      <c r="DI238" s="113">
        <f t="shared" si="398"/>
        <v>0</v>
      </c>
      <c r="DJ238" s="113"/>
      <c r="DK238" s="113">
        <f t="shared" si="399"/>
        <v>0</v>
      </c>
      <c r="DL238" s="113">
        <f t="shared" si="400"/>
        <v>0</v>
      </c>
      <c r="DM238" s="113">
        <f t="shared" si="401"/>
        <v>0</v>
      </c>
      <c r="DN238" s="113">
        <f t="shared" si="402"/>
        <v>0</v>
      </c>
      <c r="DO238" s="113">
        <f t="shared" si="403"/>
        <v>0</v>
      </c>
      <c r="DP238" s="113">
        <f t="shared" si="404"/>
        <v>19</v>
      </c>
      <c r="DQ238" s="113">
        <f t="shared" si="405"/>
        <v>15</v>
      </c>
      <c r="DR238" s="113">
        <f t="shared" si="406"/>
        <v>0</v>
      </c>
      <c r="DS238" s="113">
        <f t="shared" si="349"/>
        <v>0</v>
      </c>
      <c r="DT238" s="113">
        <f t="shared" si="350"/>
        <v>0</v>
      </c>
      <c r="DU238" s="113">
        <f t="shared" si="407"/>
        <v>12</v>
      </c>
      <c r="DV238" s="113">
        <f t="shared" si="408"/>
        <v>0</v>
      </c>
      <c r="DW238" s="113">
        <f t="shared" si="409"/>
        <v>0</v>
      </c>
      <c r="DX238" s="113">
        <f t="shared" si="410"/>
        <v>0</v>
      </c>
      <c r="DY238" s="113">
        <f t="shared" si="411"/>
        <v>20</v>
      </c>
      <c r="DZ238" s="113">
        <f t="shared" si="412"/>
        <v>0</v>
      </c>
      <c r="EA238" s="113">
        <f t="shared" si="413"/>
        <v>0</v>
      </c>
      <c r="EB238" s="113">
        <f t="shared" si="414"/>
        <v>0</v>
      </c>
      <c r="EC238" s="113">
        <f t="shared" si="351"/>
        <v>0</v>
      </c>
      <c r="ED238" s="113">
        <f t="shared" si="352"/>
        <v>0</v>
      </c>
      <c r="EE238" s="113">
        <f t="shared" si="353"/>
        <v>0</v>
      </c>
      <c r="EF238" s="113">
        <f t="shared" si="354"/>
        <v>0</v>
      </c>
      <c r="EG238" s="113">
        <f t="shared" si="415"/>
        <v>30</v>
      </c>
      <c r="EH238" s="113">
        <f t="shared" si="355"/>
        <v>0</v>
      </c>
      <c r="EI238" s="113">
        <f t="shared" si="356"/>
        <v>0</v>
      </c>
      <c r="EJ238" s="113">
        <f t="shared" si="357"/>
        <v>0</v>
      </c>
      <c r="EK238" s="113">
        <f t="shared" si="416"/>
        <v>0</v>
      </c>
      <c r="EL238" s="113">
        <f t="shared" si="417"/>
        <v>115</v>
      </c>
      <c r="EM238" s="113">
        <f t="shared" si="418"/>
        <v>0</v>
      </c>
      <c r="EN238" s="113">
        <f t="shared" si="419"/>
        <v>0</v>
      </c>
      <c r="EO238" s="113">
        <f t="shared" si="420"/>
        <v>0</v>
      </c>
      <c r="EP238" s="113">
        <f t="shared" si="421"/>
        <v>0</v>
      </c>
      <c r="EQ238" s="113">
        <f t="shared" si="422"/>
        <v>0</v>
      </c>
      <c r="ER238" s="113">
        <f t="shared" si="423"/>
        <v>0</v>
      </c>
      <c r="ES238" s="113">
        <f t="shared" si="424"/>
        <v>0</v>
      </c>
      <c r="ET238" s="113"/>
      <c r="EU238" s="113">
        <f t="shared" si="425"/>
        <v>0</v>
      </c>
      <c r="EV238" s="113">
        <f t="shared" si="426"/>
        <v>0</v>
      </c>
      <c r="EW238" s="113">
        <f t="shared" si="427"/>
        <v>0</v>
      </c>
      <c r="EX238" s="113">
        <f t="shared" si="428"/>
        <v>0</v>
      </c>
      <c r="EY238" s="113">
        <f t="shared" si="429"/>
        <v>0</v>
      </c>
      <c r="EZ238" s="113">
        <f t="shared" si="430"/>
        <v>23</v>
      </c>
      <c r="FA238" s="113">
        <f t="shared" si="431"/>
        <v>120</v>
      </c>
      <c r="FB238" s="113">
        <f t="shared" si="432"/>
        <v>0</v>
      </c>
      <c r="FC238" s="113">
        <f t="shared" si="358"/>
        <v>0</v>
      </c>
      <c r="FD238" s="113">
        <f t="shared" si="359"/>
        <v>0</v>
      </c>
      <c r="FE238" s="113">
        <f t="shared" si="433"/>
        <v>354</v>
      </c>
      <c r="FF238" s="113">
        <f t="shared" si="434"/>
        <v>0</v>
      </c>
      <c r="FG238" s="113">
        <f t="shared" si="435"/>
        <v>0</v>
      </c>
      <c r="FH238" s="113">
        <f t="shared" si="436"/>
        <v>0</v>
      </c>
      <c r="FI238" s="113">
        <f t="shared" si="437"/>
        <v>29</v>
      </c>
      <c r="FJ238" s="113">
        <f t="shared" si="438"/>
        <v>0</v>
      </c>
      <c r="FK238" s="113">
        <f t="shared" si="439"/>
        <v>0</v>
      </c>
      <c r="FL238" s="113">
        <f t="shared" si="440"/>
        <v>0</v>
      </c>
      <c r="FM238" s="113">
        <f t="shared" si="360"/>
        <v>0</v>
      </c>
      <c r="FN238" s="113">
        <f t="shared" si="361"/>
        <v>0</v>
      </c>
      <c r="FO238" s="113">
        <f t="shared" si="362"/>
        <v>0</v>
      </c>
      <c r="FP238" s="113">
        <f t="shared" si="363"/>
        <v>0</v>
      </c>
      <c r="FQ238" s="113">
        <f t="shared" si="441"/>
        <v>332</v>
      </c>
      <c r="FR238" s="113">
        <f t="shared" si="364"/>
        <v>0</v>
      </c>
      <c r="FS238" s="113">
        <f t="shared" si="365"/>
        <v>0</v>
      </c>
      <c r="FT238" s="113">
        <f t="shared" si="366"/>
        <v>0</v>
      </c>
      <c r="FU238" s="113">
        <f t="shared" si="442"/>
        <v>0</v>
      </c>
      <c r="FV238" s="113">
        <f t="shared" si="443"/>
        <v>290</v>
      </c>
      <c r="FW238" s="113">
        <f t="shared" si="444"/>
        <v>0</v>
      </c>
      <c r="FX238" s="113">
        <f t="shared" si="445"/>
        <v>0</v>
      </c>
      <c r="FY238" s="113">
        <f t="shared" si="446"/>
        <v>0</v>
      </c>
      <c r="FZ238" s="113">
        <f t="shared" si="447"/>
        <v>0</v>
      </c>
      <c r="GA238" s="113">
        <f t="shared" si="448"/>
        <v>0</v>
      </c>
      <c r="GB238" s="113">
        <f t="shared" si="449"/>
        <v>0</v>
      </c>
      <c r="GC238" s="113">
        <f t="shared" si="450"/>
        <v>0</v>
      </c>
    </row>
    <row r="239" spans="2:185" ht="12.75" customHeight="1" x14ac:dyDescent="0.2">
      <c r="B239" s="124">
        <v>232</v>
      </c>
      <c r="C239" s="121" t="s">
        <v>496</v>
      </c>
      <c r="D239" s="126" t="s">
        <v>269</v>
      </c>
      <c r="E239" s="40">
        <f>SUMIF(Entrada_Dados_Ano_2012!$C$7:$C$253,D239,Entrada_Dados_Ano_2012!$D$7:$D$253)</f>
        <v>0</v>
      </c>
      <c r="F239" s="40">
        <f>SUMIF(Entrada_Dados_Ano_2012!$C$7:$C$253,D239,Entrada_Dados_Ano_2012!$E$7:$E$253)</f>
        <v>0</v>
      </c>
      <c r="G239" s="40">
        <f>SUMIF(Entrada_Dados_Ano_2012!$C$7:$C$253,D239,Entrada_Dados_Ano_2012!$F$7:$F$253)</f>
        <v>0</v>
      </c>
      <c r="H239" s="40">
        <f ca="1">SUMIF(Entrada_Dados_Ano_2012!$C$7:$C$253,D239,Entrada_Dados_Ano_2012!$G$7:$G$251)</f>
        <v>0</v>
      </c>
      <c r="I239" s="40">
        <f>SUMIF(Entrada_Dados_Ano_2012!$C$7:$C$251,D239,Entrada_Dados_Ano_2012!$H$7:$H$253)</f>
        <v>20</v>
      </c>
      <c r="J239" s="40">
        <f>SUMIF(Entrada_Dados_Ano_2012!$C$7:$C$253,D239,Entrada_Dados_Ano_2012!$I$7:$I$253)</f>
        <v>0</v>
      </c>
      <c r="K239" s="40">
        <f>SUMIF(Entrada_Dados_Ano_2012!$C$7:$C$253,D239,Entrada_Dados_Ano_2012!$J$7:$J$253)</f>
        <v>0</v>
      </c>
      <c r="L239" s="40">
        <f>SUMIF(Entrada_Dados_Ano_2012!$C$7:$C$253,D239,Entrada_Dados_Ano_2012!$K$7:$K$253)</f>
        <v>0</v>
      </c>
      <c r="M239" s="40">
        <f>SUMIF(Entrada_Dados_Ano_2012!$C$7:$C$253,D239,Entrada_Dados_Ano_2012!$L$7:$L$253)</f>
        <v>0</v>
      </c>
      <c r="N239" s="40">
        <f>SUMIF(Entrada_Dados_Ano_2012!$C$7:$C$253,D239,Entrada_Dados_Ano_2012!$M$7:$M$253)</f>
        <v>0</v>
      </c>
      <c r="O239" s="40">
        <f>SUMIF(Entrada_Dados_Ano_2012!$C$7:$C$253,D239,Entrada_Dados_Ano_2012!$N$7:$N$253)</f>
        <v>0</v>
      </c>
      <c r="P239" s="40">
        <f>SUMIF(Entrada_Dados_Ano_2012!$C$7:$C$253,D239,Entrada_Dados_Ano_2012!$O$7:$O$253)</f>
        <v>0</v>
      </c>
      <c r="Q239" s="40">
        <f>SUMIF(Entrada_Dados_Ano_2012!$C$7:$C$253,D239,Entrada_Dados_Ano_2012!$P$7:$P$253)</f>
        <v>135</v>
      </c>
      <c r="R239" s="40">
        <f>SUMIF(Entrada_Dados_Ano_2012!$C$7:$C$253,D239,Entrada_Dados_Ano_2012!$Q$7:$Q$253)</f>
        <v>0</v>
      </c>
      <c r="S239" s="40">
        <f>SUMIF(Entrada_Dados_Ano_2012!$C$7:$C$253,D239,Entrada_Dados_Ano_2012!$R$7:$R$253)</f>
        <v>250</v>
      </c>
      <c r="T239" s="40">
        <f>SUMIF(Entrada_Dados_Ano_2012!$C$7:$C$253,D239,Entrada_Dados_Ano_2012!$S$7:$S$253)</f>
        <v>300</v>
      </c>
      <c r="U239" s="40">
        <f>SUMIF(Entrada_Dados_Ano_2012!$C$7:$C$253,D239,Entrada_Dados_Ano_2012!$T$7:$T$253)</f>
        <v>0</v>
      </c>
      <c r="V239" s="40">
        <f>SUMIF(Entrada_Dados_Ano_2012!$C$7:$C$253,D239,Entrada_Dados_Ano_2012!$U$7:$U$253)</f>
        <v>25</v>
      </c>
      <c r="W239" s="145">
        <f>SUMIF(Entrada_Dados_Ano_2012!$C$7:$C$253,D239,Entrada_Dados_Ano_2012!$V$7:$V$253)</f>
        <v>0</v>
      </c>
      <c r="X239" s="142">
        <f>SUMIF(Entrada_Dados_Ano_2012!$C$7:$C$253,D239,Entrada_Dados_Ano_2012!$Y$7:$Y$253)</f>
        <v>0</v>
      </c>
      <c r="Y239" s="40">
        <f>SUMIF(Entrada_Dados_Ano_2012!$C$7:$C$253,D239,Entrada_Dados_Ano_2012!$Z$7:$Z$253)</f>
        <v>0</v>
      </c>
      <c r="Z239" s="40">
        <f>SUMIF(Entrada_Dados_Ano_2012!$C$7:$C$253,D239,Entrada_Dados_Ano_2012!$AA$7:$AA$253)</f>
        <v>0</v>
      </c>
      <c r="AA239" s="40">
        <f>SUMIF(Entrada_Dados_Ano_2012!$C$7:$C$253,D239,Entrada_Dados_Ano_2012!$AB$7:$AB$253)</f>
        <v>0</v>
      </c>
      <c r="AB239" s="40">
        <f>SUMIF(Entrada_Dados_Ano_2012!$C$7:$C$253,D239,Entrada_Dados_Ano_2012!$AC$7:$AC$253)</f>
        <v>20</v>
      </c>
      <c r="AC239" s="40">
        <f>SUMIF(Entrada_Dados_Ano_2012!$C$7:$C$253,D239,Entrada_Dados_Ano_2012!$AD$7:$AD$253)</f>
        <v>0</v>
      </c>
      <c r="AD239" s="40">
        <f>SUMIF(Entrada_Dados_Ano_2012!$C$7:$C$253,D239,Entrada_Dados_Ano_2012!$AE$7:$AE$253)</f>
        <v>0</v>
      </c>
      <c r="AE239" s="40">
        <f>SUMIF(Entrada_Dados_Ano_2012!$C$7:$C$253,D239,Entrada_Dados_Ano_2012!$AF$7:$AF$253)</f>
        <v>0</v>
      </c>
      <c r="AF239" s="40">
        <f>SUMIF(Entrada_Dados_Ano_2012!$C$7:$C$253,D239,Entrada_Dados_Ano_2012!$AG$7:$AG$253)</f>
        <v>0</v>
      </c>
      <c r="AG239" s="40">
        <f>SUMIF(Entrada_Dados_Ano_2012!$C$7:$C$253,D239,Entrada_Dados_Ano_2012!$AH$7:$AH$253)</f>
        <v>0</v>
      </c>
      <c r="AH239" s="40">
        <f>SUMIF(Entrada_Dados_Ano_2012!$C$7:$C$253,D239,Entrada_Dados_Ano_2012!$AI$7:$AI$253)</f>
        <v>0</v>
      </c>
      <c r="AI239" s="40">
        <f>SUMIF(Entrada_Dados_Ano_2012!$C$7:$C$253,D239,Entrada_Dados_Ano_2012!$AJ$7:$AJ$253)</f>
        <v>0</v>
      </c>
      <c r="AJ239" s="40">
        <f>SUMIF(Entrada_Dados_Ano_2012!$C$7:$C$253,D239,Entrada_Dados_Ano_2012!$AK$7:$AK$253)</f>
        <v>135</v>
      </c>
      <c r="AK239" s="40">
        <f>SUMIF(Entrada_Dados_Ano_2012!$C$7:$C$253,D239,Entrada_Dados_Ano_2012!$AL$7:$AL$253)</f>
        <v>0</v>
      </c>
      <c r="AL239" s="40">
        <f>SUMIF(Entrada_Dados_Ano_2012!$C$7:$C$253,D239,Entrada_Dados_Ano_2012!$AM$7:$AM$253)</f>
        <v>250</v>
      </c>
      <c r="AM239" s="40">
        <f>SUMIF(Entrada_Dados_Ano_2012!$C$7:$C$253,D239,Entrada_Dados_Ano_2012!$AN$7:$AN$253)</f>
        <v>300</v>
      </c>
      <c r="AN239" s="40">
        <f>SUMIF(Entrada_Dados_Ano_2012!$C$7:$C$253,D239,Entrada_Dados_Ano_2012!$AO$7:$AO$253)</f>
        <v>0</v>
      </c>
      <c r="AO239" s="40">
        <f>SUMIF(Entrada_Dados_Ano_2012!$C$7:$C$253,D239,Entrada_Dados_Ano_2012!$AP$7:$AP$253)</f>
        <v>25</v>
      </c>
      <c r="AP239" s="145">
        <f>SUMIF(Entrada_Dados_Ano_2012!$C$7:$C$253,D239,Entrada_Dados_Ano_2012!$AQ$7:$AQ$253)</f>
        <v>0</v>
      </c>
      <c r="AQ239" s="142">
        <f>SUMIF(Entrada_Dados_Ano_2012!$C$7:$C$253,D239,Entrada_Dados_Ano_2012!$AT$7:$AT$253)</f>
        <v>0</v>
      </c>
      <c r="AR239" s="40">
        <f>SUMIF(Entrada_Dados_Ano_2012!$C$7:$C$253,D239,Entrada_Dados_Ano_2012!$AU$7:$AU$253)</f>
        <v>0</v>
      </c>
      <c r="AS239" s="40">
        <f>SUMIF(Entrada_Dados_Ano_2012!$C$7:$C$253,D239,Entrada_Dados_Ano_2012!$AV$7:$AV$253)</f>
        <v>0</v>
      </c>
      <c r="AT239" s="40">
        <f>SUMIF(Entrada_Dados_Ano_2012!$C$7:$C$253,D239,Entrada_Dados_Ano_2012!$AW$7:$AW$253)</f>
        <v>0</v>
      </c>
      <c r="AU239" s="40">
        <f>SUMIF(Entrada_Dados_Ano_2012!$C$7:$C$253,D239,Entrada_Dados_Ano_2012!$AX$7:$AX$253)</f>
        <v>31</v>
      </c>
      <c r="AV239" s="40">
        <f>SUMIF(Entrada_Dados_Ano_2012!$C$7:$C$253,D239,Entrada_Dados_Ano_2012!$AY$7:$AY$253)</f>
        <v>0</v>
      </c>
      <c r="AW239" s="40">
        <f>SUMIF(Entrada_Dados_Ano_2012!$C$7:$C$253,D239,Entrada_Dados_Ano_2012!$AZ$7:$AZ$253)</f>
        <v>0</v>
      </c>
      <c r="AX239" s="40">
        <f>SUMIF(Entrada_Dados_Ano_2012!$C$7:$C$253,D239,Entrada_Dados_Ano_2012!$BA$7:$BA$253)</f>
        <v>0</v>
      </c>
      <c r="AY239" s="40">
        <f>SUMIF(Entrada_Dados_Ano_2012!$C$7:$C$253,D239,Entrada_Dados_Ano_2012!$BB$7:$BB$253)</f>
        <v>0</v>
      </c>
      <c r="AZ239" s="40">
        <f>SUMIF(Entrada_Dados_Ano_2012!$C$7:$C$253,D239,Entrada_Dados_Ano_2012!$BC$7:$BC$253)</f>
        <v>0</v>
      </c>
      <c r="BA239" s="40">
        <f>SUMIF(Entrada_Dados_Ano_2012!$C$7:$C$253,D239,Entrada_Dados_Ano_2012!$BD$7:$BD$253)</f>
        <v>0</v>
      </c>
      <c r="BB239" s="40">
        <f>SUMIF(Entrada_Dados_Ano_2012!$C$7:$C$253,D239,Entrada_Dados_Ano_2012!$BE$7:$BE$253)</f>
        <v>0</v>
      </c>
      <c r="BC239" s="40">
        <f>SUMIF(Entrada_Dados_Ano_2012!$C$7:$C$253,D239,Entrada_Dados_Ano_2012!$BF$7:$BF$253)</f>
        <v>1950</v>
      </c>
      <c r="BD239" s="40">
        <f>SUMIF(Entrada_Dados_Ano_2012!$C$7:$C$253,D239,Entrada_Dados_Ano_2012!$BG$7:$BG$253)</f>
        <v>0</v>
      </c>
      <c r="BE239" s="40">
        <f>SUMIF(Entrada_Dados_Ano_2012!$C$7:$C$253,D239,Entrada_Dados_Ano_2012!$BH$7:$BH$253)</f>
        <v>1650</v>
      </c>
      <c r="BF239" s="40">
        <f>SUMIF(Entrada_Dados_Ano_2012!$C$7:$C$253,D239,Entrada_Dados_Ano_2012!$BI$7:$BI$253)</f>
        <v>900</v>
      </c>
      <c r="BG239" s="40">
        <f>SUMIF(Entrada_Dados_Ano_2012!$C$7:$C$253,D239,Entrada_Dados_Ano_2012!$BJ$7:$BJ$253)</f>
        <v>0</v>
      </c>
      <c r="BH239" s="40">
        <f>SUMIF(Entrada_Dados_Ano_2012!$C$7:$C$253,D239,Entrada_Dados_Ano_2012!$BK$7:$BK$253)</f>
        <v>1800</v>
      </c>
      <c r="BI239" s="40">
        <f>SUMIF(Entrada_Dados_Ano_2012!$C$7:$C$253,D239,Entrada_Dados_Ano_2012!$BL$7:$BL$253)</f>
        <v>0</v>
      </c>
      <c r="BK239" s="80">
        <v>232</v>
      </c>
      <c r="BL239" s="81">
        <f t="shared" si="367"/>
        <v>0</v>
      </c>
      <c r="BM239" s="80" t="str">
        <f>IF(BL239=1,SUM($BL$8:BL239),"")</f>
        <v/>
      </c>
      <c r="BN239" s="86" t="str">
        <f t="shared" si="368"/>
        <v>Terezópolis de Goiás</v>
      </c>
      <c r="BO239" s="117">
        <f t="shared" si="451"/>
        <v>0</v>
      </c>
      <c r="BP239" s="116">
        <f>HLOOKUP($BP$6,$BZ$6:DI239,BX239)</f>
        <v>0</v>
      </c>
      <c r="BQ239" s="117">
        <f>HLOOKUP($BQ$6,$DJ$6:ES239,BX239)</f>
        <v>0</v>
      </c>
      <c r="BR239" s="116">
        <f>HLOOKUP($BR$6,$ET$6:GC239,BX239)</f>
        <v>0</v>
      </c>
      <c r="BS239" s="84" t="str">
        <f t="shared" si="369"/>
        <v/>
      </c>
      <c r="BT239" s="96" t="str">
        <f>IF((SUM($BL238:$BL$254)=0),"",IF($BK239=VLOOKUP($BK239,$BM$8:$BM$254,1),IF(VLOOKUP($BK239,$BM$8:$BO$254,2)=0,"",VLOOKUP($BK239,$BM$8:$BO$254,3))," "))</f>
        <v/>
      </c>
      <c r="BU239" s="93" t="str">
        <f t="shared" si="370"/>
        <v/>
      </c>
      <c r="BV239" s="90" t="str">
        <f t="shared" si="371"/>
        <v/>
      </c>
      <c r="BW239" s="93" t="str">
        <f t="shared" si="372"/>
        <v/>
      </c>
      <c r="BX239" s="97">
        <v>234</v>
      </c>
      <c r="BY239" s="29"/>
      <c r="BZ239" s="113"/>
      <c r="CA239" s="113">
        <f t="shared" si="373"/>
        <v>0</v>
      </c>
      <c r="CB239" s="113">
        <f t="shared" si="374"/>
        <v>0</v>
      </c>
      <c r="CC239" s="113">
        <f t="shared" si="375"/>
        <v>0</v>
      </c>
      <c r="CD239" s="113">
        <f t="shared" si="376"/>
        <v>0</v>
      </c>
      <c r="CE239" s="113">
        <f t="shared" ca="1" si="377"/>
        <v>0</v>
      </c>
      <c r="CF239" s="113">
        <f t="shared" si="378"/>
        <v>20</v>
      </c>
      <c r="CG239" s="113">
        <f t="shared" si="379"/>
        <v>55</v>
      </c>
      <c r="CH239" s="113">
        <f t="shared" si="380"/>
        <v>0</v>
      </c>
      <c r="CI239" s="113">
        <f t="shared" si="340"/>
        <v>0</v>
      </c>
      <c r="CJ239" s="113">
        <f t="shared" si="341"/>
        <v>0</v>
      </c>
      <c r="CK239" s="113">
        <f t="shared" si="381"/>
        <v>0</v>
      </c>
      <c r="CL239" s="113">
        <f t="shared" si="382"/>
        <v>0</v>
      </c>
      <c r="CM239" s="113">
        <f t="shared" si="383"/>
        <v>0</v>
      </c>
      <c r="CN239" s="113">
        <f t="shared" si="384"/>
        <v>0</v>
      </c>
      <c r="CO239" s="113">
        <f t="shared" si="385"/>
        <v>0</v>
      </c>
      <c r="CP239" s="113">
        <f t="shared" si="386"/>
        <v>0</v>
      </c>
      <c r="CQ239" s="113">
        <f t="shared" si="387"/>
        <v>0</v>
      </c>
      <c r="CR239" s="113">
        <f t="shared" si="388"/>
        <v>0</v>
      </c>
      <c r="CS239" s="113">
        <f t="shared" si="342"/>
        <v>0</v>
      </c>
      <c r="CT239" s="113">
        <f t="shared" si="343"/>
        <v>115</v>
      </c>
      <c r="CU239" s="113">
        <f t="shared" si="344"/>
        <v>4</v>
      </c>
      <c r="CV239" s="113">
        <f t="shared" si="345"/>
        <v>0</v>
      </c>
      <c r="CW239" s="113">
        <f t="shared" si="389"/>
        <v>135</v>
      </c>
      <c r="CX239" s="113">
        <f t="shared" si="346"/>
        <v>0</v>
      </c>
      <c r="CY239" s="113">
        <f t="shared" si="347"/>
        <v>0</v>
      </c>
      <c r="CZ239" s="113">
        <f t="shared" si="348"/>
        <v>0</v>
      </c>
      <c r="DA239" s="113">
        <f t="shared" si="390"/>
        <v>0</v>
      </c>
      <c r="DB239" s="113">
        <f t="shared" si="391"/>
        <v>250</v>
      </c>
      <c r="DC239" s="113">
        <f t="shared" si="392"/>
        <v>0</v>
      </c>
      <c r="DD239" s="113">
        <f t="shared" si="393"/>
        <v>300</v>
      </c>
      <c r="DE239" s="113">
        <f t="shared" si="394"/>
        <v>0</v>
      </c>
      <c r="DF239" s="113">
        <f t="shared" si="395"/>
        <v>15</v>
      </c>
      <c r="DG239" s="113">
        <f t="shared" si="396"/>
        <v>25</v>
      </c>
      <c r="DH239" s="113">
        <f t="shared" si="397"/>
        <v>0</v>
      </c>
      <c r="DI239" s="113">
        <f t="shared" si="398"/>
        <v>0</v>
      </c>
      <c r="DJ239" s="113"/>
      <c r="DK239" s="113">
        <f t="shared" si="399"/>
        <v>0</v>
      </c>
      <c r="DL239" s="113">
        <f t="shared" si="400"/>
        <v>0</v>
      </c>
      <c r="DM239" s="113">
        <f t="shared" si="401"/>
        <v>0</v>
      </c>
      <c r="DN239" s="113">
        <f t="shared" si="402"/>
        <v>0</v>
      </c>
      <c r="DO239" s="113">
        <f t="shared" si="403"/>
        <v>0</v>
      </c>
      <c r="DP239" s="113">
        <f t="shared" si="404"/>
        <v>20</v>
      </c>
      <c r="DQ239" s="113">
        <f t="shared" si="405"/>
        <v>55</v>
      </c>
      <c r="DR239" s="113">
        <f t="shared" si="406"/>
        <v>0</v>
      </c>
      <c r="DS239" s="113">
        <f t="shared" si="349"/>
        <v>0</v>
      </c>
      <c r="DT239" s="113">
        <f t="shared" si="350"/>
        <v>0</v>
      </c>
      <c r="DU239" s="113">
        <f t="shared" si="407"/>
        <v>0</v>
      </c>
      <c r="DV239" s="113">
        <f t="shared" si="408"/>
        <v>0</v>
      </c>
      <c r="DW239" s="113">
        <f t="shared" si="409"/>
        <v>0</v>
      </c>
      <c r="DX239" s="113">
        <f t="shared" si="410"/>
        <v>0</v>
      </c>
      <c r="DY239" s="113">
        <f t="shared" si="411"/>
        <v>0</v>
      </c>
      <c r="DZ239" s="113">
        <f t="shared" si="412"/>
        <v>0</v>
      </c>
      <c r="EA239" s="113">
        <f t="shared" si="413"/>
        <v>0</v>
      </c>
      <c r="EB239" s="113">
        <f t="shared" si="414"/>
        <v>0</v>
      </c>
      <c r="EC239" s="113">
        <f t="shared" si="351"/>
        <v>0</v>
      </c>
      <c r="ED239" s="113">
        <f t="shared" si="352"/>
        <v>115</v>
      </c>
      <c r="EE239" s="113">
        <f t="shared" si="353"/>
        <v>4</v>
      </c>
      <c r="EF239" s="113">
        <f t="shared" si="354"/>
        <v>0</v>
      </c>
      <c r="EG239" s="113">
        <f t="shared" si="415"/>
        <v>135</v>
      </c>
      <c r="EH239" s="113">
        <f t="shared" si="355"/>
        <v>0</v>
      </c>
      <c r="EI239" s="113">
        <f t="shared" si="356"/>
        <v>0</v>
      </c>
      <c r="EJ239" s="113">
        <f t="shared" si="357"/>
        <v>0</v>
      </c>
      <c r="EK239" s="113">
        <f t="shared" si="416"/>
        <v>0</v>
      </c>
      <c r="EL239" s="113">
        <f t="shared" si="417"/>
        <v>250</v>
      </c>
      <c r="EM239" s="113">
        <f t="shared" si="418"/>
        <v>0</v>
      </c>
      <c r="EN239" s="113">
        <f t="shared" si="419"/>
        <v>300</v>
      </c>
      <c r="EO239" s="113">
        <f t="shared" si="420"/>
        <v>0</v>
      </c>
      <c r="EP239" s="113">
        <f t="shared" si="421"/>
        <v>15</v>
      </c>
      <c r="EQ239" s="113">
        <f t="shared" si="422"/>
        <v>25</v>
      </c>
      <c r="ER239" s="113">
        <f t="shared" si="423"/>
        <v>0</v>
      </c>
      <c r="ES239" s="113">
        <f t="shared" si="424"/>
        <v>0</v>
      </c>
      <c r="ET239" s="113"/>
      <c r="EU239" s="113">
        <f t="shared" si="425"/>
        <v>0</v>
      </c>
      <c r="EV239" s="113">
        <f t="shared" si="426"/>
        <v>0</v>
      </c>
      <c r="EW239" s="113">
        <f t="shared" si="427"/>
        <v>0</v>
      </c>
      <c r="EX239" s="113">
        <f t="shared" si="428"/>
        <v>0</v>
      </c>
      <c r="EY239" s="113">
        <f t="shared" si="429"/>
        <v>0</v>
      </c>
      <c r="EZ239" s="113">
        <f t="shared" si="430"/>
        <v>31</v>
      </c>
      <c r="FA239" s="113">
        <f t="shared" si="431"/>
        <v>1350</v>
      </c>
      <c r="FB239" s="113">
        <f t="shared" si="432"/>
        <v>0</v>
      </c>
      <c r="FC239" s="113">
        <f t="shared" si="358"/>
        <v>0</v>
      </c>
      <c r="FD239" s="113">
        <f t="shared" si="359"/>
        <v>0</v>
      </c>
      <c r="FE239" s="113">
        <f t="shared" si="433"/>
        <v>0</v>
      </c>
      <c r="FF239" s="113">
        <f t="shared" si="434"/>
        <v>0</v>
      </c>
      <c r="FG239" s="113">
        <f t="shared" si="435"/>
        <v>0</v>
      </c>
      <c r="FH239" s="113">
        <f t="shared" si="436"/>
        <v>0</v>
      </c>
      <c r="FI239" s="113">
        <f t="shared" si="437"/>
        <v>0</v>
      </c>
      <c r="FJ239" s="113">
        <f t="shared" si="438"/>
        <v>0</v>
      </c>
      <c r="FK239" s="113">
        <f t="shared" si="439"/>
        <v>0</v>
      </c>
      <c r="FL239" s="113">
        <f t="shared" si="440"/>
        <v>0</v>
      </c>
      <c r="FM239" s="113">
        <f t="shared" si="360"/>
        <v>0</v>
      </c>
      <c r="FN239" s="113">
        <f t="shared" si="361"/>
        <v>2000</v>
      </c>
      <c r="FO239" s="113">
        <f t="shared" si="362"/>
        <v>55</v>
      </c>
      <c r="FP239" s="113">
        <f t="shared" si="363"/>
        <v>0</v>
      </c>
      <c r="FQ239" s="113">
        <f t="shared" si="441"/>
        <v>1950</v>
      </c>
      <c r="FR239" s="113">
        <f t="shared" si="364"/>
        <v>0</v>
      </c>
      <c r="FS239" s="113">
        <f t="shared" si="365"/>
        <v>0</v>
      </c>
      <c r="FT239" s="113">
        <f t="shared" si="366"/>
        <v>0</v>
      </c>
      <c r="FU239" s="113">
        <f t="shared" si="442"/>
        <v>0</v>
      </c>
      <c r="FV239" s="113">
        <f t="shared" si="443"/>
        <v>1650</v>
      </c>
      <c r="FW239" s="113">
        <f t="shared" si="444"/>
        <v>0</v>
      </c>
      <c r="FX239" s="113">
        <f t="shared" si="445"/>
        <v>900</v>
      </c>
      <c r="FY239" s="113">
        <f t="shared" si="446"/>
        <v>0</v>
      </c>
      <c r="FZ239" s="113">
        <f t="shared" si="447"/>
        <v>500</v>
      </c>
      <c r="GA239" s="113">
        <f t="shared" si="448"/>
        <v>1800</v>
      </c>
      <c r="GB239" s="113">
        <f t="shared" si="449"/>
        <v>0</v>
      </c>
      <c r="GC239" s="113">
        <f t="shared" si="450"/>
        <v>0</v>
      </c>
    </row>
    <row r="240" spans="2:185" ht="12.75" customHeight="1" x14ac:dyDescent="0.2">
      <c r="B240" s="124">
        <v>233</v>
      </c>
      <c r="C240" s="121" t="s">
        <v>497</v>
      </c>
      <c r="D240" s="126" t="s">
        <v>270</v>
      </c>
      <c r="E240" s="40">
        <f>SUMIF(Entrada_Dados_Ano_2012!$C$7:$C$253,D240,Entrada_Dados_Ano_2012!$D$7:$D$253)</f>
        <v>0</v>
      </c>
      <c r="F240" s="40">
        <f>SUMIF(Entrada_Dados_Ano_2012!$C$7:$C$253,D240,Entrada_Dados_Ano_2012!$E$7:$E$253)</f>
        <v>0</v>
      </c>
      <c r="G240" s="40">
        <f>SUMIF(Entrada_Dados_Ano_2012!$C$7:$C$253,D240,Entrada_Dados_Ano_2012!$F$7:$F$253)</f>
        <v>0</v>
      </c>
      <c r="H240" s="40">
        <f ca="1">SUMIF(Entrada_Dados_Ano_2012!$C$7:$C$253,D240,Entrada_Dados_Ano_2012!$G$7:$G$251)</f>
        <v>0</v>
      </c>
      <c r="I240" s="40">
        <f>SUMIF(Entrada_Dados_Ano_2012!$C$7:$C$251,D240,Entrada_Dados_Ano_2012!$H$7:$H$253)</f>
        <v>0</v>
      </c>
      <c r="J240" s="40">
        <f>SUMIF(Entrada_Dados_Ano_2012!$C$7:$C$253,D240,Entrada_Dados_Ano_2012!$I$7:$I$253)</f>
        <v>0</v>
      </c>
      <c r="K240" s="40">
        <f>SUMIF(Entrada_Dados_Ano_2012!$C$7:$C$253,D240,Entrada_Dados_Ano_2012!$J$7:$J$253)</f>
        <v>0</v>
      </c>
      <c r="L240" s="40">
        <f>SUMIF(Entrada_Dados_Ano_2012!$C$7:$C$253,D240,Entrada_Dados_Ano_2012!$K$7:$K$253)</f>
        <v>0</v>
      </c>
      <c r="M240" s="40">
        <f>SUMIF(Entrada_Dados_Ano_2012!$C$7:$C$253,D240,Entrada_Dados_Ano_2012!$L$7:$L$253)</f>
        <v>0</v>
      </c>
      <c r="N240" s="40">
        <f>SUMIF(Entrada_Dados_Ano_2012!$C$7:$C$253,D240,Entrada_Dados_Ano_2012!$M$7:$M$253)</f>
        <v>0</v>
      </c>
      <c r="O240" s="40">
        <f>SUMIF(Entrada_Dados_Ano_2012!$C$7:$C$253,D240,Entrada_Dados_Ano_2012!$N$7:$N$253)</f>
        <v>0</v>
      </c>
      <c r="P240" s="40">
        <f>SUMIF(Entrada_Dados_Ano_2012!$C$7:$C$253,D240,Entrada_Dados_Ano_2012!$O$7:$O$253)</f>
        <v>0</v>
      </c>
      <c r="Q240" s="40">
        <f>SUMIF(Entrada_Dados_Ano_2012!$C$7:$C$253,D240,Entrada_Dados_Ano_2012!$P$7:$P$253)</f>
        <v>0</v>
      </c>
      <c r="R240" s="40">
        <f>SUMIF(Entrada_Dados_Ano_2012!$C$7:$C$253,D240,Entrada_Dados_Ano_2012!$Q$7:$Q$253)</f>
        <v>0</v>
      </c>
      <c r="S240" s="40">
        <f>SUMIF(Entrada_Dados_Ano_2012!$C$7:$C$253,D240,Entrada_Dados_Ano_2012!$R$7:$R$253)</f>
        <v>150</v>
      </c>
      <c r="T240" s="40">
        <f>SUMIF(Entrada_Dados_Ano_2012!$C$7:$C$253,D240,Entrada_Dados_Ano_2012!$S$7:$S$253)</f>
        <v>400</v>
      </c>
      <c r="U240" s="40">
        <f>SUMIF(Entrada_Dados_Ano_2012!$C$7:$C$253,D240,Entrada_Dados_Ano_2012!$T$7:$T$253)</f>
        <v>0</v>
      </c>
      <c r="V240" s="40">
        <f>SUMIF(Entrada_Dados_Ano_2012!$C$7:$C$253,D240,Entrada_Dados_Ano_2012!$U$7:$U$253)</f>
        <v>4</v>
      </c>
      <c r="W240" s="145">
        <f>SUMIF(Entrada_Dados_Ano_2012!$C$7:$C$253,D240,Entrada_Dados_Ano_2012!$V$7:$V$253)</f>
        <v>0</v>
      </c>
      <c r="X240" s="142">
        <f>SUMIF(Entrada_Dados_Ano_2012!$C$7:$C$253,D240,Entrada_Dados_Ano_2012!$Y$7:$Y$253)</f>
        <v>0</v>
      </c>
      <c r="Y240" s="40">
        <f>SUMIF(Entrada_Dados_Ano_2012!$C$7:$C$253,D240,Entrada_Dados_Ano_2012!$Z$7:$Z$253)</f>
        <v>0</v>
      </c>
      <c r="Z240" s="40">
        <f>SUMIF(Entrada_Dados_Ano_2012!$C$7:$C$253,D240,Entrada_Dados_Ano_2012!$AA$7:$AA$253)</f>
        <v>0</v>
      </c>
      <c r="AA240" s="40">
        <f>SUMIF(Entrada_Dados_Ano_2012!$C$7:$C$253,D240,Entrada_Dados_Ano_2012!$AB$7:$AB$253)</f>
        <v>0</v>
      </c>
      <c r="AB240" s="40">
        <f>SUMIF(Entrada_Dados_Ano_2012!$C$7:$C$253,D240,Entrada_Dados_Ano_2012!$AC$7:$AC$253)</f>
        <v>0</v>
      </c>
      <c r="AC240" s="40">
        <f>SUMIF(Entrada_Dados_Ano_2012!$C$7:$C$253,D240,Entrada_Dados_Ano_2012!$AD$7:$AD$253)</f>
        <v>0</v>
      </c>
      <c r="AD240" s="40">
        <f>SUMIF(Entrada_Dados_Ano_2012!$C$7:$C$253,D240,Entrada_Dados_Ano_2012!$AE$7:$AE$253)</f>
        <v>0</v>
      </c>
      <c r="AE240" s="40">
        <f>SUMIF(Entrada_Dados_Ano_2012!$C$7:$C$253,D240,Entrada_Dados_Ano_2012!$AF$7:$AF$253)</f>
        <v>0</v>
      </c>
      <c r="AF240" s="40">
        <f>SUMIF(Entrada_Dados_Ano_2012!$C$7:$C$253,D240,Entrada_Dados_Ano_2012!$AG$7:$AG$253)</f>
        <v>0</v>
      </c>
      <c r="AG240" s="40">
        <f>SUMIF(Entrada_Dados_Ano_2012!$C$7:$C$253,D240,Entrada_Dados_Ano_2012!$AH$7:$AH$253)</f>
        <v>0</v>
      </c>
      <c r="AH240" s="40">
        <f>SUMIF(Entrada_Dados_Ano_2012!$C$7:$C$253,D240,Entrada_Dados_Ano_2012!$AI$7:$AI$253)</f>
        <v>0</v>
      </c>
      <c r="AI240" s="40">
        <f>SUMIF(Entrada_Dados_Ano_2012!$C$7:$C$253,D240,Entrada_Dados_Ano_2012!$AJ$7:$AJ$253)</f>
        <v>0</v>
      </c>
      <c r="AJ240" s="40">
        <f>SUMIF(Entrada_Dados_Ano_2012!$C$7:$C$253,D240,Entrada_Dados_Ano_2012!$AK$7:$AK$253)</f>
        <v>0</v>
      </c>
      <c r="AK240" s="40">
        <f>SUMIF(Entrada_Dados_Ano_2012!$C$7:$C$253,D240,Entrada_Dados_Ano_2012!$AL$7:$AL$253)</f>
        <v>0</v>
      </c>
      <c r="AL240" s="40">
        <f>SUMIF(Entrada_Dados_Ano_2012!$C$7:$C$253,D240,Entrada_Dados_Ano_2012!$AM$7:$AM$253)</f>
        <v>150</v>
      </c>
      <c r="AM240" s="40">
        <f>SUMIF(Entrada_Dados_Ano_2012!$C$7:$C$253,D240,Entrada_Dados_Ano_2012!$AN$7:$AN$253)</f>
        <v>400</v>
      </c>
      <c r="AN240" s="40">
        <f>SUMIF(Entrada_Dados_Ano_2012!$C$7:$C$253,D240,Entrada_Dados_Ano_2012!$AO$7:$AO$253)</f>
        <v>0</v>
      </c>
      <c r="AO240" s="40">
        <f>SUMIF(Entrada_Dados_Ano_2012!$C$7:$C$253,D240,Entrada_Dados_Ano_2012!$AP$7:$AP$253)</f>
        <v>4</v>
      </c>
      <c r="AP240" s="145">
        <f>SUMIF(Entrada_Dados_Ano_2012!$C$7:$C$253,D240,Entrada_Dados_Ano_2012!$AQ$7:$AQ$253)</f>
        <v>0</v>
      </c>
      <c r="AQ240" s="142">
        <f>SUMIF(Entrada_Dados_Ano_2012!$C$7:$C$253,D240,Entrada_Dados_Ano_2012!$AT$7:$AT$253)</f>
        <v>0</v>
      </c>
      <c r="AR240" s="40">
        <f>SUMIF(Entrada_Dados_Ano_2012!$C$7:$C$253,D240,Entrada_Dados_Ano_2012!$AU$7:$AU$253)</f>
        <v>0</v>
      </c>
      <c r="AS240" s="40">
        <f>SUMIF(Entrada_Dados_Ano_2012!$C$7:$C$253,D240,Entrada_Dados_Ano_2012!$AV$7:$AV$253)</f>
        <v>0</v>
      </c>
      <c r="AT240" s="40">
        <f>SUMIF(Entrada_Dados_Ano_2012!$C$7:$C$253,D240,Entrada_Dados_Ano_2012!$AW$7:$AW$253)</f>
        <v>0</v>
      </c>
      <c r="AU240" s="40">
        <f>SUMIF(Entrada_Dados_Ano_2012!$C$7:$C$253,D240,Entrada_Dados_Ano_2012!$AX$7:$AX$253)</f>
        <v>0</v>
      </c>
      <c r="AV240" s="40">
        <f>SUMIF(Entrada_Dados_Ano_2012!$C$7:$C$253,D240,Entrada_Dados_Ano_2012!$AY$7:$AY$253)</f>
        <v>0</v>
      </c>
      <c r="AW240" s="40">
        <f>SUMIF(Entrada_Dados_Ano_2012!$C$7:$C$253,D240,Entrada_Dados_Ano_2012!$AZ$7:$AZ$253)</f>
        <v>0</v>
      </c>
      <c r="AX240" s="40">
        <f>SUMIF(Entrada_Dados_Ano_2012!$C$7:$C$253,D240,Entrada_Dados_Ano_2012!$BA$7:$BA$253)</f>
        <v>0</v>
      </c>
      <c r="AY240" s="40">
        <f>SUMIF(Entrada_Dados_Ano_2012!$C$7:$C$253,D240,Entrada_Dados_Ano_2012!$BB$7:$BB$253)</f>
        <v>0</v>
      </c>
      <c r="AZ240" s="40">
        <f>SUMIF(Entrada_Dados_Ano_2012!$C$7:$C$253,D240,Entrada_Dados_Ano_2012!$BC$7:$BC$253)</f>
        <v>0</v>
      </c>
      <c r="BA240" s="40">
        <f>SUMIF(Entrada_Dados_Ano_2012!$C$7:$C$253,D240,Entrada_Dados_Ano_2012!$BD$7:$BD$253)</f>
        <v>0</v>
      </c>
      <c r="BB240" s="40">
        <f>SUMIF(Entrada_Dados_Ano_2012!$C$7:$C$253,D240,Entrada_Dados_Ano_2012!$BE$7:$BE$253)</f>
        <v>0</v>
      </c>
      <c r="BC240" s="40">
        <f>SUMIF(Entrada_Dados_Ano_2012!$C$7:$C$253,D240,Entrada_Dados_Ano_2012!$BF$7:$BF$253)</f>
        <v>0</v>
      </c>
      <c r="BD240" s="40">
        <f>SUMIF(Entrada_Dados_Ano_2012!$C$7:$C$253,D240,Entrada_Dados_Ano_2012!$BG$7:$BG$253)</f>
        <v>0</v>
      </c>
      <c r="BE240" s="40">
        <f>SUMIF(Entrada_Dados_Ano_2012!$C$7:$C$253,D240,Entrada_Dados_Ano_2012!$BH$7:$BH$253)</f>
        <v>1275</v>
      </c>
      <c r="BF240" s="40">
        <f>SUMIF(Entrada_Dados_Ano_2012!$C$7:$C$253,D240,Entrada_Dados_Ano_2012!$BI$7:$BI$253)</f>
        <v>1200</v>
      </c>
      <c r="BG240" s="40">
        <f>SUMIF(Entrada_Dados_Ano_2012!$C$7:$C$253,D240,Entrada_Dados_Ano_2012!$BJ$7:$BJ$253)</f>
        <v>0</v>
      </c>
      <c r="BH240" s="40">
        <f>SUMIF(Entrada_Dados_Ano_2012!$C$7:$C$253,D240,Entrada_Dados_Ano_2012!$BK$7:$BK$253)</f>
        <v>264</v>
      </c>
      <c r="BI240" s="40">
        <f>SUMIF(Entrada_Dados_Ano_2012!$C$7:$C$253,D240,Entrada_Dados_Ano_2012!$BL$7:$BL$253)</f>
        <v>0</v>
      </c>
      <c r="BK240" s="80">
        <v>233</v>
      </c>
      <c r="BL240" s="81">
        <f t="shared" si="367"/>
        <v>0</v>
      </c>
      <c r="BM240" s="80" t="str">
        <f>IF(BL240=1,SUM($BL$8:BL240),"")</f>
        <v/>
      </c>
      <c r="BN240" s="86" t="str">
        <f t="shared" si="368"/>
        <v>Três Ranchos</v>
      </c>
      <c r="BO240" s="117">
        <f t="shared" si="451"/>
        <v>0</v>
      </c>
      <c r="BP240" s="116">
        <f>HLOOKUP($BP$6,$BZ$6:DI240,BX240)</f>
        <v>0</v>
      </c>
      <c r="BQ240" s="117">
        <f>HLOOKUP($BQ$6,$DJ$6:ES240,BX240)</f>
        <v>0</v>
      </c>
      <c r="BR240" s="116">
        <f>HLOOKUP($BR$6,$ET$6:GC240,BX240)</f>
        <v>0</v>
      </c>
      <c r="BS240" s="84" t="str">
        <f t="shared" si="369"/>
        <v/>
      </c>
      <c r="BT240" s="96" t="str">
        <f>IF((SUM($BL239:$BL$254)=0),"",IF($BK240=VLOOKUP($BK240,$BM$8:$BM$254,1),IF(VLOOKUP($BK240,$BM$8:$BO$254,2)=0,"",VLOOKUP($BK240,$BM$8:$BO$254,3))," "))</f>
        <v/>
      </c>
      <c r="BU240" s="93" t="str">
        <f t="shared" si="370"/>
        <v/>
      </c>
      <c r="BV240" s="90" t="str">
        <f t="shared" si="371"/>
        <v/>
      </c>
      <c r="BW240" s="93" t="str">
        <f t="shared" si="372"/>
        <v/>
      </c>
      <c r="BX240" s="97">
        <v>235</v>
      </c>
      <c r="BY240" s="29"/>
      <c r="BZ240" s="113"/>
      <c r="CA240" s="113">
        <f t="shared" si="373"/>
        <v>0</v>
      </c>
      <c r="CB240" s="113">
        <f t="shared" si="374"/>
        <v>0</v>
      </c>
      <c r="CC240" s="113">
        <f t="shared" si="375"/>
        <v>0</v>
      </c>
      <c r="CD240" s="113">
        <f t="shared" si="376"/>
        <v>0</v>
      </c>
      <c r="CE240" s="113">
        <f t="shared" ca="1" si="377"/>
        <v>0</v>
      </c>
      <c r="CF240" s="113">
        <f t="shared" si="378"/>
        <v>0</v>
      </c>
      <c r="CG240" s="113">
        <f t="shared" si="379"/>
        <v>0</v>
      </c>
      <c r="CH240" s="113">
        <f t="shared" si="380"/>
        <v>0</v>
      </c>
      <c r="CI240" s="113">
        <f t="shared" si="340"/>
        <v>0</v>
      </c>
      <c r="CJ240" s="113">
        <f t="shared" si="341"/>
        <v>0</v>
      </c>
      <c r="CK240" s="113">
        <f t="shared" si="381"/>
        <v>0</v>
      </c>
      <c r="CL240" s="113">
        <f t="shared" si="382"/>
        <v>0</v>
      </c>
      <c r="CM240" s="113">
        <f t="shared" si="383"/>
        <v>0</v>
      </c>
      <c r="CN240" s="113">
        <f t="shared" si="384"/>
        <v>0</v>
      </c>
      <c r="CO240" s="113">
        <f t="shared" si="385"/>
        <v>0</v>
      </c>
      <c r="CP240" s="113">
        <f t="shared" si="386"/>
        <v>0</v>
      </c>
      <c r="CQ240" s="113">
        <f t="shared" si="387"/>
        <v>0</v>
      </c>
      <c r="CR240" s="113">
        <f t="shared" si="388"/>
        <v>0</v>
      </c>
      <c r="CS240" s="113">
        <f t="shared" si="342"/>
        <v>8</v>
      </c>
      <c r="CT240" s="113">
        <f t="shared" si="343"/>
        <v>0</v>
      </c>
      <c r="CU240" s="113">
        <f t="shared" si="344"/>
        <v>0</v>
      </c>
      <c r="CV240" s="113">
        <f t="shared" si="345"/>
        <v>0</v>
      </c>
      <c r="CW240" s="113">
        <f t="shared" si="389"/>
        <v>0</v>
      </c>
      <c r="CX240" s="113">
        <f t="shared" si="346"/>
        <v>0</v>
      </c>
      <c r="CY240" s="113">
        <f t="shared" si="347"/>
        <v>0</v>
      </c>
      <c r="CZ240" s="113">
        <f t="shared" si="348"/>
        <v>0</v>
      </c>
      <c r="DA240" s="113">
        <f t="shared" si="390"/>
        <v>0</v>
      </c>
      <c r="DB240" s="113">
        <f t="shared" si="391"/>
        <v>150</v>
      </c>
      <c r="DC240" s="113">
        <f t="shared" si="392"/>
        <v>0</v>
      </c>
      <c r="DD240" s="113">
        <f t="shared" si="393"/>
        <v>400</v>
      </c>
      <c r="DE240" s="113">
        <f t="shared" si="394"/>
        <v>0</v>
      </c>
      <c r="DF240" s="113">
        <f t="shared" si="395"/>
        <v>0</v>
      </c>
      <c r="DG240" s="113">
        <f t="shared" si="396"/>
        <v>4</v>
      </c>
      <c r="DH240" s="113">
        <f t="shared" si="397"/>
        <v>0</v>
      </c>
      <c r="DI240" s="113">
        <f t="shared" si="398"/>
        <v>0</v>
      </c>
      <c r="DJ240" s="113"/>
      <c r="DK240" s="113">
        <f t="shared" si="399"/>
        <v>0</v>
      </c>
      <c r="DL240" s="113">
        <f t="shared" si="400"/>
        <v>0</v>
      </c>
      <c r="DM240" s="113">
        <f t="shared" si="401"/>
        <v>0</v>
      </c>
      <c r="DN240" s="113">
        <f t="shared" si="402"/>
        <v>0</v>
      </c>
      <c r="DO240" s="113">
        <f t="shared" si="403"/>
        <v>0</v>
      </c>
      <c r="DP240" s="113">
        <f t="shared" si="404"/>
        <v>0</v>
      </c>
      <c r="DQ240" s="113">
        <f t="shared" si="405"/>
        <v>0</v>
      </c>
      <c r="DR240" s="113">
        <f t="shared" si="406"/>
        <v>0</v>
      </c>
      <c r="DS240" s="113">
        <f t="shared" si="349"/>
        <v>0</v>
      </c>
      <c r="DT240" s="113">
        <f t="shared" si="350"/>
        <v>0</v>
      </c>
      <c r="DU240" s="113">
        <f t="shared" si="407"/>
        <v>0</v>
      </c>
      <c r="DV240" s="113">
        <f t="shared" si="408"/>
        <v>0</v>
      </c>
      <c r="DW240" s="113">
        <f t="shared" si="409"/>
        <v>0</v>
      </c>
      <c r="DX240" s="113">
        <f t="shared" si="410"/>
        <v>0</v>
      </c>
      <c r="DY240" s="113">
        <f t="shared" si="411"/>
        <v>0</v>
      </c>
      <c r="DZ240" s="113">
        <f t="shared" si="412"/>
        <v>0</v>
      </c>
      <c r="EA240" s="113">
        <f t="shared" si="413"/>
        <v>0</v>
      </c>
      <c r="EB240" s="113">
        <f t="shared" si="414"/>
        <v>0</v>
      </c>
      <c r="EC240" s="113">
        <f t="shared" si="351"/>
        <v>8</v>
      </c>
      <c r="ED240" s="113">
        <f t="shared" si="352"/>
        <v>0</v>
      </c>
      <c r="EE240" s="113">
        <f t="shared" si="353"/>
        <v>0</v>
      </c>
      <c r="EF240" s="113">
        <f t="shared" si="354"/>
        <v>0</v>
      </c>
      <c r="EG240" s="113">
        <f t="shared" si="415"/>
        <v>0</v>
      </c>
      <c r="EH240" s="113">
        <f t="shared" si="355"/>
        <v>0</v>
      </c>
      <c r="EI240" s="113">
        <f t="shared" si="356"/>
        <v>0</v>
      </c>
      <c r="EJ240" s="113">
        <f t="shared" si="357"/>
        <v>0</v>
      </c>
      <c r="EK240" s="113">
        <f t="shared" si="416"/>
        <v>0</v>
      </c>
      <c r="EL240" s="113">
        <f t="shared" si="417"/>
        <v>150</v>
      </c>
      <c r="EM240" s="113">
        <f t="shared" si="418"/>
        <v>0</v>
      </c>
      <c r="EN240" s="113">
        <f t="shared" si="419"/>
        <v>400</v>
      </c>
      <c r="EO240" s="113">
        <f t="shared" si="420"/>
        <v>0</v>
      </c>
      <c r="EP240" s="113">
        <f t="shared" si="421"/>
        <v>0</v>
      </c>
      <c r="EQ240" s="113">
        <f t="shared" si="422"/>
        <v>4</v>
      </c>
      <c r="ER240" s="113">
        <f t="shared" si="423"/>
        <v>0</v>
      </c>
      <c r="ES240" s="113">
        <f t="shared" si="424"/>
        <v>0</v>
      </c>
      <c r="ET240" s="113"/>
      <c r="EU240" s="113">
        <f t="shared" si="425"/>
        <v>0</v>
      </c>
      <c r="EV240" s="113">
        <f t="shared" si="426"/>
        <v>0</v>
      </c>
      <c r="EW240" s="113">
        <f t="shared" si="427"/>
        <v>0</v>
      </c>
      <c r="EX240" s="113">
        <f t="shared" si="428"/>
        <v>0</v>
      </c>
      <c r="EY240" s="113">
        <f t="shared" si="429"/>
        <v>0</v>
      </c>
      <c r="EZ240" s="113">
        <f t="shared" si="430"/>
        <v>0</v>
      </c>
      <c r="FA240" s="113">
        <f t="shared" si="431"/>
        <v>0</v>
      </c>
      <c r="FB240" s="113">
        <f t="shared" si="432"/>
        <v>0</v>
      </c>
      <c r="FC240" s="113">
        <f t="shared" si="358"/>
        <v>0</v>
      </c>
      <c r="FD240" s="113">
        <f t="shared" si="359"/>
        <v>0</v>
      </c>
      <c r="FE240" s="113">
        <f t="shared" si="433"/>
        <v>0</v>
      </c>
      <c r="FF240" s="113">
        <f t="shared" si="434"/>
        <v>0</v>
      </c>
      <c r="FG240" s="113">
        <f t="shared" si="435"/>
        <v>0</v>
      </c>
      <c r="FH240" s="113">
        <f t="shared" si="436"/>
        <v>0</v>
      </c>
      <c r="FI240" s="113">
        <f t="shared" si="437"/>
        <v>0</v>
      </c>
      <c r="FJ240" s="113">
        <f t="shared" si="438"/>
        <v>0</v>
      </c>
      <c r="FK240" s="113">
        <f t="shared" si="439"/>
        <v>0</v>
      </c>
      <c r="FL240" s="113">
        <f t="shared" si="440"/>
        <v>0</v>
      </c>
      <c r="FM240" s="113">
        <f t="shared" si="360"/>
        <v>320</v>
      </c>
      <c r="FN240" s="113">
        <f t="shared" si="361"/>
        <v>0</v>
      </c>
      <c r="FO240" s="113">
        <f t="shared" si="362"/>
        <v>0</v>
      </c>
      <c r="FP240" s="113">
        <f t="shared" si="363"/>
        <v>0</v>
      </c>
      <c r="FQ240" s="113">
        <f t="shared" si="441"/>
        <v>0</v>
      </c>
      <c r="FR240" s="113">
        <f t="shared" si="364"/>
        <v>0</v>
      </c>
      <c r="FS240" s="113">
        <f t="shared" si="365"/>
        <v>0</v>
      </c>
      <c r="FT240" s="113">
        <f t="shared" si="366"/>
        <v>0</v>
      </c>
      <c r="FU240" s="113">
        <f t="shared" si="442"/>
        <v>0</v>
      </c>
      <c r="FV240" s="113">
        <f t="shared" si="443"/>
        <v>1275</v>
      </c>
      <c r="FW240" s="113">
        <f t="shared" si="444"/>
        <v>0</v>
      </c>
      <c r="FX240" s="113">
        <f t="shared" si="445"/>
        <v>1200</v>
      </c>
      <c r="FY240" s="113">
        <f t="shared" si="446"/>
        <v>0</v>
      </c>
      <c r="FZ240" s="113">
        <f t="shared" si="447"/>
        <v>0</v>
      </c>
      <c r="GA240" s="113">
        <f t="shared" si="448"/>
        <v>264</v>
      </c>
      <c r="GB240" s="113">
        <f t="shared" si="449"/>
        <v>0</v>
      </c>
      <c r="GC240" s="113">
        <f t="shared" si="450"/>
        <v>0</v>
      </c>
    </row>
    <row r="241" spans="1:185" ht="12.75" customHeight="1" x14ac:dyDescent="0.2">
      <c r="B241" s="124">
        <v>234</v>
      </c>
      <c r="C241" s="121" t="s">
        <v>498</v>
      </c>
      <c r="D241" s="126" t="s">
        <v>271</v>
      </c>
      <c r="E241" s="40">
        <f>SUMIF(Entrada_Dados_Ano_2012!$C$7:$C$253,D241,Entrada_Dados_Ano_2012!$D$7:$D$253)</f>
        <v>0</v>
      </c>
      <c r="F241" s="40">
        <f>SUMIF(Entrada_Dados_Ano_2012!$C$7:$C$253,D241,Entrada_Dados_Ano_2012!$E$7:$E$253)</f>
        <v>0</v>
      </c>
      <c r="G241" s="40">
        <f>SUMIF(Entrada_Dados_Ano_2012!$C$7:$C$253,D241,Entrada_Dados_Ano_2012!$F$7:$F$253)</f>
        <v>0</v>
      </c>
      <c r="H241" s="40">
        <f ca="1">SUMIF(Entrada_Dados_Ano_2012!$C$7:$C$253,D241,Entrada_Dados_Ano_2012!$G$7:$G$251)</f>
        <v>0</v>
      </c>
      <c r="I241" s="40">
        <f>SUMIF(Entrada_Dados_Ano_2012!$C$7:$C$251,D241,Entrada_Dados_Ano_2012!$H$7:$H$253)</f>
        <v>180</v>
      </c>
      <c r="J241" s="40">
        <f>SUMIF(Entrada_Dados_Ano_2012!$C$7:$C$253,D241,Entrada_Dados_Ano_2012!$I$7:$I$253)</f>
        <v>0</v>
      </c>
      <c r="K241" s="40">
        <f>SUMIF(Entrada_Dados_Ano_2012!$C$7:$C$253,D241,Entrada_Dados_Ano_2012!$J$7:$J$253)</f>
        <v>0</v>
      </c>
      <c r="L241" s="40">
        <f>SUMIF(Entrada_Dados_Ano_2012!$C$7:$C$253,D241,Entrada_Dados_Ano_2012!$K$7:$K$253)</f>
        <v>0</v>
      </c>
      <c r="M241" s="40">
        <f>SUMIF(Entrada_Dados_Ano_2012!$C$7:$C$253,D241,Entrada_Dados_Ano_2012!$L$7:$L$253)</f>
        <v>0</v>
      </c>
      <c r="N241" s="40">
        <f>SUMIF(Entrada_Dados_Ano_2012!$C$7:$C$253,D241,Entrada_Dados_Ano_2012!$M$7:$M$253)</f>
        <v>0</v>
      </c>
      <c r="O241" s="40">
        <f>SUMIF(Entrada_Dados_Ano_2012!$C$7:$C$253,D241,Entrada_Dados_Ano_2012!$N$7:$N$253)</f>
        <v>0</v>
      </c>
      <c r="P241" s="40">
        <f>SUMIF(Entrada_Dados_Ano_2012!$C$7:$C$253,D241,Entrada_Dados_Ano_2012!$O$7:$O$253)</f>
        <v>0</v>
      </c>
      <c r="Q241" s="40">
        <f>SUMIF(Entrada_Dados_Ano_2012!$C$7:$C$253,D241,Entrada_Dados_Ano_2012!$P$7:$P$253)</f>
        <v>0</v>
      </c>
      <c r="R241" s="40">
        <f>SUMIF(Entrada_Dados_Ano_2012!$C$7:$C$253,D241,Entrada_Dados_Ano_2012!$Q$7:$Q$253)</f>
        <v>0</v>
      </c>
      <c r="S241" s="40">
        <f>SUMIF(Entrada_Dados_Ano_2012!$C$7:$C$253,D241,Entrada_Dados_Ano_2012!$R$7:$R$253)</f>
        <v>2400</v>
      </c>
      <c r="T241" s="40">
        <f>SUMIF(Entrada_Dados_Ano_2012!$C$7:$C$253,D241,Entrada_Dados_Ano_2012!$S$7:$S$253)</f>
        <v>1900</v>
      </c>
      <c r="U241" s="40">
        <f>SUMIF(Entrada_Dados_Ano_2012!$C$7:$C$253,D241,Entrada_Dados_Ano_2012!$T$7:$T$253)</f>
        <v>150</v>
      </c>
      <c r="V241" s="40">
        <f>SUMIF(Entrada_Dados_Ano_2012!$C$7:$C$253,D241,Entrada_Dados_Ano_2012!$U$7:$U$253)</f>
        <v>0</v>
      </c>
      <c r="W241" s="145">
        <f>SUMIF(Entrada_Dados_Ano_2012!$C$7:$C$253,D241,Entrada_Dados_Ano_2012!$V$7:$V$253)</f>
        <v>0</v>
      </c>
      <c r="X241" s="142">
        <f>SUMIF(Entrada_Dados_Ano_2012!$C$7:$C$253,D241,Entrada_Dados_Ano_2012!$Y$7:$Y$253)</f>
        <v>0</v>
      </c>
      <c r="Y241" s="40">
        <f>SUMIF(Entrada_Dados_Ano_2012!$C$7:$C$253,D241,Entrada_Dados_Ano_2012!$Z$7:$Z$253)</f>
        <v>0</v>
      </c>
      <c r="Z241" s="40">
        <f>SUMIF(Entrada_Dados_Ano_2012!$C$7:$C$253,D241,Entrada_Dados_Ano_2012!$AA$7:$AA$253)</f>
        <v>0</v>
      </c>
      <c r="AA241" s="40">
        <f>SUMIF(Entrada_Dados_Ano_2012!$C$7:$C$253,D241,Entrada_Dados_Ano_2012!$AB$7:$AB$253)</f>
        <v>0</v>
      </c>
      <c r="AB241" s="40">
        <f>SUMIF(Entrada_Dados_Ano_2012!$C$7:$C$253,D241,Entrada_Dados_Ano_2012!$AC$7:$AC$253)</f>
        <v>180</v>
      </c>
      <c r="AC241" s="40">
        <f>SUMIF(Entrada_Dados_Ano_2012!$C$7:$C$253,D241,Entrada_Dados_Ano_2012!$AD$7:$AD$253)</f>
        <v>0</v>
      </c>
      <c r="AD241" s="40">
        <f>SUMIF(Entrada_Dados_Ano_2012!$C$7:$C$253,D241,Entrada_Dados_Ano_2012!$AE$7:$AE$253)</f>
        <v>0</v>
      </c>
      <c r="AE241" s="40">
        <f>SUMIF(Entrada_Dados_Ano_2012!$C$7:$C$253,D241,Entrada_Dados_Ano_2012!$AF$7:$AF$253)</f>
        <v>0</v>
      </c>
      <c r="AF241" s="40">
        <f>SUMIF(Entrada_Dados_Ano_2012!$C$7:$C$253,D241,Entrada_Dados_Ano_2012!$AG$7:$AG$253)</f>
        <v>0</v>
      </c>
      <c r="AG241" s="40">
        <f>SUMIF(Entrada_Dados_Ano_2012!$C$7:$C$253,D241,Entrada_Dados_Ano_2012!$AH$7:$AH$253)</f>
        <v>0</v>
      </c>
      <c r="AH241" s="40">
        <f>SUMIF(Entrada_Dados_Ano_2012!$C$7:$C$253,D241,Entrada_Dados_Ano_2012!$AI$7:$AI$253)</f>
        <v>0</v>
      </c>
      <c r="AI241" s="40">
        <f>SUMIF(Entrada_Dados_Ano_2012!$C$7:$C$253,D241,Entrada_Dados_Ano_2012!$AJ$7:$AJ$253)</f>
        <v>0</v>
      </c>
      <c r="AJ241" s="40">
        <f>SUMIF(Entrada_Dados_Ano_2012!$C$7:$C$253,D241,Entrada_Dados_Ano_2012!$AK$7:$AK$253)</f>
        <v>0</v>
      </c>
      <c r="AK241" s="40">
        <f>SUMIF(Entrada_Dados_Ano_2012!$C$7:$C$253,D241,Entrada_Dados_Ano_2012!$AL$7:$AL$253)</f>
        <v>0</v>
      </c>
      <c r="AL241" s="40">
        <f>SUMIF(Entrada_Dados_Ano_2012!$C$7:$C$253,D241,Entrada_Dados_Ano_2012!$AM$7:$AM$253)</f>
        <v>2400</v>
      </c>
      <c r="AM241" s="40">
        <f>SUMIF(Entrada_Dados_Ano_2012!$C$7:$C$253,D241,Entrada_Dados_Ano_2012!$AN$7:$AN$253)</f>
        <v>1900</v>
      </c>
      <c r="AN241" s="40">
        <f>SUMIF(Entrada_Dados_Ano_2012!$C$7:$C$253,D241,Entrada_Dados_Ano_2012!$AO$7:$AO$253)</f>
        <v>150</v>
      </c>
      <c r="AO241" s="40">
        <f>SUMIF(Entrada_Dados_Ano_2012!$C$7:$C$253,D241,Entrada_Dados_Ano_2012!$AP$7:$AP$253)</f>
        <v>0</v>
      </c>
      <c r="AP241" s="145">
        <f>SUMIF(Entrada_Dados_Ano_2012!$C$7:$C$253,D241,Entrada_Dados_Ano_2012!$AQ$7:$AQ$253)</f>
        <v>0</v>
      </c>
      <c r="AQ241" s="142">
        <f>SUMIF(Entrada_Dados_Ano_2012!$C$7:$C$253,D241,Entrada_Dados_Ano_2012!$AT$7:$AT$253)</f>
        <v>0</v>
      </c>
      <c r="AR241" s="40">
        <f>SUMIF(Entrada_Dados_Ano_2012!$C$7:$C$253,D241,Entrada_Dados_Ano_2012!$AU$7:$AU$253)</f>
        <v>0</v>
      </c>
      <c r="AS241" s="40">
        <f>SUMIF(Entrada_Dados_Ano_2012!$C$7:$C$253,D241,Entrada_Dados_Ano_2012!$AV$7:$AV$253)</f>
        <v>0</v>
      </c>
      <c r="AT241" s="40">
        <f>SUMIF(Entrada_Dados_Ano_2012!$C$7:$C$253,D241,Entrada_Dados_Ano_2012!$AW$7:$AW$253)</f>
        <v>0</v>
      </c>
      <c r="AU241" s="40">
        <f>SUMIF(Entrada_Dados_Ano_2012!$C$7:$C$253,D241,Entrada_Dados_Ano_2012!$AX$7:$AX$253)</f>
        <v>500</v>
      </c>
      <c r="AV241" s="40">
        <f>SUMIF(Entrada_Dados_Ano_2012!$C$7:$C$253,D241,Entrada_Dados_Ano_2012!$AY$7:$AY$253)</f>
        <v>0</v>
      </c>
      <c r="AW241" s="40">
        <f>SUMIF(Entrada_Dados_Ano_2012!$C$7:$C$253,D241,Entrada_Dados_Ano_2012!$AZ$7:$AZ$253)</f>
        <v>0</v>
      </c>
      <c r="AX241" s="40">
        <f>SUMIF(Entrada_Dados_Ano_2012!$C$7:$C$253,D241,Entrada_Dados_Ano_2012!$BA$7:$BA$253)</f>
        <v>0</v>
      </c>
      <c r="AY241" s="40">
        <f>SUMIF(Entrada_Dados_Ano_2012!$C$7:$C$253,D241,Entrada_Dados_Ano_2012!$BB$7:$BB$253)</f>
        <v>0</v>
      </c>
      <c r="AZ241" s="40">
        <f>SUMIF(Entrada_Dados_Ano_2012!$C$7:$C$253,D241,Entrada_Dados_Ano_2012!$BC$7:$BC$253)</f>
        <v>0</v>
      </c>
      <c r="BA241" s="40">
        <f>SUMIF(Entrada_Dados_Ano_2012!$C$7:$C$253,D241,Entrada_Dados_Ano_2012!$BD$7:$BD$253)</f>
        <v>0</v>
      </c>
      <c r="BB241" s="40">
        <f>SUMIF(Entrada_Dados_Ano_2012!$C$7:$C$253,D241,Entrada_Dados_Ano_2012!$BE$7:$BE$253)</f>
        <v>0</v>
      </c>
      <c r="BC241" s="40">
        <f>SUMIF(Entrada_Dados_Ano_2012!$C$7:$C$253,D241,Entrada_Dados_Ano_2012!$BF$7:$BF$253)</f>
        <v>0</v>
      </c>
      <c r="BD241" s="40">
        <f>SUMIF(Entrada_Dados_Ano_2012!$C$7:$C$253,D241,Entrada_Dados_Ano_2012!$BG$7:$BG$253)</f>
        <v>0</v>
      </c>
      <c r="BE241" s="40">
        <f>SUMIF(Entrada_Dados_Ano_2012!$C$7:$C$253,D241,Entrada_Dados_Ano_2012!$BH$7:$BH$253)</f>
        <v>12000</v>
      </c>
      <c r="BF241" s="40">
        <f>SUMIF(Entrada_Dados_Ano_2012!$C$7:$C$253,D241,Entrada_Dados_Ano_2012!$BI$7:$BI$253)</f>
        <v>5800</v>
      </c>
      <c r="BG241" s="40">
        <f>SUMIF(Entrada_Dados_Ano_2012!$C$7:$C$253,D241,Entrada_Dados_Ano_2012!$BJ$7:$BJ$253)</f>
        <v>420</v>
      </c>
      <c r="BH241" s="40">
        <f>SUMIF(Entrada_Dados_Ano_2012!$C$7:$C$253,D241,Entrada_Dados_Ano_2012!$BK$7:$BK$253)</f>
        <v>0</v>
      </c>
      <c r="BI241" s="40">
        <f>SUMIF(Entrada_Dados_Ano_2012!$C$7:$C$253,D241,Entrada_Dados_Ano_2012!$BL$7:$BL$253)</f>
        <v>0</v>
      </c>
      <c r="BK241" s="80">
        <v>234</v>
      </c>
      <c r="BL241" s="81">
        <f t="shared" si="367"/>
        <v>0</v>
      </c>
      <c r="BM241" s="80" t="str">
        <f>IF(BL241=1,SUM($BL$8:BL241),"")</f>
        <v/>
      </c>
      <c r="BN241" s="86" t="str">
        <f t="shared" si="368"/>
        <v>Trindade</v>
      </c>
      <c r="BO241" s="117">
        <f t="shared" si="451"/>
        <v>0</v>
      </c>
      <c r="BP241" s="116">
        <f>HLOOKUP($BP$6,$BZ$6:DI241,BX241)</f>
        <v>0</v>
      </c>
      <c r="BQ241" s="117">
        <f>HLOOKUP($BQ$6,$DJ$6:ES241,BX241)</f>
        <v>0</v>
      </c>
      <c r="BR241" s="116">
        <f>HLOOKUP($BR$6,$ET$6:GC241,BX241)</f>
        <v>0</v>
      </c>
      <c r="BS241" s="84" t="str">
        <f t="shared" si="369"/>
        <v/>
      </c>
      <c r="BT241" s="96" t="str">
        <f>IF((SUM($BL240:$BL$254)=0),"",IF($BK241=VLOOKUP($BK241,$BM$8:$BM$254,1),IF(VLOOKUP($BK241,$BM$8:$BO$254,2)=0,"",VLOOKUP($BK241,$BM$8:$BO$254,3))," "))</f>
        <v/>
      </c>
      <c r="BU241" s="93" t="str">
        <f t="shared" si="370"/>
        <v/>
      </c>
      <c r="BV241" s="90" t="str">
        <f t="shared" si="371"/>
        <v/>
      </c>
      <c r="BW241" s="93" t="str">
        <f t="shared" si="372"/>
        <v/>
      </c>
      <c r="BX241" s="97">
        <v>236</v>
      </c>
      <c r="BY241" s="29"/>
      <c r="BZ241" s="113"/>
      <c r="CA241" s="113">
        <f t="shared" si="373"/>
        <v>0</v>
      </c>
      <c r="CB241" s="113">
        <f t="shared" si="374"/>
        <v>0</v>
      </c>
      <c r="CC241" s="113">
        <f t="shared" si="375"/>
        <v>0</v>
      </c>
      <c r="CD241" s="113">
        <f t="shared" si="376"/>
        <v>0</v>
      </c>
      <c r="CE241" s="113">
        <f t="shared" ca="1" si="377"/>
        <v>0</v>
      </c>
      <c r="CF241" s="113">
        <f t="shared" si="378"/>
        <v>180</v>
      </c>
      <c r="CG241" s="113">
        <f t="shared" si="379"/>
        <v>50</v>
      </c>
      <c r="CH241" s="113">
        <f t="shared" si="380"/>
        <v>0</v>
      </c>
      <c r="CI241" s="113">
        <f t="shared" si="340"/>
        <v>0</v>
      </c>
      <c r="CJ241" s="113">
        <f t="shared" si="341"/>
        <v>26</v>
      </c>
      <c r="CK241" s="113">
        <f t="shared" si="381"/>
        <v>0</v>
      </c>
      <c r="CL241" s="113">
        <f t="shared" si="382"/>
        <v>0</v>
      </c>
      <c r="CM241" s="113">
        <f t="shared" si="383"/>
        <v>33</v>
      </c>
      <c r="CN241" s="113">
        <f t="shared" si="384"/>
        <v>0</v>
      </c>
      <c r="CO241" s="113">
        <f t="shared" si="385"/>
        <v>0</v>
      </c>
      <c r="CP241" s="113">
        <f t="shared" si="386"/>
        <v>0</v>
      </c>
      <c r="CQ241" s="113">
        <f t="shared" si="387"/>
        <v>0</v>
      </c>
      <c r="CR241" s="113">
        <f t="shared" si="388"/>
        <v>0</v>
      </c>
      <c r="CS241" s="113">
        <f t="shared" si="342"/>
        <v>0</v>
      </c>
      <c r="CT241" s="113">
        <f t="shared" si="343"/>
        <v>30</v>
      </c>
      <c r="CU241" s="113">
        <f t="shared" si="344"/>
        <v>40</v>
      </c>
      <c r="CV241" s="113">
        <f t="shared" si="345"/>
        <v>0</v>
      </c>
      <c r="CW241" s="113">
        <f t="shared" si="389"/>
        <v>0</v>
      </c>
      <c r="CX241" s="113">
        <f t="shared" si="346"/>
        <v>13</v>
      </c>
      <c r="CY241" s="113">
        <f t="shared" si="347"/>
        <v>15</v>
      </c>
      <c r="CZ241" s="113">
        <f t="shared" si="348"/>
        <v>0</v>
      </c>
      <c r="DA241" s="113">
        <f t="shared" si="390"/>
        <v>0</v>
      </c>
      <c r="DB241" s="113">
        <f t="shared" si="391"/>
        <v>2400</v>
      </c>
      <c r="DC241" s="113">
        <f t="shared" si="392"/>
        <v>0</v>
      </c>
      <c r="DD241" s="113">
        <f t="shared" si="393"/>
        <v>1900</v>
      </c>
      <c r="DE241" s="113">
        <f t="shared" si="394"/>
        <v>150</v>
      </c>
      <c r="DF241" s="113">
        <f t="shared" si="395"/>
        <v>40</v>
      </c>
      <c r="DG241" s="113">
        <f t="shared" si="396"/>
        <v>0</v>
      </c>
      <c r="DH241" s="113">
        <f t="shared" si="397"/>
        <v>0</v>
      </c>
      <c r="DI241" s="113">
        <f t="shared" si="398"/>
        <v>0</v>
      </c>
      <c r="DJ241" s="113"/>
      <c r="DK241" s="113">
        <f t="shared" si="399"/>
        <v>0</v>
      </c>
      <c r="DL241" s="113">
        <f t="shared" si="400"/>
        <v>0</v>
      </c>
      <c r="DM241" s="113">
        <f t="shared" si="401"/>
        <v>0</v>
      </c>
      <c r="DN241" s="113">
        <f t="shared" si="402"/>
        <v>0</v>
      </c>
      <c r="DO241" s="113">
        <f t="shared" si="403"/>
        <v>0</v>
      </c>
      <c r="DP241" s="113">
        <f t="shared" si="404"/>
        <v>180</v>
      </c>
      <c r="DQ241" s="113">
        <f t="shared" si="405"/>
        <v>50</v>
      </c>
      <c r="DR241" s="113">
        <f t="shared" si="406"/>
        <v>0</v>
      </c>
      <c r="DS241" s="113">
        <f t="shared" si="349"/>
        <v>0</v>
      </c>
      <c r="DT241" s="113">
        <f t="shared" si="350"/>
        <v>26</v>
      </c>
      <c r="DU241" s="113">
        <f t="shared" si="407"/>
        <v>0</v>
      </c>
      <c r="DV241" s="113">
        <f t="shared" si="408"/>
        <v>0</v>
      </c>
      <c r="DW241" s="113">
        <f t="shared" si="409"/>
        <v>33</v>
      </c>
      <c r="DX241" s="113">
        <f t="shared" si="410"/>
        <v>0</v>
      </c>
      <c r="DY241" s="113">
        <f t="shared" si="411"/>
        <v>0</v>
      </c>
      <c r="DZ241" s="113">
        <f t="shared" si="412"/>
        <v>0</v>
      </c>
      <c r="EA241" s="113">
        <f t="shared" si="413"/>
        <v>0</v>
      </c>
      <c r="EB241" s="113">
        <f t="shared" si="414"/>
        <v>0</v>
      </c>
      <c r="EC241" s="113">
        <f t="shared" si="351"/>
        <v>0</v>
      </c>
      <c r="ED241" s="113">
        <f t="shared" si="352"/>
        <v>30</v>
      </c>
      <c r="EE241" s="113">
        <f t="shared" si="353"/>
        <v>40</v>
      </c>
      <c r="EF241" s="113">
        <f t="shared" si="354"/>
        <v>0</v>
      </c>
      <c r="EG241" s="113">
        <f t="shared" si="415"/>
        <v>0</v>
      </c>
      <c r="EH241" s="113">
        <f t="shared" si="355"/>
        <v>13</v>
      </c>
      <c r="EI241" s="113">
        <f t="shared" si="356"/>
        <v>15</v>
      </c>
      <c r="EJ241" s="113">
        <f t="shared" si="357"/>
        <v>0</v>
      </c>
      <c r="EK241" s="113">
        <f t="shared" si="416"/>
        <v>0</v>
      </c>
      <c r="EL241" s="113">
        <f t="shared" si="417"/>
        <v>2400</v>
      </c>
      <c r="EM241" s="113">
        <f t="shared" si="418"/>
        <v>0</v>
      </c>
      <c r="EN241" s="113">
        <f t="shared" si="419"/>
        <v>1900</v>
      </c>
      <c r="EO241" s="113">
        <f t="shared" si="420"/>
        <v>150</v>
      </c>
      <c r="EP241" s="113">
        <f t="shared" si="421"/>
        <v>40</v>
      </c>
      <c r="EQ241" s="113">
        <f t="shared" si="422"/>
        <v>0</v>
      </c>
      <c r="ER241" s="113">
        <f t="shared" si="423"/>
        <v>0</v>
      </c>
      <c r="ES241" s="113">
        <f t="shared" si="424"/>
        <v>0</v>
      </c>
      <c r="ET241" s="113"/>
      <c r="EU241" s="113">
        <f t="shared" si="425"/>
        <v>0</v>
      </c>
      <c r="EV241" s="113">
        <f t="shared" si="426"/>
        <v>0</v>
      </c>
      <c r="EW241" s="113">
        <f t="shared" si="427"/>
        <v>0</v>
      </c>
      <c r="EX241" s="113">
        <f t="shared" si="428"/>
        <v>0</v>
      </c>
      <c r="EY241" s="113">
        <f t="shared" si="429"/>
        <v>0</v>
      </c>
      <c r="EZ241" s="113">
        <f t="shared" si="430"/>
        <v>500</v>
      </c>
      <c r="FA241" s="113">
        <f t="shared" si="431"/>
        <v>800</v>
      </c>
      <c r="FB241" s="113">
        <f t="shared" si="432"/>
        <v>0</v>
      </c>
      <c r="FC241" s="113">
        <f t="shared" si="358"/>
        <v>0</v>
      </c>
      <c r="FD241" s="113">
        <f t="shared" si="359"/>
        <v>42</v>
      </c>
      <c r="FE241" s="113">
        <f t="shared" si="433"/>
        <v>0</v>
      </c>
      <c r="FF241" s="113">
        <f t="shared" si="434"/>
        <v>0</v>
      </c>
      <c r="FG241" s="113">
        <f t="shared" si="435"/>
        <v>600</v>
      </c>
      <c r="FH241" s="113">
        <f t="shared" si="436"/>
        <v>0</v>
      </c>
      <c r="FI241" s="113">
        <f t="shared" si="437"/>
        <v>0</v>
      </c>
      <c r="FJ241" s="113">
        <f t="shared" si="438"/>
        <v>0</v>
      </c>
      <c r="FK241" s="113">
        <f t="shared" si="439"/>
        <v>0</v>
      </c>
      <c r="FL241" s="113">
        <f t="shared" si="440"/>
        <v>0</v>
      </c>
      <c r="FM241" s="113">
        <f t="shared" si="360"/>
        <v>0</v>
      </c>
      <c r="FN241" s="113">
        <f t="shared" si="361"/>
        <v>600</v>
      </c>
      <c r="FO241" s="113">
        <f t="shared" si="362"/>
        <v>380</v>
      </c>
      <c r="FP241" s="113">
        <f t="shared" si="363"/>
        <v>0</v>
      </c>
      <c r="FQ241" s="113">
        <f t="shared" si="441"/>
        <v>0</v>
      </c>
      <c r="FR241" s="113">
        <f t="shared" si="364"/>
        <v>150</v>
      </c>
      <c r="FS241" s="113">
        <f t="shared" si="365"/>
        <v>180</v>
      </c>
      <c r="FT241" s="113">
        <f t="shared" si="366"/>
        <v>0</v>
      </c>
      <c r="FU241" s="113">
        <f t="shared" si="442"/>
        <v>0</v>
      </c>
      <c r="FV241" s="113">
        <f t="shared" si="443"/>
        <v>12000</v>
      </c>
      <c r="FW241" s="113">
        <f t="shared" si="444"/>
        <v>0</v>
      </c>
      <c r="FX241" s="113">
        <f t="shared" si="445"/>
        <v>5800</v>
      </c>
      <c r="FY241" s="113">
        <f t="shared" si="446"/>
        <v>420</v>
      </c>
      <c r="FZ241" s="113">
        <f t="shared" si="447"/>
        <v>600</v>
      </c>
      <c r="GA241" s="113">
        <f t="shared" si="448"/>
        <v>0</v>
      </c>
      <c r="GB241" s="113">
        <f t="shared" si="449"/>
        <v>0</v>
      </c>
      <c r="GC241" s="113">
        <f t="shared" si="450"/>
        <v>0</v>
      </c>
    </row>
    <row r="242" spans="1:185" ht="12.75" customHeight="1" x14ac:dyDescent="0.2">
      <c r="B242" s="124">
        <v>235</v>
      </c>
      <c r="C242" s="121" t="s">
        <v>499</v>
      </c>
      <c r="D242" s="126" t="s">
        <v>272</v>
      </c>
      <c r="E242" s="40">
        <f>SUMIF(Entrada_Dados_Ano_2012!$C$7:$C$253,D242,Entrada_Dados_Ano_2012!$D$7:$D$253)</f>
        <v>0</v>
      </c>
      <c r="F242" s="40">
        <f>SUMIF(Entrada_Dados_Ano_2012!$C$7:$C$253,D242,Entrada_Dados_Ano_2012!$E$7:$E$253)</f>
        <v>0</v>
      </c>
      <c r="G242" s="40">
        <f>SUMIF(Entrada_Dados_Ano_2012!$C$7:$C$253,D242,Entrada_Dados_Ano_2012!$F$7:$F$253)</f>
        <v>0</v>
      </c>
      <c r="H242" s="40">
        <f ca="1">SUMIF(Entrada_Dados_Ano_2012!$C$7:$C$253,D242,Entrada_Dados_Ano_2012!$G$7:$G$251)</f>
        <v>0</v>
      </c>
      <c r="I242" s="40">
        <f>SUMIF(Entrada_Dados_Ano_2012!$C$7:$C$251,D242,Entrada_Dados_Ano_2012!$H$7:$H$253)</f>
        <v>120</v>
      </c>
      <c r="J242" s="40">
        <f>SUMIF(Entrada_Dados_Ano_2012!$C$7:$C$253,D242,Entrada_Dados_Ano_2012!$I$7:$I$253)</f>
        <v>0</v>
      </c>
      <c r="K242" s="40">
        <f>SUMIF(Entrada_Dados_Ano_2012!$C$7:$C$253,D242,Entrada_Dados_Ano_2012!$J$7:$J$253)</f>
        <v>0</v>
      </c>
      <c r="L242" s="40">
        <f>SUMIF(Entrada_Dados_Ano_2012!$C$7:$C$253,D242,Entrada_Dados_Ano_2012!$K$7:$K$253)</f>
        <v>0</v>
      </c>
      <c r="M242" s="40">
        <f>SUMIF(Entrada_Dados_Ano_2012!$C$7:$C$253,D242,Entrada_Dados_Ano_2012!$L$7:$L$253)</f>
        <v>0</v>
      </c>
      <c r="N242" s="40">
        <f>SUMIF(Entrada_Dados_Ano_2012!$C$7:$C$253,D242,Entrada_Dados_Ano_2012!$M$7:$M$253)</f>
        <v>0</v>
      </c>
      <c r="O242" s="40">
        <f>SUMIF(Entrada_Dados_Ano_2012!$C$7:$C$253,D242,Entrada_Dados_Ano_2012!$N$7:$N$253)</f>
        <v>0</v>
      </c>
      <c r="P242" s="40">
        <f>SUMIF(Entrada_Dados_Ano_2012!$C$7:$C$253,D242,Entrada_Dados_Ano_2012!$O$7:$O$253)</f>
        <v>0</v>
      </c>
      <c r="Q242" s="40">
        <f>SUMIF(Entrada_Dados_Ano_2012!$C$7:$C$253,D242,Entrada_Dados_Ano_2012!$P$7:$P$253)</f>
        <v>150</v>
      </c>
      <c r="R242" s="40">
        <f>SUMIF(Entrada_Dados_Ano_2012!$C$7:$C$253,D242,Entrada_Dados_Ano_2012!$Q$7:$Q$253)</f>
        <v>0</v>
      </c>
      <c r="S242" s="40">
        <f>SUMIF(Entrada_Dados_Ano_2012!$C$7:$C$253,D242,Entrada_Dados_Ano_2012!$R$7:$R$253)</f>
        <v>1850</v>
      </c>
      <c r="T242" s="40">
        <f>SUMIF(Entrada_Dados_Ano_2012!$C$7:$C$253,D242,Entrada_Dados_Ano_2012!$S$7:$S$253)</f>
        <v>500</v>
      </c>
      <c r="U242" s="40">
        <f>SUMIF(Entrada_Dados_Ano_2012!$C$7:$C$253,D242,Entrada_Dados_Ano_2012!$T$7:$T$253)</f>
        <v>0</v>
      </c>
      <c r="V242" s="40">
        <f>SUMIF(Entrada_Dados_Ano_2012!$C$7:$C$253,D242,Entrada_Dados_Ano_2012!$U$7:$U$253)</f>
        <v>0</v>
      </c>
      <c r="W242" s="145">
        <f>SUMIF(Entrada_Dados_Ano_2012!$C$7:$C$253,D242,Entrada_Dados_Ano_2012!$V$7:$V$253)</f>
        <v>0</v>
      </c>
      <c r="X242" s="142">
        <f>SUMIF(Entrada_Dados_Ano_2012!$C$7:$C$253,D242,Entrada_Dados_Ano_2012!$Y$7:$Y$253)</f>
        <v>0</v>
      </c>
      <c r="Y242" s="40">
        <f>SUMIF(Entrada_Dados_Ano_2012!$C$7:$C$253,D242,Entrada_Dados_Ano_2012!$Z$7:$Z$253)</f>
        <v>0</v>
      </c>
      <c r="Z242" s="40">
        <f>SUMIF(Entrada_Dados_Ano_2012!$C$7:$C$253,D242,Entrada_Dados_Ano_2012!$AA$7:$AA$253)</f>
        <v>0</v>
      </c>
      <c r="AA242" s="40">
        <f>SUMIF(Entrada_Dados_Ano_2012!$C$7:$C$253,D242,Entrada_Dados_Ano_2012!$AB$7:$AB$253)</f>
        <v>0</v>
      </c>
      <c r="AB242" s="40">
        <f>SUMIF(Entrada_Dados_Ano_2012!$C$7:$C$253,D242,Entrada_Dados_Ano_2012!$AC$7:$AC$253)</f>
        <v>120</v>
      </c>
      <c r="AC242" s="40">
        <f>SUMIF(Entrada_Dados_Ano_2012!$C$7:$C$253,D242,Entrada_Dados_Ano_2012!$AD$7:$AD$253)</f>
        <v>0</v>
      </c>
      <c r="AD242" s="40">
        <f>SUMIF(Entrada_Dados_Ano_2012!$C$7:$C$253,D242,Entrada_Dados_Ano_2012!$AE$7:$AE$253)</f>
        <v>0</v>
      </c>
      <c r="AE242" s="40">
        <f>SUMIF(Entrada_Dados_Ano_2012!$C$7:$C$253,D242,Entrada_Dados_Ano_2012!$AF$7:$AF$253)</f>
        <v>0</v>
      </c>
      <c r="AF242" s="40">
        <f>SUMIF(Entrada_Dados_Ano_2012!$C$7:$C$253,D242,Entrada_Dados_Ano_2012!$AG$7:$AG$253)</f>
        <v>0</v>
      </c>
      <c r="AG242" s="40">
        <f>SUMIF(Entrada_Dados_Ano_2012!$C$7:$C$253,D242,Entrada_Dados_Ano_2012!$AH$7:$AH$253)</f>
        <v>0</v>
      </c>
      <c r="AH242" s="40">
        <f>SUMIF(Entrada_Dados_Ano_2012!$C$7:$C$253,D242,Entrada_Dados_Ano_2012!$AI$7:$AI$253)</f>
        <v>0</v>
      </c>
      <c r="AI242" s="40">
        <f>SUMIF(Entrada_Dados_Ano_2012!$C$7:$C$253,D242,Entrada_Dados_Ano_2012!$AJ$7:$AJ$253)</f>
        <v>0</v>
      </c>
      <c r="AJ242" s="40">
        <f>SUMIF(Entrada_Dados_Ano_2012!$C$7:$C$253,D242,Entrada_Dados_Ano_2012!$AK$7:$AK$253)</f>
        <v>150</v>
      </c>
      <c r="AK242" s="40">
        <f>SUMIF(Entrada_Dados_Ano_2012!$C$7:$C$253,D242,Entrada_Dados_Ano_2012!$AL$7:$AL$253)</f>
        <v>0</v>
      </c>
      <c r="AL242" s="40">
        <f>SUMIF(Entrada_Dados_Ano_2012!$C$7:$C$253,D242,Entrada_Dados_Ano_2012!$AM$7:$AM$253)</f>
        <v>1850</v>
      </c>
      <c r="AM242" s="40">
        <f>SUMIF(Entrada_Dados_Ano_2012!$C$7:$C$253,D242,Entrada_Dados_Ano_2012!$AN$7:$AN$253)</f>
        <v>500</v>
      </c>
      <c r="AN242" s="40">
        <f>SUMIF(Entrada_Dados_Ano_2012!$C$7:$C$253,D242,Entrada_Dados_Ano_2012!$AO$7:$AO$253)</f>
        <v>0</v>
      </c>
      <c r="AO242" s="40">
        <f>SUMIF(Entrada_Dados_Ano_2012!$C$7:$C$253,D242,Entrada_Dados_Ano_2012!$AP$7:$AP$253)</f>
        <v>0</v>
      </c>
      <c r="AP242" s="145">
        <f>SUMIF(Entrada_Dados_Ano_2012!$C$7:$C$253,D242,Entrada_Dados_Ano_2012!$AQ$7:$AQ$253)</f>
        <v>0</v>
      </c>
      <c r="AQ242" s="142">
        <f>SUMIF(Entrada_Dados_Ano_2012!$C$7:$C$253,D242,Entrada_Dados_Ano_2012!$AT$7:$AT$253)</f>
        <v>0</v>
      </c>
      <c r="AR242" s="40">
        <f>SUMIF(Entrada_Dados_Ano_2012!$C$7:$C$253,D242,Entrada_Dados_Ano_2012!$AU$7:$AU$253)</f>
        <v>0</v>
      </c>
      <c r="AS242" s="40">
        <f>SUMIF(Entrada_Dados_Ano_2012!$C$7:$C$253,D242,Entrada_Dados_Ano_2012!$AV$7:$AV$253)</f>
        <v>0</v>
      </c>
      <c r="AT242" s="40">
        <f>SUMIF(Entrada_Dados_Ano_2012!$C$7:$C$253,D242,Entrada_Dados_Ano_2012!$AW$7:$AW$253)</f>
        <v>0</v>
      </c>
      <c r="AU242" s="40">
        <f>SUMIF(Entrada_Dados_Ano_2012!$C$7:$C$253,D242,Entrada_Dados_Ano_2012!$AX$7:$AX$253)</f>
        <v>260</v>
      </c>
      <c r="AV242" s="40">
        <f>SUMIF(Entrada_Dados_Ano_2012!$C$7:$C$253,D242,Entrada_Dados_Ano_2012!$AY$7:$AY$253)</f>
        <v>0</v>
      </c>
      <c r="AW242" s="40">
        <f>SUMIF(Entrada_Dados_Ano_2012!$C$7:$C$253,D242,Entrada_Dados_Ano_2012!$AZ$7:$AZ$253)</f>
        <v>0</v>
      </c>
      <c r="AX242" s="40">
        <f>SUMIF(Entrada_Dados_Ano_2012!$C$7:$C$253,D242,Entrada_Dados_Ano_2012!$BA$7:$BA$253)</f>
        <v>0</v>
      </c>
      <c r="AY242" s="40">
        <f>SUMIF(Entrada_Dados_Ano_2012!$C$7:$C$253,D242,Entrada_Dados_Ano_2012!$BB$7:$BB$253)</f>
        <v>0</v>
      </c>
      <c r="AZ242" s="40">
        <f>SUMIF(Entrada_Dados_Ano_2012!$C$7:$C$253,D242,Entrada_Dados_Ano_2012!$BC$7:$BC$253)</f>
        <v>0</v>
      </c>
      <c r="BA242" s="40">
        <f>SUMIF(Entrada_Dados_Ano_2012!$C$7:$C$253,D242,Entrada_Dados_Ano_2012!$BD$7:$BD$253)</f>
        <v>0</v>
      </c>
      <c r="BB242" s="40">
        <f>SUMIF(Entrada_Dados_Ano_2012!$C$7:$C$253,D242,Entrada_Dados_Ano_2012!$BE$7:$BE$253)</f>
        <v>0</v>
      </c>
      <c r="BC242" s="40">
        <f>SUMIF(Entrada_Dados_Ano_2012!$C$7:$C$253,D242,Entrada_Dados_Ano_2012!$BF$7:$BF$253)</f>
        <v>2320</v>
      </c>
      <c r="BD242" s="40">
        <f>SUMIF(Entrada_Dados_Ano_2012!$C$7:$C$253,D242,Entrada_Dados_Ano_2012!$BG$7:$BG$253)</f>
        <v>0</v>
      </c>
      <c r="BE242" s="40">
        <f>SUMIF(Entrada_Dados_Ano_2012!$C$7:$C$253,D242,Entrada_Dados_Ano_2012!$BH$7:$BH$253)</f>
        <v>7000</v>
      </c>
      <c r="BF242" s="40">
        <f>SUMIF(Entrada_Dados_Ano_2012!$C$7:$C$253,D242,Entrada_Dados_Ano_2012!$BI$7:$BI$253)</f>
        <v>1200</v>
      </c>
      <c r="BG242" s="40">
        <f>SUMIF(Entrada_Dados_Ano_2012!$C$7:$C$253,D242,Entrada_Dados_Ano_2012!$BJ$7:$BJ$253)</f>
        <v>0</v>
      </c>
      <c r="BH242" s="40">
        <f>SUMIF(Entrada_Dados_Ano_2012!$C$7:$C$253,D242,Entrada_Dados_Ano_2012!$BK$7:$BK$253)</f>
        <v>0</v>
      </c>
      <c r="BI242" s="40">
        <f>SUMIF(Entrada_Dados_Ano_2012!$C$7:$C$253,D242,Entrada_Dados_Ano_2012!$BL$7:$BL$253)</f>
        <v>0</v>
      </c>
      <c r="BK242" s="80">
        <v>235</v>
      </c>
      <c r="BL242" s="81">
        <f t="shared" si="367"/>
        <v>0</v>
      </c>
      <c r="BM242" s="80" t="str">
        <f>IF(BL242=1,SUM($BL$8:BL242),"")</f>
        <v/>
      </c>
      <c r="BN242" s="86" t="str">
        <f t="shared" si="368"/>
        <v>Trombas</v>
      </c>
      <c r="BO242" s="117">
        <f t="shared" si="451"/>
        <v>0</v>
      </c>
      <c r="BP242" s="116">
        <f>HLOOKUP($BP$6,$BZ$6:DI242,BX242)</f>
        <v>0</v>
      </c>
      <c r="BQ242" s="117">
        <f>HLOOKUP($BQ$6,$DJ$6:ES242,BX242)</f>
        <v>0</v>
      </c>
      <c r="BR242" s="116">
        <f>HLOOKUP($BR$6,$ET$6:GC242,BX242)</f>
        <v>0</v>
      </c>
      <c r="BS242" s="84" t="str">
        <f t="shared" si="369"/>
        <v/>
      </c>
      <c r="BT242" s="96" t="str">
        <f>IF((SUM($BL241:$BL$254)=0),"",IF($BK242=VLOOKUP($BK242,$BM$8:$BM$254,1),IF(VLOOKUP($BK242,$BM$8:$BO$254,2)=0,"",VLOOKUP($BK242,$BM$8:$BO$254,3))," "))</f>
        <v/>
      </c>
      <c r="BU242" s="93" t="str">
        <f t="shared" si="370"/>
        <v/>
      </c>
      <c r="BV242" s="90" t="str">
        <f t="shared" si="371"/>
        <v/>
      </c>
      <c r="BW242" s="93" t="str">
        <f t="shared" si="372"/>
        <v/>
      </c>
      <c r="BX242" s="97">
        <v>237</v>
      </c>
      <c r="BY242" s="29"/>
      <c r="BZ242" s="113"/>
      <c r="CA242" s="113">
        <f t="shared" si="373"/>
        <v>0</v>
      </c>
      <c r="CB242" s="113">
        <f t="shared" si="374"/>
        <v>0</v>
      </c>
      <c r="CC242" s="113">
        <f t="shared" si="375"/>
        <v>0</v>
      </c>
      <c r="CD242" s="113">
        <f t="shared" si="376"/>
        <v>0</v>
      </c>
      <c r="CE242" s="113">
        <f t="shared" ca="1" si="377"/>
        <v>0</v>
      </c>
      <c r="CF242" s="113">
        <f t="shared" si="378"/>
        <v>120</v>
      </c>
      <c r="CG242" s="113">
        <f t="shared" si="379"/>
        <v>0</v>
      </c>
      <c r="CH242" s="113">
        <f t="shared" si="380"/>
        <v>0</v>
      </c>
      <c r="CI242" s="113">
        <f t="shared" si="340"/>
        <v>0</v>
      </c>
      <c r="CJ242" s="113">
        <f t="shared" si="341"/>
        <v>0</v>
      </c>
      <c r="CK242" s="113">
        <f t="shared" si="381"/>
        <v>0</v>
      </c>
      <c r="CL242" s="113">
        <f t="shared" si="382"/>
        <v>0</v>
      </c>
      <c r="CM242" s="113">
        <f t="shared" si="383"/>
        <v>0</v>
      </c>
      <c r="CN242" s="113">
        <f t="shared" si="384"/>
        <v>0</v>
      </c>
      <c r="CO242" s="113">
        <f t="shared" si="385"/>
        <v>0</v>
      </c>
      <c r="CP242" s="113">
        <f t="shared" si="386"/>
        <v>0</v>
      </c>
      <c r="CQ242" s="113">
        <f t="shared" si="387"/>
        <v>0</v>
      </c>
      <c r="CR242" s="113">
        <f t="shared" si="388"/>
        <v>0</v>
      </c>
      <c r="CS242" s="113">
        <f t="shared" si="342"/>
        <v>0</v>
      </c>
      <c r="CT242" s="113">
        <f t="shared" si="343"/>
        <v>0</v>
      </c>
      <c r="CU242" s="113">
        <f t="shared" si="344"/>
        <v>0</v>
      </c>
      <c r="CV242" s="113">
        <f t="shared" si="345"/>
        <v>0</v>
      </c>
      <c r="CW242" s="113">
        <f t="shared" si="389"/>
        <v>150</v>
      </c>
      <c r="CX242" s="113">
        <f t="shared" si="346"/>
        <v>0</v>
      </c>
      <c r="CY242" s="113">
        <f t="shared" si="347"/>
        <v>0</v>
      </c>
      <c r="CZ242" s="113">
        <f t="shared" si="348"/>
        <v>0</v>
      </c>
      <c r="DA242" s="113">
        <f t="shared" si="390"/>
        <v>0</v>
      </c>
      <c r="DB242" s="113">
        <f t="shared" si="391"/>
        <v>1850</v>
      </c>
      <c r="DC242" s="113">
        <f t="shared" si="392"/>
        <v>0</v>
      </c>
      <c r="DD242" s="113">
        <f t="shared" si="393"/>
        <v>500</v>
      </c>
      <c r="DE242" s="113">
        <f t="shared" si="394"/>
        <v>0</v>
      </c>
      <c r="DF242" s="113">
        <f t="shared" si="395"/>
        <v>0</v>
      </c>
      <c r="DG242" s="113">
        <f t="shared" si="396"/>
        <v>0</v>
      </c>
      <c r="DH242" s="113">
        <f t="shared" si="397"/>
        <v>0</v>
      </c>
      <c r="DI242" s="113">
        <f t="shared" si="398"/>
        <v>0</v>
      </c>
      <c r="DJ242" s="113"/>
      <c r="DK242" s="113">
        <f t="shared" si="399"/>
        <v>0</v>
      </c>
      <c r="DL242" s="113">
        <f t="shared" si="400"/>
        <v>0</v>
      </c>
      <c r="DM242" s="113">
        <f t="shared" si="401"/>
        <v>0</v>
      </c>
      <c r="DN242" s="113">
        <f t="shared" si="402"/>
        <v>0</v>
      </c>
      <c r="DO242" s="113">
        <f t="shared" si="403"/>
        <v>0</v>
      </c>
      <c r="DP242" s="113">
        <f t="shared" si="404"/>
        <v>120</v>
      </c>
      <c r="DQ242" s="113">
        <f t="shared" si="405"/>
        <v>0</v>
      </c>
      <c r="DR242" s="113">
        <f t="shared" si="406"/>
        <v>0</v>
      </c>
      <c r="DS242" s="113">
        <f t="shared" si="349"/>
        <v>0</v>
      </c>
      <c r="DT242" s="113">
        <f t="shared" si="350"/>
        <v>0</v>
      </c>
      <c r="DU242" s="113">
        <f t="shared" si="407"/>
        <v>0</v>
      </c>
      <c r="DV242" s="113">
        <f t="shared" si="408"/>
        <v>0</v>
      </c>
      <c r="DW242" s="113">
        <f t="shared" si="409"/>
        <v>0</v>
      </c>
      <c r="DX242" s="113">
        <f t="shared" si="410"/>
        <v>0</v>
      </c>
      <c r="DY242" s="113">
        <f t="shared" si="411"/>
        <v>0</v>
      </c>
      <c r="DZ242" s="113">
        <f t="shared" si="412"/>
        <v>0</v>
      </c>
      <c r="EA242" s="113">
        <f t="shared" si="413"/>
        <v>0</v>
      </c>
      <c r="EB242" s="113">
        <f t="shared" si="414"/>
        <v>0</v>
      </c>
      <c r="EC242" s="113">
        <f t="shared" si="351"/>
        <v>0</v>
      </c>
      <c r="ED242" s="113">
        <f t="shared" si="352"/>
        <v>0</v>
      </c>
      <c r="EE242" s="113">
        <f t="shared" si="353"/>
        <v>0</v>
      </c>
      <c r="EF242" s="113">
        <f t="shared" si="354"/>
        <v>0</v>
      </c>
      <c r="EG242" s="113">
        <f t="shared" si="415"/>
        <v>150</v>
      </c>
      <c r="EH242" s="113">
        <f t="shared" si="355"/>
        <v>0</v>
      </c>
      <c r="EI242" s="113">
        <f t="shared" si="356"/>
        <v>0</v>
      </c>
      <c r="EJ242" s="113">
        <f t="shared" si="357"/>
        <v>0</v>
      </c>
      <c r="EK242" s="113">
        <f t="shared" si="416"/>
        <v>0</v>
      </c>
      <c r="EL242" s="113">
        <f t="shared" si="417"/>
        <v>1850</v>
      </c>
      <c r="EM242" s="113">
        <f t="shared" si="418"/>
        <v>0</v>
      </c>
      <c r="EN242" s="113">
        <f t="shared" si="419"/>
        <v>500</v>
      </c>
      <c r="EO242" s="113">
        <f t="shared" si="420"/>
        <v>0</v>
      </c>
      <c r="EP242" s="113">
        <f t="shared" si="421"/>
        <v>0</v>
      </c>
      <c r="EQ242" s="113">
        <f t="shared" si="422"/>
        <v>0</v>
      </c>
      <c r="ER242" s="113">
        <f t="shared" si="423"/>
        <v>0</v>
      </c>
      <c r="ES242" s="113">
        <f t="shared" si="424"/>
        <v>0</v>
      </c>
      <c r="ET242" s="113"/>
      <c r="EU242" s="113">
        <f t="shared" si="425"/>
        <v>0</v>
      </c>
      <c r="EV242" s="113">
        <f t="shared" si="426"/>
        <v>0</v>
      </c>
      <c r="EW242" s="113">
        <f t="shared" si="427"/>
        <v>0</v>
      </c>
      <c r="EX242" s="113">
        <f t="shared" si="428"/>
        <v>0</v>
      </c>
      <c r="EY242" s="113">
        <f t="shared" si="429"/>
        <v>0</v>
      </c>
      <c r="EZ242" s="113">
        <f t="shared" si="430"/>
        <v>260</v>
      </c>
      <c r="FA242" s="113">
        <f t="shared" si="431"/>
        <v>0</v>
      </c>
      <c r="FB242" s="113">
        <f t="shared" si="432"/>
        <v>0</v>
      </c>
      <c r="FC242" s="113">
        <f t="shared" si="358"/>
        <v>0</v>
      </c>
      <c r="FD242" s="113">
        <f t="shared" si="359"/>
        <v>0</v>
      </c>
      <c r="FE242" s="113">
        <f t="shared" si="433"/>
        <v>0</v>
      </c>
      <c r="FF242" s="113">
        <f t="shared" si="434"/>
        <v>0</v>
      </c>
      <c r="FG242" s="113">
        <f t="shared" si="435"/>
        <v>0</v>
      </c>
      <c r="FH242" s="113">
        <f t="shared" si="436"/>
        <v>0</v>
      </c>
      <c r="FI242" s="113">
        <f t="shared" si="437"/>
        <v>0</v>
      </c>
      <c r="FJ242" s="113">
        <f t="shared" si="438"/>
        <v>0</v>
      </c>
      <c r="FK242" s="113">
        <f t="shared" si="439"/>
        <v>0</v>
      </c>
      <c r="FL242" s="113">
        <f t="shared" si="440"/>
        <v>0</v>
      </c>
      <c r="FM242" s="113">
        <f t="shared" si="360"/>
        <v>0</v>
      </c>
      <c r="FN242" s="113">
        <f t="shared" si="361"/>
        <v>0</v>
      </c>
      <c r="FO242" s="113">
        <f t="shared" si="362"/>
        <v>0</v>
      </c>
      <c r="FP242" s="113">
        <f t="shared" si="363"/>
        <v>0</v>
      </c>
      <c r="FQ242" s="113">
        <f t="shared" si="441"/>
        <v>2320</v>
      </c>
      <c r="FR242" s="113">
        <f t="shared" si="364"/>
        <v>0</v>
      </c>
      <c r="FS242" s="113">
        <f t="shared" si="365"/>
        <v>0</v>
      </c>
      <c r="FT242" s="113">
        <f t="shared" si="366"/>
        <v>0</v>
      </c>
      <c r="FU242" s="113">
        <f t="shared" si="442"/>
        <v>0</v>
      </c>
      <c r="FV242" s="113">
        <f t="shared" si="443"/>
        <v>7000</v>
      </c>
      <c r="FW242" s="113">
        <f t="shared" si="444"/>
        <v>0</v>
      </c>
      <c r="FX242" s="113">
        <f t="shared" si="445"/>
        <v>1200</v>
      </c>
      <c r="FY242" s="113">
        <f t="shared" si="446"/>
        <v>0</v>
      </c>
      <c r="FZ242" s="113">
        <f t="shared" si="447"/>
        <v>0</v>
      </c>
      <c r="GA242" s="113">
        <f t="shared" si="448"/>
        <v>0</v>
      </c>
      <c r="GB242" s="113">
        <f t="shared" si="449"/>
        <v>0</v>
      </c>
      <c r="GC242" s="113">
        <f t="shared" si="450"/>
        <v>0</v>
      </c>
    </row>
    <row r="243" spans="1:185" ht="12.75" customHeight="1" x14ac:dyDescent="0.2">
      <c r="B243" s="124">
        <v>236</v>
      </c>
      <c r="C243" s="121" t="s">
        <v>500</v>
      </c>
      <c r="D243" s="126" t="s">
        <v>273</v>
      </c>
      <c r="E243" s="40">
        <f>SUMIF(Entrada_Dados_Ano_2012!$C$7:$C$253,D243,Entrada_Dados_Ano_2012!$D$7:$D$253)</f>
        <v>0</v>
      </c>
      <c r="F243" s="40">
        <f>SUMIF(Entrada_Dados_Ano_2012!$C$7:$C$253,D243,Entrada_Dados_Ano_2012!$E$7:$E$253)</f>
        <v>0</v>
      </c>
      <c r="G243" s="40">
        <f>SUMIF(Entrada_Dados_Ano_2012!$C$7:$C$253,D243,Entrada_Dados_Ano_2012!$F$7:$F$253)</f>
        <v>0</v>
      </c>
      <c r="H243" s="40">
        <f ca="1">SUMIF(Entrada_Dados_Ano_2012!$C$7:$C$253,D243,Entrada_Dados_Ano_2012!$G$7:$G$251)</f>
        <v>0</v>
      </c>
      <c r="I243" s="40">
        <f>SUMIF(Entrada_Dados_Ano_2012!$C$7:$C$251,D243,Entrada_Dados_Ano_2012!$H$7:$H$253)</f>
        <v>250</v>
      </c>
      <c r="J243" s="40">
        <f>SUMIF(Entrada_Dados_Ano_2012!$C$7:$C$253,D243,Entrada_Dados_Ano_2012!$I$7:$I$253)</f>
        <v>0</v>
      </c>
      <c r="K243" s="40">
        <f>SUMIF(Entrada_Dados_Ano_2012!$C$7:$C$253,D243,Entrada_Dados_Ano_2012!$J$7:$J$253)</f>
        <v>3500</v>
      </c>
      <c r="L243" s="40">
        <f>SUMIF(Entrada_Dados_Ano_2012!$C$7:$C$253,D243,Entrada_Dados_Ano_2012!$K$7:$K$253)</f>
        <v>0</v>
      </c>
      <c r="M243" s="40">
        <f>SUMIF(Entrada_Dados_Ano_2012!$C$7:$C$253,D243,Entrada_Dados_Ano_2012!$L$7:$L$253)</f>
        <v>0</v>
      </c>
      <c r="N243" s="40">
        <f>SUMIF(Entrada_Dados_Ano_2012!$C$7:$C$253,D243,Entrada_Dados_Ano_2012!$M$7:$M$253)</f>
        <v>0</v>
      </c>
      <c r="O243" s="40">
        <f>SUMIF(Entrada_Dados_Ano_2012!$C$7:$C$253,D243,Entrada_Dados_Ano_2012!$N$7:$N$253)</f>
        <v>0</v>
      </c>
      <c r="P243" s="40">
        <f>SUMIF(Entrada_Dados_Ano_2012!$C$7:$C$253,D243,Entrada_Dados_Ano_2012!$O$7:$O$253)</f>
        <v>0</v>
      </c>
      <c r="Q243" s="40">
        <f>SUMIF(Entrada_Dados_Ano_2012!$C$7:$C$253,D243,Entrada_Dados_Ano_2012!$P$7:$P$253)</f>
        <v>50</v>
      </c>
      <c r="R243" s="40">
        <f>SUMIF(Entrada_Dados_Ano_2012!$C$7:$C$253,D243,Entrada_Dados_Ano_2012!$Q$7:$Q$253)</f>
        <v>0</v>
      </c>
      <c r="S243" s="40">
        <f>SUMIF(Entrada_Dados_Ano_2012!$C$7:$C$253,D243,Entrada_Dados_Ano_2012!$R$7:$R$253)</f>
        <v>420</v>
      </c>
      <c r="T243" s="40">
        <f>SUMIF(Entrada_Dados_Ano_2012!$C$7:$C$253,D243,Entrada_Dados_Ano_2012!$S$7:$S$253)</f>
        <v>4500</v>
      </c>
      <c r="U243" s="40">
        <f>SUMIF(Entrada_Dados_Ano_2012!$C$7:$C$253,D243,Entrada_Dados_Ano_2012!$T$7:$T$253)</f>
        <v>0</v>
      </c>
      <c r="V243" s="40">
        <f>SUMIF(Entrada_Dados_Ano_2012!$C$7:$C$253,D243,Entrada_Dados_Ano_2012!$U$7:$U$253)</f>
        <v>0</v>
      </c>
      <c r="W243" s="145">
        <f>SUMIF(Entrada_Dados_Ano_2012!$C$7:$C$253,D243,Entrada_Dados_Ano_2012!$V$7:$V$253)</f>
        <v>0</v>
      </c>
      <c r="X243" s="142">
        <f>SUMIF(Entrada_Dados_Ano_2012!$C$7:$C$253,D243,Entrada_Dados_Ano_2012!$Y$7:$Y$253)</f>
        <v>0</v>
      </c>
      <c r="Y243" s="40">
        <f>SUMIF(Entrada_Dados_Ano_2012!$C$7:$C$253,D243,Entrada_Dados_Ano_2012!$Z$7:$Z$253)</f>
        <v>0</v>
      </c>
      <c r="Z243" s="40">
        <f>SUMIF(Entrada_Dados_Ano_2012!$C$7:$C$253,D243,Entrada_Dados_Ano_2012!$AA$7:$AA$253)</f>
        <v>0</v>
      </c>
      <c r="AA243" s="40">
        <f>SUMIF(Entrada_Dados_Ano_2012!$C$7:$C$253,D243,Entrada_Dados_Ano_2012!$AB$7:$AB$253)</f>
        <v>0</v>
      </c>
      <c r="AB243" s="40">
        <f>SUMIF(Entrada_Dados_Ano_2012!$C$7:$C$253,D243,Entrada_Dados_Ano_2012!$AC$7:$AC$253)</f>
        <v>250</v>
      </c>
      <c r="AC243" s="40">
        <f>SUMIF(Entrada_Dados_Ano_2012!$C$7:$C$253,D243,Entrada_Dados_Ano_2012!$AD$7:$AD$253)</f>
        <v>0</v>
      </c>
      <c r="AD243" s="40">
        <f>SUMIF(Entrada_Dados_Ano_2012!$C$7:$C$253,D243,Entrada_Dados_Ano_2012!$AE$7:$AE$253)</f>
        <v>3500</v>
      </c>
      <c r="AE243" s="40">
        <f>SUMIF(Entrada_Dados_Ano_2012!$C$7:$C$253,D243,Entrada_Dados_Ano_2012!$AF$7:$AF$253)</f>
        <v>0</v>
      </c>
      <c r="AF243" s="40">
        <f>SUMIF(Entrada_Dados_Ano_2012!$C$7:$C$253,D243,Entrada_Dados_Ano_2012!$AG$7:$AG$253)</f>
        <v>0</v>
      </c>
      <c r="AG243" s="40">
        <f>SUMIF(Entrada_Dados_Ano_2012!$C$7:$C$253,D243,Entrada_Dados_Ano_2012!$AH$7:$AH$253)</f>
        <v>0</v>
      </c>
      <c r="AH243" s="40">
        <f>SUMIF(Entrada_Dados_Ano_2012!$C$7:$C$253,D243,Entrada_Dados_Ano_2012!$AI$7:$AI$253)</f>
        <v>0</v>
      </c>
      <c r="AI243" s="40">
        <f>SUMIF(Entrada_Dados_Ano_2012!$C$7:$C$253,D243,Entrada_Dados_Ano_2012!$AJ$7:$AJ$253)</f>
        <v>0</v>
      </c>
      <c r="AJ243" s="40">
        <f>SUMIF(Entrada_Dados_Ano_2012!$C$7:$C$253,D243,Entrada_Dados_Ano_2012!$AK$7:$AK$253)</f>
        <v>50</v>
      </c>
      <c r="AK243" s="40">
        <f>SUMIF(Entrada_Dados_Ano_2012!$C$7:$C$253,D243,Entrada_Dados_Ano_2012!$AL$7:$AL$253)</f>
        <v>0</v>
      </c>
      <c r="AL243" s="40">
        <f>SUMIF(Entrada_Dados_Ano_2012!$C$7:$C$253,D243,Entrada_Dados_Ano_2012!$AM$7:$AM$253)</f>
        <v>420</v>
      </c>
      <c r="AM243" s="40">
        <f>SUMIF(Entrada_Dados_Ano_2012!$C$7:$C$253,D243,Entrada_Dados_Ano_2012!$AN$7:$AN$253)</f>
        <v>4500</v>
      </c>
      <c r="AN243" s="40">
        <f>SUMIF(Entrada_Dados_Ano_2012!$C$7:$C$253,D243,Entrada_Dados_Ano_2012!$AO$7:$AO$253)</f>
        <v>0</v>
      </c>
      <c r="AO243" s="40">
        <f>SUMIF(Entrada_Dados_Ano_2012!$C$7:$C$253,D243,Entrada_Dados_Ano_2012!$AP$7:$AP$253)</f>
        <v>0</v>
      </c>
      <c r="AP243" s="145">
        <f>SUMIF(Entrada_Dados_Ano_2012!$C$7:$C$253,D243,Entrada_Dados_Ano_2012!$AQ$7:$AQ$253)</f>
        <v>0</v>
      </c>
      <c r="AQ243" s="142">
        <f>SUMIF(Entrada_Dados_Ano_2012!$C$7:$C$253,D243,Entrada_Dados_Ano_2012!$AT$7:$AT$253)</f>
        <v>0</v>
      </c>
      <c r="AR243" s="40">
        <f>SUMIF(Entrada_Dados_Ano_2012!$C$7:$C$253,D243,Entrada_Dados_Ano_2012!$AU$7:$AU$253)</f>
        <v>0</v>
      </c>
      <c r="AS243" s="40">
        <f>SUMIF(Entrada_Dados_Ano_2012!$C$7:$C$253,D243,Entrada_Dados_Ano_2012!$AV$7:$AV$253)</f>
        <v>0</v>
      </c>
      <c r="AT243" s="40">
        <f>SUMIF(Entrada_Dados_Ano_2012!$C$7:$C$253,D243,Entrada_Dados_Ano_2012!$AW$7:$AW$253)</f>
        <v>0</v>
      </c>
      <c r="AU243" s="40">
        <f>SUMIF(Entrada_Dados_Ano_2012!$C$7:$C$253,D243,Entrada_Dados_Ano_2012!$AX$7:$AX$253)</f>
        <v>500</v>
      </c>
      <c r="AV243" s="40">
        <f>SUMIF(Entrada_Dados_Ano_2012!$C$7:$C$253,D243,Entrada_Dados_Ano_2012!$AY$7:$AY$253)</f>
        <v>0</v>
      </c>
      <c r="AW243" s="40">
        <f>SUMIF(Entrada_Dados_Ano_2012!$C$7:$C$253,D243,Entrada_Dados_Ano_2012!$AZ$7:$AZ$253)</f>
        <v>257250</v>
      </c>
      <c r="AX243" s="40">
        <f>SUMIF(Entrada_Dados_Ano_2012!$C$7:$C$253,D243,Entrada_Dados_Ano_2012!$BA$7:$BA$253)</f>
        <v>0</v>
      </c>
      <c r="AY243" s="40">
        <f>SUMIF(Entrada_Dados_Ano_2012!$C$7:$C$253,D243,Entrada_Dados_Ano_2012!$BB$7:$BB$253)</f>
        <v>0</v>
      </c>
      <c r="AZ243" s="40">
        <f>SUMIF(Entrada_Dados_Ano_2012!$C$7:$C$253,D243,Entrada_Dados_Ano_2012!$BC$7:$BC$253)</f>
        <v>0</v>
      </c>
      <c r="BA243" s="40">
        <f>SUMIF(Entrada_Dados_Ano_2012!$C$7:$C$253,D243,Entrada_Dados_Ano_2012!$BD$7:$BD$253)</f>
        <v>0</v>
      </c>
      <c r="BB243" s="40">
        <f>SUMIF(Entrada_Dados_Ano_2012!$C$7:$C$253,D243,Entrada_Dados_Ano_2012!$BE$7:$BE$253)</f>
        <v>0</v>
      </c>
      <c r="BC243" s="40">
        <f>SUMIF(Entrada_Dados_Ano_2012!$C$7:$C$253,D243,Entrada_Dados_Ano_2012!$BF$7:$BF$253)</f>
        <v>875</v>
      </c>
      <c r="BD243" s="40">
        <f>SUMIF(Entrada_Dados_Ano_2012!$C$7:$C$253,D243,Entrada_Dados_Ano_2012!$BG$7:$BG$253)</f>
        <v>0</v>
      </c>
      <c r="BE243" s="40">
        <f>SUMIF(Entrada_Dados_Ano_2012!$C$7:$C$253,D243,Entrada_Dados_Ano_2012!$BH$7:$BH$253)</f>
        <v>1890</v>
      </c>
      <c r="BF243" s="40">
        <f>SUMIF(Entrada_Dados_Ano_2012!$C$7:$C$253,D243,Entrada_Dados_Ano_2012!$BI$7:$BI$253)</f>
        <v>13500</v>
      </c>
      <c r="BG243" s="40">
        <f>SUMIF(Entrada_Dados_Ano_2012!$C$7:$C$253,D243,Entrada_Dados_Ano_2012!$BJ$7:$BJ$253)</f>
        <v>0</v>
      </c>
      <c r="BH243" s="40">
        <f>SUMIF(Entrada_Dados_Ano_2012!$C$7:$C$253,D243,Entrada_Dados_Ano_2012!$BK$7:$BK$253)</f>
        <v>0</v>
      </c>
      <c r="BI243" s="40">
        <f>SUMIF(Entrada_Dados_Ano_2012!$C$7:$C$253,D243,Entrada_Dados_Ano_2012!$BL$7:$BL$253)</f>
        <v>0</v>
      </c>
      <c r="BK243" s="80">
        <v>236</v>
      </c>
      <c r="BL243" s="81">
        <f t="shared" si="367"/>
        <v>0</v>
      </c>
      <c r="BM243" s="80" t="str">
        <f>IF(BL243=1,SUM($BL$8:BL243),"")</f>
        <v/>
      </c>
      <c r="BN243" s="86" t="str">
        <f t="shared" si="368"/>
        <v>Turvânia</v>
      </c>
      <c r="BO243" s="117">
        <f t="shared" si="451"/>
        <v>0</v>
      </c>
      <c r="BP243" s="116">
        <f>HLOOKUP($BP$6,$BZ$6:DI243,BX243)</f>
        <v>0</v>
      </c>
      <c r="BQ243" s="117">
        <f>HLOOKUP($BQ$6,$DJ$6:ES243,BX243)</f>
        <v>0</v>
      </c>
      <c r="BR243" s="116">
        <f>HLOOKUP($BR$6,$ET$6:GC243,BX243)</f>
        <v>0</v>
      </c>
      <c r="BS243" s="84" t="str">
        <f t="shared" si="369"/>
        <v/>
      </c>
      <c r="BT243" s="96" t="str">
        <f>IF((SUM($BL242:$BL$254)=0),"",IF($BK243=VLOOKUP($BK243,$BM$8:$BM$254,1),IF(VLOOKUP($BK243,$BM$8:$BO$254,2)=0,"",VLOOKUP($BK243,$BM$8:$BO$254,3))," "))</f>
        <v/>
      </c>
      <c r="BU243" s="93" t="str">
        <f t="shared" si="370"/>
        <v/>
      </c>
      <c r="BV243" s="90" t="str">
        <f t="shared" si="371"/>
        <v/>
      </c>
      <c r="BW243" s="93" t="str">
        <f t="shared" si="372"/>
        <v/>
      </c>
      <c r="BX243" s="97">
        <v>238</v>
      </c>
      <c r="BY243" s="29"/>
      <c r="BZ243" s="113"/>
      <c r="CA243" s="113">
        <f t="shared" si="373"/>
        <v>0</v>
      </c>
      <c r="CB243" s="113">
        <f t="shared" si="374"/>
        <v>0</v>
      </c>
      <c r="CC243" s="113">
        <f t="shared" si="375"/>
        <v>0</v>
      </c>
      <c r="CD243" s="113">
        <f t="shared" si="376"/>
        <v>0</v>
      </c>
      <c r="CE243" s="113">
        <f t="shared" ca="1" si="377"/>
        <v>0</v>
      </c>
      <c r="CF243" s="113">
        <f t="shared" si="378"/>
        <v>250</v>
      </c>
      <c r="CG243" s="113">
        <f t="shared" si="379"/>
        <v>20</v>
      </c>
      <c r="CH243" s="113">
        <f t="shared" si="380"/>
        <v>0</v>
      </c>
      <c r="CI243" s="113">
        <f t="shared" si="340"/>
        <v>0</v>
      </c>
      <c r="CJ243" s="113">
        <f t="shared" si="341"/>
        <v>0</v>
      </c>
      <c r="CK243" s="113">
        <f t="shared" si="381"/>
        <v>3500</v>
      </c>
      <c r="CL243" s="113">
        <f t="shared" si="382"/>
        <v>0</v>
      </c>
      <c r="CM243" s="113">
        <f t="shared" si="383"/>
        <v>0</v>
      </c>
      <c r="CN243" s="113">
        <f t="shared" si="384"/>
        <v>0</v>
      </c>
      <c r="CO243" s="113">
        <f t="shared" si="385"/>
        <v>0</v>
      </c>
      <c r="CP243" s="113">
        <f t="shared" si="386"/>
        <v>0</v>
      </c>
      <c r="CQ243" s="113">
        <f t="shared" si="387"/>
        <v>0</v>
      </c>
      <c r="CR243" s="113">
        <f t="shared" si="388"/>
        <v>0</v>
      </c>
      <c r="CS243" s="113">
        <f t="shared" si="342"/>
        <v>0</v>
      </c>
      <c r="CT243" s="113">
        <f t="shared" si="343"/>
        <v>0</v>
      </c>
      <c r="CU243" s="113">
        <f t="shared" si="344"/>
        <v>0</v>
      </c>
      <c r="CV243" s="113">
        <f t="shared" si="345"/>
        <v>0</v>
      </c>
      <c r="CW243" s="113">
        <f t="shared" si="389"/>
        <v>50</v>
      </c>
      <c r="CX243" s="113">
        <f t="shared" si="346"/>
        <v>0</v>
      </c>
      <c r="CY243" s="113">
        <f t="shared" si="347"/>
        <v>0</v>
      </c>
      <c r="CZ243" s="113">
        <f t="shared" si="348"/>
        <v>0</v>
      </c>
      <c r="DA243" s="113">
        <f t="shared" si="390"/>
        <v>0</v>
      </c>
      <c r="DB243" s="113">
        <f t="shared" si="391"/>
        <v>420</v>
      </c>
      <c r="DC243" s="113">
        <f t="shared" si="392"/>
        <v>0</v>
      </c>
      <c r="DD243" s="113">
        <f t="shared" si="393"/>
        <v>4500</v>
      </c>
      <c r="DE243" s="113">
        <f t="shared" si="394"/>
        <v>0</v>
      </c>
      <c r="DF243" s="113">
        <f t="shared" si="395"/>
        <v>0</v>
      </c>
      <c r="DG243" s="113">
        <f t="shared" si="396"/>
        <v>0</v>
      </c>
      <c r="DH243" s="113">
        <f t="shared" si="397"/>
        <v>0</v>
      </c>
      <c r="DI243" s="113">
        <f t="shared" si="398"/>
        <v>0</v>
      </c>
      <c r="DJ243" s="113"/>
      <c r="DK243" s="113">
        <f t="shared" si="399"/>
        <v>0</v>
      </c>
      <c r="DL243" s="113">
        <f t="shared" si="400"/>
        <v>0</v>
      </c>
      <c r="DM243" s="113">
        <f t="shared" si="401"/>
        <v>0</v>
      </c>
      <c r="DN243" s="113">
        <f t="shared" si="402"/>
        <v>0</v>
      </c>
      <c r="DO243" s="113">
        <f t="shared" si="403"/>
        <v>0</v>
      </c>
      <c r="DP243" s="113">
        <f t="shared" si="404"/>
        <v>250</v>
      </c>
      <c r="DQ243" s="113">
        <f t="shared" si="405"/>
        <v>20</v>
      </c>
      <c r="DR243" s="113">
        <f t="shared" si="406"/>
        <v>0</v>
      </c>
      <c r="DS243" s="113">
        <f t="shared" si="349"/>
        <v>0</v>
      </c>
      <c r="DT243" s="113">
        <f t="shared" si="350"/>
        <v>0</v>
      </c>
      <c r="DU243" s="113">
        <f t="shared" si="407"/>
        <v>3500</v>
      </c>
      <c r="DV243" s="113">
        <f t="shared" si="408"/>
        <v>0</v>
      </c>
      <c r="DW243" s="113">
        <f t="shared" si="409"/>
        <v>0</v>
      </c>
      <c r="DX243" s="113">
        <f t="shared" si="410"/>
        <v>0</v>
      </c>
      <c r="DY243" s="113">
        <f t="shared" si="411"/>
        <v>0</v>
      </c>
      <c r="DZ243" s="113">
        <f t="shared" si="412"/>
        <v>0</v>
      </c>
      <c r="EA243" s="113">
        <f t="shared" si="413"/>
        <v>0</v>
      </c>
      <c r="EB243" s="113">
        <f t="shared" si="414"/>
        <v>0</v>
      </c>
      <c r="EC243" s="113">
        <f t="shared" si="351"/>
        <v>0</v>
      </c>
      <c r="ED243" s="113">
        <f t="shared" si="352"/>
        <v>0</v>
      </c>
      <c r="EE243" s="113">
        <f t="shared" si="353"/>
        <v>0</v>
      </c>
      <c r="EF243" s="113">
        <f t="shared" si="354"/>
        <v>0</v>
      </c>
      <c r="EG243" s="113">
        <f t="shared" si="415"/>
        <v>50</v>
      </c>
      <c r="EH243" s="113">
        <f t="shared" si="355"/>
        <v>0</v>
      </c>
      <c r="EI243" s="113">
        <f t="shared" si="356"/>
        <v>0</v>
      </c>
      <c r="EJ243" s="113">
        <f t="shared" si="357"/>
        <v>0</v>
      </c>
      <c r="EK243" s="113">
        <f t="shared" si="416"/>
        <v>0</v>
      </c>
      <c r="EL243" s="113">
        <f t="shared" si="417"/>
        <v>420</v>
      </c>
      <c r="EM243" s="113">
        <f t="shared" si="418"/>
        <v>0</v>
      </c>
      <c r="EN243" s="113">
        <f t="shared" si="419"/>
        <v>4500</v>
      </c>
      <c r="EO243" s="113">
        <f t="shared" si="420"/>
        <v>0</v>
      </c>
      <c r="EP243" s="113">
        <f t="shared" si="421"/>
        <v>0</v>
      </c>
      <c r="EQ243" s="113">
        <f t="shared" si="422"/>
        <v>0</v>
      </c>
      <c r="ER243" s="113">
        <f t="shared" si="423"/>
        <v>0</v>
      </c>
      <c r="ES243" s="113">
        <f t="shared" si="424"/>
        <v>0</v>
      </c>
      <c r="ET243" s="113"/>
      <c r="EU243" s="113">
        <f t="shared" si="425"/>
        <v>0</v>
      </c>
      <c r="EV243" s="113">
        <f t="shared" si="426"/>
        <v>0</v>
      </c>
      <c r="EW243" s="113">
        <f t="shared" si="427"/>
        <v>0</v>
      </c>
      <c r="EX243" s="113">
        <f t="shared" si="428"/>
        <v>0</v>
      </c>
      <c r="EY243" s="113">
        <f t="shared" si="429"/>
        <v>0</v>
      </c>
      <c r="EZ243" s="113">
        <f t="shared" si="430"/>
        <v>500</v>
      </c>
      <c r="FA243" s="113">
        <f t="shared" si="431"/>
        <v>183</v>
      </c>
      <c r="FB243" s="113">
        <f t="shared" si="432"/>
        <v>0</v>
      </c>
      <c r="FC243" s="113">
        <f t="shared" si="358"/>
        <v>0</v>
      </c>
      <c r="FD243" s="113">
        <f t="shared" si="359"/>
        <v>0</v>
      </c>
      <c r="FE243" s="113">
        <f t="shared" si="433"/>
        <v>257250</v>
      </c>
      <c r="FF243" s="113">
        <f t="shared" si="434"/>
        <v>0</v>
      </c>
      <c r="FG243" s="113">
        <f t="shared" si="435"/>
        <v>0</v>
      </c>
      <c r="FH243" s="113">
        <f t="shared" si="436"/>
        <v>0</v>
      </c>
      <c r="FI243" s="113">
        <f t="shared" si="437"/>
        <v>0</v>
      </c>
      <c r="FJ243" s="113">
        <f t="shared" si="438"/>
        <v>0</v>
      </c>
      <c r="FK243" s="113">
        <f t="shared" si="439"/>
        <v>0</v>
      </c>
      <c r="FL243" s="113">
        <f t="shared" si="440"/>
        <v>0</v>
      </c>
      <c r="FM243" s="113">
        <f t="shared" si="360"/>
        <v>0</v>
      </c>
      <c r="FN243" s="113">
        <f t="shared" si="361"/>
        <v>0</v>
      </c>
      <c r="FO243" s="113">
        <f t="shared" si="362"/>
        <v>0</v>
      </c>
      <c r="FP243" s="113">
        <f t="shared" si="363"/>
        <v>0</v>
      </c>
      <c r="FQ243" s="113">
        <f t="shared" si="441"/>
        <v>875</v>
      </c>
      <c r="FR243" s="113">
        <f t="shared" si="364"/>
        <v>0</v>
      </c>
      <c r="FS243" s="113">
        <f t="shared" si="365"/>
        <v>0</v>
      </c>
      <c r="FT243" s="113">
        <f t="shared" si="366"/>
        <v>0</v>
      </c>
      <c r="FU243" s="113">
        <f t="shared" si="442"/>
        <v>0</v>
      </c>
      <c r="FV243" s="113">
        <f t="shared" si="443"/>
        <v>1890</v>
      </c>
      <c r="FW243" s="113">
        <f t="shared" si="444"/>
        <v>0</v>
      </c>
      <c r="FX243" s="113">
        <f t="shared" si="445"/>
        <v>13500</v>
      </c>
      <c r="FY243" s="113">
        <f t="shared" si="446"/>
        <v>0</v>
      </c>
      <c r="FZ243" s="113">
        <f t="shared" si="447"/>
        <v>0</v>
      </c>
      <c r="GA243" s="113">
        <f t="shared" si="448"/>
        <v>0</v>
      </c>
      <c r="GB243" s="113">
        <f t="shared" si="449"/>
        <v>0</v>
      </c>
      <c r="GC243" s="113">
        <f t="shared" si="450"/>
        <v>0</v>
      </c>
    </row>
    <row r="244" spans="1:185" ht="12.75" customHeight="1" x14ac:dyDescent="0.2">
      <c r="B244" s="124">
        <v>237</v>
      </c>
      <c r="C244" s="121" t="s">
        <v>501</v>
      </c>
      <c r="D244" s="126" t="s">
        <v>274</v>
      </c>
      <c r="E244" s="40">
        <f>SUMIF(Entrada_Dados_Ano_2012!$C$7:$C$253,D244,Entrada_Dados_Ano_2012!$D$7:$D$253)</f>
        <v>0</v>
      </c>
      <c r="F244" s="40">
        <f>SUMIF(Entrada_Dados_Ano_2012!$C$7:$C$253,D244,Entrada_Dados_Ano_2012!$E$7:$E$253)</f>
        <v>1260</v>
      </c>
      <c r="G244" s="40">
        <f>SUMIF(Entrada_Dados_Ano_2012!$C$7:$C$253,D244,Entrada_Dados_Ano_2012!$F$7:$F$253)</f>
        <v>0</v>
      </c>
      <c r="H244" s="40">
        <f ca="1">SUMIF(Entrada_Dados_Ano_2012!$C$7:$C$253,D244,Entrada_Dados_Ano_2012!$G$7:$G$251)</f>
        <v>0</v>
      </c>
      <c r="I244" s="40">
        <f>SUMIF(Entrada_Dados_Ano_2012!$C$7:$C$251,D244,Entrada_Dados_Ano_2012!$H$7:$H$253)</f>
        <v>0</v>
      </c>
      <c r="J244" s="40">
        <f>SUMIF(Entrada_Dados_Ano_2012!$C$7:$C$253,D244,Entrada_Dados_Ano_2012!$I$7:$I$253)</f>
        <v>0</v>
      </c>
      <c r="K244" s="40">
        <f>SUMIF(Entrada_Dados_Ano_2012!$C$7:$C$253,D244,Entrada_Dados_Ano_2012!$J$7:$J$253)</f>
        <v>18100</v>
      </c>
      <c r="L244" s="40">
        <f>SUMIF(Entrada_Dados_Ano_2012!$C$7:$C$253,D244,Entrada_Dados_Ano_2012!$K$7:$K$253)</f>
        <v>0</v>
      </c>
      <c r="M244" s="40">
        <f>SUMIF(Entrada_Dados_Ano_2012!$C$7:$C$253,D244,Entrada_Dados_Ano_2012!$L$7:$L$253)</f>
        <v>0</v>
      </c>
      <c r="N244" s="40">
        <f>SUMIF(Entrada_Dados_Ano_2012!$C$7:$C$253,D244,Entrada_Dados_Ano_2012!$M$7:$M$253)</f>
        <v>0</v>
      </c>
      <c r="O244" s="40">
        <f>SUMIF(Entrada_Dados_Ano_2012!$C$7:$C$253,D244,Entrada_Dados_Ano_2012!$N$7:$N$253)</f>
        <v>0</v>
      </c>
      <c r="P244" s="40">
        <f>SUMIF(Entrada_Dados_Ano_2012!$C$7:$C$253,D244,Entrada_Dados_Ano_2012!$O$7:$O$253)</f>
        <v>0</v>
      </c>
      <c r="Q244" s="40">
        <f>SUMIF(Entrada_Dados_Ano_2012!$C$7:$C$253,D244,Entrada_Dados_Ano_2012!$P$7:$P$253)</f>
        <v>30</v>
      </c>
      <c r="R244" s="40">
        <f>SUMIF(Entrada_Dados_Ano_2012!$C$7:$C$253,D244,Entrada_Dados_Ano_2012!$Q$7:$Q$253)</f>
        <v>0</v>
      </c>
      <c r="S244" s="40">
        <f>SUMIF(Entrada_Dados_Ano_2012!$C$7:$C$253,D244,Entrada_Dados_Ano_2012!$R$7:$R$253)</f>
        <v>5000</v>
      </c>
      <c r="T244" s="40">
        <f>SUMIF(Entrada_Dados_Ano_2012!$C$7:$C$253,D244,Entrada_Dados_Ano_2012!$S$7:$S$253)</f>
        <v>31000</v>
      </c>
      <c r="U244" s="40">
        <f>SUMIF(Entrada_Dados_Ano_2012!$C$7:$C$253,D244,Entrada_Dados_Ano_2012!$T$7:$T$253)</f>
        <v>2000</v>
      </c>
      <c r="V244" s="40">
        <f>SUMIF(Entrada_Dados_Ano_2012!$C$7:$C$253,D244,Entrada_Dados_Ano_2012!$U$7:$U$253)</f>
        <v>0</v>
      </c>
      <c r="W244" s="145">
        <f>SUMIF(Entrada_Dados_Ano_2012!$C$7:$C$253,D244,Entrada_Dados_Ano_2012!$V$7:$V$253)</f>
        <v>0</v>
      </c>
      <c r="X244" s="142">
        <f>SUMIF(Entrada_Dados_Ano_2012!$C$7:$C$253,D244,Entrada_Dados_Ano_2012!$Y$7:$Y$253)</f>
        <v>0</v>
      </c>
      <c r="Y244" s="40">
        <f>SUMIF(Entrada_Dados_Ano_2012!$C$7:$C$253,D244,Entrada_Dados_Ano_2012!$Z$7:$Z$253)</f>
        <v>1260</v>
      </c>
      <c r="Z244" s="40">
        <f>SUMIF(Entrada_Dados_Ano_2012!$C$7:$C$253,D244,Entrada_Dados_Ano_2012!$AA$7:$AA$253)</f>
        <v>0</v>
      </c>
      <c r="AA244" s="40">
        <f>SUMIF(Entrada_Dados_Ano_2012!$C$7:$C$253,D244,Entrada_Dados_Ano_2012!$AB$7:$AB$253)</f>
        <v>0</v>
      </c>
      <c r="AB244" s="40">
        <f>SUMIF(Entrada_Dados_Ano_2012!$C$7:$C$253,D244,Entrada_Dados_Ano_2012!$AC$7:$AC$253)</f>
        <v>0</v>
      </c>
      <c r="AC244" s="40">
        <f>SUMIF(Entrada_Dados_Ano_2012!$C$7:$C$253,D244,Entrada_Dados_Ano_2012!$AD$7:$AD$253)</f>
        <v>0</v>
      </c>
      <c r="AD244" s="40">
        <f>SUMIF(Entrada_Dados_Ano_2012!$C$7:$C$253,D244,Entrada_Dados_Ano_2012!$AE$7:$AE$253)</f>
        <v>18100</v>
      </c>
      <c r="AE244" s="40">
        <f>SUMIF(Entrada_Dados_Ano_2012!$C$7:$C$253,D244,Entrada_Dados_Ano_2012!$AF$7:$AF$253)</f>
        <v>0</v>
      </c>
      <c r="AF244" s="40">
        <f>SUMIF(Entrada_Dados_Ano_2012!$C$7:$C$253,D244,Entrada_Dados_Ano_2012!$AG$7:$AG$253)</f>
        <v>0</v>
      </c>
      <c r="AG244" s="40">
        <f>SUMIF(Entrada_Dados_Ano_2012!$C$7:$C$253,D244,Entrada_Dados_Ano_2012!$AH$7:$AH$253)</f>
        <v>0</v>
      </c>
      <c r="AH244" s="40">
        <f>SUMIF(Entrada_Dados_Ano_2012!$C$7:$C$253,D244,Entrada_Dados_Ano_2012!$AI$7:$AI$253)</f>
        <v>0</v>
      </c>
      <c r="AI244" s="40">
        <f>SUMIF(Entrada_Dados_Ano_2012!$C$7:$C$253,D244,Entrada_Dados_Ano_2012!$AJ$7:$AJ$253)</f>
        <v>0</v>
      </c>
      <c r="AJ244" s="40">
        <f>SUMIF(Entrada_Dados_Ano_2012!$C$7:$C$253,D244,Entrada_Dados_Ano_2012!$AK$7:$AK$253)</f>
        <v>30</v>
      </c>
      <c r="AK244" s="40">
        <f>SUMIF(Entrada_Dados_Ano_2012!$C$7:$C$253,D244,Entrada_Dados_Ano_2012!$AL$7:$AL$253)</f>
        <v>0</v>
      </c>
      <c r="AL244" s="40">
        <f>SUMIF(Entrada_Dados_Ano_2012!$C$7:$C$253,D244,Entrada_Dados_Ano_2012!$AM$7:$AM$253)</f>
        <v>5000</v>
      </c>
      <c r="AM244" s="40">
        <f>SUMIF(Entrada_Dados_Ano_2012!$C$7:$C$253,D244,Entrada_Dados_Ano_2012!$AN$7:$AN$253)</f>
        <v>31000</v>
      </c>
      <c r="AN244" s="40">
        <f>SUMIF(Entrada_Dados_Ano_2012!$C$7:$C$253,D244,Entrada_Dados_Ano_2012!$AO$7:$AO$253)</f>
        <v>2000</v>
      </c>
      <c r="AO244" s="40">
        <f>SUMIF(Entrada_Dados_Ano_2012!$C$7:$C$253,D244,Entrada_Dados_Ano_2012!$AP$7:$AP$253)</f>
        <v>0</v>
      </c>
      <c r="AP244" s="145">
        <f>SUMIF(Entrada_Dados_Ano_2012!$C$7:$C$253,D244,Entrada_Dados_Ano_2012!$AQ$7:$AQ$253)</f>
        <v>0</v>
      </c>
      <c r="AQ244" s="142">
        <f>SUMIF(Entrada_Dados_Ano_2012!$C$7:$C$253,D244,Entrada_Dados_Ano_2012!$AT$7:$AT$253)</f>
        <v>0</v>
      </c>
      <c r="AR244" s="40">
        <f>SUMIF(Entrada_Dados_Ano_2012!$C$7:$C$253,D244,Entrada_Dados_Ano_2012!$AU$7:$AU$253)</f>
        <v>4986</v>
      </c>
      <c r="AS244" s="40">
        <f>SUMIF(Entrada_Dados_Ano_2012!$C$7:$C$253,D244,Entrada_Dados_Ano_2012!$AV$7:$AV$253)</f>
        <v>0</v>
      </c>
      <c r="AT244" s="40">
        <f>SUMIF(Entrada_Dados_Ano_2012!$C$7:$C$253,D244,Entrada_Dados_Ano_2012!$AW$7:$AW$253)</f>
        <v>0</v>
      </c>
      <c r="AU244" s="40">
        <f>SUMIF(Entrada_Dados_Ano_2012!$C$7:$C$253,D244,Entrada_Dados_Ano_2012!$AX$7:$AX$253)</f>
        <v>0</v>
      </c>
      <c r="AV244" s="40">
        <f>SUMIF(Entrada_Dados_Ano_2012!$C$7:$C$253,D244,Entrada_Dados_Ano_2012!$AY$7:$AY$253)</f>
        <v>0</v>
      </c>
      <c r="AW244" s="40">
        <f>SUMIF(Entrada_Dados_Ano_2012!$C$7:$C$253,D244,Entrada_Dados_Ano_2012!$AZ$7:$AZ$253)</f>
        <v>1285100</v>
      </c>
      <c r="AX244" s="40">
        <f>SUMIF(Entrada_Dados_Ano_2012!$C$7:$C$253,D244,Entrada_Dados_Ano_2012!$BA$7:$BA$253)</f>
        <v>0</v>
      </c>
      <c r="AY244" s="40">
        <f>SUMIF(Entrada_Dados_Ano_2012!$C$7:$C$253,D244,Entrada_Dados_Ano_2012!$BB$7:$BB$253)</f>
        <v>0</v>
      </c>
      <c r="AZ244" s="40">
        <f>SUMIF(Entrada_Dados_Ano_2012!$C$7:$C$253,D244,Entrada_Dados_Ano_2012!$BC$7:$BC$253)</f>
        <v>0</v>
      </c>
      <c r="BA244" s="40">
        <f>SUMIF(Entrada_Dados_Ano_2012!$C$7:$C$253,D244,Entrada_Dados_Ano_2012!$BD$7:$BD$253)</f>
        <v>0</v>
      </c>
      <c r="BB244" s="40">
        <f>SUMIF(Entrada_Dados_Ano_2012!$C$7:$C$253,D244,Entrada_Dados_Ano_2012!$BE$7:$BE$253)</f>
        <v>0</v>
      </c>
      <c r="BC244" s="40">
        <f>SUMIF(Entrada_Dados_Ano_2012!$C$7:$C$253,D244,Entrada_Dados_Ano_2012!$BF$7:$BF$253)</f>
        <v>435</v>
      </c>
      <c r="BD244" s="40">
        <f>SUMIF(Entrada_Dados_Ano_2012!$C$7:$C$253,D244,Entrada_Dados_Ano_2012!$BG$7:$BG$253)</f>
        <v>0</v>
      </c>
      <c r="BE244" s="40">
        <f>SUMIF(Entrada_Dados_Ano_2012!$C$7:$C$253,D244,Entrada_Dados_Ano_2012!$BH$7:$BH$253)</f>
        <v>20000</v>
      </c>
      <c r="BF244" s="40">
        <f>SUMIF(Entrada_Dados_Ano_2012!$C$7:$C$253,D244,Entrada_Dados_Ano_2012!$BI$7:$BI$253)</f>
        <v>77500</v>
      </c>
      <c r="BG244" s="40">
        <f>SUMIF(Entrada_Dados_Ano_2012!$C$7:$C$253,D244,Entrada_Dados_Ano_2012!$BJ$7:$BJ$253)</f>
        <v>5500</v>
      </c>
      <c r="BH244" s="40">
        <f>SUMIF(Entrada_Dados_Ano_2012!$C$7:$C$253,D244,Entrada_Dados_Ano_2012!$BK$7:$BK$253)</f>
        <v>0</v>
      </c>
      <c r="BI244" s="40">
        <f>SUMIF(Entrada_Dados_Ano_2012!$C$7:$C$253,D244,Entrada_Dados_Ano_2012!$BL$7:$BL$253)</f>
        <v>0</v>
      </c>
      <c r="BK244" s="80">
        <v>237</v>
      </c>
      <c r="BL244" s="81">
        <f t="shared" si="367"/>
        <v>0</v>
      </c>
      <c r="BM244" s="80" t="str">
        <f>IF(BL244=1,SUM($BL$8:BL244),"")</f>
        <v/>
      </c>
      <c r="BN244" s="86" t="str">
        <f t="shared" si="368"/>
        <v>Turvelândia</v>
      </c>
      <c r="BO244" s="117">
        <f t="shared" si="451"/>
        <v>0</v>
      </c>
      <c r="BP244" s="116">
        <f>HLOOKUP($BP$6,$BZ$6:DI244,BX244)</f>
        <v>0</v>
      </c>
      <c r="BQ244" s="117">
        <f>HLOOKUP($BQ$6,$DJ$6:ES244,BX244)</f>
        <v>0</v>
      </c>
      <c r="BR244" s="116">
        <f>HLOOKUP($BR$6,$ET$6:GC244,BX244)</f>
        <v>0</v>
      </c>
      <c r="BS244" s="84" t="str">
        <f t="shared" si="369"/>
        <v/>
      </c>
      <c r="BT244" s="96" t="str">
        <f>IF((SUM($BL243:$BL$254)=0),"",IF($BK244=VLOOKUP($BK244,$BM$8:$BM$254,1),IF(VLOOKUP($BK244,$BM$8:$BO$254,2)=0,"",VLOOKUP($BK244,$BM$8:$BO$254,3))," "))</f>
        <v/>
      </c>
      <c r="BU244" s="93" t="str">
        <f t="shared" si="370"/>
        <v/>
      </c>
      <c r="BV244" s="90" t="str">
        <f t="shared" si="371"/>
        <v/>
      </c>
      <c r="BW244" s="93" t="str">
        <f t="shared" si="372"/>
        <v/>
      </c>
      <c r="BX244" s="97">
        <v>239</v>
      </c>
      <c r="BY244" s="29"/>
      <c r="BZ244" s="113"/>
      <c r="CA244" s="113">
        <f t="shared" si="373"/>
        <v>0</v>
      </c>
      <c r="CB244" s="113">
        <f t="shared" si="374"/>
        <v>0</v>
      </c>
      <c r="CC244" s="113">
        <f t="shared" si="375"/>
        <v>1260</v>
      </c>
      <c r="CD244" s="113">
        <f t="shared" si="376"/>
        <v>0</v>
      </c>
      <c r="CE244" s="113">
        <f t="shared" ca="1" si="377"/>
        <v>0</v>
      </c>
      <c r="CF244" s="113">
        <f t="shared" si="378"/>
        <v>0</v>
      </c>
      <c r="CG244" s="113">
        <f t="shared" si="379"/>
        <v>0</v>
      </c>
      <c r="CH244" s="113">
        <f t="shared" si="380"/>
        <v>0</v>
      </c>
      <c r="CI244" s="113">
        <f t="shared" si="340"/>
        <v>0</v>
      </c>
      <c r="CJ244" s="113">
        <f t="shared" si="341"/>
        <v>0</v>
      </c>
      <c r="CK244" s="113">
        <f t="shared" si="381"/>
        <v>18100</v>
      </c>
      <c r="CL244" s="113">
        <f t="shared" si="382"/>
        <v>0</v>
      </c>
      <c r="CM244" s="113">
        <f t="shared" si="383"/>
        <v>0</v>
      </c>
      <c r="CN244" s="113">
        <f t="shared" si="384"/>
        <v>0</v>
      </c>
      <c r="CO244" s="113">
        <f t="shared" si="385"/>
        <v>0</v>
      </c>
      <c r="CP244" s="113">
        <f t="shared" si="386"/>
        <v>0</v>
      </c>
      <c r="CQ244" s="113">
        <f t="shared" si="387"/>
        <v>0</v>
      </c>
      <c r="CR244" s="113">
        <f t="shared" si="388"/>
        <v>0</v>
      </c>
      <c r="CS244" s="113">
        <f t="shared" si="342"/>
        <v>0</v>
      </c>
      <c r="CT244" s="113">
        <f t="shared" si="343"/>
        <v>0</v>
      </c>
      <c r="CU244" s="113">
        <f t="shared" si="344"/>
        <v>0</v>
      </c>
      <c r="CV244" s="113">
        <f t="shared" si="345"/>
        <v>0</v>
      </c>
      <c r="CW244" s="113">
        <f t="shared" si="389"/>
        <v>30</v>
      </c>
      <c r="CX244" s="113">
        <f t="shared" si="346"/>
        <v>0</v>
      </c>
      <c r="CY244" s="113">
        <f t="shared" si="347"/>
        <v>0</v>
      </c>
      <c r="CZ244" s="113">
        <f t="shared" si="348"/>
        <v>0</v>
      </c>
      <c r="DA244" s="113">
        <f t="shared" si="390"/>
        <v>0</v>
      </c>
      <c r="DB244" s="113">
        <f t="shared" si="391"/>
        <v>5000</v>
      </c>
      <c r="DC244" s="113">
        <f t="shared" si="392"/>
        <v>0</v>
      </c>
      <c r="DD244" s="113">
        <f t="shared" si="393"/>
        <v>31000</v>
      </c>
      <c r="DE244" s="113">
        <f t="shared" si="394"/>
        <v>2000</v>
      </c>
      <c r="DF244" s="113">
        <f t="shared" si="395"/>
        <v>0</v>
      </c>
      <c r="DG244" s="113">
        <f t="shared" si="396"/>
        <v>0</v>
      </c>
      <c r="DH244" s="113">
        <f t="shared" si="397"/>
        <v>0</v>
      </c>
      <c r="DI244" s="113">
        <f t="shared" si="398"/>
        <v>0</v>
      </c>
      <c r="DJ244" s="113"/>
      <c r="DK244" s="113">
        <f t="shared" si="399"/>
        <v>0</v>
      </c>
      <c r="DL244" s="113">
        <f t="shared" si="400"/>
        <v>0</v>
      </c>
      <c r="DM244" s="113">
        <f t="shared" si="401"/>
        <v>1260</v>
      </c>
      <c r="DN244" s="113">
        <f t="shared" si="402"/>
        <v>0</v>
      </c>
      <c r="DO244" s="113">
        <f t="shared" si="403"/>
        <v>0</v>
      </c>
      <c r="DP244" s="113">
        <f t="shared" si="404"/>
        <v>0</v>
      </c>
      <c r="DQ244" s="113">
        <f t="shared" si="405"/>
        <v>0</v>
      </c>
      <c r="DR244" s="113">
        <f t="shared" si="406"/>
        <v>0</v>
      </c>
      <c r="DS244" s="113">
        <f t="shared" si="349"/>
        <v>0</v>
      </c>
      <c r="DT244" s="113">
        <f t="shared" si="350"/>
        <v>0</v>
      </c>
      <c r="DU244" s="113">
        <f t="shared" si="407"/>
        <v>18100</v>
      </c>
      <c r="DV244" s="113">
        <f t="shared" si="408"/>
        <v>0</v>
      </c>
      <c r="DW244" s="113">
        <f t="shared" si="409"/>
        <v>0</v>
      </c>
      <c r="DX244" s="113">
        <f t="shared" si="410"/>
        <v>0</v>
      </c>
      <c r="DY244" s="113">
        <f t="shared" si="411"/>
        <v>0</v>
      </c>
      <c r="DZ244" s="113">
        <f t="shared" si="412"/>
        <v>0</v>
      </c>
      <c r="EA244" s="113">
        <f t="shared" si="413"/>
        <v>0</v>
      </c>
      <c r="EB244" s="113">
        <f t="shared" si="414"/>
        <v>0</v>
      </c>
      <c r="EC244" s="113">
        <f t="shared" si="351"/>
        <v>0</v>
      </c>
      <c r="ED244" s="113">
        <f t="shared" si="352"/>
        <v>0</v>
      </c>
      <c r="EE244" s="113">
        <f t="shared" si="353"/>
        <v>0</v>
      </c>
      <c r="EF244" s="113">
        <f t="shared" si="354"/>
        <v>0</v>
      </c>
      <c r="EG244" s="113">
        <f t="shared" si="415"/>
        <v>30</v>
      </c>
      <c r="EH244" s="113">
        <f t="shared" si="355"/>
        <v>0</v>
      </c>
      <c r="EI244" s="113">
        <f t="shared" si="356"/>
        <v>0</v>
      </c>
      <c r="EJ244" s="113">
        <f t="shared" si="357"/>
        <v>0</v>
      </c>
      <c r="EK244" s="113">
        <f t="shared" si="416"/>
        <v>0</v>
      </c>
      <c r="EL244" s="113">
        <f t="shared" si="417"/>
        <v>5000</v>
      </c>
      <c r="EM244" s="113">
        <f t="shared" si="418"/>
        <v>0</v>
      </c>
      <c r="EN244" s="113">
        <f t="shared" si="419"/>
        <v>31000</v>
      </c>
      <c r="EO244" s="113">
        <f t="shared" si="420"/>
        <v>2000</v>
      </c>
      <c r="EP244" s="113">
        <f t="shared" si="421"/>
        <v>0</v>
      </c>
      <c r="EQ244" s="113">
        <f t="shared" si="422"/>
        <v>0</v>
      </c>
      <c r="ER244" s="113">
        <f t="shared" si="423"/>
        <v>0</v>
      </c>
      <c r="ES244" s="113">
        <f t="shared" si="424"/>
        <v>0</v>
      </c>
      <c r="ET244" s="113"/>
      <c r="EU244" s="113">
        <f t="shared" si="425"/>
        <v>0</v>
      </c>
      <c r="EV244" s="113">
        <f t="shared" si="426"/>
        <v>0</v>
      </c>
      <c r="EW244" s="113">
        <f t="shared" si="427"/>
        <v>4986</v>
      </c>
      <c r="EX244" s="113">
        <f t="shared" si="428"/>
        <v>0</v>
      </c>
      <c r="EY244" s="113">
        <f t="shared" si="429"/>
        <v>0</v>
      </c>
      <c r="EZ244" s="113">
        <f t="shared" si="430"/>
        <v>0</v>
      </c>
      <c r="FA244" s="113">
        <f t="shared" si="431"/>
        <v>0</v>
      </c>
      <c r="FB244" s="113">
        <f t="shared" si="432"/>
        <v>0</v>
      </c>
      <c r="FC244" s="113">
        <f t="shared" si="358"/>
        <v>0</v>
      </c>
      <c r="FD244" s="113">
        <f t="shared" si="359"/>
        <v>0</v>
      </c>
      <c r="FE244" s="113">
        <f t="shared" si="433"/>
        <v>1285100</v>
      </c>
      <c r="FF244" s="113">
        <f t="shared" si="434"/>
        <v>0</v>
      </c>
      <c r="FG244" s="113">
        <f t="shared" si="435"/>
        <v>0</v>
      </c>
      <c r="FH244" s="113">
        <f t="shared" si="436"/>
        <v>0</v>
      </c>
      <c r="FI244" s="113">
        <f t="shared" si="437"/>
        <v>0</v>
      </c>
      <c r="FJ244" s="113">
        <f t="shared" si="438"/>
        <v>0</v>
      </c>
      <c r="FK244" s="113">
        <f t="shared" si="439"/>
        <v>0</v>
      </c>
      <c r="FL244" s="113">
        <f t="shared" si="440"/>
        <v>0</v>
      </c>
      <c r="FM244" s="113">
        <f t="shared" si="360"/>
        <v>0</v>
      </c>
      <c r="FN244" s="113">
        <f t="shared" si="361"/>
        <v>0</v>
      </c>
      <c r="FO244" s="113">
        <f t="shared" si="362"/>
        <v>0</v>
      </c>
      <c r="FP244" s="113">
        <f t="shared" si="363"/>
        <v>0</v>
      </c>
      <c r="FQ244" s="113">
        <f t="shared" si="441"/>
        <v>435</v>
      </c>
      <c r="FR244" s="113">
        <f t="shared" si="364"/>
        <v>0</v>
      </c>
      <c r="FS244" s="113">
        <f t="shared" si="365"/>
        <v>0</v>
      </c>
      <c r="FT244" s="113">
        <f t="shared" si="366"/>
        <v>0</v>
      </c>
      <c r="FU244" s="113">
        <f t="shared" si="442"/>
        <v>0</v>
      </c>
      <c r="FV244" s="113">
        <f t="shared" si="443"/>
        <v>20000</v>
      </c>
      <c r="FW244" s="113">
        <f t="shared" si="444"/>
        <v>0</v>
      </c>
      <c r="FX244" s="113">
        <f t="shared" si="445"/>
        <v>77500</v>
      </c>
      <c r="FY244" s="113">
        <f t="shared" si="446"/>
        <v>5500</v>
      </c>
      <c r="FZ244" s="113">
        <f t="shared" si="447"/>
        <v>0</v>
      </c>
      <c r="GA244" s="113">
        <f t="shared" si="448"/>
        <v>0</v>
      </c>
      <c r="GB244" s="113">
        <f t="shared" si="449"/>
        <v>0</v>
      </c>
      <c r="GC244" s="113">
        <f t="shared" si="450"/>
        <v>0</v>
      </c>
    </row>
    <row r="245" spans="1:185" ht="12.75" customHeight="1" x14ac:dyDescent="0.2">
      <c r="B245" s="124">
        <v>238</v>
      </c>
      <c r="C245" s="121" t="s">
        <v>502</v>
      </c>
      <c r="D245" s="126" t="s">
        <v>275</v>
      </c>
      <c r="E245" s="40">
        <f>SUMIF(Entrada_Dados_Ano_2012!$C$7:$C$253,D245,Entrada_Dados_Ano_2012!$D$7:$D$253)</f>
        <v>0</v>
      </c>
      <c r="F245" s="40">
        <f>SUMIF(Entrada_Dados_Ano_2012!$C$7:$C$253,D245,Entrada_Dados_Ano_2012!$E$7:$E$253)</f>
        <v>0</v>
      </c>
      <c r="G245" s="40">
        <f>SUMIF(Entrada_Dados_Ano_2012!$C$7:$C$253,D245,Entrada_Dados_Ano_2012!$F$7:$F$253)</f>
        <v>0</v>
      </c>
      <c r="H245" s="40">
        <f ca="1">SUMIF(Entrada_Dados_Ano_2012!$C$7:$C$253,D245,Entrada_Dados_Ano_2012!$G$7:$G$251)</f>
        <v>0</v>
      </c>
      <c r="I245" s="40">
        <f>SUMIF(Entrada_Dados_Ano_2012!$C$7:$C$251,D245,Entrada_Dados_Ano_2012!$H$7:$H$253)</f>
        <v>50</v>
      </c>
      <c r="J245" s="40">
        <f>SUMIF(Entrada_Dados_Ano_2012!$C$7:$C$253,D245,Entrada_Dados_Ano_2012!$I$7:$I$253)</f>
        <v>0</v>
      </c>
      <c r="K245" s="40">
        <f>SUMIF(Entrada_Dados_Ano_2012!$C$7:$C$253,D245,Entrada_Dados_Ano_2012!$J$7:$J$253)</f>
        <v>3</v>
      </c>
      <c r="L245" s="40">
        <f>SUMIF(Entrada_Dados_Ano_2012!$C$7:$C$253,D245,Entrada_Dados_Ano_2012!$K$7:$K$253)</f>
        <v>0</v>
      </c>
      <c r="M245" s="40">
        <f>SUMIF(Entrada_Dados_Ano_2012!$C$7:$C$253,D245,Entrada_Dados_Ano_2012!$L$7:$L$253)</f>
        <v>0</v>
      </c>
      <c r="N245" s="40">
        <f>SUMIF(Entrada_Dados_Ano_2012!$C$7:$C$253,D245,Entrada_Dados_Ano_2012!$M$7:$M$253)</f>
        <v>0</v>
      </c>
      <c r="O245" s="40">
        <f>SUMIF(Entrada_Dados_Ano_2012!$C$7:$C$253,D245,Entrada_Dados_Ano_2012!$N$7:$N$253)</f>
        <v>0</v>
      </c>
      <c r="P245" s="40">
        <f>SUMIF(Entrada_Dados_Ano_2012!$C$7:$C$253,D245,Entrada_Dados_Ano_2012!$O$7:$O$253)</f>
        <v>0</v>
      </c>
      <c r="Q245" s="40">
        <f>SUMIF(Entrada_Dados_Ano_2012!$C$7:$C$253,D245,Entrada_Dados_Ano_2012!$P$7:$P$253)</f>
        <v>22</v>
      </c>
      <c r="R245" s="40">
        <f>SUMIF(Entrada_Dados_Ano_2012!$C$7:$C$253,D245,Entrada_Dados_Ano_2012!$Q$7:$Q$253)</f>
        <v>0</v>
      </c>
      <c r="S245" s="40">
        <f>SUMIF(Entrada_Dados_Ano_2012!$C$7:$C$253,D245,Entrada_Dados_Ano_2012!$R$7:$R$253)</f>
        <v>150</v>
      </c>
      <c r="T245" s="40">
        <f>SUMIF(Entrada_Dados_Ano_2012!$C$7:$C$253,D245,Entrada_Dados_Ano_2012!$S$7:$S$253)</f>
        <v>0</v>
      </c>
      <c r="U245" s="40">
        <f>SUMIF(Entrada_Dados_Ano_2012!$C$7:$C$253,D245,Entrada_Dados_Ano_2012!$T$7:$T$253)</f>
        <v>0</v>
      </c>
      <c r="V245" s="40">
        <f>SUMIF(Entrada_Dados_Ano_2012!$C$7:$C$253,D245,Entrada_Dados_Ano_2012!$U$7:$U$253)</f>
        <v>0</v>
      </c>
      <c r="W245" s="145">
        <f>SUMIF(Entrada_Dados_Ano_2012!$C$7:$C$253,D245,Entrada_Dados_Ano_2012!$V$7:$V$253)</f>
        <v>0</v>
      </c>
      <c r="X245" s="142">
        <f>SUMIF(Entrada_Dados_Ano_2012!$C$7:$C$253,D245,Entrada_Dados_Ano_2012!$Y$7:$Y$253)</f>
        <v>0</v>
      </c>
      <c r="Y245" s="40">
        <f>SUMIF(Entrada_Dados_Ano_2012!$C$7:$C$253,D245,Entrada_Dados_Ano_2012!$Z$7:$Z$253)</f>
        <v>0</v>
      </c>
      <c r="Z245" s="40">
        <f>SUMIF(Entrada_Dados_Ano_2012!$C$7:$C$253,D245,Entrada_Dados_Ano_2012!$AA$7:$AA$253)</f>
        <v>0</v>
      </c>
      <c r="AA245" s="40">
        <f>SUMIF(Entrada_Dados_Ano_2012!$C$7:$C$253,D245,Entrada_Dados_Ano_2012!$AB$7:$AB$253)</f>
        <v>0</v>
      </c>
      <c r="AB245" s="40">
        <f>SUMIF(Entrada_Dados_Ano_2012!$C$7:$C$253,D245,Entrada_Dados_Ano_2012!$AC$7:$AC$253)</f>
        <v>50</v>
      </c>
      <c r="AC245" s="40">
        <f>SUMIF(Entrada_Dados_Ano_2012!$C$7:$C$253,D245,Entrada_Dados_Ano_2012!$AD$7:$AD$253)</f>
        <v>0</v>
      </c>
      <c r="AD245" s="40">
        <f>SUMIF(Entrada_Dados_Ano_2012!$C$7:$C$253,D245,Entrada_Dados_Ano_2012!$AE$7:$AE$253)</f>
        <v>3</v>
      </c>
      <c r="AE245" s="40">
        <f>SUMIF(Entrada_Dados_Ano_2012!$C$7:$C$253,D245,Entrada_Dados_Ano_2012!$AF$7:$AF$253)</f>
        <v>0</v>
      </c>
      <c r="AF245" s="40">
        <f>SUMIF(Entrada_Dados_Ano_2012!$C$7:$C$253,D245,Entrada_Dados_Ano_2012!$AG$7:$AG$253)</f>
        <v>0</v>
      </c>
      <c r="AG245" s="40">
        <f>SUMIF(Entrada_Dados_Ano_2012!$C$7:$C$253,D245,Entrada_Dados_Ano_2012!$AH$7:$AH$253)</f>
        <v>0</v>
      </c>
      <c r="AH245" s="40">
        <f>SUMIF(Entrada_Dados_Ano_2012!$C$7:$C$253,D245,Entrada_Dados_Ano_2012!$AI$7:$AI$253)</f>
        <v>0</v>
      </c>
      <c r="AI245" s="40">
        <f>SUMIF(Entrada_Dados_Ano_2012!$C$7:$C$253,D245,Entrada_Dados_Ano_2012!$AJ$7:$AJ$253)</f>
        <v>0</v>
      </c>
      <c r="AJ245" s="40">
        <f>SUMIF(Entrada_Dados_Ano_2012!$C$7:$C$253,D245,Entrada_Dados_Ano_2012!$AK$7:$AK$253)</f>
        <v>22</v>
      </c>
      <c r="AK245" s="40">
        <f>SUMIF(Entrada_Dados_Ano_2012!$C$7:$C$253,D245,Entrada_Dados_Ano_2012!$AL$7:$AL$253)</f>
        <v>0</v>
      </c>
      <c r="AL245" s="40">
        <f>SUMIF(Entrada_Dados_Ano_2012!$C$7:$C$253,D245,Entrada_Dados_Ano_2012!$AM$7:$AM$253)</f>
        <v>150</v>
      </c>
      <c r="AM245" s="40">
        <f>SUMIF(Entrada_Dados_Ano_2012!$C$7:$C$253,D245,Entrada_Dados_Ano_2012!$AN$7:$AN$253)</f>
        <v>0</v>
      </c>
      <c r="AN245" s="40">
        <f>SUMIF(Entrada_Dados_Ano_2012!$C$7:$C$253,D245,Entrada_Dados_Ano_2012!$AO$7:$AO$253)</f>
        <v>0</v>
      </c>
      <c r="AO245" s="40">
        <f>SUMIF(Entrada_Dados_Ano_2012!$C$7:$C$253,D245,Entrada_Dados_Ano_2012!$AP$7:$AP$253)</f>
        <v>0</v>
      </c>
      <c r="AP245" s="145">
        <f>SUMIF(Entrada_Dados_Ano_2012!$C$7:$C$253,D245,Entrada_Dados_Ano_2012!$AQ$7:$AQ$253)</f>
        <v>0</v>
      </c>
      <c r="AQ245" s="142">
        <f>SUMIF(Entrada_Dados_Ano_2012!$C$7:$C$253,D245,Entrada_Dados_Ano_2012!$AT$7:$AT$253)</f>
        <v>0</v>
      </c>
      <c r="AR245" s="40">
        <f>SUMIF(Entrada_Dados_Ano_2012!$C$7:$C$253,D245,Entrada_Dados_Ano_2012!$AU$7:$AU$253)</f>
        <v>0</v>
      </c>
      <c r="AS245" s="40">
        <f>SUMIF(Entrada_Dados_Ano_2012!$C$7:$C$253,D245,Entrada_Dados_Ano_2012!$AV$7:$AV$253)</f>
        <v>0</v>
      </c>
      <c r="AT245" s="40">
        <f>SUMIF(Entrada_Dados_Ano_2012!$C$7:$C$253,D245,Entrada_Dados_Ano_2012!$AW$7:$AW$253)</f>
        <v>0</v>
      </c>
      <c r="AU245" s="40">
        <f>SUMIF(Entrada_Dados_Ano_2012!$C$7:$C$253,D245,Entrada_Dados_Ano_2012!$AX$7:$AX$253)</f>
        <v>90</v>
      </c>
      <c r="AV245" s="40">
        <f>SUMIF(Entrada_Dados_Ano_2012!$C$7:$C$253,D245,Entrada_Dados_Ano_2012!$AY$7:$AY$253)</f>
        <v>0</v>
      </c>
      <c r="AW245" s="40">
        <f>SUMIF(Entrada_Dados_Ano_2012!$C$7:$C$253,D245,Entrada_Dados_Ano_2012!$AZ$7:$AZ$253)</f>
        <v>120</v>
      </c>
      <c r="AX245" s="40">
        <f>SUMIF(Entrada_Dados_Ano_2012!$C$7:$C$253,D245,Entrada_Dados_Ano_2012!$BA$7:$BA$253)</f>
        <v>0</v>
      </c>
      <c r="AY245" s="40">
        <f>SUMIF(Entrada_Dados_Ano_2012!$C$7:$C$253,D245,Entrada_Dados_Ano_2012!$BB$7:$BB$253)</f>
        <v>0</v>
      </c>
      <c r="AZ245" s="40">
        <f>SUMIF(Entrada_Dados_Ano_2012!$C$7:$C$253,D245,Entrada_Dados_Ano_2012!$BC$7:$BC$253)</f>
        <v>0</v>
      </c>
      <c r="BA245" s="40">
        <f>SUMIF(Entrada_Dados_Ano_2012!$C$7:$C$253,D245,Entrada_Dados_Ano_2012!$BD$7:$BD$253)</f>
        <v>0</v>
      </c>
      <c r="BB245" s="40">
        <f>SUMIF(Entrada_Dados_Ano_2012!$C$7:$C$253,D245,Entrada_Dados_Ano_2012!$BE$7:$BE$253)</f>
        <v>0</v>
      </c>
      <c r="BC245" s="40">
        <f>SUMIF(Entrada_Dados_Ano_2012!$C$7:$C$253,D245,Entrada_Dados_Ano_2012!$BF$7:$BF$253)</f>
        <v>440</v>
      </c>
      <c r="BD245" s="40">
        <f>SUMIF(Entrada_Dados_Ano_2012!$C$7:$C$253,D245,Entrada_Dados_Ano_2012!$BG$7:$BG$253)</f>
        <v>0</v>
      </c>
      <c r="BE245" s="40">
        <f>SUMIF(Entrada_Dados_Ano_2012!$C$7:$C$253,D245,Entrada_Dados_Ano_2012!$BH$7:$BH$253)</f>
        <v>480</v>
      </c>
      <c r="BF245" s="40">
        <f>SUMIF(Entrada_Dados_Ano_2012!$C$7:$C$253,D245,Entrada_Dados_Ano_2012!$BI$7:$BI$253)</f>
        <v>0</v>
      </c>
      <c r="BG245" s="40">
        <f>SUMIF(Entrada_Dados_Ano_2012!$C$7:$C$253,D245,Entrada_Dados_Ano_2012!$BJ$7:$BJ$253)</f>
        <v>0</v>
      </c>
      <c r="BH245" s="40">
        <f>SUMIF(Entrada_Dados_Ano_2012!$C$7:$C$253,D245,Entrada_Dados_Ano_2012!$BK$7:$BK$253)</f>
        <v>0</v>
      </c>
      <c r="BI245" s="40">
        <f>SUMIF(Entrada_Dados_Ano_2012!$C$7:$C$253,D245,Entrada_Dados_Ano_2012!$BL$7:$BL$253)</f>
        <v>0</v>
      </c>
      <c r="BK245" s="80">
        <v>238</v>
      </c>
      <c r="BL245" s="81">
        <f t="shared" si="367"/>
        <v>0</v>
      </c>
      <c r="BM245" s="80" t="str">
        <f>IF(BL245=1,SUM($BL$8:BL245),"")</f>
        <v/>
      </c>
      <c r="BN245" s="86" t="str">
        <f t="shared" si="368"/>
        <v>Uirapuru</v>
      </c>
      <c r="BO245" s="117">
        <f t="shared" si="451"/>
        <v>0</v>
      </c>
      <c r="BP245" s="116">
        <f>HLOOKUP($BP$6,$BZ$6:DI245,BX245)</f>
        <v>0</v>
      </c>
      <c r="BQ245" s="117">
        <f>HLOOKUP($BQ$6,$DJ$6:ES245,BX245)</f>
        <v>0</v>
      </c>
      <c r="BR245" s="116">
        <f>HLOOKUP($BR$6,$ET$6:GC245,BX245)</f>
        <v>0</v>
      </c>
      <c r="BS245" s="84" t="str">
        <f t="shared" si="369"/>
        <v/>
      </c>
      <c r="BT245" s="96" t="str">
        <f>IF((SUM($BL244:$BL$254)=0),"",IF($BK245=VLOOKUP($BK245,$BM$8:$BM$254,1),IF(VLOOKUP($BK245,$BM$8:$BO$254,2)=0,"",VLOOKUP($BK245,$BM$8:$BO$254,3))," "))</f>
        <v/>
      </c>
      <c r="BU245" s="93" t="str">
        <f t="shared" si="370"/>
        <v/>
      </c>
      <c r="BV245" s="90" t="str">
        <f t="shared" si="371"/>
        <v/>
      </c>
      <c r="BW245" s="93" t="str">
        <f t="shared" si="372"/>
        <v/>
      </c>
      <c r="BX245" s="97">
        <v>240</v>
      </c>
      <c r="BY245" s="29"/>
      <c r="BZ245" s="113"/>
      <c r="CA245" s="113">
        <f t="shared" si="373"/>
        <v>0</v>
      </c>
      <c r="CB245" s="113">
        <f t="shared" si="374"/>
        <v>0</v>
      </c>
      <c r="CC245" s="113">
        <f t="shared" si="375"/>
        <v>0</v>
      </c>
      <c r="CD245" s="113">
        <f t="shared" si="376"/>
        <v>0</v>
      </c>
      <c r="CE245" s="113">
        <f t="shared" ca="1" si="377"/>
        <v>0</v>
      </c>
      <c r="CF245" s="113">
        <f t="shared" si="378"/>
        <v>50</v>
      </c>
      <c r="CG245" s="113">
        <f t="shared" si="379"/>
        <v>9</v>
      </c>
      <c r="CH245" s="113">
        <f t="shared" si="380"/>
        <v>0</v>
      </c>
      <c r="CI245" s="113">
        <f t="shared" si="340"/>
        <v>0</v>
      </c>
      <c r="CJ245" s="113">
        <f t="shared" si="341"/>
        <v>0</v>
      </c>
      <c r="CK245" s="113">
        <f t="shared" si="381"/>
        <v>3</v>
      </c>
      <c r="CL245" s="113">
        <f t="shared" si="382"/>
        <v>0</v>
      </c>
      <c r="CM245" s="113">
        <f t="shared" si="383"/>
        <v>8</v>
      </c>
      <c r="CN245" s="113">
        <f t="shared" si="384"/>
        <v>0</v>
      </c>
      <c r="CO245" s="113">
        <f t="shared" si="385"/>
        <v>0</v>
      </c>
      <c r="CP245" s="113">
        <f t="shared" si="386"/>
        <v>0</v>
      </c>
      <c r="CQ245" s="113">
        <f t="shared" si="387"/>
        <v>0</v>
      </c>
      <c r="CR245" s="113">
        <f t="shared" si="388"/>
        <v>0</v>
      </c>
      <c r="CS245" s="113">
        <f t="shared" si="342"/>
        <v>0</v>
      </c>
      <c r="CT245" s="113">
        <f t="shared" si="343"/>
        <v>0</v>
      </c>
      <c r="CU245" s="113">
        <f t="shared" si="344"/>
        <v>0</v>
      </c>
      <c r="CV245" s="113">
        <f t="shared" si="345"/>
        <v>0</v>
      </c>
      <c r="CW245" s="113">
        <f t="shared" si="389"/>
        <v>22</v>
      </c>
      <c r="CX245" s="113">
        <f t="shared" si="346"/>
        <v>0</v>
      </c>
      <c r="CY245" s="113">
        <f t="shared" si="347"/>
        <v>0</v>
      </c>
      <c r="CZ245" s="113">
        <f t="shared" si="348"/>
        <v>0</v>
      </c>
      <c r="DA245" s="113">
        <f t="shared" si="390"/>
        <v>0</v>
      </c>
      <c r="DB245" s="113">
        <f t="shared" si="391"/>
        <v>150</v>
      </c>
      <c r="DC245" s="113">
        <f t="shared" si="392"/>
        <v>0</v>
      </c>
      <c r="DD245" s="113">
        <f t="shared" si="393"/>
        <v>0</v>
      </c>
      <c r="DE245" s="113">
        <f t="shared" si="394"/>
        <v>0</v>
      </c>
      <c r="DF245" s="113">
        <f t="shared" si="395"/>
        <v>0</v>
      </c>
      <c r="DG245" s="113">
        <f t="shared" si="396"/>
        <v>0</v>
      </c>
      <c r="DH245" s="113">
        <f t="shared" si="397"/>
        <v>0</v>
      </c>
      <c r="DI245" s="113">
        <f t="shared" si="398"/>
        <v>0</v>
      </c>
      <c r="DJ245" s="113"/>
      <c r="DK245" s="113">
        <f t="shared" si="399"/>
        <v>0</v>
      </c>
      <c r="DL245" s="113">
        <f t="shared" si="400"/>
        <v>0</v>
      </c>
      <c r="DM245" s="113">
        <f t="shared" si="401"/>
        <v>0</v>
      </c>
      <c r="DN245" s="113">
        <f t="shared" si="402"/>
        <v>0</v>
      </c>
      <c r="DO245" s="113">
        <f t="shared" si="403"/>
        <v>0</v>
      </c>
      <c r="DP245" s="113">
        <f t="shared" si="404"/>
        <v>50</v>
      </c>
      <c r="DQ245" s="113">
        <f t="shared" si="405"/>
        <v>9</v>
      </c>
      <c r="DR245" s="113">
        <f t="shared" si="406"/>
        <v>0</v>
      </c>
      <c r="DS245" s="113">
        <f t="shared" si="349"/>
        <v>0</v>
      </c>
      <c r="DT245" s="113">
        <f t="shared" si="350"/>
        <v>0</v>
      </c>
      <c r="DU245" s="113">
        <f t="shared" si="407"/>
        <v>3</v>
      </c>
      <c r="DV245" s="113">
        <f t="shared" si="408"/>
        <v>0</v>
      </c>
      <c r="DW245" s="113">
        <f t="shared" si="409"/>
        <v>8</v>
      </c>
      <c r="DX245" s="113">
        <f t="shared" si="410"/>
        <v>0</v>
      </c>
      <c r="DY245" s="113">
        <f t="shared" si="411"/>
        <v>0</v>
      </c>
      <c r="DZ245" s="113">
        <f t="shared" si="412"/>
        <v>0</v>
      </c>
      <c r="EA245" s="113">
        <f t="shared" si="413"/>
        <v>0</v>
      </c>
      <c r="EB245" s="113">
        <f t="shared" si="414"/>
        <v>0</v>
      </c>
      <c r="EC245" s="113">
        <f t="shared" si="351"/>
        <v>0</v>
      </c>
      <c r="ED245" s="113">
        <f t="shared" si="352"/>
        <v>0</v>
      </c>
      <c r="EE245" s="113">
        <f t="shared" si="353"/>
        <v>0</v>
      </c>
      <c r="EF245" s="113">
        <f t="shared" si="354"/>
        <v>0</v>
      </c>
      <c r="EG245" s="113">
        <f t="shared" si="415"/>
        <v>22</v>
      </c>
      <c r="EH245" s="113">
        <f t="shared" si="355"/>
        <v>0</v>
      </c>
      <c r="EI245" s="113">
        <f t="shared" si="356"/>
        <v>0</v>
      </c>
      <c r="EJ245" s="113">
        <f t="shared" si="357"/>
        <v>0</v>
      </c>
      <c r="EK245" s="113">
        <f t="shared" si="416"/>
        <v>0</v>
      </c>
      <c r="EL245" s="113">
        <f t="shared" si="417"/>
        <v>150</v>
      </c>
      <c r="EM245" s="113">
        <f t="shared" si="418"/>
        <v>0</v>
      </c>
      <c r="EN245" s="113">
        <f t="shared" si="419"/>
        <v>0</v>
      </c>
      <c r="EO245" s="113">
        <f t="shared" si="420"/>
        <v>0</v>
      </c>
      <c r="EP245" s="113">
        <f t="shared" si="421"/>
        <v>0</v>
      </c>
      <c r="EQ245" s="113">
        <f t="shared" si="422"/>
        <v>0</v>
      </c>
      <c r="ER245" s="113">
        <f t="shared" si="423"/>
        <v>0</v>
      </c>
      <c r="ES245" s="113">
        <f t="shared" si="424"/>
        <v>0</v>
      </c>
      <c r="ET245" s="113"/>
      <c r="EU245" s="113">
        <f t="shared" si="425"/>
        <v>0</v>
      </c>
      <c r="EV245" s="113">
        <f t="shared" si="426"/>
        <v>0</v>
      </c>
      <c r="EW245" s="113">
        <f t="shared" si="427"/>
        <v>0</v>
      </c>
      <c r="EX245" s="113">
        <f t="shared" si="428"/>
        <v>0</v>
      </c>
      <c r="EY245" s="113">
        <f t="shared" si="429"/>
        <v>0</v>
      </c>
      <c r="EZ245" s="113">
        <f t="shared" si="430"/>
        <v>90</v>
      </c>
      <c r="FA245" s="113">
        <f t="shared" si="431"/>
        <v>81</v>
      </c>
      <c r="FB245" s="113">
        <f t="shared" si="432"/>
        <v>0</v>
      </c>
      <c r="FC245" s="113">
        <f t="shared" si="358"/>
        <v>0</v>
      </c>
      <c r="FD245" s="113">
        <f t="shared" si="359"/>
        <v>0</v>
      </c>
      <c r="FE245" s="113">
        <f t="shared" si="433"/>
        <v>120</v>
      </c>
      <c r="FF245" s="113">
        <f t="shared" si="434"/>
        <v>0</v>
      </c>
      <c r="FG245" s="113">
        <f t="shared" si="435"/>
        <v>80</v>
      </c>
      <c r="FH245" s="113">
        <f t="shared" si="436"/>
        <v>0</v>
      </c>
      <c r="FI245" s="113">
        <f t="shared" si="437"/>
        <v>0</v>
      </c>
      <c r="FJ245" s="113">
        <f t="shared" si="438"/>
        <v>0</v>
      </c>
      <c r="FK245" s="113">
        <f t="shared" si="439"/>
        <v>0</v>
      </c>
      <c r="FL245" s="113">
        <f t="shared" si="440"/>
        <v>0</v>
      </c>
      <c r="FM245" s="113">
        <f t="shared" si="360"/>
        <v>0</v>
      </c>
      <c r="FN245" s="113">
        <f t="shared" si="361"/>
        <v>0</v>
      </c>
      <c r="FO245" s="113">
        <f t="shared" si="362"/>
        <v>0</v>
      </c>
      <c r="FP245" s="113">
        <f t="shared" si="363"/>
        <v>0</v>
      </c>
      <c r="FQ245" s="113">
        <f t="shared" si="441"/>
        <v>440</v>
      </c>
      <c r="FR245" s="113">
        <f t="shared" si="364"/>
        <v>0</v>
      </c>
      <c r="FS245" s="113">
        <f t="shared" si="365"/>
        <v>0</v>
      </c>
      <c r="FT245" s="113">
        <f t="shared" si="366"/>
        <v>0</v>
      </c>
      <c r="FU245" s="113">
        <f t="shared" si="442"/>
        <v>0</v>
      </c>
      <c r="FV245" s="113">
        <f t="shared" si="443"/>
        <v>480</v>
      </c>
      <c r="FW245" s="113">
        <f t="shared" si="444"/>
        <v>0</v>
      </c>
      <c r="FX245" s="113">
        <f t="shared" si="445"/>
        <v>0</v>
      </c>
      <c r="FY245" s="113">
        <f t="shared" si="446"/>
        <v>0</v>
      </c>
      <c r="FZ245" s="113">
        <f t="shared" si="447"/>
        <v>0</v>
      </c>
      <c r="GA245" s="113">
        <f t="shared" si="448"/>
        <v>0</v>
      </c>
      <c r="GB245" s="113">
        <f t="shared" si="449"/>
        <v>0</v>
      </c>
      <c r="GC245" s="113">
        <f t="shared" si="450"/>
        <v>0</v>
      </c>
    </row>
    <row r="246" spans="1:185" ht="12.75" customHeight="1" x14ac:dyDescent="0.2">
      <c r="B246" s="124">
        <v>239</v>
      </c>
      <c r="C246" s="121" t="s">
        <v>503</v>
      </c>
      <c r="D246" s="126" t="s">
        <v>276</v>
      </c>
      <c r="E246" s="40">
        <f>SUMIF(Entrada_Dados_Ano_2012!$C$7:$C$253,D246,Entrada_Dados_Ano_2012!$D$7:$D$253)</f>
        <v>3</v>
      </c>
      <c r="F246" s="40">
        <f>SUMIF(Entrada_Dados_Ano_2012!$C$7:$C$253,D246,Entrada_Dados_Ano_2012!$E$7:$E$253)</f>
        <v>0</v>
      </c>
      <c r="G246" s="40">
        <f>SUMIF(Entrada_Dados_Ano_2012!$C$7:$C$253,D246,Entrada_Dados_Ano_2012!$F$7:$F$253)</f>
        <v>0</v>
      </c>
      <c r="H246" s="40">
        <f ca="1">SUMIF(Entrada_Dados_Ano_2012!$C$7:$C$253,D246,Entrada_Dados_Ano_2012!$G$7:$G$251)</f>
        <v>0</v>
      </c>
      <c r="I246" s="40">
        <f>SUMIF(Entrada_Dados_Ano_2012!$C$7:$C$251,D246,Entrada_Dados_Ano_2012!$H$7:$H$253)</f>
        <v>20</v>
      </c>
      <c r="J246" s="40">
        <f>SUMIF(Entrada_Dados_Ano_2012!$C$7:$C$253,D246,Entrada_Dados_Ano_2012!$I$7:$I$253)</f>
        <v>0</v>
      </c>
      <c r="K246" s="40">
        <f>SUMIF(Entrada_Dados_Ano_2012!$C$7:$C$253,D246,Entrada_Dados_Ano_2012!$J$7:$J$253)</f>
        <v>7000</v>
      </c>
      <c r="L246" s="40">
        <f>SUMIF(Entrada_Dados_Ano_2012!$C$7:$C$253,D246,Entrada_Dados_Ano_2012!$K$7:$K$253)</f>
        <v>0</v>
      </c>
      <c r="M246" s="40">
        <f>SUMIF(Entrada_Dados_Ano_2012!$C$7:$C$253,D246,Entrada_Dados_Ano_2012!$L$7:$L$253)</f>
        <v>0</v>
      </c>
      <c r="N246" s="40">
        <f>SUMIF(Entrada_Dados_Ano_2012!$C$7:$C$253,D246,Entrada_Dados_Ano_2012!$M$7:$M$253)</f>
        <v>0</v>
      </c>
      <c r="O246" s="40">
        <f>SUMIF(Entrada_Dados_Ano_2012!$C$7:$C$253,D246,Entrada_Dados_Ano_2012!$N$7:$N$253)</f>
        <v>0</v>
      </c>
      <c r="P246" s="40">
        <f>SUMIF(Entrada_Dados_Ano_2012!$C$7:$C$253,D246,Entrada_Dados_Ano_2012!$O$7:$O$253)</f>
        <v>0</v>
      </c>
      <c r="Q246" s="40">
        <f>SUMIF(Entrada_Dados_Ano_2012!$C$7:$C$253,D246,Entrada_Dados_Ano_2012!$P$7:$P$253)</f>
        <v>36</v>
      </c>
      <c r="R246" s="40">
        <f>SUMIF(Entrada_Dados_Ano_2012!$C$7:$C$253,D246,Entrada_Dados_Ano_2012!$Q$7:$Q$253)</f>
        <v>0</v>
      </c>
      <c r="S246" s="40">
        <f>SUMIF(Entrada_Dados_Ano_2012!$C$7:$C$253,D246,Entrada_Dados_Ano_2012!$R$7:$R$253)</f>
        <v>400</v>
      </c>
      <c r="T246" s="40">
        <f>SUMIF(Entrada_Dados_Ano_2012!$C$7:$C$253,D246,Entrada_Dados_Ano_2012!$S$7:$S$253)</f>
        <v>16800</v>
      </c>
      <c r="U246" s="40">
        <f>SUMIF(Entrada_Dados_Ano_2012!$C$7:$C$253,D246,Entrada_Dados_Ano_2012!$T$7:$T$253)</f>
        <v>1500</v>
      </c>
      <c r="V246" s="40">
        <f>SUMIF(Entrada_Dados_Ano_2012!$C$7:$C$253,D246,Entrada_Dados_Ano_2012!$U$7:$U$253)</f>
        <v>0</v>
      </c>
      <c r="W246" s="145">
        <f>SUMIF(Entrada_Dados_Ano_2012!$C$7:$C$253,D246,Entrada_Dados_Ano_2012!$V$7:$V$253)</f>
        <v>0</v>
      </c>
      <c r="X246" s="142">
        <f>SUMIF(Entrada_Dados_Ano_2012!$C$7:$C$253,D246,Entrada_Dados_Ano_2012!$Y$7:$Y$253)</f>
        <v>3</v>
      </c>
      <c r="Y246" s="40">
        <f>SUMIF(Entrada_Dados_Ano_2012!$C$7:$C$253,D246,Entrada_Dados_Ano_2012!$Z$7:$Z$253)</f>
        <v>0</v>
      </c>
      <c r="Z246" s="40">
        <f>SUMIF(Entrada_Dados_Ano_2012!$C$7:$C$253,D246,Entrada_Dados_Ano_2012!$AA$7:$AA$253)</f>
        <v>0</v>
      </c>
      <c r="AA246" s="40">
        <f>SUMIF(Entrada_Dados_Ano_2012!$C$7:$C$253,D246,Entrada_Dados_Ano_2012!$AB$7:$AB$253)</f>
        <v>0</v>
      </c>
      <c r="AB246" s="40">
        <f>SUMIF(Entrada_Dados_Ano_2012!$C$7:$C$253,D246,Entrada_Dados_Ano_2012!$AC$7:$AC$253)</f>
        <v>20</v>
      </c>
      <c r="AC246" s="40">
        <f>SUMIF(Entrada_Dados_Ano_2012!$C$7:$C$253,D246,Entrada_Dados_Ano_2012!$AD$7:$AD$253)</f>
        <v>0</v>
      </c>
      <c r="AD246" s="40">
        <f>SUMIF(Entrada_Dados_Ano_2012!$C$7:$C$253,D246,Entrada_Dados_Ano_2012!$AE$7:$AE$253)</f>
        <v>7000</v>
      </c>
      <c r="AE246" s="40">
        <f>SUMIF(Entrada_Dados_Ano_2012!$C$7:$C$253,D246,Entrada_Dados_Ano_2012!$AF$7:$AF$253)</f>
        <v>0</v>
      </c>
      <c r="AF246" s="40">
        <f>SUMIF(Entrada_Dados_Ano_2012!$C$7:$C$253,D246,Entrada_Dados_Ano_2012!$AG$7:$AG$253)</f>
        <v>0</v>
      </c>
      <c r="AG246" s="40">
        <f>SUMIF(Entrada_Dados_Ano_2012!$C$7:$C$253,D246,Entrada_Dados_Ano_2012!$AH$7:$AH$253)</f>
        <v>0</v>
      </c>
      <c r="AH246" s="40">
        <f>SUMIF(Entrada_Dados_Ano_2012!$C$7:$C$253,D246,Entrada_Dados_Ano_2012!$AI$7:$AI$253)</f>
        <v>0</v>
      </c>
      <c r="AI246" s="40">
        <f>SUMIF(Entrada_Dados_Ano_2012!$C$7:$C$253,D246,Entrada_Dados_Ano_2012!$AJ$7:$AJ$253)</f>
        <v>0</v>
      </c>
      <c r="AJ246" s="40">
        <f>SUMIF(Entrada_Dados_Ano_2012!$C$7:$C$253,D246,Entrada_Dados_Ano_2012!$AK$7:$AK$253)</f>
        <v>36</v>
      </c>
      <c r="AK246" s="40">
        <f>SUMIF(Entrada_Dados_Ano_2012!$C$7:$C$253,D246,Entrada_Dados_Ano_2012!$AL$7:$AL$253)</f>
        <v>0</v>
      </c>
      <c r="AL246" s="40">
        <f>SUMIF(Entrada_Dados_Ano_2012!$C$7:$C$253,D246,Entrada_Dados_Ano_2012!$AM$7:$AM$253)</f>
        <v>400</v>
      </c>
      <c r="AM246" s="40">
        <f>SUMIF(Entrada_Dados_Ano_2012!$C$7:$C$253,D246,Entrada_Dados_Ano_2012!$AN$7:$AN$253)</f>
        <v>16800</v>
      </c>
      <c r="AN246" s="40">
        <f>SUMIF(Entrada_Dados_Ano_2012!$C$7:$C$253,D246,Entrada_Dados_Ano_2012!$AO$7:$AO$253)</f>
        <v>1500</v>
      </c>
      <c r="AO246" s="40">
        <f>SUMIF(Entrada_Dados_Ano_2012!$C$7:$C$253,D246,Entrada_Dados_Ano_2012!$AP$7:$AP$253)</f>
        <v>0</v>
      </c>
      <c r="AP246" s="145">
        <f>SUMIF(Entrada_Dados_Ano_2012!$C$7:$C$253,D246,Entrada_Dados_Ano_2012!$AQ$7:$AQ$253)</f>
        <v>0</v>
      </c>
      <c r="AQ246" s="142">
        <f>SUMIF(Entrada_Dados_Ano_2012!$C$7:$C$253,D246,Entrada_Dados_Ano_2012!$AT$7:$AT$253)</f>
        <v>60</v>
      </c>
      <c r="AR246" s="40">
        <f>SUMIF(Entrada_Dados_Ano_2012!$C$7:$C$253,D246,Entrada_Dados_Ano_2012!$AU$7:$AU$253)</f>
        <v>0</v>
      </c>
      <c r="AS246" s="40">
        <f>SUMIF(Entrada_Dados_Ano_2012!$C$7:$C$253,D246,Entrada_Dados_Ano_2012!$AV$7:$AV$253)</f>
        <v>0</v>
      </c>
      <c r="AT246" s="40">
        <f>SUMIF(Entrada_Dados_Ano_2012!$C$7:$C$253,D246,Entrada_Dados_Ano_2012!$AW$7:$AW$253)</f>
        <v>0</v>
      </c>
      <c r="AU246" s="40">
        <f>SUMIF(Entrada_Dados_Ano_2012!$C$7:$C$253,D246,Entrada_Dados_Ano_2012!$AX$7:$AX$253)</f>
        <v>40</v>
      </c>
      <c r="AV246" s="40">
        <f>SUMIF(Entrada_Dados_Ano_2012!$C$7:$C$253,D246,Entrada_Dados_Ano_2012!$AY$7:$AY$253)</f>
        <v>0</v>
      </c>
      <c r="AW246" s="40">
        <f>SUMIF(Entrada_Dados_Ano_2012!$C$7:$C$253,D246,Entrada_Dados_Ano_2012!$AZ$7:$AZ$253)</f>
        <v>420000</v>
      </c>
      <c r="AX246" s="40">
        <f>SUMIF(Entrada_Dados_Ano_2012!$C$7:$C$253,D246,Entrada_Dados_Ano_2012!$BA$7:$BA$253)</f>
        <v>0</v>
      </c>
      <c r="AY246" s="40">
        <f>SUMIF(Entrada_Dados_Ano_2012!$C$7:$C$253,D246,Entrada_Dados_Ano_2012!$BB$7:$BB$253)</f>
        <v>0</v>
      </c>
      <c r="AZ246" s="40">
        <f>SUMIF(Entrada_Dados_Ano_2012!$C$7:$C$253,D246,Entrada_Dados_Ano_2012!$BC$7:$BC$253)</f>
        <v>0</v>
      </c>
      <c r="BA246" s="40">
        <f>SUMIF(Entrada_Dados_Ano_2012!$C$7:$C$253,D246,Entrada_Dados_Ano_2012!$BD$7:$BD$253)</f>
        <v>0</v>
      </c>
      <c r="BB246" s="40">
        <f>SUMIF(Entrada_Dados_Ano_2012!$C$7:$C$253,D246,Entrada_Dados_Ano_2012!$BE$7:$BE$253)</f>
        <v>0</v>
      </c>
      <c r="BC246" s="40">
        <f>SUMIF(Entrada_Dados_Ano_2012!$C$7:$C$253,D246,Entrada_Dados_Ano_2012!$BF$7:$BF$253)</f>
        <v>720</v>
      </c>
      <c r="BD246" s="40">
        <f>SUMIF(Entrada_Dados_Ano_2012!$C$7:$C$253,D246,Entrada_Dados_Ano_2012!$BG$7:$BG$253)</f>
        <v>0</v>
      </c>
      <c r="BE246" s="40">
        <f>SUMIF(Entrada_Dados_Ano_2012!$C$7:$C$253,D246,Entrada_Dados_Ano_2012!$BH$7:$BH$253)</f>
        <v>1600</v>
      </c>
      <c r="BF246" s="40">
        <f>SUMIF(Entrada_Dados_Ano_2012!$C$7:$C$253,D246,Entrada_Dados_Ano_2012!$BI$7:$BI$253)</f>
        <v>50400</v>
      </c>
      <c r="BG246" s="40">
        <f>SUMIF(Entrada_Dados_Ano_2012!$C$7:$C$253,D246,Entrada_Dados_Ano_2012!$BJ$7:$BJ$253)</f>
        <v>3300</v>
      </c>
      <c r="BH246" s="40">
        <f>SUMIF(Entrada_Dados_Ano_2012!$C$7:$C$253,D246,Entrada_Dados_Ano_2012!$BK$7:$BK$253)</f>
        <v>0</v>
      </c>
      <c r="BI246" s="40">
        <f>SUMIF(Entrada_Dados_Ano_2012!$C$7:$C$253,D246,Entrada_Dados_Ano_2012!$BL$7:$BL$253)</f>
        <v>0</v>
      </c>
      <c r="BK246" s="80">
        <v>239</v>
      </c>
      <c r="BL246" s="81">
        <f t="shared" si="367"/>
        <v>0</v>
      </c>
      <c r="BM246" s="80" t="str">
        <f>IF(BL246=1,SUM($BL$8:BL246),"")</f>
        <v/>
      </c>
      <c r="BN246" s="86" t="str">
        <f t="shared" si="368"/>
        <v>Uruaçu</v>
      </c>
      <c r="BO246" s="117">
        <f t="shared" si="451"/>
        <v>0</v>
      </c>
      <c r="BP246" s="116">
        <f>HLOOKUP($BP$6,$BZ$6:DI246,BX246)</f>
        <v>0</v>
      </c>
      <c r="BQ246" s="117">
        <f>HLOOKUP($BQ$6,$DJ$6:ES246,BX246)</f>
        <v>0</v>
      </c>
      <c r="BR246" s="116">
        <f>HLOOKUP($BR$6,$ET$6:GC246,BX246)</f>
        <v>0</v>
      </c>
      <c r="BS246" s="84" t="str">
        <f t="shared" si="369"/>
        <v/>
      </c>
      <c r="BT246" s="96" t="str">
        <f>IF((SUM($BL245:$BL$254)=0),"",IF($BK246=VLOOKUP($BK246,$BM$8:$BM$254,1),IF(VLOOKUP($BK246,$BM$8:$BO$254,2)=0,"",VLOOKUP($BK246,$BM$8:$BO$254,3))," "))</f>
        <v/>
      </c>
      <c r="BU246" s="93" t="str">
        <f t="shared" si="370"/>
        <v/>
      </c>
      <c r="BV246" s="90" t="str">
        <f t="shared" si="371"/>
        <v/>
      </c>
      <c r="BW246" s="93" t="str">
        <f t="shared" si="372"/>
        <v/>
      </c>
      <c r="BX246" s="97">
        <v>241</v>
      </c>
      <c r="BY246" s="29"/>
      <c r="BZ246" s="113"/>
      <c r="CA246" s="113">
        <f t="shared" si="373"/>
        <v>0</v>
      </c>
      <c r="CB246" s="113">
        <f t="shared" si="374"/>
        <v>3</v>
      </c>
      <c r="CC246" s="113">
        <f t="shared" si="375"/>
        <v>0</v>
      </c>
      <c r="CD246" s="113">
        <f t="shared" si="376"/>
        <v>0</v>
      </c>
      <c r="CE246" s="113">
        <f t="shared" ca="1" si="377"/>
        <v>0</v>
      </c>
      <c r="CF246" s="113">
        <f t="shared" si="378"/>
        <v>20</v>
      </c>
      <c r="CG246" s="113">
        <f t="shared" si="379"/>
        <v>28</v>
      </c>
      <c r="CH246" s="113">
        <f t="shared" si="380"/>
        <v>0</v>
      </c>
      <c r="CI246" s="113">
        <f t="shared" si="340"/>
        <v>0</v>
      </c>
      <c r="CJ246" s="113">
        <f t="shared" si="341"/>
        <v>0</v>
      </c>
      <c r="CK246" s="113">
        <f t="shared" si="381"/>
        <v>7000</v>
      </c>
      <c r="CL246" s="113">
        <f t="shared" si="382"/>
        <v>0</v>
      </c>
      <c r="CM246" s="113">
        <f t="shared" si="383"/>
        <v>32</v>
      </c>
      <c r="CN246" s="113">
        <f t="shared" si="384"/>
        <v>0</v>
      </c>
      <c r="CO246" s="113">
        <f t="shared" si="385"/>
        <v>0</v>
      </c>
      <c r="CP246" s="113">
        <f t="shared" si="386"/>
        <v>0</v>
      </c>
      <c r="CQ246" s="113">
        <f t="shared" si="387"/>
        <v>0</v>
      </c>
      <c r="CR246" s="113">
        <f t="shared" si="388"/>
        <v>0</v>
      </c>
      <c r="CS246" s="113">
        <f t="shared" si="342"/>
        <v>0</v>
      </c>
      <c r="CT246" s="113">
        <f t="shared" si="343"/>
        <v>0</v>
      </c>
      <c r="CU246" s="113">
        <f t="shared" si="344"/>
        <v>0</v>
      </c>
      <c r="CV246" s="113">
        <f t="shared" si="345"/>
        <v>0</v>
      </c>
      <c r="CW246" s="113">
        <f t="shared" si="389"/>
        <v>36</v>
      </c>
      <c r="CX246" s="113">
        <f t="shared" si="346"/>
        <v>0</v>
      </c>
      <c r="CY246" s="113">
        <f t="shared" si="347"/>
        <v>0</v>
      </c>
      <c r="CZ246" s="113">
        <f t="shared" si="348"/>
        <v>0</v>
      </c>
      <c r="DA246" s="113">
        <f t="shared" si="390"/>
        <v>0</v>
      </c>
      <c r="DB246" s="113">
        <f t="shared" si="391"/>
        <v>400</v>
      </c>
      <c r="DC246" s="113">
        <f t="shared" si="392"/>
        <v>0</v>
      </c>
      <c r="DD246" s="113">
        <f t="shared" si="393"/>
        <v>16800</v>
      </c>
      <c r="DE246" s="113">
        <f t="shared" si="394"/>
        <v>1500</v>
      </c>
      <c r="DF246" s="113">
        <f t="shared" si="395"/>
        <v>0</v>
      </c>
      <c r="DG246" s="113">
        <f t="shared" si="396"/>
        <v>0</v>
      </c>
      <c r="DH246" s="113">
        <f t="shared" si="397"/>
        <v>0</v>
      </c>
      <c r="DI246" s="113">
        <f t="shared" si="398"/>
        <v>0</v>
      </c>
      <c r="DJ246" s="113"/>
      <c r="DK246" s="113">
        <f t="shared" si="399"/>
        <v>0</v>
      </c>
      <c r="DL246" s="113">
        <f t="shared" si="400"/>
        <v>3</v>
      </c>
      <c r="DM246" s="113">
        <f t="shared" si="401"/>
        <v>0</v>
      </c>
      <c r="DN246" s="113">
        <f t="shared" si="402"/>
        <v>0</v>
      </c>
      <c r="DO246" s="113">
        <f t="shared" si="403"/>
        <v>0</v>
      </c>
      <c r="DP246" s="113">
        <f t="shared" si="404"/>
        <v>20</v>
      </c>
      <c r="DQ246" s="113">
        <f t="shared" si="405"/>
        <v>28</v>
      </c>
      <c r="DR246" s="113">
        <f t="shared" si="406"/>
        <v>0</v>
      </c>
      <c r="DS246" s="113">
        <f t="shared" si="349"/>
        <v>0</v>
      </c>
      <c r="DT246" s="113">
        <f t="shared" si="350"/>
        <v>0</v>
      </c>
      <c r="DU246" s="113">
        <f t="shared" si="407"/>
        <v>7000</v>
      </c>
      <c r="DV246" s="113">
        <f t="shared" si="408"/>
        <v>0</v>
      </c>
      <c r="DW246" s="113">
        <f t="shared" si="409"/>
        <v>32</v>
      </c>
      <c r="DX246" s="113">
        <f t="shared" si="410"/>
        <v>0</v>
      </c>
      <c r="DY246" s="113">
        <f t="shared" si="411"/>
        <v>0</v>
      </c>
      <c r="DZ246" s="113">
        <f t="shared" si="412"/>
        <v>0</v>
      </c>
      <c r="EA246" s="113">
        <f t="shared" si="413"/>
        <v>0</v>
      </c>
      <c r="EB246" s="113">
        <f t="shared" si="414"/>
        <v>0</v>
      </c>
      <c r="EC246" s="113">
        <f t="shared" si="351"/>
        <v>0</v>
      </c>
      <c r="ED246" s="113">
        <f t="shared" si="352"/>
        <v>0</v>
      </c>
      <c r="EE246" s="113">
        <f t="shared" si="353"/>
        <v>0</v>
      </c>
      <c r="EF246" s="113">
        <f t="shared" si="354"/>
        <v>0</v>
      </c>
      <c r="EG246" s="113">
        <f t="shared" si="415"/>
        <v>36</v>
      </c>
      <c r="EH246" s="113">
        <f t="shared" si="355"/>
        <v>0</v>
      </c>
      <c r="EI246" s="113">
        <f t="shared" si="356"/>
        <v>0</v>
      </c>
      <c r="EJ246" s="113">
        <f t="shared" si="357"/>
        <v>0</v>
      </c>
      <c r="EK246" s="113">
        <f t="shared" si="416"/>
        <v>0</v>
      </c>
      <c r="EL246" s="113">
        <f t="shared" si="417"/>
        <v>400</v>
      </c>
      <c r="EM246" s="113">
        <f t="shared" si="418"/>
        <v>0</v>
      </c>
      <c r="EN246" s="113">
        <f t="shared" si="419"/>
        <v>16800</v>
      </c>
      <c r="EO246" s="113">
        <f t="shared" si="420"/>
        <v>1500</v>
      </c>
      <c r="EP246" s="113">
        <f t="shared" si="421"/>
        <v>0</v>
      </c>
      <c r="EQ246" s="113">
        <f t="shared" si="422"/>
        <v>0</v>
      </c>
      <c r="ER246" s="113">
        <f t="shared" si="423"/>
        <v>0</v>
      </c>
      <c r="ES246" s="113">
        <f t="shared" si="424"/>
        <v>0</v>
      </c>
      <c r="ET246" s="113"/>
      <c r="EU246" s="113">
        <f t="shared" si="425"/>
        <v>0</v>
      </c>
      <c r="EV246" s="113">
        <f t="shared" si="426"/>
        <v>60</v>
      </c>
      <c r="EW246" s="113">
        <f t="shared" si="427"/>
        <v>0</v>
      </c>
      <c r="EX246" s="113">
        <f t="shared" si="428"/>
        <v>0</v>
      </c>
      <c r="EY246" s="113">
        <f t="shared" si="429"/>
        <v>0</v>
      </c>
      <c r="EZ246" s="113">
        <f t="shared" si="430"/>
        <v>40</v>
      </c>
      <c r="FA246" s="113">
        <f t="shared" si="431"/>
        <v>252</v>
      </c>
      <c r="FB246" s="113">
        <f t="shared" si="432"/>
        <v>0</v>
      </c>
      <c r="FC246" s="113">
        <f t="shared" si="358"/>
        <v>0</v>
      </c>
      <c r="FD246" s="113">
        <f t="shared" si="359"/>
        <v>0</v>
      </c>
      <c r="FE246" s="113">
        <f t="shared" si="433"/>
        <v>420000</v>
      </c>
      <c r="FF246" s="113">
        <f t="shared" si="434"/>
        <v>0</v>
      </c>
      <c r="FG246" s="113">
        <f t="shared" si="435"/>
        <v>320</v>
      </c>
      <c r="FH246" s="113">
        <f t="shared" si="436"/>
        <v>0</v>
      </c>
      <c r="FI246" s="113">
        <f t="shared" si="437"/>
        <v>0</v>
      </c>
      <c r="FJ246" s="113">
        <f t="shared" si="438"/>
        <v>0</v>
      </c>
      <c r="FK246" s="113">
        <f t="shared" si="439"/>
        <v>0</v>
      </c>
      <c r="FL246" s="113">
        <f t="shared" si="440"/>
        <v>0</v>
      </c>
      <c r="FM246" s="113">
        <f t="shared" si="360"/>
        <v>0</v>
      </c>
      <c r="FN246" s="113">
        <f t="shared" si="361"/>
        <v>0</v>
      </c>
      <c r="FO246" s="113">
        <f t="shared" si="362"/>
        <v>0</v>
      </c>
      <c r="FP246" s="113">
        <f t="shared" si="363"/>
        <v>0</v>
      </c>
      <c r="FQ246" s="113">
        <f t="shared" si="441"/>
        <v>720</v>
      </c>
      <c r="FR246" s="113">
        <f t="shared" si="364"/>
        <v>0</v>
      </c>
      <c r="FS246" s="113">
        <f t="shared" si="365"/>
        <v>0</v>
      </c>
      <c r="FT246" s="113">
        <f t="shared" si="366"/>
        <v>0</v>
      </c>
      <c r="FU246" s="113">
        <f t="shared" si="442"/>
        <v>0</v>
      </c>
      <c r="FV246" s="113">
        <f t="shared" si="443"/>
        <v>1600</v>
      </c>
      <c r="FW246" s="113">
        <f t="shared" si="444"/>
        <v>0</v>
      </c>
      <c r="FX246" s="113">
        <f t="shared" si="445"/>
        <v>50400</v>
      </c>
      <c r="FY246" s="113">
        <f t="shared" si="446"/>
        <v>3300</v>
      </c>
      <c r="FZ246" s="113">
        <f t="shared" si="447"/>
        <v>0</v>
      </c>
      <c r="GA246" s="113">
        <f t="shared" si="448"/>
        <v>0</v>
      </c>
      <c r="GB246" s="113">
        <f t="shared" si="449"/>
        <v>0</v>
      </c>
      <c r="GC246" s="113">
        <f t="shared" si="450"/>
        <v>0</v>
      </c>
    </row>
    <row r="247" spans="1:185" ht="12.75" customHeight="1" x14ac:dyDescent="0.2">
      <c r="B247" s="124">
        <v>240</v>
      </c>
      <c r="C247" s="121" t="s">
        <v>504</v>
      </c>
      <c r="D247" s="126" t="s">
        <v>277</v>
      </c>
      <c r="E247" s="40">
        <f>SUMIF(Entrada_Dados_Ano_2012!$C$7:$C$253,D247,Entrada_Dados_Ano_2012!$D$7:$D$253)</f>
        <v>0</v>
      </c>
      <c r="F247" s="40">
        <f>SUMIF(Entrada_Dados_Ano_2012!$C$7:$C$253,D247,Entrada_Dados_Ano_2012!$E$7:$E$253)</f>
        <v>0</v>
      </c>
      <c r="G247" s="40">
        <f>SUMIF(Entrada_Dados_Ano_2012!$C$7:$C$253,D247,Entrada_Dados_Ano_2012!$F$7:$F$253)</f>
        <v>0</v>
      </c>
      <c r="H247" s="40">
        <f ca="1">SUMIF(Entrada_Dados_Ano_2012!$C$7:$C$253,D247,Entrada_Dados_Ano_2012!$G$7:$G$251)</f>
        <v>0</v>
      </c>
      <c r="I247" s="40">
        <f>SUMIF(Entrada_Dados_Ano_2012!$C$7:$C$251,D247,Entrada_Dados_Ano_2012!$H$7:$H$253)</f>
        <v>800</v>
      </c>
      <c r="J247" s="40">
        <f>SUMIF(Entrada_Dados_Ano_2012!$C$7:$C$253,D247,Entrada_Dados_Ano_2012!$I$7:$I$253)</f>
        <v>0</v>
      </c>
      <c r="K247" s="40">
        <f>SUMIF(Entrada_Dados_Ano_2012!$C$7:$C$253,D247,Entrada_Dados_Ano_2012!$J$7:$J$253)</f>
        <v>3573</v>
      </c>
      <c r="L247" s="40">
        <f>SUMIF(Entrada_Dados_Ano_2012!$C$7:$C$253,D247,Entrada_Dados_Ano_2012!$K$7:$K$253)</f>
        <v>0</v>
      </c>
      <c r="M247" s="40">
        <f>SUMIF(Entrada_Dados_Ano_2012!$C$7:$C$253,D247,Entrada_Dados_Ano_2012!$L$7:$L$253)</f>
        <v>0</v>
      </c>
      <c r="N247" s="40">
        <f>SUMIF(Entrada_Dados_Ano_2012!$C$7:$C$253,D247,Entrada_Dados_Ano_2012!$M$7:$M$253)</f>
        <v>100</v>
      </c>
      <c r="O247" s="40">
        <f>SUMIF(Entrada_Dados_Ano_2012!$C$7:$C$253,D247,Entrada_Dados_Ano_2012!$N$7:$N$253)</f>
        <v>0</v>
      </c>
      <c r="P247" s="40">
        <f>SUMIF(Entrada_Dados_Ano_2012!$C$7:$C$253,D247,Entrada_Dados_Ano_2012!$O$7:$O$253)</f>
        <v>0</v>
      </c>
      <c r="Q247" s="40">
        <f>SUMIF(Entrada_Dados_Ano_2012!$C$7:$C$253,D247,Entrada_Dados_Ano_2012!$P$7:$P$253)</f>
        <v>300</v>
      </c>
      <c r="R247" s="40">
        <f>SUMIF(Entrada_Dados_Ano_2012!$C$7:$C$253,D247,Entrada_Dados_Ano_2012!$Q$7:$Q$253)</f>
        <v>2800</v>
      </c>
      <c r="S247" s="40">
        <f>SUMIF(Entrada_Dados_Ano_2012!$C$7:$C$253,D247,Entrada_Dados_Ano_2012!$R$7:$R$253)</f>
        <v>4000</v>
      </c>
      <c r="T247" s="40">
        <f>SUMIF(Entrada_Dados_Ano_2012!$C$7:$C$253,D247,Entrada_Dados_Ano_2012!$S$7:$S$253)</f>
        <v>300</v>
      </c>
      <c r="U247" s="40">
        <f>SUMIF(Entrada_Dados_Ano_2012!$C$7:$C$253,D247,Entrada_Dados_Ano_2012!$T$7:$T$253)</f>
        <v>0</v>
      </c>
      <c r="V247" s="40">
        <f>SUMIF(Entrada_Dados_Ano_2012!$C$7:$C$253,D247,Entrada_Dados_Ano_2012!$U$7:$U$253)</f>
        <v>0</v>
      </c>
      <c r="W247" s="145">
        <f>SUMIF(Entrada_Dados_Ano_2012!$C$7:$C$253,D247,Entrada_Dados_Ano_2012!$V$7:$V$253)</f>
        <v>0</v>
      </c>
      <c r="X247" s="142">
        <f>SUMIF(Entrada_Dados_Ano_2012!$C$7:$C$253,D247,Entrada_Dados_Ano_2012!$Y$7:$Y$253)</f>
        <v>0</v>
      </c>
      <c r="Y247" s="40">
        <f>SUMIF(Entrada_Dados_Ano_2012!$C$7:$C$253,D247,Entrada_Dados_Ano_2012!$Z$7:$Z$253)</f>
        <v>0</v>
      </c>
      <c r="Z247" s="40">
        <f>SUMIF(Entrada_Dados_Ano_2012!$C$7:$C$253,D247,Entrada_Dados_Ano_2012!$AA$7:$AA$253)</f>
        <v>0</v>
      </c>
      <c r="AA247" s="40">
        <f>SUMIF(Entrada_Dados_Ano_2012!$C$7:$C$253,D247,Entrada_Dados_Ano_2012!$AB$7:$AB$253)</f>
        <v>0</v>
      </c>
      <c r="AB247" s="40">
        <f>SUMIF(Entrada_Dados_Ano_2012!$C$7:$C$253,D247,Entrada_Dados_Ano_2012!$AC$7:$AC$253)</f>
        <v>800</v>
      </c>
      <c r="AC247" s="40">
        <f>SUMIF(Entrada_Dados_Ano_2012!$C$7:$C$253,D247,Entrada_Dados_Ano_2012!$AD$7:$AD$253)</f>
        <v>0</v>
      </c>
      <c r="AD247" s="40">
        <f>SUMIF(Entrada_Dados_Ano_2012!$C$7:$C$253,D247,Entrada_Dados_Ano_2012!$AE$7:$AE$253)</f>
        <v>3573</v>
      </c>
      <c r="AE247" s="40">
        <f>SUMIF(Entrada_Dados_Ano_2012!$C$7:$C$253,D247,Entrada_Dados_Ano_2012!$AF$7:$AF$253)</f>
        <v>0</v>
      </c>
      <c r="AF247" s="40">
        <f>SUMIF(Entrada_Dados_Ano_2012!$C$7:$C$253,D247,Entrada_Dados_Ano_2012!$AG$7:$AG$253)</f>
        <v>0</v>
      </c>
      <c r="AG247" s="40">
        <f>SUMIF(Entrada_Dados_Ano_2012!$C$7:$C$253,D247,Entrada_Dados_Ano_2012!$AH$7:$AH$253)</f>
        <v>100</v>
      </c>
      <c r="AH247" s="40">
        <f>SUMIF(Entrada_Dados_Ano_2012!$C$7:$C$253,D247,Entrada_Dados_Ano_2012!$AI$7:$AI$253)</f>
        <v>0</v>
      </c>
      <c r="AI247" s="40">
        <f>SUMIF(Entrada_Dados_Ano_2012!$C$7:$C$253,D247,Entrada_Dados_Ano_2012!$AJ$7:$AJ$253)</f>
        <v>0</v>
      </c>
      <c r="AJ247" s="40">
        <f>SUMIF(Entrada_Dados_Ano_2012!$C$7:$C$253,D247,Entrada_Dados_Ano_2012!$AK$7:$AK$253)</f>
        <v>300</v>
      </c>
      <c r="AK247" s="40">
        <f>SUMIF(Entrada_Dados_Ano_2012!$C$7:$C$253,D247,Entrada_Dados_Ano_2012!$AL$7:$AL$253)</f>
        <v>2800</v>
      </c>
      <c r="AL247" s="40">
        <f>SUMIF(Entrada_Dados_Ano_2012!$C$7:$C$253,D247,Entrada_Dados_Ano_2012!$AM$7:$AM$253)</f>
        <v>4000</v>
      </c>
      <c r="AM247" s="40">
        <f>SUMIF(Entrada_Dados_Ano_2012!$C$7:$C$253,D247,Entrada_Dados_Ano_2012!$AN$7:$AN$253)</f>
        <v>300</v>
      </c>
      <c r="AN247" s="40">
        <f>SUMIF(Entrada_Dados_Ano_2012!$C$7:$C$253,D247,Entrada_Dados_Ano_2012!$AO$7:$AO$253)</f>
        <v>0</v>
      </c>
      <c r="AO247" s="40">
        <f>SUMIF(Entrada_Dados_Ano_2012!$C$7:$C$253,D247,Entrada_Dados_Ano_2012!$AP$7:$AP$253)</f>
        <v>0</v>
      </c>
      <c r="AP247" s="145">
        <f>SUMIF(Entrada_Dados_Ano_2012!$C$7:$C$253,D247,Entrada_Dados_Ano_2012!$AQ$7:$AQ$253)</f>
        <v>0</v>
      </c>
      <c r="AQ247" s="142">
        <f>SUMIF(Entrada_Dados_Ano_2012!$C$7:$C$253,D247,Entrada_Dados_Ano_2012!$AT$7:$AT$253)</f>
        <v>0</v>
      </c>
      <c r="AR247" s="40">
        <f>SUMIF(Entrada_Dados_Ano_2012!$C$7:$C$253,D247,Entrada_Dados_Ano_2012!$AU$7:$AU$253)</f>
        <v>0</v>
      </c>
      <c r="AS247" s="40">
        <f>SUMIF(Entrada_Dados_Ano_2012!$C$7:$C$253,D247,Entrada_Dados_Ano_2012!$AV$7:$AV$253)</f>
        <v>0</v>
      </c>
      <c r="AT247" s="40">
        <f>SUMIF(Entrada_Dados_Ano_2012!$C$7:$C$253,D247,Entrada_Dados_Ano_2012!$AW$7:$AW$253)</f>
        <v>0</v>
      </c>
      <c r="AU247" s="40">
        <f>SUMIF(Entrada_Dados_Ano_2012!$C$7:$C$253,D247,Entrada_Dados_Ano_2012!$AX$7:$AX$253)</f>
        <v>2800</v>
      </c>
      <c r="AV247" s="40">
        <f>SUMIF(Entrada_Dados_Ano_2012!$C$7:$C$253,D247,Entrada_Dados_Ano_2012!$AY$7:$AY$253)</f>
        <v>0</v>
      </c>
      <c r="AW247" s="40">
        <f>SUMIF(Entrada_Dados_Ano_2012!$C$7:$C$253,D247,Entrada_Dados_Ano_2012!$AZ$7:$AZ$253)</f>
        <v>262829</v>
      </c>
      <c r="AX247" s="40">
        <f>SUMIF(Entrada_Dados_Ano_2012!$C$7:$C$253,D247,Entrada_Dados_Ano_2012!$BA$7:$BA$253)</f>
        <v>0</v>
      </c>
      <c r="AY247" s="40">
        <f>SUMIF(Entrada_Dados_Ano_2012!$C$7:$C$253,D247,Entrada_Dados_Ano_2012!$BB$7:$BB$253)</f>
        <v>0</v>
      </c>
      <c r="AZ247" s="40">
        <f>SUMIF(Entrada_Dados_Ano_2012!$C$7:$C$253,D247,Entrada_Dados_Ano_2012!$BC$7:$BC$253)</f>
        <v>250</v>
      </c>
      <c r="BA247" s="40">
        <f>SUMIF(Entrada_Dados_Ano_2012!$C$7:$C$253,D247,Entrada_Dados_Ano_2012!$BD$7:$BD$253)</f>
        <v>0</v>
      </c>
      <c r="BB247" s="40">
        <f>SUMIF(Entrada_Dados_Ano_2012!$C$7:$C$253,D247,Entrada_Dados_Ano_2012!$BE$7:$BE$253)</f>
        <v>0</v>
      </c>
      <c r="BC247" s="40">
        <f>SUMIF(Entrada_Dados_Ano_2012!$C$7:$C$253,D247,Entrada_Dados_Ano_2012!$BF$7:$BF$253)</f>
        <v>7500</v>
      </c>
      <c r="BD247" s="40">
        <f>SUMIF(Entrada_Dados_Ano_2012!$C$7:$C$253,D247,Entrada_Dados_Ano_2012!$BG$7:$BG$253)</f>
        <v>126000</v>
      </c>
      <c r="BE247" s="40">
        <f>SUMIF(Entrada_Dados_Ano_2012!$C$7:$C$253,D247,Entrada_Dados_Ano_2012!$BH$7:$BH$253)</f>
        <v>26000</v>
      </c>
      <c r="BF247" s="40">
        <f>SUMIF(Entrada_Dados_Ano_2012!$C$7:$C$253,D247,Entrada_Dados_Ano_2012!$BI$7:$BI$253)</f>
        <v>1080</v>
      </c>
      <c r="BG247" s="40">
        <f>SUMIF(Entrada_Dados_Ano_2012!$C$7:$C$253,D247,Entrada_Dados_Ano_2012!$BJ$7:$BJ$253)</f>
        <v>0</v>
      </c>
      <c r="BH247" s="40">
        <f>SUMIF(Entrada_Dados_Ano_2012!$C$7:$C$253,D247,Entrada_Dados_Ano_2012!$BK$7:$BK$253)</f>
        <v>0</v>
      </c>
      <c r="BI247" s="40">
        <f>SUMIF(Entrada_Dados_Ano_2012!$C$7:$C$253,D247,Entrada_Dados_Ano_2012!$BL$7:$BL$253)</f>
        <v>0</v>
      </c>
      <c r="BK247" s="80">
        <v>240</v>
      </c>
      <c r="BL247" s="81">
        <f t="shared" si="367"/>
        <v>0</v>
      </c>
      <c r="BM247" s="80" t="str">
        <f>IF(BL247=1,SUM($BL$8:BL247),"")</f>
        <v/>
      </c>
      <c r="BN247" s="86" t="str">
        <f t="shared" si="368"/>
        <v>Uruana</v>
      </c>
      <c r="BO247" s="117">
        <f t="shared" si="451"/>
        <v>0</v>
      </c>
      <c r="BP247" s="116">
        <f>HLOOKUP($BP$6,$BZ$6:DI247,BX247)</f>
        <v>0</v>
      </c>
      <c r="BQ247" s="117">
        <f>HLOOKUP($BQ$6,$DJ$6:ES247,BX247)</f>
        <v>0</v>
      </c>
      <c r="BR247" s="116">
        <f>HLOOKUP($BR$6,$ET$6:GC247,BX247)</f>
        <v>0</v>
      </c>
      <c r="BS247" s="84" t="str">
        <f t="shared" si="369"/>
        <v/>
      </c>
      <c r="BT247" s="96" t="str">
        <f>IF((SUM($BL246:$BL$254)=0),"",IF($BK247=VLOOKUP($BK247,$BM$8:$BM$254,1),IF(VLOOKUP($BK247,$BM$8:$BO$254,2)=0,"",VLOOKUP($BK247,$BM$8:$BO$254,3))," "))</f>
        <v/>
      </c>
      <c r="BU247" s="93" t="str">
        <f t="shared" si="370"/>
        <v/>
      </c>
      <c r="BV247" s="90" t="str">
        <f t="shared" si="371"/>
        <v/>
      </c>
      <c r="BW247" s="93" t="str">
        <f t="shared" si="372"/>
        <v/>
      </c>
      <c r="BX247" s="97">
        <v>242</v>
      </c>
      <c r="BY247" s="29"/>
      <c r="BZ247" s="113"/>
      <c r="CA247" s="113">
        <f t="shared" si="373"/>
        <v>0</v>
      </c>
      <c r="CB247" s="113">
        <f t="shared" si="374"/>
        <v>0</v>
      </c>
      <c r="CC247" s="113">
        <f t="shared" si="375"/>
        <v>0</v>
      </c>
      <c r="CD247" s="113">
        <f t="shared" si="376"/>
        <v>0</v>
      </c>
      <c r="CE247" s="113">
        <f t="shared" ca="1" si="377"/>
        <v>0</v>
      </c>
      <c r="CF247" s="113">
        <f t="shared" si="378"/>
        <v>800</v>
      </c>
      <c r="CG247" s="113">
        <f t="shared" si="379"/>
        <v>800</v>
      </c>
      <c r="CH247" s="113">
        <f t="shared" si="380"/>
        <v>0</v>
      </c>
      <c r="CI247" s="113">
        <f t="shared" si="340"/>
        <v>75</v>
      </c>
      <c r="CJ247" s="113">
        <f t="shared" si="341"/>
        <v>0</v>
      </c>
      <c r="CK247" s="113">
        <f t="shared" si="381"/>
        <v>3573</v>
      </c>
      <c r="CL247" s="113">
        <f t="shared" si="382"/>
        <v>0</v>
      </c>
      <c r="CM247" s="113">
        <f t="shared" si="383"/>
        <v>0</v>
      </c>
      <c r="CN247" s="113">
        <f t="shared" si="384"/>
        <v>0</v>
      </c>
      <c r="CO247" s="113">
        <f t="shared" si="385"/>
        <v>100</v>
      </c>
      <c r="CP247" s="113">
        <f t="shared" si="386"/>
        <v>0</v>
      </c>
      <c r="CQ247" s="113">
        <f t="shared" si="387"/>
        <v>0</v>
      </c>
      <c r="CR247" s="113">
        <f t="shared" si="388"/>
        <v>0</v>
      </c>
      <c r="CS247" s="113">
        <f t="shared" si="342"/>
        <v>0</v>
      </c>
      <c r="CT247" s="113">
        <f t="shared" si="343"/>
        <v>0</v>
      </c>
      <c r="CU247" s="113">
        <f t="shared" si="344"/>
        <v>0</v>
      </c>
      <c r="CV247" s="113">
        <f t="shared" si="345"/>
        <v>0</v>
      </c>
      <c r="CW247" s="113">
        <f t="shared" si="389"/>
        <v>300</v>
      </c>
      <c r="CX247" s="113">
        <f t="shared" si="346"/>
        <v>0</v>
      </c>
      <c r="CY247" s="113">
        <f t="shared" si="347"/>
        <v>0</v>
      </c>
      <c r="CZ247" s="113">
        <f t="shared" si="348"/>
        <v>0</v>
      </c>
      <c r="DA247" s="113">
        <f t="shared" si="390"/>
        <v>2800</v>
      </c>
      <c r="DB247" s="113">
        <f t="shared" si="391"/>
        <v>4000</v>
      </c>
      <c r="DC247" s="113">
        <f t="shared" si="392"/>
        <v>76</v>
      </c>
      <c r="DD247" s="113">
        <f t="shared" si="393"/>
        <v>300</v>
      </c>
      <c r="DE247" s="113">
        <f t="shared" si="394"/>
        <v>0</v>
      </c>
      <c r="DF247" s="113">
        <f t="shared" si="395"/>
        <v>0</v>
      </c>
      <c r="DG247" s="113">
        <f t="shared" si="396"/>
        <v>0</v>
      </c>
      <c r="DH247" s="113">
        <f t="shared" si="397"/>
        <v>0</v>
      </c>
      <c r="DI247" s="113">
        <f t="shared" si="398"/>
        <v>0</v>
      </c>
      <c r="DJ247" s="113"/>
      <c r="DK247" s="113">
        <f t="shared" si="399"/>
        <v>0</v>
      </c>
      <c r="DL247" s="113">
        <f t="shared" si="400"/>
        <v>0</v>
      </c>
      <c r="DM247" s="113">
        <f t="shared" si="401"/>
        <v>0</v>
      </c>
      <c r="DN247" s="113">
        <f t="shared" si="402"/>
        <v>0</v>
      </c>
      <c r="DO247" s="113">
        <f t="shared" si="403"/>
        <v>0</v>
      </c>
      <c r="DP247" s="113">
        <f t="shared" si="404"/>
        <v>800</v>
      </c>
      <c r="DQ247" s="113">
        <f t="shared" si="405"/>
        <v>800</v>
      </c>
      <c r="DR247" s="113">
        <f t="shared" si="406"/>
        <v>0</v>
      </c>
      <c r="DS247" s="113">
        <f t="shared" si="349"/>
        <v>75</v>
      </c>
      <c r="DT247" s="113">
        <f t="shared" si="350"/>
        <v>0</v>
      </c>
      <c r="DU247" s="113">
        <f t="shared" si="407"/>
        <v>3573</v>
      </c>
      <c r="DV247" s="113">
        <f t="shared" si="408"/>
        <v>0</v>
      </c>
      <c r="DW247" s="113">
        <f t="shared" si="409"/>
        <v>0</v>
      </c>
      <c r="DX247" s="113">
        <f t="shared" si="410"/>
        <v>0</v>
      </c>
      <c r="DY247" s="113">
        <f t="shared" si="411"/>
        <v>100</v>
      </c>
      <c r="DZ247" s="113">
        <f t="shared" si="412"/>
        <v>0</v>
      </c>
      <c r="EA247" s="113">
        <f t="shared" si="413"/>
        <v>0</v>
      </c>
      <c r="EB247" s="113">
        <f t="shared" si="414"/>
        <v>0</v>
      </c>
      <c r="EC247" s="113">
        <f t="shared" si="351"/>
        <v>0</v>
      </c>
      <c r="ED247" s="113">
        <f t="shared" si="352"/>
        <v>0</v>
      </c>
      <c r="EE247" s="113">
        <f t="shared" si="353"/>
        <v>0</v>
      </c>
      <c r="EF247" s="113">
        <f t="shared" si="354"/>
        <v>0</v>
      </c>
      <c r="EG247" s="113">
        <f t="shared" si="415"/>
        <v>300</v>
      </c>
      <c r="EH247" s="113">
        <f t="shared" si="355"/>
        <v>0</v>
      </c>
      <c r="EI247" s="113">
        <f t="shared" si="356"/>
        <v>0</v>
      </c>
      <c r="EJ247" s="113">
        <f t="shared" si="357"/>
        <v>0</v>
      </c>
      <c r="EK247" s="113">
        <f t="shared" si="416"/>
        <v>2800</v>
      </c>
      <c r="EL247" s="113">
        <f t="shared" si="417"/>
        <v>4000</v>
      </c>
      <c r="EM247" s="113">
        <f t="shared" si="418"/>
        <v>76</v>
      </c>
      <c r="EN247" s="113">
        <f t="shared" si="419"/>
        <v>300</v>
      </c>
      <c r="EO247" s="113">
        <f t="shared" si="420"/>
        <v>0</v>
      </c>
      <c r="EP247" s="113">
        <f t="shared" si="421"/>
        <v>0</v>
      </c>
      <c r="EQ247" s="113">
        <f t="shared" si="422"/>
        <v>0</v>
      </c>
      <c r="ER247" s="113">
        <f t="shared" si="423"/>
        <v>0</v>
      </c>
      <c r="ES247" s="113">
        <f t="shared" si="424"/>
        <v>0</v>
      </c>
      <c r="ET247" s="113"/>
      <c r="EU247" s="113">
        <f t="shared" si="425"/>
        <v>0</v>
      </c>
      <c r="EV247" s="113">
        <f t="shared" si="426"/>
        <v>0</v>
      </c>
      <c r="EW247" s="113">
        <f t="shared" si="427"/>
        <v>0</v>
      </c>
      <c r="EX247" s="113">
        <f t="shared" si="428"/>
        <v>0</v>
      </c>
      <c r="EY247" s="113">
        <f t="shared" si="429"/>
        <v>0</v>
      </c>
      <c r="EZ247" s="113">
        <f t="shared" si="430"/>
        <v>2800</v>
      </c>
      <c r="FA247" s="113">
        <f t="shared" si="431"/>
        <v>14000</v>
      </c>
      <c r="FB247" s="113">
        <f t="shared" si="432"/>
        <v>0</v>
      </c>
      <c r="FC247" s="113">
        <f t="shared" si="358"/>
        <v>120</v>
      </c>
      <c r="FD247" s="113">
        <f t="shared" si="359"/>
        <v>0</v>
      </c>
      <c r="FE247" s="113">
        <f t="shared" si="433"/>
        <v>262829</v>
      </c>
      <c r="FF247" s="113">
        <f t="shared" si="434"/>
        <v>0</v>
      </c>
      <c r="FG247" s="113">
        <f t="shared" si="435"/>
        <v>0</v>
      </c>
      <c r="FH247" s="113">
        <f t="shared" si="436"/>
        <v>0</v>
      </c>
      <c r="FI247" s="113">
        <f t="shared" si="437"/>
        <v>250</v>
      </c>
      <c r="FJ247" s="113">
        <f t="shared" si="438"/>
        <v>0</v>
      </c>
      <c r="FK247" s="113">
        <f t="shared" si="439"/>
        <v>0</v>
      </c>
      <c r="FL247" s="113">
        <f t="shared" si="440"/>
        <v>0</v>
      </c>
      <c r="FM247" s="113">
        <f t="shared" si="360"/>
        <v>0</v>
      </c>
      <c r="FN247" s="113">
        <f t="shared" si="361"/>
        <v>0</v>
      </c>
      <c r="FO247" s="113">
        <f t="shared" si="362"/>
        <v>0</v>
      </c>
      <c r="FP247" s="113">
        <f t="shared" si="363"/>
        <v>0</v>
      </c>
      <c r="FQ247" s="113">
        <f t="shared" si="441"/>
        <v>7500</v>
      </c>
      <c r="FR247" s="113">
        <f t="shared" si="364"/>
        <v>0</v>
      </c>
      <c r="FS247" s="113">
        <f t="shared" si="365"/>
        <v>0</v>
      </c>
      <c r="FT247" s="113">
        <f t="shared" si="366"/>
        <v>0</v>
      </c>
      <c r="FU247" s="113">
        <f t="shared" si="442"/>
        <v>126000</v>
      </c>
      <c r="FV247" s="113">
        <f t="shared" si="443"/>
        <v>26000</v>
      </c>
      <c r="FW247" s="113">
        <f t="shared" si="444"/>
        <v>1026</v>
      </c>
      <c r="FX247" s="113">
        <f t="shared" si="445"/>
        <v>1080</v>
      </c>
      <c r="FY247" s="113">
        <f t="shared" si="446"/>
        <v>0</v>
      </c>
      <c r="FZ247" s="113">
        <f t="shared" si="447"/>
        <v>0</v>
      </c>
      <c r="GA247" s="113">
        <f t="shared" si="448"/>
        <v>0</v>
      </c>
      <c r="GB247" s="113">
        <f t="shared" si="449"/>
        <v>0</v>
      </c>
      <c r="GC247" s="113">
        <f t="shared" si="450"/>
        <v>0</v>
      </c>
    </row>
    <row r="248" spans="1:185" ht="12.75" customHeight="1" x14ac:dyDescent="0.2">
      <c r="B248" s="124">
        <v>241</v>
      </c>
      <c r="C248" s="121" t="s">
        <v>505</v>
      </c>
      <c r="D248" s="126" t="s">
        <v>278</v>
      </c>
      <c r="E248" s="40">
        <f>SUMIF(Entrada_Dados_Ano_2012!$C$7:$C$253,D248,Entrada_Dados_Ano_2012!$D$7:$D$253)</f>
        <v>0</v>
      </c>
      <c r="F248" s="40">
        <f>SUMIF(Entrada_Dados_Ano_2012!$C$7:$C$253,D248,Entrada_Dados_Ano_2012!$E$7:$E$253)</f>
        <v>0</v>
      </c>
      <c r="G248" s="40">
        <f>SUMIF(Entrada_Dados_Ano_2012!$C$7:$C$253,D248,Entrada_Dados_Ano_2012!$F$7:$F$253)</f>
        <v>0</v>
      </c>
      <c r="H248" s="40">
        <f ca="1">SUMIF(Entrada_Dados_Ano_2012!$C$7:$C$253,D248,Entrada_Dados_Ano_2012!$G$7:$G$251)</f>
        <v>0</v>
      </c>
      <c r="I248" s="40">
        <f>SUMIF(Entrada_Dados_Ano_2012!$C$7:$C$251,D248,Entrada_Dados_Ano_2012!$H$7:$H$253)</f>
        <v>0</v>
      </c>
      <c r="J248" s="40">
        <f>SUMIF(Entrada_Dados_Ano_2012!$C$7:$C$253,D248,Entrada_Dados_Ano_2012!$I$7:$I$253)</f>
        <v>0</v>
      </c>
      <c r="K248" s="40">
        <f>SUMIF(Entrada_Dados_Ano_2012!$C$7:$C$253,D248,Entrada_Dados_Ano_2012!$J$7:$J$253)</f>
        <v>0</v>
      </c>
      <c r="L248" s="40">
        <f>SUMIF(Entrada_Dados_Ano_2012!$C$7:$C$253,D248,Entrada_Dados_Ano_2012!$K$7:$K$253)</f>
        <v>0</v>
      </c>
      <c r="M248" s="40">
        <f>SUMIF(Entrada_Dados_Ano_2012!$C$7:$C$253,D248,Entrada_Dados_Ano_2012!$L$7:$L$253)</f>
        <v>0</v>
      </c>
      <c r="N248" s="40">
        <f>SUMIF(Entrada_Dados_Ano_2012!$C$7:$C$253,D248,Entrada_Dados_Ano_2012!$M$7:$M$253)</f>
        <v>0</v>
      </c>
      <c r="O248" s="40">
        <f>SUMIF(Entrada_Dados_Ano_2012!$C$7:$C$253,D248,Entrada_Dados_Ano_2012!$N$7:$N$253)</f>
        <v>0</v>
      </c>
      <c r="P248" s="40">
        <f>SUMIF(Entrada_Dados_Ano_2012!$C$7:$C$253,D248,Entrada_Dados_Ano_2012!$O$7:$O$253)</f>
        <v>0</v>
      </c>
      <c r="Q248" s="40">
        <f>SUMIF(Entrada_Dados_Ano_2012!$C$7:$C$253,D248,Entrada_Dados_Ano_2012!$P$7:$P$253)</f>
        <v>10</v>
      </c>
      <c r="R248" s="40">
        <f>SUMIF(Entrada_Dados_Ano_2012!$C$7:$C$253,D248,Entrada_Dados_Ano_2012!$Q$7:$Q$253)</f>
        <v>0</v>
      </c>
      <c r="S248" s="40">
        <f>SUMIF(Entrada_Dados_Ano_2012!$C$7:$C$253,D248,Entrada_Dados_Ano_2012!$R$7:$R$253)</f>
        <v>700</v>
      </c>
      <c r="T248" s="40">
        <f>SUMIF(Entrada_Dados_Ano_2012!$C$7:$C$253,D248,Entrada_Dados_Ano_2012!$S$7:$S$253)</f>
        <v>3000</v>
      </c>
      <c r="U248" s="40">
        <f>SUMIF(Entrada_Dados_Ano_2012!$C$7:$C$253,D248,Entrada_Dados_Ano_2012!$T$7:$T$253)</f>
        <v>150</v>
      </c>
      <c r="V248" s="40">
        <f>SUMIF(Entrada_Dados_Ano_2012!$C$7:$C$253,D248,Entrada_Dados_Ano_2012!$U$7:$U$253)</f>
        <v>0</v>
      </c>
      <c r="W248" s="145">
        <f>SUMIF(Entrada_Dados_Ano_2012!$C$7:$C$253,D248,Entrada_Dados_Ano_2012!$V$7:$V$253)</f>
        <v>0</v>
      </c>
      <c r="X248" s="142">
        <f>SUMIF(Entrada_Dados_Ano_2012!$C$7:$C$253,D248,Entrada_Dados_Ano_2012!$Y$7:$Y$253)</f>
        <v>0</v>
      </c>
      <c r="Y248" s="40">
        <f>SUMIF(Entrada_Dados_Ano_2012!$C$7:$C$253,D248,Entrada_Dados_Ano_2012!$Z$7:$Z$253)</f>
        <v>0</v>
      </c>
      <c r="Z248" s="40">
        <f>SUMIF(Entrada_Dados_Ano_2012!$C$7:$C$253,D248,Entrada_Dados_Ano_2012!$AA$7:$AA$253)</f>
        <v>0</v>
      </c>
      <c r="AA248" s="40">
        <f>SUMIF(Entrada_Dados_Ano_2012!$C$7:$C$253,D248,Entrada_Dados_Ano_2012!$AB$7:$AB$253)</f>
        <v>0</v>
      </c>
      <c r="AB248" s="40">
        <f>SUMIF(Entrada_Dados_Ano_2012!$C$7:$C$253,D248,Entrada_Dados_Ano_2012!$AC$7:$AC$253)</f>
        <v>0</v>
      </c>
      <c r="AC248" s="40">
        <f>SUMIF(Entrada_Dados_Ano_2012!$C$7:$C$253,D248,Entrada_Dados_Ano_2012!$AD$7:$AD$253)</f>
        <v>0</v>
      </c>
      <c r="AD248" s="40">
        <f>SUMIF(Entrada_Dados_Ano_2012!$C$7:$C$253,D248,Entrada_Dados_Ano_2012!$AE$7:$AE$253)</f>
        <v>0</v>
      </c>
      <c r="AE248" s="40">
        <f>SUMIF(Entrada_Dados_Ano_2012!$C$7:$C$253,D248,Entrada_Dados_Ano_2012!$AF$7:$AF$253)</f>
        <v>0</v>
      </c>
      <c r="AF248" s="40">
        <f>SUMIF(Entrada_Dados_Ano_2012!$C$7:$C$253,D248,Entrada_Dados_Ano_2012!$AG$7:$AG$253)</f>
        <v>0</v>
      </c>
      <c r="AG248" s="40">
        <f>SUMIF(Entrada_Dados_Ano_2012!$C$7:$C$253,D248,Entrada_Dados_Ano_2012!$AH$7:$AH$253)</f>
        <v>0</v>
      </c>
      <c r="AH248" s="40">
        <f>SUMIF(Entrada_Dados_Ano_2012!$C$7:$C$253,D248,Entrada_Dados_Ano_2012!$AI$7:$AI$253)</f>
        <v>0</v>
      </c>
      <c r="AI248" s="40">
        <f>SUMIF(Entrada_Dados_Ano_2012!$C$7:$C$253,D248,Entrada_Dados_Ano_2012!$AJ$7:$AJ$253)</f>
        <v>0</v>
      </c>
      <c r="AJ248" s="40">
        <f>SUMIF(Entrada_Dados_Ano_2012!$C$7:$C$253,D248,Entrada_Dados_Ano_2012!$AK$7:$AK$253)</f>
        <v>10</v>
      </c>
      <c r="AK248" s="40">
        <f>SUMIF(Entrada_Dados_Ano_2012!$C$7:$C$253,D248,Entrada_Dados_Ano_2012!$AL$7:$AL$253)</f>
        <v>0</v>
      </c>
      <c r="AL248" s="40">
        <f>SUMIF(Entrada_Dados_Ano_2012!$C$7:$C$253,D248,Entrada_Dados_Ano_2012!$AM$7:$AM$253)</f>
        <v>700</v>
      </c>
      <c r="AM248" s="40">
        <f>SUMIF(Entrada_Dados_Ano_2012!$C$7:$C$253,D248,Entrada_Dados_Ano_2012!$AN$7:$AN$253)</f>
        <v>3000</v>
      </c>
      <c r="AN248" s="40">
        <f>SUMIF(Entrada_Dados_Ano_2012!$C$7:$C$253,D248,Entrada_Dados_Ano_2012!$AO$7:$AO$253)</f>
        <v>150</v>
      </c>
      <c r="AO248" s="40">
        <f>SUMIF(Entrada_Dados_Ano_2012!$C$7:$C$253,D248,Entrada_Dados_Ano_2012!$AP$7:$AP$253)</f>
        <v>0</v>
      </c>
      <c r="AP248" s="145">
        <f>SUMIF(Entrada_Dados_Ano_2012!$C$7:$C$253,D248,Entrada_Dados_Ano_2012!$AQ$7:$AQ$253)</f>
        <v>0</v>
      </c>
      <c r="AQ248" s="142">
        <f>SUMIF(Entrada_Dados_Ano_2012!$C$7:$C$253,D248,Entrada_Dados_Ano_2012!$AT$7:$AT$253)</f>
        <v>0</v>
      </c>
      <c r="AR248" s="40">
        <f>SUMIF(Entrada_Dados_Ano_2012!$C$7:$C$253,D248,Entrada_Dados_Ano_2012!$AU$7:$AU$253)</f>
        <v>0</v>
      </c>
      <c r="AS248" s="40">
        <f>SUMIF(Entrada_Dados_Ano_2012!$C$7:$C$253,D248,Entrada_Dados_Ano_2012!$AV$7:$AV$253)</f>
        <v>0</v>
      </c>
      <c r="AT248" s="40">
        <f>SUMIF(Entrada_Dados_Ano_2012!$C$7:$C$253,D248,Entrada_Dados_Ano_2012!$AW$7:$AW$253)</f>
        <v>0</v>
      </c>
      <c r="AU248" s="40">
        <f>SUMIF(Entrada_Dados_Ano_2012!$C$7:$C$253,D248,Entrada_Dados_Ano_2012!$AX$7:$AX$253)</f>
        <v>0</v>
      </c>
      <c r="AV248" s="40">
        <f>SUMIF(Entrada_Dados_Ano_2012!$C$7:$C$253,D248,Entrada_Dados_Ano_2012!$AY$7:$AY$253)</f>
        <v>0</v>
      </c>
      <c r="AW248" s="40">
        <f>SUMIF(Entrada_Dados_Ano_2012!$C$7:$C$253,D248,Entrada_Dados_Ano_2012!$AZ$7:$AZ$253)</f>
        <v>0</v>
      </c>
      <c r="AX248" s="40">
        <f>SUMIF(Entrada_Dados_Ano_2012!$C$7:$C$253,D248,Entrada_Dados_Ano_2012!$BA$7:$BA$253)</f>
        <v>0</v>
      </c>
      <c r="AY248" s="40">
        <f>SUMIF(Entrada_Dados_Ano_2012!$C$7:$C$253,D248,Entrada_Dados_Ano_2012!$BB$7:$BB$253)</f>
        <v>0</v>
      </c>
      <c r="AZ248" s="40">
        <f>SUMIF(Entrada_Dados_Ano_2012!$C$7:$C$253,D248,Entrada_Dados_Ano_2012!$BC$7:$BC$253)</f>
        <v>0</v>
      </c>
      <c r="BA248" s="40">
        <f>SUMIF(Entrada_Dados_Ano_2012!$C$7:$C$253,D248,Entrada_Dados_Ano_2012!$BD$7:$BD$253)</f>
        <v>0</v>
      </c>
      <c r="BB248" s="40">
        <f>SUMIF(Entrada_Dados_Ano_2012!$C$7:$C$253,D248,Entrada_Dados_Ano_2012!$BE$7:$BE$253)</f>
        <v>0</v>
      </c>
      <c r="BC248" s="40">
        <f>SUMIF(Entrada_Dados_Ano_2012!$C$7:$C$253,D248,Entrada_Dados_Ano_2012!$BF$7:$BF$253)</f>
        <v>170</v>
      </c>
      <c r="BD248" s="40">
        <f>SUMIF(Entrada_Dados_Ano_2012!$C$7:$C$253,D248,Entrada_Dados_Ano_2012!$BG$7:$BG$253)</f>
        <v>0</v>
      </c>
      <c r="BE248" s="40">
        <f>SUMIF(Entrada_Dados_Ano_2012!$C$7:$C$253,D248,Entrada_Dados_Ano_2012!$BH$7:$BH$253)</f>
        <v>5950</v>
      </c>
      <c r="BF248" s="40">
        <f>SUMIF(Entrada_Dados_Ano_2012!$C$7:$C$253,D248,Entrada_Dados_Ano_2012!$BI$7:$BI$253)</f>
        <v>9000</v>
      </c>
      <c r="BG248" s="40">
        <f>SUMIF(Entrada_Dados_Ano_2012!$C$7:$C$253,D248,Entrada_Dados_Ano_2012!$BJ$7:$BJ$253)</f>
        <v>450</v>
      </c>
      <c r="BH248" s="40">
        <f>SUMIF(Entrada_Dados_Ano_2012!$C$7:$C$253,D248,Entrada_Dados_Ano_2012!$BK$7:$BK$253)</f>
        <v>0</v>
      </c>
      <c r="BI248" s="40">
        <f>SUMIF(Entrada_Dados_Ano_2012!$C$7:$C$253,D248,Entrada_Dados_Ano_2012!$BL$7:$BL$253)</f>
        <v>0</v>
      </c>
      <c r="BK248" s="80">
        <v>241</v>
      </c>
      <c r="BL248" s="81">
        <f t="shared" si="367"/>
        <v>0</v>
      </c>
      <c r="BM248" s="80" t="str">
        <f>IF(BL248=1,SUM($BL$8:BL248),"")</f>
        <v/>
      </c>
      <c r="BN248" s="86" t="str">
        <f t="shared" si="368"/>
        <v>Urutaí</v>
      </c>
      <c r="BO248" s="117">
        <f t="shared" si="451"/>
        <v>0</v>
      </c>
      <c r="BP248" s="116">
        <f>HLOOKUP($BP$6,$BZ$6:DI248,BX248)</f>
        <v>0</v>
      </c>
      <c r="BQ248" s="117">
        <f>HLOOKUP($BQ$6,$DJ$6:ES248,BX248)</f>
        <v>0</v>
      </c>
      <c r="BR248" s="116">
        <f>HLOOKUP($BR$6,$ET$6:GC248,BX248)</f>
        <v>0</v>
      </c>
      <c r="BS248" s="84" t="str">
        <f t="shared" si="369"/>
        <v/>
      </c>
      <c r="BT248" s="96" t="str">
        <f>IF((SUM($BL247:$BL$254)=0),"",IF($BK248=VLOOKUP($BK248,$BM$8:$BM$254,1),IF(VLOOKUP($BK248,$BM$8:$BO$254,2)=0,"",VLOOKUP($BK248,$BM$8:$BO$254,3))," "))</f>
        <v/>
      </c>
      <c r="BU248" s="93" t="str">
        <f t="shared" si="370"/>
        <v/>
      </c>
      <c r="BV248" s="90" t="str">
        <f t="shared" si="371"/>
        <v/>
      </c>
      <c r="BW248" s="93" t="str">
        <f t="shared" si="372"/>
        <v/>
      </c>
      <c r="BX248" s="97">
        <v>243</v>
      </c>
      <c r="BY248" s="29"/>
      <c r="BZ248" s="113"/>
      <c r="CA248" s="113">
        <f t="shared" si="373"/>
        <v>0</v>
      </c>
      <c r="CB248" s="113">
        <f t="shared" si="374"/>
        <v>0</v>
      </c>
      <c r="CC248" s="113">
        <f t="shared" si="375"/>
        <v>0</v>
      </c>
      <c r="CD248" s="113">
        <f t="shared" si="376"/>
        <v>0</v>
      </c>
      <c r="CE248" s="113">
        <f t="shared" ca="1" si="377"/>
        <v>0</v>
      </c>
      <c r="CF248" s="113">
        <f t="shared" si="378"/>
        <v>0</v>
      </c>
      <c r="CG248" s="113">
        <f t="shared" si="379"/>
        <v>0</v>
      </c>
      <c r="CH248" s="113">
        <f t="shared" si="380"/>
        <v>0</v>
      </c>
      <c r="CI248" s="113">
        <f t="shared" si="340"/>
        <v>0</v>
      </c>
      <c r="CJ248" s="113">
        <f t="shared" si="341"/>
        <v>0</v>
      </c>
      <c r="CK248" s="113">
        <f t="shared" si="381"/>
        <v>0</v>
      </c>
      <c r="CL248" s="113">
        <f t="shared" si="382"/>
        <v>0</v>
      </c>
      <c r="CM248" s="113">
        <f t="shared" si="383"/>
        <v>0</v>
      </c>
      <c r="CN248" s="113">
        <f t="shared" si="384"/>
        <v>0</v>
      </c>
      <c r="CO248" s="113">
        <f t="shared" si="385"/>
        <v>0</v>
      </c>
      <c r="CP248" s="113">
        <f t="shared" si="386"/>
        <v>0</v>
      </c>
      <c r="CQ248" s="113">
        <f t="shared" si="387"/>
        <v>0</v>
      </c>
      <c r="CR248" s="113">
        <f t="shared" si="388"/>
        <v>0</v>
      </c>
      <c r="CS248" s="113">
        <f t="shared" si="342"/>
        <v>0</v>
      </c>
      <c r="CT248" s="113">
        <f t="shared" si="343"/>
        <v>0</v>
      </c>
      <c r="CU248" s="113">
        <f t="shared" si="344"/>
        <v>0</v>
      </c>
      <c r="CV248" s="113">
        <f t="shared" si="345"/>
        <v>0</v>
      </c>
      <c r="CW248" s="113">
        <f t="shared" si="389"/>
        <v>10</v>
      </c>
      <c r="CX248" s="113">
        <f t="shared" si="346"/>
        <v>0</v>
      </c>
      <c r="CY248" s="113">
        <f t="shared" si="347"/>
        <v>0</v>
      </c>
      <c r="CZ248" s="113">
        <f t="shared" si="348"/>
        <v>0</v>
      </c>
      <c r="DA248" s="113">
        <f t="shared" si="390"/>
        <v>0</v>
      </c>
      <c r="DB248" s="113">
        <f t="shared" si="391"/>
        <v>700</v>
      </c>
      <c r="DC248" s="113">
        <f t="shared" si="392"/>
        <v>0</v>
      </c>
      <c r="DD248" s="113">
        <f t="shared" si="393"/>
        <v>3000</v>
      </c>
      <c r="DE248" s="113">
        <f t="shared" si="394"/>
        <v>150</v>
      </c>
      <c r="DF248" s="113">
        <f t="shared" si="395"/>
        <v>0</v>
      </c>
      <c r="DG248" s="113">
        <f t="shared" si="396"/>
        <v>0</v>
      </c>
      <c r="DH248" s="113">
        <f t="shared" si="397"/>
        <v>0</v>
      </c>
      <c r="DI248" s="113">
        <f t="shared" si="398"/>
        <v>0</v>
      </c>
      <c r="DJ248" s="113"/>
      <c r="DK248" s="113">
        <f t="shared" si="399"/>
        <v>0</v>
      </c>
      <c r="DL248" s="113">
        <f t="shared" si="400"/>
        <v>0</v>
      </c>
      <c r="DM248" s="113">
        <f t="shared" si="401"/>
        <v>0</v>
      </c>
      <c r="DN248" s="113">
        <f t="shared" si="402"/>
        <v>0</v>
      </c>
      <c r="DO248" s="113">
        <f t="shared" si="403"/>
        <v>0</v>
      </c>
      <c r="DP248" s="113">
        <f t="shared" si="404"/>
        <v>0</v>
      </c>
      <c r="DQ248" s="113">
        <f t="shared" si="405"/>
        <v>0</v>
      </c>
      <c r="DR248" s="113">
        <f t="shared" si="406"/>
        <v>0</v>
      </c>
      <c r="DS248" s="113">
        <f t="shared" si="349"/>
        <v>0</v>
      </c>
      <c r="DT248" s="113">
        <f t="shared" si="350"/>
        <v>0</v>
      </c>
      <c r="DU248" s="113">
        <f t="shared" si="407"/>
        <v>0</v>
      </c>
      <c r="DV248" s="113">
        <f t="shared" si="408"/>
        <v>0</v>
      </c>
      <c r="DW248" s="113">
        <f t="shared" si="409"/>
        <v>0</v>
      </c>
      <c r="DX248" s="113">
        <f t="shared" si="410"/>
        <v>0</v>
      </c>
      <c r="DY248" s="113">
        <f t="shared" si="411"/>
        <v>0</v>
      </c>
      <c r="DZ248" s="113">
        <f t="shared" si="412"/>
        <v>0</v>
      </c>
      <c r="EA248" s="113">
        <f t="shared" si="413"/>
        <v>0</v>
      </c>
      <c r="EB248" s="113">
        <f t="shared" si="414"/>
        <v>0</v>
      </c>
      <c r="EC248" s="113">
        <f t="shared" si="351"/>
        <v>0</v>
      </c>
      <c r="ED248" s="113">
        <f t="shared" si="352"/>
        <v>0</v>
      </c>
      <c r="EE248" s="113">
        <f t="shared" si="353"/>
        <v>0</v>
      </c>
      <c r="EF248" s="113">
        <f t="shared" si="354"/>
        <v>0</v>
      </c>
      <c r="EG248" s="113">
        <f t="shared" si="415"/>
        <v>10</v>
      </c>
      <c r="EH248" s="113">
        <f t="shared" si="355"/>
        <v>0</v>
      </c>
      <c r="EI248" s="113">
        <f t="shared" si="356"/>
        <v>0</v>
      </c>
      <c r="EJ248" s="113">
        <f t="shared" si="357"/>
        <v>0</v>
      </c>
      <c r="EK248" s="113">
        <f t="shared" si="416"/>
        <v>0</v>
      </c>
      <c r="EL248" s="113">
        <f t="shared" si="417"/>
        <v>700</v>
      </c>
      <c r="EM248" s="113">
        <f t="shared" si="418"/>
        <v>0</v>
      </c>
      <c r="EN248" s="113">
        <f t="shared" si="419"/>
        <v>3000</v>
      </c>
      <c r="EO248" s="113">
        <f t="shared" si="420"/>
        <v>150</v>
      </c>
      <c r="EP248" s="113">
        <f t="shared" si="421"/>
        <v>0</v>
      </c>
      <c r="EQ248" s="113">
        <f t="shared" si="422"/>
        <v>0</v>
      </c>
      <c r="ER248" s="113">
        <f t="shared" si="423"/>
        <v>0</v>
      </c>
      <c r="ES248" s="113">
        <f t="shared" si="424"/>
        <v>0</v>
      </c>
      <c r="ET248" s="113"/>
      <c r="EU248" s="113">
        <f t="shared" si="425"/>
        <v>0</v>
      </c>
      <c r="EV248" s="113">
        <f t="shared" si="426"/>
        <v>0</v>
      </c>
      <c r="EW248" s="113">
        <f t="shared" si="427"/>
        <v>0</v>
      </c>
      <c r="EX248" s="113">
        <f t="shared" si="428"/>
        <v>0</v>
      </c>
      <c r="EY248" s="113">
        <f t="shared" si="429"/>
        <v>0</v>
      </c>
      <c r="EZ248" s="113">
        <f t="shared" si="430"/>
        <v>0</v>
      </c>
      <c r="FA248" s="113">
        <f t="shared" si="431"/>
        <v>0</v>
      </c>
      <c r="FB248" s="113">
        <f t="shared" si="432"/>
        <v>0</v>
      </c>
      <c r="FC248" s="113">
        <f t="shared" si="358"/>
        <v>0</v>
      </c>
      <c r="FD248" s="113">
        <f t="shared" si="359"/>
        <v>0</v>
      </c>
      <c r="FE248" s="113">
        <f t="shared" si="433"/>
        <v>0</v>
      </c>
      <c r="FF248" s="113">
        <f t="shared" si="434"/>
        <v>0</v>
      </c>
      <c r="FG248" s="113">
        <f t="shared" si="435"/>
        <v>0</v>
      </c>
      <c r="FH248" s="113">
        <f t="shared" si="436"/>
        <v>0</v>
      </c>
      <c r="FI248" s="113">
        <f t="shared" si="437"/>
        <v>0</v>
      </c>
      <c r="FJ248" s="113">
        <f t="shared" si="438"/>
        <v>0</v>
      </c>
      <c r="FK248" s="113">
        <f t="shared" si="439"/>
        <v>0</v>
      </c>
      <c r="FL248" s="113">
        <f t="shared" si="440"/>
        <v>0</v>
      </c>
      <c r="FM248" s="113">
        <f t="shared" si="360"/>
        <v>0</v>
      </c>
      <c r="FN248" s="113">
        <f t="shared" si="361"/>
        <v>0</v>
      </c>
      <c r="FO248" s="113">
        <f t="shared" si="362"/>
        <v>0</v>
      </c>
      <c r="FP248" s="113">
        <f t="shared" si="363"/>
        <v>0</v>
      </c>
      <c r="FQ248" s="113">
        <f t="shared" si="441"/>
        <v>170</v>
      </c>
      <c r="FR248" s="113">
        <f t="shared" si="364"/>
        <v>0</v>
      </c>
      <c r="FS248" s="113">
        <f t="shared" si="365"/>
        <v>0</v>
      </c>
      <c r="FT248" s="113">
        <f t="shared" si="366"/>
        <v>0</v>
      </c>
      <c r="FU248" s="113">
        <f t="shared" si="442"/>
        <v>0</v>
      </c>
      <c r="FV248" s="113">
        <f t="shared" si="443"/>
        <v>5950</v>
      </c>
      <c r="FW248" s="113">
        <f t="shared" si="444"/>
        <v>0</v>
      </c>
      <c r="FX248" s="113">
        <f t="shared" si="445"/>
        <v>9000</v>
      </c>
      <c r="FY248" s="113">
        <f t="shared" si="446"/>
        <v>450</v>
      </c>
      <c r="FZ248" s="113">
        <f t="shared" si="447"/>
        <v>0</v>
      </c>
      <c r="GA248" s="113">
        <f t="shared" si="448"/>
        <v>0</v>
      </c>
      <c r="GB248" s="113">
        <f t="shared" si="449"/>
        <v>0</v>
      </c>
      <c r="GC248" s="113">
        <f t="shared" si="450"/>
        <v>0</v>
      </c>
    </row>
    <row r="249" spans="1:185" ht="12.75" customHeight="1" x14ac:dyDescent="0.2">
      <c r="B249" s="124">
        <v>242</v>
      </c>
      <c r="C249" s="121" t="s">
        <v>506</v>
      </c>
      <c r="D249" s="126" t="s">
        <v>279</v>
      </c>
      <c r="E249" s="40">
        <f>SUMIF(Entrada_Dados_Ano_2012!$C$7:$C$253,D249,Entrada_Dados_Ano_2012!$D$7:$D$253)</f>
        <v>0</v>
      </c>
      <c r="F249" s="40">
        <f>SUMIF(Entrada_Dados_Ano_2012!$C$7:$C$253,D249,Entrada_Dados_Ano_2012!$E$7:$E$253)</f>
        <v>0</v>
      </c>
      <c r="G249" s="40">
        <f>SUMIF(Entrada_Dados_Ano_2012!$C$7:$C$253,D249,Entrada_Dados_Ano_2012!$F$7:$F$253)</f>
        <v>0</v>
      </c>
      <c r="H249" s="40">
        <f ca="1">SUMIF(Entrada_Dados_Ano_2012!$C$7:$C$253,D249,Entrada_Dados_Ano_2012!$G$7:$G$251)</f>
        <v>0</v>
      </c>
      <c r="I249" s="40">
        <f>SUMIF(Entrada_Dados_Ano_2012!$C$7:$C$251,D249,Entrada_Dados_Ano_2012!$H$7:$H$253)</f>
        <v>0</v>
      </c>
      <c r="J249" s="40">
        <f>SUMIF(Entrada_Dados_Ano_2012!$C$7:$C$253,D249,Entrada_Dados_Ano_2012!$I$7:$I$253)</f>
        <v>0</v>
      </c>
      <c r="K249" s="40">
        <f>SUMIF(Entrada_Dados_Ano_2012!$C$7:$C$253,D249,Entrada_Dados_Ano_2012!$J$7:$J$253)</f>
        <v>0</v>
      </c>
      <c r="L249" s="40">
        <f>SUMIF(Entrada_Dados_Ano_2012!$C$7:$C$253,D249,Entrada_Dados_Ano_2012!$K$7:$K$253)</f>
        <v>0</v>
      </c>
      <c r="M249" s="40">
        <f>SUMIF(Entrada_Dados_Ano_2012!$C$7:$C$253,D249,Entrada_Dados_Ano_2012!$L$7:$L$253)</f>
        <v>0</v>
      </c>
      <c r="N249" s="40">
        <f>SUMIF(Entrada_Dados_Ano_2012!$C$7:$C$253,D249,Entrada_Dados_Ano_2012!$M$7:$M$253)</f>
        <v>0</v>
      </c>
      <c r="O249" s="40">
        <f>SUMIF(Entrada_Dados_Ano_2012!$C$7:$C$253,D249,Entrada_Dados_Ano_2012!$N$7:$N$253)</f>
        <v>0</v>
      </c>
      <c r="P249" s="40">
        <f>SUMIF(Entrada_Dados_Ano_2012!$C$7:$C$253,D249,Entrada_Dados_Ano_2012!$O$7:$O$253)</f>
        <v>0</v>
      </c>
      <c r="Q249" s="40">
        <f>SUMIF(Entrada_Dados_Ano_2012!$C$7:$C$253,D249,Entrada_Dados_Ano_2012!$P$7:$P$253)</f>
        <v>0</v>
      </c>
      <c r="R249" s="40">
        <f>SUMIF(Entrada_Dados_Ano_2012!$C$7:$C$253,D249,Entrada_Dados_Ano_2012!$Q$7:$Q$253)</f>
        <v>0</v>
      </c>
      <c r="S249" s="40">
        <f>SUMIF(Entrada_Dados_Ano_2012!$C$7:$C$253,D249,Entrada_Dados_Ano_2012!$R$7:$R$253)</f>
        <v>0</v>
      </c>
      <c r="T249" s="40">
        <f>SUMIF(Entrada_Dados_Ano_2012!$C$7:$C$253,D249,Entrada_Dados_Ano_2012!$S$7:$S$253)</f>
        <v>0</v>
      </c>
      <c r="U249" s="40">
        <f>SUMIF(Entrada_Dados_Ano_2012!$C$7:$C$253,D249,Entrada_Dados_Ano_2012!$T$7:$T$253)</f>
        <v>0</v>
      </c>
      <c r="V249" s="40">
        <f>SUMIF(Entrada_Dados_Ano_2012!$C$7:$C$253,D249,Entrada_Dados_Ano_2012!$U$7:$U$253)</f>
        <v>0</v>
      </c>
      <c r="W249" s="145">
        <f>SUMIF(Entrada_Dados_Ano_2012!$C$7:$C$253,D249,Entrada_Dados_Ano_2012!$V$7:$V$253)</f>
        <v>0</v>
      </c>
      <c r="X249" s="142">
        <f>SUMIF(Entrada_Dados_Ano_2012!$C$7:$C$253,D249,Entrada_Dados_Ano_2012!$Y$7:$Y$253)</f>
        <v>0</v>
      </c>
      <c r="Y249" s="40">
        <f>SUMIF(Entrada_Dados_Ano_2012!$C$7:$C$253,D249,Entrada_Dados_Ano_2012!$Z$7:$Z$253)</f>
        <v>0</v>
      </c>
      <c r="Z249" s="40">
        <f>SUMIF(Entrada_Dados_Ano_2012!$C$7:$C$253,D249,Entrada_Dados_Ano_2012!$AA$7:$AA$253)</f>
        <v>0</v>
      </c>
      <c r="AA249" s="40">
        <f>SUMIF(Entrada_Dados_Ano_2012!$C$7:$C$253,D249,Entrada_Dados_Ano_2012!$AB$7:$AB$253)</f>
        <v>0</v>
      </c>
      <c r="AB249" s="40">
        <f>SUMIF(Entrada_Dados_Ano_2012!$C$7:$C$253,D249,Entrada_Dados_Ano_2012!$AC$7:$AC$253)</f>
        <v>0</v>
      </c>
      <c r="AC249" s="40">
        <f>SUMIF(Entrada_Dados_Ano_2012!$C$7:$C$253,D249,Entrada_Dados_Ano_2012!$AD$7:$AD$253)</f>
        <v>0</v>
      </c>
      <c r="AD249" s="40">
        <f>SUMIF(Entrada_Dados_Ano_2012!$C$7:$C$253,D249,Entrada_Dados_Ano_2012!$AE$7:$AE$253)</f>
        <v>0</v>
      </c>
      <c r="AE249" s="40">
        <f>SUMIF(Entrada_Dados_Ano_2012!$C$7:$C$253,D249,Entrada_Dados_Ano_2012!$AF$7:$AF$253)</f>
        <v>0</v>
      </c>
      <c r="AF249" s="40">
        <f>SUMIF(Entrada_Dados_Ano_2012!$C$7:$C$253,D249,Entrada_Dados_Ano_2012!$AG$7:$AG$253)</f>
        <v>0</v>
      </c>
      <c r="AG249" s="40">
        <f>SUMIF(Entrada_Dados_Ano_2012!$C$7:$C$253,D249,Entrada_Dados_Ano_2012!$AH$7:$AH$253)</f>
        <v>0</v>
      </c>
      <c r="AH249" s="40">
        <f>SUMIF(Entrada_Dados_Ano_2012!$C$7:$C$253,D249,Entrada_Dados_Ano_2012!$AI$7:$AI$253)</f>
        <v>0</v>
      </c>
      <c r="AI249" s="40">
        <f>SUMIF(Entrada_Dados_Ano_2012!$C$7:$C$253,D249,Entrada_Dados_Ano_2012!$AJ$7:$AJ$253)</f>
        <v>0</v>
      </c>
      <c r="AJ249" s="40">
        <f>SUMIF(Entrada_Dados_Ano_2012!$C$7:$C$253,D249,Entrada_Dados_Ano_2012!$AK$7:$AK$253)</f>
        <v>0</v>
      </c>
      <c r="AK249" s="40">
        <f>SUMIF(Entrada_Dados_Ano_2012!$C$7:$C$253,D249,Entrada_Dados_Ano_2012!$AL$7:$AL$253)</f>
        <v>0</v>
      </c>
      <c r="AL249" s="40">
        <f>SUMIF(Entrada_Dados_Ano_2012!$C$7:$C$253,D249,Entrada_Dados_Ano_2012!$AM$7:$AM$253)</f>
        <v>0</v>
      </c>
      <c r="AM249" s="40">
        <f>SUMIF(Entrada_Dados_Ano_2012!$C$7:$C$253,D249,Entrada_Dados_Ano_2012!$AN$7:$AN$253)</f>
        <v>0</v>
      </c>
      <c r="AN249" s="40">
        <f>SUMIF(Entrada_Dados_Ano_2012!$C$7:$C$253,D249,Entrada_Dados_Ano_2012!$AO$7:$AO$253)</f>
        <v>0</v>
      </c>
      <c r="AO249" s="40">
        <f>SUMIF(Entrada_Dados_Ano_2012!$C$7:$C$253,D249,Entrada_Dados_Ano_2012!$AP$7:$AP$253)</f>
        <v>0</v>
      </c>
      <c r="AP249" s="145">
        <f>SUMIF(Entrada_Dados_Ano_2012!$C$7:$C$253,D249,Entrada_Dados_Ano_2012!$AQ$7:$AQ$253)</f>
        <v>0</v>
      </c>
      <c r="AQ249" s="142">
        <f>SUMIF(Entrada_Dados_Ano_2012!$C$7:$C$253,D249,Entrada_Dados_Ano_2012!$AT$7:$AT$253)</f>
        <v>0</v>
      </c>
      <c r="AR249" s="40">
        <f>SUMIF(Entrada_Dados_Ano_2012!$C$7:$C$253,D249,Entrada_Dados_Ano_2012!$AU$7:$AU$253)</f>
        <v>0</v>
      </c>
      <c r="AS249" s="40">
        <f>SUMIF(Entrada_Dados_Ano_2012!$C$7:$C$253,D249,Entrada_Dados_Ano_2012!$AV$7:$AV$253)</f>
        <v>0</v>
      </c>
      <c r="AT249" s="40">
        <f>SUMIF(Entrada_Dados_Ano_2012!$C$7:$C$253,D249,Entrada_Dados_Ano_2012!$AW$7:$AW$253)</f>
        <v>0</v>
      </c>
      <c r="AU249" s="40">
        <f>SUMIF(Entrada_Dados_Ano_2012!$C$7:$C$253,D249,Entrada_Dados_Ano_2012!$AX$7:$AX$253)</f>
        <v>0</v>
      </c>
      <c r="AV249" s="40">
        <f>SUMIF(Entrada_Dados_Ano_2012!$C$7:$C$253,D249,Entrada_Dados_Ano_2012!$AY$7:$AY$253)</f>
        <v>0</v>
      </c>
      <c r="AW249" s="40">
        <f>SUMIF(Entrada_Dados_Ano_2012!$C$7:$C$253,D249,Entrada_Dados_Ano_2012!$AZ$7:$AZ$253)</f>
        <v>0</v>
      </c>
      <c r="AX249" s="40">
        <f>SUMIF(Entrada_Dados_Ano_2012!$C$7:$C$253,D249,Entrada_Dados_Ano_2012!$BA$7:$BA$253)</f>
        <v>0</v>
      </c>
      <c r="AY249" s="40">
        <f>SUMIF(Entrada_Dados_Ano_2012!$C$7:$C$253,D249,Entrada_Dados_Ano_2012!$BB$7:$BB$253)</f>
        <v>0</v>
      </c>
      <c r="AZ249" s="40">
        <f>SUMIF(Entrada_Dados_Ano_2012!$C$7:$C$253,D249,Entrada_Dados_Ano_2012!$BC$7:$BC$253)</f>
        <v>0</v>
      </c>
      <c r="BA249" s="40">
        <f>SUMIF(Entrada_Dados_Ano_2012!$C$7:$C$253,D249,Entrada_Dados_Ano_2012!$BD$7:$BD$253)</f>
        <v>0</v>
      </c>
      <c r="BB249" s="40">
        <f>SUMIF(Entrada_Dados_Ano_2012!$C$7:$C$253,D249,Entrada_Dados_Ano_2012!$BE$7:$BE$253)</f>
        <v>0</v>
      </c>
      <c r="BC249" s="40">
        <f>SUMIF(Entrada_Dados_Ano_2012!$C$7:$C$253,D249,Entrada_Dados_Ano_2012!$BF$7:$BF$253)</f>
        <v>0</v>
      </c>
      <c r="BD249" s="40">
        <f>SUMIF(Entrada_Dados_Ano_2012!$C$7:$C$253,D249,Entrada_Dados_Ano_2012!$BG$7:$BG$253)</f>
        <v>0</v>
      </c>
      <c r="BE249" s="40">
        <f>SUMIF(Entrada_Dados_Ano_2012!$C$7:$C$253,D249,Entrada_Dados_Ano_2012!$BH$7:$BH$253)</f>
        <v>0</v>
      </c>
      <c r="BF249" s="40">
        <f>SUMIF(Entrada_Dados_Ano_2012!$C$7:$C$253,D249,Entrada_Dados_Ano_2012!$BI$7:$BI$253)</f>
        <v>0</v>
      </c>
      <c r="BG249" s="40">
        <f>SUMIF(Entrada_Dados_Ano_2012!$C$7:$C$253,D249,Entrada_Dados_Ano_2012!$BJ$7:$BJ$253)</f>
        <v>0</v>
      </c>
      <c r="BH249" s="40">
        <f>SUMIF(Entrada_Dados_Ano_2012!$C$7:$C$253,D249,Entrada_Dados_Ano_2012!$BK$7:$BK$253)</f>
        <v>0</v>
      </c>
      <c r="BI249" s="40">
        <f>SUMIF(Entrada_Dados_Ano_2012!$C$7:$C$253,D249,Entrada_Dados_Ano_2012!$BL$7:$BL$253)</f>
        <v>0</v>
      </c>
      <c r="BK249" s="80">
        <v>242</v>
      </c>
      <c r="BL249" s="81">
        <f t="shared" si="367"/>
        <v>0</v>
      </c>
      <c r="BM249" s="80" t="str">
        <f>IF(BL249=1,SUM($BL$8:BL249),"")</f>
        <v/>
      </c>
      <c r="BN249" s="86" t="str">
        <f t="shared" si="368"/>
        <v>Valparaíso de Goiás</v>
      </c>
      <c r="BO249" s="117">
        <f t="shared" si="451"/>
        <v>0</v>
      </c>
      <c r="BP249" s="116">
        <f>HLOOKUP($BP$6,$BZ$6:DI249,BX249)</f>
        <v>0</v>
      </c>
      <c r="BQ249" s="117">
        <f>HLOOKUP($BQ$6,$DJ$6:ES249,BX249)</f>
        <v>0</v>
      </c>
      <c r="BR249" s="116">
        <f>HLOOKUP($BR$6,$ET$6:GC249,BX249)</f>
        <v>0</v>
      </c>
      <c r="BS249" s="84" t="str">
        <f t="shared" si="369"/>
        <v/>
      </c>
      <c r="BT249" s="96" t="str">
        <f>IF((SUM($BL248:$BL$254)=0),"",IF($BK249=VLOOKUP($BK249,$BM$8:$BM$254,1),IF(VLOOKUP($BK249,$BM$8:$BO$254,2)=0,"",VLOOKUP($BK249,$BM$8:$BO$254,3))," "))</f>
        <v/>
      </c>
      <c r="BU249" s="93" t="str">
        <f t="shared" si="370"/>
        <v/>
      </c>
      <c r="BV249" s="90" t="str">
        <f t="shared" si="371"/>
        <v/>
      </c>
      <c r="BW249" s="93" t="str">
        <f t="shared" si="372"/>
        <v/>
      </c>
      <c r="BX249" s="97">
        <v>244</v>
      </c>
      <c r="BY249" s="29"/>
      <c r="BZ249" s="113"/>
      <c r="CA249" s="113">
        <f t="shared" si="373"/>
        <v>0</v>
      </c>
      <c r="CB249" s="113">
        <f t="shared" si="374"/>
        <v>0</v>
      </c>
      <c r="CC249" s="113">
        <f t="shared" si="375"/>
        <v>0</v>
      </c>
      <c r="CD249" s="113">
        <f t="shared" si="376"/>
        <v>0</v>
      </c>
      <c r="CE249" s="113">
        <f t="shared" ca="1" si="377"/>
        <v>0</v>
      </c>
      <c r="CF249" s="113">
        <f t="shared" si="378"/>
        <v>0</v>
      </c>
      <c r="CG249" s="113">
        <f t="shared" si="379"/>
        <v>0</v>
      </c>
      <c r="CH249" s="113">
        <f t="shared" si="380"/>
        <v>0</v>
      </c>
      <c r="CI249" s="113">
        <f t="shared" si="340"/>
        <v>0</v>
      </c>
      <c r="CJ249" s="113">
        <f t="shared" si="341"/>
        <v>0</v>
      </c>
      <c r="CK249" s="113">
        <f t="shared" si="381"/>
        <v>0</v>
      </c>
      <c r="CL249" s="113">
        <f t="shared" si="382"/>
        <v>0</v>
      </c>
      <c r="CM249" s="113">
        <f t="shared" si="383"/>
        <v>0</v>
      </c>
      <c r="CN249" s="113">
        <f t="shared" si="384"/>
        <v>0</v>
      </c>
      <c r="CO249" s="113">
        <f t="shared" si="385"/>
        <v>0</v>
      </c>
      <c r="CP249" s="113">
        <f t="shared" si="386"/>
        <v>0</v>
      </c>
      <c r="CQ249" s="113">
        <f t="shared" si="387"/>
        <v>0</v>
      </c>
      <c r="CR249" s="113">
        <f t="shared" si="388"/>
        <v>0</v>
      </c>
      <c r="CS249" s="113">
        <f t="shared" si="342"/>
        <v>0</v>
      </c>
      <c r="CT249" s="113">
        <f t="shared" si="343"/>
        <v>0</v>
      </c>
      <c r="CU249" s="113">
        <f t="shared" si="344"/>
        <v>0</v>
      </c>
      <c r="CV249" s="113">
        <f t="shared" si="345"/>
        <v>0</v>
      </c>
      <c r="CW249" s="113">
        <f t="shared" si="389"/>
        <v>0</v>
      </c>
      <c r="CX249" s="113">
        <f t="shared" si="346"/>
        <v>0</v>
      </c>
      <c r="CY249" s="113">
        <f t="shared" si="347"/>
        <v>0</v>
      </c>
      <c r="CZ249" s="113">
        <f t="shared" si="348"/>
        <v>0</v>
      </c>
      <c r="DA249" s="113">
        <f t="shared" si="390"/>
        <v>0</v>
      </c>
      <c r="DB249" s="113">
        <f t="shared" si="391"/>
        <v>0</v>
      </c>
      <c r="DC249" s="113">
        <f t="shared" si="392"/>
        <v>0</v>
      </c>
      <c r="DD249" s="113">
        <f t="shared" si="393"/>
        <v>0</v>
      </c>
      <c r="DE249" s="113">
        <f t="shared" si="394"/>
        <v>0</v>
      </c>
      <c r="DF249" s="113">
        <f t="shared" si="395"/>
        <v>0</v>
      </c>
      <c r="DG249" s="113">
        <f t="shared" si="396"/>
        <v>0</v>
      </c>
      <c r="DH249" s="113">
        <f t="shared" si="397"/>
        <v>0</v>
      </c>
      <c r="DI249" s="113">
        <f t="shared" si="398"/>
        <v>0</v>
      </c>
      <c r="DJ249" s="113"/>
      <c r="DK249" s="113">
        <f t="shared" si="399"/>
        <v>0</v>
      </c>
      <c r="DL249" s="113">
        <f t="shared" si="400"/>
        <v>0</v>
      </c>
      <c r="DM249" s="113">
        <f t="shared" si="401"/>
        <v>0</v>
      </c>
      <c r="DN249" s="113">
        <f t="shared" si="402"/>
        <v>0</v>
      </c>
      <c r="DO249" s="113">
        <f t="shared" si="403"/>
        <v>0</v>
      </c>
      <c r="DP249" s="113">
        <f t="shared" si="404"/>
        <v>0</v>
      </c>
      <c r="DQ249" s="113">
        <f t="shared" si="405"/>
        <v>0</v>
      </c>
      <c r="DR249" s="113">
        <f t="shared" si="406"/>
        <v>0</v>
      </c>
      <c r="DS249" s="113">
        <f t="shared" si="349"/>
        <v>0</v>
      </c>
      <c r="DT249" s="113">
        <f t="shared" si="350"/>
        <v>0</v>
      </c>
      <c r="DU249" s="113">
        <f t="shared" si="407"/>
        <v>0</v>
      </c>
      <c r="DV249" s="113">
        <f t="shared" si="408"/>
        <v>0</v>
      </c>
      <c r="DW249" s="113">
        <f t="shared" si="409"/>
        <v>0</v>
      </c>
      <c r="DX249" s="113">
        <f t="shared" si="410"/>
        <v>0</v>
      </c>
      <c r="DY249" s="113">
        <f t="shared" si="411"/>
        <v>0</v>
      </c>
      <c r="DZ249" s="113">
        <f t="shared" si="412"/>
        <v>0</v>
      </c>
      <c r="EA249" s="113">
        <f t="shared" si="413"/>
        <v>0</v>
      </c>
      <c r="EB249" s="113">
        <f t="shared" si="414"/>
        <v>0</v>
      </c>
      <c r="EC249" s="113">
        <f t="shared" si="351"/>
        <v>0</v>
      </c>
      <c r="ED249" s="113">
        <f t="shared" si="352"/>
        <v>0</v>
      </c>
      <c r="EE249" s="113">
        <f t="shared" si="353"/>
        <v>0</v>
      </c>
      <c r="EF249" s="113">
        <f t="shared" si="354"/>
        <v>0</v>
      </c>
      <c r="EG249" s="113">
        <f t="shared" si="415"/>
        <v>0</v>
      </c>
      <c r="EH249" s="113">
        <f t="shared" si="355"/>
        <v>0</v>
      </c>
      <c r="EI249" s="113">
        <f t="shared" si="356"/>
        <v>0</v>
      </c>
      <c r="EJ249" s="113">
        <f t="shared" si="357"/>
        <v>0</v>
      </c>
      <c r="EK249" s="113">
        <f t="shared" si="416"/>
        <v>0</v>
      </c>
      <c r="EL249" s="113">
        <f t="shared" si="417"/>
        <v>0</v>
      </c>
      <c r="EM249" s="113">
        <f t="shared" si="418"/>
        <v>0</v>
      </c>
      <c r="EN249" s="113">
        <f t="shared" si="419"/>
        <v>0</v>
      </c>
      <c r="EO249" s="113">
        <f t="shared" si="420"/>
        <v>0</v>
      </c>
      <c r="EP249" s="113">
        <f t="shared" si="421"/>
        <v>0</v>
      </c>
      <c r="EQ249" s="113">
        <f t="shared" si="422"/>
        <v>0</v>
      </c>
      <c r="ER249" s="113">
        <f t="shared" si="423"/>
        <v>0</v>
      </c>
      <c r="ES249" s="113">
        <f t="shared" si="424"/>
        <v>0</v>
      </c>
      <c r="ET249" s="113"/>
      <c r="EU249" s="113">
        <f t="shared" si="425"/>
        <v>0</v>
      </c>
      <c r="EV249" s="113">
        <f t="shared" si="426"/>
        <v>0</v>
      </c>
      <c r="EW249" s="113">
        <f t="shared" si="427"/>
        <v>0</v>
      </c>
      <c r="EX249" s="113">
        <f t="shared" si="428"/>
        <v>0</v>
      </c>
      <c r="EY249" s="113">
        <f t="shared" si="429"/>
        <v>0</v>
      </c>
      <c r="EZ249" s="113">
        <f t="shared" si="430"/>
        <v>0</v>
      </c>
      <c r="FA249" s="113">
        <f t="shared" si="431"/>
        <v>0</v>
      </c>
      <c r="FB249" s="113">
        <f t="shared" si="432"/>
        <v>0</v>
      </c>
      <c r="FC249" s="113">
        <f t="shared" si="358"/>
        <v>0</v>
      </c>
      <c r="FD249" s="113">
        <f t="shared" si="359"/>
        <v>0</v>
      </c>
      <c r="FE249" s="113">
        <f t="shared" si="433"/>
        <v>0</v>
      </c>
      <c r="FF249" s="113">
        <f t="shared" si="434"/>
        <v>0</v>
      </c>
      <c r="FG249" s="113">
        <f t="shared" si="435"/>
        <v>0</v>
      </c>
      <c r="FH249" s="113">
        <f t="shared" si="436"/>
        <v>0</v>
      </c>
      <c r="FI249" s="113">
        <f t="shared" si="437"/>
        <v>0</v>
      </c>
      <c r="FJ249" s="113">
        <f t="shared" si="438"/>
        <v>0</v>
      </c>
      <c r="FK249" s="113">
        <f t="shared" si="439"/>
        <v>0</v>
      </c>
      <c r="FL249" s="113">
        <f t="shared" si="440"/>
        <v>0</v>
      </c>
      <c r="FM249" s="113">
        <f t="shared" si="360"/>
        <v>0</v>
      </c>
      <c r="FN249" s="113">
        <f t="shared" si="361"/>
        <v>0</v>
      </c>
      <c r="FO249" s="113">
        <f t="shared" si="362"/>
        <v>0</v>
      </c>
      <c r="FP249" s="113">
        <f t="shared" si="363"/>
        <v>0</v>
      </c>
      <c r="FQ249" s="113">
        <f t="shared" si="441"/>
        <v>0</v>
      </c>
      <c r="FR249" s="113">
        <f t="shared" si="364"/>
        <v>0</v>
      </c>
      <c r="FS249" s="113">
        <f t="shared" si="365"/>
        <v>0</v>
      </c>
      <c r="FT249" s="113">
        <f t="shared" si="366"/>
        <v>0</v>
      </c>
      <c r="FU249" s="113">
        <f t="shared" si="442"/>
        <v>0</v>
      </c>
      <c r="FV249" s="113">
        <f t="shared" si="443"/>
        <v>0</v>
      </c>
      <c r="FW249" s="113">
        <f t="shared" si="444"/>
        <v>0</v>
      </c>
      <c r="FX249" s="113">
        <f t="shared" si="445"/>
        <v>0</v>
      </c>
      <c r="FY249" s="113">
        <f t="shared" si="446"/>
        <v>0</v>
      </c>
      <c r="FZ249" s="113">
        <f t="shared" si="447"/>
        <v>0</v>
      </c>
      <c r="GA249" s="113">
        <f t="shared" si="448"/>
        <v>0</v>
      </c>
      <c r="GB249" s="113">
        <f t="shared" si="449"/>
        <v>0</v>
      </c>
      <c r="GC249" s="113">
        <f t="shared" si="450"/>
        <v>0</v>
      </c>
    </row>
    <row r="250" spans="1:185" ht="12.75" customHeight="1" x14ac:dyDescent="0.2">
      <c r="B250" s="124">
        <v>243</v>
      </c>
      <c r="C250" s="121" t="s">
        <v>507</v>
      </c>
      <c r="D250" s="126" t="s">
        <v>280</v>
      </c>
      <c r="E250" s="40">
        <f>SUMIF(Entrada_Dados_Ano_2012!$C$7:$C$253,D250,Entrada_Dados_Ano_2012!$D$7:$D$253)</f>
        <v>0</v>
      </c>
      <c r="F250" s="40">
        <f>SUMIF(Entrada_Dados_Ano_2012!$C$7:$C$253,D250,Entrada_Dados_Ano_2012!$E$7:$E$253)</f>
        <v>0</v>
      </c>
      <c r="G250" s="40">
        <f>SUMIF(Entrada_Dados_Ano_2012!$C$7:$C$253,D250,Entrada_Dados_Ano_2012!$F$7:$F$253)</f>
        <v>0</v>
      </c>
      <c r="H250" s="40">
        <f ca="1">SUMIF(Entrada_Dados_Ano_2012!$C$7:$C$253,D250,Entrada_Dados_Ano_2012!$G$7:$G$251)</f>
        <v>0</v>
      </c>
      <c r="I250" s="40">
        <f>SUMIF(Entrada_Dados_Ano_2012!$C$7:$C$251,D250,Entrada_Dados_Ano_2012!$H$7:$H$253)</f>
        <v>50</v>
      </c>
      <c r="J250" s="40">
        <f>SUMIF(Entrada_Dados_Ano_2012!$C$7:$C$253,D250,Entrada_Dados_Ano_2012!$I$7:$I$253)</f>
        <v>0</v>
      </c>
      <c r="K250" s="40">
        <f>SUMIF(Entrada_Dados_Ano_2012!$C$7:$C$253,D250,Entrada_Dados_Ano_2012!$J$7:$J$253)</f>
        <v>30</v>
      </c>
      <c r="L250" s="40">
        <f>SUMIF(Entrada_Dados_Ano_2012!$C$7:$C$253,D250,Entrada_Dados_Ano_2012!$K$7:$K$253)</f>
        <v>0</v>
      </c>
      <c r="M250" s="40">
        <f>SUMIF(Entrada_Dados_Ano_2012!$C$7:$C$253,D250,Entrada_Dados_Ano_2012!$L$7:$L$253)</f>
        <v>0</v>
      </c>
      <c r="N250" s="40">
        <f>SUMIF(Entrada_Dados_Ano_2012!$C$7:$C$253,D250,Entrada_Dados_Ano_2012!$M$7:$M$253)</f>
        <v>0</v>
      </c>
      <c r="O250" s="40">
        <f>SUMIF(Entrada_Dados_Ano_2012!$C$7:$C$253,D250,Entrada_Dados_Ano_2012!$N$7:$N$253)</f>
        <v>0</v>
      </c>
      <c r="P250" s="40">
        <f>SUMIF(Entrada_Dados_Ano_2012!$C$7:$C$253,D250,Entrada_Dados_Ano_2012!$O$7:$O$253)</f>
        <v>0</v>
      </c>
      <c r="Q250" s="40">
        <f>SUMIF(Entrada_Dados_Ano_2012!$C$7:$C$253,D250,Entrada_Dados_Ano_2012!$P$7:$P$253)</f>
        <v>20</v>
      </c>
      <c r="R250" s="40">
        <f>SUMIF(Entrada_Dados_Ano_2012!$C$7:$C$253,D250,Entrada_Dados_Ano_2012!$Q$7:$Q$253)</f>
        <v>0</v>
      </c>
      <c r="S250" s="40">
        <f>SUMIF(Entrada_Dados_Ano_2012!$C$7:$C$253,D250,Entrada_Dados_Ano_2012!$R$7:$R$253)</f>
        <v>500</v>
      </c>
      <c r="T250" s="40">
        <f>SUMIF(Entrada_Dados_Ano_2012!$C$7:$C$253,D250,Entrada_Dados_Ano_2012!$S$7:$S$253)</f>
        <v>400</v>
      </c>
      <c r="U250" s="40">
        <f>SUMIF(Entrada_Dados_Ano_2012!$C$7:$C$253,D250,Entrada_Dados_Ano_2012!$T$7:$T$253)</f>
        <v>0</v>
      </c>
      <c r="V250" s="40">
        <f>SUMIF(Entrada_Dados_Ano_2012!$C$7:$C$253,D250,Entrada_Dados_Ano_2012!$U$7:$U$253)</f>
        <v>0</v>
      </c>
      <c r="W250" s="145">
        <f>SUMIF(Entrada_Dados_Ano_2012!$C$7:$C$253,D250,Entrada_Dados_Ano_2012!$V$7:$V$253)</f>
        <v>0</v>
      </c>
      <c r="X250" s="142">
        <f>SUMIF(Entrada_Dados_Ano_2012!$C$7:$C$253,D250,Entrada_Dados_Ano_2012!$Y$7:$Y$253)</f>
        <v>0</v>
      </c>
      <c r="Y250" s="40">
        <f>SUMIF(Entrada_Dados_Ano_2012!$C$7:$C$253,D250,Entrada_Dados_Ano_2012!$Z$7:$Z$253)</f>
        <v>0</v>
      </c>
      <c r="Z250" s="40">
        <f>SUMIF(Entrada_Dados_Ano_2012!$C$7:$C$253,D250,Entrada_Dados_Ano_2012!$AA$7:$AA$253)</f>
        <v>0</v>
      </c>
      <c r="AA250" s="40">
        <f>SUMIF(Entrada_Dados_Ano_2012!$C$7:$C$253,D250,Entrada_Dados_Ano_2012!$AB$7:$AB$253)</f>
        <v>0</v>
      </c>
      <c r="AB250" s="40">
        <f>SUMIF(Entrada_Dados_Ano_2012!$C$7:$C$253,D250,Entrada_Dados_Ano_2012!$AC$7:$AC$253)</f>
        <v>50</v>
      </c>
      <c r="AC250" s="40">
        <f>SUMIF(Entrada_Dados_Ano_2012!$C$7:$C$253,D250,Entrada_Dados_Ano_2012!$AD$7:$AD$253)</f>
        <v>0</v>
      </c>
      <c r="AD250" s="40">
        <f>SUMIF(Entrada_Dados_Ano_2012!$C$7:$C$253,D250,Entrada_Dados_Ano_2012!$AE$7:$AE$253)</f>
        <v>30</v>
      </c>
      <c r="AE250" s="40">
        <f>SUMIF(Entrada_Dados_Ano_2012!$C$7:$C$253,D250,Entrada_Dados_Ano_2012!$AF$7:$AF$253)</f>
        <v>0</v>
      </c>
      <c r="AF250" s="40">
        <f>SUMIF(Entrada_Dados_Ano_2012!$C$7:$C$253,D250,Entrada_Dados_Ano_2012!$AG$7:$AG$253)</f>
        <v>0</v>
      </c>
      <c r="AG250" s="40">
        <f>SUMIF(Entrada_Dados_Ano_2012!$C$7:$C$253,D250,Entrada_Dados_Ano_2012!$AH$7:$AH$253)</f>
        <v>0</v>
      </c>
      <c r="AH250" s="40">
        <f>SUMIF(Entrada_Dados_Ano_2012!$C$7:$C$253,D250,Entrada_Dados_Ano_2012!$AI$7:$AI$253)</f>
        <v>0</v>
      </c>
      <c r="AI250" s="40">
        <f>SUMIF(Entrada_Dados_Ano_2012!$C$7:$C$253,D250,Entrada_Dados_Ano_2012!$AJ$7:$AJ$253)</f>
        <v>0</v>
      </c>
      <c r="AJ250" s="40">
        <f>SUMIF(Entrada_Dados_Ano_2012!$C$7:$C$253,D250,Entrada_Dados_Ano_2012!$AK$7:$AK$253)</f>
        <v>20</v>
      </c>
      <c r="AK250" s="40">
        <f>SUMIF(Entrada_Dados_Ano_2012!$C$7:$C$253,D250,Entrada_Dados_Ano_2012!$AL$7:$AL$253)</f>
        <v>0</v>
      </c>
      <c r="AL250" s="40">
        <f>SUMIF(Entrada_Dados_Ano_2012!$C$7:$C$253,D250,Entrada_Dados_Ano_2012!$AM$7:$AM$253)</f>
        <v>500</v>
      </c>
      <c r="AM250" s="40">
        <f>SUMIF(Entrada_Dados_Ano_2012!$C$7:$C$253,D250,Entrada_Dados_Ano_2012!$AN$7:$AN$253)</f>
        <v>400</v>
      </c>
      <c r="AN250" s="40">
        <f>SUMIF(Entrada_Dados_Ano_2012!$C$7:$C$253,D250,Entrada_Dados_Ano_2012!$AO$7:$AO$253)</f>
        <v>0</v>
      </c>
      <c r="AO250" s="40">
        <f>SUMIF(Entrada_Dados_Ano_2012!$C$7:$C$253,D250,Entrada_Dados_Ano_2012!$AP$7:$AP$253)</f>
        <v>0</v>
      </c>
      <c r="AP250" s="145">
        <f>SUMIF(Entrada_Dados_Ano_2012!$C$7:$C$253,D250,Entrada_Dados_Ano_2012!$AQ$7:$AQ$253)</f>
        <v>0</v>
      </c>
      <c r="AQ250" s="142">
        <f>SUMIF(Entrada_Dados_Ano_2012!$C$7:$C$253,D250,Entrada_Dados_Ano_2012!$AT$7:$AT$253)</f>
        <v>0</v>
      </c>
      <c r="AR250" s="40">
        <f>SUMIF(Entrada_Dados_Ano_2012!$C$7:$C$253,D250,Entrada_Dados_Ano_2012!$AU$7:$AU$253)</f>
        <v>0</v>
      </c>
      <c r="AS250" s="40">
        <f>SUMIF(Entrada_Dados_Ano_2012!$C$7:$C$253,D250,Entrada_Dados_Ano_2012!$AV$7:$AV$253)</f>
        <v>0</v>
      </c>
      <c r="AT250" s="40">
        <f>SUMIF(Entrada_Dados_Ano_2012!$C$7:$C$253,D250,Entrada_Dados_Ano_2012!$AW$7:$AW$253)</f>
        <v>0</v>
      </c>
      <c r="AU250" s="40">
        <f>SUMIF(Entrada_Dados_Ano_2012!$C$7:$C$253,D250,Entrada_Dados_Ano_2012!$AX$7:$AX$253)</f>
        <v>100</v>
      </c>
      <c r="AV250" s="40">
        <f>SUMIF(Entrada_Dados_Ano_2012!$C$7:$C$253,D250,Entrada_Dados_Ano_2012!$AY$7:$AY$253)</f>
        <v>0</v>
      </c>
      <c r="AW250" s="40">
        <f>SUMIF(Entrada_Dados_Ano_2012!$C$7:$C$253,D250,Entrada_Dados_Ano_2012!$AZ$7:$AZ$253)</f>
        <v>1800</v>
      </c>
      <c r="AX250" s="40">
        <f>SUMIF(Entrada_Dados_Ano_2012!$C$7:$C$253,D250,Entrada_Dados_Ano_2012!$BA$7:$BA$253)</f>
        <v>0</v>
      </c>
      <c r="AY250" s="40">
        <f>SUMIF(Entrada_Dados_Ano_2012!$C$7:$C$253,D250,Entrada_Dados_Ano_2012!$BB$7:$BB$253)</f>
        <v>0</v>
      </c>
      <c r="AZ250" s="40">
        <f>SUMIF(Entrada_Dados_Ano_2012!$C$7:$C$253,D250,Entrada_Dados_Ano_2012!$BC$7:$BC$253)</f>
        <v>0</v>
      </c>
      <c r="BA250" s="40">
        <f>SUMIF(Entrada_Dados_Ano_2012!$C$7:$C$253,D250,Entrada_Dados_Ano_2012!$BD$7:$BD$253)</f>
        <v>0</v>
      </c>
      <c r="BB250" s="40">
        <f>SUMIF(Entrada_Dados_Ano_2012!$C$7:$C$253,D250,Entrada_Dados_Ano_2012!$BE$7:$BE$253)</f>
        <v>0</v>
      </c>
      <c r="BC250" s="40">
        <f>SUMIF(Entrada_Dados_Ano_2012!$C$7:$C$253,D250,Entrada_Dados_Ano_2012!$BF$7:$BF$253)</f>
        <v>300</v>
      </c>
      <c r="BD250" s="40">
        <f>SUMIF(Entrada_Dados_Ano_2012!$C$7:$C$253,D250,Entrada_Dados_Ano_2012!$BG$7:$BG$253)</f>
        <v>0</v>
      </c>
      <c r="BE250" s="40">
        <f>SUMIF(Entrada_Dados_Ano_2012!$C$7:$C$253,D250,Entrada_Dados_Ano_2012!$BH$7:$BH$253)</f>
        <v>3250</v>
      </c>
      <c r="BF250" s="40">
        <f>SUMIF(Entrada_Dados_Ano_2012!$C$7:$C$253,D250,Entrada_Dados_Ano_2012!$BI$7:$BI$253)</f>
        <v>1120</v>
      </c>
      <c r="BG250" s="40">
        <f>SUMIF(Entrada_Dados_Ano_2012!$C$7:$C$253,D250,Entrada_Dados_Ano_2012!$BJ$7:$BJ$253)</f>
        <v>0</v>
      </c>
      <c r="BH250" s="40">
        <f>SUMIF(Entrada_Dados_Ano_2012!$C$7:$C$253,D250,Entrada_Dados_Ano_2012!$BK$7:$BK$253)</f>
        <v>0</v>
      </c>
      <c r="BI250" s="40">
        <f>SUMIF(Entrada_Dados_Ano_2012!$C$7:$C$253,D250,Entrada_Dados_Ano_2012!$BL$7:$BL$253)</f>
        <v>0</v>
      </c>
      <c r="BK250" s="80">
        <v>243</v>
      </c>
      <c r="BL250" s="81">
        <f t="shared" si="367"/>
        <v>0</v>
      </c>
      <c r="BM250" s="80" t="str">
        <f>IF(BL250=1,SUM($BL$8:BL250),"")</f>
        <v/>
      </c>
      <c r="BN250" s="86" t="str">
        <f t="shared" si="368"/>
        <v>Varjão</v>
      </c>
      <c r="BO250" s="117">
        <f t="shared" si="451"/>
        <v>0</v>
      </c>
      <c r="BP250" s="116">
        <f>HLOOKUP($BP$6,$BZ$6:DI250,BX250)</f>
        <v>0</v>
      </c>
      <c r="BQ250" s="117">
        <f>HLOOKUP($BQ$6,$DJ$6:ES250,BX250)</f>
        <v>0</v>
      </c>
      <c r="BR250" s="116">
        <f>HLOOKUP($BR$6,$ET$6:GC250,BX250)</f>
        <v>0</v>
      </c>
      <c r="BS250" s="84" t="str">
        <f t="shared" si="369"/>
        <v/>
      </c>
      <c r="BT250" s="96" t="str">
        <f>IF((SUM($BL249:$BL$254)=0),"",IF($BK250=VLOOKUP($BK250,$BM$8:$BM$254,1),IF(VLOOKUP($BK250,$BM$8:$BO$254,2)=0,"",VLOOKUP($BK250,$BM$8:$BO$254,3))," "))</f>
        <v/>
      </c>
      <c r="BU250" s="93" t="str">
        <f t="shared" si="370"/>
        <v/>
      </c>
      <c r="BV250" s="90" t="str">
        <f t="shared" si="371"/>
        <v/>
      </c>
      <c r="BW250" s="93" t="str">
        <f t="shared" si="372"/>
        <v/>
      </c>
      <c r="BX250" s="97">
        <v>245</v>
      </c>
      <c r="BY250" s="29"/>
      <c r="BZ250" s="113"/>
      <c r="CA250" s="113">
        <f t="shared" si="373"/>
        <v>0</v>
      </c>
      <c r="CB250" s="113">
        <f t="shared" si="374"/>
        <v>0</v>
      </c>
      <c r="CC250" s="113">
        <f t="shared" si="375"/>
        <v>0</v>
      </c>
      <c r="CD250" s="113">
        <f t="shared" si="376"/>
        <v>0</v>
      </c>
      <c r="CE250" s="113">
        <f t="shared" ca="1" si="377"/>
        <v>0</v>
      </c>
      <c r="CF250" s="113">
        <f t="shared" si="378"/>
        <v>50</v>
      </c>
      <c r="CG250" s="113">
        <f t="shared" si="379"/>
        <v>0</v>
      </c>
      <c r="CH250" s="113">
        <f t="shared" si="380"/>
        <v>0</v>
      </c>
      <c r="CI250" s="113">
        <f t="shared" si="340"/>
        <v>0</v>
      </c>
      <c r="CJ250" s="113">
        <f t="shared" si="341"/>
        <v>0</v>
      </c>
      <c r="CK250" s="113">
        <f t="shared" si="381"/>
        <v>30</v>
      </c>
      <c r="CL250" s="113">
        <f t="shared" si="382"/>
        <v>0</v>
      </c>
      <c r="CM250" s="113">
        <f t="shared" si="383"/>
        <v>0</v>
      </c>
      <c r="CN250" s="113">
        <f t="shared" si="384"/>
        <v>0</v>
      </c>
      <c r="CO250" s="113">
        <f t="shared" si="385"/>
        <v>0</v>
      </c>
      <c r="CP250" s="113">
        <f t="shared" si="386"/>
        <v>0</v>
      </c>
      <c r="CQ250" s="113">
        <f t="shared" si="387"/>
        <v>0</v>
      </c>
      <c r="CR250" s="113">
        <f t="shared" si="388"/>
        <v>0</v>
      </c>
      <c r="CS250" s="113">
        <f t="shared" si="342"/>
        <v>0</v>
      </c>
      <c r="CT250" s="113">
        <f t="shared" si="343"/>
        <v>8</v>
      </c>
      <c r="CU250" s="113">
        <f t="shared" si="344"/>
        <v>0</v>
      </c>
      <c r="CV250" s="113">
        <f t="shared" si="345"/>
        <v>0</v>
      </c>
      <c r="CW250" s="113">
        <f t="shared" si="389"/>
        <v>20</v>
      </c>
      <c r="CX250" s="113">
        <f t="shared" si="346"/>
        <v>0</v>
      </c>
      <c r="CY250" s="113">
        <f t="shared" si="347"/>
        <v>0</v>
      </c>
      <c r="CZ250" s="113">
        <f t="shared" si="348"/>
        <v>0</v>
      </c>
      <c r="DA250" s="113">
        <f t="shared" si="390"/>
        <v>0</v>
      </c>
      <c r="DB250" s="113">
        <f t="shared" si="391"/>
        <v>500</v>
      </c>
      <c r="DC250" s="113">
        <f t="shared" si="392"/>
        <v>0</v>
      </c>
      <c r="DD250" s="113">
        <f t="shared" si="393"/>
        <v>400</v>
      </c>
      <c r="DE250" s="113">
        <f t="shared" si="394"/>
        <v>0</v>
      </c>
      <c r="DF250" s="113">
        <f t="shared" si="395"/>
        <v>0</v>
      </c>
      <c r="DG250" s="113">
        <f t="shared" si="396"/>
        <v>0</v>
      </c>
      <c r="DH250" s="113">
        <f t="shared" si="397"/>
        <v>0</v>
      </c>
      <c r="DI250" s="113">
        <f t="shared" si="398"/>
        <v>0</v>
      </c>
      <c r="DJ250" s="113"/>
      <c r="DK250" s="113">
        <f t="shared" si="399"/>
        <v>0</v>
      </c>
      <c r="DL250" s="113">
        <f t="shared" si="400"/>
        <v>0</v>
      </c>
      <c r="DM250" s="113">
        <f t="shared" si="401"/>
        <v>0</v>
      </c>
      <c r="DN250" s="113">
        <f t="shared" si="402"/>
        <v>0</v>
      </c>
      <c r="DO250" s="113">
        <f t="shared" si="403"/>
        <v>0</v>
      </c>
      <c r="DP250" s="113">
        <f t="shared" si="404"/>
        <v>50</v>
      </c>
      <c r="DQ250" s="113">
        <f t="shared" si="405"/>
        <v>0</v>
      </c>
      <c r="DR250" s="113">
        <f t="shared" si="406"/>
        <v>0</v>
      </c>
      <c r="DS250" s="113">
        <f t="shared" si="349"/>
        <v>0</v>
      </c>
      <c r="DT250" s="113">
        <f t="shared" si="350"/>
        <v>0</v>
      </c>
      <c r="DU250" s="113">
        <f t="shared" si="407"/>
        <v>30</v>
      </c>
      <c r="DV250" s="113">
        <f t="shared" si="408"/>
        <v>0</v>
      </c>
      <c r="DW250" s="113">
        <f t="shared" si="409"/>
        <v>0</v>
      </c>
      <c r="DX250" s="113">
        <f t="shared" si="410"/>
        <v>0</v>
      </c>
      <c r="DY250" s="113">
        <f t="shared" si="411"/>
        <v>0</v>
      </c>
      <c r="DZ250" s="113">
        <f t="shared" si="412"/>
        <v>0</v>
      </c>
      <c r="EA250" s="113">
        <f t="shared" si="413"/>
        <v>0</v>
      </c>
      <c r="EB250" s="113">
        <f t="shared" si="414"/>
        <v>0</v>
      </c>
      <c r="EC250" s="113">
        <f t="shared" si="351"/>
        <v>0</v>
      </c>
      <c r="ED250" s="113">
        <f t="shared" si="352"/>
        <v>8</v>
      </c>
      <c r="EE250" s="113">
        <f t="shared" si="353"/>
        <v>0</v>
      </c>
      <c r="EF250" s="113">
        <f t="shared" si="354"/>
        <v>0</v>
      </c>
      <c r="EG250" s="113">
        <f t="shared" si="415"/>
        <v>20</v>
      </c>
      <c r="EH250" s="113">
        <f t="shared" si="355"/>
        <v>0</v>
      </c>
      <c r="EI250" s="113">
        <f t="shared" si="356"/>
        <v>0</v>
      </c>
      <c r="EJ250" s="113">
        <f t="shared" si="357"/>
        <v>0</v>
      </c>
      <c r="EK250" s="113">
        <f t="shared" si="416"/>
        <v>0</v>
      </c>
      <c r="EL250" s="113">
        <f t="shared" si="417"/>
        <v>500</v>
      </c>
      <c r="EM250" s="113">
        <f t="shared" si="418"/>
        <v>0</v>
      </c>
      <c r="EN250" s="113">
        <f t="shared" si="419"/>
        <v>400</v>
      </c>
      <c r="EO250" s="113">
        <f t="shared" si="420"/>
        <v>0</v>
      </c>
      <c r="EP250" s="113">
        <f t="shared" si="421"/>
        <v>0</v>
      </c>
      <c r="EQ250" s="113">
        <f t="shared" si="422"/>
        <v>0</v>
      </c>
      <c r="ER250" s="113">
        <f t="shared" si="423"/>
        <v>0</v>
      </c>
      <c r="ES250" s="113">
        <f t="shared" si="424"/>
        <v>0</v>
      </c>
      <c r="ET250" s="113"/>
      <c r="EU250" s="113">
        <f t="shared" si="425"/>
        <v>0</v>
      </c>
      <c r="EV250" s="113">
        <f t="shared" si="426"/>
        <v>0</v>
      </c>
      <c r="EW250" s="113">
        <f t="shared" si="427"/>
        <v>0</v>
      </c>
      <c r="EX250" s="113">
        <f t="shared" si="428"/>
        <v>0</v>
      </c>
      <c r="EY250" s="113">
        <f t="shared" si="429"/>
        <v>0</v>
      </c>
      <c r="EZ250" s="113">
        <f t="shared" si="430"/>
        <v>100</v>
      </c>
      <c r="FA250" s="113">
        <f t="shared" si="431"/>
        <v>0</v>
      </c>
      <c r="FB250" s="113">
        <f t="shared" si="432"/>
        <v>0</v>
      </c>
      <c r="FC250" s="113">
        <f t="shared" si="358"/>
        <v>0</v>
      </c>
      <c r="FD250" s="113">
        <f t="shared" si="359"/>
        <v>0</v>
      </c>
      <c r="FE250" s="113">
        <f t="shared" si="433"/>
        <v>1800</v>
      </c>
      <c r="FF250" s="113">
        <f t="shared" si="434"/>
        <v>0</v>
      </c>
      <c r="FG250" s="113">
        <f t="shared" si="435"/>
        <v>0</v>
      </c>
      <c r="FH250" s="113">
        <f t="shared" si="436"/>
        <v>0</v>
      </c>
      <c r="FI250" s="113">
        <f t="shared" si="437"/>
        <v>0</v>
      </c>
      <c r="FJ250" s="113">
        <f t="shared" si="438"/>
        <v>0</v>
      </c>
      <c r="FK250" s="113">
        <f t="shared" si="439"/>
        <v>0</v>
      </c>
      <c r="FL250" s="113">
        <f t="shared" si="440"/>
        <v>0</v>
      </c>
      <c r="FM250" s="113">
        <f t="shared" si="360"/>
        <v>0</v>
      </c>
      <c r="FN250" s="113">
        <f t="shared" si="361"/>
        <v>160</v>
      </c>
      <c r="FO250" s="113">
        <f t="shared" si="362"/>
        <v>0</v>
      </c>
      <c r="FP250" s="113">
        <f t="shared" si="363"/>
        <v>0</v>
      </c>
      <c r="FQ250" s="113">
        <f t="shared" si="441"/>
        <v>300</v>
      </c>
      <c r="FR250" s="113">
        <f t="shared" si="364"/>
        <v>0</v>
      </c>
      <c r="FS250" s="113">
        <f t="shared" si="365"/>
        <v>0</v>
      </c>
      <c r="FT250" s="113">
        <f t="shared" si="366"/>
        <v>0</v>
      </c>
      <c r="FU250" s="113">
        <f t="shared" si="442"/>
        <v>0</v>
      </c>
      <c r="FV250" s="113">
        <f t="shared" si="443"/>
        <v>3250</v>
      </c>
      <c r="FW250" s="113">
        <f t="shared" si="444"/>
        <v>0</v>
      </c>
      <c r="FX250" s="113">
        <f t="shared" si="445"/>
        <v>1120</v>
      </c>
      <c r="FY250" s="113">
        <f t="shared" si="446"/>
        <v>0</v>
      </c>
      <c r="FZ250" s="113">
        <f t="shared" si="447"/>
        <v>0</v>
      </c>
      <c r="GA250" s="113">
        <f t="shared" si="448"/>
        <v>0</v>
      </c>
      <c r="GB250" s="113">
        <f t="shared" si="449"/>
        <v>0</v>
      </c>
      <c r="GC250" s="113">
        <f t="shared" si="450"/>
        <v>0</v>
      </c>
    </row>
    <row r="251" spans="1:185" ht="12.75" customHeight="1" x14ac:dyDescent="0.2">
      <c r="B251" s="124">
        <v>244</v>
      </c>
      <c r="C251" s="121" t="s">
        <v>508</v>
      </c>
      <c r="D251" s="126" t="s">
        <v>281</v>
      </c>
      <c r="E251" s="40">
        <f>SUMIF(Entrada_Dados_Ano_2012!$C$7:$C$253,D251,Entrada_Dados_Ano_2012!$D$7:$D$253)</f>
        <v>0</v>
      </c>
      <c r="F251" s="40">
        <f>SUMIF(Entrada_Dados_Ano_2012!$C$7:$C$253,D251,Entrada_Dados_Ano_2012!$E$7:$E$253)</f>
        <v>0</v>
      </c>
      <c r="G251" s="40">
        <f>SUMIF(Entrada_Dados_Ano_2012!$C$7:$C$253,D251,Entrada_Dados_Ano_2012!$F$7:$F$253)</f>
        <v>0</v>
      </c>
      <c r="H251" s="40">
        <f ca="1">SUMIF(Entrada_Dados_Ano_2012!$C$7:$C$253,D251,Entrada_Dados_Ano_2012!$G$7:$G$251)</f>
        <v>0</v>
      </c>
      <c r="I251" s="40">
        <f>SUMIF(Entrada_Dados_Ano_2012!$C$7:$C$251,D251,Entrada_Dados_Ano_2012!$H$7:$H$253)</f>
        <v>0</v>
      </c>
      <c r="J251" s="40">
        <f>SUMIF(Entrada_Dados_Ano_2012!$C$7:$C$253,D251,Entrada_Dados_Ano_2012!$I$7:$I$253)</f>
        <v>0</v>
      </c>
      <c r="K251" s="40">
        <f>SUMIF(Entrada_Dados_Ano_2012!$C$7:$C$253,D251,Entrada_Dados_Ano_2012!$J$7:$J$253)</f>
        <v>0</v>
      </c>
      <c r="L251" s="40">
        <f>SUMIF(Entrada_Dados_Ano_2012!$C$7:$C$253,D251,Entrada_Dados_Ano_2012!$K$7:$K$253)</f>
        <v>0</v>
      </c>
      <c r="M251" s="40">
        <f>SUMIF(Entrada_Dados_Ano_2012!$C$7:$C$253,D251,Entrada_Dados_Ano_2012!$L$7:$L$253)</f>
        <v>0</v>
      </c>
      <c r="N251" s="40">
        <f>SUMIF(Entrada_Dados_Ano_2012!$C$7:$C$253,D251,Entrada_Dados_Ano_2012!$M$7:$M$253)</f>
        <v>880</v>
      </c>
      <c r="O251" s="40">
        <f>SUMIF(Entrada_Dados_Ano_2012!$C$7:$C$253,D251,Entrada_Dados_Ano_2012!$N$7:$N$253)</f>
        <v>0</v>
      </c>
      <c r="P251" s="40">
        <f>SUMIF(Entrada_Dados_Ano_2012!$C$7:$C$253,D251,Entrada_Dados_Ano_2012!$O$7:$O$253)</f>
        <v>0</v>
      </c>
      <c r="Q251" s="40">
        <f>SUMIF(Entrada_Dados_Ano_2012!$C$7:$C$253,D251,Entrada_Dados_Ano_2012!$P$7:$P$253)</f>
        <v>40</v>
      </c>
      <c r="R251" s="40">
        <f>SUMIF(Entrada_Dados_Ano_2012!$C$7:$C$253,D251,Entrada_Dados_Ano_2012!$Q$7:$Q$253)</f>
        <v>0</v>
      </c>
      <c r="S251" s="40">
        <f>SUMIF(Entrada_Dados_Ano_2012!$C$7:$C$253,D251,Entrada_Dados_Ano_2012!$R$7:$R$253)</f>
        <v>8000</v>
      </c>
      <c r="T251" s="40">
        <f>SUMIF(Entrada_Dados_Ano_2012!$C$7:$C$253,D251,Entrada_Dados_Ano_2012!$S$7:$S$253)</f>
        <v>34000</v>
      </c>
      <c r="U251" s="40">
        <f>SUMIF(Entrada_Dados_Ano_2012!$C$7:$C$253,D251,Entrada_Dados_Ano_2012!$T$7:$T$253)</f>
        <v>3000</v>
      </c>
      <c r="V251" s="40">
        <f>SUMIF(Entrada_Dados_Ano_2012!$C$7:$C$253,D251,Entrada_Dados_Ano_2012!$U$7:$U$253)</f>
        <v>500</v>
      </c>
      <c r="W251" s="145">
        <f>SUMIF(Entrada_Dados_Ano_2012!$C$7:$C$253,D251,Entrada_Dados_Ano_2012!$V$7:$V$253)</f>
        <v>190</v>
      </c>
      <c r="X251" s="142">
        <f>SUMIF(Entrada_Dados_Ano_2012!$C$7:$C$253,D251,Entrada_Dados_Ano_2012!$Y$7:$Y$253)</f>
        <v>0</v>
      </c>
      <c r="Y251" s="40">
        <f>SUMIF(Entrada_Dados_Ano_2012!$C$7:$C$253,D251,Entrada_Dados_Ano_2012!$Z$7:$Z$253)</f>
        <v>0</v>
      </c>
      <c r="Z251" s="40">
        <f>SUMIF(Entrada_Dados_Ano_2012!$C$7:$C$253,D251,Entrada_Dados_Ano_2012!$AA$7:$AA$253)</f>
        <v>0</v>
      </c>
      <c r="AA251" s="40">
        <f>SUMIF(Entrada_Dados_Ano_2012!$C$7:$C$253,D251,Entrada_Dados_Ano_2012!$AB$7:$AB$253)</f>
        <v>0</v>
      </c>
      <c r="AB251" s="40">
        <f>SUMIF(Entrada_Dados_Ano_2012!$C$7:$C$253,D251,Entrada_Dados_Ano_2012!$AC$7:$AC$253)</f>
        <v>0</v>
      </c>
      <c r="AC251" s="40">
        <f>SUMIF(Entrada_Dados_Ano_2012!$C$7:$C$253,D251,Entrada_Dados_Ano_2012!$AD$7:$AD$253)</f>
        <v>0</v>
      </c>
      <c r="AD251" s="40">
        <f>SUMIF(Entrada_Dados_Ano_2012!$C$7:$C$253,D251,Entrada_Dados_Ano_2012!$AE$7:$AE$253)</f>
        <v>0</v>
      </c>
      <c r="AE251" s="40">
        <f>SUMIF(Entrada_Dados_Ano_2012!$C$7:$C$253,D251,Entrada_Dados_Ano_2012!$AF$7:$AF$253)</f>
        <v>0</v>
      </c>
      <c r="AF251" s="40">
        <f>SUMIF(Entrada_Dados_Ano_2012!$C$7:$C$253,D251,Entrada_Dados_Ano_2012!$AG$7:$AG$253)</f>
        <v>0</v>
      </c>
      <c r="AG251" s="40">
        <f>SUMIF(Entrada_Dados_Ano_2012!$C$7:$C$253,D251,Entrada_Dados_Ano_2012!$AH$7:$AH$253)</f>
        <v>880</v>
      </c>
      <c r="AH251" s="40">
        <f>SUMIF(Entrada_Dados_Ano_2012!$C$7:$C$253,D251,Entrada_Dados_Ano_2012!$AI$7:$AI$253)</f>
        <v>0</v>
      </c>
      <c r="AI251" s="40">
        <f>SUMIF(Entrada_Dados_Ano_2012!$C$7:$C$253,D251,Entrada_Dados_Ano_2012!$AJ$7:$AJ$253)</f>
        <v>0</v>
      </c>
      <c r="AJ251" s="40">
        <f>SUMIF(Entrada_Dados_Ano_2012!$C$7:$C$253,D251,Entrada_Dados_Ano_2012!$AK$7:$AK$253)</f>
        <v>40</v>
      </c>
      <c r="AK251" s="40">
        <f>SUMIF(Entrada_Dados_Ano_2012!$C$7:$C$253,D251,Entrada_Dados_Ano_2012!$AL$7:$AL$253)</f>
        <v>0</v>
      </c>
      <c r="AL251" s="40">
        <f>SUMIF(Entrada_Dados_Ano_2012!$C$7:$C$253,D251,Entrada_Dados_Ano_2012!$AM$7:$AM$253)</f>
        <v>8000</v>
      </c>
      <c r="AM251" s="40">
        <f>SUMIF(Entrada_Dados_Ano_2012!$C$7:$C$253,D251,Entrada_Dados_Ano_2012!$AN$7:$AN$253)</f>
        <v>34000</v>
      </c>
      <c r="AN251" s="40">
        <f>SUMIF(Entrada_Dados_Ano_2012!$C$7:$C$253,D251,Entrada_Dados_Ano_2012!$AO$7:$AO$253)</f>
        <v>3000</v>
      </c>
      <c r="AO251" s="40">
        <f>SUMIF(Entrada_Dados_Ano_2012!$C$7:$C$253,D251,Entrada_Dados_Ano_2012!$AP$7:$AP$253)</f>
        <v>500</v>
      </c>
      <c r="AP251" s="145">
        <f>SUMIF(Entrada_Dados_Ano_2012!$C$7:$C$253,D251,Entrada_Dados_Ano_2012!$AQ$7:$AQ$253)</f>
        <v>190</v>
      </c>
      <c r="AQ251" s="142">
        <f>SUMIF(Entrada_Dados_Ano_2012!$C$7:$C$253,D251,Entrada_Dados_Ano_2012!$AT$7:$AT$253)</f>
        <v>0</v>
      </c>
      <c r="AR251" s="40">
        <f>SUMIF(Entrada_Dados_Ano_2012!$C$7:$C$253,D251,Entrada_Dados_Ano_2012!$AU$7:$AU$253)</f>
        <v>0</v>
      </c>
      <c r="AS251" s="40">
        <f>SUMIF(Entrada_Dados_Ano_2012!$C$7:$C$253,D251,Entrada_Dados_Ano_2012!$AV$7:$AV$253)</f>
        <v>0</v>
      </c>
      <c r="AT251" s="40">
        <f>SUMIF(Entrada_Dados_Ano_2012!$C$7:$C$253,D251,Entrada_Dados_Ano_2012!$AW$7:$AW$253)</f>
        <v>0</v>
      </c>
      <c r="AU251" s="40">
        <f>SUMIF(Entrada_Dados_Ano_2012!$C$7:$C$253,D251,Entrada_Dados_Ano_2012!$AX$7:$AX$253)</f>
        <v>0</v>
      </c>
      <c r="AV251" s="40">
        <f>SUMIF(Entrada_Dados_Ano_2012!$C$7:$C$253,D251,Entrada_Dados_Ano_2012!$AY$7:$AY$253)</f>
        <v>0</v>
      </c>
      <c r="AW251" s="40">
        <f>SUMIF(Entrada_Dados_Ano_2012!$C$7:$C$253,D251,Entrada_Dados_Ano_2012!$AZ$7:$AZ$253)</f>
        <v>0</v>
      </c>
      <c r="AX251" s="40">
        <f>SUMIF(Entrada_Dados_Ano_2012!$C$7:$C$253,D251,Entrada_Dados_Ano_2012!$BA$7:$BA$253)</f>
        <v>0</v>
      </c>
      <c r="AY251" s="40">
        <f>SUMIF(Entrada_Dados_Ano_2012!$C$7:$C$253,D251,Entrada_Dados_Ano_2012!$BB$7:$BB$253)</f>
        <v>0</v>
      </c>
      <c r="AZ251" s="40">
        <f>SUMIF(Entrada_Dados_Ano_2012!$C$7:$C$253,D251,Entrada_Dados_Ano_2012!$BC$7:$BC$253)</f>
        <v>1966</v>
      </c>
      <c r="BA251" s="40">
        <f>SUMIF(Entrada_Dados_Ano_2012!$C$7:$C$253,D251,Entrada_Dados_Ano_2012!$BD$7:$BD$253)</f>
        <v>0</v>
      </c>
      <c r="BB251" s="40">
        <f>SUMIF(Entrada_Dados_Ano_2012!$C$7:$C$253,D251,Entrada_Dados_Ano_2012!$BE$7:$BE$253)</f>
        <v>0</v>
      </c>
      <c r="BC251" s="40">
        <f>SUMIF(Entrada_Dados_Ano_2012!$C$7:$C$253,D251,Entrada_Dados_Ano_2012!$BF$7:$BF$253)</f>
        <v>740</v>
      </c>
      <c r="BD251" s="40">
        <f>SUMIF(Entrada_Dados_Ano_2012!$C$7:$C$253,D251,Entrada_Dados_Ano_2012!$BG$7:$BG$253)</f>
        <v>0</v>
      </c>
      <c r="BE251" s="40">
        <f>SUMIF(Entrada_Dados_Ano_2012!$C$7:$C$253,D251,Entrada_Dados_Ano_2012!$BH$7:$BH$253)</f>
        <v>72000</v>
      </c>
      <c r="BF251" s="40">
        <f>SUMIF(Entrada_Dados_Ano_2012!$C$7:$C$253,D251,Entrada_Dados_Ano_2012!$BI$7:$BI$253)</f>
        <v>95880</v>
      </c>
      <c r="BG251" s="40">
        <f>SUMIF(Entrada_Dados_Ano_2012!$C$7:$C$253,D251,Entrada_Dados_Ano_2012!$BJ$7:$BJ$253)</f>
        <v>10800</v>
      </c>
      <c r="BH251" s="40">
        <f>SUMIF(Entrada_Dados_Ano_2012!$C$7:$C$253,D251,Entrada_Dados_Ano_2012!$BK$7:$BK$253)</f>
        <v>46000</v>
      </c>
      <c r="BI251" s="40">
        <f>SUMIF(Entrada_Dados_Ano_2012!$C$7:$C$253,D251,Entrada_Dados_Ano_2012!$BL$7:$BL$253)</f>
        <v>950</v>
      </c>
      <c r="BK251" s="80">
        <v>244</v>
      </c>
      <c r="BL251" s="81">
        <f t="shared" si="367"/>
        <v>0</v>
      </c>
      <c r="BM251" s="80" t="str">
        <f>IF(BL251=1,SUM($BL$8:BL251),"")</f>
        <v/>
      </c>
      <c r="BN251" s="86" t="str">
        <f t="shared" si="368"/>
        <v>Vianópolis</v>
      </c>
      <c r="BO251" s="117">
        <f t="shared" si="451"/>
        <v>0</v>
      </c>
      <c r="BP251" s="116">
        <f>HLOOKUP($BP$6,$BZ$6:DI251,BX251)</f>
        <v>0</v>
      </c>
      <c r="BQ251" s="117">
        <f>HLOOKUP($BQ$6,$DJ$6:ES251,BX251)</f>
        <v>0</v>
      </c>
      <c r="BR251" s="116">
        <f>HLOOKUP($BR$6,$ET$6:GC251,BX251)</f>
        <v>0</v>
      </c>
      <c r="BS251" s="84" t="str">
        <f t="shared" si="369"/>
        <v/>
      </c>
      <c r="BT251" s="96" t="str">
        <f>IF((SUM($BL250:$BL$254)=0),"",IF($BK251=VLOOKUP($BK251,$BM$8:$BM$254,1),IF(VLOOKUP($BK251,$BM$8:$BO$254,2)=0,"",VLOOKUP($BK251,$BM$8:$BO$254,3))," "))</f>
        <v/>
      </c>
      <c r="BU251" s="93" t="str">
        <f t="shared" si="370"/>
        <v/>
      </c>
      <c r="BV251" s="90" t="str">
        <f t="shared" si="371"/>
        <v/>
      </c>
      <c r="BW251" s="93" t="str">
        <f t="shared" si="372"/>
        <v/>
      </c>
      <c r="BX251" s="97">
        <v>246</v>
      </c>
      <c r="BY251" s="29"/>
      <c r="BZ251" s="113"/>
      <c r="CA251" s="113">
        <f t="shared" si="373"/>
        <v>0</v>
      </c>
      <c r="CB251" s="113">
        <f t="shared" si="374"/>
        <v>0</v>
      </c>
      <c r="CC251" s="113">
        <f t="shared" si="375"/>
        <v>0</v>
      </c>
      <c r="CD251" s="113">
        <f t="shared" si="376"/>
        <v>0</v>
      </c>
      <c r="CE251" s="113">
        <f t="shared" ca="1" si="377"/>
        <v>0</v>
      </c>
      <c r="CF251" s="113">
        <f t="shared" si="378"/>
        <v>0</v>
      </c>
      <c r="CG251" s="113">
        <f t="shared" si="379"/>
        <v>0</v>
      </c>
      <c r="CH251" s="113">
        <f t="shared" si="380"/>
        <v>0</v>
      </c>
      <c r="CI251" s="113">
        <f t="shared" si="340"/>
        <v>0</v>
      </c>
      <c r="CJ251" s="113">
        <f t="shared" si="341"/>
        <v>0</v>
      </c>
      <c r="CK251" s="113">
        <f t="shared" si="381"/>
        <v>0</v>
      </c>
      <c r="CL251" s="113">
        <f t="shared" si="382"/>
        <v>0</v>
      </c>
      <c r="CM251" s="113">
        <f t="shared" si="383"/>
        <v>0</v>
      </c>
      <c r="CN251" s="113">
        <f t="shared" si="384"/>
        <v>0</v>
      </c>
      <c r="CO251" s="113">
        <f t="shared" si="385"/>
        <v>880</v>
      </c>
      <c r="CP251" s="113">
        <f t="shared" si="386"/>
        <v>0</v>
      </c>
      <c r="CQ251" s="113">
        <f t="shared" si="387"/>
        <v>0</v>
      </c>
      <c r="CR251" s="113">
        <f t="shared" si="388"/>
        <v>0</v>
      </c>
      <c r="CS251" s="113">
        <f t="shared" si="342"/>
        <v>0</v>
      </c>
      <c r="CT251" s="113">
        <f t="shared" si="343"/>
        <v>15</v>
      </c>
      <c r="CU251" s="113">
        <f t="shared" si="344"/>
        <v>0</v>
      </c>
      <c r="CV251" s="113">
        <f t="shared" si="345"/>
        <v>0</v>
      </c>
      <c r="CW251" s="113">
        <f t="shared" si="389"/>
        <v>40</v>
      </c>
      <c r="CX251" s="113">
        <f t="shared" si="346"/>
        <v>0</v>
      </c>
      <c r="CY251" s="113">
        <f t="shared" si="347"/>
        <v>0</v>
      </c>
      <c r="CZ251" s="113">
        <f t="shared" si="348"/>
        <v>0</v>
      </c>
      <c r="DA251" s="113">
        <f t="shared" si="390"/>
        <v>0</v>
      </c>
      <c r="DB251" s="113">
        <f t="shared" si="391"/>
        <v>8000</v>
      </c>
      <c r="DC251" s="113">
        <f t="shared" si="392"/>
        <v>0</v>
      </c>
      <c r="DD251" s="113">
        <f t="shared" si="393"/>
        <v>34000</v>
      </c>
      <c r="DE251" s="113">
        <f t="shared" si="394"/>
        <v>3000</v>
      </c>
      <c r="DF251" s="113">
        <f t="shared" si="395"/>
        <v>6</v>
      </c>
      <c r="DG251" s="113">
        <f t="shared" si="396"/>
        <v>500</v>
      </c>
      <c r="DH251" s="113">
        <f t="shared" si="397"/>
        <v>190</v>
      </c>
      <c r="DI251" s="113">
        <f t="shared" si="398"/>
        <v>0</v>
      </c>
      <c r="DJ251" s="113"/>
      <c r="DK251" s="113">
        <f t="shared" si="399"/>
        <v>0</v>
      </c>
      <c r="DL251" s="113">
        <f t="shared" si="400"/>
        <v>0</v>
      </c>
      <c r="DM251" s="113">
        <f t="shared" si="401"/>
        <v>0</v>
      </c>
      <c r="DN251" s="113">
        <f t="shared" si="402"/>
        <v>0</v>
      </c>
      <c r="DO251" s="113">
        <f t="shared" si="403"/>
        <v>0</v>
      </c>
      <c r="DP251" s="113">
        <f t="shared" si="404"/>
        <v>0</v>
      </c>
      <c r="DQ251" s="113">
        <f t="shared" si="405"/>
        <v>0</v>
      </c>
      <c r="DR251" s="113">
        <f t="shared" si="406"/>
        <v>0</v>
      </c>
      <c r="DS251" s="113">
        <f t="shared" si="349"/>
        <v>0</v>
      </c>
      <c r="DT251" s="113">
        <f t="shared" si="350"/>
        <v>0</v>
      </c>
      <c r="DU251" s="113">
        <f t="shared" si="407"/>
        <v>0</v>
      </c>
      <c r="DV251" s="113">
        <f t="shared" si="408"/>
        <v>0</v>
      </c>
      <c r="DW251" s="113">
        <f t="shared" si="409"/>
        <v>0</v>
      </c>
      <c r="DX251" s="113">
        <f t="shared" si="410"/>
        <v>0</v>
      </c>
      <c r="DY251" s="113">
        <f t="shared" si="411"/>
        <v>880</v>
      </c>
      <c r="DZ251" s="113">
        <f t="shared" si="412"/>
        <v>0</v>
      </c>
      <c r="EA251" s="113">
        <f t="shared" si="413"/>
        <v>0</v>
      </c>
      <c r="EB251" s="113">
        <f t="shared" si="414"/>
        <v>0</v>
      </c>
      <c r="EC251" s="113">
        <f t="shared" si="351"/>
        <v>0</v>
      </c>
      <c r="ED251" s="113">
        <f t="shared" si="352"/>
        <v>15</v>
      </c>
      <c r="EE251" s="113">
        <f t="shared" si="353"/>
        <v>0</v>
      </c>
      <c r="EF251" s="113">
        <f t="shared" si="354"/>
        <v>0</v>
      </c>
      <c r="EG251" s="113">
        <f t="shared" si="415"/>
        <v>40</v>
      </c>
      <c r="EH251" s="113">
        <f t="shared" si="355"/>
        <v>0</v>
      </c>
      <c r="EI251" s="113">
        <f t="shared" si="356"/>
        <v>0</v>
      </c>
      <c r="EJ251" s="113">
        <f t="shared" si="357"/>
        <v>0</v>
      </c>
      <c r="EK251" s="113">
        <f t="shared" si="416"/>
        <v>0</v>
      </c>
      <c r="EL251" s="113">
        <f t="shared" si="417"/>
        <v>8000</v>
      </c>
      <c r="EM251" s="113">
        <f t="shared" si="418"/>
        <v>0</v>
      </c>
      <c r="EN251" s="113">
        <f t="shared" si="419"/>
        <v>34000</v>
      </c>
      <c r="EO251" s="113">
        <f t="shared" si="420"/>
        <v>3000</v>
      </c>
      <c r="EP251" s="113">
        <f t="shared" si="421"/>
        <v>6</v>
      </c>
      <c r="EQ251" s="113">
        <f t="shared" si="422"/>
        <v>500</v>
      </c>
      <c r="ER251" s="113">
        <f t="shared" si="423"/>
        <v>190</v>
      </c>
      <c r="ES251" s="113">
        <f t="shared" si="424"/>
        <v>0</v>
      </c>
      <c r="ET251" s="113"/>
      <c r="EU251" s="113">
        <f t="shared" si="425"/>
        <v>0</v>
      </c>
      <c r="EV251" s="113">
        <f t="shared" si="426"/>
        <v>0</v>
      </c>
      <c r="EW251" s="113">
        <f t="shared" si="427"/>
        <v>0</v>
      </c>
      <c r="EX251" s="113">
        <f t="shared" si="428"/>
        <v>0</v>
      </c>
      <c r="EY251" s="113">
        <f t="shared" si="429"/>
        <v>0</v>
      </c>
      <c r="EZ251" s="113">
        <f t="shared" si="430"/>
        <v>0</v>
      </c>
      <c r="FA251" s="113">
        <f t="shared" si="431"/>
        <v>0</v>
      </c>
      <c r="FB251" s="113">
        <f t="shared" si="432"/>
        <v>0</v>
      </c>
      <c r="FC251" s="113">
        <f t="shared" si="358"/>
        <v>0</v>
      </c>
      <c r="FD251" s="113">
        <f t="shared" si="359"/>
        <v>0</v>
      </c>
      <c r="FE251" s="113">
        <f t="shared" si="433"/>
        <v>0</v>
      </c>
      <c r="FF251" s="113">
        <f t="shared" si="434"/>
        <v>0</v>
      </c>
      <c r="FG251" s="113">
        <f t="shared" si="435"/>
        <v>0</v>
      </c>
      <c r="FH251" s="113">
        <f t="shared" si="436"/>
        <v>0</v>
      </c>
      <c r="FI251" s="113">
        <f t="shared" si="437"/>
        <v>1966</v>
      </c>
      <c r="FJ251" s="113">
        <f t="shared" si="438"/>
        <v>0</v>
      </c>
      <c r="FK251" s="113">
        <f t="shared" si="439"/>
        <v>0</v>
      </c>
      <c r="FL251" s="113">
        <f t="shared" si="440"/>
        <v>0</v>
      </c>
      <c r="FM251" s="113">
        <f t="shared" si="360"/>
        <v>0</v>
      </c>
      <c r="FN251" s="113">
        <f t="shared" si="361"/>
        <v>240</v>
      </c>
      <c r="FO251" s="113">
        <f t="shared" si="362"/>
        <v>0</v>
      </c>
      <c r="FP251" s="113">
        <f t="shared" si="363"/>
        <v>0</v>
      </c>
      <c r="FQ251" s="113">
        <f t="shared" si="441"/>
        <v>740</v>
      </c>
      <c r="FR251" s="113">
        <f t="shared" si="364"/>
        <v>0</v>
      </c>
      <c r="FS251" s="113">
        <f t="shared" si="365"/>
        <v>0</v>
      </c>
      <c r="FT251" s="113">
        <f t="shared" si="366"/>
        <v>0</v>
      </c>
      <c r="FU251" s="113">
        <f t="shared" si="442"/>
        <v>0</v>
      </c>
      <c r="FV251" s="113">
        <f t="shared" si="443"/>
        <v>72000</v>
      </c>
      <c r="FW251" s="113">
        <f t="shared" si="444"/>
        <v>0</v>
      </c>
      <c r="FX251" s="113">
        <f t="shared" si="445"/>
        <v>95880</v>
      </c>
      <c r="FY251" s="113">
        <f t="shared" si="446"/>
        <v>10800</v>
      </c>
      <c r="FZ251" s="113">
        <f t="shared" si="447"/>
        <v>120</v>
      </c>
      <c r="GA251" s="113">
        <f t="shared" si="448"/>
        <v>46000</v>
      </c>
      <c r="GB251" s="113">
        <f t="shared" si="449"/>
        <v>950</v>
      </c>
      <c r="GC251" s="113">
        <f t="shared" si="450"/>
        <v>0</v>
      </c>
    </row>
    <row r="252" spans="1:185" ht="12.75" customHeight="1" x14ac:dyDescent="0.2">
      <c r="B252" s="124">
        <v>245</v>
      </c>
      <c r="C252" s="121" t="s">
        <v>509</v>
      </c>
      <c r="D252" s="126" t="s">
        <v>282</v>
      </c>
      <c r="E252" s="40">
        <f>SUMIF(Entrada_Dados_Ano_2012!$C$7:$C$253,D252,Entrada_Dados_Ano_2012!$D$7:$D$253)</f>
        <v>0</v>
      </c>
      <c r="F252" s="40">
        <f>SUMIF(Entrada_Dados_Ano_2012!$C$7:$C$253,D252,Entrada_Dados_Ano_2012!$E$7:$E$253)</f>
        <v>0</v>
      </c>
      <c r="G252" s="40">
        <f>SUMIF(Entrada_Dados_Ano_2012!$C$7:$C$253,D252,Entrada_Dados_Ano_2012!$F$7:$F$253)</f>
        <v>0</v>
      </c>
      <c r="H252" s="40">
        <f ca="1">SUMIF(Entrada_Dados_Ano_2012!$C$7:$C$253,D252,Entrada_Dados_Ano_2012!$G$7:$G$251)</f>
        <v>0</v>
      </c>
      <c r="I252" s="40">
        <f>SUMIF(Entrada_Dados_Ano_2012!$C$7:$C$251,D252,Entrada_Dados_Ano_2012!$H$7:$H$253)</f>
        <v>10</v>
      </c>
      <c r="J252" s="40">
        <f>SUMIF(Entrada_Dados_Ano_2012!$C$7:$C$253,D252,Entrada_Dados_Ano_2012!$I$7:$I$253)</f>
        <v>0</v>
      </c>
      <c r="K252" s="40">
        <f>SUMIF(Entrada_Dados_Ano_2012!$C$7:$C$253,D252,Entrada_Dados_Ano_2012!$J$7:$J$253)</f>
        <v>15300</v>
      </c>
      <c r="L252" s="40">
        <f>SUMIF(Entrada_Dados_Ano_2012!$C$7:$C$253,D252,Entrada_Dados_Ano_2012!$K$7:$K$253)</f>
        <v>0</v>
      </c>
      <c r="M252" s="40">
        <f>SUMIF(Entrada_Dados_Ano_2012!$C$7:$C$253,D252,Entrada_Dados_Ano_2012!$L$7:$L$253)</f>
        <v>0</v>
      </c>
      <c r="N252" s="40">
        <f>SUMIF(Entrada_Dados_Ano_2012!$C$7:$C$253,D252,Entrada_Dados_Ano_2012!$M$7:$M$253)</f>
        <v>500</v>
      </c>
      <c r="O252" s="40">
        <f>SUMIF(Entrada_Dados_Ano_2012!$C$7:$C$253,D252,Entrada_Dados_Ano_2012!$N$7:$N$253)</f>
        <v>0</v>
      </c>
      <c r="P252" s="40">
        <f>SUMIF(Entrada_Dados_Ano_2012!$C$7:$C$253,D252,Entrada_Dados_Ano_2012!$O$7:$O$253)</f>
        <v>0</v>
      </c>
      <c r="Q252" s="40">
        <f>SUMIF(Entrada_Dados_Ano_2012!$C$7:$C$253,D252,Entrada_Dados_Ano_2012!$P$7:$P$253)</f>
        <v>50</v>
      </c>
      <c r="R252" s="40">
        <f>SUMIF(Entrada_Dados_Ano_2012!$C$7:$C$253,D252,Entrada_Dados_Ano_2012!$Q$7:$Q$253)</f>
        <v>0</v>
      </c>
      <c r="S252" s="40">
        <f>SUMIF(Entrada_Dados_Ano_2012!$C$7:$C$253,D252,Entrada_Dados_Ano_2012!$R$7:$R$253)</f>
        <v>1800</v>
      </c>
      <c r="T252" s="40">
        <f>SUMIF(Entrada_Dados_Ano_2012!$C$7:$C$253,D252,Entrada_Dados_Ano_2012!$S$7:$S$253)</f>
        <v>23500</v>
      </c>
      <c r="U252" s="40">
        <f>SUMIF(Entrada_Dados_Ano_2012!$C$7:$C$253,D252,Entrada_Dados_Ano_2012!$T$7:$T$253)</f>
        <v>4600</v>
      </c>
      <c r="V252" s="40">
        <f>SUMIF(Entrada_Dados_Ano_2012!$C$7:$C$253,D252,Entrada_Dados_Ano_2012!$U$7:$U$253)</f>
        <v>0</v>
      </c>
      <c r="W252" s="145">
        <f>SUMIF(Entrada_Dados_Ano_2012!$C$7:$C$253,D252,Entrada_Dados_Ano_2012!$V$7:$V$253)</f>
        <v>0</v>
      </c>
      <c r="X252" s="142">
        <f>SUMIF(Entrada_Dados_Ano_2012!$C$7:$C$253,D252,Entrada_Dados_Ano_2012!$Y$7:$Y$253)</f>
        <v>0</v>
      </c>
      <c r="Y252" s="40">
        <f>SUMIF(Entrada_Dados_Ano_2012!$C$7:$C$253,D252,Entrada_Dados_Ano_2012!$Z$7:$Z$253)</f>
        <v>0</v>
      </c>
      <c r="Z252" s="40">
        <f>SUMIF(Entrada_Dados_Ano_2012!$C$7:$C$253,D252,Entrada_Dados_Ano_2012!$AA$7:$AA$253)</f>
        <v>0</v>
      </c>
      <c r="AA252" s="40">
        <f>SUMIF(Entrada_Dados_Ano_2012!$C$7:$C$253,D252,Entrada_Dados_Ano_2012!$AB$7:$AB$253)</f>
        <v>0</v>
      </c>
      <c r="AB252" s="40">
        <f>SUMIF(Entrada_Dados_Ano_2012!$C$7:$C$253,D252,Entrada_Dados_Ano_2012!$AC$7:$AC$253)</f>
        <v>10</v>
      </c>
      <c r="AC252" s="40">
        <f>SUMIF(Entrada_Dados_Ano_2012!$C$7:$C$253,D252,Entrada_Dados_Ano_2012!$AD$7:$AD$253)</f>
        <v>0</v>
      </c>
      <c r="AD252" s="40">
        <f>SUMIF(Entrada_Dados_Ano_2012!$C$7:$C$253,D252,Entrada_Dados_Ano_2012!$AE$7:$AE$253)</f>
        <v>15300</v>
      </c>
      <c r="AE252" s="40">
        <f>SUMIF(Entrada_Dados_Ano_2012!$C$7:$C$253,D252,Entrada_Dados_Ano_2012!$AF$7:$AF$253)</f>
        <v>0</v>
      </c>
      <c r="AF252" s="40">
        <f>SUMIF(Entrada_Dados_Ano_2012!$C$7:$C$253,D252,Entrada_Dados_Ano_2012!$AG$7:$AG$253)</f>
        <v>0</v>
      </c>
      <c r="AG252" s="40">
        <f>SUMIF(Entrada_Dados_Ano_2012!$C$7:$C$253,D252,Entrada_Dados_Ano_2012!$AH$7:$AH$253)</f>
        <v>500</v>
      </c>
      <c r="AH252" s="40">
        <f>SUMIF(Entrada_Dados_Ano_2012!$C$7:$C$253,D252,Entrada_Dados_Ano_2012!$AI$7:$AI$253)</f>
        <v>0</v>
      </c>
      <c r="AI252" s="40">
        <f>SUMIF(Entrada_Dados_Ano_2012!$C$7:$C$253,D252,Entrada_Dados_Ano_2012!$AJ$7:$AJ$253)</f>
        <v>0</v>
      </c>
      <c r="AJ252" s="40">
        <f>SUMIF(Entrada_Dados_Ano_2012!$C$7:$C$253,D252,Entrada_Dados_Ano_2012!$AK$7:$AK$253)</f>
        <v>50</v>
      </c>
      <c r="AK252" s="40">
        <f>SUMIF(Entrada_Dados_Ano_2012!$C$7:$C$253,D252,Entrada_Dados_Ano_2012!$AL$7:$AL$253)</f>
        <v>0</v>
      </c>
      <c r="AL252" s="40">
        <f>SUMIF(Entrada_Dados_Ano_2012!$C$7:$C$253,D252,Entrada_Dados_Ano_2012!$AM$7:$AM$253)</f>
        <v>1800</v>
      </c>
      <c r="AM252" s="40">
        <f>SUMIF(Entrada_Dados_Ano_2012!$C$7:$C$253,D252,Entrada_Dados_Ano_2012!$AN$7:$AN$253)</f>
        <v>23500</v>
      </c>
      <c r="AN252" s="40">
        <f>SUMIF(Entrada_Dados_Ano_2012!$C$7:$C$253,D252,Entrada_Dados_Ano_2012!$AO$7:$AO$253)</f>
        <v>4600</v>
      </c>
      <c r="AO252" s="40">
        <f>SUMIF(Entrada_Dados_Ano_2012!$C$7:$C$253,D252,Entrada_Dados_Ano_2012!$AP$7:$AP$253)</f>
        <v>0</v>
      </c>
      <c r="AP252" s="145">
        <f>SUMIF(Entrada_Dados_Ano_2012!$C$7:$C$253,D252,Entrada_Dados_Ano_2012!$AQ$7:$AQ$253)</f>
        <v>0</v>
      </c>
      <c r="AQ252" s="142">
        <f>SUMIF(Entrada_Dados_Ano_2012!$C$7:$C$253,D252,Entrada_Dados_Ano_2012!$AT$7:$AT$253)</f>
        <v>0</v>
      </c>
      <c r="AR252" s="40">
        <f>SUMIF(Entrada_Dados_Ano_2012!$C$7:$C$253,D252,Entrada_Dados_Ano_2012!$AU$7:$AU$253)</f>
        <v>0</v>
      </c>
      <c r="AS252" s="40">
        <f>SUMIF(Entrada_Dados_Ano_2012!$C$7:$C$253,D252,Entrada_Dados_Ano_2012!$AV$7:$AV$253)</f>
        <v>0</v>
      </c>
      <c r="AT252" s="40">
        <f>SUMIF(Entrada_Dados_Ano_2012!$C$7:$C$253,D252,Entrada_Dados_Ano_2012!$AW$7:$AW$253)</f>
        <v>0</v>
      </c>
      <c r="AU252" s="40">
        <f>SUMIF(Entrada_Dados_Ano_2012!$C$7:$C$253,D252,Entrada_Dados_Ano_2012!$AX$7:$AX$253)</f>
        <v>27</v>
      </c>
      <c r="AV252" s="40">
        <f>SUMIF(Entrada_Dados_Ano_2012!$C$7:$C$253,D252,Entrada_Dados_Ano_2012!$AY$7:$AY$253)</f>
        <v>0</v>
      </c>
      <c r="AW252" s="40">
        <f>SUMIF(Entrada_Dados_Ano_2012!$C$7:$C$253,D252,Entrada_Dados_Ano_2012!$AZ$7:$AZ$253)</f>
        <v>1224000</v>
      </c>
      <c r="AX252" s="40">
        <f>SUMIF(Entrada_Dados_Ano_2012!$C$7:$C$253,D252,Entrada_Dados_Ano_2012!$BA$7:$BA$253)</f>
        <v>0</v>
      </c>
      <c r="AY252" s="40">
        <f>SUMIF(Entrada_Dados_Ano_2012!$C$7:$C$253,D252,Entrada_Dados_Ano_2012!$BB$7:$BB$253)</f>
        <v>0</v>
      </c>
      <c r="AZ252" s="40">
        <f>SUMIF(Entrada_Dados_Ano_2012!$C$7:$C$253,D252,Entrada_Dados_Ano_2012!$BC$7:$BC$253)</f>
        <v>1150</v>
      </c>
      <c r="BA252" s="40">
        <f>SUMIF(Entrada_Dados_Ano_2012!$C$7:$C$253,D252,Entrada_Dados_Ano_2012!$BD$7:$BD$253)</f>
        <v>0</v>
      </c>
      <c r="BB252" s="40">
        <f>SUMIF(Entrada_Dados_Ano_2012!$C$7:$C$253,D252,Entrada_Dados_Ano_2012!$BE$7:$BE$253)</f>
        <v>0</v>
      </c>
      <c r="BC252" s="40">
        <f>SUMIF(Entrada_Dados_Ano_2012!$C$7:$C$253,D252,Entrada_Dados_Ano_2012!$BF$7:$BF$253)</f>
        <v>615</v>
      </c>
      <c r="BD252" s="40">
        <f>SUMIF(Entrada_Dados_Ano_2012!$C$7:$C$253,D252,Entrada_Dados_Ano_2012!$BG$7:$BG$253)</f>
        <v>0</v>
      </c>
      <c r="BE252" s="40">
        <f>SUMIF(Entrada_Dados_Ano_2012!$C$7:$C$253,D252,Entrada_Dados_Ano_2012!$BH$7:$BH$253)</f>
        <v>7300</v>
      </c>
      <c r="BF252" s="40">
        <f>SUMIF(Entrada_Dados_Ano_2012!$C$7:$C$253,D252,Entrada_Dados_Ano_2012!$BI$7:$BI$253)</f>
        <v>54050</v>
      </c>
      <c r="BG252" s="40">
        <f>SUMIF(Entrada_Dados_Ano_2012!$C$7:$C$253,D252,Entrada_Dados_Ano_2012!$BJ$7:$BJ$253)</f>
        <v>13866</v>
      </c>
      <c r="BH252" s="40">
        <f>SUMIF(Entrada_Dados_Ano_2012!$C$7:$C$253,D252,Entrada_Dados_Ano_2012!$BK$7:$BK$253)</f>
        <v>0</v>
      </c>
      <c r="BI252" s="40">
        <f>SUMIF(Entrada_Dados_Ano_2012!$C$7:$C$253,D252,Entrada_Dados_Ano_2012!$BL$7:$BL$253)</f>
        <v>0</v>
      </c>
      <c r="BK252" s="80">
        <v>245</v>
      </c>
      <c r="BL252" s="81">
        <f t="shared" si="367"/>
        <v>0</v>
      </c>
      <c r="BM252" s="80" t="str">
        <f>IF(BL252=1,SUM($BL$8:BL252),"")</f>
        <v/>
      </c>
      <c r="BN252" s="86" t="str">
        <f t="shared" si="368"/>
        <v>Vicentinópolis</v>
      </c>
      <c r="BO252" s="117">
        <f t="shared" si="451"/>
        <v>0</v>
      </c>
      <c r="BP252" s="116">
        <f>HLOOKUP($BP$6,$BZ$6:DI252,BX252)</f>
        <v>0</v>
      </c>
      <c r="BQ252" s="117">
        <f>HLOOKUP($BQ$6,$DJ$6:ES252,BX252)</f>
        <v>0</v>
      </c>
      <c r="BR252" s="116">
        <f>HLOOKUP($BR$6,$ET$6:GC252,BX252)</f>
        <v>0</v>
      </c>
      <c r="BS252" s="84" t="str">
        <f t="shared" si="369"/>
        <v/>
      </c>
      <c r="BT252" s="96" t="str">
        <f>IF((SUM($BL251:$BL$254)=0),"",IF($BK252=VLOOKUP($BK252,$BM$8:$BM$254,1),IF(VLOOKUP($BK252,$BM$8:$BO$254,2)=0,"",VLOOKUP($BK252,$BM$8:$BO$254,3))," "))</f>
        <v/>
      </c>
      <c r="BU252" s="93" t="str">
        <f t="shared" si="370"/>
        <v/>
      </c>
      <c r="BV252" s="90" t="str">
        <f t="shared" si="371"/>
        <v/>
      </c>
      <c r="BW252" s="93" t="str">
        <f t="shared" si="372"/>
        <v/>
      </c>
      <c r="BX252" s="97">
        <v>247</v>
      </c>
      <c r="BY252" s="29"/>
      <c r="BZ252" s="113"/>
      <c r="CA252" s="113">
        <f t="shared" si="373"/>
        <v>0</v>
      </c>
      <c r="CB252" s="113">
        <f t="shared" si="374"/>
        <v>0</v>
      </c>
      <c r="CC252" s="113">
        <f t="shared" si="375"/>
        <v>0</v>
      </c>
      <c r="CD252" s="113">
        <f t="shared" si="376"/>
        <v>0</v>
      </c>
      <c r="CE252" s="113">
        <f t="shared" ca="1" si="377"/>
        <v>0</v>
      </c>
      <c r="CF252" s="113">
        <f t="shared" si="378"/>
        <v>10</v>
      </c>
      <c r="CG252" s="113">
        <f t="shared" si="379"/>
        <v>0</v>
      </c>
      <c r="CH252" s="113">
        <f t="shared" si="380"/>
        <v>0</v>
      </c>
      <c r="CI252" s="113">
        <f t="shared" si="340"/>
        <v>0</v>
      </c>
      <c r="CJ252" s="113">
        <f t="shared" si="341"/>
        <v>0</v>
      </c>
      <c r="CK252" s="113">
        <f t="shared" si="381"/>
        <v>15300</v>
      </c>
      <c r="CL252" s="113">
        <f t="shared" si="382"/>
        <v>0</v>
      </c>
      <c r="CM252" s="113">
        <f t="shared" si="383"/>
        <v>0</v>
      </c>
      <c r="CN252" s="113">
        <f t="shared" si="384"/>
        <v>0</v>
      </c>
      <c r="CO252" s="113">
        <f t="shared" si="385"/>
        <v>500</v>
      </c>
      <c r="CP252" s="113">
        <f t="shared" si="386"/>
        <v>0</v>
      </c>
      <c r="CQ252" s="113">
        <f t="shared" si="387"/>
        <v>0</v>
      </c>
      <c r="CR252" s="113">
        <f t="shared" si="388"/>
        <v>0</v>
      </c>
      <c r="CS252" s="113">
        <f t="shared" si="342"/>
        <v>0</v>
      </c>
      <c r="CT252" s="113">
        <f t="shared" si="343"/>
        <v>0</v>
      </c>
      <c r="CU252" s="113">
        <f t="shared" si="344"/>
        <v>0</v>
      </c>
      <c r="CV252" s="113">
        <f t="shared" si="345"/>
        <v>0</v>
      </c>
      <c r="CW252" s="113">
        <f t="shared" si="389"/>
        <v>50</v>
      </c>
      <c r="CX252" s="113">
        <f t="shared" si="346"/>
        <v>0</v>
      </c>
      <c r="CY252" s="113">
        <f t="shared" si="347"/>
        <v>0</v>
      </c>
      <c r="CZ252" s="113">
        <f t="shared" si="348"/>
        <v>0</v>
      </c>
      <c r="DA252" s="113">
        <f t="shared" si="390"/>
        <v>0</v>
      </c>
      <c r="DB252" s="113">
        <f t="shared" si="391"/>
        <v>1800</v>
      </c>
      <c r="DC252" s="113">
        <f t="shared" si="392"/>
        <v>0</v>
      </c>
      <c r="DD252" s="113">
        <f t="shared" si="393"/>
        <v>23500</v>
      </c>
      <c r="DE252" s="113">
        <f t="shared" si="394"/>
        <v>4600</v>
      </c>
      <c r="DF252" s="113">
        <f t="shared" si="395"/>
        <v>0</v>
      </c>
      <c r="DG252" s="113">
        <f t="shared" si="396"/>
        <v>0</v>
      </c>
      <c r="DH252" s="113">
        <f t="shared" si="397"/>
        <v>0</v>
      </c>
      <c r="DI252" s="113">
        <f t="shared" si="398"/>
        <v>0</v>
      </c>
      <c r="DJ252" s="113"/>
      <c r="DK252" s="113">
        <f t="shared" si="399"/>
        <v>0</v>
      </c>
      <c r="DL252" s="113">
        <f t="shared" si="400"/>
        <v>0</v>
      </c>
      <c r="DM252" s="113">
        <f t="shared" si="401"/>
        <v>0</v>
      </c>
      <c r="DN252" s="113">
        <f t="shared" si="402"/>
        <v>0</v>
      </c>
      <c r="DO252" s="113">
        <f t="shared" si="403"/>
        <v>0</v>
      </c>
      <c r="DP252" s="113">
        <f t="shared" si="404"/>
        <v>10</v>
      </c>
      <c r="DQ252" s="113">
        <f t="shared" si="405"/>
        <v>0</v>
      </c>
      <c r="DR252" s="113">
        <f t="shared" si="406"/>
        <v>0</v>
      </c>
      <c r="DS252" s="113">
        <f t="shared" si="349"/>
        <v>0</v>
      </c>
      <c r="DT252" s="113">
        <f t="shared" si="350"/>
        <v>0</v>
      </c>
      <c r="DU252" s="113">
        <f t="shared" si="407"/>
        <v>15300</v>
      </c>
      <c r="DV252" s="113">
        <f t="shared" si="408"/>
        <v>0</v>
      </c>
      <c r="DW252" s="113">
        <f t="shared" si="409"/>
        <v>0</v>
      </c>
      <c r="DX252" s="113">
        <f t="shared" si="410"/>
        <v>0</v>
      </c>
      <c r="DY252" s="113">
        <f t="shared" si="411"/>
        <v>500</v>
      </c>
      <c r="DZ252" s="113">
        <f t="shared" si="412"/>
        <v>0</v>
      </c>
      <c r="EA252" s="113">
        <f t="shared" si="413"/>
        <v>0</v>
      </c>
      <c r="EB252" s="113">
        <f t="shared" si="414"/>
        <v>0</v>
      </c>
      <c r="EC252" s="113">
        <f t="shared" si="351"/>
        <v>0</v>
      </c>
      <c r="ED252" s="113">
        <f t="shared" si="352"/>
        <v>0</v>
      </c>
      <c r="EE252" s="113">
        <f t="shared" si="353"/>
        <v>0</v>
      </c>
      <c r="EF252" s="113">
        <f t="shared" si="354"/>
        <v>0</v>
      </c>
      <c r="EG252" s="113">
        <f t="shared" si="415"/>
        <v>50</v>
      </c>
      <c r="EH252" s="113">
        <f t="shared" si="355"/>
        <v>0</v>
      </c>
      <c r="EI252" s="113">
        <f t="shared" si="356"/>
        <v>0</v>
      </c>
      <c r="EJ252" s="113">
        <f t="shared" si="357"/>
        <v>0</v>
      </c>
      <c r="EK252" s="113">
        <f t="shared" si="416"/>
        <v>0</v>
      </c>
      <c r="EL252" s="113">
        <f t="shared" si="417"/>
        <v>1800</v>
      </c>
      <c r="EM252" s="113">
        <f t="shared" si="418"/>
        <v>0</v>
      </c>
      <c r="EN252" s="113">
        <f t="shared" si="419"/>
        <v>23500</v>
      </c>
      <c r="EO252" s="113">
        <f t="shared" si="420"/>
        <v>4600</v>
      </c>
      <c r="EP252" s="113">
        <f t="shared" si="421"/>
        <v>0</v>
      </c>
      <c r="EQ252" s="113">
        <f t="shared" si="422"/>
        <v>0</v>
      </c>
      <c r="ER252" s="113">
        <f t="shared" si="423"/>
        <v>0</v>
      </c>
      <c r="ES252" s="113">
        <f t="shared" si="424"/>
        <v>0</v>
      </c>
      <c r="ET252" s="113"/>
      <c r="EU252" s="113">
        <f t="shared" si="425"/>
        <v>0</v>
      </c>
      <c r="EV252" s="113">
        <f t="shared" si="426"/>
        <v>0</v>
      </c>
      <c r="EW252" s="113">
        <f t="shared" si="427"/>
        <v>0</v>
      </c>
      <c r="EX252" s="113">
        <f t="shared" si="428"/>
        <v>0</v>
      </c>
      <c r="EY252" s="113">
        <f t="shared" si="429"/>
        <v>0</v>
      </c>
      <c r="EZ252" s="113">
        <f t="shared" si="430"/>
        <v>27</v>
      </c>
      <c r="FA252" s="113">
        <f t="shared" si="431"/>
        <v>0</v>
      </c>
      <c r="FB252" s="113">
        <f t="shared" si="432"/>
        <v>0</v>
      </c>
      <c r="FC252" s="113">
        <f t="shared" si="358"/>
        <v>0</v>
      </c>
      <c r="FD252" s="113">
        <f t="shared" si="359"/>
        <v>0</v>
      </c>
      <c r="FE252" s="113">
        <f t="shared" si="433"/>
        <v>1224000</v>
      </c>
      <c r="FF252" s="113">
        <f t="shared" si="434"/>
        <v>0</v>
      </c>
      <c r="FG252" s="113">
        <f t="shared" si="435"/>
        <v>0</v>
      </c>
      <c r="FH252" s="113">
        <f t="shared" si="436"/>
        <v>0</v>
      </c>
      <c r="FI252" s="113">
        <f t="shared" si="437"/>
        <v>1150</v>
      </c>
      <c r="FJ252" s="113">
        <f t="shared" si="438"/>
        <v>0</v>
      </c>
      <c r="FK252" s="113">
        <f t="shared" si="439"/>
        <v>0</v>
      </c>
      <c r="FL252" s="113">
        <f t="shared" si="440"/>
        <v>0</v>
      </c>
      <c r="FM252" s="113">
        <f t="shared" si="360"/>
        <v>0</v>
      </c>
      <c r="FN252" s="113">
        <f t="shared" si="361"/>
        <v>0</v>
      </c>
      <c r="FO252" s="113">
        <f t="shared" si="362"/>
        <v>0</v>
      </c>
      <c r="FP252" s="113">
        <f t="shared" si="363"/>
        <v>0</v>
      </c>
      <c r="FQ252" s="113">
        <f t="shared" si="441"/>
        <v>615</v>
      </c>
      <c r="FR252" s="113">
        <f t="shared" si="364"/>
        <v>0</v>
      </c>
      <c r="FS252" s="113">
        <f t="shared" si="365"/>
        <v>0</v>
      </c>
      <c r="FT252" s="113">
        <f t="shared" si="366"/>
        <v>0</v>
      </c>
      <c r="FU252" s="113">
        <f t="shared" si="442"/>
        <v>0</v>
      </c>
      <c r="FV252" s="113">
        <f t="shared" si="443"/>
        <v>7300</v>
      </c>
      <c r="FW252" s="113">
        <f t="shared" si="444"/>
        <v>0</v>
      </c>
      <c r="FX252" s="113">
        <f t="shared" si="445"/>
        <v>54050</v>
      </c>
      <c r="FY252" s="113">
        <f t="shared" si="446"/>
        <v>13866</v>
      </c>
      <c r="FZ252" s="113">
        <f t="shared" si="447"/>
        <v>0</v>
      </c>
      <c r="GA252" s="113">
        <f t="shared" si="448"/>
        <v>0</v>
      </c>
      <c r="GB252" s="113">
        <f t="shared" si="449"/>
        <v>0</v>
      </c>
      <c r="GC252" s="113">
        <f t="shared" si="450"/>
        <v>0</v>
      </c>
    </row>
    <row r="253" spans="1:185" ht="12.75" customHeight="1" x14ac:dyDescent="0.2">
      <c r="B253" s="124">
        <v>246</v>
      </c>
      <c r="C253" s="121" t="s">
        <v>510</v>
      </c>
      <c r="D253" s="126" t="s">
        <v>283</v>
      </c>
      <c r="E253" s="40">
        <f>SUMIF(Entrada_Dados_Ano_2012!$C$7:$C$253,D253,Entrada_Dados_Ano_2012!$D$7:$D$253)</f>
        <v>0</v>
      </c>
      <c r="F253" s="40">
        <f>SUMIF(Entrada_Dados_Ano_2012!$C$7:$C$253,D253,Entrada_Dados_Ano_2012!$E$7:$E$253)</f>
        <v>0</v>
      </c>
      <c r="G253" s="40">
        <f>SUMIF(Entrada_Dados_Ano_2012!$C$7:$C$253,D253,Entrada_Dados_Ano_2012!$F$7:$F$253)</f>
        <v>0</v>
      </c>
      <c r="H253" s="40">
        <f ca="1">SUMIF(Entrada_Dados_Ano_2012!$C$7:$C$253,D253,Entrada_Dados_Ano_2012!$G$7:$G$251)</f>
        <v>0</v>
      </c>
      <c r="I253" s="40">
        <f>SUMIF(Entrada_Dados_Ano_2012!$C$7:$C$251,D253,Entrada_Dados_Ano_2012!$H$7:$H$253)</f>
        <v>130</v>
      </c>
      <c r="J253" s="40">
        <f>SUMIF(Entrada_Dados_Ano_2012!$C$7:$C$253,D253,Entrada_Dados_Ano_2012!$I$7:$I$253)</f>
        <v>0</v>
      </c>
      <c r="K253" s="40">
        <f>SUMIF(Entrada_Dados_Ano_2012!$C$7:$C$253,D253,Entrada_Dados_Ano_2012!$J$7:$J$253)</f>
        <v>6612</v>
      </c>
      <c r="L253" s="40">
        <f>SUMIF(Entrada_Dados_Ano_2012!$C$7:$C$253,D253,Entrada_Dados_Ano_2012!$K$7:$K$253)</f>
        <v>0</v>
      </c>
      <c r="M253" s="40">
        <f>SUMIF(Entrada_Dados_Ano_2012!$C$7:$C$253,D253,Entrada_Dados_Ano_2012!$L$7:$L$253)</f>
        <v>0</v>
      </c>
      <c r="N253" s="40">
        <f>SUMIF(Entrada_Dados_Ano_2012!$C$7:$C$253,D253,Entrada_Dados_Ano_2012!$M$7:$M$253)</f>
        <v>50</v>
      </c>
      <c r="O253" s="40">
        <f>SUMIF(Entrada_Dados_Ano_2012!$C$7:$C$253,D253,Entrada_Dados_Ano_2012!$N$7:$N$253)</f>
        <v>0</v>
      </c>
      <c r="P253" s="40">
        <f>SUMIF(Entrada_Dados_Ano_2012!$C$7:$C$253,D253,Entrada_Dados_Ano_2012!$O$7:$O$253)</f>
        <v>0</v>
      </c>
      <c r="Q253" s="40">
        <f>SUMIF(Entrada_Dados_Ano_2012!$C$7:$C$253,D253,Entrada_Dados_Ano_2012!$P$7:$P$253)</f>
        <v>45</v>
      </c>
      <c r="R253" s="40">
        <f>SUMIF(Entrada_Dados_Ano_2012!$C$7:$C$253,D253,Entrada_Dados_Ano_2012!$Q$7:$Q$253)</f>
        <v>0</v>
      </c>
      <c r="S253" s="40">
        <f>SUMIF(Entrada_Dados_Ano_2012!$C$7:$C$253,D253,Entrada_Dados_Ano_2012!$R$7:$R$253)</f>
        <v>1600</v>
      </c>
      <c r="T253" s="40">
        <f>SUMIF(Entrada_Dados_Ano_2012!$C$7:$C$253,D253,Entrada_Dados_Ano_2012!$S$7:$S$253)</f>
        <v>500</v>
      </c>
      <c r="U253" s="40">
        <f>SUMIF(Entrada_Dados_Ano_2012!$C$7:$C$253,D253,Entrada_Dados_Ano_2012!$T$7:$T$253)</f>
        <v>200</v>
      </c>
      <c r="V253" s="40">
        <f>SUMIF(Entrada_Dados_Ano_2012!$C$7:$C$253,D253,Entrada_Dados_Ano_2012!$U$7:$U$253)</f>
        <v>0</v>
      </c>
      <c r="W253" s="145">
        <f>SUMIF(Entrada_Dados_Ano_2012!$C$7:$C$253,D253,Entrada_Dados_Ano_2012!$V$7:$V$253)</f>
        <v>0</v>
      </c>
      <c r="X253" s="142">
        <f>SUMIF(Entrada_Dados_Ano_2012!$C$7:$C$253,D253,Entrada_Dados_Ano_2012!$Y$7:$Y$253)</f>
        <v>0</v>
      </c>
      <c r="Y253" s="40">
        <f>SUMIF(Entrada_Dados_Ano_2012!$C$7:$C$253,D253,Entrada_Dados_Ano_2012!$Z$7:$Z$253)</f>
        <v>0</v>
      </c>
      <c r="Z253" s="40">
        <f>SUMIF(Entrada_Dados_Ano_2012!$C$7:$C$253,D253,Entrada_Dados_Ano_2012!$AA$7:$AA$253)</f>
        <v>0</v>
      </c>
      <c r="AA253" s="40">
        <f>SUMIF(Entrada_Dados_Ano_2012!$C$7:$C$253,D253,Entrada_Dados_Ano_2012!$AB$7:$AB$253)</f>
        <v>0</v>
      </c>
      <c r="AB253" s="40">
        <f>SUMIF(Entrada_Dados_Ano_2012!$C$7:$C$253,D253,Entrada_Dados_Ano_2012!$AC$7:$AC$253)</f>
        <v>130</v>
      </c>
      <c r="AC253" s="40">
        <f>SUMIF(Entrada_Dados_Ano_2012!$C$7:$C$253,D253,Entrada_Dados_Ano_2012!$AD$7:$AD$253)</f>
        <v>0</v>
      </c>
      <c r="AD253" s="40">
        <f>SUMIF(Entrada_Dados_Ano_2012!$C$7:$C$253,D253,Entrada_Dados_Ano_2012!$AE$7:$AE$253)</f>
        <v>6612</v>
      </c>
      <c r="AE253" s="40">
        <f>SUMIF(Entrada_Dados_Ano_2012!$C$7:$C$253,D253,Entrada_Dados_Ano_2012!$AF$7:$AF$253)</f>
        <v>0</v>
      </c>
      <c r="AF253" s="40">
        <f>SUMIF(Entrada_Dados_Ano_2012!$C$7:$C$253,D253,Entrada_Dados_Ano_2012!$AG$7:$AG$253)</f>
        <v>0</v>
      </c>
      <c r="AG253" s="40">
        <f>SUMIF(Entrada_Dados_Ano_2012!$C$7:$C$253,D253,Entrada_Dados_Ano_2012!$AH$7:$AH$253)</f>
        <v>50</v>
      </c>
      <c r="AH253" s="40">
        <f>SUMIF(Entrada_Dados_Ano_2012!$C$7:$C$253,D253,Entrada_Dados_Ano_2012!$AI$7:$AI$253)</f>
        <v>0</v>
      </c>
      <c r="AI253" s="40">
        <f>SUMIF(Entrada_Dados_Ano_2012!$C$7:$C$253,D253,Entrada_Dados_Ano_2012!$AJ$7:$AJ$253)</f>
        <v>0</v>
      </c>
      <c r="AJ253" s="40">
        <f>SUMIF(Entrada_Dados_Ano_2012!$C$7:$C$253,D253,Entrada_Dados_Ano_2012!$AK$7:$AK$253)</f>
        <v>45</v>
      </c>
      <c r="AK253" s="40">
        <f>SUMIF(Entrada_Dados_Ano_2012!$C$7:$C$253,D253,Entrada_Dados_Ano_2012!$AL$7:$AL$253)</f>
        <v>0</v>
      </c>
      <c r="AL253" s="40">
        <f>SUMIF(Entrada_Dados_Ano_2012!$C$7:$C$253,D253,Entrada_Dados_Ano_2012!$AM$7:$AM$253)</f>
        <v>1600</v>
      </c>
      <c r="AM253" s="40">
        <f>SUMIF(Entrada_Dados_Ano_2012!$C$7:$C$253,D253,Entrada_Dados_Ano_2012!$AN$7:$AN$253)</f>
        <v>500</v>
      </c>
      <c r="AN253" s="40">
        <f>SUMIF(Entrada_Dados_Ano_2012!$C$7:$C$253,D253,Entrada_Dados_Ano_2012!$AO$7:$AO$253)</f>
        <v>200</v>
      </c>
      <c r="AO253" s="40">
        <f>SUMIF(Entrada_Dados_Ano_2012!$C$7:$C$253,D253,Entrada_Dados_Ano_2012!$AP$7:$AP$253)</f>
        <v>0</v>
      </c>
      <c r="AP253" s="145">
        <f>SUMIF(Entrada_Dados_Ano_2012!$C$7:$C$253,D253,Entrada_Dados_Ano_2012!$AQ$7:$AQ$253)</f>
        <v>0</v>
      </c>
      <c r="AQ253" s="142">
        <f>SUMIF(Entrada_Dados_Ano_2012!$C$7:$C$253,D253,Entrada_Dados_Ano_2012!$AT$7:$AT$253)</f>
        <v>0</v>
      </c>
      <c r="AR253" s="40">
        <f>SUMIF(Entrada_Dados_Ano_2012!$C$7:$C$253,D253,Entrada_Dados_Ano_2012!$AU$7:$AU$253)</f>
        <v>0</v>
      </c>
      <c r="AS253" s="40">
        <f>SUMIF(Entrada_Dados_Ano_2012!$C$7:$C$253,D253,Entrada_Dados_Ano_2012!$AV$7:$AV$253)</f>
        <v>0</v>
      </c>
      <c r="AT253" s="40">
        <f>SUMIF(Entrada_Dados_Ano_2012!$C$7:$C$253,D253,Entrada_Dados_Ano_2012!$AW$7:$AW$253)</f>
        <v>0</v>
      </c>
      <c r="AU253" s="40">
        <f>SUMIF(Entrada_Dados_Ano_2012!$C$7:$C$253,D253,Entrada_Dados_Ano_2012!$AX$7:$AX$253)</f>
        <v>196</v>
      </c>
      <c r="AV253" s="40">
        <f>SUMIF(Entrada_Dados_Ano_2012!$C$7:$C$253,D253,Entrada_Dados_Ano_2012!$AY$7:$AY$253)</f>
        <v>0</v>
      </c>
      <c r="AW253" s="40">
        <f>SUMIF(Entrada_Dados_Ano_2012!$C$7:$C$253,D253,Entrada_Dados_Ano_2012!$AZ$7:$AZ$253)</f>
        <v>659840</v>
      </c>
      <c r="AX253" s="40">
        <f>SUMIF(Entrada_Dados_Ano_2012!$C$7:$C$253,D253,Entrada_Dados_Ano_2012!$BA$7:$BA$253)</f>
        <v>0</v>
      </c>
      <c r="AY253" s="40">
        <f>SUMIF(Entrada_Dados_Ano_2012!$C$7:$C$253,D253,Entrada_Dados_Ano_2012!$BB$7:$BB$253)</f>
        <v>0</v>
      </c>
      <c r="AZ253" s="40">
        <f>SUMIF(Entrada_Dados_Ano_2012!$C$7:$C$253,D253,Entrada_Dados_Ano_2012!$BC$7:$BC$253)</f>
        <v>77</v>
      </c>
      <c r="BA253" s="40">
        <f>SUMIF(Entrada_Dados_Ano_2012!$C$7:$C$253,D253,Entrada_Dados_Ano_2012!$BD$7:$BD$253)</f>
        <v>0</v>
      </c>
      <c r="BB253" s="40">
        <f>SUMIF(Entrada_Dados_Ano_2012!$C$7:$C$253,D253,Entrada_Dados_Ano_2012!$BE$7:$BE$253)</f>
        <v>0</v>
      </c>
      <c r="BC253" s="40">
        <f>SUMIF(Entrada_Dados_Ano_2012!$C$7:$C$253,D253,Entrada_Dados_Ano_2012!$BF$7:$BF$253)</f>
        <v>735</v>
      </c>
      <c r="BD253" s="40">
        <f>SUMIF(Entrada_Dados_Ano_2012!$C$7:$C$253,D253,Entrada_Dados_Ano_2012!$BG$7:$BG$253)</f>
        <v>0</v>
      </c>
      <c r="BE253" s="40">
        <f>SUMIF(Entrada_Dados_Ano_2012!$C$7:$C$253,D253,Entrada_Dados_Ano_2012!$BH$7:$BH$253)</f>
        <v>5600</v>
      </c>
      <c r="BF253" s="40">
        <f>SUMIF(Entrada_Dados_Ano_2012!$C$7:$C$253,D253,Entrada_Dados_Ano_2012!$BI$7:$BI$253)</f>
        <v>1350</v>
      </c>
      <c r="BG253" s="40">
        <f>SUMIF(Entrada_Dados_Ano_2012!$C$7:$C$253,D253,Entrada_Dados_Ano_2012!$BJ$7:$BJ$253)</f>
        <v>600</v>
      </c>
      <c r="BH253" s="40">
        <f>SUMIF(Entrada_Dados_Ano_2012!$C$7:$C$253,D253,Entrada_Dados_Ano_2012!$BK$7:$BK$253)</f>
        <v>0</v>
      </c>
      <c r="BI253" s="40">
        <f>SUMIF(Entrada_Dados_Ano_2012!$C$7:$C$253,D253,Entrada_Dados_Ano_2012!$BL$7:$BL$253)</f>
        <v>0</v>
      </c>
      <c r="BK253" s="80">
        <v>246</v>
      </c>
      <c r="BL253" s="81">
        <f t="shared" si="367"/>
        <v>0</v>
      </c>
      <c r="BM253" s="80" t="str">
        <f>IF(BL253=1,SUM($BL$8:BL253),"")</f>
        <v/>
      </c>
      <c r="BN253" s="86" t="str">
        <f t="shared" si="368"/>
        <v>Vila Boa</v>
      </c>
      <c r="BO253" s="117">
        <f t="shared" si="451"/>
        <v>0</v>
      </c>
      <c r="BP253" s="116">
        <f>HLOOKUP($BP$6,$BZ$6:DI253,BX253)</f>
        <v>0</v>
      </c>
      <c r="BQ253" s="117">
        <f>HLOOKUP($BQ$6,$DJ$6:ES253,BX253)</f>
        <v>0</v>
      </c>
      <c r="BR253" s="116">
        <f>HLOOKUP($BR$6,$ET$6:GC253,BX253)</f>
        <v>0</v>
      </c>
      <c r="BS253" s="84" t="str">
        <f t="shared" si="369"/>
        <v/>
      </c>
      <c r="BT253" s="96" t="str">
        <f>IF((SUM($BL252:$BL$254)=0),"",IF($BK253=VLOOKUP($BK253,$BM$8:$BM$254,1),IF(VLOOKUP($BK253,$BM$8:$BO$254,2)=0,"",VLOOKUP($BK253,$BM$8:$BO$254,3))," "))</f>
        <v/>
      </c>
      <c r="BU253" s="93" t="str">
        <f t="shared" si="370"/>
        <v/>
      </c>
      <c r="BV253" s="90" t="str">
        <f t="shared" si="371"/>
        <v/>
      </c>
      <c r="BW253" s="93" t="str">
        <f t="shared" si="372"/>
        <v/>
      </c>
      <c r="BX253" s="97">
        <v>248</v>
      </c>
      <c r="BY253" s="29"/>
      <c r="BZ253" s="113"/>
      <c r="CA253" s="113">
        <f t="shared" si="373"/>
        <v>0</v>
      </c>
      <c r="CB253" s="113">
        <f t="shared" si="374"/>
        <v>0</v>
      </c>
      <c r="CC253" s="113">
        <f t="shared" si="375"/>
        <v>0</v>
      </c>
      <c r="CD253" s="113">
        <f t="shared" si="376"/>
        <v>0</v>
      </c>
      <c r="CE253" s="113">
        <f t="shared" ca="1" si="377"/>
        <v>0</v>
      </c>
      <c r="CF253" s="113">
        <f t="shared" si="378"/>
        <v>130</v>
      </c>
      <c r="CG253" s="113">
        <f t="shared" si="379"/>
        <v>15</v>
      </c>
      <c r="CH253" s="113">
        <f t="shared" si="380"/>
        <v>0</v>
      </c>
      <c r="CI253" s="113">
        <f t="shared" si="340"/>
        <v>0</v>
      </c>
      <c r="CJ253" s="113">
        <f t="shared" si="341"/>
        <v>6</v>
      </c>
      <c r="CK253" s="113">
        <f t="shared" si="381"/>
        <v>6612</v>
      </c>
      <c r="CL253" s="113">
        <f t="shared" si="382"/>
        <v>0</v>
      </c>
      <c r="CM253" s="113">
        <f t="shared" si="383"/>
        <v>125</v>
      </c>
      <c r="CN253" s="113">
        <f t="shared" si="384"/>
        <v>0</v>
      </c>
      <c r="CO253" s="113">
        <f t="shared" si="385"/>
        <v>50</v>
      </c>
      <c r="CP253" s="113">
        <f t="shared" si="386"/>
        <v>0</v>
      </c>
      <c r="CQ253" s="113">
        <f t="shared" si="387"/>
        <v>0</v>
      </c>
      <c r="CR253" s="113">
        <f t="shared" si="388"/>
        <v>0</v>
      </c>
      <c r="CS253" s="113">
        <f t="shared" si="342"/>
        <v>0</v>
      </c>
      <c r="CT253" s="113">
        <f t="shared" si="343"/>
        <v>0</v>
      </c>
      <c r="CU253" s="113">
        <f t="shared" si="344"/>
        <v>0</v>
      </c>
      <c r="CV253" s="113">
        <f t="shared" si="345"/>
        <v>0</v>
      </c>
      <c r="CW253" s="113">
        <f t="shared" si="389"/>
        <v>45</v>
      </c>
      <c r="CX253" s="113">
        <f t="shared" si="346"/>
        <v>0</v>
      </c>
      <c r="CY253" s="113">
        <f t="shared" si="347"/>
        <v>0</v>
      </c>
      <c r="CZ253" s="113">
        <f t="shared" si="348"/>
        <v>0</v>
      </c>
      <c r="DA253" s="113">
        <f t="shared" si="390"/>
        <v>0</v>
      </c>
      <c r="DB253" s="113">
        <f t="shared" si="391"/>
        <v>1600</v>
      </c>
      <c r="DC253" s="113">
        <f t="shared" si="392"/>
        <v>0</v>
      </c>
      <c r="DD253" s="113">
        <f t="shared" si="393"/>
        <v>500</v>
      </c>
      <c r="DE253" s="113">
        <f t="shared" si="394"/>
        <v>200</v>
      </c>
      <c r="DF253" s="113">
        <f t="shared" si="395"/>
        <v>0</v>
      </c>
      <c r="DG253" s="113">
        <f t="shared" si="396"/>
        <v>0</v>
      </c>
      <c r="DH253" s="113">
        <f t="shared" si="397"/>
        <v>0</v>
      </c>
      <c r="DI253" s="113">
        <f t="shared" si="398"/>
        <v>0</v>
      </c>
      <c r="DJ253" s="113"/>
      <c r="DK253" s="113">
        <f t="shared" si="399"/>
        <v>0</v>
      </c>
      <c r="DL253" s="113">
        <f t="shared" si="400"/>
        <v>0</v>
      </c>
      <c r="DM253" s="113">
        <f t="shared" si="401"/>
        <v>0</v>
      </c>
      <c r="DN253" s="113">
        <f t="shared" si="402"/>
        <v>0</v>
      </c>
      <c r="DO253" s="113">
        <f t="shared" si="403"/>
        <v>0</v>
      </c>
      <c r="DP253" s="113">
        <f t="shared" si="404"/>
        <v>130</v>
      </c>
      <c r="DQ253" s="113">
        <f t="shared" si="405"/>
        <v>15</v>
      </c>
      <c r="DR253" s="113">
        <f t="shared" si="406"/>
        <v>0</v>
      </c>
      <c r="DS253" s="113">
        <f t="shared" si="349"/>
        <v>0</v>
      </c>
      <c r="DT253" s="113">
        <f t="shared" si="350"/>
        <v>6</v>
      </c>
      <c r="DU253" s="113">
        <f t="shared" si="407"/>
        <v>6612</v>
      </c>
      <c r="DV253" s="113">
        <f t="shared" si="408"/>
        <v>0</v>
      </c>
      <c r="DW253" s="113">
        <f t="shared" si="409"/>
        <v>125</v>
      </c>
      <c r="DX253" s="113">
        <f t="shared" si="410"/>
        <v>0</v>
      </c>
      <c r="DY253" s="113">
        <f t="shared" si="411"/>
        <v>50</v>
      </c>
      <c r="DZ253" s="113">
        <f t="shared" si="412"/>
        <v>0</v>
      </c>
      <c r="EA253" s="113">
        <f t="shared" si="413"/>
        <v>0</v>
      </c>
      <c r="EB253" s="113">
        <f t="shared" si="414"/>
        <v>0</v>
      </c>
      <c r="EC253" s="113">
        <f t="shared" si="351"/>
        <v>0</v>
      </c>
      <c r="ED253" s="113">
        <f t="shared" si="352"/>
        <v>0</v>
      </c>
      <c r="EE253" s="113">
        <f t="shared" si="353"/>
        <v>0</v>
      </c>
      <c r="EF253" s="113">
        <f t="shared" si="354"/>
        <v>0</v>
      </c>
      <c r="EG253" s="113">
        <f t="shared" si="415"/>
        <v>45</v>
      </c>
      <c r="EH253" s="113">
        <f t="shared" si="355"/>
        <v>0</v>
      </c>
      <c r="EI253" s="113">
        <f t="shared" si="356"/>
        <v>0</v>
      </c>
      <c r="EJ253" s="113">
        <f t="shared" si="357"/>
        <v>0</v>
      </c>
      <c r="EK253" s="113">
        <f t="shared" si="416"/>
        <v>0</v>
      </c>
      <c r="EL253" s="113">
        <f t="shared" si="417"/>
        <v>1600</v>
      </c>
      <c r="EM253" s="113">
        <f t="shared" si="418"/>
        <v>0</v>
      </c>
      <c r="EN253" s="113">
        <f t="shared" si="419"/>
        <v>500</v>
      </c>
      <c r="EO253" s="113">
        <f t="shared" si="420"/>
        <v>200</v>
      </c>
      <c r="EP253" s="113">
        <f t="shared" si="421"/>
        <v>0</v>
      </c>
      <c r="EQ253" s="113">
        <f t="shared" si="422"/>
        <v>0</v>
      </c>
      <c r="ER253" s="113">
        <f t="shared" si="423"/>
        <v>0</v>
      </c>
      <c r="ES253" s="113">
        <f t="shared" si="424"/>
        <v>0</v>
      </c>
      <c r="ET253" s="113"/>
      <c r="EU253" s="113">
        <f t="shared" si="425"/>
        <v>0</v>
      </c>
      <c r="EV253" s="113">
        <f t="shared" si="426"/>
        <v>0</v>
      </c>
      <c r="EW253" s="113">
        <f t="shared" si="427"/>
        <v>0</v>
      </c>
      <c r="EX253" s="113">
        <f t="shared" si="428"/>
        <v>0</v>
      </c>
      <c r="EY253" s="113">
        <f t="shared" si="429"/>
        <v>0</v>
      </c>
      <c r="EZ253" s="113">
        <f t="shared" si="430"/>
        <v>196</v>
      </c>
      <c r="FA253" s="113">
        <f t="shared" si="431"/>
        <v>120</v>
      </c>
      <c r="FB253" s="113">
        <f t="shared" si="432"/>
        <v>0</v>
      </c>
      <c r="FC253" s="113">
        <f t="shared" si="358"/>
        <v>0</v>
      </c>
      <c r="FD253" s="113">
        <f t="shared" si="359"/>
        <v>6</v>
      </c>
      <c r="FE253" s="113">
        <f t="shared" si="433"/>
        <v>659840</v>
      </c>
      <c r="FF253" s="113">
        <f t="shared" si="434"/>
        <v>0</v>
      </c>
      <c r="FG253" s="113">
        <f t="shared" si="435"/>
        <v>2500</v>
      </c>
      <c r="FH253" s="113">
        <f t="shared" si="436"/>
        <v>0</v>
      </c>
      <c r="FI253" s="113">
        <f t="shared" si="437"/>
        <v>77</v>
      </c>
      <c r="FJ253" s="113">
        <f t="shared" si="438"/>
        <v>0</v>
      </c>
      <c r="FK253" s="113">
        <f t="shared" si="439"/>
        <v>0</v>
      </c>
      <c r="FL253" s="113">
        <f t="shared" si="440"/>
        <v>0</v>
      </c>
      <c r="FM253" s="113">
        <f t="shared" si="360"/>
        <v>0</v>
      </c>
      <c r="FN253" s="113">
        <f t="shared" si="361"/>
        <v>0</v>
      </c>
      <c r="FO253" s="113">
        <f t="shared" si="362"/>
        <v>0</v>
      </c>
      <c r="FP253" s="113">
        <f t="shared" si="363"/>
        <v>0</v>
      </c>
      <c r="FQ253" s="113">
        <f t="shared" si="441"/>
        <v>735</v>
      </c>
      <c r="FR253" s="113">
        <f t="shared" si="364"/>
        <v>0</v>
      </c>
      <c r="FS253" s="113">
        <f t="shared" si="365"/>
        <v>0</v>
      </c>
      <c r="FT253" s="113">
        <f t="shared" si="366"/>
        <v>0</v>
      </c>
      <c r="FU253" s="113">
        <f t="shared" si="442"/>
        <v>0</v>
      </c>
      <c r="FV253" s="113">
        <f t="shared" si="443"/>
        <v>5600</v>
      </c>
      <c r="FW253" s="113">
        <f t="shared" si="444"/>
        <v>0</v>
      </c>
      <c r="FX253" s="113">
        <f t="shared" si="445"/>
        <v>1350</v>
      </c>
      <c r="FY253" s="113">
        <f t="shared" si="446"/>
        <v>600</v>
      </c>
      <c r="FZ253" s="113">
        <f t="shared" si="447"/>
        <v>0</v>
      </c>
      <c r="GA253" s="113">
        <f t="shared" si="448"/>
        <v>0</v>
      </c>
      <c r="GB253" s="113">
        <f t="shared" si="449"/>
        <v>0</v>
      </c>
      <c r="GC253" s="113">
        <f t="shared" si="450"/>
        <v>0</v>
      </c>
    </row>
    <row r="254" spans="1:185" ht="12.75" customHeight="1" thickBot="1" x14ac:dyDescent="0.25">
      <c r="B254" s="138">
        <v>247</v>
      </c>
      <c r="C254" s="121" t="s">
        <v>511</v>
      </c>
      <c r="D254" s="126" t="s">
        <v>284</v>
      </c>
      <c r="E254" s="40">
        <f>SUMIF(Entrada_Dados_Ano_2012!$C$7:$C$253,D254,Entrada_Dados_Ano_2012!$D$7:$D$253)</f>
        <v>0</v>
      </c>
      <c r="F254" s="40">
        <f>SUMIF(Entrada_Dados_Ano_2012!$C$7:$C$253,D254,Entrada_Dados_Ano_2012!$E$7:$E$253)</f>
        <v>0</v>
      </c>
      <c r="G254" s="40">
        <f>SUMIF(Entrada_Dados_Ano_2012!$C$7:$C$253,D254,Entrada_Dados_Ano_2012!$F$7:$F$253)</f>
        <v>0</v>
      </c>
      <c r="H254" s="40">
        <f ca="1">SUMIF(Entrada_Dados_Ano_2012!$C$7:$C$253,D254,Entrada_Dados_Ano_2012!$G$7:$G$251)</f>
        <v>0</v>
      </c>
      <c r="I254" s="40">
        <f>SUMIF(Entrada_Dados_Ano_2012!$C$7:$C$251,D254,Entrada_Dados_Ano_2012!$H$7:$H$253)</f>
        <v>0</v>
      </c>
      <c r="J254" s="40">
        <f>SUMIF(Entrada_Dados_Ano_2012!$C$7:$C$253,D254,Entrada_Dados_Ano_2012!$I$7:$I$253)</f>
        <v>0</v>
      </c>
      <c r="K254" s="40">
        <f>SUMIF(Entrada_Dados_Ano_2012!$C$7:$C$253,D254,Entrada_Dados_Ano_2012!$J$7:$J$253)</f>
        <v>21600</v>
      </c>
      <c r="L254" s="40">
        <f>SUMIF(Entrada_Dados_Ano_2012!$C$7:$C$253,D254,Entrada_Dados_Ano_2012!$K$7:$K$253)</f>
        <v>0</v>
      </c>
      <c r="M254" s="40">
        <f>SUMIF(Entrada_Dados_Ano_2012!$C$7:$C$253,D254,Entrada_Dados_Ano_2012!$L$7:$L$253)</f>
        <v>0</v>
      </c>
      <c r="N254" s="40">
        <f>SUMIF(Entrada_Dados_Ano_2012!$C$7:$C$253,D254,Entrada_Dados_Ano_2012!$M$7:$M$253)</f>
        <v>0</v>
      </c>
      <c r="O254" s="40">
        <f>SUMIF(Entrada_Dados_Ano_2012!$C$7:$C$253,D254,Entrada_Dados_Ano_2012!$N$7:$N$253)</f>
        <v>0</v>
      </c>
      <c r="P254" s="40">
        <f>SUMIF(Entrada_Dados_Ano_2012!$C$7:$C$253,D254,Entrada_Dados_Ano_2012!$O$7:$O$253)</f>
        <v>0</v>
      </c>
      <c r="Q254" s="40">
        <f>SUMIF(Entrada_Dados_Ano_2012!$C$7:$C$253,D254,Entrada_Dados_Ano_2012!$P$7:$P$253)</f>
        <v>145</v>
      </c>
      <c r="R254" s="40">
        <f>SUMIF(Entrada_Dados_Ano_2012!$C$7:$C$253,D254,Entrada_Dados_Ano_2012!$Q$7:$Q$253)</f>
        <v>0</v>
      </c>
      <c r="S254" s="40">
        <f>SUMIF(Entrada_Dados_Ano_2012!$C$7:$C$253,D254,Entrada_Dados_Ano_2012!$R$7:$R$253)</f>
        <v>2800</v>
      </c>
      <c r="T254" s="40">
        <f>SUMIF(Entrada_Dados_Ano_2012!$C$7:$C$253,D254,Entrada_Dados_Ano_2012!$S$7:$S$253)</f>
        <v>17200</v>
      </c>
      <c r="U254" s="40">
        <f>SUMIF(Entrada_Dados_Ano_2012!$C$7:$C$253,D254,Entrada_Dados_Ano_2012!$T$7:$T$253)</f>
        <v>300</v>
      </c>
      <c r="V254" s="40">
        <f>SUMIF(Entrada_Dados_Ano_2012!$C$7:$C$253,D254,Entrada_Dados_Ano_2012!$U$7:$U$253)</f>
        <v>40</v>
      </c>
      <c r="W254" s="146">
        <f>SUMIF(Entrada_Dados_Ano_2012!$C$7:$C$253,D254,Entrada_Dados_Ano_2012!$V$7:$V$253)</f>
        <v>0</v>
      </c>
      <c r="X254" s="142">
        <f>SUMIF(Entrada_Dados_Ano_2012!$C$7:$C$253,D254,Entrada_Dados_Ano_2012!$Y$7:$Y$253)</f>
        <v>0</v>
      </c>
      <c r="Y254" s="40">
        <f>SUMIF(Entrada_Dados_Ano_2012!$C$7:$C$253,D254,Entrada_Dados_Ano_2012!$Z$7:$Z$253)</f>
        <v>0</v>
      </c>
      <c r="Z254" s="40">
        <f>SUMIF(Entrada_Dados_Ano_2012!$C$7:$C$253,D254,Entrada_Dados_Ano_2012!$AA$7:$AA$253)</f>
        <v>0</v>
      </c>
      <c r="AA254" s="40">
        <f>SUMIF(Entrada_Dados_Ano_2012!$C$7:$C$253,D254,Entrada_Dados_Ano_2012!$AB$7:$AB$253)</f>
        <v>0</v>
      </c>
      <c r="AB254" s="40">
        <f>SUMIF(Entrada_Dados_Ano_2012!$C$7:$C$253,D254,Entrada_Dados_Ano_2012!$AC$7:$AC$253)</f>
        <v>220</v>
      </c>
      <c r="AC254" s="40">
        <f>SUMIF(Entrada_Dados_Ano_2012!$C$7:$C$253,D254,Entrada_Dados_Ano_2012!$AD$7:$AD$253)</f>
        <v>0</v>
      </c>
      <c r="AD254" s="40">
        <f>SUMIF(Entrada_Dados_Ano_2012!$C$7:$C$253,D254,Entrada_Dados_Ano_2012!$AE$7:$AE$253)</f>
        <v>21600</v>
      </c>
      <c r="AE254" s="40">
        <f>SUMIF(Entrada_Dados_Ano_2012!$C$7:$C$253,D254,Entrada_Dados_Ano_2012!$AF$7:$AF$253)</f>
        <v>0</v>
      </c>
      <c r="AF254" s="40">
        <f>SUMIF(Entrada_Dados_Ano_2012!$C$7:$C$253,D254,Entrada_Dados_Ano_2012!$AG$7:$AG$253)</f>
        <v>0</v>
      </c>
      <c r="AG254" s="40">
        <f>SUMIF(Entrada_Dados_Ano_2012!$C$7:$C$253,D254,Entrada_Dados_Ano_2012!$AH$7:$AH$253)</f>
        <v>0</v>
      </c>
      <c r="AH254" s="40">
        <f>SUMIF(Entrada_Dados_Ano_2012!$C$7:$C$253,D254,Entrada_Dados_Ano_2012!$AI$7:$AI$253)</f>
        <v>0</v>
      </c>
      <c r="AI254" s="40">
        <f>SUMIF(Entrada_Dados_Ano_2012!$C$7:$C$253,D254,Entrada_Dados_Ano_2012!$AJ$7:$AJ$253)</f>
        <v>0</v>
      </c>
      <c r="AJ254" s="40">
        <f>SUMIF(Entrada_Dados_Ano_2012!$C$7:$C$253,D254,Entrada_Dados_Ano_2012!$AK$7:$AK$253)</f>
        <v>145</v>
      </c>
      <c r="AK254" s="40">
        <f>SUMIF(Entrada_Dados_Ano_2012!$C$7:$C$253,D254,Entrada_Dados_Ano_2012!$AL$7:$AL$253)</f>
        <v>0</v>
      </c>
      <c r="AL254" s="40">
        <f>SUMIF(Entrada_Dados_Ano_2012!$C$7:$C$253,D254,Entrada_Dados_Ano_2012!$AM$7:$AM$253)</f>
        <v>2800</v>
      </c>
      <c r="AM254" s="40">
        <f>SUMIF(Entrada_Dados_Ano_2012!$C$7:$C$253,D254,Entrada_Dados_Ano_2012!$AN$7:$AN$253)</f>
        <v>17200</v>
      </c>
      <c r="AN254" s="40">
        <f>SUMIF(Entrada_Dados_Ano_2012!$C$7:$C$253,D254,Entrada_Dados_Ano_2012!$AO$7:$AO$253)</f>
        <v>300</v>
      </c>
      <c r="AO254" s="40">
        <f>SUMIF(Entrada_Dados_Ano_2012!$C$7:$C$253,D254,Entrada_Dados_Ano_2012!$AP$7:$AP$253)</f>
        <v>40</v>
      </c>
      <c r="AP254" s="146">
        <f>SUMIF(Entrada_Dados_Ano_2012!$C$7:$C$253,D254,Entrada_Dados_Ano_2012!$AQ$7:$AQ$253)</f>
        <v>0</v>
      </c>
      <c r="AQ254" s="142">
        <f>SUMIF(Entrada_Dados_Ano_2012!$C$7:$C$253,D254,Entrada_Dados_Ano_2012!$AT$7:$AT$253)</f>
        <v>0</v>
      </c>
      <c r="AR254" s="40">
        <f>SUMIF(Entrada_Dados_Ano_2012!$C$7:$C$253,D254,Entrada_Dados_Ano_2012!$AU$7:$AU$253)</f>
        <v>0</v>
      </c>
      <c r="AS254" s="40">
        <f>SUMIF(Entrada_Dados_Ano_2012!$C$7:$C$253,D254,Entrada_Dados_Ano_2012!$AV$7:$AV$253)</f>
        <v>0</v>
      </c>
      <c r="AT254" s="40">
        <f>SUMIF(Entrada_Dados_Ano_2012!$C$7:$C$253,D254,Entrada_Dados_Ano_2012!$AW$7:$AW$253)</f>
        <v>0</v>
      </c>
      <c r="AU254" s="40">
        <f>SUMIF(Entrada_Dados_Ano_2012!$C$7:$C$253,D254,Entrada_Dados_Ano_2012!$AX$7:$AX$253)</f>
        <v>418</v>
      </c>
      <c r="AV254" s="40">
        <f>SUMIF(Entrada_Dados_Ano_2012!$C$7:$C$253,D254,Entrada_Dados_Ano_2012!$AY$7:$AY$253)</f>
        <v>0</v>
      </c>
      <c r="AW254" s="40">
        <f>SUMIF(Entrada_Dados_Ano_2012!$C$7:$C$253,D254,Entrada_Dados_Ano_2012!$AZ$7:$AZ$253)</f>
        <v>1792800</v>
      </c>
      <c r="AX254" s="40">
        <f>SUMIF(Entrada_Dados_Ano_2012!$C$7:$C$253,D254,Entrada_Dados_Ano_2012!$BA$7:$BA$253)</f>
        <v>0</v>
      </c>
      <c r="AY254" s="40">
        <f>SUMIF(Entrada_Dados_Ano_2012!$C$7:$C$253,D254,Entrada_Dados_Ano_2012!$BB$7:$BB$253)</f>
        <v>0</v>
      </c>
      <c r="AZ254" s="40">
        <f>SUMIF(Entrada_Dados_Ano_2012!$C$7:$C$253,D254,Entrada_Dados_Ano_2012!$BC$7:$BC$253)</f>
        <v>0</v>
      </c>
      <c r="BA254" s="40">
        <f>SUMIF(Entrada_Dados_Ano_2012!$C$7:$C$253,D254,Entrada_Dados_Ano_2012!$BD$7:$BD$253)</f>
        <v>0</v>
      </c>
      <c r="BB254" s="40">
        <f>SUMIF(Entrada_Dados_Ano_2012!$C$7:$C$253,D254,Entrada_Dados_Ano_2012!$BE$7:$BE$253)</f>
        <v>0</v>
      </c>
      <c r="BC254" s="40">
        <f>SUMIF(Entrada_Dados_Ano_2012!$C$7:$C$253,D254,Entrada_Dados_Ano_2012!$BF$7:$BF$253)</f>
        <v>2465</v>
      </c>
      <c r="BD254" s="40">
        <f>SUMIF(Entrada_Dados_Ano_2012!$C$7:$C$253,D254,Entrada_Dados_Ano_2012!$BG$7:$BG$253)</f>
        <v>0</v>
      </c>
      <c r="BE254" s="40">
        <f>SUMIF(Entrada_Dados_Ano_2012!$C$7:$C$253,D254,Entrada_Dados_Ano_2012!$BH$7:$BH$253)</f>
        <v>11760</v>
      </c>
      <c r="BF254" s="40">
        <f>SUMIF(Entrada_Dados_Ano_2012!$C$7:$C$253,D254,Entrada_Dados_Ano_2012!$BI$7:$BI$253)</f>
        <v>48160</v>
      </c>
      <c r="BG254" s="40">
        <f>SUMIF(Entrada_Dados_Ano_2012!$C$7:$C$253,D254,Entrada_Dados_Ano_2012!$BJ$7:$BJ$253)</f>
        <v>900</v>
      </c>
      <c r="BH254" s="40">
        <f>SUMIF(Entrada_Dados_Ano_2012!$C$7:$C$253,D254,Entrada_Dados_Ano_2012!$BK$7:$BK$253)</f>
        <v>3720</v>
      </c>
      <c r="BI254" s="40">
        <f>SUMIF(Entrada_Dados_Ano_2012!$C$7:$C$253,D254,Entrada_Dados_Ano_2012!$BL$7:$BL$253)</f>
        <v>0</v>
      </c>
      <c r="BK254" s="80">
        <v>247</v>
      </c>
      <c r="BL254" s="81">
        <f t="shared" si="367"/>
        <v>0</v>
      </c>
      <c r="BM254" s="80" t="str">
        <f>IF(BL254=1,SUM($BL$8:BL254),"")</f>
        <v/>
      </c>
      <c r="BN254" s="86" t="str">
        <f t="shared" si="368"/>
        <v>Vila Propício</v>
      </c>
      <c r="BO254" s="117">
        <f t="shared" si="451"/>
        <v>0</v>
      </c>
      <c r="BP254" s="116">
        <f>HLOOKUP($BP$6,$BZ$6:DI254,BX254)</f>
        <v>0</v>
      </c>
      <c r="BQ254" s="117">
        <f>HLOOKUP($BQ$6,$DJ$6:ES254,BX254)</f>
        <v>0</v>
      </c>
      <c r="BR254" s="116">
        <f>HLOOKUP($BR$6,$ET$6:GC254,BX254)</f>
        <v>0</v>
      </c>
      <c r="BS254" s="84" t="str">
        <f t="shared" si="369"/>
        <v/>
      </c>
      <c r="BT254" s="96" t="str">
        <f>IF((SUM($BL253:$BL$254)=0),"",IF($BK254=VLOOKUP($BK254,$BM$8:$BM$254,1),IF(VLOOKUP($BK254,$BM$8:$BO$254,2)=0,"",VLOOKUP($BK254,$BM$8:$BO$254,3))," "))</f>
        <v/>
      </c>
      <c r="BU254" s="93" t="str">
        <f t="shared" si="370"/>
        <v/>
      </c>
      <c r="BV254" s="90" t="str">
        <f t="shared" si="371"/>
        <v/>
      </c>
      <c r="BW254" s="93" t="str">
        <f t="shared" si="372"/>
        <v/>
      </c>
      <c r="BX254" s="97">
        <v>249</v>
      </c>
      <c r="BY254" s="29"/>
      <c r="BZ254" s="113"/>
      <c r="CA254" s="113">
        <f t="shared" si="373"/>
        <v>0</v>
      </c>
      <c r="CB254" s="113">
        <f t="shared" si="374"/>
        <v>0</v>
      </c>
      <c r="CC254" s="113">
        <f t="shared" si="375"/>
        <v>0</v>
      </c>
      <c r="CD254" s="113">
        <f t="shared" si="376"/>
        <v>0</v>
      </c>
      <c r="CE254" s="113">
        <f t="shared" ca="1" si="377"/>
        <v>0</v>
      </c>
      <c r="CF254" s="113">
        <f t="shared" si="378"/>
        <v>0</v>
      </c>
      <c r="CG254" s="113">
        <f t="shared" si="379"/>
        <v>220</v>
      </c>
      <c r="CH254" s="113">
        <f t="shared" si="380"/>
        <v>0</v>
      </c>
      <c r="CI254" s="113">
        <f t="shared" si="340"/>
        <v>1270</v>
      </c>
      <c r="CJ254" s="113">
        <f t="shared" si="341"/>
        <v>0</v>
      </c>
      <c r="CK254" s="113">
        <f t="shared" si="381"/>
        <v>21600</v>
      </c>
      <c r="CL254" s="113">
        <f t="shared" si="382"/>
        <v>0</v>
      </c>
      <c r="CM254" s="113">
        <f t="shared" si="383"/>
        <v>0</v>
      </c>
      <c r="CN254" s="113">
        <f t="shared" si="384"/>
        <v>0</v>
      </c>
      <c r="CO254" s="113">
        <f t="shared" si="385"/>
        <v>0</v>
      </c>
      <c r="CP254" s="113">
        <f t="shared" si="386"/>
        <v>0</v>
      </c>
      <c r="CQ254" s="113">
        <f t="shared" si="387"/>
        <v>0</v>
      </c>
      <c r="CR254" s="113">
        <f t="shared" si="388"/>
        <v>0</v>
      </c>
      <c r="CS254" s="113">
        <f t="shared" si="342"/>
        <v>0</v>
      </c>
      <c r="CT254" s="113">
        <f t="shared" si="343"/>
        <v>0</v>
      </c>
      <c r="CU254" s="113">
        <f t="shared" si="344"/>
        <v>0</v>
      </c>
      <c r="CV254" s="113">
        <f t="shared" si="345"/>
        <v>0</v>
      </c>
      <c r="CW254" s="113">
        <f t="shared" si="389"/>
        <v>145</v>
      </c>
      <c r="CX254" s="113">
        <f t="shared" si="346"/>
        <v>0</v>
      </c>
      <c r="CY254" s="113">
        <f t="shared" si="347"/>
        <v>0</v>
      </c>
      <c r="CZ254" s="113">
        <f t="shared" si="348"/>
        <v>0</v>
      </c>
      <c r="DA254" s="113">
        <f t="shared" si="390"/>
        <v>0</v>
      </c>
      <c r="DB254" s="113">
        <f t="shared" si="391"/>
        <v>2800</v>
      </c>
      <c r="DC254" s="113">
        <f t="shared" si="392"/>
        <v>0</v>
      </c>
      <c r="DD254" s="113">
        <f t="shared" si="393"/>
        <v>17200</v>
      </c>
      <c r="DE254" s="113">
        <f t="shared" si="394"/>
        <v>300</v>
      </c>
      <c r="DF254" s="113">
        <f t="shared" si="395"/>
        <v>0</v>
      </c>
      <c r="DG254" s="113">
        <f t="shared" si="396"/>
        <v>40</v>
      </c>
      <c r="DH254" s="113">
        <f t="shared" si="397"/>
        <v>0</v>
      </c>
      <c r="DI254" s="113">
        <f t="shared" si="398"/>
        <v>0</v>
      </c>
      <c r="DJ254" s="113"/>
      <c r="DK254" s="113">
        <f t="shared" si="399"/>
        <v>0</v>
      </c>
      <c r="DL254" s="113">
        <f t="shared" si="400"/>
        <v>0</v>
      </c>
      <c r="DM254" s="113">
        <f t="shared" si="401"/>
        <v>0</v>
      </c>
      <c r="DN254" s="113">
        <f t="shared" si="402"/>
        <v>0</v>
      </c>
      <c r="DO254" s="113">
        <f t="shared" si="403"/>
        <v>0</v>
      </c>
      <c r="DP254" s="113">
        <f t="shared" si="404"/>
        <v>220</v>
      </c>
      <c r="DQ254" s="113">
        <f t="shared" si="405"/>
        <v>220</v>
      </c>
      <c r="DR254" s="113">
        <f t="shared" si="406"/>
        <v>0</v>
      </c>
      <c r="DS254" s="113">
        <f t="shared" si="349"/>
        <v>1270</v>
      </c>
      <c r="DT254" s="113">
        <f t="shared" si="350"/>
        <v>0</v>
      </c>
      <c r="DU254" s="113">
        <f t="shared" si="407"/>
        <v>21600</v>
      </c>
      <c r="DV254" s="113">
        <f t="shared" si="408"/>
        <v>0</v>
      </c>
      <c r="DW254" s="113">
        <f t="shared" si="409"/>
        <v>0</v>
      </c>
      <c r="DX254" s="113">
        <f t="shared" si="410"/>
        <v>0</v>
      </c>
      <c r="DY254" s="113">
        <f t="shared" si="411"/>
        <v>0</v>
      </c>
      <c r="DZ254" s="113">
        <f t="shared" si="412"/>
        <v>0</v>
      </c>
      <c r="EA254" s="113">
        <f t="shared" si="413"/>
        <v>0</v>
      </c>
      <c r="EB254" s="113">
        <f t="shared" si="414"/>
        <v>0</v>
      </c>
      <c r="EC254" s="113">
        <f t="shared" si="351"/>
        <v>0</v>
      </c>
      <c r="ED254" s="113">
        <f t="shared" si="352"/>
        <v>0</v>
      </c>
      <c r="EE254" s="113">
        <f t="shared" si="353"/>
        <v>0</v>
      </c>
      <c r="EF254" s="113">
        <f t="shared" si="354"/>
        <v>0</v>
      </c>
      <c r="EG254" s="113">
        <f t="shared" si="415"/>
        <v>145</v>
      </c>
      <c r="EH254" s="113">
        <f t="shared" si="355"/>
        <v>0</v>
      </c>
      <c r="EI254" s="113">
        <f t="shared" si="356"/>
        <v>0</v>
      </c>
      <c r="EJ254" s="113">
        <f t="shared" si="357"/>
        <v>0</v>
      </c>
      <c r="EK254" s="113">
        <f t="shared" si="416"/>
        <v>0</v>
      </c>
      <c r="EL254" s="113">
        <f t="shared" si="417"/>
        <v>2800</v>
      </c>
      <c r="EM254" s="113">
        <f t="shared" si="418"/>
        <v>0</v>
      </c>
      <c r="EN254" s="113">
        <f t="shared" si="419"/>
        <v>17200</v>
      </c>
      <c r="EO254" s="113">
        <f t="shared" si="420"/>
        <v>300</v>
      </c>
      <c r="EP254" s="113">
        <f t="shared" si="421"/>
        <v>0</v>
      </c>
      <c r="EQ254" s="113">
        <f t="shared" si="422"/>
        <v>40</v>
      </c>
      <c r="ER254" s="113">
        <f t="shared" si="423"/>
        <v>0</v>
      </c>
      <c r="ES254" s="113">
        <f t="shared" si="424"/>
        <v>0</v>
      </c>
      <c r="ET254" s="113"/>
      <c r="EU254" s="113">
        <f t="shared" si="425"/>
        <v>0</v>
      </c>
      <c r="EV254" s="113">
        <f t="shared" si="426"/>
        <v>0</v>
      </c>
      <c r="EW254" s="113">
        <f t="shared" si="427"/>
        <v>0</v>
      </c>
      <c r="EX254" s="113">
        <f t="shared" si="428"/>
        <v>0</v>
      </c>
      <c r="EY254" s="113">
        <f t="shared" si="429"/>
        <v>0</v>
      </c>
      <c r="EZ254" s="113">
        <f t="shared" si="430"/>
        <v>418</v>
      </c>
      <c r="FA254" s="113">
        <f t="shared" si="431"/>
        <v>1804</v>
      </c>
      <c r="FB254" s="113">
        <f t="shared" si="432"/>
        <v>0</v>
      </c>
      <c r="FC254" s="113">
        <f t="shared" si="358"/>
        <v>3175</v>
      </c>
      <c r="FD254" s="113">
        <f t="shared" si="359"/>
        <v>0</v>
      </c>
      <c r="FE254" s="113">
        <f t="shared" si="433"/>
        <v>1792800</v>
      </c>
      <c r="FF254" s="113">
        <f t="shared" si="434"/>
        <v>0</v>
      </c>
      <c r="FG254" s="113">
        <f t="shared" si="435"/>
        <v>0</v>
      </c>
      <c r="FH254" s="113">
        <f t="shared" si="436"/>
        <v>0</v>
      </c>
      <c r="FI254" s="113">
        <f t="shared" si="437"/>
        <v>0</v>
      </c>
      <c r="FJ254" s="113">
        <f t="shared" si="438"/>
        <v>0</v>
      </c>
      <c r="FK254" s="113">
        <f t="shared" si="439"/>
        <v>0</v>
      </c>
      <c r="FL254" s="113">
        <f t="shared" si="440"/>
        <v>0</v>
      </c>
      <c r="FM254" s="113">
        <f t="shared" si="360"/>
        <v>0</v>
      </c>
      <c r="FN254" s="113">
        <f t="shared" si="361"/>
        <v>0</v>
      </c>
      <c r="FO254" s="113">
        <f t="shared" si="362"/>
        <v>0</v>
      </c>
      <c r="FP254" s="113">
        <f t="shared" si="363"/>
        <v>0</v>
      </c>
      <c r="FQ254" s="113">
        <f t="shared" si="441"/>
        <v>2465</v>
      </c>
      <c r="FR254" s="113">
        <f t="shared" si="364"/>
        <v>0</v>
      </c>
      <c r="FS254" s="113">
        <f t="shared" si="365"/>
        <v>0</v>
      </c>
      <c r="FT254" s="113">
        <f t="shared" si="366"/>
        <v>0</v>
      </c>
      <c r="FU254" s="113">
        <f t="shared" si="442"/>
        <v>0</v>
      </c>
      <c r="FV254" s="113">
        <f t="shared" si="443"/>
        <v>11760</v>
      </c>
      <c r="FW254" s="113">
        <f t="shared" si="444"/>
        <v>0</v>
      </c>
      <c r="FX254" s="113">
        <f t="shared" si="445"/>
        <v>48160</v>
      </c>
      <c r="FY254" s="113">
        <f t="shared" si="446"/>
        <v>900</v>
      </c>
      <c r="FZ254" s="113">
        <f t="shared" si="447"/>
        <v>0</v>
      </c>
      <c r="GA254" s="113">
        <f t="shared" si="448"/>
        <v>3720</v>
      </c>
      <c r="GB254" s="113">
        <f t="shared" si="449"/>
        <v>0</v>
      </c>
      <c r="GC254" s="113">
        <f t="shared" si="450"/>
        <v>0</v>
      </c>
    </row>
    <row r="255" spans="1:185" ht="12.75" customHeight="1" thickBot="1" x14ac:dyDescent="0.25">
      <c r="A255" s="59"/>
      <c r="B255" s="139">
        <v>1</v>
      </c>
      <c r="C255" s="7"/>
      <c r="D255" s="135" t="str">
        <f>VLOOKUP($B$255,$B$8:D254,2)</f>
        <v>Total dos municípios</v>
      </c>
      <c r="E255" s="136">
        <f>VLOOKUP($B$255,$B$8:E254,E256)</f>
        <v>2693</v>
      </c>
      <c r="F255" s="136">
        <f>VLOOKUP($B$255,$B$8:F254,F256)</f>
        <v>68129</v>
      </c>
      <c r="G255" s="136">
        <f>VLOOKUP($B$255,$B$8:G254,G256)</f>
        <v>2268</v>
      </c>
      <c r="H255" s="136">
        <f ca="1">VLOOKUP($B$255,$B$8:H254,H256)</f>
        <v>0</v>
      </c>
      <c r="I255" s="136">
        <f>VLOOKUP($B$255,$B$8:I254,I256)</f>
        <v>32046</v>
      </c>
      <c r="J255" s="136">
        <f>VLOOKUP($B$255,$B$8:J254,J256)</f>
        <v>7952</v>
      </c>
      <c r="K255" s="136">
        <f>VLOOKUP($B$255,$B$8:K254,K256)</f>
        <v>882216</v>
      </c>
      <c r="L255" s="136">
        <f>VLOOKUP($B$255,$B$8:L254,L256)</f>
        <v>2400</v>
      </c>
      <c r="M255" s="136">
        <f>VLOOKUP($B$255,$B$8:M254,M256)</f>
        <v>0</v>
      </c>
      <c r="N255" s="136">
        <f>VLOOKUP($B$255,$B$8:N254,N256)</f>
        <v>129491</v>
      </c>
      <c r="O255" s="136">
        <f>VLOOKUP($B$255,$B$8:O254,O256)</f>
        <v>0</v>
      </c>
      <c r="P255" s="136">
        <f>VLOOKUP($B$255,$B$8:P254,P256)</f>
        <v>4770</v>
      </c>
      <c r="Q255" s="136">
        <f>VLOOKUP($B$255,$B$8:Q254,Q256)</f>
        <v>12106</v>
      </c>
      <c r="R255" s="136">
        <f>VLOOKUP($B$255,$B$8:R254,R256)</f>
        <v>6122</v>
      </c>
      <c r="S255" s="136">
        <f>VLOOKUP($B$255,$B$8:S254,S256)</f>
        <v>1404928</v>
      </c>
      <c r="T255" s="136">
        <f>VLOOKUP($B$255,$B$8:T254,T256)</f>
        <v>3176995</v>
      </c>
      <c r="U255" s="136">
        <f>VLOOKUP($B$255,$B$8:U254,U256)</f>
        <v>335070</v>
      </c>
      <c r="V255" s="136">
        <f>VLOOKUP($B$255,$B$8:V254,V256)</f>
        <v>11755</v>
      </c>
      <c r="W255" s="136">
        <f>VLOOKUP($B$255,$B$8:W254,W256)</f>
        <v>8091</v>
      </c>
      <c r="X255" s="136">
        <f>VLOOKUP($B$255,$B$8:X254,X256)</f>
        <v>2693</v>
      </c>
      <c r="Y255" s="136">
        <f>VLOOKUP($B$255,$B$8:Y254,Y256)</f>
        <v>68129</v>
      </c>
      <c r="Z255" s="136">
        <f>VLOOKUP($B$255,$B$8:Z254,Z256)</f>
        <v>2268</v>
      </c>
      <c r="AA255" s="136">
        <f>VLOOKUP($B$255,$B$8:AA254,AA256)</f>
        <v>0</v>
      </c>
      <c r="AB255" s="136">
        <f>VLOOKUP($B$255,$B$8:AB254,AB256)</f>
        <v>32216</v>
      </c>
      <c r="AC255" s="136">
        <f>VLOOKUP($B$255,$B$8:AC254,AC256)</f>
        <v>7952</v>
      </c>
      <c r="AD255" s="136">
        <f>VLOOKUP($B$255,$B$8:AD254,AD256)</f>
        <v>882216</v>
      </c>
      <c r="AE255" s="136">
        <f>VLOOKUP($B$255,$B$8:AE254,AE256)</f>
        <v>2400</v>
      </c>
      <c r="AF255" s="136">
        <f>VLOOKUP($B$255,$B$8:AF254,AF256)</f>
        <v>0</v>
      </c>
      <c r="AG255" s="136">
        <f>VLOOKUP($B$255,$B$8:AG254,AG256)</f>
        <v>129371</v>
      </c>
      <c r="AH255" s="136">
        <f>VLOOKUP($B$255,$B$8:AH254,AH256)</f>
        <v>0</v>
      </c>
      <c r="AI255" s="136">
        <f>VLOOKUP($B$255,$B$8:AI254,AI256)</f>
        <v>4770</v>
      </c>
      <c r="AJ255" s="136">
        <f>VLOOKUP($B$255,$B$8:AJ254,AJ256)</f>
        <v>12106</v>
      </c>
      <c r="AK255" s="136">
        <f>VLOOKUP($B$255,$B$8:AK254,AK256)</f>
        <v>6122</v>
      </c>
      <c r="AL255" s="136">
        <f>VLOOKUP($B$255,$B$8:AL254,AL256)</f>
        <v>1404928</v>
      </c>
      <c r="AM255" s="136">
        <f>VLOOKUP($B$255,$B$8:AM254,AM256)</f>
        <v>3176995</v>
      </c>
      <c r="AN255" s="136">
        <f>VLOOKUP($B$255,$B$8:AN254,AN256)</f>
        <v>335070</v>
      </c>
      <c r="AO255" s="136">
        <f>VLOOKUP($B$255,$B$8:AO254,AO256)</f>
        <v>11720</v>
      </c>
      <c r="AP255" s="136">
        <f>VLOOKUP($B$255,$B$8:AP254,AP256)</f>
        <v>8091</v>
      </c>
      <c r="AQ255" s="136">
        <f>VLOOKUP($B$255,$B$8:AQ254,AQ256)</f>
        <v>58994</v>
      </c>
      <c r="AR255" s="136">
        <f>VLOOKUP($B$255,$B$8:AR254,AR256)</f>
        <v>267179</v>
      </c>
      <c r="AS255" s="136">
        <f>VLOOKUP($B$255,$B$8:AS254,AS256)</f>
        <v>21050</v>
      </c>
      <c r="AT255" s="136">
        <f>VLOOKUP($B$255,$B$8:AT254,AT256)</f>
        <v>0</v>
      </c>
      <c r="AU255" s="136">
        <f>VLOOKUP($B$255,$B$8:AU254,AU256)</f>
        <v>126941</v>
      </c>
      <c r="AV255" s="136">
        <f>VLOOKUP($B$255,$B$8:AV254,AV256)</f>
        <v>181430</v>
      </c>
      <c r="AW255" s="136">
        <f>VLOOKUP($B$255,$B$8:AW254,AW256)</f>
        <v>69377930</v>
      </c>
      <c r="AX255" s="136">
        <f>VLOOKUP($B$255,$B$8:AX254,AX256)</f>
        <v>85280</v>
      </c>
      <c r="AY255" s="136">
        <f>VLOOKUP($B$255,$B$8:AY254,AY256)</f>
        <v>0</v>
      </c>
      <c r="AZ255" s="136">
        <f>VLOOKUP($B$255,$B$8:AZ254,AZ256)</f>
        <v>316287</v>
      </c>
      <c r="BA255" s="136">
        <f>VLOOKUP($B$255,$B$8:BA254,BA256)</f>
        <v>0</v>
      </c>
      <c r="BB255" s="136">
        <f>VLOOKUP($B$255,$B$8:BB254,BB256)</f>
        <v>8228</v>
      </c>
      <c r="BC255" s="136">
        <f>VLOOKUP($B$255,$B$8:BC254,BC256)</f>
        <v>200361</v>
      </c>
      <c r="BD255" s="136">
        <f>VLOOKUP($B$255,$B$8:BD254,BD256)</f>
        <v>237719</v>
      </c>
      <c r="BE255" s="136">
        <f>VLOOKUP($B$255,$B$8:BE254,BE256)</f>
        <v>9088029</v>
      </c>
      <c r="BF255" s="136">
        <f>VLOOKUP($B$255,$B$8:BF254,BF256)</f>
        <v>8938560</v>
      </c>
      <c r="BG255" s="136">
        <f>VLOOKUP($B$255,$B$8:BG254,BG256)</f>
        <v>1058051</v>
      </c>
      <c r="BH255" s="136">
        <f>VLOOKUP($B$255,$B$8:BH254,BH256)</f>
        <v>1055337</v>
      </c>
      <c r="BI255" s="136">
        <f>VLOOKUP($B$255,$B$8:BI254,BI256)</f>
        <v>43428</v>
      </c>
      <c r="BY255" s="29"/>
      <c r="BZ255" s="29"/>
      <c r="CA255" s="99"/>
      <c r="CB255" s="4"/>
      <c r="CC255" s="4"/>
      <c r="CD255" s="4"/>
    </row>
    <row r="256" spans="1:185" ht="12.75" customHeight="1" x14ac:dyDescent="0.2">
      <c r="A256" s="59"/>
      <c r="E256" s="3">
        <v>4</v>
      </c>
      <c r="F256" s="3">
        <v>5</v>
      </c>
      <c r="G256" s="3">
        <v>6</v>
      </c>
      <c r="H256" s="3">
        <v>7</v>
      </c>
      <c r="I256" s="3">
        <v>8</v>
      </c>
      <c r="J256" s="3">
        <v>9</v>
      </c>
      <c r="K256" s="3">
        <v>10</v>
      </c>
      <c r="L256" s="3">
        <v>11</v>
      </c>
      <c r="M256" s="3">
        <v>12</v>
      </c>
      <c r="N256" s="3">
        <v>13</v>
      </c>
      <c r="O256" s="3">
        <v>14</v>
      </c>
      <c r="P256" s="3">
        <v>15</v>
      </c>
      <c r="Q256" s="3">
        <v>16</v>
      </c>
      <c r="R256" s="3">
        <v>17</v>
      </c>
      <c r="S256" s="3">
        <v>18</v>
      </c>
      <c r="T256" s="3">
        <v>19</v>
      </c>
      <c r="U256" s="3">
        <v>20</v>
      </c>
      <c r="V256" s="3">
        <v>21</v>
      </c>
      <c r="W256" s="3">
        <v>22</v>
      </c>
      <c r="X256" s="3">
        <v>23</v>
      </c>
      <c r="Y256" s="3">
        <v>24</v>
      </c>
      <c r="Z256" s="3">
        <v>25</v>
      </c>
      <c r="AA256" s="3">
        <v>26</v>
      </c>
      <c r="AB256" s="3">
        <v>27</v>
      </c>
      <c r="AC256" s="3">
        <v>28</v>
      </c>
      <c r="AD256" s="3">
        <v>29</v>
      </c>
      <c r="AE256" s="3">
        <v>30</v>
      </c>
      <c r="AF256" s="3">
        <v>31</v>
      </c>
      <c r="AG256" s="3">
        <v>32</v>
      </c>
      <c r="AH256" s="3">
        <v>33</v>
      </c>
      <c r="AI256" s="3">
        <v>34</v>
      </c>
      <c r="AJ256" s="3">
        <v>35</v>
      </c>
      <c r="AK256" s="3">
        <v>36</v>
      </c>
      <c r="AL256" s="3">
        <v>37</v>
      </c>
      <c r="AM256" s="3">
        <v>38</v>
      </c>
      <c r="AN256" s="3">
        <v>39</v>
      </c>
      <c r="AO256" s="3">
        <v>40</v>
      </c>
      <c r="AP256" s="3">
        <v>41</v>
      </c>
      <c r="AQ256" s="3">
        <v>42</v>
      </c>
      <c r="AR256" s="3">
        <v>43</v>
      </c>
      <c r="AS256" s="3">
        <v>44</v>
      </c>
      <c r="AT256" s="3">
        <v>45</v>
      </c>
      <c r="AU256" s="3">
        <v>46</v>
      </c>
      <c r="AV256" s="3">
        <v>47</v>
      </c>
      <c r="AW256" s="3">
        <v>48</v>
      </c>
      <c r="AX256" s="3">
        <v>49</v>
      </c>
      <c r="AY256" s="3">
        <v>50</v>
      </c>
      <c r="AZ256" s="3">
        <v>51</v>
      </c>
      <c r="BA256" s="3">
        <v>52</v>
      </c>
      <c r="BB256" s="3">
        <v>53</v>
      </c>
      <c r="BC256" s="3">
        <v>54</v>
      </c>
      <c r="BD256" s="3">
        <v>55</v>
      </c>
      <c r="BE256" s="3">
        <v>56</v>
      </c>
      <c r="BF256" s="3">
        <v>57</v>
      </c>
      <c r="BG256" s="3">
        <v>58</v>
      </c>
      <c r="BH256" s="3">
        <v>59</v>
      </c>
      <c r="BI256" s="3">
        <v>60</v>
      </c>
      <c r="BY256" s="29"/>
      <c r="BZ256" s="29"/>
      <c r="CA256" s="99"/>
      <c r="CB256" s="4"/>
      <c r="CC256" s="4"/>
      <c r="CD256" s="4"/>
    </row>
    <row r="257" spans="1:82" ht="12.75" customHeight="1" x14ac:dyDescent="0.2">
      <c r="A257" s="59"/>
    </row>
    <row r="258" spans="1:82" ht="12.75" customHeight="1" x14ac:dyDescent="0.2">
      <c r="A258" s="61"/>
      <c r="D258" s="39" t="s">
        <v>548</v>
      </c>
      <c r="E258" s="35"/>
      <c r="F258" s="35"/>
      <c r="G258" s="35"/>
      <c r="H258" s="296" t="str">
        <f>CONCATENATE("Ano = ",H4)</f>
        <v>Ano = 2014</v>
      </c>
      <c r="I258" s="296"/>
      <c r="J258" s="38" t="s">
        <v>602</v>
      </c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6"/>
    </row>
    <row r="259" spans="1:82" s="53" customFormat="1" ht="19.5" customHeight="1" x14ac:dyDescent="0.25">
      <c r="A259" s="61"/>
      <c r="E259" s="50" t="s">
        <v>566</v>
      </c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149"/>
      <c r="U259" s="51" t="s">
        <v>566</v>
      </c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147"/>
      <c r="AK259" s="51" t="s">
        <v>566</v>
      </c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2"/>
      <c r="CB259" s="29"/>
      <c r="CC259" s="29"/>
      <c r="CD259" s="102"/>
    </row>
    <row r="260" spans="1:82" s="53" customFormat="1" ht="17.25" customHeight="1" x14ac:dyDescent="0.25">
      <c r="A260" s="62"/>
      <c r="E260" s="50" t="s">
        <v>555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149"/>
      <c r="U260" s="148" t="s">
        <v>556</v>
      </c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147"/>
      <c r="AK260" s="51" t="s">
        <v>557</v>
      </c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2"/>
      <c r="CB260" s="29"/>
      <c r="CC260" s="29"/>
      <c r="CD260" s="102"/>
    </row>
    <row r="261" spans="1:82" s="3" customFormat="1" ht="49.5" customHeight="1" x14ac:dyDescent="0.2">
      <c r="A261" s="59"/>
      <c r="B261" s="41"/>
      <c r="C261" s="41"/>
      <c r="D261" s="56" t="s">
        <v>9</v>
      </c>
      <c r="E261" s="57" t="s">
        <v>524</v>
      </c>
      <c r="F261" s="57" t="s">
        <v>525</v>
      </c>
      <c r="G261" s="57" t="s">
        <v>567</v>
      </c>
      <c r="H261" s="57" t="s">
        <v>526</v>
      </c>
      <c r="I261" s="57" t="s">
        <v>527</v>
      </c>
      <c r="J261" s="57" t="s">
        <v>568</v>
      </c>
      <c r="K261" s="57" t="s">
        <v>528</v>
      </c>
      <c r="L261" s="57" t="s">
        <v>529</v>
      </c>
      <c r="M261" s="57" t="s">
        <v>530</v>
      </c>
      <c r="N261" s="57" t="s">
        <v>531</v>
      </c>
      <c r="O261" s="57" t="s">
        <v>532</v>
      </c>
      <c r="P261" s="57" t="s">
        <v>533</v>
      </c>
      <c r="Q261" s="57" t="s">
        <v>569</v>
      </c>
      <c r="R261" s="57" t="s">
        <v>570</v>
      </c>
      <c r="S261" s="57" t="s">
        <v>534</v>
      </c>
      <c r="T261" s="144" t="s">
        <v>535</v>
      </c>
      <c r="U261" s="141" t="s">
        <v>524</v>
      </c>
      <c r="V261" s="57" t="s">
        <v>525</v>
      </c>
      <c r="W261" s="57" t="s">
        <v>567</v>
      </c>
      <c r="X261" s="57" t="s">
        <v>526</v>
      </c>
      <c r="Y261" s="57" t="s">
        <v>527</v>
      </c>
      <c r="Z261" s="57" t="s">
        <v>568</v>
      </c>
      <c r="AA261" s="57" t="s">
        <v>528</v>
      </c>
      <c r="AB261" s="57" t="s">
        <v>529</v>
      </c>
      <c r="AC261" s="57" t="s">
        <v>530</v>
      </c>
      <c r="AD261" s="57" t="s">
        <v>531</v>
      </c>
      <c r="AE261" s="57" t="s">
        <v>532</v>
      </c>
      <c r="AF261" s="57" t="s">
        <v>533</v>
      </c>
      <c r="AG261" s="57" t="s">
        <v>569</v>
      </c>
      <c r="AH261" s="57" t="s">
        <v>570</v>
      </c>
      <c r="AI261" s="57" t="s">
        <v>534</v>
      </c>
      <c r="AJ261" s="144" t="s">
        <v>535</v>
      </c>
      <c r="AK261" s="141" t="s">
        <v>536</v>
      </c>
      <c r="AL261" s="57" t="s">
        <v>537</v>
      </c>
      <c r="AM261" s="57" t="s">
        <v>571</v>
      </c>
      <c r="AN261" s="57" t="s">
        <v>538</v>
      </c>
      <c r="AO261" s="57" t="s">
        <v>539</v>
      </c>
      <c r="AP261" s="57" t="s">
        <v>572</v>
      </c>
      <c r="AQ261" s="57" t="s">
        <v>540</v>
      </c>
      <c r="AR261" s="57" t="s">
        <v>541</v>
      </c>
      <c r="AS261" s="57" t="s">
        <v>542</v>
      </c>
      <c r="AT261" s="57" t="s">
        <v>543</v>
      </c>
      <c r="AU261" s="57" t="s">
        <v>544</v>
      </c>
      <c r="AV261" s="57" t="s">
        <v>545</v>
      </c>
      <c r="AW261" s="57" t="s">
        <v>573</v>
      </c>
      <c r="AX261" s="57" t="s">
        <v>574</v>
      </c>
      <c r="AY261" s="57" t="s">
        <v>546</v>
      </c>
      <c r="AZ261" s="57" t="s">
        <v>547</v>
      </c>
      <c r="CB261" s="29"/>
      <c r="CC261" s="29"/>
      <c r="CD261" s="100"/>
    </row>
    <row r="262" spans="1:82" ht="12.75" customHeight="1" x14ac:dyDescent="0.2">
      <c r="A262" s="60"/>
      <c r="B262" s="124">
        <v>1</v>
      </c>
      <c r="C262" s="137"/>
      <c r="D262" s="125" t="s">
        <v>550</v>
      </c>
      <c r="E262" s="40">
        <f>IF($D$255=$C$8,SUM(E263:E508),0)</f>
        <v>26</v>
      </c>
      <c r="F262" s="40">
        <f t="shared" ref="F262:AZ262" si="452">IF($D$255=$C$8,SUM(F263:F508),0)</f>
        <v>12380</v>
      </c>
      <c r="G262" s="40">
        <f t="shared" si="452"/>
        <v>5905</v>
      </c>
      <c r="H262" s="40">
        <f t="shared" si="452"/>
        <v>5599</v>
      </c>
      <c r="I262" s="40">
        <f t="shared" si="452"/>
        <v>999</v>
      </c>
      <c r="J262" s="40">
        <f t="shared" si="452"/>
        <v>10</v>
      </c>
      <c r="K262" s="40">
        <f t="shared" si="452"/>
        <v>184</v>
      </c>
      <c r="L262" s="40">
        <f t="shared" si="452"/>
        <v>7155</v>
      </c>
      <c r="M262" s="40">
        <f t="shared" si="452"/>
        <v>504</v>
      </c>
      <c r="N262" s="40">
        <f t="shared" si="452"/>
        <v>137</v>
      </c>
      <c r="O262" s="40">
        <f t="shared" si="452"/>
        <v>64</v>
      </c>
      <c r="P262" s="40">
        <f t="shared" si="452"/>
        <v>362</v>
      </c>
      <c r="Q262" s="40">
        <f t="shared" si="452"/>
        <v>0</v>
      </c>
      <c r="R262" s="40">
        <f t="shared" si="452"/>
        <v>787</v>
      </c>
      <c r="S262" s="40">
        <f t="shared" si="452"/>
        <v>921</v>
      </c>
      <c r="T262" s="40">
        <f t="shared" si="452"/>
        <v>138</v>
      </c>
      <c r="U262" s="40">
        <f t="shared" si="452"/>
        <v>26</v>
      </c>
      <c r="V262" s="40">
        <f t="shared" si="452"/>
        <v>12380</v>
      </c>
      <c r="W262" s="40">
        <f t="shared" si="452"/>
        <v>5905</v>
      </c>
      <c r="X262" s="40">
        <f t="shared" si="452"/>
        <v>5599</v>
      </c>
      <c r="Y262" s="40">
        <f t="shared" si="452"/>
        <v>999</v>
      </c>
      <c r="Z262" s="40">
        <f t="shared" si="452"/>
        <v>10</v>
      </c>
      <c r="AA262" s="40">
        <f t="shared" si="452"/>
        <v>184</v>
      </c>
      <c r="AB262" s="40">
        <f t="shared" si="452"/>
        <v>7149</v>
      </c>
      <c r="AC262" s="40">
        <f t="shared" si="452"/>
        <v>504</v>
      </c>
      <c r="AD262" s="40">
        <f t="shared" si="452"/>
        <v>137</v>
      </c>
      <c r="AE262" s="40">
        <f t="shared" si="452"/>
        <v>64</v>
      </c>
      <c r="AF262" s="40">
        <f t="shared" si="452"/>
        <v>362</v>
      </c>
      <c r="AG262" s="40">
        <f t="shared" si="452"/>
        <v>0</v>
      </c>
      <c r="AH262" s="40">
        <f t="shared" si="452"/>
        <v>787</v>
      </c>
      <c r="AI262" s="40">
        <f t="shared" si="452"/>
        <v>921</v>
      </c>
      <c r="AJ262" s="40">
        <f t="shared" si="452"/>
        <v>138</v>
      </c>
      <c r="AK262" s="40">
        <f t="shared" si="452"/>
        <v>243</v>
      </c>
      <c r="AL262" s="40">
        <f t="shared" si="452"/>
        <v>196701</v>
      </c>
      <c r="AM262" s="40">
        <f t="shared" si="452"/>
        <v>15066</v>
      </c>
      <c r="AN262" s="40">
        <f t="shared" si="452"/>
        <v>14670</v>
      </c>
      <c r="AO262" s="40">
        <f t="shared" si="452"/>
        <v>13513</v>
      </c>
      <c r="AP262" s="40">
        <f t="shared" si="452"/>
        <v>10</v>
      </c>
      <c r="AQ262" s="40">
        <f t="shared" si="452"/>
        <v>6307</v>
      </c>
      <c r="AR262" s="40">
        <f t="shared" si="452"/>
        <v>139628</v>
      </c>
      <c r="AS262" s="40">
        <f t="shared" si="452"/>
        <v>6185</v>
      </c>
      <c r="AT262" s="40">
        <f>IF($D$255=$C$8,SUM(AT263:AT508),0)</f>
        <v>2926</v>
      </c>
      <c r="AU262" s="40">
        <f t="shared" si="452"/>
        <v>626</v>
      </c>
      <c r="AV262" s="40">
        <f t="shared" si="452"/>
        <v>5338</v>
      </c>
      <c r="AW262" s="40">
        <f t="shared" si="452"/>
        <v>0</v>
      </c>
      <c r="AX262" s="40">
        <f t="shared" si="452"/>
        <v>13944</v>
      </c>
      <c r="AY262" s="40">
        <f t="shared" si="452"/>
        <v>20074</v>
      </c>
      <c r="AZ262" s="40">
        <f t="shared" si="452"/>
        <v>3230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</row>
    <row r="263" spans="1:82" ht="12.75" customHeight="1" x14ac:dyDescent="0.2">
      <c r="A263" s="123"/>
      <c r="B263" s="124">
        <v>2</v>
      </c>
      <c r="C263" s="121" t="s">
        <v>285</v>
      </c>
      <c r="D263" s="126" t="s">
        <v>55</v>
      </c>
      <c r="E263" s="40">
        <f>SUMIF(Entrada_Dados_Ano_2012!$C$264:$C$501,D263,Entrada_Dados_Ano_2012!$D$264:$D$501)</f>
        <v>6</v>
      </c>
      <c r="F263" s="40">
        <f>SUMIF(Entrada_Dados_Ano_2012!$C$264:$C$501,D263,Entrada_Dados_Ano_2012!$E$264:$E$501)</f>
        <v>20</v>
      </c>
      <c r="G263" s="40">
        <f>SUMIF(Entrada_Dados_Ano_2012!$C$264:$C$501,D263,Entrada_Dados_Ano_2012!$F$264:$F$501)</f>
        <v>0</v>
      </c>
      <c r="H263" s="40">
        <f>SUMIF(Entrada_Dados_Ano_2012!$C$264:$C$501,D263,Entrada_Dados_Ano_2012!$G$264:$G$501)</f>
        <v>0</v>
      </c>
      <c r="I263" s="40">
        <f>SUMIF(Entrada_Dados_Ano_2012!$C$264:$C$501,D263,Entrada_Dados_Ano_2012!$H$264:$H$501)</f>
        <v>0</v>
      </c>
      <c r="J263" s="40">
        <f>SUMIF(Entrada_Dados_Ano_2012!$C$264:$C$501,D263,Entrada_Dados_Ano_2012!$I$264:$I$501)</f>
        <v>0</v>
      </c>
      <c r="K263" s="40">
        <f>SUMIF(Entrada_Dados_Ano_2012!$C$264:$C$501,D263,Entrada_Dados_Ano_2012!$J$264:$J$501)</f>
        <v>0</v>
      </c>
      <c r="L263" s="40">
        <f>SUMIF(Entrada_Dados_Ano_2012!$C$264:$C$501,D263,Entrada_Dados_Ano_2012!$K$264:$K$501)</f>
        <v>0</v>
      </c>
      <c r="M263" s="40">
        <f>SUMIF(Entrada_Dados_Ano_2012!$C$264:$C$501,D263,Entrada_Dados_Ano_2012!$L$264:$L$501)</f>
        <v>9</v>
      </c>
      <c r="N263" s="40">
        <f>SUMIF(Entrada_Dados_Ano_2012!$C$264:$C$501,D263,Entrada_Dados_Ano_2012!$M$264:$M$501)</f>
        <v>0</v>
      </c>
      <c r="O263" s="40">
        <f>SUMIF(Entrada_Dados_Ano_2012!$C$264:$C$501,D263,Entrada_Dados_Ano_2012!$N$264:$N$501)</f>
        <v>9</v>
      </c>
      <c r="P263" s="40">
        <f>SUMIF(Entrada_Dados_Ano_2012!$C$264:$C$501,D263,Entrada_Dados_Ano_2012!$O$264:$O$501)</f>
        <v>0</v>
      </c>
      <c r="Q263" s="40">
        <f>SUMIF(Entrada_Dados_Ano_2012!$C$264:$C$501,D263,Entrada_Dados_Ano_2012!$P$264:$P$501)</f>
        <v>0</v>
      </c>
      <c r="R263" s="40">
        <f>SUMIF(Entrada_Dados_Ano_2012!$C$264:$C$501,D263,Entrada_Dados_Ano_2012!$Q$264:$Q$501)</f>
        <v>0</v>
      </c>
      <c r="S263" s="40">
        <f>SUMIF(Entrada_Dados_Ano_2012!$C$264:$C$501,D263,Entrada_Dados_Ano_2012!$R$264:$R$501)</f>
        <v>0</v>
      </c>
      <c r="T263" s="145">
        <f>SUMIF(Entrada_Dados_Ano_2012!$C$264:$C$501,D263,Entrada_Dados_Ano_2012!$S$264:$S$501)</f>
        <v>0</v>
      </c>
      <c r="U263" s="142">
        <f>SUMIF(Entrada_Dados_Ano_2012!$C$264:$C$501,D263,Entrada_Dados_Ano_2012!$Y$264:$Y$501)</f>
        <v>6</v>
      </c>
      <c r="V263" s="40">
        <f>SUMIF(Entrada_Dados_Ano_2012!$C$264:$C$501,D263,Entrada_Dados_Ano_2012!$Z$264:$Z$501)</f>
        <v>20</v>
      </c>
      <c r="W263" s="40">
        <f>SUMIF(Entrada_Dados_Ano_2012!$C$264:$C$501,D263,Entrada_Dados_Ano_2012!$AA$264:$AA$501)</f>
        <v>0</v>
      </c>
      <c r="X263" s="40">
        <f>SUMIF(Entrada_Dados_Ano_2012!$C$264:$C$501,D263,Entrada_Dados_Ano_2012!$AB$264:$AB$501)</f>
        <v>0</v>
      </c>
      <c r="Y263" s="40">
        <f>SUMIF(Entrada_Dados_Ano_2012!$C$264:$C$501,D263,Entrada_Dados_Ano_2012!$AC$264:$AC$501)</f>
        <v>0</v>
      </c>
      <c r="Z263" s="40">
        <f>SUMIF(Entrada_Dados_Ano_2012!$C$264:$C$501,D263,Entrada_Dados_Ano_2012!$AD$264:$AD$501)</f>
        <v>0</v>
      </c>
      <c r="AA263" s="40">
        <f>SUMIF(Entrada_Dados_Ano_2012!$C$264:$C$501,D263,Entrada_Dados_Ano_2012!$AE$264:$AE$501)</f>
        <v>0</v>
      </c>
      <c r="AB263" s="40">
        <f>SUMIF(Entrada_Dados_Ano_2012!$C$264:$C$501,D263,Entrada_Dados_Ano_2012!$AF$264:$AF$501)</f>
        <v>0</v>
      </c>
      <c r="AC263" s="40">
        <f>SUMIF(Entrada_Dados_Ano_2012!$C$264:$C$501,D263,Entrada_Dados_Ano_2012!$AG$264:$AG$501)</f>
        <v>9</v>
      </c>
      <c r="AD263" s="40">
        <f>SUMIF(Entrada_Dados_Ano_2012!$C$264:$C$501,D263,Entrada_Dados_Ano_2012!$AH$264:$AH$501)</f>
        <v>0</v>
      </c>
      <c r="AE263" s="40">
        <f>SUMIF(Entrada_Dados_Ano_2012!$C$264:$C$501,D263,Entrada_Dados_Ano_2012!$AI$264:$AI$501)</f>
        <v>9</v>
      </c>
      <c r="AF263" s="40">
        <f>SUMIF(Entrada_Dados_Ano_2012!$C$264:$C$501,D263,Entrada_Dados_Ano_2012!$AJ$264:$AJ$501)</f>
        <v>0</v>
      </c>
      <c r="AG263" s="40">
        <f>SUMIF(Entrada_Dados_Ano_2012!$C$264:$C$501,D263,Entrada_Dados_Ano_2012!$AK$264:$AK$501)</f>
        <v>0</v>
      </c>
      <c r="AH263" s="40">
        <f>SUMIF(Entrada_Dados_Ano_2012!$C$264:$C$501,D263,Entrada_Dados_Ano_2012!$AL$264:$AL$501)</f>
        <v>0</v>
      </c>
      <c r="AI263" s="40">
        <f>SUMIF(Entrada_Dados_Ano_2012!$C$264:$C$501,D263,Entrada_Dados_Ano_2012!$AM$264:$AM$501)</f>
        <v>0</v>
      </c>
      <c r="AJ263" s="145">
        <f>SUMIF(Entrada_Dados_Ano_2012!$C$264:$C$501,D263,Entrada_Dados_Ano_2012!$AN$264:$AN$501)</f>
        <v>0</v>
      </c>
      <c r="AK263" s="142">
        <f>SUMIF(Entrada_Dados_Ano_2012!$C$264:$C$501,D263,Entrada_Dados_Ano_2012!$AT$264:$AT$501)</f>
        <v>73</v>
      </c>
      <c r="AL263" s="40">
        <f>SUMIF(Entrada_Dados_Ano_2012!$C$264:$C$501,D263,Entrada_Dados_Ano_2012!$AU$264:$AU$501)</f>
        <v>200</v>
      </c>
      <c r="AM263" s="40">
        <f>SUMIF(Entrada_Dados_Ano_2012!$C$264:$C$501,D263,Entrada_Dados_Ano_2012!$AV$264:$AV$501)</f>
        <v>0</v>
      </c>
      <c r="AN263" s="40">
        <f>SUMIF(Entrada_Dados_Ano_2012!$C$264:$C$501,D263,Entrada_Dados_Ano_2012!$AW$264:$AW$501)</f>
        <v>0</v>
      </c>
      <c r="AO263" s="40">
        <f>SUMIF(Entrada_Dados_Ano_2012!$C$264:$C$501,D263,Entrada_Dados_Ano_2012!$AX$264:$AX$501)</f>
        <v>0</v>
      </c>
      <c r="AP263" s="40">
        <f>SUMIF(Entrada_Dados_Ano_2012!$C$264:$C$501,D263,Entrada_Dados_Ano_2012!$AY$264:$AY$501)</f>
        <v>0</v>
      </c>
      <c r="AQ263" s="40">
        <f>SUMIF(Entrada_Dados_Ano_2012!$C$264:$C$501,D263,Entrada_Dados_Ano_2012!$AZ$264:$AZ$501)</f>
        <v>0</v>
      </c>
      <c r="AR263" s="40">
        <f>SUMIF(Entrada_Dados_Ano_2012!$C$264:$C$501,D263,Entrada_Dados_Ano_2012!$BA$264:$BA$501)</f>
        <v>0</v>
      </c>
      <c r="AS263" s="40">
        <f>SUMIF(Entrada_Dados_Ano_2012!$C$264:$C$501,D263,Entrada_Dados_Ano_2012!$BB$264:$BB$501)</f>
        <v>135</v>
      </c>
      <c r="AT263" s="40">
        <f>SUMIF(Entrada_Dados_Ano_2012!$C$264:$C$501,D263,Entrada_Dados_Ano_2012!$BC$264:$BC$501)</f>
        <v>0</v>
      </c>
      <c r="AU263" s="40">
        <f>SUMIF(Entrada_Dados_Ano_2012!$C$264:$C$501,D263,Entrada_Dados_Ano_2012!$BD$264:$BD$501)</f>
        <v>135</v>
      </c>
      <c r="AV263" s="40">
        <f>SUMIF(Entrada_Dados_Ano_2012!$C$264:$C$501,D263,Entrada_Dados_Ano_2012!$BE$264:$BE$501)</f>
        <v>0</v>
      </c>
      <c r="AW263" s="40">
        <f>SUMIF(Entrada_Dados_Ano_2012!$C$264:$C$501,D263,Entrada_Dados_Ano_2012!$BF$264:$BF$501)</f>
        <v>0</v>
      </c>
      <c r="AX263" s="40">
        <f>SUMIF(Entrada_Dados_Ano_2012!$C$264:$C$501,D263,Entrada_Dados_Ano_2012!$BG$264:$BG$501)</f>
        <v>0</v>
      </c>
      <c r="AY263" s="40">
        <f>SUMIF(Entrada_Dados_Ano_2012!$C$264:$C$501,D263,Entrada_Dados_Ano_2012!$BH$264:$BH$501)</f>
        <v>0</v>
      </c>
      <c r="AZ263" s="40">
        <f>SUMIF(Entrada_Dados_Ano_2012!$C$264:$C$501,D263,Entrada_Dados_Ano_2012!$BI$264:$BI$501)</f>
        <v>0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Z263" s="29"/>
      <c r="CA263" s="29"/>
      <c r="CB263" s="99"/>
      <c r="CC263" s="4"/>
      <c r="CD263" s="4"/>
    </row>
    <row r="264" spans="1:82" ht="12.75" customHeight="1" x14ac:dyDescent="0.2">
      <c r="A264" s="123"/>
      <c r="B264" s="124">
        <v>3</v>
      </c>
      <c r="C264" s="121" t="s">
        <v>286</v>
      </c>
      <c r="D264" s="126" t="s">
        <v>62</v>
      </c>
      <c r="E264" s="40">
        <f>SUMIF(Entrada_Dados_Ano_2012!$C$264:$C$501,D264,Entrada_Dados_Ano_2012!$D$264:$D$501)</f>
        <v>0</v>
      </c>
      <c r="F264" s="40">
        <f>SUMIF(Entrada_Dados_Ano_2012!$C$264:$C$501,D264,Entrada_Dados_Ano_2012!$E$264:$E$501)</f>
        <v>20</v>
      </c>
      <c r="G264" s="40">
        <f>SUMIF(Entrada_Dados_Ano_2012!$C$264:$C$501,D264,Entrada_Dados_Ano_2012!$F$264:$F$501)</f>
        <v>34</v>
      </c>
      <c r="H264" s="40">
        <f>SUMIF(Entrada_Dados_Ano_2012!$C$264:$C$501,D264,Entrada_Dados_Ano_2012!$G$264:$G$501)</f>
        <v>0</v>
      </c>
      <c r="I264" s="40">
        <f>SUMIF(Entrada_Dados_Ano_2012!$C$264:$C$501,D264,Entrada_Dados_Ano_2012!$H$264:$H$501)</f>
        <v>0</v>
      </c>
      <c r="J264" s="40">
        <f>SUMIF(Entrada_Dados_Ano_2012!$C$264:$C$501,D264,Entrada_Dados_Ano_2012!$I$264:$I$501)</f>
        <v>0</v>
      </c>
      <c r="K264" s="40">
        <f>SUMIF(Entrada_Dados_Ano_2012!$C$264:$C$501,D264,Entrada_Dados_Ano_2012!$J$264:$J$501)</f>
        <v>0</v>
      </c>
      <c r="L264" s="40">
        <f>SUMIF(Entrada_Dados_Ano_2012!$C$264:$C$501,D264,Entrada_Dados_Ano_2012!$K$264:$K$501)</f>
        <v>0</v>
      </c>
      <c r="M264" s="40">
        <f>SUMIF(Entrada_Dados_Ano_2012!$C$264:$C$501,D264,Entrada_Dados_Ano_2012!$L$264:$L$501)</f>
        <v>0</v>
      </c>
      <c r="N264" s="40">
        <f>SUMIF(Entrada_Dados_Ano_2012!$C$264:$C$501,D264,Entrada_Dados_Ano_2012!$M$264:$M$501)</f>
        <v>0</v>
      </c>
      <c r="O264" s="40">
        <f>SUMIF(Entrada_Dados_Ano_2012!$C$264:$C$501,D264,Entrada_Dados_Ano_2012!$N$264:$N$501)</f>
        <v>0</v>
      </c>
      <c r="P264" s="40">
        <f>SUMIF(Entrada_Dados_Ano_2012!$C$264:$C$501,D264,Entrada_Dados_Ano_2012!$O$264:$O$501)</f>
        <v>0</v>
      </c>
      <c r="Q264" s="40">
        <f>SUMIF(Entrada_Dados_Ano_2012!$C$264:$C$501,D264,Entrada_Dados_Ano_2012!$P$264:$P$501)</f>
        <v>0</v>
      </c>
      <c r="R264" s="40">
        <f>SUMIF(Entrada_Dados_Ano_2012!$C$264:$C$501,D264,Entrada_Dados_Ano_2012!$Q$264:$Q$501)</f>
        <v>0</v>
      </c>
      <c r="S264" s="40">
        <f>SUMIF(Entrada_Dados_Ano_2012!$C$264:$C$501,D264,Entrada_Dados_Ano_2012!$R$264:$R$501)</f>
        <v>35</v>
      </c>
      <c r="T264" s="145">
        <f>SUMIF(Entrada_Dados_Ano_2012!$C$264:$C$501,D264,Entrada_Dados_Ano_2012!$S$264:$S$501)</f>
        <v>0</v>
      </c>
      <c r="U264" s="142">
        <f>SUMIF(Entrada_Dados_Ano_2012!$C$264:$C$501,D264,Entrada_Dados_Ano_2012!$Y$264:$Y$501)</f>
        <v>0</v>
      </c>
      <c r="V264" s="40">
        <f>SUMIF(Entrada_Dados_Ano_2012!$C$264:$C$501,D264,Entrada_Dados_Ano_2012!$Z$264:$Z$501)</f>
        <v>20</v>
      </c>
      <c r="W264" s="40">
        <f>SUMIF(Entrada_Dados_Ano_2012!$C$264:$C$501,D264,Entrada_Dados_Ano_2012!$AA$264:$AA$501)</f>
        <v>34</v>
      </c>
      <c r="X264" s="40">
        <f>SUMIF(Entrada_Dados_Ano_2012!$C$264:$C$501,D264,Entrada_Dados_Ano_2012!$AB$264:$AB$501)</f>
        <v>0</v>
      </c>
      <c r="Y264" s="40">
        <f>SUMIF(Entrada_Dados_Ano_2012!$C$264:$C$501,D264,Entrada_Dados_Ano_2012!$AC$264:$AC$501)</f>
        <v>0</v>
      </c>
      <c r="Z264" s="40">
        <f>SUMIF(Entrada_Dados_Ano_2012!$C$264:$C$501,D264,Entrada_Dados_Ano_2012!$AD$264:$AD$501)</f>
        <v>0</v>
      </c>
      <c r="AA264" s="40">
        <f>SUMIF(Entrada_Dados_Ano_2012!$C$264:$C$501,D264,Entrada_Dados_Ano_2012!$AE$264:$AE$501)</f>
        <v>0</v>
      </c>
      <c r="AB264" s="40">
        <f>SUMIF(Entrada_Dados_Ano_2012!$C$264:$C$501,D264,Entrada_Dados_Ano_2012!$AF$264:$AF$501)</f>
        <v>0</v>
      </c>
      <c r="AC264" s="40">
        <f>SUMIF(Entrada_Dados_Ano_2012!$C$264:$C$501,D264,Entrada_Dados_Ano_2012!$AG$264:$AG$501)</f>
        <v>0</v>
      </c>
      <c r="AD264" s="40">
        <f>SUMIF(Entrada_Dados_Ano_2012!$C$264:$C$501,D264,Entrada_Dados_Ano_2012!$AH$264:$AH$501)</f>
        <v>0</v>
      </c>
      <c r="AE264" s="40">
        <f>SUMIF(Entrada_Dados_Ano_2012!$C$264:$C$501,D264,Entrada_Dados_Ano_2012!$AI$264:$AI$501)</f>
        <v>0</v>
      </c>
      <c r="AF264" s="40">
        <f>SUMIF(Entrada_Dados_Ano_2012!$C$264:$C$501,D264,Entrada_Dados_Ano_2012!$AJ$264:$AJ$501)</f>
        <v>0</v>
      </c>
      <c r="AG264" s="40">
        <f>SUMIF(Entrada_Dados_Ano_2012!$C$264:$C$501,D264,Entrada_Dados_Ano_2012!$AK$264:$AK$501)</f>
        <v>0</v>
      </c>
      <c r="AH264" s="40">
        <f>SUMIF(Entrada_Dados_Ano_2012!$C$264:$C$501,D264,Entrada_Dados_Ano_2012!$AL$264:$AL$501)</f>
        <v>0</v>
      </c>
      <c r="AI264" s="40">
        <f>SUMIF(Entrada_Dados_Ano_2012!$C$264:$C$501,D264,Entrada_Dados_Ano_2012!$AM$264:$AM$501)</f>
        <v>35</v>
      </c>
      <c r="AJ264" s="145">
        <f>SUMIF(Entrada_Dados_Ano_2012!$C$264:$C$501,D264,Entrada_Dados_Ano_2012!$AN$264:$AN$501)</f>
        <v>0</v>
      </c>
      <c r="AK264" s="142">
        <f>SUMIF(Entrada_Dados_Ano_2012!$C$264:$C$501,D264,Entrada_Dados_Ano_2012!$AT$264:$AT$501)</f>
        <v>0</v>
      </c>
      <c r="AL264" s="40">
        <f>SUMIF(Entrada_Dados_Ano_2012!$C$264:$C$501,D264,Entrada_Dados_Ano_2012!$AU$264:$AU$501)</f>
        <v>440</v>
      </c>
      <c r="AM264" s="40">
        <f>SUMIF(Entrada_Dados_Ano_2012!$C$264:$C$501,D264,Entrada_Dados_Ano_2012!$AV$264:$AV$501)</f>
        <v>100</v>
      </c>
      <c r="AN264" s="40">
        <f>SUMIF(Entrada_Dados_Ano_2012!$C$264:$C$501,D264,Entrada_Dados_Ano_2012!$AW$264:$AW$501)</f>
        <v>0</v>
      </c>
      <c r="AO264" s="40">
        <f>SUMIF(Entrada_Dados_Ano_2012!$C$264:$C$501,D264,Entrada_Dados_Ano_2012!$AX$264:$AX$501)</f>
        <v>0</v>
      </c>
      <c r="AP264" s="40">
        <f>SUMIF(Entrada_Dados_Ano_2012!$C$264:$C$501,D264,Entrada_Dados_Ano_2012!$AY$264:$AY$501)</f>
        <v>0</v>
      </c>
      <c r="AQ264" s="40">
        <f>SUMIF(Entrada_Dados_Ano_2012!$C$264:$C$501,D264,Entrada_Dados_Ano_2012!$AZ$264:$AZ$501)</f>
        <v>0</v>
      </c>
      <c r="AR264" s="40">
        <f>SUMIF(Entrada_Dados_Ano_2012!$C$264:$C$501,D264,Entrada_Dados_Ano_2012!$BA$264:$BA$501)</f>
        <v>0</v>
      </c>
      <c r="AS264" s="40">
        <f>SUMIF(Entrada_Dados_Ano_2012!$C$264:$C$501,D264,Entrada_Dados_Ano_2012!$BB$264:$BB$501)</f>
        <v>0</v>
      </c>
      <c r="AT264" s="40">
        <f>SUMIF(Entrada_Dados_Ano_2012!$C$264:$C$501,D264,Entrada_Dados_Ano_2012!$BC$264:$BC$501)</f>
        <v>0</v>
      </c>
      <c r="AU264" s="40">
        <f>SUMIF(Entrada_Dados_Ano_2012!$C$264:$C$501,D264,Entrada_Dados_Ano_2012!$BD$264:$BD$501)</f>
        <v>0</v>
      </c>
      <c r="AV264" s="40">
        <f>SUMIF(Entrada_Dados_Ano_2012!$C$264:$C$501,D264,Entrada_Dados_Ano_2012!$BE$264:$BE$501)</f>
        <v>0</v>
      </c>
      <c r="AW264" s="40">
        <f>SUMIF(Entrada_Dados_Ano_2012!$C$264:$C$501,D264,Entrada_Dados_Ano_2012!$BF$264:$BF$501)</f>
        <v>0</v>
      </c>
      <c r="AX264" s="40">
        <f>SUMIF(Entrada_Dados_Ano_2012!$C$264:$C$501,D264,Entrada_Dados_Ano_2012!$BG$264:$BG$501)</f>
        <v>0</v>
      </c>
      <c r="AY264" s="40">
        <f>SUMIF(Entrada_Dados_Ano_2012!$C$264:$C$501,D264,Entrada_Dados_Ano_2012!$BH$264:$BH$501)</f>
        <v>1120</v>
      </c>
      <c r="AZ264" s="40">
        <f>SUMIF(Entrada_Dados_Ano_2012!$C$264:$C$501,D264,Entrada_Dados_Ano_2012!$BI$264:$BI$501)</f>
        <v>0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</row>
    <row r="265" spans="1:82" ht="12.75" customHeight="1" x14ac:dyDescent="0.2">
      <c r="A265" s="123"/>
      <c r="B265" s="124">
        <v>4</v>
      </c>
      <c r="C265" s="121" t="s">
        <v>287</v>
      </c>
      <c r="D265" s="126" t="s">
        <v>63</v>
      </c>
      <c r="E265" s="40">
        <f>SUMIF(Entrada_Dados_Ano_2012!$C$264:$C$501,D265,Entrada_Dados_Ano_2012!$D$264:$D$501)</f>
        <v>0</v>
      </c>
      <c r="F265" s="40">
        <f>SUMIF(Entrada_Dados_Ano_2012!$C$264:$C$501,D265,Entrada_Dados_Ano_2012!$E$264:$E$501)</f>
        <v>0</v>
      </c>
      <c r="G265" s="40">
        <f>SUMIF(Entrada_Dados_Ano_2012!$C$264:$C$501,D265,Entrada_Dados_Ano_2012!$F$264:$F$501)</f>
        <v>0</v>
      </c>
      <c r="H265" s="40">
        <f>SUMIF(Entrada_Dados_Ano_2012!$C$264:$C$501,D265,Entrada_Dados_Ano_2012!$G$264:$G$501)</f>
        <v>0</v>
      </c>
      <c r="I265" s="40">
        <f>SUMIF(Entrada_Dados_Ano_2012!$C$264:$C$501,D265,Entrada_Dados_Ano_2012!$H$264:$H$501)</f>
        <v>0</v>
      </c>
      <c r="J265" s="40">
        <f>SUMIF(Entrada_Dados_Ano_2012!$C$264:$C$501,D265,Entrada_Dados_Ano_2012!$I$264:$I$501)</f>
        <v>0</v>
      </c>
      <c r="K265" s="40">
        <f>SUMIF(Entrada_Dados_Ano_2012!$C$264:$C$501,D265,Entrada_Dados_Ano_2012!$J$264:$J$501)</f>
        <v>0</v>
      </c>
      <c r="L265" s="40">
        <f>SUMIF(Entrada_Dados_Ano_2012!$C$264:$C$501,D265,Entrada_Dados_Ano_2012!$K$264:$K$501)</f>
        <v>0</v>
      </c>
      <c r="M265" s="40">
        <f>SUMIF(Entrada_Dados_Ano_2012!$C$264:$C$501,D265,Entrada_Dados_Ano_2012!$L$264:$L$501)</f>
        <v>0</v>
      </c>
      <c r="N265" s="40">
        <f>SUMIF(Entrada_Dados_Ano_2012!$C$264:$C$501,D265,Entrada_Dados_Ano_2012!$M$264:$M$501)</f>
        <v>0</v>
      </c>
      <c r="O265" s="40">
        <f>SUMIF(Entrada_Dados_Ano_2012!$C$264:$C$501,D265,Entrada_Dados_Ano_2012!$N$264:$N$501)</f>
        <v>0</v>
      </c>
      <c r="P265" s="40">
        <f>SUMIF(Entrada_Dados_Ano_2012!$C$264:$C$501,D265,Entrada_Dados_Ano_2012!$O$264:$O$501)</f>
        <v>0</v>
      </c>
      <c r="Q265" s="40">
        <f>SUMIF(Entrada_Dados_Ano_2012!$C$264:$C$501,D265,Entrada_Dados_Ano_2012!$P$264:$P$501)</f>
        <v>0</v>
      </c>
      <c r="R265" s="40">
        <f>SUMIF(Entrada_Dados_Ano_2012!$C$264:$C$501,D265,Entrada_Dados_Ano_2012!$Q$264:$Q$501)</f>
        <v>0</v>
      </c>
      <c r="S265" s="40">
        <f>SUMIF(Entrada_Dados_Ano_2012!$C$264:$C$501,D265,Entrada_Dados_Ano_2012!$R$264:$R$501)</f>
        <v>0</v>
      </c>
      <c r="T265" s="145">
        <f>SUMIF(Entrada_Dados_Ano_2012!$C$264:$C$501,D265,Entrada_Dados_Ano_2012!$S$264:$S$501)</f>
        <v>0</v>
      </c>
      <c r="U265" s="142">
        <f>SUMIF(Entrada_Dados_Ano_2012!$C$264:$C$501,D265,Entrada_Dados_Ano_2012!$Y$264:$Y$501)</f>
        <v>0</v>
      </c>
      <c r="V265" s="40">
        <f>SUMIF(Entrada_Dados_Ano_2012!$C$264:$C$501,D265,Entrada_Dados_Ano_2012!$Z$264:$Z$501)</f>
        <v>0</v>
      </c>
      <c r="W265" s="40">
        <f>SUMIF(Entrada_Dados_Ano_2012!$C$264:$C$501,D265,Entrada_Dados_Ano_2012!$AA$264:$AA$501)</f>
        <v>0</v>
      </c>
      <c r="X265" s="40">
        <f>SUMIF(Entrada_Dados_Ano_2012!$C$264:$C$501,D265,Entrada_Dados_Ano_2012!$AB$264:$AB$501)</f>
        <v>0</v>
      </c>
      <c r="Y265" s="40">
        <f>SUMIF(Entrada_Dados_Ano_2012!$C$264:$C$501,D265,Entrada_Dados_Ano_2012!$AC$264:$AC$501)</f>
        <v>0</v>
      </c>
      <c r="Z265" s="40">
        <f>SUMIF(Entrada_Dados_Ano_2012!$C$264:$C$501,D265,Entrada_Dados_Ano_2012!$AD$264:$AD$501)</f>
        <v>0</v>
      </c>
      <c r="AA265" s="40">
        <f>SUMIF(Entrada_Dados_Ano_2012!$C$264:$C$501,D265,Entrada_Dados_Ano_2012!$AE$264:$AE$501)</f>
        <v>0</v>
      </c>
      <c r="AB265" s="40">
        <f>SUMIF(Entrada_Dados_Ano_2012!$C$264:$C$501,D265,Entrada_Dados_Ano_2012!$AF$264:$AF$501)</f>
        <v>0</v>
      </c>
      <c r="AC265" s="40">
        <f>SUMIF(Entrada_Dados_Ano_2012!$C$264:$C$501,D265,Entrada_Dados_Ano_2012!$AG$264:$AG$501)</f>
        <v>0</v>
      </c>
      <c r="AD265" s="40">
        <f>SUMIF(Entrada_Dados_Ano_2012!$C$264:$C$501,D265,Entrada_Dados_Ano_2012!$AH$264:$AH$501)</f>
        <v>0</v>
      </c>
      <c r="AE265" s="40">
        <f>SUMIF(Entrada_Dados_Ano_2012!$C$264:$C$501,D265,Entrada_Dados_Ano_2012!$AI$264:$AI$501)</f>
        <v>0</v>
      </c>
      <c r="AF265" s="40">
        <f>SUMIF(Entrada_Dados_Ano_2012!$C$264:$C$501,D265,Entrada_Dados_Ano_2012!$AJ$264:$AJ$501)</f>
        <v>0</v>
      </c>
      <c r="AG265" s="40">
        <f>SUMIF(Entrada_Dados_Ano_2012!$C$264:$C$501,D265,Entrada_Dados_Ano_2012!$AK$264:$AK$501)</f>
        <v>0</v>
      </c>
      <c r="AH265" s="40">
        <f>SUMIF(Entrada_Dados_Ano_2012!$C$264:$C$501,D265,Entrada_Dados_Ano_2012!$AL$264:$AL$501)</f>
        <v>0</v>
      </c>
      <c r="AI265" s="40">
        <f>SUMIF(Entrada_Dados_Ano_2012!$C$264:$C$501,D265,Entrada_Dados_Ano_2012!$AM$264:$AM$501)</f>
        <v>0</v>
      </c>
      <c r="AJ265" s="145">
        <f>SUMIF(Entrada_Dados_Ano_2012!$C$264:$C$501,D265,Entrada_Dados_Ano_2012!$AN$264:$AN$501)</f>
        <v>0</v>
      </c>
      <c r="AK265" s="142">
        <f>SUMIF(Entrada_Dados_Ano_2012!$C$264:$C$501,D265,Entrada_Dados_Ano_2012!$AT$264:$AT$501)</f>
        <v>0</v>
      </c>
      <c r="AL265" s="40">
        <f>SUMIF(Entrada_Dados_Ano_2012!$C$264:$C$501,D265,Entrada_Dados_Ano_2012!$AU$264:$AU$501)</f>
        <v>0</v>
      </c>
      <c r="AM265" s="40">
        <f>SUMIF(Entrada_Dados_Ano_2012!$C$264:$C$501,D265,Entrada_Dados_Ano_2012!$AV$264:$AV$501)</f>
        <v>0</v>
      </c>
      <c r="AN265" s="40">
        <f>SUMIF(Entrada_Dados_Ano_2012!$C$264:$C$501,D265,Entrada_Dados_Ano_2012!$AW$264:$AW$501)</f>
        <v>0</v>
      </c>
      <c r="AO265" s="40">
        <f>SUMIF(Entrada_Dados_Ano_2012!$C$264:$C$501,D265,Entrada_Dados_Ano_2012!$AX$264:$AX$501)</f>
        <v>0</v>
      </c>
      <c r="AP265" s="40">
        <f>SUMIF(Entrada_Dados_Ano_2012!$C$264:$C$501,D265,Entrada_Dados_Ano_2012!$AY$264:$AY$501)</f>
        <v>0</v>
      </c>
      <c r="AQ265" s="40">
        <f>SUMIF(Entrada_Dados_Ano_2012!$C$264:$C$501,D265,Entrada_Dados_Ano_2012!$AZ$264:$AZ$501)</f>
        <v>0</v>
      </c>
      <c r="AR265" s="40">
        <f>SUMIF(Entrada_Dados_Ano_2012!$C$264:$C$501,D265,Entrada_Dados_Ano_2012!$BA$264:$BA$501)</f>
        <v>0</v>
      </c>
      <c r="AS265" s="40">
        <f>SUMIF(Entrada_Dados_Ano_2012!$C$264:$C$501,D265,Entrada_Dados_Ano_2012!$BB$264:$BB$501)</f>
        <v>0</v>
      </c>
      <c r="AT265" s="40">
        <f>SUMIF(Entrada_Dados_Ano_2012!$C$264:$C$501,D265,Entrada_Dados_Ano_2012!$BC$264:$BC$501)</f>
        <v>0</v>
      </c>
      <c r="AU265" s="40">
        <f>SUMIF(Entrada_Dados_Ano_2012!$C$264:$C$501,D265,Entrada_Dados_Ano_2012!$BD$264:$BD$501)</f>
        <v>0</v>
      </c>
      <c r="AV265" s="40">
        <f>SUMIF(Entrada_Dados_Ano_2012!$C$264:$C$501,D265,Entrada_Dados_Ano_2012!$BE$264:$BE$501)</f>
        <v>0</v>
      </c>
      <c r="AW265" s="40">
        <f>SUMIF(Entrada_Dados_Ano_2012!$C$264:$C$501,D265,Entrada_Dados_Ano_2012!$BF$264:$BF$501)</f>
        <v>0</v>
      </c>
      <c r="AX265" s="40">
        <f>SUMIF(Entrada_Dados_Ano_2012!$C$264:$C$501,D265,Entrada_Dados_Ano_2012!$BG$264:$BG$501)</f>
        <v>0</v>
      </c>
      <c r="AY265" s="40">
        <f>SUMIF(Entrada_Dados_Ano_2012!$C$264:$C$501,D265,Entrada_Dados_Ano_2012!$BH$264:$BH$501)</f>
        <v>0</v>
      </c>
      <c r="AZ265" s="40">
        <f>SUMIF(Entrada_Dados_Ano_2012!$C$264:$C$501,D265,Entrada_Dados_Ano_2012!$BI$264:$BI$501)</f>
        <v>0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</row>
    <row r="266" spans="1:82" ht="12.75" customHeight="1" x14ac:dyDescent="0.2">
      <c r="A266" s="123"/>
      <c r="B266" s="124">
        <v>5</v>
      </c>
      <c r="C266" s="121" t="s">
        <v>288</v>
      </c>
      <c r="D266" s="126" t="s">
        <v>64</v>
      </c>
      <c r="E266" s="40">
        <f>SUMIF(Entrada_Dados_Ano_2012!$C$264:$C$501,D266,Entrada_Dados_Ano_2012!$D$264:$D$501)</f>
        <v>0</v>
      </c>
      <c r="F266" s="40">
        <f>SUMIF(Entrada_Dados_Ano_2012!$C$264:$C$501,D266,Entrada_Dados_Ano_2012!$E$264:$E$501)</f>
        <v>120</v>
      </c>
      <c r="G266" s="40">
        <f>SUMIF(Entrada_Dados_Ano_2012!$C$264:$C$501,D266,Entrada_Dados_Ano_2012!$F$264:$F$501)</f>
        <v>0</v>
      </c>
      <c r="H266" s="40">
        <f>SUMIF(Entrada_Dados_Ano_2012!$C$264:$C$501,D266,Entrada_Dados_Ano_2012!$G$264:$G$501)</f>
        <v>40</v>
      </c>
      <c r="I266" s="40">
        <f>SUMIF(Entrada_Dados_Ano_2012!$C$264:$C$501,D266,Entrada_Dados_Ano_2012!$H$264:$H$501)</f>
        <v>0</v>
      </c>
      <c r="J266" s="40">
        <f>SUMIF(Entrada_Dados_Ano_2012!$C$264:$C$501,D266,Entrada_Dados_Ano_2012!$I$264:$I$501)</f>
        <v>0</v>
      </c>
      <c r="K266" s="40">
        <f>SUMIF(Entrada_Dados_Ano_2012!$C$264:$C$501,D266,Entrada_Dados_Ano_2012!$J$264:$J$501)</f>
        <v>0</v>
      </c>
      <c r="L266" s="40">
        <f>SUMIF(Entrada_Dados_Ano_2012!$C$264:$C$501,D266,Entrada_Dados_Ano_2012!$K$264:$K$501)</f>
        <v>73</v>
      </c>
      <c r="M266" s="40">
        <f>SUMIF(Entrada_Dados_Ano_2012!$C$264:$C$501,D266,Entrada_Dados_Ano_2012!$L$264:$L$501)</f>
        <v>0</v>
      </c>
      <c r="N266" s="40">
        <f>SUMIF(Entrada_Dados_Ano_2012!$C$264:$C$501,D266,Entrada_Dados_Ano_2012!$M$264:$M$501)</f>
        <v>0</v>
      </c>
      <c r="O266" s="40">
        <f>SUMIF(Entrada_Dados_Ano_2012!$C$264:$C$501,D266,Entrada_Dados_Ano_2012!$N$264:$N$501)</f>
        <v>0</v>
      </c>
      <c r="P266" s="40">
        <f>SUMIF(Entrada_Dados_Ano_2012!$C$264:$C$501,D266,Entrada_Dados_Ano_2012!$O$264:$O$501)</f>
        <v>0</v>
      </c>
      <c r="Q266" s="40">
        <f>SUMIF(Entrada_Dados_Ano_2012!$C$264:$C$501,D266,Entrada_Dados_Ano_2012!$P$264:$P$501)</f>
        <v>0</v>
      </c>
      <c r="R266" s="40">
        <f>SUMIF(Entrada_Dados_Ano_2012!$C$264:$C$501,D266,Entrada_Dados_Ano_2012!$Q$264:$Q$501)</f>
        <v>0</v>
      </c>
      <c r="S266" s="40">
        <f>SUMIF(Entrada_Dados_Ano_2012!$C$264:$C$501,D266,Entrada_Dados_Ano_2012!$R$264:$R$501)</f>
        <v>0</v>
      </c>
      <c r="T266" s="145">
        <f>SUMIF(Entrada_Dados_Ano_2012!$C$264:$C$501,D266,Entrada_Dados_Ano_2012!$S$264:$S$501)</f>
        <v>0</v>
      </c>
      <c r="U266" s="142">
        <f>SUMIF(Entrada_Dados_Ano_2012!$C$264:$C$501,D266,Entrada_Dados_Ano_2012!$Y$264:$Y$501)</f>
        <v>0</v>
      </c>
      <c r="V266" s="40">
        <f>SUMIF(Entrada_Dados_Ano_2012!$C$264:$C$501,D266,Entrada_Dados_Ano_2012!$Z$264:$Z$501)</f>
        <v>120</v>
      </c>
      <c r="W266" s="40">
        <f>SUMIF(Entrada_Dados_Ano_2012!$C$264:$C$501,D266,Entrada_Dados_Ano_2012!$AA$264:$AA$501)</f>
        <v>0</v>
      </c>
      <c r="X266" s="40">
        <f>SUMIF(Entrada_Dados_Ano_2012!$C$264:$C$501,D266,Entrada_Dados_Ano_2012!$AB$264:$AB$501)</f>
        <v>40</v>
      </c>
      <c r="Y266" s="40">
        <f>SUMIF(Entrada_Dados_Ano_2012!$C$264:$C$501,D266,Entrada_Dados_Ano_2012!$AC$264:$AC$501)</f>
        <v>0</v>
      </c>
      <c r="Z266" s="40">
        <f>SUMIF(Entrada_Dados_Ano_2012!$C$264:$C$501,D266,Entrada_Dados_Ano_2012!$AD$264:$AD$501)</f>
        <v>0</v>
      </c>
      <c r="AA266" s="40">
        <f>SUMIF(Entrada_Dados_Ano_2012!$C$264:$C$501,D266,Entrada_Dados_Ano_2012!$AE$264:$AE$501)</f>
        <v>0</v>
      </c>
      <c r="AB266" s="40">
        <f>SUMIF(Entrada_Dados_Ano_2012!$C$264:$C$501,D266,Entrada_Dados_Ano_2012!$AF$264:$AF$501)</f>
        <v>73</v>
      </c>
      <c r="AC266" s="40">
        <f>SUMIF(Entrada_Dados_Ano_2012!$C$264:$C$501,D266,Entrada_Dados_Ano_2012!$AG$264:$AG$501)</f>
        <v>0</v>
      </c>
      <c r="AD266" s="40">
        <f>SUMIF(Entrada_Dados_Ano_2012!$C$264:$C$501,D266,Entrada_Dados_Ano_2012!$AH$264:$AH$501)</f>
        <v>0</v>
      </c>
      <c r="AE266" s="40">
        <f>SUMIF(Entrada_Dados_Ano_2012!$C$264:$C$501,D266,Entrada_Dados_Ano_2012!$AI$264:$AI$501)</f>
        <v>0</v>
      </c>
      <c r="AF266" s="40">
        <f>SUMIF(Entrada_Dados_Ano_2012!$C$264:$C$501,D266,Entrada_Dados_Ano_2012!$AJ$264:$AJ$501)</f>
        <v>0</v>
      </c>
      <c r="AG266" s="40">
        <f>SUMIF(Entrada_Dados_Ano_2012!$C$264:$C$501,D266,Entrada_Dados_Ano_2012!$AK$264:$AK$501)</f>
        <v>0</v>
      </c>
      <c r="AH266" s="40">
        <f>SUMIF(Entrada_Dados_Ano_2012!$C$264:$C$501,D266,Entrada_Dados_Ano_2012!$AL$264:$AL$501)</f>
        <v>0</v>
      </c>
      <c r="AI266" s="40">
        <f>SUMIF(Entrada_Dados_Ano_2012!$C$264:$C$501,D266,Entrada_Dados_Ano_2012!$AM$264:$AM$501)</f>
        <v>0</v>
      </c>
      <c r="AJ266" s="145">
        <f>SUMIF(Entrada_Dados_Ano_2012!$C$264:$C$501,D266,Entrada_Dados_Ano_2012!$AN$264:$AN$501)</f>
        <v>0</v>
      </c>
      <c r="AK266" s="142">
        <f>SUMIF(Entrada_Dados_Ano_2012!$C$264:$C$501,D266,Entrada_Dados_Ano_2012!$AT$264:$AT$501)</f>
        <v>0</v>
      </c>
      <c r="AL266" s="40">
        <f>SUMIF(Entrada_Dados_Ano_2012!$C$264:$C$501,D266,Entrada_Dados_Ano_2012!$AU$264:$AU$501)</f>
        <v>1600</v>
      </c>
      <c r="AM266" s="40">
        <f>SUMIF(Entrada_Dados_Ano_2012!$C$264:$C$501,D266,Entrada_Dados_Ano_2012!$AV$264:$AV$501)</f>
        <v>0</v>
      </c>
      <c r="AN266" s="40">
        <f>SUMIF(Entrada_Dados_Ano_2012!$C$264:$C$501,D266,Entrada_Dados_Ano_2012!$AW$264:$AW$501)</f>
        <v>70</v>
      </c>
      <c r="AO266" s="40">
        <f>SUMIF(Entrada_Dados_Ano_2012!$C$264:$C$501,D266,Entrada_Dados_Ano_2012!$AX$264:$AX$501)</f>
        <v>0</v>
      </c>
      <c r="AP266" s="40">
        <f>SUMIF(Entrada_Dados_Ano_2012!$C$264:$C$501,D266,Entrada_Dados_Ano_2012!$AY$264:$AY$501)</f>
        <v>0</v>
      </c>
      <c r="AQ266" s="40">
        <f>SUMIF(Entrada_Dados_Ano_2012!$C$264:$C$501,D266,Entrada_Dados_Ano_2012!$AZ$264:$AZ$501)</f>
        <v>0</v>
      </c>
      <c r="AR266" s="40">
        <f>SUMIF(Entrada_Dados_Ano_2012!$C$264:$C$501,D266,Entrada_Dados_Ano_2012!$BA$264:$BA$501)</f>
        <v>1800</v>
      </c>
      <c r="AS266" s="40">
        <f>SUMIF(Entrada_Dados_Ano_2012!$C$264:$C$501,D266,Entrada_Dados_Ano_2012!$BB$264:$BB$501)</f>
        <v>0</v>
      </c>
      <c r="AT266" s="40">
        <f>SUMIF(Entrada_Dados_Ano_2012!$C$264:$C$501,D266,Entrada_Dados_Ano_2012!$BC$264:$BC$501)</f>
        <v>0</v>
      </c>
      <c r="AU266" s="40">
        <f>SUMIF(Entrada_Dados_Ano_2012!$C$264:$C$501,D266,Entrada_Dados_Ano_2012!$BD$264:$BD$501)</f>
        <v>0</v>
      </c>
      <c r="AV266" s="40">
        <f>SUMIF(Entrada_Dados_Ano_2012!$C$264:$C$501,D266,Entrada_Dados_Ano_2012!$BE$264:$BE$501)</f>
        <v>0</v>
      </c>
      <c r="AW266" s="40">
        <f>SUMIF(Entrada_Dados_Ano_2012!$C$264:$C$501,D266,Entrada_Dados_Ano_2012!$BF$264:$BF$501)</f>
        <v>0</v>
      </c>
      <c r="AX266" s="40">
        <f>SUMIF(Entrada_Dados_Ano_2012!$C$264:$C$501,D266,Entrada_Dados_Ano_2012!$BG$264:$BG$501)</f>
        <v>0</v>
      </c>
      <c r="AY266" s="40">
        <f>SUMIF(Entrada_Dados_Ano_2012!$C$264:$C$501,D266,Entrada_Dados_Ano_2012!$BH$264:$BH$501)</f>
        <v>0</v>
      </c>
      <c r="AZ266" s="40">
        <f>SUMIF(Entrada_Dados_Ano_2012!$C$264:$C$501,D266,Entrada_Dados_Ano_2012!$BI$264:$BI$501)</f>
        <v>0</v>
      </c>
      <c r="BA266" s="55"/>
    </row>
    <row r="267" spans="1:82" ht="12.75" customHeight="1" x14ac:dyDescent="0.2">
      <c r="A267" s="123"/>
      <c r="B267" s="124">
        <v>6</v>
      </c>
      <c r="C267" s="121" t="s">
        <v>289</v>
      </c>
      <c r="D267" s="126" t="s">
        <v>65</v>
      </c>
      <c r="E267" s="40">
        <f>SUMIF(Entrada_Dados_Ano_2012!$C$264:$C$501,D267,Entrada_Dados_Ano_2012!$D$264:$D$501)</f>
        <v>0</v>
      </c>
      <c r="F267" s="40">
        <f>SUMIF(Entrada_Dados_Ano_2012!$C$264:$C$501,D267,Entrada_Dados_Ano_2012!$E$264:$E$501)</f>
        <v>136</v>
      </c>
      <c r="G267" s="40">
        <f>SUMIF(Entrada_Dados_Ano_2012!$C$264:$C$501,D267,Entrada_Dados_Ano_2012!$F$264:$F$501)</f>
        <v>0</v>
      </c>
      <c r="H267" s="40">
        <f>SUMIF(Entrada_Dados_Ano_2012!$C$264:$C$501,D267,Entrada_Dados_Ano_2012!$G$264:$G$501)</f>
        <v>130</v>
      </c>
      <c r="I267" s="40">
        <f>SUMIF(Entrada_Dados_Ano_2012!$C$264:$C$501,D267,Entrada_Dados_Ano_2012!$H$264:$H$501)</f>
        <v>0</v>
      </c>
      <c r="J267" s="40">
        <f>SUMIF(Entrada_Dados_Ano_2012!$C$264:$C$501,D267,Entrada_Dados_Ano_2012!$I$264:$I$501)</f>
        <v>0</v>
      </c>
      <c r="K267" s="40">
        <f>SUMIF(Entrada_Dados_Ano_2012!$C$264:$C$501,D267,Entrada_Dados_Ano_2012!$J$264:$J$501)</f>
        <v>0</v>
      </c>
      <c r="L267" s="40">
        <f>SUMIF(Entrada_Dados_Ano_2012!$C$264:$C$501,D267,Entrada_Dados_Ano_2012!$K$264:$K$501)</f>
        <v>439</v>
      </c>
      <c r="M267" s="40">
        <f>SUMIF(Entrada_Dados_Ano_2012!$C$264:$C$501,D267,Entrada_Dados_Ano_2012!$L$264:$L$501)</f>
        <v>10</v>
      </c>
      <c r="N267" s="40">
        <f>SUMIF(Entrada_Dados_Ano_2012!$C$264:$C$501,D267,Entrada_Dados_Ano_2012!$M$264:$M$501)</f>
        <v>0</v>
      </c>
      <c r="O267" s="40">
        <f>SUMIF(Entrada_Dados_Ano_2012!$C$264:$C$501,D267,Entrada_Dados_Ano_2012!$N$264:$N$501)</f>
        <v>0</v>
      </c>
      <c r="P267" s="40">
        <f>SUMIF(Entrada_Dados_Ano_2012!$C$264:$C$501,D267,Entrada_Dados_Ano_2012!$O$264:$O$501)</f>
        <v>0</v>
      </c>
      <c r="Q267" s="40">
        <f>SUMIF(Entrada_Dados_Ano_2012!$C$264:$C$501,D267,Entrada_Dados_Ano_2012!$P$264:$P$501)</f>
        <v>0</v>
      </c>
      <c r="R267" s="40">
        <f>SUMIF(Entrada_Dados_Ano_2012!$C$264:$C$501,D267,Entrada_Dados_Ano_2012!$Q$264:$Q$501)</f>
        <v>0</v>
      </c>
      <c r="S267" s="40">
        <f>SUMIF(Entrada_Dados_Ano_2012!$C$264:$C$501,D267,Entrada_Dados_Ano_2012!$R$264:$R$501)</f>
        <v>83</v>
      </c>
      <c r="T267" s="145">
        <f>SUMIF(Entrada_Dados_Ano_2012!$C$264:$C$501,D267,Entrada_Dados_Ano_2012!$S$264:$S$501)</f>
        <v>0</v>
      </c>
      <c r="U267" s="142">
        <f>SUMIF(Entrada_Dados_Ano_2012!$C$264:$C$501,D267,Entrada_Dados_Ano_2012!$Y$264:$Y$501)</f>
        <v>0</v>
      </c>
      <c r="V267" s="40">
        <f>SUMIF(Entrada_Dados_Ano_2012!$C$264:$C$501,D267,Entrada_Dados_Ano_2012!$Z$264:$Z$501)</f>
        <v>136</v>
      </c>
      <c r="W267" s="40">
        <f>SUMIF(Entrada_Dados_Ano_2012!$C$264:$C$501,D267,Entrada_Dados_Ano_2012!$AA$264:$AA$501)</f>
        <v>0</v>
      </c>
      <c r="X267" s="40">
        <f>SUMIF(Entrada_Dados_Ano_2012!$C$264:$C$501,D267,Entrada_Dados_Ano_2012!$AB$264:$AB$501)</f>
        <v>130</v>
      </c>
      <c r="Y267" s="40">
        <f>SUMIF(Entrada_Dados_Ano_2012!$C$264:$C$501,D267,Entrada_Dados_Ano_2012!$AC$264:$AC$501)</f>
        <v>0</v>
      </c>
      <c r="Z267" s="40">
        <f>SUMIF(Entrada_Dados_Ano_2012!$C$264:$C$501,D267,Entrada_Dados_Ano_2012!$AD$264:$AD$501)</f>
        <v>0</v>
      </c>
      <c r="AA267" s="40">
        <f>SUMIF(Entrada_Dados_Ano_2012!$C$264:$C$501,D267,Entrada_Dados_Ano_2012!$AE$264:$AE$501)</f>
        <v>0</v>
      </c>
      <c r="AB267" s="40">
        <f>SUMIF(Entrada_Dados_Ano_2012!$C$264:$C$501,D267,Entrada_Dados_Ano_2012!$AF$264:$AF$501)</f>
        <v>439</v>
      </c>
      <c r="AC267" s="40">
        <f>SUMIF(Entrada_Dados_Ano_2012!$C$264:$C$501,D267,Entrada_Dados_Ano_2012!$AG$264:$AG$501)</f>
        <v>10</v>
      </c>
      <c r="AD267" s="40">
        <f>SUMIF(Entrada_Dados_Ano_2012!$C$264:$C$501,D267,Entrada_Dados_Ano_2012!$AH$264:$AH$501)</f>
        <v>0</v>
      </c>
      <c r="AE267" s="40">
        <f>SUMIF(Entrada_Dados_Ano_2012!$C$264:$C$501,D267,Entrada_Dados_Ano_2012!$AI$264:$AI$501)</f>
        <v>0</v>
      </c>
      <c r="AF267" s="40">
        <f>SUMIF(Entrada_Dados_Ano_2012!$C$264:$C$501,D267,Entrada_Dados_Ano_2012!$AJ$264:$AJ$501)</f>
        <v>0</v>
      </c>
      <c r="AG267" s="40">
        <f>SUMIF(Entrada_Dados_Ano_2012!$C$264:$C$501,D267,Entrada_Dados_Ano_2012!$AK$264:$AK$501)</f>
        <v>0</v>
      </c>
      <c r="AH267" s="40">
        <f>SUMIF(Entrada_Dados_Ano_2012!$C$264:$C$501,D267,Entrada_Dados_Ano_2012!$AL$264:$AL$501)</f>
        <v>0</v>
      </c>
      <c r="AI267" s="40">
        <f>SUMIF(Entrada_Dados_Ano_2012!$C$264:$C$501,D267,Entrada_Dados_Ano_2012!$AM$264:$AM$501)</f>
        <v>83</v>
      </c>
      <c r="AJ267" s="145">
        <f>SUMIF(Entrada_Dados_Ano_2012!$C$264:$C$501,D267,Entrada_Dados_Ano_2012!$AN$264:$AN$501)</f>
        <v>0</v>
      </c>
      <c r="AK267" s="142">
        <f>SUMIF(Entrada_Dados_Ano_2012!$C$264:$C$501,D267,Entrada_Dados_Ano_2012!$AT$264:$AT$501)</f>
        <v>0</v>
      </c>
      <c r="AL267" s="40">
        <f>SUMIF(Entrada_Dados_Ano_2012!$C$264:$C$501,D267,Entrada_Dados_Ano_2012!$AU$264:$AU$501)</f>
        <v>2452</v>
      </c>
      <c r="AM267" s="40">
        <f>SUMIF(Entrada_Dados_Ano_2012!$C$264:$C$501,D267,Entrada_Dados_Ano_2012!$AV$264:$AV$501)</f>
        <v>0</v>
      </c>
      <c r="AN267" s="40">
        <f>SUMIF(Entrada_Dados_Ano_2012!$C$264:$C$501,D267,Entrada_Dados_Ano_2012!$AW$264:$AW$501)</f>
        <v>395</v>
      </c>
      <c r="AO267" s="40">
        <f>SUMIF(Entrada_Dados_Ano_2012!$C$264:$C$501,D267,Entrada_Dados_Ano_2012!$AX$264:$AX$501)</f>
        <v>0</v>
      </c>
      <c r="AP267" s="40">
        <f>SUMIF(Entrada_Dados_Ano_2012!$C$264:$C$501,D267,Entrada_Dados_Ano_2012!$AY$264:$AY$501)</f>
        <v>0</v>
      </c>
      <c r="AQ267" s="40">
        <f>SUMIF(Entrada_Dados_Ano_2012!$C$264:$C$501,D267,Entrada_Dados_Ano_2012!$AZ$264:$AZ$501)</f>
        <v>0</v>
      </c>
      <c r="AR267" s="40">
        <f>SUMIF(Entrada_Dados_Ano_2012!$C$264:$C$501,D267,Entrada_Dados_Ano_2012!$BA$264:$BA$501)</f>
        <v>16300</v>
      </c>
      <c r="AS267" s="40">
        <f>SUMIF(Entrada_Dados_Ano_2012!$C$264:$C$501,D267,Entrada_Dados_Ano_2012!$BB$264:$BB$501)</f>
        <v>100</v>
      </c>
      <c r="AT267" s="40">
        <f>SUMIF(Entrada_Dados_Ano_2012!$C$264:$C$501,D267,Entrada_Dados_Ano_2012!$BC$264:$BC$501)</f>
        <v>0</v>
      </c>
      <c r="AU267" s="40">
        <f>SUMIF(Entrada_Dados_Ano_2012!$C$264:$C$501,D267,Entrada_Dados_Ano_2012!$BD$264:$BD$501)</f>
        <v>0</v>
      </c>
      <c r="AV267" s="40">
        <f>SUMIF(Entrada_Dados_Ano_2012!$C$264:$C$501,D267,Entrada_Dados_Ano_2012!$BE$264:$BE$501)</f>
        <v>0</v>
      </c>
      <c r="AW267" s="40">
        <f>SUMIF(Entrada_Dados_Ano_2012!$C$264:$C$501,D267,Entrada_Dados_Ano_2012!$BF$264:$BF$501)</f>
        <v>0</v>
      </c>
      <c r="AX267" s="40">
        <f>SUMIF(Entrada_Dados_Ano_2012!$C$264:$C$501,D267,Entrada_Dados_Ano_2012!$BG$264:$BG$501)</f>
        <v>0</v>
      </c>
      <c r="AY267" s="40">
        <f>SUMIF(Entrada_Dados_Ano_2012!$C$264:$C$501,D267,Entrada_Dados_Ano_2012!$BH$264:$BH$501)</f>
        <v>3024</v>
      </c>
      <c r="AZ267" s="40">
        <f>SUMIF(Entrada_Dados_Ano_2012!$C$264:$C$501,D267,Entrada_Dados_Ano_2012!$BI$264:$BI$501)</f>
        <v>0</v>
      </c>
      <c r="BA267" s="55"/>
    </row>
    <row r="268" spans="1:82" ht="12.75" customHeight="1" x14ac:dyDescent="0.2">
      <c r="A268" s="123"/>
      <c r="B268" s="124">
        <v>7</v>
      </c>
      <c r="C268" s="121" t="s">
        <v>290</v>
      </c>
      <c r="D268" s="126" t="s">
        <v>66</v>
      </c>
      <c r="E268" s="40">
        <f>SUMIF(Entrada_Dados_Ano_2012!$C$264:$C$501,D268,Entrada_Dados_Ano_2012!$D$264:$D$501)</f>
        <v>0</v>
      </c>
      <c r="F268" s="40">
        <f>SUMIF(Entrada_Dados_Ano_2012!$C$264:$C$501,D268,Entrada_Dados_Ano_2012!$E$264:$E$501)</f>
        <v>0</v>
      </c>
      <c r="G268" s="40">
        <f>SUMIF(Entrada_Dados_Ano_2012!$C$264:$C$501,D268,Entrada_Dados_Ano_2012!$F$264:$F$501)</f>
        <v>0</v>
      </c>
      <c r="H268" s="40">
        <f>SUMIF(Entrada_Dados_Ano_2012!$C$264:$C$501,D268,Entrada_Dados_Ano_2012!$G$264:$G$501)</f>
        <v>0</v>
      </c>
      <c r="I268" s="40">
        <f>SUMIF(Entrada_Dados_Ano_2012!$C$264:$C$501,D268,Entrada_Dados_Ano_2012!$H$264:$H$501)</f>
        <v>0</v>
      </c>
      <c r="J268" s="40">
        <f>SUMIF(Entrada_Dados_Ano_2012!$C$264:$C$501,D268,Entrada_Dados_Ano_2012!$I$264:$I$501)</f>
        <v>0</v>
      </c>
      <c r="K268" s="40">
        <f>SUMIF(Entrada_Dados_Ano_2012!$C$264:$C$501,D268,Entrada_Dados_Ano_2012!$J$264:$J$501)</f>
        <v>0</v>
      </c>
      <c r="L268" s="40">
        <f>SUMIF(Entrada_Dados_Ano_2012!$C$264:$C$501,D268,Entrada_Dados_Ano_2012!$K$264:$K$501)</f>
        <v>0</v>
      </c>
      <c r="M268" s="40">
        <f>SUMIF(Entrada_Dados_Ano_2012!$C$264:$C$501,D268,Entrada_Dados_Ano_2012!$L$264:$L$501)</f>
        <v>0</v>
      </c>
      <c r="N268" s="40">
        <f>SUMIF(Entrada_Dados_Ano_2012!$C$264:$C$501,D268,Entrada_Dados_Ano_2012!$M$264:$M$501)</f>
        <v>0</v>
      </c>
      <c r="O268" s="40">
        <f>SUMIF(Entrada_Dados_Ano_2012!$C$264:$C$501,D268,Entrada_Dados_Ano_2012!$N$264:$N$501)</f>
        <v>0</v>
      </c>
      <c r="P268" s="40">
        <f>SUMIF(Entrada_Dados_Ano_2012!$C$264:$C$501,D268,Entrada_Dados_Ano_2012!$O$264:$O$501)</f>
        <v>0</v>
      </c>
      <c r="Q268" s="40">
        <f>SUMIF(Entrada_Dados_Ano_2012!$C$264:$C$501,D268,Entrada_Dados_Ano_2012!$P$264:$P$501)</f>
        <v>0</v>
      </c>
      <c r="R268" s="40">
        <f>SUMIF(Entrada_Dados_Ano_2012!$C$264:$C$501,D268,Entrada_Dados_Ano_2012!$Q$264:$Q$501)</f>
        <v>0</v>
      </c>
      <c r="S268" s="40">
        <f>SUMIF(Entrada_Dados_Ano_2012!$C$264:$C$501,D268,Entrada_Dados_Ano_2012!$R$264:$R$501)</f>
        <v>0</v>
      </c>
      <c r="T268" s="145">
        <f>SUMIF(Entrada_Dados_Ano_2012!$C$264:$C$501,D268,Entrada_Dados_Ano_2012!$S$264:$S$501)</f>
        <v>0</v>
      </c>
      <c r="U268" s="142">
        <f>SUMIF(Entrada_Dados_Ano_2012!$C$264:$C$501,D268,Entrada_Dados_Ano_2012!$Y$264:$Y$501)</f>
        <v>0</v>
      </c>
      <c r="V268" s="40">
        <f>SUMIF(Entrada_Dados_Ano_2012!$C$264:$C$501,D268,Entrada_Dados_Ano_2012!$Z$264:$Z$501)</f>
        <v>0</v>
      </c>
      <c r="W268" s="40">
        <f>SUMIF(Entrada_Dados_Ano_2012!$C$264:$C$501,D268,Entrada_Dados_Ano_2012!$AA$264:$AA$501)</f>
        <v>0</v>
      </c>
      <c r="X268" s="40">
        <f>SUMIF(Entrada_Dados_Ano_2012!$C$264:$C$501,D268,Entrada_Dados_Ano_2012!$AB$264:$AB$501)</f>
        <v>0</v>
      </c>
      <c r="Y268" s="40">
        <f>SUMIF(Entrada_Dados_Ano_2012!$C$264:$C$501,D268,Entrada_Dados_Ano_2012!$AC$264:$AC$501)</f>
        <v>0</v>
      </c>
      <c r="Z268" s="40">
        <f>SUMIF(Entrada_Dados_Ano_2012!$C$264:$C$501,D268,Entrada_Dados_Ano_2012!$AD$264:$AD$501)</f>
        <v>0</v>
      </c>
      <c r="AA268" s="40">
        <f>SUMIF(Entrada_Dados_Ano_2012!$C$264:$C$501,D268,Entrada_Dados_Ano_2012!$AE$264:$AE$501)</f>
        <v>0</v>
      </c>
      <c r="AB268" s="40">
        <f>SUMIF(Entrada_Dados_Ano_2012!$C$264:$C$501,D268,Entrada_Dados_Ano_2012!$AF$264:$AF$501)</f>
        <v>0</v>
      </c>
      <c r="AC268" s="40">
        <f>SUMIF(Entrada_Dados_Ano_2012!$C$264:$C$501,D268,Entrada_Dados_Ano_2012!$AG$264:$AG$501)</f>
        <v>0</v>
      </c>
      <c r="AD268" s="40">
        <f>SUMIF(Entrada_Dados_Ano_2012!$C$264:$C$501,D268,Entrada_Dados_Ano_2012!$AH$264:$AH$501)</f>
        <v>0</v>
      </c>
      <c r="AE268" s="40">
        <f>SUMIF(Entrada_Dados_Ano_2012!$C$264:$C$501,D268,Entrada_Dados_Ano_2012!$AI$264:$AI$501)</f>
        <v>0</v>
      </c>
      <c r="AF268" s="40">
        <f>SUMIF(Entrada_Dados_Ano_2012!$C$264:$C$501,D268,Entrada_Dados_Ano_2012!$AJ$264:$AJ$501)</f>
        <v>0</v>
      </c>
      <c r="AG268" s="40">
        <f>SUMIF(Entrada_Dados_Ano_2012!$C$264:$C$501,D268,Entrada_Dados_Ano_2012!$AK$264:$AK$501)</f>
        <v>0</v>
      </c>
      <c r="AH268" s="40">
        <f>SUMIF(Entrada_Dados_Ano_2012!$C$264:$C$501,D268,Entrada_Dados_Ano_2012!$AL$264:$AL$501)</f>
        <v>0</v>
      </c>
      <c r="AI268" s="40">
        <f>SUMIF(Entrada_Dados_Ano_2012!$C$264:$C$501,D268,Entrada_Dados_Ano_2012!$AM$264:$AM$501)</f>
        <v>0</v>
      </c>
      <c r="AJ268" s="145">
        <f>SUMIF(Entrada_Dados_Ano_2012!$C$264:$C$501,D268,Entrada_Dados_Ano_2012!$AN$264:$AN$501)</f>
        <v>0</v>
      </c>
      <c r="AK268" s="142">
        <f>SUMIF(Entrada_Dados_Ano_2012!$C$264:$C$501,D268,Entrada_Dados_Ano_2012!$AT$264:$AT$501)</f>
        <v>0</v>
      </c>
      <c r="AL268" s="40">
        <f>SUMIF(Entrada_Dados_Ano_2012!$C$264:$C$501,D268,Entrada_Dados_Ano_2012!$AU$264:$AU$501)</f>
        <v>0</v>
      </c>
      <c r="AM268" s="40">
        <f>SUMIF(Entrada_Dados_Ano_2012!$C$264:$C$501,D268,Entrada_Dados_Ano_2012!$AV$264:$AV$501)</f>
        <v>0</v>
      </c>
      <c r="AN268" s="40">
        <f>SUMIF(Entrada_Dados_Ano_2012!$C$264:$C$501,D268,Entrada_Dados_Ano_2012!$AW$264:$AW$501)</f>
        <v>0</v>
      </c>
      <c r="AO268" s="40">
        <f>SUMIF(Entrada_Dados_Ano_2012!$C$264:$C$501,D268,Entrada_Dados_Ano_2012!$AX$264:$AX$501)</f>
        <v>0</v>
      </c>
      <c r="AP268" s="40">
        <f>SUMIF(Entrada_Dados_Ano_2012!$C$264:$C$501,D268,Entrada_Dados_Ano_2012!$AY$264:$AY$501)</f>
        <v>0</v>
      </c>
      <c r="AQ268" s="40">
        <f>SUMIF(Entrada_Dados_Ano_2012!$C$264:$C$501,D268,Entrada_Dados_Ano_2012!$AZ$264:$AZ$501)</f>
        <v>0</v>
      </c>
      <c r="AR268" s="40">
        <f>SUMIF(Entrada_Dados_Ano_2012!$C$264:$C$501,D268,Entrada_Dados_Ano_2012!$BA$264:$BA$501)</f>
        <v>0</v>
      </c>
      <c r="AS268" s="40">
        <f>SUMIF(Entrada_Dados_Ano_2012!$C$264:$C$501,D268,Entrada_Dados_Ano_2012!$BB$264:$BB$501)</f>
        <v>0</v>
      </c>
      <c r="AT268" s="40">
        <f>SUMIF(Entrada_Dados_Ano_2012!$C$264:$C$501,D268,Entrada_Dados_Ano_2012!$BC$264:$BC$501)</f>
        <v>0</v>
      </c>
      <c r="AU268" s="40">
        <f>SUMIF(Entrada_Dados_Ano_2012!$C$264:$C$501,D268,Entrada_Dados_Ano_2012!$BD$264:$BD$501)</f>
        <v>0</v>
      </c>
      <c r="AV268" s="40">
        <f>SUMIF(Entrada_Dados_Ano_2012!$C$264:$C$501,D268,Entrada_Dados_Ano_2012!$BE$264:$BE$501)</f>
        <v>0</v>
      </c>
      <c r="AW268" s="40">
        <f>SUMIF(Entrada_Dados_Ano_2012!$C$264:$C$501,D268,Entrada_Dados_Ano_2012!$BF$264:$BF$501)</f>
        <v>0</v>
      </c>
      <c r="AX268" s="40">
        <f>SUMIF(Entrada_Dados_Ano_2012!$C$264:$C$501,D268,Entrada_Dados_Ano_2012!$BG$264:$BG$501)</f>
        <v>0</v>
      </c>
      <c r="AY268" s="40">
        <f>SUMIF(Entrada_Dados_Ano_2012!$C$264:$C$501,D268,Entrada_Dados_Ano_2012!$BH$264:$BH$501)</f>
        <v>0</v>
      </c>
      <c r="AZ268" s="40">
        <f>SUMIF(Entrada_Dados_Ano_2012!$C$264:$C$501,D268,Entrada_Dados_Ano_2012!$BI$264:$BI$501)</f>
        <v>0</v>
      </c>
      <c r="BA268" s="55"/>
    </row>
    <row r="269" spans="1:82" ht="12.75" customHeight="1" x14ac:dyDescent="0.2">
      <c r="A269" s="123"/>
      <c r="B269" s="124">
        <v>8</v>
      </c>
      <c r="C269" s="121" t="s">
        <v>576</v>
      </c>
      <c r="D269" s="126" t="s">
        <v>575</v>
      </c>
      <c r="E269" s="40">
        <f>SUMIF(Entrada_Dados_Ano_2012!$C$264:$C$501,D269,Entrada_Dados_Ano_2012!$D$264:$D$501)</f>
        <v>0</v>
      </c>
      <c r="F269" s="40">
        <f>SUMIF(Entrada_Dados_Ano_2012!$C$264:$C$501,D269,Entrada_Dados_Ano_2012!$E$264:$E$501)</f>
        <v>0</v>
      </c>
      <c r="G269" s="40">
        <f>SUMIF(Entrada_Dados_Ano_2012!$C$264:$C$501,D269,Entrada_Dados_Ano_2012!$F$264:$F$501)</f>
        <v>0</v>
      </c>
      <c r="H269" s="40">
        <f>SUMIF(Entrada_Dados_Ano_2012!$C$264:$C$501,D269,Entrada_Dados_Ano_2012!$G$264:$G$501)</f>
        <v>0</v>
      </c>
      <c r="I269" s="40">
        <f>SUMIF(Entrada_Dados_Ano_2012!$C$264:$C$501,D269,Entrada_Dados_Ano_2012!$H$264:$H$501)</f>
        <v>0</v>
      </c>
      <c r="J269" s="40">
        <f>SUMIF(Entrada_Dados_Ano_2012!$C$264:$C$501,D269,Entrada_Dados_Ano_2012!$I$264:$I$501)</f>
        <v>0</v>
      </c>
      <c r="K269" s="40">
        <f>SUMIF(Entrada_Dados_Ano_2012!$C$264:$C$501,D269,Entrada_Dados_Ano_2012!$J$264:$J$501)</f>
        <v>10</v>
      </c>
      <c r="L269" s="40">
        <f>SUMIF(Entrada_Dados_Ano_2012!$C$264:$C$501,D269,Entrada_Dados_Ano_2012!$K$264:$K$501)</f>
        <v>0</v>
      </c>
      <c r="M269" s="40">
        <f>SUMIF(Entrada_Dados_Ano_2012!$C$264:$C$501,D269,Entrada_Dados_Ano_2012!$L$264:$L$501)</f>
        <v>0</v>
      </c>
      <c r="N269" s="40">
        <f>SUMIF(Entrada_Dados_Ano_2012!$C$264:$C$501,D269,Entrada_Dados_Ano_2012!$M$264:$M$501)</f>
        <v>0</v>
      </c>
      <c r="O269" s="40">
        <f>SUMIF(Entrada_Dados_Ano_2012!$C$264:$C$501,D269,Entrada_Dados_Ano_2012!$N$264:$N$501)</f>
        <v>0</v>
      </c>
      <c r="P269" s="40">
        <f>SUMIF(Entrada_Dados_Ano_2012!$C$264:$C$501,D269,Entrada_Dados_Ano_2012!$O$264:$O$501)</f>
        <v>10</v>
      </c>
      <c r="Q269" s="40">
        <f>SUMIF(Entrada_Dados_Ano_2012!$C$264:$C$501,D269,Entrada_Dados_Ano_2012!$P$264:$P$501)</f>
        <v>0</v>
      </c>
      <c r="R269" s="40">
        <f>SUMIF(Entrada_Dados_Ano_2012!$C$264:$C$501,D269,Entrada_Dados_Ano_2012!$Q$264:$Q$501)</f>
        <v>0</v>
      </c>
      <c r="S269" s="40">
        <f>SUMIF(Entrada_Dados_Ano_2012!$C$264:$C$501,D269,Entrada_Dados_Ano_2012!$R$264:$R$501)</f>
        <v>0</v>
      </c>
      <c r="T269" s="145">
        <f>SUMIF(Entrada_Dados_Ano_2012!$C$264:$C$501,D269,Entrada_Dados_Ano_2012!$S$264:$S$501)</f>
        <v>0</v>
      </c>
      <c r="U269" s="142">
        <f>SUMIF(Entrada_Dados_Ano_2012!$C$264:$C$501,D269,Entrada_Dados_Ano_2012!$Y$264:$Y$501)</f>
        <v>0</v>
      </c>
      <c r="V269" s="40">
        <f>SUMIF(Entrada_Dados_Ano_2012!$C$264:$C$501,D269,Entrada_Dados_Ano_2012!$Z$264:$Z$501)</f>
        <v>0</v>
      </c>
      <c r="W269" s="40">
        <f>SUMIF(Entrada_Dados_Ano_2012!$C$264:$C$501,D269,Entrada_Dados_Ano_2012!$AA$264:$AA$501)</f>
        <v>0</v>
      </c>
      <c r="X269" s="40">
        <f>SUMIF(Entrada_Dados_Ano_2012!$C$264:$C$501,D269,Entrada_Dados_Ano_2012!$AB$264:$AB$501)</f>
        <v>0</v>
      </c>
      <c r="Y269" s="40">
        <f>SUMIF(Entrada_Dados_Ano_2012!$C$264:$C$501,D269,Entrada_Dados_Ano_2012!$AC$264:$AC$501)</f>
        <v>0</v>
      </c>
      <c r="Z269" s="40">
        <f>SUMIF(Entrada_Dados_Ano_2012!$C$264:$C$501,D269,Entrada_Dados_Ano_2012!$AD$264:$AD$501)</f>
        <v>0</v>
      </c>
      <c r="AA269" s="40">
        <f>SUMIF(Entrada_Dados_Ano_2012!$C$264:$C$501,D269,Entrada_Dados_Ano_2012!$AE$264:$AE$501)</f>
        <v>10</v>
      </c>
      <c r="AB269" s="40">
        <f>SUMIF(Entrada_Dados_Ano_2012!$C$264:$C$501,D269,Entrada_Dados_Ano_2012!$AF$264:$AF$501)</f>
        <v>0</v>
      </c>
      <c r="AC269" s="40">
        <f>SUMIF(Entrada_Dados_Ano_2012!$C$264:$C$501,D269,Entrada_Dados_Ano_2012!$AG$264:$AG$501)</f>
        <v>0</v>
      </c>
      <c r="AD269" s="40">
        <f>SUMIF(Entrada_Dados_Ano_2012!$C$264:$C$501,D269,Entrada_Dados_Ano_2012!$AH$264:$AH$501)</f>
        <v>0</v>
      </c>
      <c r="AE269" s="40">
        <f>SUMIF(Entrada_Dados_Ano_2012!$C$264:$C$501,D269,Entrada_Dados_Ano_2012!$AI$264:$AI$501)</f>
        <v>0</v>
      </c>
      <c r="AF269" s="40">
        <f>SUMIF(Entrada_Dados_Ano_2012!$C$264:$C$501,D269,Entrada_Dados_Ano_2012!$AJ$264:$AJ$501)</f>
        <v>10</v>
      </c>
      <c r="AG269" s="40">
        <f>SUMIF(Entrada_Dados_Ano_2012!$C$264:$C$501,D269,Entrada_Dados_Ano_2012!$AK$264:$AK$501)</f>
        <v>0</v>
      </c>
      <c r="AH269" s="40">
        <f>SUMIF(Entrada_Dados_Ano_2012!$C$264:$C$501,D269,Entrada_Dados_Ano_2012!$AL$264:$AL$501)</f>
        <v>0</v>
      </c>
      <c r="AI269" s="40">
        <f>SUMIF(Entrada_Dados_Ano_2012!$C$264:$C$501,D269,Entrada_Dados_Ano_2012!$AM$264:$AM$501)</f>
        <v>0</v>
      </c>
      <c r="AJ269" s="145">
        <f>SUMIF(Entrada_Dados_Ano_2012!$C$264:$C$501,D269,Entrada_Dados_Ano_2012!$AN$264:$AN$501)</f>
        <v>0</v>
      </c>
      <c r="AK269" s="142">
        <f>SUMIF(Entrada_Dados_Ano_2012!$C$264:$C$501,D269,Entrada_Dados_Ano_2012!$AT$264:$AT$501)</f>
        <v>0</v>
      </c>
      <c r="AL269" s="40">
        <f>SUMIF(Entrada_Dados_Ano_2012!$C$264:$C$501,D269,Entrada_Dados_Ano_2012!$AU$264:$AU$501)</f>
        <v>0</v>
      </c>
      <c r="AM269" s="40">
        <f>SUMIF(Entrada_Dados_Ano_2012!$C$264:$C$501,D269,Entrada_Dados_Ano_2012!$AV$264:$AV$501)</f>
        <v>0</v>
      </c>
      <c r="AN269" s="40">
        <f>SUMIF(Entrada_Dados_Ano_2012!$C$264:$C$501,D269,Entrada_Dados_Ano_2012!$AW$264:$AW$501)</f>
        <v>0</v>
      </c>
      <c r="AO269" s="40">
        <f>SUMIF(Entrada_Dados_Ano_2012!$C$264:$C$501,D269,Entrada_Dados_Ano_2012!$AX$264:$AX$501)</f>
        <v>0</v>
      </c>
      <c r="AP269" s="40">
        <f>SUMIF(Entrada_Dados_Ano_2012!$C$264:$C$501,D269,Entrada_Dados_Ano_2012!$AY$264:$AY$501)</f>
        <v>0</v>
      </c>
      <c r="AQ269" s="40">
        <f>SUMIF(Entrada_Dados_Ano_2012!$C$264:$C$501,D269,Entrada_Dados_Ano_2012!$AZ$264:$AZ$501)</f>
        <v>400</v>
      </c>
      <c r="AR269" s="40">
        <f>SUMIF(Entrada_Dados_Ano_2012!$C$264:$C$501,D269,Entrada_Dados_Ano_2012!$BA$264:$BA$501)</f>
        <v>0</v>
      </c>
      <c r="AS269" s="40">
        <f>SUMIF(Entrada_Dados_Ano_2012!$C$264:$C$501,D269,Entrada_Dados_Ano_2012!$BB$264:$BB$501)</f>
        <v>0</v>
      </c>
      <c r="AT269" s="40">
        <f>SUMIF(Entrada_Dados_Ano_2012!$C$264:$C$501,D269,Entrada_Dados_Ano_2012!$BC$264:$BC$501)</f>
        <v>0</v>
      </c>
      <c r="AU269" s="40">
        <f>SUMIF(Entrada_Dados_Ano_2012!$C$264:$C$501,D269,Entrada_Dados_Ano_2012!$BD$264:$BD$501)</f>
        <v>0</v>
      </c>
      <c r="AV269" s="40">
        <f>SUMIF(Entrada_Dados_Ano_2012!$C$264:$C$501,D269,Entrada_Dados_Ano_2012!$BE$264:$BE$501)</f>
        <v>72</v>
      </c>
      <c r="AW269" s="40">
        <f>SUMIF(Entrada_Dados_Ano_2012!$C$264:$C$501,D269,Entrada_Dados_Ano_2012!$BF$264:$BF$501)</f>
        <v>0</v>
      </c>
      <c r="AX269" s="40">
        <f>SUMIF(Entrada_Dados_Ano_2012!$C$264:$C$501,D269,Entrada_Dados_Ano_2012!$BG$264:$BG$501)</f>
        <v>0</v>
      </c>
      <c r="AY269" s="40">
        <f>SUMIF(Entrada_Dados_Ano_2012!$C$264:$C$501,D269,Entrada_Dados_Ano_2012!$BH$264:$BH$501)</f>
        <v>0</v>
      </c>
      <c r="AZ269" s="40">
        <f>SUMIF(Entrada_Dados_Ano_2012!$C$264:$C$501,D269,Entrada_Dados_Ano_2012!$BI$264:$BI$501)</f>
        <v>0</v>
      </c>
      <c r="BA269" s="55"/>
    </row>
    <row r="270" spans="1:82" ht="12.75" customHeight="1" x14ac:dyDescent="0.2">
      <c r="A270" s="123"/>
      <c r="B270" s="124">
        <v>9</v>
      </c>
      <c r="C270" s="121" t="s">
        <v>291</v>
      </c>
      <c r="D270" s="126" t="s">
        <v>67</v>
      </c>
      <c r="E270" s="40">
        <f>SUMIF(Entrada_Dados_Ano_2012!$C$264:$C$501,D270,Entrada_Dados_Ano_2012!$D$264:$D$501)</f>
        <v>0</v>
      </c>
      <c r="F270" s="40">
        <f>SUMIF(Entrada_Dados_Ano_2012!$C$264:$C$501,D270,Entrada_Dados_Ano_2012!$E$264:$E$501)</f>
        <v>240</v>
      </c>
      <c r="G270" s="40">
        <f>SUMIF(Entrada_Dados_Ano_2012!$C$264:$C$501,D270,Entrada_Dados_Ano_2012!$F$264:$F$501)</f>
        <v>0</v>
      </c>
      <c r="H270" s="40">
        <f>SUMIF(Entrada_Dados_Ano_2012!$C$264:$C$501,D270,Entrada_Dados_Ano_2012!$G$264:$G$501)</f>
        <v>0</v>
      </c>
      <c r="I270" s="40">
        <f>SUMIF(Entrada_Dados_Ano_2012!$C$264:$C$501,D270,Entrada_Dados_Ano_2012!$H$264:$H$501)</f>
        <v>0</v>
      </c>
      <c r="J270" s="40">
        <f>SUMIF(Entrada_Dados_Ano_2012!$C$264:$C$501,D270,Entrada_Dados_Ano_2012!$I$264:$I$501)</f>
        <v>0</v>
      </c>
      <c r="K270" s="40">
        <f>SUMIF(Entrada_Dados_Ano_2012!$C$264:$C$501,D270,Entrada_Dados_Ano_2012!$J$264:$J$501)</f>
        <v>0</v>
      </c>
      <c r="L270" s="40">
        <f>SUMIF(Entrada_Dados_Ano_2012!$C$264:$C$501,D270,Entrada_Dados_Ano_2012!$K$264:$K$501)</f>
        <v>8</v>
      </c>
      <c r="M270" s="40">
        <f>SUMIF(Entrada_Dados_Ano_2012!$C$264:$C$501,D270,Entrada_Dados_Ano_2012!$L$264:$L$501)</f>
        <v>10</v>
      </c>
      <c r="N270" s="40">
        <f>SUMIF(Entrada_Dados_Ano_2012!$C$264:$C$501,D270,Entrada_Dados_Ano_2012!$M$264:$M$501)</f>
        <v>0</v>
      </c>
      <c r="O270" s="40">
        <f>SUMIF(Entrada_Dados_Ano_2012!$C$264:$C$501,D270,Entrada_Dados_Ano_2012!$N$264:$N$501)</f>
        <v>0</v>
      </c>
      <c r="P270" s="40">
        <f>SUMIF(Entrada_Dados_Ano_2012!$C$264:$C$501,D270,Entrada_Dados_Ano_2012!$O$264:$O$501)</f>
        <v>35</v>
      </c>
      <c r="Q270" s="40">
        <f>SUMIF(Entrada_Dados_Ano_2012!$C$264:$C$501,D270,Entrada_Dados_Ano_2012!$P$264:$P$501)</f>
        <v>0</v>
      </c>
      <c r="R270" s="40">
        <f>SUMIF(Entrada_Dados_Ano_2012!$C$264:$C$501,D270,Entrada_Dados_Ano_2012!$Q$264:$Q$501)</f>
        <v>0</v>
      </c>
      <c r="S270" s="40">
        <f>SUMIF(Entrada_Dados_Ano_2012!$C$264:$C$501,D270,Entrada_Dados_Ano_2012!$R$264:$R$501)</f>
        <v>15</v>
      </c>
      <c r="T270" s="145">
        <f>SUMIF(Entrada_Dados_Ano_2012!$C$264:$C$501,D270,Entrada_Dados_Ano_2012!$S$264:$S$501)</f>
        <v>0</v>
      </c>
      <c r="U270" s="142">
        <f>SUMIF(Entrada_Dados_Ano_2012!$C$264:$C$501,D270,Entrada_Dados_Ano_2012!$Y$264:$Y$501)</f>
        <v>0</v>
      </c>
      <c r="V270" s="40">
        <f>SUMIF(Entrada_Dados_Ano_2012!$C$264:$C$501,D270,Entrada_Dados_Ano_2012!$Z$264:$Z$501)</f>
        <v>240</v>
      </c>
      <c r="W270" s="40">
        <f>SUMIF(Entrada_Dados_Ano_2012!$C$264:$C$501,D270,Entrada_Dados_Ano_2012!$AA$264:$AA$501)</f>
        <v>0</v>
      </c>
      <c r="X270" s="40">
        <f>SUMIF(Entrada_Dados_Ano_2012!$C$264:$C$501,D270,Entrada_Dados_Ano_2012!$AB$264:$AB$501)</f>
        <v>0</v>
      </c>
      <c r="Y270" s="40">
        <f>SUMIF(Entrada_Dados_Ano_2012!$C$264:$C$501,D270,Entrada_Dados_Ano_2012!$AC$264:$AC$501)</f>
        <v>0</v>
      </c>
      <c r="Z270" s="40">
        <f>SUMIF(Entrada_Dados_Ano_2012!$C$264:$C$501,D270,Entrada_Dados_Ano_2012!$AD$264:$AD$501)</f>
        <v>0</v>
      </c>
      <c r="AA270" s="40">
        <f>SUMIF(Entrada_Dados_Ano_2012!$C$264:$C$501,D270,Entrada_Dados_Ano_2012!$AE$264:$AE$501)</f>
        <v>0</v>
      </c>
      <c r="AB270" s="40">
        <f>SUMIF(Entrada_Dados_Ano_2012!$C$264:$C$501,D270,Entrada_Dados_Ano_2012!$AF$264:$AF$501)</f>
        <v>8</v>
      </c>
      <c r="AC270" s="40">
        <f>SUMIF(Entrada_Dados_Ano_2012!$C$264:$C$501,D270,Entrada_Dados_Ano_2012!$AG$264:$AG$501)</f>
        <v>10</v>
      </c>
      <c r="AD270" s="40">
        <f>SUMIF(Entrada_Dados_Ano_2012!$C$264:$C$501,D270,Entrada_Dados_Ano_2012!$AH$264:$AH$501)</f>
        <v>0</v>
      </c>
      <c r="AE270" s="40">
        <f>SUMIF(Entrada_Dados_Ano_2012!$C$264:$C$501,D270,Entrada_Dados_Ano_2012!$AI$264:$AI$501)</f>
        <v>0</v>
      </c>
      <c r="AF270" s="40">
        <f>SUMIF(Entrada_Dados_Ano_2012!$C$264:$C$501,D270,Entrada_Dados_Ano_2012!$AJ$264:$AJ$501)</f>
        <v>35</v>
      </c>
      <c r="AG270" s="40">
        <f>SUMIF(Entrada_Dados_Ano_2012!$C$264:$C$501,D270,Entrada_Dados_Ano_2012!$AK$264:$AK$501)</f>
        <v>0</v>
      </c>
      <c r="AH270" s="40">
        <f>SUMIF(Entrada_Dados_Ano_2012!$C$264:$C$501,D270,Entrada_Dados_Ano_2012!$AL$264:$AL$501)</f>
        <v>0</v>
      </c>
      <c r="AI270" s="40">
        <f>SUMIF(Entrada_Dados_Ano_2012!$C$264:$C$501,D270,Entrada_Dados_Ano_2012!$AM$264:$AM$501)</f>
        <v>15</v>
      </c>
      <c r="AJ270" s="145">
        <f>SUMIF(Entrada_Dados_Ano_2012!$C$264:$C$501,D270,Entrada_Dados_Ano_2012!$AN$264:$AN$501)</f>
        <v>0</v>
      </c>
      <c r="AK270" s="142">
        <f>SUMIF(Entrada_Dados_Ano_2012!$C$264:$C$501,D270,Entrada_Dados_Ano_2012!$AT$264:$AT$501)</f>
        <v>0</v>
      </c>
      <c r="AL270" s="40">
        <f>SUMIF(Entrada_Dados_Ano_2012!$C$264:$C$501,D270,Entrada_Dados_Ano_2012!$AU$264:$AU$501)</f>
        <v>5000</v>
      </c>
      <c r="AM270" s="40">
        <f>SUMIF(Entrada_Dados_Ano_2012!$C$264:$C$501,D270,Entrada_Dados_Ano_2012!$AV$264:$AV$501)</f>
        <v>0</v>
      </c>
      <c r="AN270" s="40">
        <f>SUMIF(Entrada_Dados_Ano_2012!$C$264:$C$501,D270,Entrada_Dados_Ano_2012!$AW$264:$AW$501)</f>
        <v>0</v>
      </c>
      <c r="AO270" s="40">
        <f>SUMIF(Entrada_Dados_Ano_2012!$C$264:$C$501,D270,Entrada_Dados_Ano_2012!$AX$264:$AX$501)</f>
        <v>0</v>
      </c>
      <c r="AP270" s="40">
        <f>SUMIF(Entrada_Dados_Ano_2012!$C$264:$C$501,D270,Entrada_Dados_Ano_2012!$AY$264:$AY$501)</f>
        <v>0</v>
      </c>
      <c r="AQ270" s="40">
        <f>SUMIF(Entrada_Dados_Ano_2012!$C$264:$C$501,D270,Entrada_Dados_Ano_2012!$AZ$264:$AZ$501)</f>
        <v>0</v>
      </c>
      <c r="AR270" s="40">
        <f>SUMIF(Entrada_Dados_Ano_2012!$C$264:$C$501,D270,Entrada_Dados_Ano_2012!$BA$264:$BA$501)</f>
        <v>120</v>
      </c>
      <c r="AS270" s="40">
        <f>SUMIF(Entrada_Dados_Ano_2012!$C$264:$C$501,D270,Entrada_Dados_Ano_2012!$BB$264:$BB$501)</f>
        <v>136</v>
      </c>
      <c r="AT270" s="40">
        <f>SUMIF(Entrada_Dados_Ano_2012!$C$264:$C$501,D270,Entrada_Dados_Ano_2012!$BC$264:$BC$501)</f>
        <v>0</v>
      </c>
      <c r="AU270" s="40">
        <f>SUMIF(Entrada_Dados_Ano_2012!$C$264:$C$501,D270,Entrada_Dados_Ano_2012!$BD$264:$BD$501)</f>
        <v>0</v>
      </c>
      <c r="AV270" s="40">
        <f>SUMIF(Entrada_Dados_Ano_2012!$C$264:$C$501,D270,Entrada_Dados_Ano_2012!$BE$264:$BE$501)</f>
        <v>300</v>
      </c>
      <c r="AW270" s="40">
        <f>SUMIF(Entrada_Dados_Ano_2012!$C$264:$C$501,D270,Entrada_Dados_Ano_2012!$BF$264:$BF$501)</f>
        <v>0</v>
      </c>
      <c r="AX270" s="40">
        <f>SUMIF(Entrada_Dados_Ano_2012!$C$264:$C$501,D270,Entrada_Dados_Ano_2012!$BG$264:$BG$501)</f>
        <v>0</v>
      </c>
      <c r="AY270" s="40">
        <f>SUMIF(Entrada_Dados_Ano_2012!$C$264:$C$501,D270,Entrada_Dados_Ano_2012!$BH$264:$BH$501)</f>
        <v>450</v>
      </c>
      <c r="AZ270" s="40">
        <f>SUMIF(Entrada_Dados_Ano_2012!$C$264:$C$501,D270,Entrada_Dados_Ano_2012!$BI$264:$BI$501)</f>
        <v>0</v>
      </c>
      <c r="BA270" s="55"/>
    </row>
    <row r="271" spans="1:82" ht="12.75" customHeight="1" x14ac:dyDescent="0.2">
      <c r="A271" s="123"/>
      <c r="B271" s="124">
        <v>10</v>
      </c>
      <c r="C271" s="121" t="s">
        <v>292</v>
      </c>
      <c r="D271" s="126" t="s">
        <v>68</v>
      </c>
      <c r="E271" s="40">
        <f>SUMIF(Entrada_Dados_Ano_2012!$C$264:$C$501,D271,Entrada_Dados_Ano_2012!$D$264:$D$501)</f>
        <v>0</v>
      </c>
      <c r="F271" s="40">
        <f>SUMIF(Entrada_Dados_Ano_2012!$C$264:$C$501,D271,Entrada_Dados_Ano_2012!$E$264:$E$501)</f>
        <v>10</v>
      </c>
      <c r="G271" s="40">
        <f>SUMIF(Entrada_Dados_Ano_2012!$C$264:$C$501,D271,Entrada_Dados_Ano_2012!$F$264:$F$501)</f>
        <v>0</v>
      </c>
      <c r="H271" s="40">
        <f>SUMIF(Entrada_Dados_Ano_2012!$C$264:$C$501,D271,Entrada_Dados_Ano_2012!$G$264:$G$501)</f>
        <v>0</v>
      </c>
      <c r="I271" s="40">
        <f>SUMIF(Entrada_Dados_Ano_2012!$C$264:$C$501,D271,Entrada_Dados_Ano_2012!$H$264:$H$501)</f>
        <v>0</v>
      </c>
      <c r="J271" s="40">
        <f>SUMIF(Entrada_Dados_Ano_2012!$C$264:$C$501,D271,Entrada_Dados_Ano_2012!$I$264:$I$501)</f>
        <v>0</v>
      </c>
      <c r="K271" s="40">
        <f>SUMIF(Entrada_Dados_Ano_2012!$C$264:$C$501,D271,Entrada_Dados_Ano_2012!$J$264:$J$501)</f>
        <v>0</v>
      </c>
      <c r="L271" s="40">
        <f>SUMIF(Entrada_Dados_Ano_2012!$C$264:$C$501,D271,Entrada_Dados_Ano_2012!$K$264:$K$501)</f>
        <v>0</v>
      </c>
      <c r="M271" s="40">
        <f>SUMIF(Entrada_Dados_Ano_2012!$C$264:$C$501,D271,Entrada_Dados_Ano_2012!$L$264:$L$501)</f>
        <v>0</v>
      </c>
      <c r="N271" s="40">
        <f>SUMIF(Entrada_Dados_Ano_2012!$C$264:$C$501,D271,Entrada_Dados_Ano_2012!$M$264:$M$501)</f>
        <v>0</v>
      </c>
      <c r="O271" s="40">
        <f>SUMIF(Entrada_Dados_Ano_2012!$C$264:$C$501,D271,Entrada_Dados_Ano_2012!$N$264:$N$501)</f>
        <v>0</v>
      </c>
      <c r="P271" s="40">
        <f>SUMIF(Entrada_Dados_Ano_2012!$C$264:$C$501,D271,Entrada_Dados_Ano_2012!$O$264:$O$501)</f>
        <v>0</v>
      </c>
      <c r="Q271" s="40">
        <f>SUMIF(Entrada_Dados_Ano_2012!$C$264:$C$501,D271,Entrada_Dados_Ano_2012!$P$264:$P$501)</f>
        <v>0</v>
      </c>
      <c r="R271" s="40">
        <f>SUMIF(Entrada_Dados_Ano_2012!$C$264:$C$501,D271,Entrada_Dados_Ano_2012!$Q$264:$Q$501)</f>
        <v>0</v>
      </c>
      <c r="S271" s="40">
        <f>SUMIF(Entrada_Dados_Ano_2012!$C$264:$C$501,D271,Entrada_Dados_Ano_2012!$R$264:$R$501)</f>
        <v>0</v>
      </c>
      <c r="T271" s="145">
        <f>SUMIF(Entrada_Dados_Ano_2012!$C$264:$C$501,D271,Entrada_Dados_Ano_2012!$S$264:$S$501)</f>
        <v>0</v>
      </c>
      <c r="U271" s="142">
        <f>SUMIF(Entrada_Dados_Ano_2012!$C$264:$C$501,D271,Entrada_Dados_Ano_2012!$Y$264:$Y$501)</f>
        <v>0</v>
      </c>
      <c r="V271" s="40">
        <f>SUMIF(Entrada_Dados_Ano_2012!$C$264:$C$501,D271,Entrada_Dados_Ano_2012!$Z$264:$Z$501)</f>
        <v>10</v>
      </c>
      <c r="W271" s="40">
        <f>SUMIF(Entrada_Dados_Ano_2012!$C$264:$C$501,D271,Entrada_Dados_Ano_2012!$AA$264:$AA$501)</f>
        <v>0</v>
      </c>
      <c r="X271" s="40">
        <f>SUMIF(Entrada_Dados_Ano_2012!$C$264:$C$501,D271,Entrada_Dados_Ano_2012!$AB$264:$AB$501)</f>
        <v>0</v>
      </c>
      <c r="Y271" s="40">
        <f>SUMIF(Entrada_Dados_Ano_2012!$C$264:$C$501,D271,Entrada_Dados_Ano_2012!$AC$264:$AC$501)</f>
        <v>0</v>
      </c>
      <c r="Z271" s="40">
        <f>SUMIF(Entrada_Dados_Ano_2012!$C$264:$C$501,D271,Entrada_Dados_Ano_2012!$AD$264:$AD$501)</f>
        <v>0</v>
      </c>
      <c r="AA271" s="40">
        <f>SUMIF(Entrada_Dados_Ano_2012!$C$264:$C$501,D271,Entrada_Dados_Ano_2012!$AE$264:$AE$501)</f>
        <v>0</v>
      </c>
      <c r="AB271" s="40">
        <f>SUMIF(Entrada_Dados_Ano_2012!$C$264:$C$501,D271,Entrada_Dados_Ano_2012!$AF$264:$AF$501)</f>
        <v>0</v>
      </c>
      <c r="AC271" s="40">
        <f>SUMIF(Entrada_Dados_Ano_2012!$C$264:$C$501,D271,Entrada_Dados_Ano_2012!$AG$264:$AG$501)</f>
        <v>0</v>
      </c>
      <c r="AD271" s="40">
        <f>SUMIF(Entrada_Dados_Ano_2012!$C$264:$C$501,D271,Entrada_Dados_Ano_2012!$AH$264:$AH$501)</f>
        <v>0</v>
      </c>
      <c r="AE271" s="40">
        <f>SUMIF(Entrada_Dados_Ano_2012!$C$264:$C$501,D271,Entrada_Dados_Ano_2012!$AI$264:$AI$501)</f>
        <v>0</v>
      </c>
      <c r="AF271" s="40">
        <f>SUMIF(Entrada_Dados_Ano_2012!$C$264:$C$501,D271,Entrada_Dados_Ano_2012!$AJ$264:$AJ$501)</f>
        <v>0</v>
      </c>
      <c r="AG271" s="40">
        <f>SUMIF(Entrada_Dados_Ano_2012!$C$264:$C$501,D271,Entrada_Dados_Ano_2012!$AK$264:$AK$501)</f>
        <v>0</v>
      </c>
      <c r="AH271" s="40">
        <f>SUMIF(Entrada_Dados_Ano_2012!$C$264:$C$501,D271,Entrada_Dados_Ano_2012!$AL$264:$AL$501)</f>
        <v>0</v>
      </c>
      <c r="AI271" s="40">
        <f>SUMIF(Entrada_Dados_Ano_2012!$C$264:$C$501,D271,Entrada_Dados_Ano_2012!$AM$264:$AM$501)</f>
        <v>0</v>
      </c>
      <c r="AJ271" s="145">
        <f>SUMIF(Entrada_Dados_Ano_2012!$C$264:$C$501,D271,Entrada_Dados_Ano_2012!$AN$264:$AN$501)</f>
        <v>0</v>
      </c>
      <c r="AK271" s="142">
        <f>SUMIF(Entrada_Dados_Ano_2012!$C$264:$C$501,D271,Entrada_Dados_Ano_2012!$AT$264:$AT$501)</f>
        <v>0</v>
      </c>
      <c r="AL271" s="40">
        <f>SUMIF(Entrada_Dados_Ano_2012!$C$264:$C$501,D271,Entrada_Dados_Ano_2012!$AU$264:$AU$501)</f>
        <v>150</v>
      </c>
      <c r="AM271" s="40">
        <f>SUMIF(Entrada_Dados_Ano_2012!$C$264:$C$501,D271,Entrada_Dados_Ano_2012!$AV$264:$AV$501)</f>
        <v>0</v>
      </c>
      <c r="AN271" s="40">
        <f>SUMIF(Entrada_Dados_Ano_2012!$C$264:$C$501,D271,Entrada_Dados_Ano_2012!$AW$264:$AW$501)</f>
        <v>0</v>
      </c>
      <c r="AO271" s="40">
        <f>SUMIF(Entrada_Dados_Ano_2012!$C$264:$C$501,D271,Entrada_Dados_Ano_2012!$AX$264:$AX$501)</f>
        <v>0</v>
      </c>
      <c r="AP271" s="40">
        <f>SUMIF(Entrada_Dados_Ano_2012!$C$264:$C$501,D271,Entrada_Dados_Ano_2012!$AY$264:$AY$501)</f>
        <v>0</v>
      </c>
      <c r="AQ271" s="40">
        <f>SUMIF(Entrada_Dados_Ano_2012!$C$264:$C$501,D271,Entrada_Dados_Ano_2012!$AZ$264:$AZ$501)</f>
        <v>0</v>
      </c>
      <c r="AR271" s="40">
        <f>SUMIF(Entrada_Dados_Ano_2012!$C$264:$C$501,D271,Entrada_Dados_Ano_2012!$BA$264:$BA$501)</f>
        <v>0</v>
      </c>
      <c r="AS271" s="40">
        <f>SUMIF(Entrada_Dados_Ano_2012!$C$264:$C$501,D271,Entrada_Dados_Ano_2012!$BB$264:$BB$501)</f>
        <v>0</v>
      </c>
      <c r="AT271" s="40">
        <f>SUMIF(Entrada_Dados_Ano_2012!$C$264:$C$501,D271,Entrada_Dados_Ano_2012!$BC$264:$BC$501)</f>
        <v>0</v>
      </c>
      <c r="AU271" s="40">
        <f>SUMIF(Entrada_Dados_Ano_2012!$C$264:$C$501,D271,Entrada_Dados_Ano_2012!$BD$264:$BD$501)</f>
        <v>0</v>
      </c>
      <c r="AV271" s="40">
        <f>SUMIF(Entrada_Dados_Ano_2012!$C$264:$C$501,D271,Entrada_Dados_Ano_2012!$BE$264:$BE$501)</f>
        <v>0</v>
      </c>
      <c r="AW271" s="40">
        <f>SUMIF(Entrada_Dados_Ano_2012!$C$264:$C$501,D271,Entrada_Dados_Ano_2012!$BF$264:$BF$501)</f>
        <v>0</v>
      </c>
      <c r="AX271" s="40">
        <f>SUMIF(Entrada_Dados_Ano_2012!$C$264:$C$501,D271,Entrada_Dados_Ano_2012!$BG$264:$BG$501)</f>
        <v>0</v>
      </c>
      <c r="AY271" s="40">
        <f>SUMIF(Entrada_Dados_Ano_2012!$C$264:$C$501,D271,Entrada_Dados_Ano_2012!$BH$264:$BH$501)</f>
        <v>0</v>
      </c>
      <c r="AZ271" s="40">
        <f>SUMIF(Entrada_Dados_Ano_2012!$C$264:$C$501,D271,Entrada_Dados_Ano_2012!$BI$264:$BI$501)</f>
        <v>0</v>
      </c>
      <c r="BA271" s="55"/>
    </row>
    <row r="272" spans="1:82" ht="12.75" customHeight="1" x14ac:dyDescent="0.2">
      <c r="A272" s="123"/>
      <c r="B272" s="124">
        <v>11</v>
      </c>
      <c r="C272" s="121" t="s">
        <v>293</v>
      </c>
      <c r="D272" s="126" t="s">
        <v>69</v>
      </c>
      <c r="E272" s="40">
        <f>SUMIF(Entrada_Dados_Ano_2012!$C$264:$C$501,D272,Entrada_Dados_Ano_2012!$D$264:$D$501)</f>
        <v>0</v>
      </c>
      <c r="F272" s="40">
        <f>SUMIF(Entrada_Dados_Ano_2012!$C$264:$C$501,D272,Entrada_Dados_Ano_2012!$E$264:$E$501)</f>
        <v>14</v>
      </c>
      <c r="G272" s="40">
        <f>SUMIF(Entrada_Dados_Ano_2012!$C$264:$C$501,D272,Entrada_Dados_Ano_2012!$F$264:$F$501)</f>
        <v>0</v>
      </c>
      <c r="H272" s="40">
        <f>SUMIF(Entrada_Dados_Ano_2012!$C$264:$C$501,D272,Entrada_Dados_Ano_2012!$G$264:$G$501)</f>
        <v>0</v>
      </c>
      <c r="I272" s="40">
        <f>SUMIF(Entrada_Dados_Ano_2012!$C$264:$C$501,D272,Entrada_Dados_Ano_2012!$H$264:$H$501)</f>
        <v>0</v>
      </c>
      <c r="J272" s="40">
        <f>SUMIF(Entrada_Dados_Ano_2012!$C$264:$C$501,D272,Entrada_Dados_Ano_2012!$I$264:$I$501)</f>
        <v>0</v>
      </c>
      <c r="K272" s="40">
        <f>SUMIF(Entrada_Dados_Ano_2012!$C$264:$C$501,D272,Entrada_Dados_Ano_2012!$J$264:$J$501)</f>
        <v>0</v>
      </c>
      <c r="L272" s="40">
        <f>SUMIF(Entrada_Dados_Ano_2012!$C$264:$C$501,D272,Entrada_Dados_Ano_2012!$K$264:$K$501)</f>
        <v>0</v>
      </c>
      <c r="M272" s="40">
        <f>SUMIF(Entrada_Dados_Ano_2012!$C$264:$C$501,D272,Entrada_Dados_Ano_2012!$L$264:$L$501)</f>
        <v>0</v>
      </c>
      <c r="N272" s="40">
        <f>SUMIF(Entrada_Dados_Ano_2012!$C$264:$C$501,D272,Entrada_Dados_Ano_2012!$M$264:$M$501)</f>
        <v>0</v>
      </c>
      <c r="O272" s="40">
        <f>SUMIF(Entrada_Dados_Ano_2012!$C$264:$C$501,D272,Entrada_Dados_Ano_2012!$N$264:$N$501)</f>
        <v>0</v>
      </c>
      <c r="P272" s="40">
        <f>SUMIF(Entrada_Dados_Ano_2012!$C$264:$C$501,D272,Entrada_Dados_Ano_2012!$O$264:$O$501)</f>
        <v>0</v>
      </c>
      <c r="Q272" s="40">
        <f>SUMIF(Entrada_Dados_Ano_2012!$C$264:$C$501,D272,Entrada_Dados_Ano_2012!$P$264:$P$501)</f>
        <v>0</v>
      </c>
      <c r="R272" s="40">
        <f>SUMIF(Entrada_Dados_Ano_2012!$C$264:$C$501,D272,Entrada_Dados_Ano_2012!$Q$264:$Q$501)</f>
        <v>0</v>
      </c>
      <c r="S272" s="40">
        <f>SUMIF(Entrada_Dados_Ano_2012!$C$264:$C$501,D272,Entrada_Dados_Ano_2012!$R$264:$R$501)</f>
        <v>0</v>
      </c>
      <c r="T272" s="145">
        <f>SUMIF(Entrada_Dados_Ano_2012!$C$264:$C$501,D272,Entrada_Dados_Ano_2012!$S$264:$S$501)</f>
        <v>0</v>
      </c>
      <c r="U272" s="142">
        <f>SUMIF(Entrada_Dados_Ano_2012!$C$264:$C$501,D272,Entrada_Dados_Ano_2012!$Y$264:$Y$501)</f>
        <v>0</v>
      </c>
      <c r="V272" s="40">
        <f>SUMIF(Entrada_Dados_Ano_2012!$C$264:$C$501,D272,Entrada_Dados_Ano_2012!$Z$264:$Z$501)</f>
        <v>14</v>
      </c>
      <c r="W272" s="40">
        <f>SUMIF(Entrada_Dados_Ano_2012!$C$264:$C$501,D272,Entrada_Dados_Ano_2012!$AA$264:$AA$501)</f>
        <v>0</v>
      </c>
      <c r="X272" s="40">
        <f>SUMIF(Entrada_Dados_Ano_2012!$C$264:$C$501,D272,Entrada_Dados_Ano_2012!$AB$264:$AB$501)</f>
        <v>0</v>
      </c>
      <c r="Y272" s="40">
        <f>SUMIF(Entrada_Dados_Ano_2012!$C$264:$C$501,D272,Entrada_Dados_Ano_2012!$AC$264:$AC$501)</f>
        <v>0</v>
      </c>
      <c r="Z272" s="40">
        <f>SUMIF(Entrada_Dados_Ano_2012!$C$264:$C$501,D272,Entrada_Dados_Ano_2012!$AD$264:$AD$501)</f>
        <v>0</v>
      </c>
      <c r="AA272" s="40">
        <f>SUMIF(Entrada_Dados_Ano_2012!$C$264:$C$501,D272,Entrada_Dados_Ano_2012!$AE$264:$AE$501)</f>
        <v>0</v>
      </c>
      <c r="AB272" s="40">
        <f>SUMIF(Entrada_Dados_Ano_2012!$C$264:$C$501,D272,Entrada_Dados_Ano_2012!$AF$264:$AF$501)</f>
        <v>0</v>
      </c>
      <c r="AC272" s="40">
        <f>SUMIF(Entrada_Dados_Ano_2012!$C$264:$C$501,D272,Entrada_Dados_Ano_2012!$AG$264:$AG$501)</f>
        <v>0</v>
      </c>
      <c r="AD272" s="40">
        <f>SUMIF(Entrada_Dados_Ano_2012!$C$264:$C$501,D272,Entrada_Dados_Ano_2012!$AH$264:$AH$501)</f>
        <v>0</v>
      </c>
      <c r="AE272" s="40">
        <f>SUMIF(Entrada_Dados_Ano_2012!$C$264:$C$501,D272,Entrada_Dados_Ano_2012!$AI$264:$AI$501)</f>
        <v>0</v>
      </c>
      <c r="AF272" s="40">
        <f>SUMIF(Entrada_Dados_Ano_2012!$C$264:$C$501,D272,Entrada_Dados_Ano_2012!$AJ$264:$AJ$501)</f>
        <v>0</v>
      </c>
      <c r="AG272" s="40">
        <f>SUMIF(Entrada_Dados_Ano_2012!$C$264:$C$501,D272,Entrada_Dados_Ano_2012!$AK$264:$AK$501)</f>
        <v>0</v>
      </c>
      <c r="AH272" s="40">
        <f>SUMIF(Entrada_Dados_Ano_2012!$C$264:$C$501,D272,Entrada_Dados_Ano_2012!$AL$264:$AL$501)</f>
        <v>0</v>
      </c>
      <c r="AI272" s="40">
        <f>SUMIF(Entrada_Dados_Ano_2012!$C$264:$C$501,D272,Entrada_Dados_Ano_2012!$AM$264:$AM$501)</f>
        <v>0</v>
      </c>
      <c r="AJ272" s="145">
        <f>SUMIF(Entrada_Dados_Ano_2012!$C$264:$C$501,D272,Entrada_Dados_Ano_2012!$AN$264:$AN$501)</f>
        <v>0</v>
      </c>
      <c r="AK272" s="142">
        <f>SUMIF(Entrada_Dados_Ano_2012!$C$264:$C$501,D272,Entrada_Dados_Ano_2012!$AT$264:$AT$501)</f>
        <v>0</v>
      </c>
      <c r="AL272" s="40">
        <f>SUMIF(Entrada_Dados_Ano_2012!$C$264:$C$501,D272,Entrada_Dados_Ano_2012!$AU$264:$AU$501)</f>
        <v>126</v>
      </c>
      <c r="AM272" s="40">
        <f>SUMIF(Entrada_Dados_Ano_2012!$C$264:$C$501,D272,Entrada_Dados_Ano_2012!$AV$264:$AV$501)</f>
        <v>0</v>
      </c>
      <c r="AN272" s="40">
        <f>SUMIF(Entrada_Dados_Ano_2012!$C$264:$C$501,D272,Entrada_Dados_Ano_2012!$AW$264:$AW$501)</f>
        <v>0</v>
      </c>
      <c r="AO272" s="40">
        <f>SUMIF(Entrada_Dados_Ano_2012!$C$264:$C$501,D272,Entrada_Dados_Ano_2012!$AX$264:$AX$501)</f>
        <v>0</v>
      </c>
      <c r="AP272" s="40">
        <f>SUMIF(Entrada_Dados_Ano_2012!$C$264:$C$501,D272,Entrada_Dados_Ano_2012!$AY$264:$AY$501)</f>
        <v>0</v>
      </c>
      <c r="AQ272" s="40">
        <f>SUMIF(Entrada_Dados_Ano_2012!$C$264:$C$501,D272,Entrada_Dados_Ano_2012!$AZ$264:$AZ$501)</f>
        <v>0</v>
      </c>
      <c r="AR272" s="40">
        <f>SUMIF(Entrada_Dados_Ano_2012!$C$264:$C$501,D272,Entrada_Dados_Ano_2012!$BA$264:$BA$501)</f>
        <v>0</v>
      </c>
      <c r="AS272" s="40">
        <f>SUMIF(Entrada_Dados_Ano_2012!$C$264:$C$501,D272,Entrada_Dados_Ano_2012!$BB$264:$BB$501)</f>
        <v>0</v>
      </c>
      <c r="AT272" s="40">
        <f>SUMIF(Entrada_Dados_Ano_2012!$C$264:$C$501,D272,Entrada_Dados_Ano_2012!$BC$264:$BC$501)</f>
        <v>0</v>
      </c>
      <c r="AU272" s="40">
        <f>SUMIF(Entrada_Dados_Ano_2012!$C$264:$C$501,D272,Entrada_Dados_Ano_2012!$BD$264:$BD$501)</f>
        <v>0</v>
      </c>
      <c r="AV272" s="40">
        <f>SUMIF(Entrada_Dados_Ano_2012!$C$264:$C$501,D272,Entrada_Dados_Ano_2012!$BE$264:$BE$501)</f>
        <v>0</v>
      </c>
      <c r="AW272" s="40">
        <f>SUMIF(Entrada_Dados_Ano_2012!$C$264:$C$501,D272,Entrada_Dados_Ano_2012!$BF$264:$BF$501)</f>
        <v>0</v>
      </c>
      <c r="AX272" s="40">
        <f>SUMIF(Entrada_Dados_Ano_2012!$C$264:$C$501,D272,Entrada_Dados_Ano_2012!$BG$264:$BG$501)</f>
        <v>0</v>
      </c>
      <c r="AY272" s="40">
        <f>SUMIF(Entrada_Dados_Ano_2012!$C$264:$C$501,D272,Entrada_Dados_Ano_2012!$BH$264:$BH$501)</f>
        <v>0</v>
      </c>
      <c r="AZ272" s="40">
        <f>SUMIF(Entrada_Dados_Ano_2012!$C$264:$C$501,D272,Entrada_Dados_Ano_2012!$BI$264:$BI$501)</f>
        <v>0</v>
      </c>
      <c r="BA272" s="55"/>
    </row>
    <row r="273" spans="1:53" ht="12.75" customHeight="1" x14ac:dyDescent="0.2">
      <c r="A273" s="123"/>
      <c r="B273" s="124">
        <v>12</v>
      </c>
      <c r="C273" s="121" t="s">
        <v>294</v>
      </c>
      <c r="D273" s="126" t="s">
        <v>70</v>
      </c>
      <c r="E273" s="40">
        <f>SUMIF(Entrada_Dados_Ano_2012!$C$264:$C$501,D273,Entrada_Dados_Ano_2012!$D$264:$D$501)</f>
        <v>0</v>
      </c>
      <c r="F273" s="40">
        <f>SUMIF(Entrada_Dados_Ano_2012!$C$264:$C$501,D273,Entrada_Dados_Ano_2012!$E$264:$E$501)</f>
        <v>35</v>
      </c>
      <c r="G273" s="40">
        <f>SUMIF(Entrada_Dados_Ano_2012!$C$264:$C$501,D273,Entrada_Dados_Ano_2012!$F$264:$F$501)</f>
        <v>0</v>
      </c>
      <c r="H273" s="40">
        <f>SUMIF(Entrada_Dados_Ano_2012!$C$264:$C$501,D273,Entrada_Dados_Ano_2012!$G$264:$G$501)</f>
        <v>40</v>
      </c>
      <c r="I273" s="40">
        <f>SUMIF(Entrada_Dados_Ano_2012!$C$264:$C$501,D273,Entrada_Dados_Ano_2012!$H$264:$H$501)</f>
        <v>0</v>
      </c>
      <c r="J273" s="40">
        <f>SUMIF(Entrada_Dados_Ano_2012!$C$264:$C$501,D273,Entrada_Dados_Ano_2012!$I$264:$I$501)</f>
        <v>0</v>
      </c>
      <c r="K273" s="40">
        <f>SUMIF(Entrada_Dados_Ano_2012!$C$264:$C$501,D273,Entrada_Dados_Ano_2012!$J$264:$J$501)</f>
        <v>0</v>
      </c>
      <c r="L273" s="40">
        <f>SUMIF(Entrada_Dados_Ano_2012!$C$264:$C$501,D273,Entrada_Dados_Ano_2012!$K$264:$K$501)</f>
        <v>6</v>
      </c>
      <c r="M273" s="40">
        <f>SUMIF(Entrada_Dados_Ano_2012!$C$264:$C$501,D273,Entrada_Dados_Ano_2012!$L$264:$L$501)</f>
        <v>0</v>
      </c>
      <c r="N273" s="40">
        <f>SUMIF(Entrada_Dados_Ano_2012!$C$264:$C$501,D273,Entrada_Dados_Ano_2012!$M$264:$M$501)</f>
        <v>0</v>
      </c>
      <c r="O273" s="40">
        <f>SUMIF(Entrada_Dados_Ano_2012!$C$264:$C$501,D273,Entrada_Dados_Ano_2012!$N$264:$N$501)</f>
        <v>0</v>
      </c>
      <c r="P273" s="40">
        <f>SUMIF(Entrada_Dados_Ano_2012!$C$264:$C$501,D273,Entrada_Dados_Ano_2012!$O$264:$O$501)</f>
        <v>0</v>
      </c>
      <c r="Q273" s="40">
        <f>SUMIF(Entrada_Dados_Ano_2012!$C$264:$C$501,D273,Entrada_Dados_Ano_2012!$P$264:$P$501)</f>
        <v>0</v>
      </c>
      <c r="R273" s="40">
        <f>SUMIF(Entrada_Dados_Ano_2012!$C$264:$C$501,D273,Entrada_Dados_Ano_2012!$Q$264:$Q$501)</f>
        <v>0</v>
      </c>
      <c r="S273" s="40">
        <f>SUMIF(Entrada_Dados_Ano_2012!$C$264:$C$501,D273,Entrada_Dados_Ano_2012!$R$264:$R$501)</f>
        <v>0</v>
      </c>
      <c r="T273" s="145">
        <f>SUMIF(Entrada_Dados_Ano_2012!$C$264:$C$501,D273,Entrada_Dados_Ano_2012!$S$264:$S$501)</f>
        <v>0</v>
      </c>
      <c r="U273" s="142">
        <f>SUMIF(Entrada_Dados_Ano_2012!$C$264:$C$501,D273,Entrada_Dados_Ano_2012!$Y$264:$Y$501)</f>
        <v>0</v>
      </c>
      <c r="V273" s="40">
        <f>SUMIF(Entrada_Dados_Ano_2012!$C$264:$C$501,D273,Entrada_Dados_Ano_2012!$Z$264:$Z$501)</f>
        <v>35</v>
      </c>
      <c r="W273" s="40">
        <f>SUMIF(Entrada_Dados_Ano_2012!$C$264:$C$501,D273,Entrada_Dados_Ano_2012!$AA$264:$AA$501)</f>
        <v>0</v>
      </c>
      <c r="X273" s="40">
        <f>SUMIF(Entrada_Dados_Ano_2012!$C$264:$C$501,D273,Entrada_Dados_Ano_2012!$AB$264:$AB$501)</f>
        <v>40</v>
      </c>
      <c r="Y273" s="40">
        <f>SUMIF(Entrada_Dados_Ano_2012!$C$264:$C$501,D273,Entrada_Dados_Ano_2012!$AC$264:$AC$501)</f>
        <v>0</v>
      </c>
      <c r="Z273" s="40">
        <f>SUMIF(Entrada_Dados_Ano_2012!$C$264:$C$501,D273,Entrada_Dados_Ano_2012!$AD$264:$AD$501)</f>
        <v>0</v>
      </c>
      <c r="AA273" s="40">
        <f>SUMIF(Entrada_Dados_Ano_2012!$C$264:$C$501,D273,Entrada_Dados_Ano_2012!$AE$264:$AE$501)</f>
        <v>0</v>
      </c>
      <c r="AB273" s="40">
        <f>SUMIF(Entrada_Dados_Ano_2012!$C$264:$C$501,D273,Entrada_Dados_Ano_2012!$AF$264:$AF$501)</f>
        <v>6</v>
      </c>
      <c r="AC273" s="40">
        <f>SUMIF(Entrada_Dados_Ano_2012!$C$264:$C$501,D273,Entrada_Dados_Ano_2012!$AG$264:$AG$501)</f>
        <v>0</v>
      </c>
      <c r="AD273" s="40">
        <f>SUMIF(Entrada_Dados_Ano_2012!$C$264:$C$501,D273,Entrada_Dados_Ano_2012!$AH$264:$AH$501)</f>
        <v>0</v>
      </c>
      <c r="AE273" s="40">
        <f>SUMIF(Entrada_Dados_Ano_2012!$C$264:$C$501,D273,Entrada_Dados_Ano_2012!$AI$264:$AI$501)</f>
        <v>0</v>
      </c>
      <c r="AF273" s="40">
        <f>SUMIF(Entrada_Dados_Ano_2012!$C$264:$C$501,D273,Entrada_Dados_Ano_2012!$AJ$264:$AJ$501)</f>
        <v>0</v>
      </c>
      <c r="AG273" s="40">
        <f>SUMIF(Entrada_Dados_Ano_2012!$C$264:$C$501,D273,Entrada_Dados_Ano_2012!$AK$264:$AK$501)</f>
        <v>0</v>
      </c>
      <c r="AH273" s="40">
        <f>SUMIF(Entrada_Dados_Ano_2012!$C$264:$C$501,D273,Entrada_Dados_Ano_2012!$AL$264:$AL$501)</f>
        <v>0</v>
      </c>
      <c r="AI273" s="40">
        <f>SUMIF(Entrada_Dados_Ano_2012!$C$264:$C$501,D273,Entrada_Dados_Ano_2012!$AM$264:$AM$501)</f>
        <v>0</v>
      </c>
      <c r="AJ273" s="145">
        <f>SUMIF(Entrada_Dados_Ano_2012!$C$264:$C$501,D273,Entrada_Dados_Ano_2012!$AN$264:$AN$501)</f>
        <v>0</v>
      </c>
      <c r="AK273" s="142">
        <f>SUMIF(Entrada_Dados_Ano_2012!$C$264:$C$501,D273,Entrada_Dados_Ano_2012!$AT$264:$AT$501)</f>
        <v>0</v>
      </c>
      <c r="AL273" s="40">
        <f>SUMIF(Entrada_Dados_Ano_2012!$C$264:$C$501,D273,Entrada_Dados_Ano_2012!$AU$264:$AU$501)</f>
        <v>280</v>
      </c>
      <c r="AM273" s="40">
        <f>SUMIF(Entrada_Dados_Ano_2012!$C$264:$C$501,D273,Entrada_Dados_Ano_2012!$AV$264:$AV$501)</f>
        <v>0</v>
      </c>
      <c r="AN273" s="40">
        <f>SUMIF(Entrada_Dados_Ano_2012!$C$264:$C$501,D273,Entrada_Dados_Ano_2012!$AW$264:$AW$501)</f>
        <v>32</v>
      </c>
      <c r="AO273" s="40">
        <f>SUMIF(Entrada_Dados_Ano_2012!$C$264:$C$501,D273,Entrada_Dados_Ano_2012!$AX$264:$AX$501)</f>
        <v>0</v>
      </c>
      <c r="AP273" s="40">
        <f>SUMIF(Entrada_Dados_Ano_2012!$C$264:$C$501,D273,Entrada_Dados_Ano_2012!$AY$264:$AY$501)</f>
        <v>0</v>
      </c>
      <c r="AQ273" s="40">
        <f>SUMIF(Entrada_Dados_Ano_2012!$C$264:$C$501,D273,Entrada_Dados_Ano_2012!$AZ$264:$AZ$501)</f>
        <v>0</v>
      </c>
      <c r="AR273" s="40">
        <f>SUMIF(Entrada_Dados_Ano_2012!$C$264:$C$501,D273,Entrada_Dados_Ano_2012!$BA$264:$BA$501)</f>
        <v>42</v>
      </c>
      <c r="AS273" s="40">
        <f>SUMIF(Entrada_Dados_Ano_2012!$C$264:$C$501,D273,Entrada_Dados_Ano_2012!$BB$264:$BB$501)</f>
        <v>0</v>
      </c>
      <c r="AT273" s="40">
        <f>SUMIF(Entrada_Dados_Ano_2012!$C$264:$C$501,D273,Entrada_Dados_Ano_2012!$BC$264:$BC$501)</f>
        <v>0</v>
      </c>
      <c r="AU273" s="40">
        <f>SUMIF(Entrada_Dados_Ano_2012!$C$264:$C$501,D273,Entrada_Dados_Ano_2012!$BD$264:$BD$501)</f>
        <v>0</v>
      </c>
      <c r="AV273" s="40">
        <f>SUMIF(Entrada_Dados_Ano_2012!$C$264:$C$501,D273,Entrada_Dados_Ano_2012!$BE$264:$BE$501)</f>
        <v>0</v>
      </c>
      <c r="AW273" s="40">
        <f>SUMIF(Entrada_Dados_Ano_2012!$C$264:$C$501,D273,Entrada_Dados_Ano_2012!$BF$264:$BF$501)</f>
        <v>0</v>
      </c>
      <c r="AX273" s="40">
        <f>SUMIF(Entrada_Dados_Ano_2012!$C$264:$C$501,D273,Entrada_Dados_Ano_2012!$BG$264:$BG$501)</f>
        <v>0</v>
      </c>
      <c r="AY273" s="40">
        <f>SUMIF(Entrada_Dados_Ano_2012!$C$264:$C$501,D273,Entrada_Dados_Ano_2012!$BH$264:$BH$501)</f>
        <v>0</v>
      </c>
      <c r="AZ273" s="40">
        <f>SUMIF(Entrada_Dados_Ano_2012!$C$264:$C$501,D273,Entrada_Dados_Ano_2012!$BI$264:$BI$501)</f>
        <v>0</v>
      </c>
      <c r="BA273" s="55"/>
    </row>
    <row r="274" spans="1:53" ht="12.75" customHeight="1" x14ac:dyDescent="0.2">
      <c r="A274" s="123"/>
      <c r="B274" s="124">
        <v>13</v>
      </c>
      <c r="C274" s="121" t="s">
        <v>295</v>
      </c>
      <c r="D274" s="126" t="s">
        <v>71</v>
      </c>
      <c r="E274" s="40">
        <f>SUMIF(Entrada_Dados_Ano_2012!$C$264:$C$501,D274,Entrada_Dados_Ano_2012!$D$264:$D$501)</f>
        <v>0</v>
      </c>
      <c r="F274" s="40">
        <f>SUMIF(Entrada_Dados_Ano_2012!$C$264:$C$501,D274,Entrada_Dados_Ano_2012!$E$264:$E$501)</f>
        <v>3</v>
      </c>
      <c r="G274" s="40">
        <f>SUMIF(Entrada_Dados_Ano_2012!$C$264:$C$501,D274,Entrada_Dados_Ano_2012!$F$264:$F$501)</f>
        <v>0</v>
      </c>
      <c r="H274" s="40">
        <f>SUMIF(Entrada_Dados_Ano_2012!$C$264:$C$501,D274,Entrada_Dados_Ano_2012!$G$264:$G$501)</f>
        <v>0</v>
      </c>
      <c r="I274" s="40">
        <f>SUMIF(Entrada_Dados_Ano_2012!$C$264:$C$501,D274,Entrada_Dados_Ano_2012!$H$264:$H$501)</f>
        <v>0</v>
      </c>
      <c r="J274" s="40">
        <f>SUMIF(Entrada_Dados_Ano_2012!$C$264:$C$501,D274,Entrada_Dados_Ano_2012!$I$264:$I$501)</f>
        <v>0</v>
      </c>
      <c r="K274" s="40">
        <f>SUMIF(Entrada_Dados_Ano_2012!$C$264:$C$501,D274,Entrada_Dados_Ano_2012!$J$264:$J$501)</f>
        <v>0</v>
      </c>
      <c r="L274" s="40">
        <f>SUMIF(Entrada_Dados_Ano_2012!$C$264:$C$501,D274,Entrada_Dados_Ano_2012!$K$264:$K$501)</f>
        <v>30</v>
      </c>
      <c r="M274" s="40">
        <f>SUMIF(Entrada_Dados_Ano_2012!$C$264:$C$501,D274,Entrada_Dados_Ano_2012!$L$264:$L$501)</f>
        <v>0</v>
      </c>
      <c r="N274" s="40">
        <f>SUMIF(Entrada_Dados_Ano_2012!$C$264:$C$501,D274,Entrada_Dados_Ano_2012!$M$264:$M$501)</f>
        <v>0</v>
      </c>
      <c r="O274" s="40">
        <f>SUMIF(Entrada_Dados_Ano_2012!$C$264:$C$501,D274,Entrada_Dados_Ano_2012!$N$264:$N$501)</f>
        <v>0</v>
      </c>
      <c r="P274" s="40">
        <f>SUMIF(Entrada_Dados_Ano_2012!$C$264:$C$501,D274,Entrada_Dados_Ano_2012!$O$264:$O$501)</f>
        <v>0</v>
      </c>
      <c r="Q274" s="40">
        <f>SUMIF(Entrada_Dados_Ano_2012!$C$264:$C$501,D274,Entrada_Dados_Ano_2012!$P$264:$P$501)</f>
        <v>0</v>
      </c>
      <c r="R274" s="40">
        <f>SUMIF(Entrada_Dados_Ano_2012!$C$264:$C$501,D274,Entrada_Dados_Ano_2012!$Q$264:$Q$501)</f>
        <v>0</v>
      </c>
      <c r="S274" s="40">
        <f>SUMIF(Entrada_Dados_Ano_2012!$C$264:$C$501,D274,Entrada_Dados_Ano_2012!$R$264:$R$501)</f>
        <v>0</v>
      </c>
      <c r="T274" s="145">
        <f>SUMIF(Entrada_Dados_Ano_2012!$C$264:$C$501,D274,Entrada_Dados_Ano_2012!$S$264:$S$501)</f>
        <v>0</v>
      </c>
      <c r="U274" s="142">
        <f>SUMIF(Entrada_Dados_Ano_2012!$C$264:$C$501,D274,Entrada_Dados_Ano_2012!$Y$264:$Y$501)</f>
        <v>0</v>
      </c>
      <c r="V274" s="40">
        <f>SUMIF(Entrada_Dados_Ano_2012!$C$264:$C$501,D274,Entrada_Dados_Ano_2012!$Z$264:$Z$501)</f>
        <v>3</v>
      </c>
      <c r="W274" s="40">
        <f>SUMIF(Entrada_Dados_Ano_2012!$C$264:$C$501,D274,Entrada_Dados_Ano_2012!$AA$264:$AA$501)</f>
        <v>0</v>
      </c>
      <c r="X274" s="40">
        <f>SUMIF(Entrada_Dados_Ano_2012!$C$264:$C$501,D274,Entrada_Dados_Ano_2012!$AB$264:$AB$501)</f>
        <v>0</v>
      </c>
      <c r="Y274" s="40">
        <f>SUMIF(Entrada_Dados_Ano_2012!$C$264:$C$501,D274,Entrada_Dados_Ano_2012!$AC$264:$AC$501)</f>
        <v>0</v>
      </c>
      <c r="Z274" s="40">
        <f>SUMIF(Entrada_Dados_Ano_2012!$C$264:$C$501,D274,Entrada_Dados_Ano_2012!$AD$264:$AD$501)</f>
        <v>0</v>
      </c>
      <c r="AA274" s="40">
        <f>SUMIF(Entrada_Dados_Ano_2012!$C$264:$C$501,D274,Entrada_Dados_Ano_2012!$AE$264:$AE$501)</f>
        <v>0</v>
      </c>
      <c r="AB274" s="40">
        <f>SUMIF(Entrada_Dados_Ano_2012!$C$264:$C$501,D274,Entrada_Dados_Ano_2012!$AF$264:$AF$501)</f>
        <v>24</v>
      </c>
      <c r="AC274" s="40">
        <f>SUMIF(Entrada_Dados_Ano_2012!$C$264:$C$501,D274,Entrada_Dados_Ano_2012!$AG$264:$AG$501)</f>
        <v>0</v>
      </c>
      <c r="AD274" s="40">
        <f>SUMIF(Entrada_Dados_Ano_2012!$C$264:$C$501,D274,Entrada_Dados_Ano_2012!$AH$264:$AH$501)</f>
        <v>0</v>
      </c>
      <c r="AE274" s="40">
        <f>SUMIF(Entrada_Dados_Ano_2012!$C$264:$C$501,D274,Entrada_Dados_Ano_2012!$AI$264:$AI$501)</f>
        <v>0</v>
      </c>
      <c r="AF274" s="40">
        <f>SUMIF(Entrada_Dados_Ano_2012!$C$264:$C$501,D274,Entrada_Dados_Ano_2012!$AJ$264:$AJ$501)</f>
        <v>0</v>
      </c>
      <c r="AG274" s="40">
        <f>SUMIF(Entrada_Dados_Ano_2012!$C$264:$C$501,D274,Entrada_Dados_Ano_2012!$AK$264:$AK$501)</f>
        <v>0</v>
      </c>
      <c r="AH274" s="40">
        <f>SUMIF(Entrada_Dados_Ano_2012!$C$264:$C$501,D274,Entrada_Dados_Ano_2012!$AL$264:$AL$501)</f>
        <v>0</v>
      </c>
      <c r="AI274" s="40">
        <f>SUMIF(Entrada_Dados_Ano_2012!$C$264:$C$501,D274,Entrada_Dados_Ano_2012!$AM$264:$AM$501)</f>
        <v>0</v>
      </c>
      <c r="AJ274" s="145">
        <f>SUMIF(Entrada_Dados_Ano_2012!$C$264:$C$501,D274,Entrada_Dados_Ano_2012!$AN$264:$AN$501)</f>
        <v>0</v>
      </c>
      <c r="AK274" s="142">
        <f>SUMIF(Entrada_Dados_Ano_2012!$C$264:$C$501,D274,Entrada_Dados_Ano_2012!$AT$264:$AT$501)</f>
        <v>0</v>
      </c>
      <c r="AL274" s="40">
        <f>SUMIF(Entrada_Dados_Ano_2012!$C$264:$C$501,D274,Entrada_Dados_Ano_2012!$AU$264:$AU$501)</f>
        <v>18</v>
      </c>
      <c r="AM274" s="40">
        <f>SUMIF(Entrada_Dados_Ano_2012!$C$264:$C$501,D274,Entrada_Dados_Ano_2012!$AV$264:$AV$501)</f>
        <v>0</v>
      </c>
      <c r="AN274" s="40">
        <f>SUMIF(Entrada_Dados_Ano_2012!$C$264:$C$501,D274,Entrada_Dados_Ano_2012!$AW$264:$AW$501)</f>
        <v>0</v>
      </c>
      <c r="AO274" s="40">
        <f>SUMIF(Entrada_Dados_Ano_2012!$C$264:$C$501,D274,Entrada_Dados_Ano_2012!$AX$264:$AX$501)</f>
        <v>0</v>
      </c>
      <c r="AP274" s="40">
        <f>SUMIF(Entrada_Dados_Ano_2012!$C$264:$C$501,D274,Entrada_Dados_Ano_2012!$AY$264:$AY$501)</f>
        <v>0</v>
      </c>
      <c r="AQ274" s="40">
        <f>SUMIF(Entrada_Dados_Ano_2012!$C$264:$C$501,D274,Entrada_Dados_Ano_2012!$AZ$264:$AZ$501)</f>
        <v>0</v>
      </c>
      <c r="AR274" s="40">
        <f>SUMIF(Entrada_Dados_Ano_2012!$C$264:$C$501,D274,Entrada_Dados_Ano_2012!$BA$264:$BA$501)</f>
        <v>324</v>
      </c>
      <c r="AS274" s="40">
        <f>SUMIF(Entrada_Dados_Ano_2012!$C$264:$C$501,D274,Entrada_Dados_Ano_2012!$BB$264:$BB$501)</f>
        <v>0</v>
      </c>
      <c r="AT274" s="40">
        <f>SUMIF(Entrada_Dados_Ano_2012!$C$264:$C$501,D274,Entrada_Dados_Ano_2012!$BC$264:$BC$501)</f>
        <v>0</v>
      </c>
      <c r="AU274" s="40">
        <f>SUMIF(Entrada_Dados_Ano_2012!$C$264:$C$501,D274,Entrada_Dados_Ano_2012!$BD$264:$BD$501)</f>
        <v>0</v>
      </c>
      <c r="AV274" s="40">
        <f>SUMIF(Entrada_Dados_Ano_2012!$C$264:$C$501,D274,Entrada_Dados_Ano_2012!$BE$264:$BE$501)</f>
        <v>0</v>
      </c>
      <c r="AW274" s="40">
        <f>SUMIF(Entrada_Dados_Ano_2012!$C$264:$C$501,D274,Entrada_Dados_Ano_2012!$BF$264:$BF$501)</f>
        <v>0</v>
      </c>
      <c r="AX274" s="40">
        <f>SUMIF(Entrada_Dados_Ano_2012!$C$264:$C$501,D274,Entrada_Dados_Ano_2012!$BG$264:$BG$501)</f>
        <v>0</v>
      </c>
      <c r="AY274" s="40">
        <f>SUMIF(Entrada_Dados_Ano_2012!$C$264:$C$501,D274,Entrada_Dados_Ano_2012!$BH$264:$BH$501)</f>
        <v>0</v>
      </c>
      <c r="AZ274" s="40">
        <f>SUMIF(Entrada_Dados_Ano_2012!$C$264:$C$501,D274,Entrada_Dados_Ano_2012!$BI$264:$BI$501)</f>
        <v>0</v>
      </c>
      <c r="BA274" s="55"/>
    </row>
    <row r="275" spans="1:53" ht="12.75" customHeight="1" x14ac:dyDescent="0.2">
      <c r="A275" s="123"/>
      <c r="B275" s="124">
        <v>14</v>
      </c>
      <c r="C275" s="121" t="s">
        <v>296</v>
      </c>
      <c r="D275" s="126" t="s">
        <v>72</v>
      </c>
      <c r="E275" s="40">
        <f>SUMIF(Entrada_Dados_Ano_2012!$C$264:$C$501,D275,Entrada_Dados_Ano_2012!$D$264:$D$501)</f>
        <v>0</v>
      </c>
      <c r="F275" s="40">
        <f>SUMIF(Entrada_Dados_Ano_2012!$C$264:$C$501,D275,Entrada_Dados_Ano_2012!$E$264:$E$501)</f>
        <v>24</v>
      </c>
      <c r="G275" s="40">
        <f>SUMIF(Entrada_Dados_Ano_2012!$C$264:$C$501,D275,Entrada_Dados_Ano_2012!$F$264:$F$501)</f>
        <v>0</v>
      </c>
      <c r="H275" s="40">
        <f>SUMIF(Entrada_Dados_Ano_2012!$C$264:$C$501,D275,Entrada_Dados_Ano_2012!$G$264:$G$501)</f>
        <v>0</v>
      </c>
      <c r="I275" s="40">
        <f>SUMIF(Entrada_Dados_Ano_2012!$C$264:$C$501,D275,Entrada_Dados_Ano_2012!$H$264:$H$501)</f>
        <v>0</v>
      </c>
      <c r="J275" s="40">
        <f>SUMIF(Entrada_Dados_Ano_2012!$C$264:$C$501,D275,Entrada_Dados_Ano_2012!$I$264:$I$501)</f>
        <v>0</v>
      </c>
      <c r="K275" s="40">
        <f>SUMIF(Entrada_Dados_Ano_2012!$C$264:$C$501,D275,Entrada_Dados_Ano_2012!$J$264:$J$501)</f>
        <v>0</v>
      </c>
      <c r="L275" s="40">
        <f>SUMIF(Entrada_Dados_Ano_2012!$C$264:$C$501,D275,Entrada_Dados_Ano_2012!$K$264:$K$501)</f>
        <v>0</v>
      </c>
      <c r="M275" s="40">
        <f>SUMIF(Entrada_Dados_Ano_2012!$C$264:$C$501,D275,Entrada_Dados_Ano_2012!$L$264:$L$501)</f>
        <v>0</v>
      </c>
      <c r="N275" s="40">
        <f>SUMIF(Entrada_Dados_Ano_2012!$C$264:$C$501,D275,Entrada_Dados_Ano_2012!$M$264:$M$501)</f>
        <v>0</v>
      </c>
      <c r="O275" s="40">
        <f>SUMIF(Entrada_Dados_Ano_2012!$C$264:$C$501,D275,Entrada_Dados_Ano_2012!$N$264:$N$501)</f>
        <v>0</v>
      </c>
      <c r="P275" s="40">
        <f>SUMIF(Entrada_Dados_Ano_2012!$C$264:$C$501,D275,Entrada_Dados_Ano_2012!$O$264:$O$501)</f>
        <v>0</v>
      </c>
      <c r="Q275" s="40">
        <f>SUMIF(Entrada_Dados_Ano_2012!$C$264:$C$501,D275,Entrada_Dados_Ano_2012!$P$264:$P$501)</f>
        <v>0</v>
      </c>
      <c r="R275" s="40">
        <f>SUMIF(Entrada_Dados_Ano_2012!$C$264:$C$501,D275,Entrada_Dados_Ano_2012!$Q$264:$Q$501)</f>
        <v>0</v>
      </c>
      <c r="S275" s="40">
        <f>SUMIF(Entrada_Dados_Ano_2012!$C$264:$C$501,D275,Entrada_Dados_Ano_2012!$R$264:$R$501)</f>
        <v>0</v>
      </c>
      <c r="T275" s="145">
        <f>SUMIF(Entrada_Dados_Ano_2012!$C$264:$C$501,D275,Entrada_Dados_Ano_2012!$S$264:$S$501)</f>
        <v>0</v>
      </c>
      <c r="U275" s="142">
        <f>SUMIF(Entrada_Dados_Ano_2012!$C$264:$C$501,D275,Entrada_Dados_Ano_2012!$Y$264:$Y$501)</f>
        <v>0</v>
      </c>
      <c r="V275" s="40">
        <f>SUMIF(Entrada_Dados_Ano_2012!$C$264:$C$501,D275,Entrada_Dados_Ano_2012!$Z$264:$Z$501)</f>
        <v>24</v>
      </c>
      <c r="W275" s="40">
        <f>SUMIF(Entrada_Dados_Ano_2012!$C$264:$C$501,D275,Entrada_Dados_Ano_2012!$AA$264:$AA$501)</f>
        <v>0</v>
      </c>
      <c r="X275" s="40">
        <f>SUMIF(Entrada_Dados_Ano_2012!$C$264:$C$501,D275,Entrada_Dados_Ano_2012!$AB$264:$AB$501)</f>
        <v>0</v>
      </c>
      <c r="Y275" s="40">
        <f>SUMIF(Entrada_Dados_Ano_2012!$C$264:$C$501,D275,Entrada_Dados_Ano_2012!$AC$264:$AC$501)</f>
        <v>0</v>
      </c>
      <c r="Z275" s="40">
        <f>SUMIF(Entrada_Dados_Ano_2012!$C$264:$C$501,D275,Entrada_Dados_Ano_2012!$AD$264:$AD$501)</f>
        <v>0</v>
      </c>
      <c r="AA275" s="40">
        <f>SUMIF(Entrada_Dados_Ano_2012!$C$264:$C$501,D275,Entrada_Dados_Ano_2012!$AE$264:$AE$501)</f>
        <v>0</v>
      </c>
      <c r="AB275" s="40">
        <f>SUMIF(Entrada_Dados_Ano_2012!$C$264:$C$501,D275,Entrada_Dados_Ano_2012!$AF$264:$AF$501)</f>
        <v>0</v>
      </c>
      <c r="AC275" s="40">
        <f>SUMIF(Entrada_Dados_Ano_2012!$C$264:$C$501,D275,Entrada_Dados_Ano_2012!$AG$264:$AG$501)</f>
        <v>0</v>
      </c>
      <c r="AD275" s="40">
        <f>SUMIF(Entrada_Dados_Ano_2012!$C$264:$C$501,D275,Entrada_Dados_Ano_2012!$AH$264:$AH$501)</f>
        <v>0</v>
      </c>
      <c r="AE275" s="40">
        <f>SUMIF(Entrada_Dados_Ano_2012!$C$264:$C$501,D275,Entrada_Dados_Ano_2012!$AI$264:$AI$501)</f>
        <v>0</v>
      </c>
      <c r="AF275" s="40">
        <f>SUMIF(Entrada_Dados_Ano_2012!$C$264:$C$501,D275,Entrada_Dados_Ano_2012!$AJ$264:$AJ$501)</f>
        <v>0</v>
      </c>
      <c r="AG275" s="40">
        <f>SUMIF(Entrada_Dados_Ano_2012!$C$264:$C$501,D275,Entrada_Dados_Ano_2012!$AK$264:$AK$501)</f>
        <v>0</v>
      </c>
      <c r="AH275" s="40">
        <f>SUMIF(Entrada_Dados_Ano_2012!$C$264:$C$501,D275,Entrada_Dados_Ano_2012!$AL$264:$AL$501)</f>
        <v>0</v>
      </c>
      <c r="AI275" s="40">
        <f>SUMIF(Entrada_Dados_Ano_2012!$C$264:$C$501,D275,Entrada_Dados_Ano_2012!$AM$264:$AM$501)</f>
        <v>0</v>
      </c>
      <c r="AJ275" s="145">
        <f>SUMIF(Entrada_Dados_Ano_2012!$C$264:$C$501,D275,Entrada_Dados_Ano_2012!$AN$264:$AN$501)</f>
        <v>0</v>
      </c>
      <c r="AK275" s="142">
        <f>SUMIF(Entrada_Dados_Ano_2012!$C$264:$C$501,D275,Entrada_Dados_Ano_2012!$AT$264:$AT$501)</f>
        <v>0</v>
      </c>
      <c r="AL275" s="40">
        <f>SUMIF(Entrada_Dados_Ano_2012!$C$264:$C$501,D275,Entrada_Dados_Ano_2012!$AU$264:$AU$501)</f>
        <v>216</v>
      </c>
      <c r="AM275" s="40">
        <f>SUMIF(Entrada_Dados_Ano_2012!$C$264:$C$501,D275,Entrada_Dados_Ano_2012!$AV$264:$AV$501)</f>
        <v>0</v>
      </c>
      <c r="AN275" s="40">
        <f>SUMIF(Entrada_Dados_Ano_2012!$C$264:$C$501,D275,Entrada_Dados_Ano_2012!$AW$264:$AW$501)</f>
        <v>0</v>
      </c>
      <c r="AO275" s="40">
        <f>SUMIF(Entrada_Dados_Ano_2012!$C$264:$C$501,D275,Entrada_Dados_Ano_2012!$AX$264:$AX$501)</f>
        <v>0</v>
      </c>
      <c r="AP275" s="40">
        <f>SUMIF(Entrada_Dados_Ano_2012!$C$264:$C$501,D275,Entrada_Dados_Ano_2012!$AY$264:$AY$501)</f>
        <v>0</v>
      </c>
      <c r="AQ275" s="40">
        <f>SUMIF(Entrada_Dados_Ano_2012!$C$264:$C$501,D275,Entrada_Dados_Ano_2012!$AZ$264:$AZ$501)</f>
        <v>0</v>
      </c>
      <c r="AR275" s="40">
        <f>SUMIF(Entrada_Dados_Ano_2012!$C$264:$C$501,D275,Entrada_Dados_Ano_2012!$BA$264:$BA$501)</f>
        <v>0</v>
      </c>
      <c r="AS275" s="40">
        <f>SUMIF(Entrada_Dados_Ano_2012!$C$264:$C$501,D275,Entrada_Dados_Ano_2012!$BB$264:$BB$501)</f>
        <v>0</v>
      </c>
      <c r="AT275" s="40">
        <f>SUMIF(Entrada_Dados_Ano_2012!$C$264:$C$501,D275,Entrada_Dados_Ano_2012!$BC$264:$BC$501)</f>
        <v>0</v>
      </c>
      <c r="AU275" s="40">
        <f>SUMIF(Entrada_Dados_Ano_2012!$C$264:$C$501,D275,Entrada_Dados_Ano_2012!$BD$264:$BD$501)</f>
        <v>0</v>
      </c>
      <c r="AV275" s="40">
        <f>SUMIF(Entrada_Dados_Ano_2012!$C$264:$C$501,D275,Entrada_Dados_Ano_2012!$BE$264:$BE$501)</f>
        <v>0</v>
      </c>
      <c r="AW275" s="40">
        <f>SUMIF(Entrada_Dados_Ano_2012!$C$264:$C$501,D275,Entrada_Dados_Ano_2012!$BF$264:$BF$501)</f>
        <v>0</v>
      </c>
      <c r="AX275" s="40">
        <f>SUMIF(Entrada_Dados_Ano_2012!$C$264:$C$501,D275,Entrada_Dados_Ano_2012!$BG$264:$BG$501)</f>
        <v>0</v>
      </c>
      <c r="AY275" s="40">
        <f>SUMIF(Entrada_Dados_Ano_2012!$C$264:$C$501,D275,Entrada_Dados_Ano_2012!$BH$264:$BH$501)</f>
        <v>0</v>
      </c>
      <c r="AZ275" s="40">
        <f>SUMIF(Entrada_Dados_Ano_2012!$C$264:$C$501,D275,Entrada_Dados_Ano_2012!$BI$264:$BI$501)</f>
        <v>0</v>
      </c>
      <c r="BA275" s="55"/>
    </row>
    <row r="276" spans="1:53" ht="12.75" customHeight="1" x14ac:dyDescent="0.2">
      <c r="A276" s="123"/>
      <c r="B276" s="124">
        <v>15</v>
      </c>
      <c r="C276" s="121" t="s">
        <v>297</v>
      </c>
      <c r="D276" s="126" t="s">
        <v>73</v>
      </c>
      <c r="E276" s="40">
        <f>SUMIF(Entrada_Dados_Ano_2012!$C$264:$C$501,D276,Entrada_Dados_Ano_2012!$D$264:$D$501)</f>
        <v>0</v>
      </c>
      <c r="F276" s="40">
        <f>SUMIF(Entrada_Dados_Ano_2012!$C$264:$C$501,D276,Entrada_Dados_Ano_2012!$E$264:$E$501)</f>
        <v>100</v>
      </c>
      <c r="G276" s="40">
        <f>SUMIF(Entrada_Dados_Ano_2012!$C$264:$C$501,D276,Entrada_Dados_Ano_2012!$F$264:$F$501)</f>
        <v>0</v>
      </c>
      <c r="H276" s="40">
        <f>SUMIF(Entrada_Dados_Ano_2012!$C$264:$C$501,D276,Entrada_Dados_Ano_2012!$G$264:$G$501)</f>
        <v>40</v>
      </c>
      <c r="I276" s="40">
        <f>SUMIF(Entrada_Dados_Ano_2012!$C$264:$C$501,D276,Entrada_Dados_Ano_2012!$H$264:$H$501)</f>
        <v>0</v>
      </c>
      <c r="J276" s="40">
        <f>SUMIF(Entrada_Dados_Ano_2012!$C$264:$C$501,D276,Entrada_Dados_Ano_2012!$I$264:$I$501)</f>
        <v>0</v>
      </c>
      <c r="K276" s="40">
        <f>SUMIF(Entrada_Dados_Ano_2012!$C$264:$C$501,D276,Entrada_Dados_Ano_2012!$J$264:$J$501)</f>
        <v>0</v>
      </c>
      <c r="L276" s="40">
        <f>SUMIF(Entrada_Dados_Ano_2012!$C$264:$C$501,D276,Entrada_Dados_Ano_2012!$K$264:$K$501)</f>
        <v>0</v>
      </c>
      <c r="M276" s="40">
        <f>SUMIF(Entrada_Dados_Ano_2012!$C$264:$C$501,D276,Entrada_Dados_Ano_2012!$L$264:$L$501)</f>
        <v>0</v>
      </c>
      <c r="N276" s="40">
        <f>SUMIF(Entrada_Dados_Ano_2012!$C$264:$C$501,D276,Entrada_Dados_Ano_2012!$M$264:$M$501)</f>
        <v>0</v>
      </c>
      <c r="O276" s="40">
        <f>SUMIF(Entrada_Dados_Ano_2012!$C$264:$C$501,D276,Entrada_Dados_Ano_2012!$N$264:$N$501)</f>
        <v>0</v>
      </c>
      <c r="P276" s="40">
        <f>SUMIF(Entrada_Dados_Ano_2012!$C$264:$C$501,D276,Entrada_Dados_Ano_2012!$O$264:$O$501)</f>
        <v>0</v>
      </c>
      <c r="Q276" s="40">
        <f>SUMIF(Entrada_Dados_Ano_2012!$C$264:$C$501,D276,Entrada_Dados_Ano_2012!$P$264:$P$501)</f>
        <v>0</v>
      </c>
      <c r="R276" s="40">
        <f>SUMIF(Entrada_Dados_Ano_2012!$C$264:$C$501,D276,Entrada_Dados_Ano_2012!$Q$264:$Q$501)</f>
        <v>0</v>
      </c>
      <c r="S276" s="40">
        <f>SUMIF(Entrada_Dados_Ano_2012!$C$264:$C$501,D276,Entrada_Dados_Ano_2012!$R$264:$R$501)</f>
        <v>0</v>
      </c>
      <c r="T276" s="145">
        <f>SUMIF(Entrada_Dados_Ano_2012!$C$264:$C$501,D276,Entrada_Dados_Ano_2012!$S$264:$S$501)</f>
        <v>0</v>
      </c>
      <c r="U276" s="142">
        <f>SUMIF(Entrada_Dados_Ano_2012!$C$264:$C$501,D276,Entrada_Dados_Ano_2012!$Y$264:$Y$501)</f>
        <v>0</v>
      </c>
      <c r="V276" s="40">
        <f>SUMIF(Entrada_Dados_Ano_2012!$C$264:$C$501,D276,Entrada_Dados_Ano_2012!$Z$264:$Z$501)</f>
        <v>100</v>
      </c>
      <c r="W276" s="40">
        <f>SUMIF(Entrada_Dados_Ano_2012!$C$264:$C$501,D276,Entrada_Dados_Ano_2012!$AA$264:$AA$501)</f>
        <v>0</v>
      </c>
      <c r="X276" s="40">
        <f>SUMIF(Entrada_Dados_Ano_2012!$C$264:$C$501,D276,Entrada_Dados_Ano_2012!$AB$264:$AB$501)</f>
        <v>40</v>
      </c>
      <c r="Y276" s="40">
        <f>SUMIF(Entrada_Dados_Ano_2012!$C$264:$C$501,D276,Entrada_Dados_Ano_2012!$AC$264:$AC$501)</f>
        <v>0</v>
      </c>
      <c r="Z276" s="40">
        <f>SUMIF(Entrada_Dados_Ano_2012!$C$264:$C$501,D276,Entrada_Dados_Ano_2012!$AD$264:$AD$501)</f>
        <v>0</v>
      </c>
      <c r="AA276" s="40">
        <f>SUMIF(Entrada_Dados_Ano_2012!$C$264:$C$501,D276,Entrada_Dados_Ano_2012!$AE$264:$AE$501)</f>
        <v>0</v>
      </c>
      <c r="AB276" s="40">
        <f>SUMIF(Entrada_Dados_Ano_2012!$C$264:$C$501,D276,Entrada_Dados_Ano_2012!$AF$264:$AF$501)</f>
        <v>0</v>
      </c>
      <c r="AC276" s="40">
        <f>SUMIF(Entrada_Dados_Ano_2012!$C$264:$C$501,D276,Entrada_Dados_Ano_2012!$AG$264:$AG$501)</f>
        <v>0</v>
      </c>
      <c r="AD276" s="40">
        <f>SUMIF(Entrada_Dados_Ano_2012!$C$264:$C$501,D276,Entrada_Dados_Ano_2012!$AH$264:$AH$501)</f>
        <v>0</v>
      </c>
      <c r="AE276" s="40">
        <f>SUMIF(Entrada_Dados_Ano_2012!$C$264:$C$501,D276,Entrada_Dados_Ano_2012!$AI$264:$AI$501)</f>
        <v>0</v>
      </c>
      <c r="AF276" s="40">
        <f>SUMIF(Entrada_Dados_Ano_2012!$C$264:$C$501,D276,Entrada_Dados_Ano_2012!$AJ$264:$AJ$501)</f>
        <v>0</v>
      </c>
      <c r="AG276" s="40">
        <f>SUMIF(Entrada_Dados_Ano_2012!$C$264:$C$501,D276,Entrada_Dados_Ano_2012!$AK$264:$AK$501)</f>
        <v>0</v>
      </c>
      <c r="AH276" s="40">
        <f>SUMIF(Entrada_Dados_Ano_2012!$C$264:$C$501,D276,Entrada_Dados_Ano_2012!$AL$264:$AL$501)</f>
        <v>0</v>
      </c>
      <c r="AI276" s="40">
        <f>SUMIF(Entrada_Dados_Ano_2012!$C$264:$C$501,D276,Entrada_Dados_Ano_2012!$AM$264:$AM$501)</f>
        <v>0</v>
      </c>
      <c r="AJ276" s="145">
        <f>SUMIF(Entrada_Dados_Ano_2012!$C$264:$C$501,D276,Entrada_Dados_Ano_2012!$AN$264:$AN$501)</f>
        <v>0</v>
      </c>
      <c r="AK276" s="142">
        <f>SUMIF(Entrada_Dados_Ano_2012!$C$264:$C$501,D276,Entrada_Dados_Ano_2012!$AT$264:$AT$501)</f>
        <v>0</v>
      </c>
      <c r="AL276" s="40">
        <f>SUMIF(Entrada_Dados_Ano_2012!$C$264:$C$501,D276,Entrada_Dados_Ano_2012!$AU$264:$AU$501)</f>
        <v>1700</v>
      </c>
      <c r="AM276" s="40">
        <f>SUMIF(Entrada_Dados_Ano_2012!$C$264:$C$501,D276,Entrada_Dados_Ano_2012!$AV$264:$AV$501)</f>
        <v>0</v>
      </c>
      <c r="AN276" s="40">
        <f>SUMIF(Entrada_Dados_Ano_2012!$C$264:$C$501,D276,Entrada_Dados_Ano_2012!$AW$264:$AW$501)</f>
        <v>80</v>
      </c>
      <c r="AO276" s="40">
        <f>SUMIF(Entrada_Dados_Ano_2012!$C$264:$C$501,D276,Entrada_Dados_Ano_2012!$AX$264:$AX$501)</f>
        <v>0</v>
      </c>
      <c r="AP276" s="40">
        <f>SUMIF(Entrada_Dados_Ano_2012!$C$264:$C$501,D276,Entrada_Dados_Ano_2012!$AY$264:$AY$501)</f>
        <v>0</v>
      </c>
      <c r="AQ276" s="40">
        <f>SUMIF(Entrada_Dados_Ano_2012!$C$264:$C$501,D276,Entrada_Dados_Ano_2012!$AZ$264:$AZ$501)</f>
        <v>0</v>
      </c>
      <c r="AR276" s="40">
        <f>SUMIF(Entrada_Dados_Ano_2012!$C$264:$C$501,D276,Entrada_Dados_Ano_2012!$BA$264:$BA$501)</f>
        <v>0</v>
      </c>
      <c r="AS276" s="40">
        <f>SUMIF(Entrada_Dados_Ano_2012!$C$264:$C$501,D276,Entrada_Dados_Ano_2012!$BB$264:$BB$501)</f>
        <v>0</v>
      </c>
      <c r="AT276" s="40">
        <f>SUMIF(Entrada_Dados_Ano_2012!$C$264:$C$501,D276,Entrada_Dados_Ano_2012!$BC$264:$BC$501)</f>
        <v>0</v>
      </c>
      <c r="AU276" s="40">
        <f>SUMIF(Entrada_Dados_Ano_2012!$C$264:$C$501,D276,Entrada_Dados_Ano_2012!$BD$264:$BD$501)</f>
        <v>0</v>
      </c>
      <c r="AV276" s="40">
        <f>SUMIF(Entrada_Dados_Ano_2012!$C$264:$C$501,D276,Entrada_Dados_Ano_2012!$BE$264:$BE$501)</f>
        <v>0</v>
      </c>
      <c r="AW276" s="40">
        <f>SUMIF(Entrada_Dados_Ano_2012!$C$264:$C$501,D276,Entrada_Dados_Ano_2012!$BF$264:$BF$501)</f>
        <v>0</v>
      </c>
      <c r="AX276" s="40">
        <f>SUMIF(Entrada_Dados_Ano_2012!$C$264:$C$501,D276,Entrada_Dados_Ano_2012!$BG$264:$BG$501)</f>
        <v>0</v>
      </c>
      <c r="AY276" s="40">
        <f>SUMIF(Entrada_Dados_Ano_2012!$C$264:$C$501,D276,Entrada_Dados_Ano_2012!$BH$264:$BH$501)</f>
        <v>0</v>
      </c>
      <c r="AZ276" s="40">
        <f>SUMIF(Entrada_Dados_Ano_2012!$C$264:$C$501,D276,Entrada_Dados_Ano_2012!$BI$264:$BI$501)</f>
        <v>0</v>
      </c>
      <c r="BA276" s="55"/>
    </row>
    <row r="277" spans="1:53" ht="12.75" customHeight="1" x14ac:dyDescent="0.2">
      <c r="A277" s="123"/>
      <c r="B277" s="124">
        <v>16</v>
      </c>
      <c r="C277" s="121" t="s">
        <v>298</v>
      </c>
      <c r="D277" s="126" t="s">
        <v>74</v>
      </c>
      <c r="E277" s="40">
        <f>SUMIF(Entrada_Dados_Ano_2012!$C$264:$C$501,D277,Entrada_Dados_Ano_2012!$D$264:$D$501)</f>
        <v>0</v>
      </c>
      <c r="F277" s="40">
        <f>SUMIF(Entrada_Dados_Ano_2012!$C$264:$C$501,D277,Entrada_Dados_Ano_2012!$E$264:$E$501)</f>
        <v>0</v>
      </c>
      <c r="G277" s="40">
        <f>SUMIF(Entrada_Dados_Ano_2012!$C$264:$C$501,D277,Entrada_Dados_Ano_2012!$F$264:$F$501)</f>
        <v>0</v>
      </c>
      <c r="H277" s="40">
        <f>SUMIF(Entrada_Dados_Ano_2012!$C$264:$C$501,D277,Entrada_Dados_Ano_2012!$G$264:$G$501)</f>
        <v>0</v>
      </c>
      <c r="I277" s="40">
        <f>SUMIF(Entrada_Dados_Ano_2012!$C$264:$C$501,D277,Entrada_Dados_Ano_2012!$H$264:$H$501)</f>
        <v>0</v>
      </c>
      <c r="J277" s="40">
        <f>SUMIF(Entrada_Dados_Ano_2012!$C$264:$C$501,D277,Entrada_Dados_Ano_2012!$I$264:$I$501)</f>
        <v>0</v>
      </c>
      <c r="K277" s="40">
        <f>SUMIF(Entrada_Dados_Ano_2012!$C$264:$C$501,D277,Entrada_Dados_Ano_2012!$J$264:$J$501)</f>
        <v>0</v>
      </c>
      <c r="L277" s="40">
        <f>SUMIF(Entrada_Dados_Ano_2012!$C$264:$C$501,D277,Entrada_Dados_Ano_2012!$K$264:$K$501)</f>
        <v>0</v>
      </c>
      <c r="M277" s="40">
        <f>SUMIF(Entrada_Dados_Ano_2012!$C$264:$C$501,D277,Entrada_Dados_Ano_2012!$L$264:$L$501)</f>
        <v>0</v>
      </c>
      <c r="N277" s="40">
        <f>SUMIF(Entrada_Dados_Ano_2012!$C$264:$C$501,D277,Entrada_Dados_Ano_2012!$M$264:$M$501)</f>
        <v>0</v>
      </c>
      <c r="O277" s="40">
        <f>SUMIF(Entrada_Dados_Ano_2012!$C$264:$C$501,D277,Entrada_Dados_Ano_2012!$N$264:$N$501)</f>
        <v>0</v>
      </c>
      <c r="P277" s="40">
        <f>SUMIF(Entrada_Dados_Ano_2012!$C$264:$C$501,D277,Entrada_Dados_Ano_2012!$O$264:$O$501)</f>
        <v>0</v>
      </c>
      <c r="Q277" s="40">
        <f>SUMIF(Entrada_Dados_Ano_2012!$C$264:$C$501,D277,Entrada_Dados_Ano_2012!$P$264:$P$501)</f>
        <v>0</v>
      </c>
      <c r="R277" s="40">
        <f>SUMIF(Entrada_Dados_Ano_2012!$C$264:$C$501,D277,Entrada_Dados_Ano_2012!$Q$264:$Q$501)</f>
        <v>0</v>
      </c>
      <c r="S277" s="40">
        <f>SUMIF(Entrada_Dados_Ano_2012!$C$264:$C$501,D277,Entrada_Dados_Ano_2012!$R$264:$R$501)</f>
        <v>0</v>
      </c>
      <c r="T277" s="145">
        <f>SUMIF(Entrada_Dados_Ano_2012!$C$264:$C$501,D277,Entrada_Dados_Ano_2012!$S$264:$S$501)</f>
        <v>0</v>
      </c>
      <c r="U277" s="142">
        <f>SUMIF(Entrada_Dados_Ano_2012!$C$264:$C$501,D277,Entrada_Dados_Ano_2012!$Y$264:$Y$501)</f>
        <v>0</v>
      </c>
      <c r="V277" s="40">
        <f>SUMIF(Entrada_Dados_Ano_2012!$C$264:$C$501,D277,Entrada_Dados_Ano_2012!$Z$264:$Z$501)</f>
        <v>0</v>
      </c>
      <c r="W277" s="40">
        <f>SUMIF(Entrada_Dados_Ano_2012!$C$264:$C$501,D277,Entrada_Dados_Ano_2012!$AA$264:$AA$501)</f>
        <v>0</v>
      </c>
      <c r="X277" s="40">
        <f>SUMIF(Entrada_Dados_Ano_2012!$C$264:$C$501,D277,Entrada_Dados_Ano_2012!$AB$264:$AB$501)</f>
        <v>0</v>
      </c>
      <c r="Y277" s="40">
        <f>SUMIF(Entrada_Dados_Ano_2012!$C$264:$C$501,D277,Entrada_Dados_Ano_2012!$AC$264:$AC$501)</f>
        <v>0</v>
      </c>
      <c r="Z277" s="40">
        <f>SUMIF(Entrada_Dados_Ano_2012!$C$264:$C$501,D277,Entrada_Dados_Ano_2012!$AD$264:$AD$501)</f>
        <v>0</v>
      </c>
      <c r="AA277" s="40">
        <f>SUMIF(Entrada_Dados_Ano_2012!$C$264:$C$501,D277,Entrada_Dados_Ano_2012!$AE$264:$AE$501)</f>
        <v>0</v>
      </c>
      <c r="AB277" s="40">
        <f>SUMIF(Entrada_Dados_Ano_2012!$C$264:$C$501,D277,Entrada_Dados_Ano_2012!$AF$264:$AF$501)</f>
        <v>0</v>
      </c>
      <c r="AC277" s="40">
        <f>SUMIF(Entrada_Dados_Ano_2012!$C$264:$C$501,D277,Entrada_Dados_Ano_2012!$AG$264:$AG$501)</f>
        <v>0</v>
      </c>
      <c r="AD277" s="40">
        <f>SUMIF(Entrada_Dados_Ano_2012!$C$264:$C$501,D277,Entrada_Dados_Ano_2012!$AH$264:$AH$501)</f>
        <v>0</v>
      </c>
      <c r="AE277" s="40">
        <f>SUMIF(Entrada_Dados_Ano_2012!$C$264:$C$501,D277,Entrada_Dados_Ano_2012!$AI$264:$AI$501)</f>
        <v>0</v>
      </c>
      <c r="AF277" s="40">
        <f>SUMIF(Entrada_Dados_Ano_2012!$C$264:$C$501,D277,Entrada_Dados_Ano_2012!$AJ$264:$AJ$501)</f>
        <v>0</v>
      </c>
      <c r="AG277" s="40">
        <f>SUMIF(Entrada_Dados_Ano_2012!$C$264:$C$501,D277,Entrada_Dados_Ano_2012!$AK$264:$AK$501)</f>
        <v>0</v>
      </c>
      <c r="AH277" s="40">
        <f>SUMIF(Entrada_Dados_Ano_2012!$C$264:$C$501,D277,Entrada_Dados_Ano_2012!$AL$264:$AL$501)</f>
        <v>0</v>
      </c>
      <c r="AI277" s="40">
        <f>SUMIF(Entrada_Dados_Ano_2012!$C$264:$C$501,D277,Entrada_Dados_Ano_2012!$AM$264:$AM$501)</f>
        <v>0</v>
      </c>
      <c r="AJ277" s="145">
        <f>SUMIF(Entrada_Dados_Ano_2012!$C$264:$C$501,D277,Entrada_Dados_Ano_2012!$AN$264:$AN$501)</f>
        <v>0</v>
      </c>
      <c r="AK277" s="142">
        <f>SUMIF(Entrada_Dados_Ano_2012!$C$264:$C$501,D277,Entrada_Dados_Ano_2012!$AT$264:$AT$501)</f>
        <v>0</v>
      </c>
      <c r="AL277" s="40">
        <f>SUMIF(Entrada_Dados_Ano_2012!$C$264:$C$501,D277,Entrada_Dados_Ano_2012!$AU$264:$AU$501)</f>
        <v>0</v>
      </c>
      <c r="AM277" s="40">
        <f>SUMIF(Entrada_Dados_Ano_2012!$C$264:$C$501,D277,Entrada_Dados_Ano_2012!$AV$264:$AV$501)</f>
        <v>0</v>
      </c>
      <c r="AN277" s="40">
        <f>SUMIF(Entrada_Dados_Ano_2012!$C$264:$C$501,D277,Entrada_Dados_Ano_2012!$AW$264:$AW$501)</f>
        <v>0</v>
      </c>
      <c r="AO277" s="40">
        <f>SUMIF(Entrada_Dados_Ano_2012!$C$264:$C$501,D277,Entrada_Dados_Ano_2012!$AX$264:$AX$501)</f>
        <v>0</v>
      </c>
      <c r="AP277" s="40">
        <f>SUMIF(Entrada_Dados_Ano_2012!$C$264:$C$501,D277,Entrada_Dados_Ano_2012!$AY$264:$AY$501)</f>
        <v>0</v>
      </c>
      <c r="AQ277" s="40">
        <f>SUMIF(Entrada_Dados_Ano_2012!$C$264:$C$501,D277,Entrada_Dados_Ano_2012!$AZ$264:$AZ$501)</f>
        <v>0</v>
      </c>
      <c r="AR277" s="40">
        <f>SUMIF(Entrada_Dados_Ano_2012!$C$264:$C$501,D277,Entrada_Dados_Ano_2012!$BA$264:$BA$501)</f>
        <v>0</v>
      </c>
      <c r="AS277" s="40">
        <f>SUMIF(Entrada_Dados_Ano_2012!$C$264:$C$501,D277,Entrada_Dados_Ano_2012!$BB$264:$BB$501)</f>
        <v>0</v>
      </c>
      <c r="AT277" s="40">
        <f>SUMIF(Entrada_Dados_Ano_2012!$C$264:$C$501,D277,Entrada_Dados_Ano_2012!$BC$264:$BC$501)</f>
        <v>0</v>
      </c>
      <c r="AU277" s="40">
        <f>SUMIF(Entrada_Dados_Ano_2012!$C$264:$C$501,D277,Entrada_Dados_Ano_2012!$BD$264:$BD$501)</f>
        <v>0</v>
      </c>
      <c r="AV277" s="40">
        <f>SUMIF(Entrada_Dados_Ano_2012!$C$264:$C$501,D277,Entrada_Dados_Ano_2012!$BE$264:$BE$501)</f>
        <v>0</v>
      </c>
      <c r="AW277" s="40">
        <f>SUMIF(Entrada_Dados_Ano_2012!$C$264:$C$501,D277,Entrada_Dados_Ano_2012!$BF$264:$BF$501)</f>
        <v>0</v>
      </c>
      <c r="AX277" s="40">
        <f>SUMIF(Entrada_Dados_Ano_2012!$C$264:$C$501,D277,Entrada_Dados_Ano_2012!$BG$264:$BG$501)</f>
        <v>0</v>
      </c>
      <c r="AY277" s="40">
        <f>SUMIF(Entrada_Dados_Ano_2012!$C$264:$C$501,D277,Entrada_Dados_Ano_2012!$BH$264:$BH$501)</f>
        <v>0</v>
      </c>
      <c r="AZ277" s="40">
        <f>SUMIF(Entrada_Dados_Ano_2012!$C$264:$C$501,D277,Entrada_Dados_Ano_2012!$BI$264:$BI$501)</f>
        <v>0</v>
      </c>
      <c r="BA277" s="55"/>
    </row>
    <row r="278" spans="1:53" ht="12.75" customHeight="1" x14ac:dyDescent="0.2">
      <c r="A278" s="123"/>
      <c r="B278" s="124">
        <v>17</v>
      </c>
      <c r="C278" s="121" t="s">
        <v>299</v>
      </c>
      <c r="D278" s="126" t="s">
        <v>75</v>
      </c>
      <c r="E278" s="40">
        <f>SUMIF(Entrada_Dados_Ano_2012!$C$264:$C$501,D278,Entrada_Dados_Ano_2012!$D$264:$D$501)</f>
        <v>0</v>
      </c>
      <c r="F278" s="40">
        <f>SUMIF(Entrada_Dados_Ano_2012!$C$264:$C$501,D278,Entrada_Dados_Ano_2012!$E$264:$E$501)</f>
        <v>950</v>
      </c>
      <c r="G278" s="40">
        <f>SUMIF(Entrada_Dados_Ano_2012!$C$264:$C$501,D278,Entrada_Dados_Ano_2012!$F$264:$F$501)</f>
        <v>400</v>
      </c>
      <c r="H278" s="40">
        <f>SUMIF(Entrada_Dados_Ano_2012!$C$264:$C$501,D278,Entrada_Dados_Ano_2012!$G$264:$G$501)</f>
        <v>30</v>
      </c>
      <c r="I278" s="40">
        <f>SUMIF(Entrada_Dados_Ano_2012!$C$264:$C$501,D278,Entrada_Dados_Ano_2012!$H$264:$H$501)</f>
        <v>30</v>
      </c>
      <c r="J278" s="40">
        <f>SUMIF(Entrada_Dados_Ano_2012!$C$264:$C$501,D278,Entrada_Dados_Ano_2012!$I$264:$I$501)</f>
        <v>0</v>
      </c>
      <c r="K278" s="40">
        <f>SUMIF(Entrada_Dados_Ano_2012!$C$264:$C$501,D278,Entrada_Dados_Ano_2012!$J$264:$J$501)</f>
        <v>0</v>
      </c>
      <c r="L278" s="40">
        <f>SUMIF(Entrada_Dados_Ano_2012!$C$264:$C$501,D278,Entrada_Dados_Ano_2012!$K$264:$K$501)</f>
        <v>150</v>
      </c>
      <c r="M278" s="40">
        <f>SUMIF(Entrada_Dados_Ano_2012!$C$264:$C$501,D278,Entrada_Dados_Ano_2012!$L$264:$L$501)</f>
        <v>18</v>
      </c>
      <c r="N278" s="40">
        <f>SUMIF(Entrada_Dados_Ano_2012!$C$264:$C$501,D278,Entrada_Dados_Ano_2012!$M$264:$M$501)</f>
        <v>0</v>
      </c>
      <c r="O278" s="40">
        <f>SUMIF(Entrada_Dados_Ano_2012!$C$264:$C$501,D278,Entrada_Dados_Ano_2012!$N$264:$N$501)</f>
        <v>0</v>
      </c>
      <c r="P278" s="40">
        <f>SUMIF(Entrada_Dados_Ano_2012!$C$264:$C$501,D278,Entrada_Dados_Ano_2012!$O$264:$O$501)</f>
        <v>5</v>
      </c>
      <c r="Q278" s="40">
        <f>SUMIF(Entrada_Dados_Ano_2012!$C$264:$C$501,D278,Entrada_Dados_Ano_2012!$P$264:$P$501)</f>
        <v>0</v>
      </c>
      <c r="R278" s="40">
        <f>SUMIF(Entrada_Dados_Ano_2012!$C$264:$C$501,D278,Entrada_Dados_Ano_2012!$Q$264:$Q$501)</f>
        <v>0</v>
      </c>
      <c r="S278" s="40">
        <f>SUMIF(Entrada_Dados_Ano_2012!$C$264:$C$501,D278,Entrada_Dados_Ano_2012!$R$264:$R$501)</f>
        <v>45</v>
      </c>
      <c r="T278" s="145">
        <f>SUMIF(Entrada_Dados_Ano_2012!$C$264:$C$501,D278,Entrada_Dados_Ano_2012!$S$264:$S$501)</f>
        <v>0</v>
      </c>
      <c r="U278" s="142">
        <f>SUMIF(Entrada_Dados_Ano_2012!$C$264:$C$501,D278,Entrada_Dados_Ano_2012!$Y$264:$Y$501)</f>
        <v>0</v>
      </c>
      <c r="V278" s="40">
        <f>SUMIF(Entrada_Dados_Ano_2012!$C$264:$C$501,D278,Entrada_Dados_Ano_2012!$Z$264:$Z$501)</f>
        <v>950</v>
      </c>
      <c r="W278" s="40">
        <f>SUMIF(Entrada_Dados_Ano_2012!$C$264:$C$501,D278,Entrada_Dados_Ano_2012!$AA$264:$AA$501)</f>
        <v>400</v>
      </c>
      <c r="X278" s="40">
        <f>SUMIF(Entrada_Dados_Ano_2012!$C$264:$C$501,D278,Entrada_Dados_Ano_2012!$AB$264:$AB$501)</f>
        <v>30</v>
      </c>
      <c r="Y278" s="40">
        <f>SUMIF(Entrada_Dados_Ano_2012!$C$264:$C$501,D278,Entrada_Dados_Ano_2012!$AC$264:$AC$501)</f>
        <v>30</v>
      </c>
      <c r="Z278" s="40">
        <f>SUMIF(Entrada_Dados_Ano_2012!$C$264:$C$501,D278,Entrada_Dados_Ano_2012!$AD$264:$AD$501)</f>
        <v>0</v>
      </c>
      <c r="AA278" s="40">
        <f>SUMIF(Entrada_Dados_Ano_2012!$C$264:$C$501,D278,Entrada_Dados_Ano_2012!$AE$264:$AE$501)</f>
        <v>0</v>
      </c>
      <c r="AB278" s="40">
        <f>SUMIF(Entrada_Dados_Ano_2012!$C$264:$C$501,D278,Entrada_Dados_Ano_2012!$AF$264:$AF$501)</f>
        <v>150</v>
      </c>
      <c r="AC278" s="40">
        <f>SUMIF(Entrada_Dados_Ano_2012!$C$264:$C$501,D278,Entrada_Dados_Ano_2012!$AG$264:$AG$501)</f>
        <v>18</v>
      </c>
      <c r="AD278" s="40">
        <f>SUMIF(Entrada_Dados_Ano_2012!$C$264:$C$501,D278,Entrada_Dados_Ano_2012!$AH$264:$AH$501)</f>
        <v>0</v>
      </c>
      <c r="AE278" s="40">
        <f>SUMIF(Entrada_Dados_Ano_2012!$C$264:$C$501,D278,Entrada_Dados_Ano_2012!$AI$264:$AI$501)</f>
        <v>0</v>
      </c>
      <c r="AF278" s="40">
        <f>SUMIF(Entrada_Dados_Ano_2012!$C$264:$C$501,D278,Entrada_Dados_Ano_2012!$AJ$264:$AJ$501)</f>
        <v>5</v>
      </c>
      <c r="AG278" s="40">
        <f>SUMIF(Entrada_Dados_Ano_2012!$C$264:$C$501,D278,Entrada_Dados_Ano_2012!$AK$264:$AK$501)</f>
        <v>0</v>
      </c>
      <c r="AH278" s="40">
        <f>SUMIF(Entrada_Dados_Ano_2012!$C$264:$C$501,D278,Entrada_Dados_Ano_2012!$AL$264:$AL$501)</f>
        <v>0</v>
      </c>
      <c r="AI278" s="40">
        <f>SUMIF(Entrada_Dados_Ano_2012!$C$264:$C$501,D278,Entrada_Dados_Ano_2012!$AM$264:$AM$501)</f>
        <v>45</v>
      </c>
      <c r="AJ278" s="145">
        <f>SUMIF(Entrada_Dados_Ano_2012!$C$264:$C$501,D278,Entrada_Dados_Ano_2012!$AN$264:$AN$501)</f>
        <v>0</v>
      </c>
      <c r="AK278" s="142">
        <f>SUMIF(Entrada_Dados_Ano_2012!$C$264:$C$501,D278,Entrada_Dados_Ano_2012!$AT$264:$AT$501)</f>
        <v>0</v>
      </c>
      <c r="AL278" s="40">
        <f>SUMIF(Entrada_Dados_Ano_2012!$C$264:$C$501,D278,Entrada_Dados_Ano_2012!$AU$264:$AU$501)</f>
        <v>20900</v>
      </c>
      <c r="AM278" s="40">
        <f>SUMIF(Entrada_Dados_Ano_2012!$C$264:$C$501,D278,Entrada_Dados_Ano_2012!$AV$264:$AV$501)</f>
        <v>1200</v>
      </c>
      <c r="AN278" s="40">
        <f>SUMIF(Entrada_Dados_Ano_2012!$C$264:$C$501,D278,Entrada_Dados_Ano_2012!$AW$264:$AW$501)</f>
        <v>54</v>
      </c>
      <c r="AO278" s="40">
        <f>SUMIF(Entrada_Dados_Ano_2012!$C$264:$C$501,D278,Entrada_Dados_Ano_2012!$AX$264:$AX$501)</f>
        <v>300</v>
      </c>
      <c r="AP278" s="40">
        <f>SUMIF(Entrada_Dados_Ano_2012!$C$264:$C$501,D278,Entrada_Dados_Ano_2012!$AY$264:$AY$501)</f>
        <v>0</v>
      </c>
      <c r="AQ278" s="40">
        <f>SUMIF(Entrada_Dados_Ano_2012!$C$264:$C$501,D278,Entrada_Dados_Ano_2012!$AZ$264:$AZ$501)</f>
        <v>0</v>
      </c>
      <c r="AR278" s="40">
        <f>SUMIF(Entrada_Dados_Ano_2012!$C$264:$C$501,D278,Entrada_Dados_Ano_2012!$BA$264:$BA$501)</f>
        <v>4200</v>
      </c>
      <c r="AS278" s="40">
        <f>SUMIF(Entrada_Dados_Ano_2012!$C$264:$C$501,D278,Entrada_Dados_Ano_2012!$BB$264:$BB$501)</f>
        <v>560</v>
      </c>
      <c r="AT278" s="40">
        <f>SUMIF(Entrada_Dados_Ano_2012!$C$264:$C$501,D278,Entrada_Dados_Ano_2012!$BC$264:$BC$501)</f>
        <v>0</v>
      </c>
      <c r="AU278" s="40">
        <f>SUMIF(Entrada_Dados_Ano_2012!$C$264:$C$501,D278,Entrada_Dados_Ano_2012!$BD$264:$BD$501)</f>
        <v>0</v>
      </c>
      <c r="AV278" s="40">
        <f>SUMIF(Entrada_Dados_Ano_2012!$C$264:$C$501,D278,Entrada_Dados_Ano_2012!$BE$264:$BE$501)</f>
        <v>56</v>
      </c>
      <c r="AW278" s="40">
        <f>SUMIF(Entrada_Dados_Ano_2012!$C$264:$C$501,D278,Entrada_Dados_Ano_2012!$BF$264:$BF$501)</f>
        <v>0</v>
      </c>
      <c r="AX278" s="40">
        <f>SUMIF(Entrada_Dados_Ano_2012!$C$264:$C$501,D278,Entrada_Dados_Ano_2012!$BG$264:$BG$501)</f>
        <v>0</v>
      </c>
      <c r="AY278" s="40">
        <f>SUMIF(Entrada_Dados_Ano_2012!$C$264:$C$501,D278,Entrada_Dados_Ano_2012!$BH$264:$BH$501)</f>
        <v>1600</v>
      </c>
      <c r="AZ278" s="40">
        <f>SUMIF(Entrada_Dados_Ano_2012!$C$264:$C$501,D278,Entrada_Dados_Ano_2012!$BI$264:$BI$501)</f>
        <v>0</v>
      </c>
      <c r="BA278" s="55"/>
    </row>
    <row r="279" spans="1:53" ht="12.75" customHeight="1" x14ac:dyDescent="0.2">
      <c r="A279" s="123"/>
      <c r="B279" s="124">
        <v>18</v>
      </c>
      <c r="C279" s="121" t="s">
        <v>300</v>
      </c>
      <c r="D279" s="126" t="s">
        <v>76</v>
      </c>
      <c r="E279" s="40">
        <f>SUMIF(Entrada_Dados_Ano_2012!$C$264:$C$501,D279,Entrada_Dados_Ano_2012!$D$264:$D$501)</f>
        <v>0</v>
      </c>
      <c r="F279" s="40">
        <f>SUMIF(Entrada_Dados_Ano_2012!$C$264:$C$501,D279,Entrada_Dados_Ano_2012!$E$264:$E$501)</f>
        <v>0</v>
      </c>
      <c r="G279" s="40">
        <f>SUMIF(Entrada_Dados_Ano_2012!$C$264:$C$501,D279,Entrada_Dados_Ano_2012!$F$264:$F$501)</f>
        <v>0</v>
      </c>
      <c r="H279" s="40">
        <f>SUMIF(Entrada_Dados_Ano_2012!$C$264:$C$501,D279,Entrada_Dados_Ano_2012!$G$264:$G$501)</f>
        <v>0</v>
      </c>
      <c r="I279" s="40">
        <f>SUMIF(Entrada_Dados_Ano_2012!$C$264:$C$501,D279,Entrada_Dados_Ano_2012!$H$264:$H$501)</f>
        <v>0</v>
      </c>
      <c r="J279" s="40">
        <f>SUMIF(Entrada_Dados_Ano_2012!$C$264:$C$501,D279,Entrada_Dados_Ano_2012!$I$264:$I$501)</f>
        <v>0</v>
      </c>
      <c r="K279" s="40">
        <f>SUMIF(Entrada_Dados_Ano_2012!$C$264:$C$501,D279,Entrada_Dados_Ano_2012!$J$264:$J$501)</f>
        <v>0</v>
      </c>
      <c r="L279" s="40">
        <f>SUMIF(Entrada_Dados_Ano_2012!$C$264:$C$501,D279,Entrada_Dados_Ano_2012!$K$264:$K$501)</f>
        <v>0</v>
      </c>
      <c r="M279" s="40">
        <f>SUMIF(Entrada_Dados_Ano_2012!$C$264:$C$501,D279,Entrada_Dados_Ano_2012!$L$264:$L$501)</f>
        <v>0</v>
      </c>
      <c r="N279" s="40">
        <f>SUMIF(Entrada_Dados_Ano_2012!$C$264:$C$501,D279,Entrada_Dados_Ano_2012!$M$264:$M$501)</f>
        <v>0</v>
      </c>
      <c r="O279" s="40">
        <f>SUMIF(Entrada_Dados_Ano_2012!$C$264:$C$501,D279,Entrada_Dados_Ano_2012!$N$264:$N$501)</f>
        <v>0</v>
      </c>
      <c r="P279" s="40">
        <f>SUMIF(Entrada_Dados_Ano_2012!$C$264:$C$501,D279,Entrada_Dados_Ano_2012!$O$264:$O$501)</f>
        <v>0</v>
      </c>
      <c r="Q279" s="40">
        <f>SUMIF(Entrada_Dados_Ano_2012!$C$264:$C$501,D279,Entrada_Dados_Ano_2012!$P$264:$P$501)</f>
        <v>0</v>
      </c>
      <c r="R279" s="40">
        <f>SUMIF(Entrada_Dados_Ano_2012!$C$264:$C$501,D279,Entrada_Dados_Ano_2012!$Q$264:$Q$501)</f>
        <v>0</v>
      </c>
      <c r="S279" s="40">
        <f>SUMIF(Entrada_Dados_Ano_2012!$C$264:$C$501,D279,Entrada_Dados_Ano_2012!$R$264:$R$501)</f>
        <v>0</v>
      </c>
      <c r="T279" s="145">
        <f>SUMIF(Entrada_Dados_Ano_2012!$C$264:$C$501,D279,Entrada_Dados_Ano_2012!$S$264:$S$501)</f>
        <v>0</v>
      </c>
      <c r="U279" s="142">
        <f>SUMIF(Entrada_Dados_Ano_2012!$C$264:$C$501,D279,Entrada_Dados_Ano_2012!$Y$264:$Y$501)</f>
        <v>0</v>
      </c>
      <c r="V279" s="40">
        <f>SUMIF(Entrada_Dados_Ano_2012!$C$264:$C$501,D279,Entrada_Dados_Ano_2012!$Z$264:$Z$501)</f>
        <v>0</v>
      </c>
      <c r="W279" s="40">
        <f>SUMIF(Entrada_Dados_Ano_2012!$C$264:$C$501,D279,Entrada_Dados_Ano_2012!$AA$264:$AA$501)</f>
        <v>0</v>
      </c>
      <c r="X279" s="40">
        <f>SUMIF(Entrada_Dados_Ano_2012!$C$264:$C$501,D279,Entrada_Dados_Ano_2012!$AB$264:$AB$501)</f>
        <v>0</v>
      </c>
      <c r="Y279" s="40">
        <f>SUMIF(Entrada_Dados_Ano_2012!$C$264:$C$501,D279,Entrada_Dados_Ano_2012!$AC$264:$AC$501)</f>
        <v>0</v>
      </c>
      <c r="Z279" s="40">
        <f>SUMIF(Entrada_Dados_Ano_2012!$C$264:$C$501,D279,Entrada_Dados_Ano_2012!$AD$264:$AD$501)</f>
        <v>0</v>
      </c>
      <c r="AA279" s="40">
        <f>SUMIF(Entrada_Dados_Ano_2012!$C$264:$C$501,D279,Entrada_Dados_Ano_2012!$AE$264:$AE$501)</f>
        <v>0</v>
      </c>
      <c r="AB279" s="40">
        <f>SUMIF(Entrada_Dados_Ano_2012!$C$264:$C$501,D279,Entrada_Dados_Ano_2012!$AF$264:$AF$501)</f>
        <v>0</v>
      </c>
      <c r="AC279" s="40">
        <f>SUMIF(Entrada_Dados_Ano_2012!$C$264:$C$501,D279,Entrada_Dados_Ano_2012!$AG$264:$AG$501)</f>
        <v>0</v>
      </c>
      <c r="AD279" s="40">
        <f>SUMIF(Entrada_Dados_Ano_2012!$C$264:$C$501,D279,Entrada_Dados_Ano_2012!$AH$264:$AH$501)</f>
        <v>0</v>
      </c>
      <c r="AE279" s="40">
        <f>SUMIF(Entrada_Dados_Ano_2012!$C$264:$C$501,D279,Entrada_Dados_Ano_2012!$AI$264:$AI$501)</f>
        <v>0</v>
      </c>
      <c r="AF279" s="40">
        <f>SUMIF(Entrada_Dados_Ano_2012!$C$264:$C$501,D279,Entrada_Dados_Ano_2012!$AJ$264:$AJ$501)</f>
        <v>0</v>
      </c>
      <c r="AG279" s="40">
        <f>SUMIF(Entrada_Dados_Ano_2012!$C$264:$C$501,D279,Entrada_Dados_Ano_2012!$AK$264:$AK$501)</f>
        <v>0</v>
      </c>
      <c r="AH279" s="40">
        <f>SUMIF(Entrada_Dados_Ano_2012!$C$264:$C$501,D279,Entrada_Dados_Ano_2012!$AL$264:$AL$501)</f>
        <v>0</v>
      </c>
      <c r="AI279" s="40">
        <f>SUMIF(Entrada_Dados_Ano_2012!$C$264:$C$501,D279,Entrada_Dados_Ano_2012!$AM$264:$AM$501)</f>
        <v>0</v>
      </c>
      <c r="AJ279" s="145">
        <f>SUMIF(Entrada_Dados_Ano_2012!$C$264:$C$501,D279,Entrada_Dados_Ano_2012!$AN$264:$AN$501)</f>
        <v>0</v>
      </c>
      <c r="AK279" s="142">
        <f>SUMIF(Entrada_Dados_Ano_2012!$C$264:$C$501,D279,Entrada_Dados_Ano_2012!$AT$264:$AT$501)</f>
        <v>0</v>
      </c>
      <c r="AL279" s="40">
        <f>SUMIF(Entrada_Dados_Ano_2012!$C$264:$C$501,D279,Entrada_Dados_Ano_2012!$AU$264:$AU$501)</f>
        <v>0</v>
      </c>
      <c r="AM279" s="40">
        <f>SUMIF(Entrada_Dados_Ano_2012!$C$264:$C$501,D279,Entrada_Dados_Ano_2012!$AV$264:$AV$501)</f>
        <v>0</v>
      </c>
      <c r="AN279" s="40">
        <f>SUMIF(Entrada_Dados_Ano_2012!$C$264:$C$501,D279,Entrada_Dados_Ano_2012!$AW$264:$AW$501)</f>
        <v>0</v>
      </c>
      <c r="AO279" s="40">
        <f>SUMIF(Entrada_Dados_Ano_2012!$C$264:$C$501,D279,Entrada_Dados_Ano_2012!$AX$264:$AX$501)</f>
        <v>0</v>
      </c>
      <c r="AP279" s="40">
        <f>SUMIF(Entrada_Dados_Ano_2012!$C$264:$C$501,D279,Entrada_Dados_Ano_2012!$AY$264:$AY$501)</f>
        <v>0</v>
      </c>
      <c r="AQ279" s="40">
        <f>SUMIF(Entrada_Dados_Ano_2012!$C$264:$C$501,D279,Entrada_Dados_Ano_2012!$AZ$264:$AZ$501)</f>
        <v>0</v>
      </c>
      <c r="AR279" s="40">
        <f>SUMIF(Entrada_Dados_Ano_2012!$C$264:$C$501,D279,Entrada_Dados_Ano_2012!$BA$264:$BA$501)</f>
        <v>0</v>
      </c>
      <c r="AS279" s="40">
        <f>SUMIF(Entrada_Dados_Ano_2012!$C$264:$C$501,D279,Entrada_Dados_Ano_2012!$BB$264:$BB$501)</f>
        <v>0</v>
      </c>
      <c r="AT279" s="40">
        <f>SUMIF(Entrada_Dados_Ano_2012!$C$264:$C$501,D279,Entrada_Dados_Ano_2012!$BC$264:$BC$501)</f>
        <v>0</v>
      </c>
      <c r="AU279" s="40">
        <f>SUMIF(Entrada_Dados_Ano_2012!$C$264:$C$501,D279,Entrada_Dados_Ano_2012!$BD$264:$BD$501)</f>
        <v>0</v>
      </c>
      <c r="AV279" s="40">
        <f>SUMIF(Entrada_Dados_Ano_2012!$C$264:$C$501,D279,Entrada_Dados_Ano_2012!$BE$264:$BE$501)</f>
        <v>0</v>
      </c>
      <c r="AW279" s="40">
        <f>SUMIF(Entrada_Dados_Ano_2012!$C$264:$C$501,D279,Entrada_Dados_Ano_2012!$BF$264:$BF$501)</f>
        <v>0</v>
      </c>
      <c r="AX279" s="40">
        <f>SUMIF(Entrada_Dados_Ano_2012!$C$264:$C$501,D279,Entrada_Dados_Ano_2012!$BG$264:$BG$501)</f>
        <v>0</v>
      </c>
      <c r="AY279" s="40">
        <f>SUMIF(Entrada_Dados_Ano_2012!$C$264:$C$501,D279,Entrada_Dados_Ano_2012!$BH$264:$BH$501)</f>
        <v>0</v>
      </c>
      <c r="AZ279" s="40">
        <f>SUMIF(Entrada_Dados_Ano_2012!$C$264:$C$501,D279,Entrada_Dados_Ano_2012!$BI$264:$BI$501)</f>
        <v>0</v>
      </c>
      <c r="BA279" s="55"/>
    </row>
    <row r="280" spans="1:53" ht="12.75" customHeight="1" x14ac:dyDescent="0.2">
      <c r="A280" s="123"/>
      <c r="B280" s="124">
        <v>19</v>
      </c>
      <c r="C280" s="121" t="s">
        <v>301</v>
      </c>
      <c r="D280" s="126" t="s">
        <v>77</v>
      </c>
      <c r="E280" s="40">
        <f>SUMIF(Entrada_Dados_Ano_2012!$C$264:$C$501,D280,Entrada_Dados_Ano_2012!$D$264:$D$501)</f>
        <v>0</v>
      </c>
      <c r="F280" s="40">
        <f>SUMIF(Entrada_Dados_Ano_2012!$C$264:$C$501,D280,Entrada_Dados_Ano_2012!$E$264:$E$501)</f>
        <v>400</v>
      </c>
      <c r="G280" s="40">
        <f>SUMIF(Entrada_Dados_Ano_2012!$C$264:$C$501,D280,Entrada_Dados_Ano_2012!$F$264:$F$501)</f>
        <v>0</v>
      </c>
      <c r="H280" s="40">
        <f>SUMIF(Entrada_Dados_Ano_2012!$C$264:$C$501,D280,Entrada_Dados_Ano_2012!$G$264:$G$501)</f>
        <v>230</v>
      </c>
      <c r="I280" s="40">
        <f>SUMIF(Entrada_Dados_Ano_2012!$C$264:$C$501,D280,Entrada_Dados_Ano_2012!$H$264:$H$501)</f>
        <v>0</v>
      </c>
      <c r="J280" s="40">
        <f>SUMIF(Entrada_Dados_Ano_2012!$C$264:$C$501,D280,Entrada_Dados_Ano_2012!$I$264:$I$501)</f>
        <v>0</v>
      </c>
      <c r="K280" s="40">
        <f>SUMIF(Entrada_Dados_Ano_2012!$C$264:$C$501,D280,Entrada_Dados_Ano_2012!$J$264:$J$501)</f>
        <v>0</v>
      </c>
      <c r="L280" s="40">
        <f>SUMIF(Entrada_Dados_Ano_2012!$C$264:$C$501,D280,Entrada_Dados_Ano_2012!$K$264:$K$501)</f>
        <v>0</v>
      </c>
      <c r="M280" s="40">
        <f>SUMIF(Entrada_Dados_Ano_2012!$C$264:$C$501,D280,Entrada_Dados_Ano_2012!$L$264:$L$501)</f>
        <v>0</v>
      </c>
      <c r="N280" s="40">
        <f>SUMIF(Entrada_Dados_Ano_2012!$C$264:$C$501,D280,Entrada_Dados_Ano_2012!$M$264:$M$501)</f>
        <v>0</v>
      </c>
      <c r="O280" s="40">
        <f>SUMIF(Entrada_Dados_Ano_2012!$C$264:$C$501,D280,Entrada_Dados_Ano_2012!$N$264:$N$501)</f>
        <v>0</v>
      </c>
      <c r="P280" s="40">
        <f>SUMIF(Entrada_Dados_Ano_2012!$C$264:$C$501,D280,Entrada_Dados_Ano_2012!$O$264:$O$501)</f>
        <v>0</v>
      </c>
      <c r="Q280" s="40">
        <f>SUMIF(Entrada_Dados_Ano_2012!$C$264:$C$501,D280,Entrada_Dados_Ano_2012!$P$264:$P$501)</f>
        <v>0</v>
      </c>
      <c r="R280" s="40">
        <f>SUMIF(Entrada_Dados_Ano_2012!$C$264:$C$501,D280,Entrada_Dados_Ano_2012!$Q$264:$Q$501)</f>
        <v>0</v>
      </c>
      <c r="S280" s="40">
        <f>SUMIF(Entrada_Dados_Ano_2012!$C$264:$C$501,D280,Entrada_Dados_Ano_2012!$R$264:$R$501)</f>
        <v>0</v>
      </c>
      <c r="T280" s="145">
        <f>SUMIF(Entrada_Dados_Ano_2012!$C$264:$C$501,D280,Entrada_Dados_Ano_2012!$S$264:$S$501)</f>
        <v>0</v>
      </c>
      <c r="U280" s="142">
        <f>SUMIF(Entrada_Dados_Ano_2012!$C$264:$C$501,D280,Entrada_Dados_Ano_2012!$Y$264:$Y$501)</f>
        <v>0</v>
      </c>
      <c r="V280" s="40">
        <f>SUMIF(Entrada_Dados_Ano_2012!$C$264:$C$501,D280,Entrada_Dados_Ano_2012!$Z$264:$Z$501)</f>
        <v>400</v>
      </c>
      <c r="W280" s="40">
        <f>SUMIF(Entrada_Dados_Ano_2012!$C$264:$C$501,D280,Entrada_Dados_Ano_2012!$AA$264:$AA$501)</f>
        <v>0</v>
      </c>
      <c r="X280" s="40">
        <f>SUMIF(Entrada_Dados_Ano_2012!$C$264:$C$501,D280,Entrada_Dados_Ano_2012!$AB$264:$AB$501)</f>
        <v>230</v>
      </c>
      <c r="Y280" s="40">
        <f>SUMIF(Entrada_Dados_Ano_2012!$C$264:$C$501,D280,Entrada_Dados_Ano_2012!$AC$264:$AC$501)</f>
        <v>0</v>
      </c>
      <c r="Z280" s="40">
        <f>SUMIF(Entrada_Dados_Ano_2012!$C$264:$C$501,D280,Entrada_Dados_Ano_2012!$AD$264:$AD$501)</f>
        <v>0</v>
      </c>
      <c r="AA280" s="40">
        <f>SUMIF(Entrada_Dados_Ano_2012!$C$264:$C$501,D280,Entrada_Dados_Ano_2012!$AE$264:$AE$501)</f>
        <v>0</v>
      </c>
      <c r="AB280" s="40">
        <f>SUMIF(Entrada_Dados_Ano_2012!$C$264:$C$501,D280,Entrada_Dados_Ano_2012!$AF$264:$AF$501)</f>
        <v>0</v>
      </c>
      <c r="AC280" s="40">
        <f>SUMIF(Entrada_Dados_Ano_2012!$C$264:$C$501,D280,Entrada_Dados_Ano_2012!$AG$264:$AG$501)</f>
        <v>0</v>
      </c>
      <c r="AD280" s="40">
        <f>SUMIF(Entrada_Dados_Ano_2012!$C$264:$C$501,D280,Entrada_Dados_Ano_2012!$AH$264:$AH$501)</f>
        <v>0</v>
      </c>
      <c r="AE280" s="40">
        <f>SUMIF(Entrada_Dados_Ano_2012!$C$264:$C$501,D280,Entrada_Dados_Ano_2012!$AI$264:$AI$501)</f>
        <v>0</v>
      </c>
      <c r="AF280" s="40">
        <f>SUMIF(Entrada_Dados_Ano_2012!$C$264:$C$501,D280,Entrada_Dados_Ano_2012!$AJ$264:$AJ$501)</f>
        <v>0</v>
      </c>
      <c r="AG280" s="40">
        <f>SUMIF(Entrada_Dados_Ano_2012!$C$264:$C$501,D280,Entrada_Dados_Ano_2012!$AK$264:$AK$501)</f>
        <v>0</v>
      </c>
      <c r="AH280" s="40">
        <f>SUMIF(Entrada_Dados_Ano_2012!$C$264:$C$501,D280,Entrada_Dados_Ano_2012!$AL$264:$AL$501)</f>
        <v>0</v>
      </c>
      <c r="AI280" s="40">
        <f>SUMIF(Entrada_Dados_Ano_2012!$C$264:$C$501,D280,Entrada_Dados_Ano_2012!$AM$264:$AM$501)</f>
        <v>0</v>
      </c>
      <c r="AJ280" s="145">
        <f>SUMIF(Entrada_Dados_Ano_2012!$C$264:$C$501,D280,Entrada_Dados_Ano_2012!$AN$264:$AN$501)</f>
        <v>0</v>
      </c>
      <c r="AK280" s="142">
        <f>SUMIF(Entrada_Dados_Ano_2012!$C$264:$C$501,D280,Entrada_Dados_Ano_2012!$AT$264:$AT$501)</f>
        <v>0</v>
      </c>
      <c r="AL280" s="40">
        <f>SUMIF(Entrada_Dados_Ano_2012!$C$264:$C$501,D280,Entrada_Dados_Ano_2012!$AU$264:$AU$501)</f>
        <v>7000</v>
      </c>
      <c r="AM280" s="40">
        <f>SUMIF(Entrada_Dados_Ano_2012!$C$264:$C$501,D280,Entrada_Dados_Ano_2012!$AV$264:$AV$501)</f>
        <v>0</v>
      </c>
      <c r="AN280" s="40">
        <f>SUMIF(Entrada_Dados_Ano_2012!$C$264:$C$501,D280,Entrada_Dados_Ano_2012!$AW$264:$AW$501)</f>
        <v>380</v>
      </c>
      <c r="AO280" s="40">
        <f>SUMIF(Entrada_Dados_Ano_2012!$C$264:$C$501,D280,Entrada_Dados_Ano_2012!$AX$264:$AX$501)</f>
        <v>0</v>
      </c>
      <c r="AP280" s="40">
        <f>SUMIF(Entrada_Dados_Ano_2012!$C$264:$C$501,D280,Entrada_Dados_Ano_2012!$AY$264:$AY$501)</f>
        <v>0</v>
      </c>
      <c r="AQ280" s="40">
        <f>SUMIF(Entrada_Dados_Ano_2012!$C$264:$C$501,D280,Entrada_Dados_Ano_2012!$AZ$264:$AZ$501)</f>
        <v>0</v>
      </c>
      <c r="AR280" s="40">
        <f>SUMIF(Entrada_Dados_Ano_2012!$C$264:$C$501,D280,Entrada_Dados_Ano_2012!$BA$264:$BA$501)</f>
        <v>0</v>
      </c>
      <c r="AS280" s="40">
        <f>SUMIF(Entrada_Dados_Ano_2012!$C$264:$C$501,D280,Entrada_Dados_Ano_2012!$BB$264:$BB$501)</f>
        <v>0</v>
      </c>
      <c r="AT280" s="40">
        <f>SUMIF(Entrada_Dados_Ano_2012!$C$264:$C$501,D280,Entrada_Dados_Ano_2012!$BC$264:$BC$501)</f>
        <v>0</v>
      </c>
      <c r="AU280" s="40">
        <f>SUMIF(Entrada_Dados_Ano_2012!$C$264:$C$501,D280,Entrada_Dados_Ano_2012!$BD$264:$BD$501)</f>
        <v>0</v>
      </c>
      <c r="AV280" s="40">
        <f>SUMIF(Entrada_Dados_Ano_2012!$C$264:$C$501,D280,Entrada_Dados_Ano_2012!$BE$264:$BE$501)</f>
        <v>0</v>
      </c>
      <c r="AW280" s="40">
        <f>SUMIF(Entrada_Dados_Ano_2012!$C$264:$C$501,D280,Entrada_Dados_Ano_2012!$BF$264:$BF$501)</f>
        <v>0</v>
      </c>
      <c r="AX280" s="40">
        <f>SUMIF(Entrada_Dados_Ano_2012!$C$264:$C$501,D280,Entrada_Dados_Ano_2012!$BG$264:$BG$501)</f>
        <v>0</v>
      </c>
      <c r="AY280" s="40">
        <f>SUMIF(Entrada_Dados_Ano_2012!$C$264:$C$501,D280,Entrada_Dados_Ano_2012!$BH$264:$BH$501)</f>
        <v>0</v>
      </c>
      <c r="AZ280" s="40">
        <f>SUMIF(Entrada_Dados_Ano_2012!$C$264:$C$501,D280,Entrada_Dados_Ano_2012!$BI$264:$BI$501)</f>
        <v>0</v>
      </c>
      <c r="BA280" s="55"/>
    </row>
    <row r="281" spans="1:53" ht="12.75" customHeight="1" x14ac:dyDescent="0.2">
      <c r="A281" s="123"/>
      <c r="B281" s="124">
        <v>20</v>
      </c>
      <c r="C281" s="121" t="s">
        <v>302</v>
      </c>
      <c r="D281" s="126" t="s">
        <v>78</v>
      </c>
      <c r="E281" s="40">
        <f>SUMIF(Entrada_Dados_Ano_2012!$C$264:$C$501,D281,Entrada_Dados_Ano_2012!$D$264:$D$501)</f>
        <v>0</v>
      </c>
      <c r="F281" s="40">
        <f>SUMIF(Entrada_Dados_Ano_2012!$C$264:$C$501,D281,Entrada_Dados_Ano_2012!$E$264:$E$501)</f>
        <v>12</v>
      </c>
      <c r="G281" s="40">
        <f>SUMIF(Entrada_Dados_Ano_2012!$C$264:$C$501,D281,Entrada_Dados_Ano_2012!$F$264:$F$501)</f>
        <v>0</v>
      </c>
      <c r="H281" s="40">
        <f>SUMIF(Entrada_Dados_Ano_2012!$C$264:$C$501,D281,Entrada_Dados_Ano_2012!$G$264:$G$501)</f>
        <v>0</v>
      </c>
      <c r="I281" s="40">
        <f>SUMIF(Entrada_Dados_Ano_2012!$C$264:$C$501,D281,Entrada_Dados_Ano_2012!$H$264:$H$501)</f>
        <v>0</v>
      </c>
      <c r="J281" s="40">
        <f>SUMIF(Entrada_Dados_Ano_2012!$C$264:$C$501,D281,Entrada_Dados_Ano_2012!$I$264:$I$501)</f>
        <v>0</v>
      </c>
      <c r="K281" s="40">
        <f>SUMIF(Entrada_Dados_Ano_2012!$C$264:$C$501,D281,Entrada_Dados_Ano_2012!$J$264:$J$501)</f>
        <v>0</v>
      </c>
      <c r="L281" s="40">
        <f>SUMIF(Entrada_Dados_Ano_2012!$C$264:$C$501,D281,Entrada_Dados_Ano_2012!$K$264:$K$501)</f>
        <v>5</v>
      </c>
      <c r="M281" s="40">
        <f>SUMIF(Entrada_Dados_Ano_2012!$C$264:$C$501,D281,Entrada_Dados_Ano_2012!$L$264:$L$501)</f>
        <v>5</v>
      </c>
      <c r="N281" s="40">
        <f>SUMIF(Entrada_Dados_Ano_2012!$C$264:$C$501,D281,Entrada_Dados_Ano_2012!$M$264:$M$501)</f>
        <v>0</v>
      </c>
      <c r="O281" s="40">
        <f>SUMIF(Entrada_Dados_Ano_2012!$C$264:$C$501,D281,Entrada_Dados_Ano_2012!$N$264:$N$501)</f>
        <v>0</v>
      </c>
      <c r="P281" s="40">
        <f>SUMIF(Entrada_Dados_Ano_2012!$C$264:$C$501,D281,Entrada_Dados_Ano_2012!$O$264:$O$501)</f>
        <v>0</v>
      </c>
      <c r="Q281" s="40">
        <f>SUMIF(Entrada_Dados_Ano_2012!$C$264:$C$501,D281,Entrada_Dados_Ano_2012!$P$264:$P$501)</f>
        <v>0</v>
      </c>
      <c r="R281" s="40">
        <f>SUMIF(Entrada_Dados_Ano_2012!$C$264:$C$501,D281,Entrada_Dados_Ano_2012!$Q$264:$Q$501)</f>
        <v>0</v>
      </c>
      <c r="S281" s="40">
        <f>SUMIF(Entrada_Dados_Ano_2012!$C$264:$C$501,D281,Entrada_Dados_Ano_2012!$R$264:$R$501)</f>
        <v>0</v>
      </c>
      <c r="T281" s="145">
        <f>SUMIF(Entrada_Dados_Ano_2012!$C$264:$C$501,D281,Entrada_Dados_Ano_2012!$S$264:$S$501)</f>
        <v>0</v>
      </c>
      <c r="U281" s="142">
        <f>SUMIF(Entrada_Dados_Ano_2012!$C$264:$C$501,D281,Entrada_Dados_Ano_2012!$Y$264:$Y$501)</f>
        <v>0</v>
      </c>
      <c r="V281" s="40">
        <f>SUMIF(Entrada_Dados_Ano_2012!$C$264:$C$501,D281,Entrada_Dados_Ano_2012!$Z$264:$Z$501)</f>
        <v>12</v>
      </c>
      <c r="W281" s="40">
        <f>SUMIF(Entrada_Dados_Ano_2012!$C$264:$C$501,D281,Entrada_Dados_Ano_2012!$AA$264:$AA$501)</f>
        <v>0</v>
      </c>
      <c r="X281" s="40">
        <f>SUMIF(Entrada_Dados_Ano_2012!$C$264:$C$501,D281,Entrada_Dados_Ano_2012!$AB$264:$AB$501)</f>
        <v>0</v>
      </c>
      <c r="Y281" s="40">
        <f>SUMIF(Entrada_Dados_Ano_2012!$C$264:$C$501,D281,Entrada_Dados_Ano_2012!$AC$264:$AC$501)</f>
        <v>0</v>
      </c>
      <c r="Z281" s="40">
        <f>SUMIF(Entrada_Dados_Ano_2012!$C$264:$C$501,D281,Entrada_Dados_Ano_2012!$AD$264:$AD$501)</f>
        <v>0</v>
      </c>
      <c r="AA281" s="40">
        <f>SUMIF(Entrada_Dados_Ano_2012!$C$264:$C$501,D281,Entrada_Dados_Ano_2012!$AE$264:$AE$501)</f>
        <v>0</v>
      </c>
      <c r="AB281" s="40">
        <f>SUMIF(Entrada_Dados_Ano_2012!$C$264:$C$501,D281,Entrada_Dados_Ano_2012!$AF$264:$AF$501)</f>
        <v>5</v>
      </c>
      <c r="AC281" s="40">
        <f>SUMIF(Entrada_Dados_Ano_2012!$C$264:$C$501,D281,Entrada_Dados_Ano_2012!$AG$264:$AG$501)</f>
        <v>5</v>
      </c>
      <c r="AD281" s="40">
        <f>SUMIF(Entrada_Dados_Ano_2012!$C$264:$C$501,D281,Entrada_Dados_Ano_2012!$AH$264:$AH$501)</f>
        <v>0</v>
      </c>
      <c r="AE281" s="40">
        <f>SUMIF(Entrada_Dados_Ano_2012!$C$264:$C$501,D281,Entrada_Dados_Ano_2012!$AI$264:$AI$501)</f>
        <v>0</v>
      </c>
      <c r="AF281" s="40">
        <f>SUMIF(Entrada_Dados_Ano_2012!$C$264:$C$501,D281,Entrada_Dados_Ano_2012!$AJ$264:$AJ$501)</f>
        <v>0</v>
      </c>
      <c r="AG281" s="40">
        <f>SUMIF(Entrada_Dados_Ano_2012!$C$264:$C$501,D281,Entrada_Dados_Ano_2012!$AK$264:$AK$501)</f>
        <v>0</v>
      </c>
      <c r="AH281" s="40">
        <f>SUMIF(Entrada_Dados_Ano_2012!$C$264:$C$501,D281,Entrada_Dados_Ano_2012!$AL$264:$AL$501)</f>
        <v>0</v>
      </c>
      <c r="AI281" s="40">
        <f>SUMIF(Entrada_Dados_Ano_2012!$C$264:$C$501,D281,Entrada_Dados_Ano_2012!$AM$264:$AM$501)</f>
        <v>0</v>
      </c>
      <c r="AJ281" s="145">
        <f>SUMIF(Entrada_Dados_Ano_2012!$C$264:$C$501,D281,Entrada_Dados_Ano_2012!$AN$264:$AN$501)</f>
        <v>0</v>
      </c>
      <c r="AK281" s="142">
        <f>SUMIF(Entrada_Dados_Ano_2012!$C$264:$C$501,D281,Entrada_Dados_Ano_2012!$AT$264:$AT$501)</f>
        <v>0</v>
      </c>
      <c r="AL281" s="40">
        <f>SUMIF(Entrada_Dados_Ano_2012!$C$264:$C$501,D281,Entrada_Dados_Ano_2012!$AU$264:$AU$501)</f>
        <v>96</v>
      </c>
      <c r="AM281" s="40">
        <f>SUMIF(Entrada_Dados_Ano_2012!$C$264:$C$501,D281,Entrada_Dados_Ano_2012!$AV$264:$AV$501)</f>
        <v>0</v>
      </c>
      <c r="AN281" s="40">
        <f>SUMIF(Entrada_Dados_Ano_2012!$C$264:$C$501,D281,Entrada_Dados_Ano_2012!$AW$264:$AW$501)</f>
        <v>0</v>
      </c>
      <c r="AO281" s="40">
        <f>SUMIF(Entrada_Dados_Ano_2012!$C$264:$C$501,D281,Entrada_Dados_Ano_2012!$AX$264:$AX$501)</f>
        <v>0</v>
      </c>
      <c r="AP281" s="40">
        <f>SUMIF(Entrada_Dados_Ano_2012!$C$264:$C$501,D281,Entrada_Dados_Ano_2012!$AY$264:$AY$501)</f>
        <v>0</v>
      </c>
      <c r="AQ281" s="40">
        <f>SUMIF(Entrada_Dados_Ano_2012!$C$264:$C$501,D281,Entrada_Dados_Ano_2012!$AZ$264:$AZ$501)</f>
        <v>0</v>
      </c>
      <c r="AR281" s="40">
        <f>SUMIF(Entrada_Dados_Ano_2012!$C$264:$C$501,D281,Entrada_Dados_Ano_2012!$BA$264:$BA$501)</f>
        <v>100</v>
      </c>
      <c r="AS281" s="40">
        <f>SUMIF(Entrada_Dados_Ano_2012!$C$264:$C$501,D281,Entrada_Dados_Ano_2012!$BB$264:$BB$501)</f>
        <v>75</v>
      </c>
      <c r="AT281" s="40">
        <f>SUMIF(Entrada_Dados_Ano_2012!$C$264:$C$501,D281,Entrada_Dados_Ano_2012!$BC$264:$BC$501)</f>
        <v>0</v>
      </c>
      <c r="AU281" s="40">
        <f>SUMIF(Entrada_Dados_Ano_2012!$C$264:$C$501,D281,Entrada_Dados_Ano_2012!$BD$264:$BD$501)</f>
        <v>0</v>
      </c>
      <c r="AV281" s="40">
        <f>SUMIF(Entrada_Dados_Ano_2012!$C$264:$C$501,D281,Entrada_Dados_Ano_2012!$BE$264:$BE$501)</f>
        <v>0</v>
      </c>
      <c r="AW281" s="40">
        <f>SUMIF(Entrada_Dados_Ano_2012!$C$264:$C$501,D281,Entrada_Dados_Ano_2012!$BF$264:$BF$501)</f>
        <v>0</v>
      </c>
      <c r="AX281" s="40">
        <f>SUMIF(Entrada_Dados_Ano_2012!$C$264:$C$501,D281,Entrada_Dados_Ano_2012!$BG$264:$BG$501)</f>
        <v>0</v>
      </c>
      <c r="AY281" s="40">
        <f>SUMIF(Entrada_Dados_Ano_2012!$C$264:$C$501,D281,Entrada_Dados_Ano_2012!$BH$264:$BH$501)</f>
        <v>0</v>
      </c>
      <c r="AZ281" s="40">
        <f>SUMIF(Entrada_Dados_Ano_2012!$C$264:$C$501,D281,Entrada_Dados_Ano_2012!$BI$264:$BI$501)</f>
        <v>0</v>
      </c>
      <c r="BA281" s="55"/>
    </row>
    <row r="282" spans="1:53" ht="12.75" customHeight="1" x14ac:dyDescent="0.2">
      <c r="A282" s="123"/>
      <c r="B282" s="124">
        <v>21</v>
      </c>
      <c r="C282" s="121" t="s">
        <v>303</v>
      </c>
      <c r="D282" s="126" t="s">
        <v>79</v>
      </c>
      <c r="E282" s="40">
        <f>SUMIF(Entrada_Dados_Ano_2012!$C$264:$C$501,D282,Entrada_Dados_Ano_2012!$D$264:$D$501)</f>
        <v>0</v>
      </c>
      <c r="F282" s="40">
        <f>SUMIF(Entrada_Dados_Ano_2012!$C$264:$C$501,D282,Entrada_Dados_Ano_2012!$E$264:$E$501)</f>
        <v>0</v>
      </c>
      <c r="G282" s="40">
        <f>SUMIF(Entrada_Dados_Ano_2012!$C$264:$C$501,D282,Entrada_Dados_Ano_2012!$F$264:$F$501)</f>
        <v>0</v>
      </c>
      <c r="H282" s="40">
        <f>SUMIF(Entrada_Dados_Ano_2012!$C$264:$C$501,D282,Entrada_Dados_Ano_2012!$G$264:$G$501)</f>
        <v>0</v>
      </c>
      <c r="I282" s="40">
        <f>SUMIF(Entrada_Dados_Ano_2012!$C$264:$C$501,D282,Entrada_Dados_Ano_2012!$H$264:$H$501)</f>
        <v>0</v>
      </c>
      <c r="J282" s="40">
        <f>SUMIF(Entrada_Dados_Ano_2012!$C$264:$C$501,D282,Entrada_Dados_Ano_2012!$I$264:$I$501)</f>
        <v>0</v>
      </c>
      <c r="K282" s="40">
        <f>SUMIF(Entrada_Dados_Ano_2012!$C$264:$C$501,D282,Entrada_Dados_Ano_2012!$J$264:$J$501)</f>
        <v>0</v>
      </c>
      <c r="L282" s="40">
        <f>SUMIF(Entrada_Dados_Ano_2012!$C$264:$C$501,D282,Entrada_Dados_Ano_2012!$K$264:$K$501)</f>
        <v>0</v>
      </c>
      <c r="M282" s="40">
        <f>SUMIF(Entrada_Dados_Ano_2012!$C$264:$C$501,D282,Entrada_Dados_Ano_2012!$L$264:$L$501)</f>
        <v>0</v>
      </c>
      <c r="N282" s="40">
        <f>SUMIF(Entrada_Dados_Ano_2012!$C$264:$C$501,D282,Entrada_Dados_Ano_2012!$M$264:$M$501)</f>
        <v>0</v>
      </c>
      <c r="O282" s="40">
        <f>SUMIF(Entrada_Dados_Ano_2012!$C$264:$C$501,D282,Entrada_Dados_Ano_2012!$N$264:$N$501)</f>
        <v>0</v>
      </c>
      <c r="P282" s="40">
        <f>SUMIF(Entrada_Dados_Ano_2012!$C$264:$C$501,D282,Entrada_Dados_Ano_2012!$O$264:$O$501)</f>
        <v>0</v>
      </c>
      <c r="Q282" s="40">
        <f>SUMIF(Entrada_Dados_Ano_2012!$C$264:$C$501,D282,Entrada_Dados_Ano_2012!$P$264:$P$501)</f>
        <v>0</v>
      </c>
      <c r="R282" s="40">
        <f>SUMIF(Entrada_Dados_Ano_2012!$C$264:$C$501,D282,Entrada_Dados_Ano_2012!$Q$264:$Q$501)</f>
        <v>0</v>
      </c>
      <c r="S282" s="40">
        <f>SUMIF(Entrada_Dados_Ano_2012!$C$264:$C$501,D282,Entrada_Dados_Ano_2012!$R$264:$R$501)</f>
        <v>0</v>
      </c>
      <c r="T282" s="145">
        <f>SUMIF(Entrada_Dados_Ano_2012!$C$264:$C$501,D282,Entrada_Dados_Ano_2012!$S$264:$S$501)</f>
        <v>0</v>
      </c>
      <c r="U282" s="142">
        <f>SUMIF(Entrada_Dados_Ano_2012!$C$264:$C$501,D282,Entrada_Dados_Ano_2012!$Y$264:$Y$501)</f>
        <v>0</v>
      </c>
      <c r="V282" s="40">
        <f>SUMIF(Entrada_Dados_Ano_2012!$C$264:$C$501,D282,Entrada_Dados_Ano_2012!$Z$264:$Z$501)</f>
        <v>0</v>
      </c>
      <c r="W282" s="40">
        <f>SUMIF(Entrada_Dados_Ano_2012!$C$264:$C$501,D282,Entrada_Dados_Ano_2012!$AA$264:$AA$501)</f>
        <v>0</v>
      </c>
      <c r="X282" s="40">
        <f>SUMIF(Entrada_Dados_Ano_2012!$C$264:$C$501,D282,Entrada_Dados_Ano_2012!$AB$264:$AB$501)</f>
        <v>0</v>
      </c>
      <c r="Y282" s="40">
        <f>SUMIF(Entrada_Dados_Ano_2012!$C$264:$C$501,D282,Entrada_Dados_Ano_2012!$AC$264:$AC$501)</f>
        <v>0</v>
      </c>
      <c r="Z282" s="40">
        <f>SUMIF(Entrada_Dados_Ano_2012!$C$264:$C$501,D282,Entrada_Dados_Ano_2012!$AD$264:$AD$501)</f>
        <v>0</v>
      </c>
      <c r="AA282" s="40">
        <f>SUMIF(Entrada_Dados_Ano_2012!$C$264:$C$501,D282,Entrada_Dados_Ano_2012!$AE$264:$AE$501)</f>
        <v>0</v>
      </c>
      <c r="AB282" s="40">
        <f>SUMIF(Entrada_Dados_Ano_2012!$C$264:$C$501,D282,Entrada_Dados_Ano_2012!$AF$264:$AF$501)</f>
        <v>0</v>
      </c>
      <c r="AC282" s="40">
        <f>SUMIF(Entrada_Dados_Ano_2012!$C$264:$C$501,D282,Entrada_Dados_Ano_2012!$AG$264:$AG$501)</f>
        <v>0</v>
      </c>
      <c r="AD282" s="40">
        <f>SUMIF(Entrada_Dados_Ano_2012!$C$264:$C$501,D282,Entrada_Dados_Ano_2012!$AH$264:$AH$501)</f>
        <v>0</v>
      </c>
      <c r="AE282" s="40">
        <f>SUMIF(Entrada_Dados_Ano_2012!$C$264:$C$501,D282,Entrada_Dados_Ano_2012!$AI$264:$AI$501)</f>
        <v>0</v>
      </c>
      <c r="AF282" s="40">
        <f>SUMIF(Entrada_Dados_Ano_2012!$C$264:$C$501,D282,Entrada_Dados_Ano_2012!$AJ$264:$AJ$501)</f>
        <v>0</v>
      </c>
      <c r="AG282" s="40">
        <f>SUMIF(Entrada_Dados_Ano_2012!$C$264:$C$501,D282,Entrada_Dados_Ano_2012!$AK$264:$AK$501)</f>
        <v>0</v>
      </c>
      <c r="AH282" s="40">
        <f>SUMIF(Entrada_Dados_Ano_2012!$C$264:$C$501,D282,Entrada_Dados_Ano_2012!$AL$264:$AL$501)</f>
        <v>0</v>
      </c>
      <c r="AI282" s="40">
        <f>SUMIF(Entrada_Dados_Ano_2012!$C$264:$C$501,D282,Entrada_Dados_Ano_2012!$AM$264:$AM$501)</f>
        <v>0</v>
      </c>
      <c r="AJ282" s="145">
        <f>SUMIF(Entrada_Dados_Ano_2012!$C$264:$C$501,D282,Entrada_Dados_Ano_2012!$AN$264:$AN$501)</f>
        <v>0</v>
      </c>
      <c r="AK282" s="142">
        <f>SUMIF(Entrada_Dados_Ano_2012!$C$264:$C$501,D282,Entrada_Dados_Ano_2012!$AT$264:$AT$501)</f>
        <v>0</v>
      </c>
      <c r="AL282" s="40">
        <f>SUMIF(Entrada_Dados_Ano_2012!$C$264:$C$501,D282,Entrada_Dados_Ano_2012!$AU$264:$AU$501)</f>
        <v>0</v>
      </c>
      <c r="AM282" s="40">
        <f>SUMIF(Entrada_Dados_Ano_2012!$C$264:$C$501,D282,Entrada_Dados_Ano_2012!$AV$264:$AV$501)</f>
        <v>0</v>
      </c>
      <c r="AN282" s="40">
        <f>SUMIF(Entrada_Dados_Ano_2012!$C$264:$C$501,D282,Entrada_Dados_Ano_2012!$AW$264:$AW$501)</f>
        <v>0</v>
      </c>
      <c r="AO282" s="40">
        <f>SUMIF(Entrada_Dados_Ano_2012!$C$264:$C$501,D282,Entrada_Dados_Ano_2012!$AX$264:$AX$501)</f>
        <v>0</v>
      </c>
      <c r="AP282" s="40">
        <f>SUMIF(Entrada_Dados_Ano_2012!$C$264:$C$501,D282,Entrada_Dados_Ano_2012!$AY$264:$AY$501)</f>
        <v>0</v>
      </c>
      <c r="AQ282" s="40">
        <f>SUMIF(Entrada_Dados_Ano_2012!$C$264:$C$501,D282,Entrada_Dados_Ano_2012!$AZ$264:$AZ$501)</f>
        <v>0</v>
      </c>
      <c r="AR282" s="40">
        <f>SUMIF(Entrada_Dados_Ano_2012!$C$264:$C$501,D282,Entrada_Dados_Ano_2012!$BA$264:$BA$501)</f>
        <v>0</v>
      </c>
      <c r="AS282" s="40">
        <f>SUMIF(Entrada_Dados_Ano_2012!$C$264:$C$501,D282,Entrada_Dados_Ano_2012!$BB$264:$BB$501)</f>
        <v>0</v>
      </c>
      <c r="AT282" s="40">
        <f>SUMIF(Entrada_Dados_Ano_2012!$C$264:$C$501,D282,Entrada_Dados_Ano_2012!$BC$264:$BC$501)</f>
        <v>0</v>
      </c>
      <c r="AU282" s="40">
        <f>SUMIF(Entrada_Dados_Ano_2012!$C$264:$C$501,D282,Entrada_Dados_Ano_2012!$BD$264:$BD$501)</f>
        <v>0</v>
      </c>
      <c r="AV282" s="40">
        <f>SUMIF(Entrada_Dados_Ano_2012!$C$264:$C$501,D282,Entrada_Dados_Ano_2012!$BE$264:$BE$501)</f>
        <v>0</v>
      </c>
      <c r="AW282" s="40">
        <f>SUMIF(Entrada_Dados_Ano_2012!$C$264:$C$501,D282,Entrada_Dados_Ano_2012!$BF$264:$BF$501)</f>
        <v>0</v>
      </c>
      <c r="AX282" s="40">
        <f>SUMIF(Entrada_Dados_Ano_2012!$C$264:$C$501,D282,Entrada_Dados_Ano_2012!$BG$264:$BG$501)</f>
        <v>0</v>
      </c>
      <c r="AY282" s="40">
        <f>SUMIF(Entrada_Dados_Ano_2012!$C$264:$C$501,D282,Entrada_Dados_Ano_2012!$BH$264:$BH$501)</f>
        <v>0</v>
      </c>
      <c r="AZ282" s="40">
        <f>SUMIF(Entrada_Dados_Ano_2012!$C$264:$C$501,D282,Entrada_Dados_Ano_2012!$BI$264:$BI$501)</f>
        <v>0</v>
      </c>
      <c r="BA282" s="55"/>
    </row>
    <row r="283" spans="1:53" ht="12.75" customHeight="1" x14ac:dyDescent="0.2">
      <c r="A283" s="123"/>
      <c r="B283" s="124">
        <v>22</v>
      </c>
      <c r="C283" s="121" t="s">
        <v>304</v>
      </c>
      <c r="D283" s="126" t="s">
        <v>80</v>
      </c>
      <c r="E283" s="40">
        <f>SUMIF(Entrada_Dados_Ano_2012!$C$264:$C$501,D283,Entrada_Dados_Ano_2012!$D$264:$D$501)</f>
        <v>0</v>
      </c>
      <c r="F283" s="40">
        <f>SUMIF(Entrada_Dados_Ano_2012!$C$264:$C$501,D283,Entrada_Dados_Ano_2012!$E$264:$E$501)</f>
        <v>0</v>
      </c>
      <c r="G283" s="40">
        <f>SUMIF(Entrada_Dados_Ano_2012!$C$264:$C$501,D283,Entrada_Dados_Ano_2012!$F$264:$F$501)</f>
        <v>0</v>
      </c>
      <c r="H283" s="40">
        <f>SUMIF(Entrada_Dados_Ano_2012!$C$264:$C$501,D283,Entrada_Dados_Ano_2012!$G$264:$G$501)</f>
        <v>0</v>
      </c>
      <c r="I283" s="40">
        <f>SUMIF(Entrada_Dados_Ano_2012!$C$264:$C$501,D283,Entrada_Dados_Ano_2012!$H$264:$H$501)</f>
        <v>0</v>
      </c>
      <c r="J283" s="40">
        <f>SUMIF(Entrada_Dados_Ano_2012!$C$264:$C$501,D283,Entrada_Dados_Ano_2012!$I$264:$I$501)</f>
        <v>0</v>
      </c>
      <c r="K283" s="40">
        <f>SUMIF(Entrada_Dados_Ano_2012!$C$264:$C$501,D283,Entrada_Dados_Ano_2012!$J$264:$J$501)</f>
        <v>0</v>
      </c>
      <c r="L283" s="40">
        <f>SUMIF(Entrada_Dados_Ano_2012!$C$264:$C$501,D283,Entrada_Dados_Ano_2012!$K$264:$K$501)</f>
        <v>0</v>
      </c>
      <c r="M283" s="40">
        <f>SUMIF(Entrada_Dados_Ano_2012!$C$264:$C$501,D283,Entrada_Dados_Ano_2012!$L$264:$L$501)</f>
        <v>0</v>
      </c>
      <c r="N283" s="40">
        <f>SUMIF(Entrada_Dados_Ano_2012!$C$264:$C$501,D283,Entrada_Dados_Ano_2012!$M$264:$M$501)</f>
        <v>0</v>
      </c>
      <c r="O283" s="40">
        <f>SUMIF(Entrada_Dados_Ano_2012!$C$264:$C$501,D283,Entrada_Dados_Ano_2012!$N$264:$N$501)</f>
        <v>0</v>
      </c>
      <c r="P283" s="40">
        <f>SUMIF(Entrada_Dados_Ano_2012!$C$264:$C$501,D283,Entrada_Dados_Ano_2012!$O$264:$O$501)</f>
        <v>0</v>
      </c>
      <c r="Q283" s="40">
        <f>SUMIF(Entrada_Dados_Ano_2012!$C$264:$C$501,D283,Entrada_Dados_Ano_2012!$P$264:$P$501)</f>
        <v>0</v>
      </c>
      <c r="R283" s="40">
        <f>SUMIF(Entrada_Dados_Ano_2012!$C$264:$C$501,D283,Entrada_Dados_Ano_2012!$Q$264:$Q$501)</f>
        <v>0</v>
      </c>
      <c r="S283" s="40">
        <f>SUMIF(Entrada_Dados_Ano_2012!$C$264:$C$501,D283,Entrada_Dados_Ano_2012!$R$264:$R$501)</f>
        <v>0</v>
      </c>
      <c r="T283" s="145">
        <f>SUMIF(Entrada_Dados_Ano_2012!$C$264:$C$501,D283,Entrada_Dados_Ano_2012!$S$264:$S$501)</f>
        <v>0</v>
      </c>
      <c r="U283" s="142">
        <f>SUMIF(Entrada_Dados_Ano_2012!$C$264:$C$501,D283,Entrada_Dados_Ano_2012!$Y$264:$Y$501)</f>
        <v>0</v>
      </c>
      <c r="V283" s="40">
        <f>SUMIF(Entrada_Dados_Ano_2012!$C$264:$C$501,D283,Entrada_Dados_Ano_2012!$Z$264:$Z$501)</f>
        <v>0</v>
      </c>
      <c r="W283" s="40">
        <f>SUMIF(Entrada_Dados_Ano_2012!$C$264:$C$501,D283,Entrada_Dados_Ano_2012!$AA$264:$AA$501)</f>
        <v>0</v>
      </c>
      <c r="X283" s="40">
        <f>SUMIF(Entrada_Dados_Ano_2012!$C$264:$C$501,D283,Entrada_Dados_Ano_2012!$AB$264:$AB$501)</f>
        <v>0</v>
      </c>
      <c r="Y283" s="40">
        <f>SUMIF(Entrada_Dados_Ano_2012!$C$264:$C$501,D283,Entrada_Dados_Ano_2012!$AC$264:$AC$501)</f>
        <v>0</v>
      </c>
      <c r="Z283" s="40">
        <f>SUMIF(Entrada_Dados_Ano_2012!$C$264:$C$501,D283,Entrada_Dados_Ano_2012!$AD$264:$AD$501)</f>
        <v>0</v>
      </c>
      <c r="AA283" s="40">
        <f>SUMIF(Entrada_Dados_Ano_2012!$C$264:$C$501,D283,Entrada_Dados_Ano_2012!$AE$264:$AE$501)</f>
        <v>0</v>
      </c>
      <c r="AB283" s="40">
        <f>SUMIF(Entrada_Dados_Ano_2012!$C$264:$C$501,D283,Entrada_Dados_Ano_2012!$AF$264:$AF$501)</f>
        <v>0</v>
      </c>
      <c r="AC283" s="40">
        <f>SUMIF(Entrada_Dados_Ano_2012!$C$264:$C$501,D283,Entrada_Dados_Ano_2012!$AG$264:$AG$501)</f>
        <v>0</v>
      </c>
      <c r="AD283" s="40">
        <f>SUMIF(Entrada_Dados_Ano_2012!$C$264:$C$501,D283,Entrada_Dados_Ano_2012!$AH$264:$AH$501)</f>
        <v>0</v>
      </c>
      <c r="AE283" s="40">
        <f>SUMIF(Entrada_Dados_Ano_2012!$C$264:$C$501,D283,Entrada_Dados_Ano_2012!$AI$264:$AI$501)</f>
        <v>0</v>
      </c>
      <c r="AF283" s="40">
        <f>SUMIF(Entrada_Dados_Ano_2012!$C$264:$C$501,D283,Entrada_Dados_Ano_2012!$AJ$264:$AJ$501)</f>
        <v>0</v>
      </c>
      <c r="AG283" s="40">
        <f>SUMIF(Entrada_Dados_Ano_2012!$C$264:$C$501,D283,Entrada_Dados_Ano_2012!$AK$264:$AK$501)</f>
        <v>0</v>
      </c>
      <c r="AH283" s="40">
        <f>SUMIF(Entrada_Dados_Ano_2012!$C$264:$C$501,D283,Entrada_Dados_Ano_2012!$AL$264:$AL$501)</f>
        <v>0</v>
      </c>
      <c r="AI283" s="40">
        <f>SUMIF(Entrada_Dados_Ano_2012!$C$264:$C$501,D283,Entrada_Dados_Ano_2012!$AM$264:$AM$501)</f>
        <v>0</v>
      </c>
      <c r="AJ283" s="145">
        <f>SUMIF(Entrada_Dados_Ano_2012!$C$264:$C$501,D283,Entrada_Dados_Ano_2012!$AN$264:$AN$501)</f>
        <v>0</v>
      </c>
      <c r="AK283" s="142">
        <f>SUMIF(Entrada_Dados_Ano_2012!$C$264:$C$501,D283,Entrada_Dados_Ano_2012!$AT$264:$AT$501)</f>
        <v>0</v>
      </c>
      <c r="AL283" s="40">
        <f>SUMIF(Entrada_Dados_Ano_2012!$C$264:$C$501,D283,Entrada_Dados_Ano_2012!$AU$264:$AU$501)</f>
        <v>0</v>
      </c>
      <c r="AM283" s="40">
        <f>SUMIF(Entrada_Dados_Ano_2012!$C$264:$C$501,D283,Entrada_Dados_Ano_2012!$AV$264:$AV$501)</f>
        <v>0</v>
      </c>
      <c r="AN283" s="40">
        <f>SUMIF(Entrada_Dados_Ano_2012!$C$264:$C$501,D283,Entrada_Dados_Ano_2012!$AW$264:$AW$501)</f>
        <v>0</v>
      </c>
      <c r="AO283" s="40">
        <f>SUMIF(Entrada_Dados_Ano_2012!$C$264:$C$501,D283,Entrada_Dados_Ano_2012!$AX$264:$AX$501)</f>
        <v>0</v>
      </c>
      <c r="AP283" s="40">
        <f>SUMIF(Entrada_Dados_Ano_2012!$C$264:$C$501,D283,Entrada_Dados_Ano_2012!$AY$264:$AY$501)</f>
        <v>0</v>
      </c>
      <c r="AQ283" s="40">
        <f>SUMIF(Entrada_Dados_Ano_2012!$C$264:$C$501,D283,Entrada_Dados_Ano_2012!$AZ$264:$AZ$501)</f>
        <v>0</v>
      </c>
      <c r="AR283" s="40">
        <f>SUMIF(Entrada_Dados_Ano_2012!$C$264:$C$501,D283,Entrada_Dados_Ano_2012!$BA$264:$BA$501)</f>
        <v>0</v>
      </c>
      <c r="AS283" s="40">
        <f>SUMIF(Entrada_Dados_Ano_2012!$C$264:$C$501,D283,Entrada_Dados_Ano_2012!$BB$264:$BB$501)</f>
        <v>0</v>
      </c>
      <c r="AT283" s="40">
        <f>SUMIF(Entrada_Dados_Ano_2012!$C$264:$C$501,D283,Entrada_Dados_Ano_2012!$BC$264:$BC$501)</f>
        <v>0</v>
      </c>
      <c r="AU283" s="40">
        <f>SUMIF(Entrada_Dados_Ano_2012!$C$264:$C$501,D283,Entrada_Dados_Ano_2012!$BD$264:$BD$501)</f>
        <v>0</v>
      </c>
      <c r="AV283" s="40">
        <f>SUMIF(Entrada_Dados_Ano_2012!$C$264:$C$501,D283,Entrada_Dados_Ano_2012!$BE$264:$BE$501)</f>
        <v>0</v>
      </c>
      <c r="AW283" s="40">
        <f>SUMIF(Entrada_Dados_Ano_2012!$C$264:$C$501,D283,Entrada_Dados_Ano_2012!$BF$264:$BF$501)</f>
        <v>0</v>
      </c>
      <c r="AX283" s="40">
        <f>SUMIF(Entrada_Dados_Ano_2012!$C$264:$C$501,D283,Entrada_Dados_Ano_2012!$BG$264:$BG$501)</f>
        <v>0</v>
      </c>
      <c r="AY283" s="40">
        <f>SUMIF(Entrada_Dados_Ano_2012!$C$264:$C$501,D283,Entrada_Dados_Ano_2012!$BH$264:$BH$501)</f>
        <v>0</v>
      </c>
      <c r="AZ283" s="40">
        <f>SUMIF(Entrada_Dados_Ano_2012!$C$264:$C$501,D283,Entrada_Dados_Ano_2012!$BI$264:$BI$501)</f>
        <v>0</v>
      </c>
      <c r="BA283" s="55"/>
    </row>
    <row r="284" spans="1:53" ht="12.75" customHeight="1" x14ac:dyDescent="0.2">
      <c r="A284" s="123"/>
      <c r="B284" s="124">
        <v>23</v>
      </c>
      <c r="C284" s="121" t="s">
        <v>305</v>
      </c>
      <c r="D284" s="126" t="s">
        <v>81</v>
      </c>
      <c r="E284" s="40">
        <f>SUMIF(Entrada_Dados_Ano_2012!$C$264:$C$501,D284,Entrada_Dados_Ano_2012!$D$264:$D$501)</f>
        <v>0</v>
      </c>
      <c r="F284" s="40">
        <f>SUMIF(Entrada_Dados_Ano_2012!$C$264:$C$501,D284,Entrada_Dados_Ano_2012!$E$264:$E$501)</f>
        <v>150</v>
      </c>
      <c r="G284" s="40">
        <f>SUMIF(Entrada_Dados_Ano_2012!$C$264:$C$501,D284,Entrada_Dados_Ano_2012!$F$264:$F$501)</f>
        <v>0</v>
      </c>
      <c r="H284" s="40">
        <f>SUMIF(Entrada_Dados_Ano_2012!$C$264:$C$501,D284,Entrada_Dados_Ano_2012!$G$264:$G$501)</f>
        <v>60</v>
      </c>
      <c r="I284" s="40">
        <f>SUMIF(Entrada_Dados_Ano_2012!$C$264:$C$501,D284,Entrada_Dados_Ano_2012!$H$264:$H$501)</f>
        <v>0</v>
      </c>
      <c r="J284" s="40">
        <f>SUMIF(Entrada_Dados_Ano_2012!$C$264:$C$501,D284,Entrada_Dados_Ano_2012!$I$264:$I$501)</f>
        <v>0</v>
      </c>
      <c r="K284" s="40">
        <f>SUMIF(Entrada_Dados_Ano_2012!$C$264:$C$501,D284,Entrada_Dados_Ano_2012!$J$264:$J$501)</f>
        <v>0</v>
      </c>
      <c r="L284" s="40">
        <f>SUMIF(Entrada_Dados_Ano_2012!$C$264:$C$501,D284,Entrada_Dados_Ano_2012!$K$264:$K$501)</f>
        <v>0</v>
      </c>
      <c r="M284" s="40">
        <f>SUMIF(Entrada_Dados_Ano_2012!$C$264:$C$501,D284,Entrada_Dados_Ano_2012!$L$264:$L$501)</f>
        <v>0</v>
      </c>
      <c r="N284" s="40">
        <f>SUMIF(Entrada_Dados_Ano_2012!$C$264:$C$501,D284,Entrada_Dados_Ano_2012!$M$264:$M$501)</f>
        <v>0</v>
      </c>
      <c r="O284" s="40">
        <f>SUMIF(Entrada_Dados_Ano_2012!$C$264:$C$501,D284,Entrada_Dados_Ano_2012!$N$264:$N$501)</f>
        <v>0</v>
      </c>
      <c r="P284" s="40">
        <f>SUMIF(Entrada_Dados_Ano_2012!$C$264:$C$501,D284,Entrada_Dados_Ano_2012!$O$264:$O$501)</f>
        <v>0</v>
      </c>
      <c r="Q284" s="40">
        <f>SUMIF(Entrada_Dados_Ano_2012!$C$264:$C$501,D284,Entrada_Dados_Ano_2012!$P$264:$P$501)</f>
        <v>0</v>
      </c>
      <c r="R284" s="40">
        <f>SUMIF(Entrada_Dados_Ano_2012!$C$264:$C$501,D284,Entrada_Dados_Ano_2012!$Q$264:$Q$501)</f>
        <v>0</v>
      </c>
      <c r="S284" s="40">
        <f>SUMIF(Entrada_Dados_Ano_2012!$C$264:$C$501,D284,Entrada_Dados_Ano_2012!$R$264:$R$501)</f>
        <v>0</v>
      </c>
      <c r="T284" s="145">
        <f>SUMIF(Entrada_Dados_Ano_2012!$C$264:$C$501,D284,Entrada_Dados_Ano_2012!$S$264:$S$501)</f>
        <v>0</v>
      </c>
      <c r="U284" s="142">
        <f>SUMIF(Entrada_Dados_Ano_2012!$C$264:$C$501,D284,Entrada_Dados_Ano_2012!$Y$264:$Y$501)</f>
        <v>0</v>
      </c>
      <c r="V284" s="40">
        <f>SUMIF(Entrada_Dados_Ano_2012!$C$264:$C$501,D284,Entrada_Dados_Ano_2012!$Z$264:$Z$501)</f>
        <v>150</v>
      </c>
      <c r="W284" s="40">
        <f>SUMIF(Entrada_Dados_Ano_2012!$C$264:$C$501,D284,Entrada_Dados_Ano_2012!$AA$264:$AA$501)</f>
        <v>0</v>
      </c>
      <c r="X284" s="40">
        <f>SUMIF(Entrada_Dados_Ano_2012!$C$264:$C$501,D284,Entrada_Dados_Ano_2012!$AB$264:$AB$501)</f>
        <v>60</v>
      </c>
      <c r="Y284" s="40">
        <f>SUMIF(Entrada_Dados_Ano_2012!$C$264:$C$501,D284,Entrada_Dados_Ano_2012!$AC$264:$AC$501)</f>
        <v>0</v>
      </c>
      <c r="Z284" s="40">
        <f>SUMIF(Entrada_Dados_Ano_2012!$C$264:$C$501,D284,Entrada_Dados_Ano_2012!$AD$264:$AD$501)</f>
        <v>0</v>
      </c>
      <c r="AA284" s="40">
        <f>SUMIF(Entrada_Dados_Ano_2012!$C$264:$C$501,D284,Entrada_Dados_Ano_2012!$AE$264:$AE$501)</f>
        <v>0</v>
      </c>
      <c r="AB284" s="40">
        <f>SUMIF(Entrada_Dados_Ano_2012!$C$264:$C$501,D284,Entrada_Dados_Ano_2012!$AF$264:$AF$501)</f>
        <v>0</v>
      </c>
      <c r="AC284" s="40">
        <f>SUMIF(Entrada_Dados_Ano_2012!$C$264:$C$501,D284,Entrada_Dados_Ano_2012!$AG$264:$AG$501)</f>
        <v>0</v>
      </c>
      <c r="AD284" s="40">
        <f>SUMIF(Entrada_Dados_Ano_2012!$C$264:$C$501,D284,Entrada_Dados_Ano_2012!$AH$264:$AH$501)</f>
        <v>0</v>
      </c>
      <c r="AE284" s="40">
        <f>SUMIF(Entrada_Dados_Ano_2012!$C$264:$C$501,D284,Entrada_Dados_Ano_2012!$AI$264:$AI$501)</f>
        <v>0</v>
      </c>
      <c r="AF284" s="40">
        <f>SUMIF(Entrada_Dados_Ano_2012!$C$264:$C$501,D284,Entrada_Dados_Ano_2012!$AJ$264:$AJ$501)</f>
        <v>0</v>
      </c>
      <c r="AG284" s="40">
        <f>SUMIF(Entrada_Dados_Ano_2012!$C$264:$C$501,D284,Entrada_Dados_Ano_2012!$AK$264:$AK$501)</f>
        <v>0</v>
      </c>
      <c r="AH284" s="40">
        <f>SUMIF(Entrada_Dados_Ano_2012!$C$264:$C$501,D284,Entrada_Dados_Ano_2012!$AL$264:$AL$501)</f>
        <v>0</v>
      </c>
      <c r="AI284" s="40">
        <f>SUMIF(Entrada_Dados_Ano_2012!$C$264:$C$501,D284,Entrada_Dados_Ano_2012!$AM$264:$AM$501)</f>
        <v>0</v>
      </c>
      <c r="AJ284" s="145">
        <f>SUMIF(Entrada_Dados_Ano_2012!$C$264:$C$501,D284,Entrada_Dados_Ano_2012!$AN$264:$AN$501)</f>
        <v>0</v>
      </c>
      <c r="AK284" s="142">
        <f>SUMIF(Entrada_Dados_Ano_2012!$C$264:$C$501,D284,Entrada_Dados_Ano_2012!$AT$264:$AT$501)</f>
        <v>0</v>
      </c>
      <c r="AL284" s="40">
        <f>SUMIF(Entrada_Dados_Ano_2012!$C$264:$C$501,D284,Entrada_Dados_Ano_2012!$AU$264:$AU$501)</f>
        <v>2500</v>
      </c>
      <c r="AM284" s="40">
        <f>SUMIF(Entrada_Dados_Ano_2012!$C$264:$C$501,D284,Entrada_Dados_Ano_2012!$AV$264:$AV$501)</f>
        <v>0</v>
      </c>
      <c r="AN284" s="40">
        <f>SUMIF(Entrada_Dados_Ano_2012!$C$264:$C$501,D284,Entrada_Dados_Ano_2012!$AW$264:$AW$501)</f>
        <v>120</v>
      </c>
      <c r="AO284" s="40">
        <f>SUMIF(Entrada_Dados_Ano_2012!$C$264:$C$501,D284,Entrada_Dados_Ano_2012!$AX$264:$AX$501)</f>
        <v>0</v>
      </c>
      <c r="AP284" s="40">
        <f>SUMIF(Entrada_Dados_Ano_2012!$C$264:$C$501,D284,Entrada_Dados_Ano_2012!$AY$264:$AY$501)</f>
        <v>0</v>
      </c>
      <c r="AQ284" s="40">
        <f>SUMIF(Entrada_Dados_Ano_2012!$C$264:$C$501,D284,Entrada_Dados_Ano_2012!$AZ$264:$AZ$501)</f>
        <v>0</v>
      </c>
      <c r="AR284" s="40">
        <f>SUMIF(Entrada_Dados_Ano_2012!$C$264:$C$501,D284,Entrada_Dados_Ano_2012!$BA$264:$BA$501)</f>
        <v>0</v>
      </c>
      <c r="AS284" s="40">
        <f>SUMIF(Entrada_Dados_Ano_2012!$C$264:$C$501,D284,Entrada_Dados_Ano_2012!$BB$264:$BB$501)</f>
        <v>0</v>
      </c>
      <c r="AT284" s="40">
        <f>SUMIF(Entrada_Dados_Ano_2012!$C$264:$C$501,D284,Entrada_Dados_Ano_2012!$BC$264:$BC$501)</f>
        <v>0</v>
      </c>
      <c r="AU284" s="40">
        <f>SUMIF(Entrada_Dados_Ano_2012!$C$264:$C$501,D284,Entrada_Dados_Ano_2012!$BD$264:$BD$501)</f>
        <v>0</v>
      </c>
      <c r="AV284" s="40">
        <f>SUMIF(Entrada_Dados_Ano_2012!$C$264:$C$501,D284,Entrada_Dados_Ano_2012!$BE$264:$BE$501)</f>
        <v>0</v>
      </c>
      <c r="AW284" s="40">
        <f>SUMIF(Entrada_Dados_Ano_2012!$C$264:$C$501,D284,Entrada_Dados_Ano_2012!$BF$264:$BF$501)</f>
        <v>0</v>
      </c>
      <c r="AX284" s="40">
        <f>SUMIF(Entrada_Dados_Ano_2012!$C$264:$C$501,D284,Entrada_Dados_Ano_2012!$BG$264:$BG$501)</f>
        <v>0</v>
      </c>
      <c r="AY284" s="40">
        <f>SUMIF(Entrada_Dados_Ano_2012!$C$264:$C$501,D284,Entrada_Dados_Ano_2012!$BH$264:$BH$501)</f>
        <v>0</v>
      </c>
      <c r="AZ284" s="40">
        <f>SUMIF(Entrada_Dados_Ano_2012!$C$264:$C$501,D284,Entrada_Dados_Ano_2012!$BI$264:$BI$501)</f>
        <v>0</v>
      </c>
      <c r="BA284" s="55"/>
    </row>
    <row r="285" spans="1:53" ht="12.75" customHeight="1" x14ac:dyDescent="0.2">
      <c r="A285" s="123"/>
      <c r="B285" s="124">
        <v>24</v>
      </c>
      <c r="C285" s="121" t="s">
        <v>306</v>
      </c>
      <c r="D285" s="126" t="s">
        <v>82</v>
      </c>
      <c r="E285" s="40">
        <f>SUMIF(Entrada_Dados_Ano_2012!$C$264:$C$501,D285,Entrada_Dados_Ano_2012!$D$264:$D$501)</f>
        <v>0</v>
      </c>
      <c r="F285" s="40">
        <f>SUMIF(Entrada_Dados_Ano_2012!$C$264:$C$501,D285,Entrada_Dados_Ano_2012!$E$264:$E$501)</f>
        <v>0</v>
      </c>
      <c r="G285" s="40">
        <f>SUMIF(Entrada_Dados_Ano_2012!$C$264:$C$501,D285,Entrada_Dados_Ano_2012!$F$264:$F$501)</f>
        <v>0</v>
      </c>
      <c r="H285" s="40">
        <f>SUMIF(Entrada_Dados_Ano_2012!$C$264:$C$501,D285,Entrada_Dados_Ano_2012!$G$264:$G$501)</f>
        <v>0</v>
      </c>
      <c r="I285" s="40">
        <f>SUMIF(Entrada_Dados_Ano_2012!$C$264:$C$501,D285,Entrada_Dados_Ano_2012!$H$264:$H$501)</f>
        <v>0</v>
      </c>
      <c r="J285" s="40">
        <f>SUMIF(Entrada_Dados_Ano_2012!$C$264:$C$501,D285,Entrada_Dados_Ano_2012!$I$264:$I$501)</f>
        <v>0</v>
      </c>
      <c r="K285" s="40">
        <f>SUMIF(Entrada_Dados_Ano_2012!$C$264:$C$501,D285,Entrada_Dados_Ano_2012!$J$264:$J$501)</f>
        <v>0</v>
      </c>
      <c r="L285" s="40">
        <f>SUMIF(Entrada_Dados_Ano_2012!$C$264:$C$501,D285,Entrada_Dados_Ano_2012!$K$264:$K$501)</f>
        <v>0</v>
      </c>
      <c r="M285" s="40">
        <f>SUMIF(Entrada_Dados_Ano_2012!$C$264:$C$501,D285,Entrada_Dados_Ano_2012!$L$264:$L$501)</f>
        <v>0</v>
      </c>
      <c r="N285" s="40">
        <f>SUMIF(Entrada_Dados_Ano_2012!$C$264:$C$501,D285,Entrada_Dados_Ano_2012!$M$264:$M$501)</f>
        <v>0</v>
      </c>
      <c r="O285" s="40">
        <f>SUMIF(Entrada_Dados_Ano_2012!$C$264:$C$501,D285,Entrada_Dados_Ano_2012!$N$264:$N$501)</f>
        <v>0</v>
      </c>
      <c r="P285" s="40">
        <f>SUMIF(Entrada_Dados_Ano_2012!$C$264:$C$501,D285,Entrada_Dados_Ano_2012!$O$264:$O$501)</f>
        <v>0</v>
      </c>
      <c r="Q285" s="40">
        <f>SUMIF(Entrada_Dados_Ano_2012!$C$264:$C$501,D285,Entrada_Dados_Ano_2012!$P$264:$P$501)</f>
        <v>0</v>
      </c>
      <c r="R285" s="40">
        <f>SUMIF(Entrada_Dados_Ano_2012!$C$264:$C$501,D285,Entrada_Dados_Ano_2012!$Q$264:$Q$501)</f>
        <v>0</v>
      </c>
      <c r="S285" s="40">
        <f>SUMIF(Entrada_Dados_Ano_2012!$C$264:$C$501,D285,Entrada_Dados_Ano_2012!$R$264:$R$501)</f>
        <v>0</v>
      </c>
      <c r="T285" s="145">
        <f>SUMIF(Entrada_Dados_Ano_2012!$C$264:$C$501,D285,Entrada_Dados_Ano_2012!$S$264:$S$501)</f>
        <v>0</v>
      </c>
      <c r="U285" s="142">
        <f>SUMIF(Entrada_Dados_Ano_2012!$C$264:$C$501,D285,Entrada_Dados_Ano_2012!$Y$264:$Y$501)</f>
        <v>0</v>
      </c>
      <c r="V285" s="40">
        <f>SUMIF(Entrada_Dados_Ano_2012!$C$264:$C$501,D285,Entrada_Dados_Ano_2012!$Z$264:$Z$501)</f>
        <v>0</v>
      </c>
      <c r="W285" s="40">
        <f>SUMIF(Entrada_Dados_Ano_2012!$C$264:$C$501,D285,Entrada_Dados_Ano_2012!$AA$264:$AA$501)</f>
        <v>0</v>
      </c>
      <c r="X285" s="40">
        <f>SUMIF(Entrada_Dados_Ano_2012!$C$264:$C$501,D285,Entrada_Dados_Ano_2012!$AB$264:$AB$501)</f>
        <v>0</v>
      </c>
      <c r="Y285" s="40">
        <f>SUMIF(Entrada_Dados_Ano_2012!$C$264:$C$501,D285,Entrada_Dados_Ano_2012!$AC$264:$AC$501)</f>
        <v>0</v>
      </c>
      <c r="Z285" s="40">
        <f>SUMIF(Entrada_Dados_Ano_2012!$C$264:$C$501,D285,Entrada_Dados_Ano_2012!$AD$264:$AD$501)</f>
        <v>0</v>
      </c>
      <c r="AA285" s="40">
        <f>SUMIF(Entrada_Dados_Ano_2012!$C$264:$C$501,D285,Entrada_Dados_Ano_2012!$AE$264:$AE$501)</f>
        <v>0</v>
      </c>
      <c r="AB285" s="40">
        <f>SUMIF(Entrada_Dados_Ano_2012!$C$264:$C$501,D285,Entrada_Dados_Ano_2012!$AF$264:$AF$501)</f>
        <v>0</v>
      </c>
      <c r="AC285" s="40">
        <f>SUMIF(Entrada_Dados_Ano_2012!$C$264:$C$501,D285,Entrada_Dados_Ano_2012!$AG$264:$AG$501)</f>
        <v>0</v>
      </c>
      <c r="AD285" s="40">
        <f>SUMIF(Entrada_Dados_Ano_2012!$C$264:$C$501,D285,Entrada_Dados_Ano_2012!$AH$264:$AH$501)</f>
        <v>0</v>
      </c>
      <c r="AE285" s="40">
        <f>SUMIF(Entrada_Dados_Ano_2012!$C$264:$C$501,D285,Entrada_Dados_Ano_2012!$AI$264:$AI$501)</f>
        <v>0</v>
      </c>
      <c r="AF285" s="40">
        <f>SUMIF(Entrada_Dados_Ano_2012!$C$264:$C$501,D285,Entrada_Dados_Ano_2012!$AJ$264:$AJ$501)</f>
        <v>0</v>
      </c>
      <c r="AG285" s="40">
        <f>SUMIF(Entrada_Dados_Ano_2012!$C$264:$C$501,D285,Entrada_Dados_Ano_2012!$AK$264:$AK$501)</f>
        <v>0</v>
      </c>
      <c r="AH285" s="40">
        <f>SUMIF(Entrada_Dados_Ano_2012!$C$264:$C$501,D285,Entrada_Dados_Ano_2012!$AL$264:$AL$501)</f>
        <v>0</v>
      </c>
      <c r="AI285" s="40">
        <f>SUMIF(Entrada_Dados_Ano_2012!$C$264:$C$501,D285,Entrada_Dados_Ano_2012!$AM$264:$AM$501)</f>
        <v>0</v>
      </c>
      <c r="AJ285" s="145">
        <f>SUMIF(Entrada_Dados_Ano_2012!$C$264:$C$501,D285,Entrada_Dados_Ano_2012!$AN$264:$AN$501)</f>
        <v>0</v>
      </c>
      <c r="AK285" s="142">
        <f>SUMIF(Entrada_Dados_Ano_2012!$C$264:$C$501,D285,Entrada_Dados_Ano_2012!$AT$264:$AT$501)</f>
        <v>0</v>
      </c>
      <c r="AL285" s="40">
        <f>SUMIF(Entrada_Dados_Ano_2012!$C$264:$C$501,D285,Entrada_Dados_Ano_2012!$AU$264:$AU$501)</f>
        <v>0</v>
      </c>
      <c r="AM285" s="40">
        <f>SUMIF(Entrada_Dados_Ano_2012!$C$264:$C$501,D285,Entrada_Dados_Ano_2012!$AV$264:$AV$501)</f>
        <v>0</v>
      </c>
      <c r="AN285" s="40">
        <f>SUMIF(Entrada_Dados_Ano_2012!$C$264:$C$501,D285,Entrada_Dados_Ano_2012!$AW$264:$AW$501)</f>
        <v>0</v>
      </c>
      <c r="AO285" s="40">
        <f>SUMIF(Entrada_Dados_Ano_2012!$C$264:$C$501,D285,Entrada_Dados_Ano_2012!$AX$264:$AX$501)</f>
        <v>0</v>
      </c>
      <c r="AP285" s="40">
        <f>SUMIF(Entrada_Dados_Ano_2012!$C$264:$C$501,D285,Entrada_Dados_Ano_2012!$AY$264:$AY$501)</f>
        <v>0</v>
      </c>
      <c r="AQ285" s="40">
        <f>SUMIF(Entrada_Dados_Ano_2012!$C$264:$C$501,D285,Entrada_Dados_Ano_2012!$AZ$264:$AZ$501)</f>
        <v>0</v>
      </c>
      <c r="AR285" s="40">
        <f>SUMIF(Entrada_Dados_Ano_2012!$C$264:$C$501,D285,Entrada_Dados_Ano_2012!$BA$264:$BA$501)</f>
        <v>0</v>
      </c>
      <c r="AS285" s="40">
        <f>SUMIF(Entrada_Dados_Ano_2012!$C$264:$C$501,D285,Entrada_Dados_Ano_2012!$BB$264:$BB$501)</f>
        <v>0</v>
      </c>
      <c r="AT285" s="40">
        <f>SUMIF(Entrada_Dados_Ano_2012!$C$264:$C$501,D285,Entrada_Dados_Ano_2012!$BC$264:$BC$501)</f>
        <v>0</v>
      </c>
      <c r="AU285" s="40">
        <f>SUMIF(Entrada_Dados_Ano_2012!$C$264:$C$501,D285,Entrada_Dados_Ano_2012!$BD$264:$BD$501)</f>
        <v>0</v>
      </c>
      <c r="AV285" s="40">
        <f>SUMIF(Entrada_Dados_Ano_2012!$C$264:$C$501,D285,Entrada_Dados_Ano_2012!$BE$264:$BE$501)</f>
        <v>0</v>
      </c>
      <c r="AW285" s="40">
        <f>SUMIF(Entrada_Dados_Ano_2012!$C$264:$C$501,D285,Entrada_Dados_Ano_2012!$BF$264:$BF$501)</f>
        <v>0</v>
      </c>
      <c r="AX285" s="40">
        <f>SUMIF(Entrada_Dados_Ano_2012!$C$264:$C$501,D285,Entrada_Dados_Ano_2012!$BG$264:$BG$501)</f>
        <v>0</v>
      </c>
      <c r="AY285" s="40">
        <f>SUMIF(Entrada_Dados_Ano_2012!$C$264:$C$501,D285,Entrada_Dados_Ano_2012!$BH$264:$BH$501)</f>
        <v>0</v>
      </c>
      <c r="AZ285" s="40">
        <f>SUMIF(Entrada_Dados_Ano_2012!$C$264:$C$501,D285,Entrada_Dados_Ano_2012!$BI$264:$BI$501)</f>
        <v>0</v>
      </c>
      <c r="BA285" s="55"/>
    </row>
    <row r="286" spans="1:53" ht="12.75" customHeight="1" x14ac:dyDescent="0.2">
      <c r="A286" s="123"/>
      <c r="B286" s="124">
        <v>25</v>
      </c>
      <c r="C286" s="121" t="s">
        <v>307</v>
      </c>
      <c r="D286" s="126" t="s">
        <v>83</v>
      </c>
      <c r="E286" s="40">
        <f>SUMIF(Entrada_Dados_Ano_2012!$C$264:$C$501,D286,Entrada_Dados_Ano_2012!$D$264:$D$501)</f>
        <v>0</v>
      </c>
      <c r="F286" s="40">
        <f>SUMIF(Entrada_Dados_Ano_2012!$C$264:$C$501,D286,Entrada_Dados_Ano_2012!$E$264:$E$501)</f>
        <v>5</v>
      </c>
      <c r="G286" s="40">
        <f>SUMIF(Entrada_Dados_Ano_2012!$C$264:$C$501,D286,Entrada_Dados_Ano_2012!$F$264:$F$501)</f>
        <v>0</v>
      </c>
      <c r="H286" s="40">
        <f>SUMIF(Entrada_Dados_Ano_2012!$C$264:$C$501,D286,Entrada_Dados_Ano_2012!$G$264:$G$501)</f>
        <v>20</v>
      </c>
      <c r="I286" s="40">
        <f>SUMIF(Entrada_Dados_Ano_2012!$C$264:$C$501,D286,Entrada_Dados_Ano_2012!$H$264:$H$501)</f>
        <v>0</v>
      </c>
      <c r="J286" s="40">
        <f>SUMIF(Entrada_Dados_Ano_2012!$C$264:$C$501,D286,Entrada_Dados_Ano_2012!$I$264:$I$501)</f>
        <v>0</v>
      </c>
      <c r="K286" s="40">
        <f>SUMIF(Entrada_Dados_Ano_2012!$C$264:$C$501,D286,Entrada_Dados_Ano_2012!$J$264:$J$501)</f>
        <v>0</v>
      </c>
      <c r="L286" s="40">
        <f>SUMIF(Entrada_Dados_Ano_2012!$C$264:$C$501,D286,Entrada_Dados_Ano_2012!$K$264:$K$501)</f>
        <v>0</v>
      </c>
      <c r="M286" s="40">
        <f>SUMIF(Entrada_Dados_Ano_2012!$C$264:$C$501,D286,Entrada_Dados_Ano_2012!$L$264:$L$501)</f>
        <v>0</v>
      </c>
      <c r="N286" s="40">
        <f>SUMIF(Entrada_Dados_Ano_2012!$C$264:$C$501,D286,Entrada_Dados_Ano_2012!$M$264:$M$501)</f>
        <v>0</v>
      </c>
      <c r="O286" s="40">
        <f>SUMIF(Entrada_Dados_Ano_2012!$C$264:$C$501,D286,Entrada_Dados_Ano_2012!$N$264:$N$501)</f>
        <v>0</v>
      </c>
      <c r="P286" s="40">
        <f>SUMIF(Entrada_Dados_Ano_2012!$C$264:$C$501,D286,Entrada_Dados_Ano_2012!$O$264:$O$501)</f>
        <v>0</v>
      </c>
      <c r="Q286" s="40">
        <f>SUMIF(Entrada_Dados_Ano_2012!$C$264:$C$501,D286,Entrada_Dados_Ano_2012!$P$264:$P$501)</f>
        <v>0</v>
      </c>
      <c r="R286" s="40">
        <f>SUMIF(Entrada_Dados_Ano_2012!$C$264:$C$501,D286,Entrada_Dados_Ano_2012!$Q$264:$Q$501)</f>
        <v>0</v>
      </c>
      <c r="S286" s="40">
        <f>SUMIF(Entrada_Dados_Ano_2012!$C$264:$C$501,D286,Entrada_Dados_Ano_2012!$R$264:$R$501)</f>
        <v>0</v>
      </c>
      <c r="T286" s="145">
        <f>SUMIF(Entrada_Dados_Ano_2012!$C$264:$C$501,D286,Entrada_Dados_Ano_2012!$S$264:$S$501)</f>
        <v>15</v>
      </c>
      <c r="U286" s="142">
        <f>SUMIF(Entrada_Dados_Ano_2012!$C$264:$C$501,D286,Entrada_Dados_Ano_2012!$Y$264:$Y$501)</f>
        <v>0</v>
      </c>
      <c r="V286" s="40">
        <f>SUMIF(Entrada_Dados_Ano_2012!$C$264:$C$501,D286,Entrada_Dados_Ano_2012!$Z$264:$Z$501)</f>
        <v>5</v>
      </c>
      <c r="W286" s="40">
        <f>SUMIF(Entrada_Dados_Ano_2012!$C$264:$C$501,D286,Entrada_Dados_Ano_2012!$AA$264:$AA$501)</f>
        <v>0</v>
      </c>
      <c r="X286" s="40">
        <f>SUMIF(Entrada_Dados_Ano_2012!$C$264:$C$501,D286,Entrada_Dados_Ano_2012!$AB$264:$AB$501)</f>
        <v>20</v>
      </c>
      <c r="Y286" s="40">
        <f>SUMIF(Entrada_Dados_Ano_2012!$C$264:$C$501,D286,Entrada_Dados_Ano_2012!$AC$264:$AC$501)</f>
        <v>0</v>
      </c>
      <c r="Z286" s="40">
        <f>SUMIF(Entrada_Dados_Ano_2012!$C$264:$C$501,D286,Entrada_Dados_Ano_2012!$AD$264:$AD$501)</f>
        <v>0</v>
      </c>
      <c r="AA286" s="40">
        <f>SUMIF(Entrada_Dados_Ano_2012!$C$264:$C$501,D286,Entrada_Dados_Ano_2012!$AE$264:$AE$501)</f>
        <v>0</v>
      </c>
      <c r="AB286" s="40">
        <f>SUMIF(Entrada_Dados_Ano_2012!$C$264:$C$501,D286,Entrada_Dados_Ano_2012!$AF$264:$AF$501)</f>
        <v>0</v>
      </c>
      <c r="AC286" s="40">
        <f>SUMIF(Entrada_Dados_Ano_2012!$C$264:$C$501,D286,Entrada_Dados_Ano_2012!$AG$264:$AG$501)</f>
        <v>0</v>
      </c>
      <c r="AD286" s="40">
        <f>SUMIF(Entrada_Dados_Ano_2012!$C$264:$C$501,D286,Entrada_Dados_Ano_2012!$AH$264:$AH$501)</f>
        <v>0</v>
      </c>
      <c r="AE286" s="40">
        <f>SUMIF(Entrada_Dados_Ano_2012!$C$264:$C$501,D286,Entrada_Dados_Ano_2012!$AI$264:$AI$501)</f>
        <v>0</v>
      </c>
      <c r="AF286" s="40">
        <f>SUMIF(Entrada_Dados_Ano_2012!$C$264:$C$501,D286,Entrada_Dados_Ano_2012!$AJ$264:$AJ$501)</f>
        <v>0</v>
      </c>
      <c r="AG286" s="40">
        <f>SUMIF(Entrada_Dados_Ano_2012!$C$264:$C$501,D286,Entrada_Dados_Ano_2012!$AK$264:$AK$501)</f>
        <v>0</v>
      </c>
      <c r="AH286" s="40">
        <f>SUMIF(Entrada_Dados_Ano_2012!$C$264:$C$501,D286,Entrada_Dados_Ano_2012!$AL$264:$AL$501)</f>
        <v>0</v>
      </c>
      <c r="AI286" s="40">
        <f>SUMIF(Entrada_Dados_Ano_2012!$C$264:$C$501,D286,Entrada_Dados_Ano_2012!$AM$264:$AM$501)</f>
        <v>0</v>
      </c>
      <c r="AJ286" s="145">
        <f>SUMIF(Entrada_Dados_Ano_2012!$C$264:$C$501,D286,Entrada_Dados_Ano_2012!$AN$264:$AN$501)</f>
        <v>15</v>
      </c>
      <c r="AK286" s="142">
        <f>SUMIF(Entrada_Dados_Ano_2012!$C$264:$C$501,D286,Entrada_Dados_Ano_2012!$AT$264:$AT$501)</f>
        <v>0</v>
      </c>
      <c r="AL286" s="40">
        <f>SUMIF(Entrada_Dados_Ano_2012!$C$264:$C$501,D286,Entrada_Dados_Ano_2012!$AU$264:$AU$501)</f>
        <v>40</v>
      </c>
      <c r="AM286" s="40">
        <f>SUMIF(Entrada_Dados_Ano_2012!$C$264:$C$501,D286,Entrada_Dados_Ano_2012!$AV$264:$AV$501)</f>
        <v>0</v>
      </c>
      <c r="AN286" s="40">
        <f>SUMIF(Entrada_Dados_Ano_2012!$C$264:$C$501,D286,Entrada_Dados_Ano_2012!$AW$264:$AW$501)</f>
        <v>30</v>
      </c>
      <c r="AO286" s="40">
        <f>SUMIF(Entrada_Dados_Ano_2012!$C$264:$C$501,D286,Entrada_Dados_Ano_2012!$AX$264:$AX$501)</f>
        <v>0</v>
      </c>
      <c r="AP286" s="40">
        <f>SUMIF(Entrada_Dados_Ano_2012!$C$264:$C$501,D286,Entrada_Dados_Ano_2012!$AY$264:$AY$501)</f>
        <v>0</v>
      </c>
      <c r="AQ286" s="40">
        <f>SUMIF(Entrada_Dados_Ano_2012!$C$264:$C$501,D286,Entrada_Dados_Ano_2012!$AZ$264:$AZ$501)</f>
        <v>0</v>
      </c>
      <c r="AR286" s="40">
        <f>SUMIF(Entrada_Dados_Ano_2012!$C$264:$C$501,D286,Entrada_Dados_Ano_2012!$BA$264:$BA$501)</f>
        <v>0</v>
      </c>
      <c r="AS286" s="40">
        <f>SUMIF(Entrada_Dados_Ano_2012!$C$264:$C$501,D286,Entrada_Dados_Ano_2012!$BB$264:$BB$501)</f>
        <v>0</v>
      </c>
      <c r="AT286" s="40">
        <f>SUMIF(Entrada_Dados_Ano_2012!$C$264:$C$501,D286,Entrada_Dados_Ano_2012!$BC$264:$BC$501)</f>
        <v>0</v>
      </c>
      <c r="AU286" s="40">
        <f>SUMIF(Entrada_Dados_Ano_2012!$C$264:$C$501,D286,Entrada_Dados_Ano_2012!$BD$264:$BD$501)</f>
        <v>0</v>
      </c>
      <c r="AV286" s="40">
        <f>SUMIF(Entrada_Dados_Ano_2012!$C$264:$C$501,D286,Entrada_Dados_Ano_2012!$BE$264:$BE$501)</f>
        <v>0</v>
      </c>
      <c r="AW286" s="40">
        <f>SUMIF(Entrada_Dados_Ano_2012!$C$264:$C$501,D286,Entrada_Dados_Ano_2012!$BF$264:$BF$501)</f>
        <v>0</v>
      </c>
      <c r="AX286" s="40">
        <f>SUMIF(Entrada_Dados_Ano_2012!$C$264:$C$501,D286,Entrada_Dados_Ano_2012!$BG$264:$BG$501)</f>
        <v>0</v>
      </c>
      <c r="AY286" s="40">
        <f>SUMIF(Entrada_Dados_Ano_2012!$C$264:$C$501,D286,Entrada_Dados_Ano_2012!$BH$264:$BH$501)</f>
        <v>0</v>
      </c>
      <c r="AZ286" s="40">
        <f>SUMIF(Entrada_Dados_Ano_2012!$C$264:$C$501,D286,Entrada_Dados_Ano_2012!$BI$264:$BI$501)</f>
        <v>375</v>
      </c>
      <c r="BA286" s="55"/>
    </row>
    <row r="287" spans="1:53" ht="12.75" customHeight="1" x14ac:dyDescent="0.2">
      <c r="A287" s="123"/>
      <c r="B287" s="124">
        <v>26</v>
      </c>
      <c r="C287" s="121" t="s">
        <v>308</v>
      </c>
      <c r="D287" s="126" t="s">
        <v>84</v>
      </c>
      <c r="E287" s="40">
        <f>SUMIF(Entrada_Dados_Ano_2012!$C$264:$C$501,D287,Entrada_Dados_Ano_2012!$D$264:$D$501)</f>
        <v>0</v>
      </c>
      <c r="F287" s="40">
        <f>SUMIF(Entrada_Dados_Ano_2012!$C$264:$C$501,D287,Entrada_Dados_Ano_2012!$E$264:$E$501)</f>
        <v>1</v>
      </c>
      <c r="G287" s="40">
        <f>SUMIF(Entrada_Dados_Ano_2012!$C$264:$C$501,D287,Entrada_Dados_Ano_2012!$F$264:$F$501)</f>
        <v>0</v>
      </c>
      <c r="H287" s="40">
        <f>SUMIF(Entrada_Dados_Ano_2012!$C$264:$C$501,D287,Entrada_Dados_Ano_2012!$G$264:$G$501)</f>
        <v>0</v>
      </c>
      <c r="I287" s="40">
        <f>SUMIF(Entrada_Dados_Ano_2012!$C$264:$C$501,D287,Entrada_Dados_Ano_2012!$H$264:$H$501)</f>
        <v>0</v>
      </c>
      <c r="J287" s="40">
        <f>SUMIF(Entrada_Dados_Ano_2012!$C$264:$C$501,D287,Entrada_Dados_Ano_2012!$I$264:$I$501)</f>
        <v>0</v>
      </c>
      <c r="K287" s="40">
        <f>SUMIF(Entrada_Dados_Ano_2012!$C$264:$C$501,D287,Entrada_Dados_Ano_2012!$J$264:$J$501)</f>
        <v>0</v>
      </c>
      <c r="L287" s="40">
        <f>SUMIF(Entrada_Dados_Ano_2012!$C$264:$C$501,D287,Entrada_Dados_Ano_2012!$K$264:$K$501)</f>
        <v>0</v>
      </c>
      <c r="M287" s="40">
        <f>SUMIF(Entrada_Dados_Ano_2012!$C$264:$C$501,D287,Entrada_Dados_Ano_2012!$L$264:$L$501)</f>
        <v>0</v>
      </c>
      <c r="N287" s="40">
        <f>SUMIF(Entrada_Dados_Ano_2012!$C$264:$C$501,D287,Entrada_Dados_Ano_2012!$M$264:$M$501)</f>
        <v>0</v>
      </c>
      <c r="O287" s="40">
        <f>SUMIF(Entrada_Dados_Ano_2012!$C$264:$C$501,D287,Entrada_Dados_Ano_2012!$N$264:$N$501)</f>
        <v>0</v>
      </c>
      <c r="P287" s="40">
        <f>SUMIF(Entrada_Dados_Ano_2012!$C$264:$C$501,D287,Entrada_Dados_Ano_2012!$O$264:$O$501)</f>
        <v>0</v>
      </c>
      <c r="Q287" s="40">
        <f>SUMIF(Entrada_Dados_Ano_2012!$C$264:$C$501,D287,Entrada_Dados_Ano_2012!$P$264:$P$501)</f>
        <v>0</v>
      </c>
      <c r="R287" s="40">
        <f>SUMIF(Entrada_Dados_Ano_2012!$C$264:$C$501,D287,Entrada_Dados_Ano_2012!$Q$264:$Q$501)</f>
        <v>0</v>
      </c>
      <c r="S287" s="40">
        <f>SUMIF(Entrada_Dados_Ano_2012!$C$264:$C$501,D287,Entrada_Dados_Ano_2012!$R$264:$R$501)</f>
        <v>0</v>
      </c>
      <c r="T287" s="145">
        <f>SUMIF(Entrada_Dados_Ano_2012!$C$264:$C$501,D287,Entrada_Dados_Ano_2012!$S$264:$S$501)</f>
        <v>0</v>
      </c>
      <c r="U287" s="142">
        <f>SUMIF(Entrada_Dados_Ano_2012!$C$264:$C$501,D287,Entrada_Dados_Ano_2012!$Y$264:$Y$501)</f>
        <v>0</v>
      </c>
      <c r="V287" s="40">
        <f>SUMIF(Entrada_Dados_Ano_2012!$C$264:$C$501,D287,Entrada_Dados_Ano_2012!$Z$264:$Z$501)</f>
        <v>1</v>
      </c>
      <c r="W287" s="40">
        <f>SUMIF(Entrada_Dados_Ano_2012!$C$264:$C$501,D287,Entrada_Dados_Ano_2012!$AA$264:$AA$501)</f>
        <v>0</v>
      </c>
      <c r="X287" s="40">
        <f>SUMIF(Entrada_Dados_Ano_2012!$C$264:$C$501,D287,Entrada_Dados_Ano_2012!$AB$264:$AB$501)</f>
        <v>0</v>
      </c>
      <c r="Y287" s="40">
        <f>SUMIF(Entrada_Dados_Ano_2012!$C$264:$C$501,D287,Entrada_Dados_Ano_2012!$AC$264:$AC$501)</f>
        <v>0</v>
      </c>
      <c r="Z287" s="40">
        <f>SUMIF(Entrada_Dados_Ano_2012!$C$264:$C$501,D287,Entrada_Dados_Ano_2012!$AD$264:$AD$501)</f>
        <v>0</v>
      </c>
      <c r="AA287" s="40">
        <f>SUMIF(Entrada_Dados_Ano_2012!$C$264:$C$501,D287,Entrada_Dados_Ano_2012!$AE$264:$AE$501)</f>
        <v>0</v>
      </c>
      <c r="AB287" s="40">
        <f>SUMIF(Entrada_Dados_Ano_2012!$C$264:$C$501,D287,Entrada_Dados_Ano_2012!$AF$264:$AF$501)</f>
        <v>0</v>
      </c>
      <c r="AC287" s="40">
        <f>SUMIF(Entrada_Dados_Ano_2012!$C$264:$C$501,D287,Entrada_Dados_Ano_2012!$AG$264:$AG$501)</f>
        <v>0</v>
      </c>
      <c r="AD287" s="40">
        <f>SUMIF(Entrada_Dados_Ano_2012!$C$264:$C$501,D287,Entrada_Dados_Ano_2012!$AH$264:$AH$501)</f>
        <v>0</v>
      </c>
      <c r="AE287" s="40">
        <f>SUMIF(Entrada_Dados_Ano_2012!$C$264:$C$501,D287,Entrada_Dados_Ano_2012!$AI$264:$AI$501)</f>
        <v>0</v>
      </c>
      <c r="AF287" s="40">
        <f>SUMIF(Entrada_Dados_Ano_2012!$C$264:$C$501,D287,Entrada_Dados_Ano_2012!$AJ$264:$AJ$501)</f>
        <v>0</v>
      </c>
      <c r="AG287" s="40">
        <f>SUMIF(Entrada_Dados_Ano_2012!$C$264:$C$501,D287,Entrada_Dados_Ano_2012!$AK$264:$AK$501)</f>
        <v>0</v>
      </c>
      <c r="AH287" s="40">
        <f>SUMIF(Entrada_Dados_Ano_2012!$C$264:$C$501,D287,Entrada_Dados_Ano_2012!$AL$264:$AL$501)</f>
        <v>0</v>
      </c>
      <c r="AI287" s="40">
        <f>SUMIF(Entrada_Dados_Ano_2012!$C$264:$C$501,D287,Entrada_Dados_Ano_2012!$AM$264:$AM$501)</f>
        <v>0</v>
      </c>
      <c r="AJ287" s="145">
        <f>SUMIF(Entrada_Dados_Ano_2012!$C$264:$C$501,D287,Entrada_Dados_Ano_2012!$AN$264:$AN$501)</f>
        <v>0</v>
      </c>
      <c r="AK287" s="142">
        <f>SUMIF(Entrada_Dados_Ano_2012!$C$264:$C$501,D287,Entrada_Dados_Ano_2012!$AT$264:$AT$501)</f>
        <v>0</v>
      </c>
      <c r="AL287" s="40">
        <f>SUMIF(Entrada_Dados_Ano_2012!$C$264:$C$501,D287,Entrada_Dados_Ano_2012!$AU$264:$AU$501)</f>
        <v>20</v>
      </c>
      <c r="AM287" s="40">
        <f>SUMIF(Entrada_Dados_Ano_2012!$C$264:$C$501,D287,Entrada_Dados_Ano_2012!$AV$264:$AV$501)</f>
        <v>0</v>
      </c>
      <c r="AN287" s="40">
        <f>SUMIF(Entrada_Dados_Ano_2012!$C$264:$C$501,D287,Entrada_Dados_Ano_2012!$AW$264:$AW$501)</f>
        <v>0</v>
      </c>
      <c r="AO287" s="40">
        <f>SUMIF(Entrada_Dados_Ano_2012!$C$264:$C$501,D287,Entrada_Dados_Ano_2012!$AX$264:$AX$501)</f>
        <v>0</v>
      </c>
      <c r="AP287" s="40">
        <f>SUMIF(Entrada_Dados_Ano_2012!$C$264:$C$501,D287,Entrada_Dados_Ano_2012!$AY$264:$AY$501)</f>
        <v>0</v>
      </c>
      <c r="AQ287" s="40">
        <f>SUMIF(Entrada_Dados_Ano_2012!$C$264:$C$501,D287,Entrada_Dados_Ano_2012!$AZ$264:$AZ$501)</f>
        <v>0</v>
      </c>
      <c r="AR287" s="40">
        <f>SUMIF(Entrada_Dados_Ano_2012!$C$264:$C$501,D287,Entrada_Dados_Ano_2012!$BA$264:$BA$501)</f>
        <v>0</v>
      </c>
      <c r="AS287" s="40">
        <f>SUMIF(Entrada_Dados_Ano_2012!$C$264:$C$501,D287,Entrada_Dados_Ano_2012!$BB$264:$BB$501)</f>
        <v>0</v>
      </c>
      <c r="AT287" s="40">
        <f>SUMIF(Entrada_Dados_Ano_2012!$C$264:$C$501,D287,Entrada_Dados_Ano_2012!$BC$264:$BC$501)</f>
        <v>0</v>
      </c>
      <c r="AU287" s="40">
        <f>SUMIF(Entrada_Dados_Ano_2012!$C$264:$C$501,D287,Entrada_Dados_Ano_2012!$BD$264:$BD$501)</f>
        <v>0</v>
      </c>
      <c r="AV287" s="40">
        <f>SUMIF(Entrada_Dados_Ano_2012!$C$264:$C$501,D287,Entrada_Dados_Ano_2012!$BE$264:$BE$501)</f>
        <v>0</v>
      </c>
      <c r="AW287" s="40">
        <f>SUMIF(Entrada_Dados_Ano_2012!$C$264:$C$501,D287,Entrada_Dados_Ano_2012!$BF$264:$BF$501)</f>
        <v>0</v>
      </c>
      <c r="AX287" s="40">
        <f>SUMIF(Entrada_Dados_Ano_2012!$C$264:$C$501,D287,Entrada_Dados_Ano_2012!$BG$264:$BG$501)</f>
        <v>0</v>
      </c>
      <c r="AY287" s="40">
        <f>SUMIF(Entrada_Dados_Ano_2012!$C$264:$C$501,D287,Entrada_Dados_Ano_2012!$BH$264:$BH$501)</f>
        <v>0</v>
      </c>
      <c r="AZ287" s="40">
        <f>SUMIF(Entrada_Dados_Ano_2012!$C$264:$C$501,D287,Entrada_Dados_Ano_2012!$BI$264:$BI$501)</f>
        <v>0</v>
      </c>
      <c r="BA287" s="55"/>
    </row>
    <row r="288" spans="1:53" ht="12.75" customHeight="1" x14ac:dyDescent="0.2">
      <c r="A288" s="123"/>
      <c r="B288" s="124">
        <v>27</v>
      </c>
      <c r="C288" s="121" t="s">
        <v>309</v>
      </c>
      <c r="D288" s="126" t="s">
        <v>85</v>
      </c>
      <c r="E288" s="40">
        <f>SUMIF(Entrada_Dados_Ano_2012!$C$264:$C$501,D288,Entrada_Dados_Ano_2012!$D$264:$D$501)</f>
        <v>0</v>
      </c>
      <c r="F288" s="40">
        <f>SUMIF(Entrada_Dados_Ano_2012!$C$264:$C$501,D288,Entrada_Dados_Ano_2012!$E$264:$E$501)</f>
        <v>40</v>
      </c>
      <c r="G288" s="40">
        <f>SUMIF(Entrada_Dados_Ano_2012!$C$264:$C$501,D288,Entrada_Dados_Ano_2012!$F$264:$F$501)</f>
        <v>0</v>
      </c>
      <c r="H288" s="40">
        <f>SUMIF(Entrada_Dados_Ano_2012!$C$264:$C$501,D288,Entrada_Dados_Ano_2012!$G$264:$G$501)</f>
        <v>0</v>
      </c>
      <c r="I288" s="40">
        <f>SUMIF(Entrada_Dados_Ano_2012!$C$264:$C$501,D288,Entrada_Dados_Ano_2012!$H$264:$H$501)</f>
        <v>5</v>
      </c>
      <c r="J288" s="40">
        <f>SUMIF(Entrada_Dados_Ano_2012!$C$264:$C$501,D288,Entrada_Dados_Ano_2012!$I$264:$I$501)</f>
        <v>0</v>
      </c>
      <c r="K288" s="40">
        <f>SUMIF(Entrada_Dados_Ano_2012!$C$264:$C$501,D288,Entrada_Dados_Ano_2012!$J$264:$J$501)</f>
        <v>0</v>
      </c>
      <c r="L288" s="40">
        <f>SUMIF(Entrada_Dados_Ano_2012!$C$264:$C$501,D288,Entrada_Dados_Ano_2012!$K$264:$K$501)</f>
        <v>0</v>
      </c>
      <c r="M288" s="40">
        <f>SUMIF(Entrada_Dados_Ano_2012!$C$264:$C$501,D288,Entrada_Dados_Ano_2012!$L$264:$L$501)</f>
        <v>0</v>
      </c>
      <c r="N288" s="40">
        <f>SUMIF(Entrada_Dados_Ano_2012!$C$264:$C$501,D288,Entrada_Dados_Ano_2012!$M$264:$M$501)</f>
        <v>0</v>
      </c>
      <c r="O288" s="40">
        <f>SUMIF(Entrada_Dados_Ano_2012!$C$264:$C$501,D288,Entrada_Dados_Ano_2012!$N$264:$N$501)</f>
        <v>0</v>
      </c>
      <c r="P288" s="40">
        <f>SUMIF(Entrada_Dados_Ano_2012!$C$264:$C$501,D288,Entrada_Dados_Ano_2012!$O$264:$O$501)</f>
        <v>0</v>
      </c>
      <c r="Q288" s="40">
        <f>SUMIF(Entrada_Dados_Ano_2012!$C$264:$C$501,D288,Entrada_Dados_Ano_2012!$P$264:$P$501)</f>
        <v>0</v>
      </c>
      <c r="R288" s="40">
        <f>SUMIF(Entrada_Dados_Ano_2012!$C$264:$C$501,D288,Entrada_Dados_Ano_2012!$Q$264:$Q$501)</f>
        <v>5</v>
      </c>
      <c r="S288" s="40">
        <f>SUMIF(Entrada_Dados_Ano_2012!$C$264:$C$501,D288,Entrada_Dados_Ano_2012!$R$264:$R$501)</f>
        <v>0</v>
      </c>
      <c r="T288" s="145">
        <f>SUMIF(Entrada_Dados_Ano_2012!$C$264:$C$501,D288,Entrada_Dados_Ano_2012!$S$264:$S$501)</f>
        <v>0</v>
      </c>
      <c r="U288" s="142">
        <f>SUMIF(Entrada_Dados_Ano_2012!$C$264:$C$501,D288,Entrada_Dados_Ano_2012!$Y$264:$Y$501)</f>
        <v>0</v>
      </c>
      <c r="V288" s="40">
        <f>SUMIF(Entrada_Dados_Ano_2012!$C$264:$C$501,D288,Entrada_Dados_Ano_2012!$Z$264:$Z$501)</f>
        <v>40</v>
      </c>
      <c r="W288" s="40">
        <f>SUMIF(Entrada_Dados_Ano_2012!$C$264:$C$501,D288,Entrada_Dados_Ano_2012!$AA$264:$AA$501)</f>
        <v>0</v>
      </c>
      <c r="X288" s="40">
        <f>SUMIF(Entrada_Dados_Ano_2012!$C$264:$C$501,D288,Entrada_Dados_Ano_2012!$AB$264:$AB$501)</f>
        <v>0</v>
      </c>
      <c r="Y288" s="40">
        <f>SUMIF(Entrada_Dados_Ano_2012!$C$264:$C$501,D288,Entrada_Dados_Ano_2012!$AC$264:$AC$501)</f>
        <v>5</v>
      </c>
      <c r="Z288" s="40">
        <f>SUMIF(Entrada_Dados_Ano_2012!$C$264:$C$501,D288,Entrada_Dados_Ano_2012!$AD$264:$AD$501)</f>
        <v>0</v>
      </c>
      <c r="AA288" s="40">
        <f>SUMIF(Entrada_Dados_Ano_2012!$C$264:$C$501,D288,Entrada_Dados_Ano_2012!$AE$264:$AE$501)</f>
        <v>0</v>
      </c>
      <c r="AB288" s="40">
        <f>SUMIF(Entrada_Dados_Ano_2012!$C$264:$C$501,D288,Entrada_Dados_Ano_2012!$AF$264:$AF$501)</f>
        <v>0</v>
      </c>
      <c r="AC288" s="40">
        <f>SUMIF(Entrada_Dados_Ano_2012!$C$264:$C$501,D288,Entrada_Dados_Ano_2012!$AG$264:$AG$501)</f>
        <v>0</v>
      </c>
      <c r="AD288" s="40">
        <f>SUMIF(Entrada_Dados_Ano_2012!$C$264:$C$501,D288,Entrada_Dados_Ano_2012!$AH$264:$AH$501)</f>
        <v>0</v>
      </c>
      <c r="AE288" s="40">
        <f>SUMIF(Entrada_Dados_Ano_2012!$C$264:$C$501,D288,Entrada_Dados_Ano_2012!$AI$264:$AI$501)</f>
        <v>0</v>
      </c>
      <c r="AF288" s="40">
        <f>SUMIF(Entrada_Dados_Ano_2012!$C$264:$C$501,D288,Entrada_Dados_Ano_2012!$AJ$264:$AJ$501)</f>
        <v>0</v>
      </c>
      <c r="AG288" s="40">
        <f>SUMIF(Entrada_Dados_Ano_2012!$C$264:$C$501,D288,Entrada_Dados_Ano_2012!$AK$264:$AK$501)</f>
        <v>0</v>
      </c>
      <c r="AH288" s="40">
        <f>SUMIF(Entrada_Dados_Ano_2012!$C$264:$C$501,D288,Entrada_Dados_Ano_2012!$AL$264:$AL$501)</f>
        <v>5</v>
      </c>
      <c r="AI288" s="40">
        <f>SUMIF(Entrada_Dados_Ano_2012!$C$264:$C$501,D288,Entrada_Dados_Ano_2012!$AM$264:$AM$501)</f>
        <v>0</v>
      </c>
      <c r="AJ288" s="145">
        <f>SUMIF(Entrada_Dados_Ano_2012!$C$264:$C$501,D288,Entrada_Dados_Ano_2012!$AN$264:$AN$501)</f>
        <v>0</v>
      </c>
      <c r="AK288" s="142">
        <f>SUMIF(Entrada_Dados_Ano_2012!$C$264:$C$501,D288,Entrada_Dados_Ano_2012!$AT$264:$AT$501)</f>
        <v>0</v>
      </c>
      <c r="AL288" s="40">
        <f>SUMIF(Entrada_Dados_Ano_2012!$C$264:$C$501,D288,Entrada_Dados_Ano_2012!$AU$264:$AU$501)</f>
        <v>400</v>
      </c>
      <c r="AM288" s="40">
        <f>SUMIF(Entrada_Dados_Ano_2012!$C$264:$C$501,D288,Entrada_Dados_Ano_2012!$AV$264:$AV$501)</f>
        <v>0</v>
      </c>
      <c r="AN288" s="40">
        <f>SUMIF(Entrada_Dados_Ano_2012!$C$264:$C$501,D288,Entrada_Dados_Ano_2012!$AW$264:$AW$501)</f>
        <v>0</v>
      </c>
      <c r="AO288" s="40">
        <f>SUMIF(Entrada_Dados_Ano_2012!$C$264:$C$501,D288,Entrada_Dados_Ano_2012!$AX$264:$AX$501)</f>
        <v>60</v>
      </c>
      <c r="AP288" s="40">
        <f>SUMIF(Entrada_Dados_Ano_2012!$C$264:$C$501,D288,Entrada_Dados_Ano_2012!$AY$264:$AY$501)</f>
        <v>0</v>
      </c>
      <c r="AQ288" s="40">
        <f>SUMIF(Entrada_Dados_Ano_2012!$C$264:$C$501,D288,Entrada_Dados_Ano_2012!$AZ$264:$AZ$501)</f>
        <v>0</v>
      </c>
      <c r="AR288" s="40">
        <f>SUMIF(Entrada_Dados_Ano_2012!$C$264:$C$501,D288,Entrada_Dados_Ano_2012!$BA$264:$BA$501)</f>
        <v>0</v>
      </c>
      <c r="AS288" s="40">
        <f>SUMIF(Entrada_Dados_Ano_2012!$C$264:$C$501,D288,Entrada_Dados_Ano_2012!$BB$264:$BB$501)</f>
        <v>0</v>
      </c>
      <c r="AT288" s="40">
        <f>SUMIF(Entrada_Dados_Ano_2012!$C$264:$C$501,D288,Entrada_Dados_Ano_2012!$BC$264:$BC$501)</f>
        <v>0</v>
      </c>
      <c r="AU288" s="40">
        <f>SUMIF(Entrada_Dados_Ano_2012!$C$264:$C$501,D288,Entrada_Dados_Ano_2012!$BD$264:$BD$501)</f>
        <v>0</v>
      </c>
      <c r="AV288" s="40">
        <f>SUMIF(Entrada_Dados_Ano_2012!$C$264:$C$501,D288,Entrada_Dados_Ano_2012!$BE$264:$BE$501)</f>
        <v>0</v>
      </c>
      <c r="AW288" s="40">
        <f>SUMIF(Entrada_Dados_Ano_2012!$C$264:$C$501,D288,Entrada_Dados_Ano_2012!$BF$264:$BF$501)</f>
        <v>0</v>
      </c>
      <c r="AX288" s="40">
        <f>SUMIF(Entrada_Dados_Ano_2012!$C$264:$C$501,D288,Entrada_Dados_Ano_2012!$BG$264:$BG$501)</f>
        <v>63</v>
      </c>
      <c r="AY288" s="40">
        <f>SUMIF(Entrada_Dados_Ano_2012!$C$264:$C$501,D288,Entrada_Dados_Ano_2012!$BH$264:$BH$501)</f>
        <v>0</v>
      </c>
      <c r="AZ288" s="40">
        <f>SUMIF(Entrada_Dados_Ano_2012!$C$264:$C$501,D288,Entrada_Dados_Ano_2012!$BI$264:$BI$501)</f>
        <v>0</v>
      </c>
      <c r="BA288" s="55"/>
    </row>
    <row r="289" spans="1:53" ht="12.75" customHeight="1" x14ac:dyDescent="0.2">
      <c r="A289" s="123"/>
      <c r="B289" s="124">
        <v>28</v>
      </c>
      <c r="C289" s="121" t="s">
        <v>310</v>
      </c>
      <c r="D289" s="126" t="s">
        <v>86</v>
      </c>
      <c r="E289" s="40">
        <f>SUMIF(Entrada_Dados_Ano_2012!$C$264:$C$501,D289,Entrada_Dados_Ano_2012!$D$264:$D$501)</f>
        <v>0</v>
      </c>
      <c r="F289" s="40">
        <f>SUMIF(Entrada_Dados_Ano_2012!$C$264:$C$501,D289,Entrada_Dados_Ano_2012!$E$264:$E$501)</f>
        <v>0</v>
      </c>
      <c r="G289" s="40">
        <f>SUMIF(Entrada_Dados_Ano_2012!$C$264:$C$501,D289,Entrada_Dados_Ano_2012!$F$264:$F$501)</f>
        <v>0</v>
      </c>
      <c r="H289" s="40">
        <f>SUMIF(Entrada_Dados_Ano_2012!$C$264:$C$501,D289,Entrada_Dados_Ano_2012!$G$264:$G$501)</f>
        <v>0</v>
      </c>
      <c r="I289" s="40">
        <f>SUMIF(Entrada_Dados_Ano_2012!$C$264:$C$501,D289,Entrada_Dados_Ano_2012!$H$264:$H$501)</f>
        <v>0</v>
      </c>
      <c r="J289" s="40">
        <f>SUMIF(Entrada_Dados_Ano_2012!$C$264:$C$501,D289,Entrada_Dados_Ano_2012!$I$264:$I$501)</f>
        <v>0</v>
      </c>
      <c r="K289" s="40">
        <f>SUMIF(Entrada_Dados_Ano_2012!$C$264:$C$501,D289,Entrada_Dados_Ano_2012!$J$264:$J$501)</f>
        <v>0</v>
      </c>
      <c r="L289" s="40">
        <f>SUMIF(Entrada_Dados_Ano_2012!$C$264:$C$501,D289,Entrada_Dados_Ano_2012!$K$264:$K$501)</f>
        <v>0</v>
      </c>
      <c r="M289" s="40">
        <f>SUMIF(Entrada_Dados_Ano_2012!$C$264:$C$501,D289,Entrada_Dados_Ano_2012!$L$264:$L$501)</f>
        <v>0</v>
      </c>
      <c r="N289" s="40">
        <f>SUMIF(Entrada_Dados_Ano_2012!$C$264:$C$501,D289,Entrada_Dados_Ano_2012!$M$264:$M$501)</f>
        <v>0</v>
      </c>
      <c r="O289" s="40">
        <f>SUMIF(Entrada_Dados_Ano_2012!$C$264:$C$501,D289,Entrada_Dados_Ano_2012!$N$264:$N$501)</f>
        <v>0</v>
      </c>
      <c r="P289" s="40">
        <f>SUMIF(Entrada_Dados_Ano_2012!$C$264:$C$501,D289,Entrada_Dados_Ano_2012!$O$264:$O$501)</f>
        <v>0</v>
      </c>
      <c r="Q289" s="40">
        <f>SUMIF(Entrada_Dados_Ano_2012!$C$264:$C$501,D289,Entrada_Dados_Ano_2012!$P$264:$P$501)</f>
        <v>0</v>
      </c>
      <c r="R289" s="40">
        <f>SUMIF(Entrada_Dados_Ano_2012!$C$264:$C$501,D289,Entrada_Dados_Ano_2012!$Q$264:$Q$501)</f>
        <v>0</v>
      </c>
      <c r="S289" s="40">
        <f>SUMIF(Entrada_Dados_Ano_2012!$C$264:$C$501,D289,Entrada_Dados_Ano_2012!$R$264:$R$501)</f>
        <v>0</v>
      </c>
      <c r="T289" s="145">
        <f>SUMIF(Entrada_Dados_Ano_2012!$C$264:$C$501,D289,Entrada_Dados_Ano_2012!$S$264:$S$501)</f>
        <v>0</v>
      </c>
      <c r="U289" s="142">
        <f>SUMIF(Entrada_Dados_Ano_2012!$C$264:$C$501,D289,Entrada_Dados_Ano_2012!$Y$264:$Y$501)</f>
        <v>0</v>
      </c>
      <c r="V289" s="40">
        <f>SUMIF(Entrada_Dados_Ano_2012!$C$264:$C$501,D289,Entrada_Dados_Ano_2012!$Z$264:$Z$501)</f>
        <v>0</v>
      </c>
      <c r="W289" s="40">
        <f>SUMIF(Entrada_Dados_Ano_2012!$C$264:$C$501,D289,Entrada_Dados_Ano_2012!$AA$264:$AA$501)</f>
        <v>0</v>
      </c>
      <c r="X289" s="40">
        <f>SUMIF(Entrada_Dados_Ano_2012!$C$264:$C$501,D289,Entrada_Dados_Ano_2012!$AB$264:$AB$501)</f>
        <v>0</v>
      </c>
      <c r="Y289" s="40">
        <f>SUMIF(Entrada_Dados_Ano_2012!$C$264:$C$501,D289,Entrada_Dados_Ano_2012!$AC$264:$AC$501)</f>
        <v>0</v>
      </c>
      <c r="Z289" s="40">
        <f>SUMIF(Entrada_Dados_Ano_2012!$C$264:$C$501,D289,Entrada_Dados_Ano_2012!$AD$264:$AD$501)</f>
        <v>0</v>
      </c>
      <c r="AA289" s="40">
        <f>SUMIF(Entrada_Dados_Ano_2012!$C$264:$C$501,D289,Entrada_Dados_Ano_2012!$AE$264:$AE$501)</f>
        <v>0</v>
      </c>
      <c r="AB289" s="40">
        <f>SUMIF(Entrada_Dados_Ano_2012!$C$264:$C$501,D289,Entrada_Dados_Ano_2012!$AF$264:$AF$501)</f>
        <v>0</v>
      </c>
      <c r="AC289" s="40">
        <f>SUMIF(Entrada_Dados_Ano_2012!$C$264:$C$501,D289,Entrada_Dados_Ano_2012!$AG$264:$AG$501)</f>
        <v>0</v>
      </c>
      <c r="AD289" s="40">
        <f>SUMIF(Entrada_Dados_Ano_2012!$C$264:$C$501,D289,Entrada_Dados_Ano_2012!$AH$264:$AH$501)</f>
        <v>0</v>
      </c>
      <c r="AE289" s="40">
        <f>SUMIF(Entrada_Dados_Ano_2012!$C$264:$C$501,D289,Entrada_Dados_Ano_2012!$AI$264:$AI$501)</f>
        <v>0</v>
      </c>
      <c r="AF289" s="40">
        <f>SUMIF(Entrada_Dados_Ano_2012!$C$264:$C$501,D289,Entrada_Dados_Ano_2012!$AJ$264:$AJ$501)</f>
        <v>0</v>
      </c>
      <c r="AG289" s="40">
        <f>SUMIF(Entrada_Dados_Ano_2012!$C$264:$C$501,D289,Entrada_Dados_Ano_2012!$AK$264:$AK$501)</f>
        <v>0</v>
      </c>
      <c r="AH289" s="40">
        <f>SUMIF(Entrada_Dados_Ano_2012!$C$264:$C$501,D289,Entrada_Dados_Ano_2012!$AL$264:$AL$501)</f>
        <v>0</v>
      </c>
      <c r="AI289" s="40">
        <f>SUMIF(Entrada_Dados_Ano_2012!$C$264:$C$501,D289,Entrada_Dados_Ano_2012!$AM$264:$AM$501)</f>
        <v>0</v>
      </c>
      <c r="AJ289" s="145">
        <f>SUMIF(Entrada_Dados_Ano_2012!$C$264:$C$501,D289,Entrada_Dados_Ano_2012!$AN$264:$AN$501)</f>
        <v>0</v>
      </c>
      <c r="AK289" s="142">
        <f>SUMIF(Entrada_Dados_Ano_2012!$C$264:$C$501,D289,Entrada_Dados_Ano_2012!$AT$264:$AT$501)</f>
        <v>0</v>
      </c>
      <c r="AL289" s="40">
        <f>SUMIF(Entrada_Dados_Ano_2012!$C$264:$C$501,D289,Entrada_Dados_Ano_2012!$AU$264:$AU$501)</f>
        <v>0</v>
      </c>
      <c r="AM289" s="40">
        <f>SUMIF(Entrada_Dados_Ano_2012!$C$264:$C$501,D289,Entrada_Dados_Ano_2012!$AV$264:$AV$501)</f>
        <v>0</v>
      </c>
      <c r="AN289" s="40">
        <f>SUMIF(Entrada_Dados_Ano_2012!$C$264:$C$501,D289,Entrada_Dados_Ano_2012!$AW$264:$AW$501)</f>
        <v>0</v>
      </c>
      <c r="AO289" s="40">
        <f>SUMIF(Entrada_Dados_Ano_2012!$C$264:$C$501,D289,Entrada_Dados_Ano_2012!$AX$264:$AX$501)</f>
        <v>0</v>
      </c>
      <c r="AP289" s="40">
        <f>SUMIF(Entrada_Dados_Ano_2012!$C$264:$C$501,D289,Entrada_Dados_Ano_2012!$AY$264:$AY$501)</f>
        <v>0</v>
      </c>
      <c r="AQ289" s="40">
        <f>SUMIF(Entrada_Dados_Ano_2012!$C$264:$C$501,D289,Entrada_Dados_Ano_2012!$AZ$264:$AZ$501)</f>
        <v>0</v>
      </c>
      <c r="AR289" s="40">
        <f>SUMIF(Entrada_Dados_Ano_2012!$C$264:$C$501,D289,Entrada_Dados_Ano_2012!$BA$264:$BA$501)</f>
        <v>0</v>
      </c>
      <c r="AS289" s="40">
        <f>SUMIF(Entrada_Dados_Ano_2012!$C$264:$C$501,D289,Entrada_Dados_Ano_2012!$BB$264:$BB$501)</f>
        <v>0</v>
      </c>
      <c r="AT289" s="40">
        <f>SUMIF(Entrada_Dados_Ano_2012!$C$264:$C$501,D289,Entrada_Dados_Ano_2012!$BC$264:$BC$501)</f>
        <v>0</v>
      </c>
      <c r="AU289" s="40">
        <f>SUMIF(Entrada_Dados_Ano_2012!$C$264:$C$501,D289,Entrada_Dados_Ano_2012!$BD$264:$BD$501)</f>
        <v>0</v>
      </c>
      <c r="AV289" s="40">
        <f>SUMIF(Entrada_Dados_Ano_2012!$C$264:$C$501,D289,Entrada_Dados_Ano_2012!$BE$264:$BE$501)</f>
        <v>0</v>
      </c>
      <c r="AW289" s="40">
        <f>SUMIF(Entrada_Dados_Ano_2012!$C$264:$C$501,D289,Entrada_Dados_Ano_2012!$BF$264:$BF$501)</f>
        <v>0</v>
      </c>
      <c r="AX289" s="40">
        <f>SUMIF(Entrada_Dados_Ano_2012!$C$264:$C$501,D289,Entrada_Dados_Ano_2012!$BG$264:$BG$501)</f>
        <v>0</v>
      </c>
      <c r="AY289" s="40">
        <f>SUMIF(Entrada_Dados_Ano_2012!$C$264:$C$501,D289,Entrada_Dados_Ano_2012!$BH$264:$BH$501)</f>
        <v>0</v>
      </c>
      <c r="AZ289" s="40">
        <f>SUMIF(Entrada_Dados_Ano_2012!$C$264:$C$501,D289,Entrada_Dados_Ano_2012!$BI$264:$BI$501)</f>
        <v>0</v>
      </c>
      <c r="BA289" s="55"/>
    </row>
    <row r="290" spans="1:53" ht="12.75" customHeight="1" x14ac:dyDescent="0.2">
      <c r="A290" s="123"/>
      <c r="B290" s="124">
        <v>29</v>
      </c>
      <c r="C290" s="121" t="s">
        <v>311</v>
      </c>
      <c r="D290" s="126" t="s">
        <v>87</v>
      </c>
      <c r="E290" s="40">
        <f>SUMIF(Entrada_Dados_Ano_2012!$C$264:$C$501,D290,Entrada_Dados_Ano_2012!$D$264:$D$501)</f>
        <v>0</v>
      </c>
      <c r="F290" s="40">
        <f>SUMIF(Entrada_Dados_Ano_2012!$C$264:$C$501,D290,Entrada_Dados_Ano_2012!$E$264:$E$501)</f>
        <v>20</v>
      </c>
      <c r="G290" s="40">
        <f>SUMIF(Entrada_Dados_Ano_2012!$C$264:$C$501,D290,Entrada_Dados_Ano_2012!$F$264:$F$501)</f>
        <v>0</v>
      </c>
      <c r="H290" s="40">
        <f>SUMIF(Entrada_Dados_Ano_2012!$C$264:$C$501,D290,Entrada_Dados_Ano_2012!$G$264:$G$501)</f>
        <v>0</v>
      </c>
      <c r="I290" s="40">
        <f>SUMIF(Entrada_Dados_Ano_2012!$C$264:$C$501,D290,Entrada_Dados_Ano_2012!$H$264:$H$501)</f>
        <v>0</v>
      </c>
      <c r="J290" s="40">
        <f>SUMIF(Entrada_Dados_Ano_2012!$C$264:$C$501,D290,Entrada_Dados_Ano_2012!$I$264:$I$501)</f>
        <v>0</v>
      </c>
      <c r="K290" s="40">
        <f>SUMIF(Entrada_Dados_Ano_2012!$C$264:$C$501,D290,Entrada_Dados_Ano_2012!$J$264:$J$501)</f>
        <v>0</v>
      </c>
      <c r="L290" s="40">
        <f>SUMIF(Entrada_Dados_Ano_2012!$C$264:$C$501,D290,Entrada_Dados_Ano_2012!$K$264:$K$501)</f>
        <v>0</v>
      </c>
      <c r="M290" s="40">
        <f>SUMIF(Entrada_Dados_Ano_2012!$C$264:$C$501,D290,Entrada_Dados_Ano_2012!$L$264:$L$501)</f>
        <v>0</v>
      </c>
      <c r="N290" s="40">
        <f>SUMIF(Entrada_Dados_Ano_2012!$C$264:$C$501,D290,Entrada_Dados_Ano_2012!$M$264:$M$501)</f>
        <v>0</v>
      </c>
      <c r="O290" s="40">
        <f>SUMIF(Entrada_Dados_Ano_2012!$C$264:$C$501,D290,Entrada_Dados_Ano_2012!$N$264:$N$501)</f>
        <v>0</v>
      </c>
      <c r="P290" s="40">
        <f>SUMIF(Entrada_Dados_Ano_2012!$C$264:$C$501,D290,Entrada_Dados_Ano_2012!$O$264:$O$501)</f>
        <v>0</v>
      </c>
      <c r="Q290" s="40">
        <f>SUMIF(Entrada_Dados_Ano_2012!$C$264:$C$501,D290,Entrada_Dados_Ano_2012!$P$264:$P$501)</f>
        <v>0</v>
      </c>
      <c r="R290" s="40">
        <f>SUMIF(Entrada_Dados_Ano_2012!$C$264:$C$501,D290,Entrada_Dados_Ano_2012!$Q$264:$Q$501)</f>
        <v>80</v>
      </c>
      <c r="S290" s="40">
        <f>SUMIF(Entrada_Dados_Ano_2012!$C$264:$C$501,D290,Entrada_Dados_Ano_2012!$R$264:$R$501)</f>
        <v>0</v>
      </c>
      <c r="T290" s="145">
        <f>SUMIF(Entrada_Dados_Ano_2012!$C$264:$C$501,D290,Entrada_Dados_Ano_2012!$S$264:$S$501)</f>
        <v>0</v>
      </c>
      <c r="U290" s="142">
        <f>SUMIF(Entrada_Dados_Ano_2012!$C$264:$C$501,D290,Entrada_Dados_Ano_2012!$Y$264:$Y$501)</f>
        <v>0</v>
      </c>
      <c r="V290" s="40">
        <f>SUMIF(Entrada_Dados_Ano_2012!$C$264:$C$501,D290,Entrada_Dados_Ano_2012!$Z$264:$Z$501)</f>
        <v>20</v>
      </c>
      <c r="W290" s="40">
        <f>SUMIF(Entrada_Dados_Ano_2012!$C$264:$C$501,D290,Entrada_Dados_Ano_2012!$AA$264:$AA$501)</f>
        <v>0</v>
      </c>
      <c r="X290" s="40">
        <f>SUMIF(Entrada_Dados_Ano_2012!$C$264:$C$501,D290,Entrada_Dados_Ano_2012!$AB$264:$AB$501)</f>
        <v>0</v>
      </c>
      <c r="Y290" s="40">
        <f>SUMIF(Entrada_Dados_Ano_2012!$C$264:$C$501,D290,Entrada_Dados_Ano_2012!$AC$264:$AC$501)</f>
        <v>0</v>
      </c>
      <c r="Z290" s="40">
        <f>SUMIF(Entrada_Dados_Ano_2012!$C$264:$C$501,D290,Entrada_Dados_Ano_2012!$AD$264:$AD$501)</f>
        <v>0</v>
      </c>
      <c r="AA290" s="40">
        <f>SUMIF(Entrada_Dados_Ano_2012!$C$264:$C$501,D290,Entrada_Dados_Ano_2012!$AE$264:$AE$501)</f>
        <v>0</v>
      </c>
      <c r="AB290" s="40">
        <f>SUMIF(Entrada_Dados_Ano_2012!$C$264:$C$501,D290,Entrada_Dados_Ano_2012!$AF$264:$AF$501)</f>
        <v>0</v>
      </c>
      <c r="AC290" s="40">
        <f>SUMIF(Entrada_Dados_Ano_2012!$C$264:$C$501,D290,Entrada_Dados_Ano_2012!$AG$264:$AG$501)</f>
        <v>0</v>
      </c>
      <c r="AD290" s="40">
        <f>SUMIF(Entrada_Dados_Ano_2012!$C$264:$C$501,D290,Entrada_Dados_Ano_2012!$AH$264:$AH$501)</f>
        <v>0</v>
      </c>
      <c r="AE290" s="40">
        <f>SUMIF(Entrada_Dados_Ano_2012!$C$264:$C$501,D290,Entrada_Dados_Ano_2012!$AI$264:$AI$501)</f>
        <v>0</v>
      </c>
      <c r="AF290" s="40">
        <f>SUMIF(Entrada_Dados_Ano_2012!$C$264:$C$501,D290,Entrada_Dados_Ano_2012!$AJ$264:$AJ$501)</f>
        <v>0</v>
      </c>
      <c r="AG290" s="40">
        <f>SUMIF(Entrada_Dados_Ano_2012!$C$264:$C$501,D290,Entrada_Dados_Ano_2012!$AK$264:$AK$501)</f>
        <v>0</v>
      </c>
      <c r="AH290" s="40">
        <f>SUMIF(Entrada_Dados_Ano_2012!$C$264:$C$501,D290,Entrada_Dados_Ano_2012!$AL$264:$AL$501)</f>
        <v>80</v>
      </c>
      <c r="AI290" s="40">
        <f>SUMIF(Entrada_Dados_Ano_2012!$C$264:$C$501,D290,Entrada_Dados_Ano_2012!$AM$264:$AM$501)</f>
        <v>0</v>
      </c>
      <c r="AJ290" s="145">
        <f>SUMIF(Entrada_Dados_Ano_2012!$C$264:$C$501,D290,Entrada_Dados_Ano_2012!$AN$264:$AN$501)</f>
        <v>0</v>
      </c>
      <c r="AK290" s="142">
        <f>SUMIF(Entrada_Dados_Ano_2012!$C$264:$C$501,D290,Entrada_Dados_Ano_2012!$AT$264:$AT$501)</f>
        <v>0</v>
      </c>
      <c r="AL290" s="40">
        <f>SUMIF(Entrada_Dados_Ano_2012!$C$264:$C$501,D290,Entrada_Dados_Ano_2012!$AU$264:$AU$501)</f>
        <v>176</v>
      </c>
      <c r="AM290" s="40">
        <f>SUMIF(Entrada_Dados_Ano_2012!$C$264:$C$501,D290,Entrada_Dados_Ano_2012!$AV$264:$AV$501)</f>
        <v>0</v>
      </c>
      <c r="AN290" s="40">
        <f>SUMIF(Entrada_Dados_Ano_2012!$C$264:$C$501,D290,Entrada_Dados_Ano_2012!$AW$264:$AW$501)</f>
        <v>0</v>
      </c>
      <c r="AO290" s="40">
        <f>SUMIF(Entrada_Dados_Ano_2012!$C$264:$C$501,D290,Entrada_Dados_Ano_2012!$AX$264:$AX$501)</f>
        <v>0</v>
      </c>
      <c r="AP290" s="40">
        <f>SUMIF(Entrada_Dados_Ano_2012!$C$264:$C$501,D290,Entrada_Dados_Ano_2012!$AY$264:$AY$501)</f>
        <v>0</v>
      </c>
      <c r="AQ290" s="40">
        <f>SUMIF(Entrada_Dados_Ano_2012!$C$264:$C$501,D290,Entrada_Dados_Ano_2012!$AZ$264:$AZ$501)</f>
        <v>0</v>
      </c>
      <c r="AR290" s="40">
        <f>SUMIF(Entrada_Dados_Ano_2012!$C$264:$C$501,D290,Entrada_Dados_Ano_2012!$BA$264:$BA$501)</f>
        <v>0</v>
      </c>
      <c r="AS290" s="40">
        <f>SUMIF(Entrada_Dados_Ano_2012!$C$264:$C$501,D290,Entrada_Dados_Ano_2012!$BB$264:$BB$501)</f>
        <v>0</v>
      </c>
      <c r="AT290" s="40">
        <f>SUMIF(Entrada_Dados_Ano_2012!$C$264:$C$501,D290,Entrada_Dados_Ano_2012!$BC$264:$BC$501)</f>
        <v>0</v>
      </c>
      <c r="AU290" s="40">
        <f>SUMIF(Entrada_Dados_Ano_2012!$C$264:$C$501,D290,Entrada_Dados_Ano_2012!$BD$264:$BD$501)</f>
        <v>0</v>
      </c>
      <c r="AV290" s="40">
        <f>SUMIF(Entrada_Dados_Ano_2012!$C$264:$C$501,D290,Entrada_Dados_Ano_2012!$BE$264:$BE$501)</f>
        <v>0</v>
      </c>
      <c r="AW290" s="40">
        <f>SUMIF(Entrada_Dados_Ano_2012!$C$264:$C$501,D290,Entrada_Dados_Ano_2012!$BF$264:$BF$501)</f>
        <v>0</v>
      </c>
      <c r="AX290" s="40">
        <f>SUMIF(Entrada_Dados_Ano_2012!$C$264:$C$501,D290,Entrada_Dados_Ano_2012!$BG$264:$BG$501)</f>
        <v>1100</v>
      </c>
      <c r="AY290" s="40">
        <f>SUMIF(Entrada_Dados_Ano_2012!$C$264:$C$501,D290,Entrada_Dados_Ano_2012!$BH$264:$BH$501)</f>
        <v>0</v>
      </c>
      <c r="AZ290" s="40">
        <f>SUMIF(Entrada_Dados_Ano_2012!$C$264:$C$501,D290,Entrada_Dados_Ano_2012!$BI$264:$BI$501)</f>
        <v>0</v>
      </c>
      <c r="BA290" s="55"/>
    </row>
    <row r="291" spans="1:53" ht="12.75" customHeight="1" x14ac:dyDescent="0.2">
      <c r="A291" s="123"/>
      <c r="B291" s="124">
        <v>30</v>
      </c>
      <c r="C291" s="121" t="s">
        <v>312</v>
      </c>
      <c r="D291" s="126" t="s">
        <v>88</v>
      </c>
      <c r="E291" s="40">
        <f>SUMIF(Entrada_Dados_Ano_2012!$C$264:$C$501,D291,Entrada_Dados_Ano_2012!$D$264:$D$501)</f>
        <v>0</v>
      </c>
      <c r="F291" s="40">
        <f>SUMIF(Entrada_Dados_Ano_2012!$C$264:$C$501,D291,Entrada_Dados_Ano_2012!$E$264:$E$501)</f>
        <v>60</v>
      </c>
      <c r="G291" s="40">
        <f>SUMIF(Entrada_Dados_Ano_2012!$C$264:$C$501,D291,Entrada_Dados_Ano_2012!$F$264:$F$501)</f>
        <v>0</v>
      </c>
      <c r="H291" s="40">
        <f>SUMIF(Entrada_Dados_Ano_2012!$C$264:$C$501,D291,Entrada_Dados_Ano_2012!$G$264:$G$501)</f>
        <v>70</v>
      </c>
      <c r="I291" s="40">
        <f>SUMIF(Entrada_Dados_Ano_2012!$C$264:$C$501,D291,Entrada_Dados_Ano_2012!$H$264:$H$501)</f>
        <v>0</v>
      </c>
      <c r="J291" s="40">
        <f>SUMIF(Entrada_Dados_Ano_2012!$C$264:$C$501,D291,Entrada_Dados_Ano_2012!$I$264:$I$501)</f>
        <v>0</v>
      </c>
      <c r="K291" s="40">
        <f>SUMIF(Entrada_Dados_Ano_2012!$C$264:$C$501,D291,Entrada_Dados_Ano_2012!$J$264:$J$501)</f>
        <v>0</v>
      </c>
      <c r="L291" s="40">
        <f>SUMIF(Entrada_Dados_Ano_2012!$C$264:$C$501,D291,Entrada_Dados_Ano_2012!$K$264:$K$501)</f>
        <v>10</v>
      </c>
      <c r="M291" s="40">
        <f>SUMIF(Entrada_Dados_Ano_2012!$C$264:$C$501,D291,Entrada_Dados_Ano_2012!$L$264:$L$501)</f>
        <v>0</v>
      </c>
      <c r="N291" s="40">
        <f>SUMIF(Entrada_Dados_Ano_2012!$C$264:$C$501,D291,Entrada_Dados_Ano_2012!$M$264:$M$501)</f>
        <v>0</v>
      </c>
      <c r="O291" s="40">
        <f>SUMIF(Entrada_Dados_Ano_2012!$C$264:$C$501,D291,Entrada_Dados_Ano_2012!$N$264:$N$501)</f>
        <v>0</v>
      </c>
      <c r="P291" s="40">
        <f>SUMIF(Entrada_Dados_Ano_2012!$C$264:$C$501,D291,Entrada_Dados_Ano_2012!$O$264:$O$501)</f>
        <v>0</v>
      </c>
      <c r="Q291" s="40">
        <f>SUMIF(Entrada_Dados_Ano_2012!$C$264:$C$501,D291,Entrada_Dados_Ano_2012!$P$264:$P$501)</f>
        <v>0</v>
      </c>
      <c r="R291" s="40">
        <f>SUMIF(Entrada_Dados_Ano_2012!$C$264:$C$501,D291,Entrada_Dados_Ano_2012!$Q$264:$Q$501)</f>
        <v>5</v>
      </c>
      <c r="S291" s="40">
        <f>SUMIF(Entrada_Dados_Ano_2012!$C$264:$C$501,D291,Entrada_Dados_Ano_2012!$R$264:$R$501)</f>
        <v>0</v>
      </c>
      <c r="T291" s="145">
        <f>SUMIF(Entrada_Dados_Ano_2012!$C$264:$C$501,D291,Entrada_Dados_Ano_2012!$S$264:$S$501)</f>
        <v>0</v>
      </c>
      <c r="U291" s="142">
        <f>SUMIF(Entrada_Dados_Ano_2012!$C$264:$C$501,D291,Entrada_Dados_Ano_2012!$Y$264:$Y$501)</f>
        <v>0</v>
      </c>
      <c r="V291" s="40">
        <f>SUMIF(Entrada_Dados_Ano_2012!$C$264:$C$501,D291,Entrada_Dados_Ano_2012!$Z$264:$Z$501)</f>
        <v>60</v>
      </c>
      <c r="W291" s="40">
        <f>SUMIF(Entrada_Dados_Ano_2012!$C$264:$C$501,D291,Entrada_Dados_Ano_2012!$AA$264:$AA$501)</f>
        <v>0</v>
      </c>
      <c r="X291" s="40">
        <f>SUMIF(Entrada_Dados_Ano_2012!$C$264:$C$501,D291,Entrada_Dados_Ano_2012!$AB$264:$AB$501)</f>
        <v>70</v>
      </c>
      <c r="Y291" s="40">
        <f>SUMIF(Entrada_Dados_Ano_2012!$C$264:$C$501,D291,Entrada_Dados_Ano_2012!$AC$264:$AC$501)</f>
        <v>0</v>
      </c>
      <c r="Z291" s="40">
        <f>SUMIF(Entrada_Dados_Ano_2012!$C$264:$C$501,D291,Entrada_Dados_Ano_2012!$AD$264:$AD$501)</f>
        <v>0</v>
      </c>
      <c r="AA291" s="40">
        <f>SUMIF(Entrada_Dados_Ano_2012!$C$264:$C$501,D291,Entrada_Dados_Ano_2012!$AE$264:$AE$501)</f>
        <v>0</v>
      </c>
      <c r="AB291" s="40">
        <f>SUMIF(Entrada_Dados_Ano_2012!$C$264:$C$501,D291,Entrada_Dados_Ano_2012!$AF$264:$AF$501)</f>
        <v>10</v>
      </c>
      <c r="AC291" s="40">
        <f>SUMIF(Entrada_Dados_Ano_2012!$C$264:$C$501,D291,Entrada_Dados_Ano_2012!$AG$264:$AG$501)</f>
        <v>0</v>
      </c>
      <c r="AD291" s="40">
        <f>SUMIF(Entrada_Dados_Ano_2012!$C$264:$C$501,D291,Entrada_Dados_Ano_2012!$AH$264:$AH$501)</f>
        <v>0</v>
      </c>
      <c r="AE291" s="40">
        <f>SUMIF(Entrada_Dados_Ano_2012!$C$264:$C$501,D291,Entrada_Dados_Ano_2012!$AI$264:$AI$501)</f>
        <v>0</v>
      </c>
      <c r="AF291" s="40">
        <f>SUMIF(Entrada_Dados_Ano_2012!$C$264:$C$501,D291,Entrada_Dados_Ano_2012!$AJ$264:$AJ$501)</f>
        <v>0</v>
      </c>
      <c r="AG291" s="40">
        <f>SUMIF(Entrada_Dados_Ano_2012!$C$264:$C$501,D291,Entrada_Dados_Ano_2012!$AK$264:$AK$501)</f>
        <v>0</v>
      </c>
      <c r="AH291" s="40">
        <f>SUMIF(Entrada_Dados_Ano_2012!$C$264:$C$501,D291,Entrada_Dados_Ano_2012!$AL$264:$AL$501)</f>
        <v>5</v>
      </c>
      <c r="AI291" s="40">
        <f>SUMIF(Entrada_Dados_Ano_2012!$C$264:$C$501,D291,Entrada_Dados_Ano_2012!$AM$264:$AM$501)</f>
        <v>0</v>
      </c>
      <c r="AJ291" s="145">
        <f>SUMIF(Entrada_Dados_Ano_2012!$C$264:$C$501,D291,Entrada_Dados_Ano_2012!$AN$264:$AN$501)</f>
        <v>0</v>
      </c>
      <c r="AK291" s="142">
        <f>SUMIF(Entrada_Dados_Ano_2012!$C$264:$C$501,D291,Entrada_Dados_Ano_2012!$AT$264:$AT$501)</f>
        <v>0</v>
      </c>
      <c r="AL291" s="40">
        <f>SUMIF(Entrada_Dados_Ano_2012!$C$264:$C$501,D291,Entrada_Dados_Ano_2012!$AU$264:$AU$501)</f>
        <v>900</v>
      </c>
      <c r="AM291" s="40">
        <f>SUMIF(Entrada_Dados_Ano_2012!$C$264:$C$501,D291,Entrada_Dados_Ano_2012!$AV$264:$AV$501)</f>
        <v>0</v>
      </c>
      <c r="AN291" s="40">
        <f>SUMIF(Entrada_Dados_Ano_2012!$C$264:$C$501,D291,Entrada_Dados_Ano_2012!$AW$264:$AW$501)</f>
        <v>120</v>
      </c>
      <c r="AO291" s="40">
        <f>SUMIF(Entrada_Dados_Ano_2012!$C$264:$C$501,D291,Entrada_Dados_Ano_2012!$AX$264:$AX$501)</f>
        <v>0</v>
      </c>
      <c r="AP291" s="40">
        <f>SUMIF(Entrada_Dados_Ano_2012!$C$264:$C$501,D291,Entrada_Dados_Ano_2012!$AY$264:$AY$501)</f>
        <v>0</v>
      </c>
      <c r="AQ291" s="40">
        <f>SUMIF(Entrada_Dados_Ano_2012!$C$264:$C$501,D291,Entrada_Dados_Ano_2012!$AZ$264:$AZ$501)</f>
        <v>0</v>
      </c>
      <c r="AR291" s="40">
        <f>SUMIF(Entrada_Dados_Ano_2012!$C$264:$C$501,D291,Entrada_Dados_Ano_2012!$BA$264:$BA$501)</f>
        <v>300</v>
      </c>
      <c r="AS291" s="40">
        <f>SUMIF(Entrada_Dados_Ano_2012!$C$264:$C$501,D291,Entrada_Dados_Ano_2012!$BB$264:$BB$501)</f>
        <v>0</v>
      </c>
      <c r="AT291" s="40">
        <f>SUMIF(Entrada_Dados_Ano_2012!$C$264:$C$501,D291,Entrada_Dados_Ano_2012!$BC$264:$BC$501)</f>
        <v>0</v>
      </c>
      <c r="AU291" s="40">
        <f>SUMIF(Entrada_Dados_Ano_2012!$C$264:$C$501,D291,Entrada_Dados_Ano_2012!$BD$264:$BD$501)</f>
        <v>0</v>
      </c>
      <c r="AV291" s="40">
        <f>SUMIF(Entrada_Dados_Ano_2012!$C$264:$C$501,D291,Entrada_Dados_Ano_2012!$BE$264:$BE$501)</f>
        <v>0</v>
      </c>
      <c r="AW291" s="40">
        <f>SUMIF(Entrada_Dados_Ano_2012!$C$264:$C$501,D291,Entrada_Dados_Ano_2012!$BF$264:$BF$501)</f>
        <v>0</v>
      </c>
      <c r="AX291" s="40">
        <f>SUMIF(Entrada_Dados_Ano_2012!$C$264:$C$501,D291,Entrada_Dados_Ano_2012!$BG$264:$BG$501)</f>
        <v>150</v>
      </c>
      <c r="AY291" s="40">
        <f>SUMIF(Entrada_Dados_Ano_2012!$C$264:$C$501,D291,Entrada_Dados_Ano_2012!$BH$264:$BH$501)</f>
        <v>0</v>
      </c>
      <c r="AZ291" s="40">
        <f>SUMIF(Entrada_Dados_Ano_2012!$C$264:$C$501,D291,Entrada_Dados_Ano_2012!$BI$264:$BI$501)</f>
        <v>0</v>
      </c>
      <c r="BA291" s="55"/>
    </row>
    <row r="292" spans="1:53" ht="12.75" customHeight="1" x14ac:dyDescent="0.2">
      <c r="A292" s="123"/>
      <c r="B292" s="124">
        <v>31</v>
      </c>
      <c r="C292" s="121" t="s">
        <v>313</v>
      </c>
      <c r="D292" s="126" t="s">
        <v>89</v>
      </c>
      <c r="E292" s="40">
        <f>SUMIF(Entrada_Dados_Ano_2012!$C$264:$C$501,D292,Entrada_Dados_Ano_2012!$D$264:$D$501)</f>
        <v>0</v>
      </c>
      <c r="F292" s="40">
        <f>SUMIF(Entrada_Dados_Ano_2012!$C$264:$C$501,D292,Entrada_Dados_Ano_2012!$E$264:$E$501)</f>
        <v>30</v>
      </c>
      <c r="G292" s="40">
        <f>SUMIF(Entrada_Dados_Ano_2012!$C$264:$C$501,D292,Entrada_Dados_Ano_2012!$F$264:$F$501)</f>
        <v>0</v>
      </c>
      <c r="H292" s="40">
        <f>SUMIF(Entrada_Dados_Ano_2012!$C$264:$C$501,D292,Entrada_Dados_Ano_2012!$G$264:$G$501)</f>
        <v>0</v>
      </c>
      <c r="I292" s="40">
        <f>SUMIF(Entrada_Dados_Ano_2012!$C$264:$C$501,D292,Entrada_Dados_Ano_2012!$H$264:$H$501)</f>
        <v>0</v>
      </c>
      <c r="J292" s="40">
        <f>SUMIF(Entrada_Dados_Ano_2012!$C$264:$C$501,D292,Entrada_Dados_Ano_2012!$I$264:$I$501)</f>
        <v>0</v>
      </c>
      <c r="K292" s="40">
        <f>SUMIF(Entrada_Dados_Ano_2012!$C$264:$C$501,D292,Entrada_Dados_Ano_2012!$J$264:$J$501)</f>
        <v>0</v>
      </c>
      <c r="L292" s="40">
        <f>SUMIF(Entrada_Dados_Ano_2012!$C$264:$C$501,D292,Entrada_Dados_Ano_2012!$K$264:$K$501)</f>
        <v>0</v>
      </c>
      <c r="M292" s="40">
        <f>SUMIF(Entrada_Dados_Ano_2012!$C$264:$C$501,D292,Entrada_Dados_Ano_2012!$L$264:$L$501)</f>
        <v>0</v>
      </c>
      <c r="N292" s="40">
        <f>SUMIF(Entrada_Dados_Ano_2012!$C$264:$C$501,D292,Entrada_Dados_Ano_2012!$M$264:$M$501)</f>
        <v>0</v>
      </c>
      <c r="O292" s="40">
        <f>SUMIF(Entrada_Dados_Ano_2012!$C$264:$C$501,D292,Entrada_Dados_Ano_2012!$N$264:$N$501)</f>
        <v>0</v>
      </c>
      <c r="P292" s="40">
        <f>SUMIF(Entrada_Dados_Ano_2012!$C$264:$C$501,D292,Entrada_Dados_Ano_2012!$O$264:$O$501)</f>
        <v>0</v>
      </c>
      <c r="Q292" s="40">
        <f>SUMIF(Entrada_Dados_Ano_2012!$C$264:$C$501,D292,Entrada_Dados_Ano_2012!$P$264:$P$501)</f>
        <v>0</v>
      </c>
      <c r="R292" s="40">
        <f>SUMIF(Entrada_Dados_Ano_2012!$C$264:$C$501,D292,Entrada_Dados_Ano_2012!$Q$264:$Q$501)</f>
        <v>0</v>
      </c>
      <c r="S292" s="40">
        <f>SUMIF(Entrada_Dados_Ano_2012!$C$264:$C$501,D292,Entrada_Dados_Ano_2012!$R$264:$R$501)</f>
        <v>0</v>
      </c>
      <c r="T292" s="145">
        <f>SUMIF(Entrada_Dados_Ano_2012!$C$264:$C$501,D292,Entrada_Dados_Ano_2012!$S$264:$S$501)</f>
        <v>0</v>
      </c>
      <c r="U292" s="142">
        <f>SUMIF(Entrada_Dados_Ano_2012!$C$264:$C$501,D292,Entrada_Dados_Ano_2012!$Y$264:$Y$501)</f>
        <v>0</v>
      </c>
      <c r="V292" s="40">
        <f>SUMIF(Entrada_Dados_Ano_2012!$C$264:$C$501,D292,Entrada_Dados_Ano_2012!$Z$264:$Z$501)</f>
        <v>30</v>
      </c>
      <c r="W292" s="40">
        <f>SUMIF(Entrada_Dados_Ano_2012!$C$264:$C$501,D292,Entrada_Dados_Ano_2012!$AA$264:$AA$501)</f>
        <v>0</v>
      </c>
      <c r="X292" s="40">
        <f>SUMIF(Entrada_Dados_Ano_2012!$C$264:$C$501,D292,Entrada_Dados_Ano_2012!$AB$264:$AB$501)</f>
        <v>0</v>
      </c>
      <c r="Y292" s="40">
        <f>SUMIF(Entrada_Dados_Ano_2012!$C$264:$C$501,D292,Entrada_Dados_Ano_2012!$AC$264:$AC$501)</f>
        <v>0</v>
      </c>
      <c r="Z292" s="40">
        <f>SUMIF(Entrada_Dados_Ano_2012!$C$264:$C$501,D292,Entrada_Dados_Ano_2012!$AD$264:$AD$501)</f>
        <v>0</v>
      </c>
      <c r="AA292" s="40">
        <f>SUMIF(Entrada_Dados_Ano_2012!$C$264:$C$501,D292,Entrada_Dados_Ano_2012!$AE$264:$AE$501)</f>
        <v>0</v>
      </c>
      <c r="AB292" s="40">
        <f>SUMIF(Entrada_Dados_Ano_2012!$C$264:$C$501,D292,Entrada_Dados_Ano_2012!$AF$264:$AF$501)</f>
        <v>0</v>
      </c>
      <c r="AC292" s="40">
        <f>SUMIF(Entrada_Dados_Ano_2012!$C$264:$C$501,D292,Entrada_Dados_Ano_2012!$AG$264:$AG$501)</f>
        <v>0</v>
      </c>
      <c r="AD292" s="40">
        <f>SUMIF(Entrada_Dados_Ano_2012!$C$264:$C$501,D292,Entrada_Dados_Ano_2012!$AH$264:$AH$501)</f>
        <v>0</v>
      </c>
      <c r="AE292" s="40">
        <f>SUMIF(Entrada_Dados_Ano_2012!$C$264:$C$501,D292,Entrada_Dados_Ano_2012!$AI$264:$AI$501)</f>
        <v>0</v>
      </c>
      <c r="AF292" s="40">
        <f>SUMIF(Entrada_Dados_Ano_2012!$C$264:$C$501,D292,Entrada_Dados_Ano_2012!$AJ$264:$AJ$501)</f>
        <v>0</v>
      </c>
      <c r="AG292" s="40">
        <f>SUMIF(Entrada_Dados_Ano_2012!$C$264:$C$501,D292,Entrada_Dados_Ano_2012!$AK$264:$AK$501)</f>
        <v>0</v>
      </c>
      <c r="AH292" s="40">
        <f>SUMIF(Entrada_Dados_Ano_2012!$C$264:$C$501,D292,Entrada_Dados_Ano_2012!$AL$264:$AL$501)</f>
        <v>0</v>
      </c>
      <c r="AI292" s="40">
        <f>SUMIF(Entrada_Dados_Ano_2012!$C$264:$C$501,D292,Entrada_Dados_Ano_2012!$AM$264:$AM$501)</f>
        <v>0</v>
      </c>
      <c r="AJ292" s="145">
        <f>SUMIF(Entrada_Dados_Ano_2012!$C$264:$C$501,D292,Entrada_Dados_Ano_2012!$AN$264:$AN$501)</f>
        <v>0</v>
      </c>
      <c r="AK292" s="142">
        <f>SUMIF(Entrada_Dados_Ano_2012!$C$264:$C$501,D292,Entrada_Dados_Ano_2012!$AT$264:$AT$501)</f>
        <v>0</v>
      </c>
      <c r="AL292" s="40">
        <f>SUMIF(Entrada_Dados_Ano_2012!$C$264:$C$501,D292,Entrada_Dados_Ano_2012!$AU$264:$AU$501)</f>
        <v>240</v>
      </c>
      <c r="AM292" s="40">
        <f>SUMIF(Entrada_Dados_Ano_2012!$C$264:$C$501,D292,Entrada_Dados_Ano_2012!$AV$264:$AV$501)</f>
        <v>0</v>
      </c>
      <c r="AN292" s="40">
        <f>SUMIF(Entrada_Dados_Ano_2012!$C$264:$C$501,D292,Entrada_Dados_Ano_2012!$AW$264:$AW$501)</f>
        <v>0</v>
      </c>
      <c r="AO292" s="40">
        <f>SUMIF(Entrada_Dados_Ano_2012!$C$264:$C$501,D292,Entrada_Dados_Ano_2012!$AX$264:$AX$501)</f>
        <v>0</v>
      </c>
      <c r="AP292" s="40">
        <f>SUMIF(Entrada_Dados_Ano_2012!$C$264:$C$501,D292,Entrada_Dados_Ano_2012!$AY$264:$AY$501)</f>
        <v>0</v>
      </c>
      <c r="AQ292" s="40">
        <f>SUMIF(Entrada_Dados_Ano_2012!$C$264:$C$501,D292,Entrada_Dados_Ano_2012!$AZ$264:$AZ$501)</f>
        <v>0</v>
      </c>
      <c r="AR292" s="40">
        <f>SUMIF(Entrada_Dados_Ano_2012!$C$264:$C$501,D292,Entrada_Dados_Ano_2012!$BA$264:$BA$501)</f>
        <v>0</v>
      </c>
      <c r="AS292" s="40">
        <f>SUMIF(Entrada_Dados_Ano_2012!$C$264:$C$501,D292,Entrada_Dados_Ano_2012!$BB$264:$BB$501)</f>
        <v>0</v>
      </c>
      <c r="AT292" s="40">
        <f>SUMIF(Entrada_Dados_Ano_2012!$C$264:$C$501,D292,Entrada_Dados_Ano_2012!$BC$264:$BC$501)</f>
        <v>0</v>
      </c>
      <c r="AU292" s="40">
        <f>SUMIF(Entrada_Dados_Ano_2012!$C$264:$C$501,D292,Entrada_Dados_Ano_2012!$BD$264:$BD$501)</f>
        <v>0</v>
      </c>
      <c r="AV292" s="40">
        <f>SUMIF(Entrada_Dados_Ano_2012!$C$264:$C$501,D292,Entrada_Dados_Ano_2012!$BE$264:$BE$501)</f>
        <v>0</v>
      </c>
      <c r="AW292" s="40">
        <f>SUMIF(Entrada_Dados_Ano_2012!$C$264:$C$501,D292,Entrada_Dados_Ano_2012!$BF$264:$BF$501)</f>
        <v>0</v>
      </c>
      <c r="AX292" s="40">
        <f>SUMIF(Entrada_Dados_Ano_2012!$C$264:$C$501,D292,Entrada_Dados_Ano_2012!$BG$264:$BG$501)</f>
        <v>0</v>
      </c>
      <c r="AY292" s="40">
        <f>SUMIF(Entrada_Dados_Ano_2012!$C$264:$C$501,D292,Entrada_Dados_Ano_2012!$BH$264:$BH$501)</f>
        <v>0</v>
      </c>
      <c r="AZ292" s="40">
        <f>SUMIF(Entrada_Dados_Ano_2012!$C$264:$C$501,D292,Entrada_Dados_Ano_2012!$BI$264:$BI$501)</f>
        <v>0</v>
      </c>
      <c r="BA292" s="55"/>
    </row>
    <row r="293" spans="1:53" ht="12.75" customHeight="1" x14ac:dyDescent="0.2">
      <c r="A293" s="123"/>
      <c r="B293" s="124">
        <v>32</v>
      </c>
      <c r="C293" s="121" t="s">
        <v>314</v>
      </c>
      <c r="D293" s="126" t="s">
        <v>90</v>
      </c>
      <c r="E293" s="40">
        <f>SUMIF(Entrada_Dados_Ano_2012!$C$264:$C$501,D293,Entrada_Dados_Ano_2012!$D$264:$D$501)</f>
        <v>0</v>
      </c>
      <c r="F293" s="40">
        <f>SUMIF(Entrada_Dados_Ano_2012!$C$264:$C$501,D293,Entrada_Dados_Ano_2012!$E$264:$E$501)</f>
        <v>20</v>
      </c>
      <c r="G293" s="40">
        <f>SUMIF(Entrada_Dados_Ano_2012!$C$264:$C$501,D293,Entrada_Dados_Ano_2012!$F$264:$F$501)</f>
        <v>1820</v>
      </c>
      <c r="H293" s="40">
        <f>SUMIF(Entrada_Dados_Ano_2012!$C$264:$C$501,D293,Entrada_Dados_Ano_2012!$G$264:$G$501)</f>
        <v>0</v>
      </c>
      <c r="I293" s="40">
        <f>SUMIF(Entrada_Dados_Ano_2012!$C$264:$C$501,D293,Entrada_Dados_Ano_2012!$H$264:$H$501)</f>
        <v>0</v>
      </c>
      <c r="J293" s="40">
        <f>SUMIF(Entrada_Dados_Ano_2012!$C$264:$C$501,D293,Entrada_Dados_Ano_2012!$I$264:$I$501)</f>
        <v>0</v>
      </c>
      <c r="K293" s="40">
        <f>SUMIF(Entrada_Dados_Ano_2012!$C$264:$C$501,D293,Entrada_Dados_Ano_2012!$J$264:$J$501)</f>
        <v>0</v>
      </c>
      <c r="L293" s="40">
        <f>SUMIF(Entrada_Dados_Ano_2012!$C$264:$C$501,D293,Entrada_Dados_Ano_2012!$K$264:$K$501)</f>
        <v>0</v>
      </c>
      <c r="M293" s="40">
        <f>SUMIF(Entrada_Dados_Ano_2012!$C$264:$C$501,D293,Entrada_Dados_Ano_2012!$L$264:$L$501)</f>
        <v>0</v>
      </c>
      <c r="N293" s="40">
        <f>SUMIF(Entrada_Dados_Ano_2012!$C$264:$C$501,D293,Entrada_Dados_Ano_2012!$M$264:$M$501)</f>
        <v>0</v>
      </c>
      <c r="O293" s="40">
        <f>SUMIF(Entrada_Dados_Ano_2012!$C$264:$C$501,D293,Entrada_Dados_Ano_2012!$N$264:$N$501)</f>
        <v>0</v>
      </c>
      <c r="P293" s="40">
        <f>SUMIF(Entrada_Dados_Ano_2012!$C$264:$C$501,D293,Entrada_Dados_Ano_2012!$O$264:$O$501)</f>
        <v>0</v>
      </c>
      <c r="Q293" s="40">
        <f>SUMIF(Entrada_Dados_Ano_2012!$C$264:$C$501,D293,Entrada_Dados_Ano_2012!$P$264:$P$501)</f>
        <v>0</v>
      </c>
      <c r="R293" s="40">
        <f>SUMIF(Entrada_Dados_Ano_2012!$C$264:$C$501,D293,Entrada_Dados_Ano_2012!$Q$264:$Q$501)</f>
        <v>0</v>
      </c>
      <c r="S293" s="40">
        <f>SUMIF(Entrada_Dados_Ano_2012!$C$264:$C$501,D293,Entrada_Dados_Ano_2012!$R$264:$R$501)</f>
        <v>0</v>
      </c>
      <c r="T293" s="145">
        <f>SUMIF(Entrada_Dados_Ano_2012!$C$264:$C$501,D293,Entrada_Dados_Ano_2012!$S$264:$S$501)</f>
        <v>0</v>
      </c>
      <c r="U293" s="142">
        <f>SUMIF(Entrada_Dados_Ano_2012!$C$264:$C$501,D293,Entrada_Dados_Ano_2012!$Y$264:$Y$501)</f>
        <v>0</v>
      </c>
      <c r="V293" s="40">
        <f>SUMIF(Entrada_Dados_Ano_2012!$C$264:$C$501,D293,Entrada_Dados_Ano_2012!$Z$264:$Z$501)</f>
        <v>20</v>
      </c>
      <c r="W293" s="40">
        <f>SUMIF(Entrada_Dados_Ano_2012!$C$264:$C$501,D293,Entrada_Dados_Ano_2012!$AA$264:$AA$501)</f>
        <v>1820</v>
      </c>
      <c r="X293" s="40">
        <f>SUMIF(Entrada_Dados_Ano_2012!$C$264:$C$501,D293,Entrada_Dados_Ano_2012!$AB$264:$AB$501)</f>
        <v>0</v>
      </c>
      <c r="Y293" s="40">
        <f>SUMIF(Entrada_Dados_Ano_2012!$C$264:$C$501,D293,Entrada_Dados_Ano_2012!$AC$264:$AC$501)</f>
        <v>0</v>
      </c>
      <c r="Z293" s="40">
        <f>SUMIF(Entrada_Dados_Ano_2012!$C$264:$C$501,D293,Entrada_Dados_Ano_2012!$AD$264:$AD$501)</f>
        <v>0</v>
      </c>
      <c r="AA293" s="40">
        <f>SUMIF(Entrada_Dados_Ano_2012!$C$264:$C$501,D293,Entrada_Dados_Ano_2012!$AE$264:$AE$501)</f>
        <v>0</v>
      </c>
      <c r="AB293" s="40">
        <f>SUMIF(Entrada_Dados_Ano_2012!$C$264:$C$501,D293,Entrada_Dados_Ano_2012!$AF$264:$AF$501)</f>
        <v>0</v>
      </c>
      <c r="AC293" s="40">
        <f>SUMIF(Entrada_Dados_Ano_2012!$C$264:$C$501,D293,Entrada_Dados_Ano_2012!$AG$264:$AG$501)</f>
        <v>0</v>
      </c>
      <c r="AD293" s="40">
        <f>SUMIF(Entrada_Dados_Ano_2012!$C$264:$C$501,D293,Entrada_Dados_Ano_2012!$AH$264:$AH$501)</f>
        <v>0</v>
      </c>
      <c r="AE293" s="40">
        <f>SUMIF(Entrada_Dados_Ano_2012!$C$264:$C$501,D293,Entrada_Dados_Ano_2012!$AI$264:$AI$501)</f>
        <v>0</v>
      </c>
      <c r="AF293" s="40">
        <f>SUMIF(Entrada_Dados_Ano_2012!$C$264:$C$501,D293,Entrada_Dados_Ano_2012!$AJ$264:$AJ$501)</f>
        <v>0</v>
      </c>
      <c r="AG293" s="40">
        <f>SUMIF(Entrada_Dados_Ano_2012!$C$264:$C$501,D293,Entrada_Dados_Ano_2012!$AK$264:$AK$501)</f>
        <v>0</v>
      </c>
      <c r="AH293" s="40">
        <f>SUMIF(Entrada_Dados_Ano_2012!$C$264:$C$501,D293,Entrada_Dados_Ano_2012!$AL$264:$AL$501)</f>
        <v>0</v>
      </c>
      <c r="AI293" s="40">
        <f>SUMIF(Entrada_Dados_Ano_2012!$C$264:$C$501,D293,Entrada_Dados_Ano_2012!$AM$264:$AM$501)</f>
        <v>0</v>
      </c>
      <c r="AJ293" s="145">
        <f>SUMIF(Entrada_Dados_Ano_2012!$C$264:$C$501,D293,Entrada_Dados_Ano_2012!$AN$264:$AN$501)</f>
        <v>0</v>
      </c>
      <c r="AK293" s="142">
        <f>SUMIF(Entrada_Dados_Ano_2012!$C$264:$C$501,D293,Entrada_Dados_Ano_2012!$AT$264:$AT$501)</f>
        <v>0</v>
      </c>
      <c r="AL293" s="40">
        <f>SUMIF(Entrada_Dados_Ano_2012!$C$264:$C$501,D293,Entrada_Dados_Ano_2012!$AU$264:$AU$501)</f>
        <v>180</v>
      </c>
      <c r="AM293" s="40">
        <f>SUMIF(Entrada_Dados_Ano_2012!$C$264:$C$501,D293,Entrada_Dados_Ano_2012!$AV$264:$AV$501)</f>
        <v>4732</v>
      </c>
      <c r="AN293" s="40">
        <f>SUMIF(Entrada_Dados_Ano_2012!$C$264:$C$501,D293,Entrada_Dados_Ano_2012!$AW$264:$AW$501)</f>
        <v>0</v>
      </c>
      <c r="AO293" s="40">
        <f>SUMIF(Entrada_Dados_Ano_2012!$C$264:$C$501,D293,Entrada_Dados_Ano_2012!$AX$264:$AX$501)</f>
        <v>0</v>
      </c>
      <c r="AP293" s="40">
        <f>SUMIF(Entrada_Dados_Ano_2012!$C$264:$C$501,D293,Entrada_Dados_Ano_2012!$AY$264:$AY$501)</f>
        <v>0</v>
      </c>
      <c r="AQ293" s="40">
        <f>SUMIF(Entrada_Dados_Ano_2012!$C$264:$C$501,D293,Entrada_Dados_Ano_2012!$AZ$264:$AZ$501)</f>
        <v>0</v>
      </c>
      <c r="AR293" s="40">
        <f>SUMIF(Entrada_Dados_Ano_2012!$C$264:$C$501,D293,Entrada_Dados_Ano_2012!$BA$264:$BA$501)</f>
        <v>0</v>
      </c>
      <c r="AS293" s="40">
        <f>SUMIF(Entrada_Dados_Ano_2012!$C$264:$C$501,D293,Entrada_Dados_Ano_2012!$BB$264:$BB$501)</f>
        <v>0</v>
      </c>
      <c r="AT293" s="40">
        <f>SUMIF(Entrada_Dados_Ano_2012!$C$264:$C$501,D293,Entrada_Dados_Ano_2012!$BC$264:$BC$501)</f>
        <v>0</v>
      </c>
      <c r="AU293" s="40">
        <f>SUMIF(Entrada_Dados_Ano_2012!$C$264:$C$501,D293,Entrada_Dados_Ano_2012!$BD$264:$BD$501)</f>
        <v>0</v>
      </c>
      <c r="AV293" s="40">
        <f>SUMIF(Entrada_Dados_Ano_2012!$C$264:$C$501,D293,Entrada_Dados_Ano_2012!$BE$264:$BE$501)</f>
        <v>0</v>
      </c>
      <c r="AW293" s="40">
        <f>SUMIF(Entrada_Dados_Ano_2012!$C$264:$C$501,D293,Entrada_Dados_Ano_2012!$BF$264:$BF$501)</f>
        <v>0</v>
      </c>
      <c r="AX293" s="40">
        <f>SUMIF(Entrada_Dados_Ano_2012!$C$264:$C$501,D293,Entrada_Dados_Ano_2012!$BG$264:$BG$501)</f>
        <v>0</v>
      </c>
      <c r="AY293" s="40">
        <f>SUMIF(Entrada_Dados_Ano_2012!$C$264:$C$501,D293,Entrada_Dados_Ano_2012!$BH$264:$BH$501)</f>
        <v>0</v>
      </c>
      <c r="AZ293" s="40">
        <f>SUMIF(Entrada_Dados_Ano_2012!$C$264:$C$501,D293,Entrada_Dados_Ano_2012!$BI$264:$BI$501)</f>
        <v>0</v>
      </c>
      <c r="BA293" s="55"/>
    </row>
    <row r="294" spans="1:53" ht="12.75" customHeight="1" x14ac:dyDescent="0.2">
      <c r="A294" s="123"/>
      <c r="B294" s="124">
        <v>33</v>
      </c>
      <c r="C294" s="121" t="s">
        <v>315</v>
      </c>
      <c r="D294" s="126" t="s">
        <v>46</v>
      </c>
      <c r="E294" s="40">
        <f>SUMIF(Entrada_Dados_Ano_2012!$C$264:$C$501,D294,Entrada_Dados_Ano_2012!$D$264:$D$501)</f>
        <v>0</v>
      </c>
      <c r="F294" s="40">
        <f>SUMIF(Entrada_Dados_Ano_2012!$C$264:$C$501,D294,Entrada_Dados_Ano_2012!$E$264:$E$501)</f>
        <v>0</v>
      </c>
      <c r="G294" s="40">
        <f>SUMIF(Entrada_Dados_Ano_2012!$C$264:$C$501,D294,Entrada_Dados_Ano_2012!$F$264:$F$501)</f>
        <v>0</v>
      </c>
      <c r="H294" s="40">
        <f>SUMIF(Entrada_Dados_Ano_2012!$C$264:$C$501,D294,Entrada_Dados_Ano_2012!$G$264:$G$501)</f>
        <v>0</v>
      </c>
      <c r="I294" s="40">
        <f>SUMIF(Entrada_Dados_Ano_2012!$C$264:$C$501,D294,Entrada_Dados_Ano_2012!$H$264:$H$501)</f>
        <v>0</v>
      </c>
      <c r="J294" s="40">
        <f>SUMIF(Entrada_Dados_Ano_2012!$C$264:$C$501,D294,Entrada_Dados_Ano_2012!$I$264:$I$501)</f>
        <v>0</v>
      </c>
      <c r="K294" s="40">
        <f>SUMIF(Entrada_Dados_Ano_2012!$C$264:$C$501,D294,Entrada_Dados_Ano_2012!$J$264:$J$501)</f>
        <v>0</v>
      </c>
      <c r="L294" s="40">
        <f>SUMIF(Entrada_Dados_Ano_2012!$C$264:$C$501,D294,Entrada_Dados_Ano_2012!$K$264:$K$501)</f>
        <v>28</v>
      </c>
      <c r="M294" s="40">
        <f>SUMIF(Entrada_Dados_Ano_2012!$C$264:$C$501,D294,Entrada_Dados_Ano_2012!$L$264:$L$501)</f>
        <v>0</v>
      </c>
      <c r="N294" s="40">
        <f>SUMIF(Entrada_Dados_Ano_2012!$C$264:$C$501,D294,Entrada_Dados_Ano_2012!$M$264:$M$501)</f>
        <v>0</v>
      </c>
      <c r="O294" s="40">
        <f>SUMIF(Entrada_Dados_Ano_2012!$C$264:$C$501,D294,Entrada_Dados_Ano_2012!$N$264:$N$501)</f>
        <v>0</v>
      </c>
      <c r="P294" s="40">
        <f>SUMIF(Entrada_Dados_Ano_2012!$C$264:$C$501,D294,Entrada_Dados_Ano_2012!$O$264:$O$501)</f>
        <v>0</v>
      </c>
      <c r="Q294" s="40">
        <f>SUMIF(Entrada_Dados_Ano_2012!$C$264:$C$501,D294,Entrada_Dados_Ano_2012!$P$264:$P$501)</f>
        <v>0</v>
      </c>
      <c r="R294" s="40">
        <f>SUMIF(Entrada_Dados_Ano_2012!$C$264:$C$501,D294,Entrada_Dados_Ano_2012!$Q$264:$Q$501)</f>
        <v>3</v>
      </c>
      <c r="S294" s="40">
        <f>SUMIF(Entrada_Dados_Ano_2012!$C$264:$C$501,D294,Entrada_Dados_Ano_2012!$R$264:$R$501)</f>
        <v>22</v>
      </c>
      <c r="T294" s="145">
        <f>SUMIF(Entrada_Dados_Ano_2012!$C$264:$C$501,D294,Entrada_Dados_Ano_2012!$S$264:$S$501)</f>
        <v>0</v>
      </c>
      <c r="U294" s="142">
        <f>SUMIF(Entrada_Dados_Ano_2012!$C$264:$C$501,D294,Entrada_Dados_Ano_2012!$Y$264:$Y$501)</f>
        <v>0</v>
      </c>
      <c r="V294" s="40">
        <f>SUMIF(Entrada_Dados_Ano_2012!$C$264:$C$501,D294,Entrada_Dados_Ano_2012!$Z$264:$Z$501)</f>
        <v>0</v>
      </c>
      <c r="W294" s="40">
        <f>SUMIF(Entrada_Dados_Ano_2012!$C$264:$C$501,D294,Entrada_Dados_Ano_2012!$AA$264:$AA$501)</f>
        <v>0</v>
      </c>
      <c r="X294" s="40">
        <f>SUMIF(Entrada_Dados_Ano_2012!$C$264:$C$501,D294,Entrada_Dados_Ano_2012!$AB$264:$AB$501)</f>
        <v>0</v>
      </c>
      <c r="Y294" s="40">
        <f>SUMIF(Entrada_Dados_Ano_2012!$C$264:$C$501,D294,Entrada_Dados_Ano_2012!$AC$264:$AC$501)</f>
        <v>0</v>
      </c>
      <c r="Z294" s="40">
        <f>SUMIF(Entrada_Dados_Ano_2012!$C$264:$C$501,D294,Entrada_Dados_Ano_2012!$AD$264:$AD$501)</f>
        <v>0</v>
      </c>
      <c r="AA294" s="40">
        <f>SUMIF(Entrada_Dados_Ano_2012!$C$264:$C$501,D294,Entrada_Dados_Ano_2012!$AE$264:$AE$501)</f>
        <v>0</v>
      </c>
      <c r="AB294" s="40">
        <f>SUMIF(Entrada_Dados_Ano_2012!$C$264:$C$501,D294,Entrada_Dados_Ano_2012!$AF$264:$AF$501)</f>
        <v>28</v>
      </c>
      <c r="AC294" s="40">
        <f>SUMIF(Entrada_Dados_Ano_2012!$C$264:$C$501,D294,Entrada_Dados_Ano_2012!$AG$264:$AG$501)</f>
        <v>0</v>
      </c>
      <c r="AD294" s="40">
        <f>SUMIF(Entrada_Dados_Ano_2012!$C$264:$C$501,D294,Entrada_Dados_Ano_2012!$AH$264:$AH$501)</f>
        <v>0</v>
      </c>
      <c r="AE294" s="40">
        <f>SUMIF(Entrada_Dados_Ano_2012!$C$264:$C$501,D294,Entrada_Dados_Ano_2012!$AI$264:$AI$501)</f>
        <v>0</v>
      </c>
      <c r="AF294" s="40">
        <f>SUMIF(Entrada_Dados_Ano_2012!$C$264:$C$501,D294,Entrada_Dados_Ano_2012!$AJ$264:$AJ$501)</f>
        <v>0</v>
      </c>
      <c r="AG294" s="40">
        <f>SUMIF(Entrada_Dados_Ano_2012!$C$264:$C$501,D294,Entrada_Dados_Ano_2012!$AK$264:$AK$501)</f>
        <v>0</v>
      </c>
      <c r="AH294" s="40">
        <f>SUMIF(Entrada_Dados_Ano_2012!$C$264:$C$501,D294,Entrada_Dados_Ano_2012!$AL$264:$AL$501)</f>
        <v>3</v>
      </c>
      <c r="AI294" s="40">
        <f>SUMIF(Entrada_Dados_Ano_2012!$C$264:$C$501,D294,Entrada_Dados_Ano_2012!$AM$264:$AM$501)</f>
        <v>22</v>
      </c>
      <c r="AJ294" s="145">
        <f>SUMIF(Entrada_Dados_Ano_2012!$C$264:$C$501,D294,Entrada_Dados_Ano_2012!$AN$264:$AN$501)</f>
        <v>0</v>
      </c>
      <c r="AK294" s="142">
        <f>SUMIF(Entrada_Dados_Ano_2012!$C$264:$C$501,D294,Entrada_Dados_Ano_2012!$AT$264:$AT$501)</f>
        <v>0</v>
      </c>
      <c r="AL294" s="40">
        <f>SUMIF(Entrada_Dados_Ano_2012!$C$264:$C$501,D294,Entrada_Dados_Ano_2012!$AU$264:$AU$501)</f>
        <v>0</v>
      </c>
      <c r="AM294" s="40">
        <f>SUMIF(Entrada_Dados_Ano_2012!$C$264:$C$501,D294,Entrada_Dados_Ano_2012!$AV$264:$AV$501)</f>
        <v>0</v>
      </c>
      <c r="AN294" s="40">
        <f>SUMIF(Entrada_Dados_Ano_2012!$C$264:$C$501,D294,Entrada_Dados_Ano_2012!$AW$264:$AW$501)</f>
        <v>0</v>
      </c>
      <c r="AO294" s="40">
        <f>SUMIF(Entrada_Dados_Ano_2012!$C$264:$C$501,D294,Entrada_Dados_Ano_2012!$AX$264:$AX$501)</f>
        <v>0</v>
      </c>
      <c r="AP294" s="40">
        <f>SUMIF(Entrada_Dados_Ano_2012!$C$264:$C$501,D294,Entrada_Dados_Ano_2012!$AY$264:$AY$501)</f>
        <v>0</v>
      </c>
      <c r="AQ294" s="40">
        <f>SUMIF(Entrada_Dados_Ano_2012!$C$264:$C$501,D294,Entrada_Dados_Ano_2012!$AZ$264:$AZ$501)</f>
        <v>0</v>
      </c>
      <c r="AR294" s="40">
        <f>SUMIF(Entrada_Dados_Ano_2012!$C$264:$C$501,D294,Entrada_Dados_Ano_2012!$BA$264:$BA$501)</f>
        <v>560</v>
      </c>
      <c r="AS294" s="40">
        <f>SUMIF(Entrada_Dados_Ano_2012!$C$264:$C$501,D294,Entrada_Dados_Ano_2012!$BB$264:$BB$501)</f>
        <v>0</v>
      </c>
      <c r="AT294" s="40">
        <f>SUMIF(Entrada_Dados_Ano_2012!$C$264:$C$501,D294,Entrada_Dados_Ano_2012!$BC$264:$BC$501)</f>
        <v>0</v>
      </c>
      <c r="AU294" s="40">
        <f>SUMIF(Entrada_Dados_Ano_2012!$C$264:$C$501,D294,Entrada_Dados_Ano_2012!$BD$264:$BD$501)</f>
        <v>0</v>
      </c>
      <c r="AV294" s="40">
        <f>SUMIF(Entrada_Dados_Ano_2012!$C$264:$C$501,D294,Entrada_Dados_Ano_2012!$BE$264:$BE$501)</f>
        <v>0</v>
      </c>
      <c r="AW294" s="40">
        <f>SUMIF(Entrada_Dados_Ano_2012!$C$264:$C$501,D294,Entrada_Dados_Ano_2012!$BF$264:$BF$501)</f>
        <v>0</v>
      </c>
      <c r="AX294" s="40">
        <f>SUMIF(Entrada_Dados_Ano_2012!$C$264:$C$501,D294,Entrada_Dados_Ano_2012!$BG$264:$BG$501)</f>
        <v>60</v>
      </c>
      <c r="AY294" s="40">
        <f>SUMIF(Entrada_Dados_Ano_2012!$C$264:$C$501,D294,Entrada_Dados_Ano_2012!$BH$264:$BH$501)</f>
        <v>385</v>
      </c>
      <c r="AZ294" s="40">
        <f>SUMIF(Entrada_Dados_Ano_2012!$C$264:$C$501,D294,Entrada_Dados_Ano_2012!$BI$264:$BI$501)</f>
        <v>0</v>
      </c>
      <c r="BA294" s="55"/>
    </row>
    <row r="295" spans="1:53" ht="12.75" customHeight="1" x14ac:dyDescent="0.2">
      <c r="A295" s="123"/>
      <c r="B295" s="124">
        <v>34</v>
      </c>
      <c r="C295" s="121" t="s">
        <v>316</v>
      </c>
      <c r="D295" s="126" t="s">
        <v>91</v>
      </c>
      <c r="E295" s="40">
        <f>SUMIF(Entrada_Dados_Ano_2012!$C$264:$C$501,D295,Entrada_Dados_Ano_2012!$D$264:$D$501)</f>
        <v>0</v>
      </c>
      <c r="F295" s="40">
        <f>SUMIF(Entrada_Dados_Ano_2012!$C$264:$C$501,D295,Entrada_Dados_Ano_2012!$E$264:$E$501)</f>
        <v>90</v>
      </c>
      <c r="G295" s="40">
        <f>SUMIF(Entrada_Dados_Ano_2012!$C$264:$C$501,D295,Entrada_Dados_Ano_2012!$F$264:$F$501)</f>
        <v>0</v>
      </c>
      <c r="H295" s="40">
        <f>SUMIF(Entrada_Dados_Ano_2012!$C$264:$C$501,D295,Entrada_Dados_Ano_2012!$G$264:$G$501)</f>
        <v>0</v>
      </c>
      <c r="I295" s="40">
        <f>SUMIF(Entrada_Dados_Ano_2012!$C$264:$C$501,D295,Entrada_Dados_Ano_2012!$H$264:$H$501)</f>
        <v>0</v>
      </c>
      <c r="J295" s="40">
        <f>SUMIF(Entrada_Dados_Ano_2012!$C$264:$C$501,D295,Entrada_Dados_Ano_2012!$I$264:$I$501)</f>
        <v>0</v>
      </c>
      <c r="K295" s="40">
        <f>SUMIF(Entrada_Dados_Ano_2012!$C$264:$C$501,D295,Entrada_Dados_Ano_2012!$J$264:$J$501)</f>
        <v>0</v>
      </c>
      <c r="L295" s="40">
        <f>SUMIF(Entrada_Dados_Ano_2012!$C$264:$C$501,D295,Entrada_Dados_Ano_2012!$K$264:$K$501)</f>
        <v>0</v>
      </c>
      <c r="M295" s="40">
        <f>SUMIF(Entrada_Dados_Ano_2012!$C$264:$C$501,D295,Entrada_Dados_Ano_2012!$L$264:$L$501)</f>
        <v>0</v>
      </c>
      <c r="N295" s="40">
        <f>SUMIF(Entrada_Dados_Ano_2012!$C$264:$C$501,D295,Entrada_Dados_Ano_2012!$M$264:$M$501)</f>
        <v>0</v>
      </c>
      <c r="O295" s="40">
        <f>SUMIF(Entrada_Dados_Ano_2012!$C$264:$C$501,D295,Entrada_Dados_Ano_2012!$N$264:$N$501)</f>
        <v>0</v>
      </c>
      <c r="P295" s="40">
        <f>SUMIF(Entrada_Dados_Ano_2012!$C$264:$C$501,D295,Entrada_Dados_Ano_2012!$O$264:$O$501)</f>
        <v>0</v>
      </c>
      <c r="Q295" s="40">
        <f>SUMIF(Entrada_Dados_Ano_2012!$C$264:$C$501,D295,Entrada_Dados_Ano_2012!$P$264:$P$501)</f>
        <v>0</v>
      </c>
      <c r="R295" s="40">
        <f>SUMIF(Entrada_Dados_Ano_2012!$C$264:$C$501,D295,Entrada_Dados_Ano_2012!$Q$264:$Q$501)</f>
        <v>0</v>
      </c>
      <c r="S295" s="40">
        <f>SUMIF(Entrada_Dados_Ano_2012!$C$264:$C$501,D295,Entrada_Dados_Ano_2012!$R$264:$R$501)</f>
        <v>0</v>
      </c>
      <c r="T295" s="145">
        <f>SUMIF(Entrada_Dados_Ano_2012!$C$264:$C$501,D295,Entrada_Dados_Ano_2012!$S$264:$S$501)</f>
        <v>0</v>
      </c>
      <c r="U295" s="142">
        <f>SUMIF(Entrada_Dados_Ano_2012!$C$264:$C$501,D295,Entrada_Dados_Ano_2012!$Y$264:$Y$501)</f>
        <v>0</v>
      </c>
      <c r="V295" s="40">
        <f>SUMIF(Entrada_Dados_Ano_2012!$C$264:$C$501,D295,Entrada_Dados_Ano_2012!$Z$264:$Z$501)</f>
        <v>90</v>
      </c>
      <c r="W295" s="40">
        <f>SUMIF(Entrada_Dados_Ano_2012!$C$264:$C$501,D295,Entrada_Dados_Ano_2012!$AA$264:$AA$501)</f>
        <v>0</v>
      </c>
      <c r="X295" s="40">
        <f>SUMIF(Entrada_Dados_Ano_2012!$C$264:$C$501,D295,Entrada_Dados_Ano_2012!$AB$264:$AB$501)</f>
        <v>0</v>
      </c>
      <c r="Y295" s="40">
        <f>SUMIF(Entrada_Dados_Ano_2012!$C$264:$C$501,D295,Entrada_Dados_Ano_2012!$AC$264:$AC$501)</f>
        <v>0</v>
      </c>
      <c r="Z295" s="40">
        <f>SUMIF(Entrada_Dados_Ano_2012!$C$264:$C$501,D295,Entrada_Dados_Ano_2012!$AD$264:$AD$501)</f>
        <v>0</v>
      </c>
      <c r="AA295" s="40">
        <f>SUMIF(Entrada_Dados_Ano_2012!$C$264:$C$501,D295,Entrada_Dados_Ano_2012!$AE$264:$AE$501)</f>
        <v>0</v>
      </c>
      <c r="AB295" s="40">
        <f>SUMIF(Entrada_Dados_Ano_2012!$C$264:$C$501,D295,Entrada_Dados_Ano_2012!$AF$264:$AF$501)</f>
        <v>0</v>
      </c>
      <c r="AC295" s="40">
        <f>SUMIF(Entrada_Dados_Ano_2012!$C$264:$C$501,D295,Entrada_Dados_Ano_2012!$AG$264:$AG$501)</f>
        <v>0</v>
      </c>
      <c r="AD295" s="40">
        <f>SUMIF(Entrada_Dados_Ano_2012!$C$264:$C$501,D295,Entrada_Dados_Ano_2012!$AH$264:$AH$501)</f>
        <v>0</v>
      </c>
      <c r="AE295" s="40">
        <f>SUMIF(Entrada_Dados_Ano_2012!$C$264:$C$501,D295,Entrada_Dados_Ano_2012!$AI$264:$AI$501)</f>
        <v>0</v>
      </c>
      <c r="AF295" s="40">
        <f>SUMIF(Entrada_Dados_Ano_2012!$C$264:$C$501,D295,Entrada_Dados_Ano_2012!$AJ$264:$AJ$501)</f>
        <v>0</v>
      </c>
      <c r="AG295" s="40">
        <f>SUMIF(Entrada_Dados_Ano_2012!$C$264:$C$501,D295,Entrada_Dados_Ano_2012!$AK$264:$AK$501)</f>
        <v>0</v>
      </c>
      <c r="AH295" s="40">
        <f>SUMIF(Entrada_Dados_Ano_2012!$C$264:$C$501,D295,Entrada_Dados_Ano_2012!$AL$264:$AL$501)</f>
        <v>0</v>
      </c>
      <c r="AI295" s="40">
        <f>SUMIF(Entrada_Dados_Ano_2012!$C$264:$C$501,D295,Entrada_Dados_Ano_2012!$AM$264:$AM$501)</f>
        <v>0</v>
      </c>
      <c r="AJ295" s="145">
        <f>SUMIF(Entrada_Dados_Ano_2012!$C$264:$C$501,D295,Entrada_Dados_Ano_2012!$AN$264:$AN$501)</f>
        <v>0</v>
      </c>
      <c r="AK295" s="142">
        <f>SUMIF(Entrada_Dados_Ano_2012!$C$264:$C$501,D295,Entrada_Dados_Ano_2012!$AT$264:$AT$501)</f>
        <v>0</v>
      </c>
      <c r="AL295" s="40">
        <f>SUMIF(Entrada_Dados_Ano_2012!$C$264:$C$501,D295,Entrada_Dados_Ano_2012!$AU$264:$AU$501)</f>
        <v>900</v>
      </c>
      <c r="AM295" s="40">
        <f>SUMIF(Entrada_Dados_Ano_2012!$C$264:$C$501,D295,Entrada_Dados_Ano_2012!$AV$264:$AV$501)</f>
        <v>0</v>
      </c>
      <c r="AN295" s="40">
        <f>SUMIF(Entrada_Dados_Ano_2012!$C$264:$C$501,D295,Entrada_Dados_Ano_2012!$AW$264:$AW$501)</f>
        <v>0</v>
      </c>
      <c r="AO295" s="40">
        <f>SUMIF(Entrada_Dados_Ano_2012!$C$264:$C$501,D295,Entrada_Dados_Ano_2012!$AX$264:$AX$501)</f>
        <v>0</v>
      </c>
      <c r="AP295" s="40">
        <f>SUMIF(Entrada_Dados_Ano_2012!$C$264:$C$501,D295,Entrada_Dados_Ano_2012!$AY$264:$AY$501)</f>
        <v>0</v>
      </c>
      <c r="AQ295" s="40">
        <f>SUMIF(Entrada_Dados_Ano_2012!$C$264:$C$501,D295,Entrada_Dados_Ano_2012!$AZ$264:$AZ$501)</f>
        <v>0</v>
      </c>
      <c r="AR295" s="40">
        <f>SUMIF(Entrada_Dados_Ano_2012!$C$264:$C$501,D295,Entrada_Dados_Ano_2012!$BA$264:$BA$501)</f>
        <v>0</v>
      </c>
      <c r="AS295" s="40">
        <f>SUMIF(Entrada_Dados_Ano_2012!$C$264:$C$501,D295,Entrada_Dados_Ano_2012!$BB$264:$BB$501)</f>
        <v>0</v>
      </c>
      <c r="AT295" s="40">
        <f>SUMIF(Entrada_Dados_Ano_2012!$C$264:$C$501,D295,Entrada_Dados_Ano_2012!$BC$264:$BC$501)</f>
        <v>0</v>
      </c>
      <c r="AU295" s="40">
        <f>SUMIF(Entrada_Dados_Ano_2012!$C$264:$C$501,D295,Entrada_Dados_Ano_2012!$BD$264:$BD$501)</f>
        <v>0</v>
      </c>
      <c r="AV295" s="40">
        <f>SUMIF(Entrada_Dados_Ano_2012!$C$264:$C$501,D295,Entrada_Dados_Ano_2012!$BE$264:$BE$501)</f>
        <v>0</v>
      </c>
      <c r="AW295" s="40">
        <f>SUMIF(Entrada_Dados_Ano_2012!$C$264:$C$501,D295,Entrada_Dados_Ano_2012!$BF$264:$BF$501)</f>
        <v>0</v>
      </c>
      <c r="AX295" s="40">
        <f>SUMIF(Entrada_Dados_Ano_2012!$C$264:$C$501,D295,Entrada_Dados_Ano_2012!$BG$264:$BG$501)</f>
        <v>0</v>
      </c>
      <c r="AY295" s="40">
        <f>SUMIF(Entrada_Dados_Ano_2012!$C$264:$C$501,D295,Entrada_Dados_Ano_2012!$BH$264:$BH$501)</f>
        <v>0</v>
      </c>
      <c r="AZ295" s="40">
        <f>SUMIF(Entrada_Dados_Ano_2012!$C$264:$C$501,D295,Entrada_Dados_Ano_2012!$BI$264:$BI$501)</f>
        <v>0</v>
      </c>
      <c r="BA295" s="55"/>
    </row>
    <row r="296" spans="1:53" ht="12.75" customHeight="1" x14ac:dyDescent="0.2">
      <c r="A296" s="123"/>
      <c r="B296" s="124">
        <v>35</v>
      </c>
      <c r="C296" s="121" t="s">
        <v>317</v>
      </c>
      <c r="D296" s="126" t="s">
        <v>92</v>
      </c>
      <c r="E296" s="40">
        <f>SUMIF(Entrada_Dados_Ano_2012!$C$264:$C$501,D296,Entrada_Dados_Ano_2012!$D$264:$D$501)</f>
        <v>0</v>
      </c>
      <c r="F296" s="40">
        <f>SUMIF(Entrada_Dados_Ano_2012!$C$264:$C$501,D296,Entrada_Dados_Ano_2012!$E$264:$E$501)</f>
        <v>10</v>
      </c>
      <c r="G296" s="40">
        <f>SUMIF(Entrada_Dados_Ano_2012!$C$264:$C$501,D296,Entrada_Dados_Ano_2012!$F$264:$F$501)</f>
        <v>0</v>
      </c>
      <c r="H296" s="40">
        <f>SUMIF(Entrada_Dados_Ano_2012!$C$264:$C$501,D296,Entrada_Dados_Ano_2012!$G$264:$G$501)</f>
        <v>0</v>
      </c>
      <c r="I296" s="40">
        <f>SUMIF(Entrada_Dados_Ano_2012!$C$264:$C$501,D296,Entrada_Dados_Ano_2012!$H$264:$H$501)</f>
        <v>0</v>
      </c>
      <c r="J296" s="40">
        <f>SUMIF(Entrada_Dados_Ano_2012!$C$264:$C$501,D296,Entrada_Dados_Ano_2012!$I$264:$I$501)</f>
        <v>0</v>
      </c>
      <c r="K296" s="40">
        <f>SUMIF(Entrada_Dados_Ano_2012!$C$264:$C$501,D296,Entrada_Dados_Ano_2012!$J$264:$J$501)</f>
        <v>0</v>
      </c>
      <c r="L296" s="40">
        <f>SUMIF(Entrada_Dados_Ano_2012!$C$264:$C$501,D296,Entrada_Dados_Ano_2012!$K$264:$K$501)</f>
        <v>0</v>
      </c>
      <c r="M296" s="40">
        <f>SUMIF(Entrada_Dados_Ano_2012!$C$264:$C$501,D296,Entrada_Dados_Ano_2012!$L$264:$L$501)</f>
        <v>0</v>
      </c>
      <c r="N296" s="40">
        <f>SUMIF(Entrada_Dados_Ano_2012!$C$264:$C$501,D296,Entrada_Dados_Ano_2012!$M$264:$M$501)</f>
        <v>0</v>
      </c>
      <c r="O296" s="40">
        <f>SUMIF(Entrada_Dados_Ano_2012!$C$264:$C$501,D296,Entrada_Dados_Ano_2012!$N$264:$N$501)</f>
        <v>0</v>
      </c>
      <c r="P296" s="40">
        <f>SUMIF(Entrada_Dados_Ano_2012!$C$264:$C$501,D296,Entrada_Dados_Ano_2012!$O$264:$O$501)</f>
        <v>0</v>
      </c>
      <c r="Q296" s="40">
        <f>SUMIF(Entrada_Dados_Ano_2012!$C$264:$C$501,D296,Entrada_Dados_Ano_2012!$P$264:$P$501)</f>
        <v>0</v>
      </c>
      <c r="R296" s="40">
        <f>SUMIF(Entrada_Dados_Ano_2012!$C$264:$C$501,D296,Entrada_Dados_Ano_2012!$Q$264:$Q$501)</f>
        <v>0</v>
      </c>
      <c r="S296" s="40">
        <f>SUMIF(Entrada_Dados_Ano_2012!$C$264:$C$501,D296,Entrada_Dados_Ano_2012!$R$264:$R$501)</f>
        <v>0</v>
      </c>
      <c r="T296" s="145">
        <f>SUMIF(Entrada_Dados_Ano_2012!$C$264:$C$501,D296,Entrada_Dados_Ano_2012!$S$264:$S$501)</f>
        <v>0</v>
      </c>
      <c r="U296" s="142">
        <f>SUMIF(Entrada_Dados_Ano_2012!$C$264:$C$501,D296,Entrada_Dados_Ano_2012!$Y$264:$Y$501)</f>
        <v>0</v>
      </c>
      <c r="V296" s="40">
        <f>SUMIF(Entrada_Dados_Ano_2012!$C$264:$C$501,D296,Entrada_Dados_Ano_2012!$Z$264:$Z$501)</f>
        <v>10</v>
      </c>
      <c r="W296" s="40">
        <f>SUMIF(Entrada_Dados_Ano_2012!$C$264:$C$501,D296,Entrada_Dados_Ano_2012!$AA$264:$AA$501)</f>
        <v>0</v>
      </c>
      <c r="X296" s="40">
        <f>SUMIF(Entrada_Dados_Ano_2012!$C$264:$C$501,D296,Entrada_Dados_Ano_2012!$AB$264:$AB$501)</f>
        <v>0</v>
      </c>
      <c r="Y296" s="40">
        <f>SUMIF(Entrada_Dados_Ano_2012!$C$264:$C$501,D296,Entrada_Dados_Ano_2012!$AC$264:$AC$501)</f>
        <v>0</v>
      </c>
      <c r="Z296" s="40">
        <f>SUMIF(Entrada_Dados_Ano_2012!$C$264:$C$501,D296,Entrada_Dados_Ano_2012!$AD$264:$AD$501)</f>
        <v>0</v>
      </c>
      <c r="AA296" s="40">
        <f>SUMIF(Entrada_Dados_Ano_2012!$C$264:$C$501,D296,Entrada_Dados_Ano_2012!$AE$264:$AE$501)</f>
        <v>0</v>
      </c>
      <c r="AB296" s="40">
        <f>SUMIF(Entrada_Dados_Ano_2012!$C$264:$C$501,D296,Entrada_Dados_Ano_2012!$AF$264:$AF$501)</f>
        <v>0</v>
      </c>
      <c r="AC296" s="40">
        <f>SUMIF(Entrada_Dados_Ano_2012!$C$264:$C$501,D296,Entrada_Dados_Ano_2012!$AG$264:$AG$501)</f>
        <v>0</v>
      </c>
      <c r="AD296" s="40">
        <f>SUMIF(Entrada_Dados_Ano_2012!$C$264:$C$501,D296,Entrada_Dados_Ano_2012!$AH$264:$AH$501)</f>
        <v>0</v>
      </c>
      <c r="AE296" s="40">
        <f>SUMIF(Entrada_Dados_Ano_2012!$C$264:$C$501,D296,Entrada_Dados_Ano_2012!$AI$264:$AI$501)</f>
        <v>0</v>
      </c>
      <c r="AF296" s="40">
        <f>SUMIF(Entrada_Dados_Ano_2012!$C$264:$C$501,D296,Entrada_Dados_Ano_2012!$AJ$264:$AJ$501)</f>
        <v>0</v>
      </c>
      <c r="AG296" s="40">
        <f>SUMIF(Entrada_Dados_Ano_2012!$C$264:$C$501,D296,Entrada_Dados_Ano_2012!$AK$264:$AK$501)</f>
        <v>0</v>
      </c>
      <c r="AH296" s="40">
        <f>SUMIF(Entrada_Dados_Ano_2012!$C$264:$C$501,D296,Entrada_Dados_Ano_2012!$AL$264:$AL$501)</f>
        <v>0</v>
      </c>
      <c r="AI296" s="40">
        <f>SUMIF(Entrada_Dados_Ano_2012!$C$264:$C$501,D296,Entrada_Dados_Ano_2012!$AM$264:$AM$501)</f>
        <v>0</v>
      </c>
      <c r="AJ296" s="145">
        <f>SUMIF(Entrada_Dados_Ano_2012!$C$264:$C$501,D296,Entrada_Dados_Ano_2012!$AN$264:$AN$501)</f>
        <v>0</v>
      </c>
      <c r="AK296" s="142">
        <f>SUMIF(Entrada_Dados_Ano_2012!$C$264:$C$501,D296,Entrada_Dados_Ano_2012!$AT$264:$AT$501)</f>
        <v>0</v>
      </c>
      <c r="AL296" s="40">
        <f>SUMIF(Entrada_Dados_Ano_2012!$C$264:$C$501,D296,Entrada_Dados_Ano_2012!$AU$264:$AU$501)</f>
        <v>135</v>
      </c>
      <c r="AM296" s="40">
        <f>SUMIF(Entrada_Dados_Ano_2012!$C$264:$C$501,D296,Entrada_Dados_Ano_2012!$AV$264:$AV$501)</f>
        <v>0</v>
      </c>
      <c r="AN296" s="40">
        <f>SUMIF(Entrada_Dados_Ano_2012!$C$264:$C$501,D296,Entrada_Dados_Ano_2012!$AW$264:$AW$501)</f>
        <v>0</v>
      </c>
      <c r="AO296" s="40">
        <f>SUMIF(Entrada_Dados_Ano_2012!$C$264:$C$501,D296,Entrada_Dados_Ano_2012!$AX$264:$AX$501)</f>
        <v>0</v>
      </c>
      <c r="AP296" s="40">
        <f>SUMIF(Entrada_Dados_Ano_2012!$C$264:$C$501,D296,Entrada_Dados_Ano_2012!$AY$264:$AY$501)</f>
        <v>0</v>
      </c>
      <c r="AQ296" s="40">
        <f>SUMIF(Entrada_Dados_Ano_2012!$C$264:$C$501,D296,Entrada_Dados_Ano_2012!$AZ$264:$AZ$501)</f>
        <v>0</v>
      </c>
      <c r="AR296" s="40">
        <f>SUMIF(Entrada_Dados_Ano_2012!$C$264:$C$501,D296,Entrada_Dados_Ano_2012!$BA$264:$BA$501)</f>
        <v>0</v>
      </c>
      <c r="AS296" s="40">
        <f>SUMIF(Entrada_Dados_Ano_2012!$C$264:$C$501,D296,Entrada_Dados_Ano_2012!$BB$264:$BB$501)</f>
        <v>0</v>
      </c>
      <c r="AT296" s="40">
        <f>SUMIF(Entrada_Dados_Ano_2012!$C$264:$C$501,D296,Entrada_Dados_Ano_2012!$BC$264:$BC$501)</f>
        <v>0</v>
      </c>
      <c r="AU296" s="40">
        <f>SUMIF(Entrada_Dados_Ano_2012!$C$264:$C$501,D296,Entrada_Dados_Ano_2012!$BD$264:$BD$501)</f>
        <v>0</v>
      </c>
      <c r="AV296" s="40">
        <f>SUMIF(Entrada_Dados_Ano_2012!$C$264:$C$501,D296,Entrada_Dados_Ano_2012!$BE$264:$BE$501)</f>
        <v>0</v>
      </c>
      <c r="AW296" s="40">
        <f>SUMIF(Entrada_Dados_Ano_2012!$C$264:$C$501,D296,Entrada_Dados_Ano_2012!$BF$264:$BF$501)</f>
        <v>0</v>
      </c>
      <c r="AX296" s="40">
        <f>SUMIF(Entrada_Dados_Ano_2012!$C$264:$C$501,D296,Entrada_Dados_Ano_2012!$BG$264:$BG$501)</f>
        <v>0</v>
      </c>
      <c r="AY296" s="40">
        <f>SUMIF(Entrada_Dados_Ano_2012!$C$264:$C$501,D296,Entrada_Dados_Ano_2012!$BH$264:$BH$501)</f>
        <v>0</v>
      </c>
      <c r="AZ296" s="40">
        <f>SUMIF(Entrada_Dados_Ano_2012!$C$264:$C$501,D296,Entrada_Dados_Ano_2012!$BI$264:$BI$501)</f>
        <v>0</v>
      </c>
      <c r="BA296" s="55"/>
    </row>
    <row r="297" spans="1:53" ht="12.75" customHeight="1" x14ac:dyDescent="0.2">
      <c r="A297" s="123"/>
      <c r="B297" s="124">
        <v>36</v>
      </c>
      <c r="C297" s="121" t="s">
        <v>318</v>
      </c>
      <c r="D297" s="126" t="s">
        <v>93</v>
      </c>
      <c r="E297" s="40">
        <f>SUMIF(Entrada_Dados_Ano_2012!$C$264:$C$501,D297,Entrada_Dados_Ano_2012!$D$264:$D$501)</f>
        <v>0</v>
      </c>
      <c r="F297" s="40">
        <f>SUMIF(Entrada_Dados_Ano_2012!$C$264:$C$501,D297,Entrada_Dados_Ano_2012!$E$264:$E$501)</f>
        <v>5</v>
      </c>
      <c r="G297" s="40">
        <f>SUMIF(Entrada_Dados_Ano_2012!$C$264:$C$501,D297,Entrada_Dados_Ano_2012!$F$264:$F$501)</f>
        <v>0</v>
      </c>
      <c r="H297" s="40">
        <f>SUMIF(Entrada_Dados_Ano_2012!$C$264:$C$501,D297,Entrada_Dados_Ano_2012!$G$264:$G$501)</f>
        <v>0</v>
      </c>
      <c r="I297" s="40">
        <f>SUMIF(Entrada_Dados_Ano_2012!$C$264:$C$501,D297,Entrada_Dados_Ano_2012!$H$264:$H$501)</f>
        <v>0</v>
      </c>
      <c r="J297" s="40">
        <f>SUMIF(Entrada_Dados_Ano_2012!$C$264:$C$501,D297,Entrada_Dados_Ano_2012!$I$264:$I$501)</f>
        <v>0</v>
      </c>
      <c r="K297" s="40">
        <f>SUMIF(Entrada_Dados_Ano_2012!$C$264:$C$501,D297,Entrada_Dados_Ano_2012!$J$264:$J$501)</f>
        <v>0</v>
      </c>
      <c r="L297" s="40">
        <f>SUMIF(Entrada_Dados_Ano_2012!$C$264:$C$501,D297,Entrada_Dados_Ano_2012!$K$264:$K$501)</f>
        <v>130</v>
      </c>
      <c r="M297" s="40">
        <f>SUMIF(Entrada_Dados_Ano_2012!$C$264:$C$501,D297,Entrada_Dados_Ano_2012!$L$264:$L$501)</f>
        <v>0</v>
      </c>
      <c r="N297" s="40">
        <f>SUMIF(Entrada_Dados_Ano_2012!$C$264:$C$501,D297,Entrada_Dados_Ano_2012!$M$264:$M$501)</f>
        <v>0</v>
      </c>
      <c r="O297" s="40">
        <f>SUMIF(Entrada_Dados_Ano_2012!$C$264:$C$501,D297,Entrada_Dados_Ano_2012!$N$264:$N$501)</f>
        <v>0</v>
      </c>
      <c r="P297" s="40">
        <f>SUMIF(Entrada_Dados_Ano_2012!$C$264:$C$501,D297,Entrada_Dados_Ano_2012!$O$264:$O$501)</f>
        <v>0</v>
      </c>
      <c r="Q297" s="40">
        <f>SUMIF(Entrada_Dados_Ano_2012!$C$264:$C$501,D297,Entrada_Dados_Ano_2012!$P$264:$P$501)</f>
        <v>0</v>
      </c>
      <c r="R297" s="40">
        <f>SUMIF(Entrada_Dados_Ano_2012!$C$264:$C$501,D297,Entrada_Dados_Ano_2012!$Q$264:$Q$501)</f>
        <v>0</v>
      </c>
      <c r="S297" s="40">
        <f>SUMIF(Entrada_Dados_Ano_2012!$C$264:$C$501,D297,Entrada_Dados_Ano_2012!$R$264:$R$501)</f>
        <v>0</v>
      </c>
      <c r="T297" s="145">
        <f>SUMIF(Entrada_Dados_Ano_2012!$C$264:$C$501,D297,Entrada_Dados_Ano_2012!$S$264:$S$501)</f>
        <v>0</v>
      </c>
      <c r="U297" s="142">
        <f>SUMIF(Entrada_Dados_Ano_2012!$C$264:$C$501,D297,Entrada_Dados_Ano_2012!$Y$264:$Y$501)</f>
        <v>0</v>
      </c>
      <c r="V297" s="40">
        <f>SUMIF(Entrada_Dados_Ano_2012!$C$264:$C$501,D297,Entrada_Dados_Ano_2012!$Z$264:$Z$501)</f>
        <v>5</v>
      </c>
      <c r="W297" s="40">
        <f>SUMIF(Entrada_Dados_Ano_2012!$C$264:$C$501,D297,Entrada_Dados_Ano_2012!$AA$264:$AA$501)</f>
        <v>0</v>
      </c>
      <c r="X297" s="40">
        <f>SUMIF(Entrada_Dados_Ano_2012!$C$264:$C$501,D297,Entrada_Dados_Ano_2012!$AB$264:$AB$501)</f>
        <v>0</v>
      </c>
      <c r="Y297" s="40">
        <f>SUMIF(Entrada_Dados_Ano_2012!$C$264:$C$501,D297,Entrada_Dados_Ano_2012!$AC$264:$AC$501)</f>
        <v>0</v>
      </c>
      <c r="Z297" s="40">
        <f>SUMIF(Entrada_Dados_Ano_2012!$C$264:$C$501,D297,Entrada_Dados_Ano_2012!$AD$264:$AD$501)</f>
        <v>0</v>
      </c>
      <c r="AA297" s="40">
        <f>SUMIF(Entrada_Dados_Ano_2012!$C$264:$C$501,D297,Entrada_Dados_Ano_2012!$AE$264:$AE$501)</f>
        <v>0</v>
      </c>
      <c r="AB297" s="40">
        <f>SUMIF(Entrada_Dados_Ano_2012!$C$264:$C$501,D297,Entrada_Dados_Ano_2012!$AF$264:$AF$501)</f>
        <v>130</v>
      </c>
      <c r="AC297" s="40">
        <f>SUMIF(Entrada_Dados_Ano_2012!$C$264:$C$501,D297,Entrada_Dados_Ano_2012!$AG$264:$AG$501)</f>
        <v>0</v>
      </c>
      <c r="AD297" s="40">
        <f>SUMIF(Entrada_Dados_Ano_2012!$C$264:$C$501,D297,Entrada_Dados_Ano_2012!$AH$264:$AH$501)</f>
        <v>0</v>
      </c>
      <c r="AE297" s="40">
        <f>SUMIF(Entrada_Dados_Ano_2012!$C$264:$C$501,D297,Entrada_Dados_Ano_2012!$AI$264:$AI$501)</f>
        <v>0</v>
      </c>
      <c r="AF297" s="40">
        <f>SUMIF(Entrada_Dados_Ano_2012!$C$264:$C$501,D297,Entrada_Dados_Ano_2012!$AJ$264:$AJ$501)</f>
        <v>0</v>
      </c>
      <c r="AG297" s="40">
        <f>SUMIF(Entrada_Dados_Ano_2012!$C$264:$C$501,D297,Entrada_Dados_Ano_2012!$AK$264:$AK$501)</f>
        <v>0</v>
      </c>
      <c r="AH297" s="40">
        <f>SUMIF(Entrada_Dados_Ano_2012!$C$264:$C$501,D297,Entrada_Dados_Ano_2012!$AL$264:$AL$501)</f>
        <v>0</v>
      </c>
      <c r="AI297" s="40">
        <f>SUMIF(Entrada_Dados_Ano_2012!$C$264:$C$501,D297,Entrada_Dados_Ano_2012!$AM$264:$AM$501)</f>
        <v>0</v>
      </c>
      <c r="AJ297" s="145">
        <f>SUMIF(Entrada_Dados_Ano_2012!$C$264:$C$501,D297,Entrada_Dados_Ano_2012!$AN$264:$AN$501)</f>
        <v>0</v>
      </c>
      <c r="AK297" s="142">
        <f>SUMIF(Entrada_Dados_Ano_2012!$C$264:$C$501,D297,Entrada_Dados_Ano_2012!$AT$264:$AT$501)</f>
        <v>0</v>
      </c>
      <c r="AL297" s="40">
        <f>SUMIF(Entrada_Dados_Ano_2012!$C$264:$C$501,D297,Entrada_Dados_Ano_2012!$AU$264:$AU$501)</f>
        <v>50</v>
      </c>
      <c r="AM297" s="40">
        <f>SUMIF(Entrada_Dados_Ano_2012!$C$264:$C$501,D297,Entrada_Dados_Ano_2012!$AV$264:$AV$501)</f>
        <v>0</v>
      </c>
      <c r="AN297" s="40">
        <f>SUMIF(Entrada_Dados_Ano_2012!$C$264:$C$501,D297,Entrada_Dados_Ano_2012!$AW$264:$AW$501)</f>
        <v>0</v>
      </c>
      <c r="AO297" s="40">
        <f>SUMIF(Entrada_Dados_Ano_2012!$C$264:$C$501,D297,Entrada_Dados_Ano_2012!$AX$264:$AX$501)</f>
        <v>0</v>
      </c>
      <c r="AP297" s="40">
        <f>SUMIF(Entrada_Dados_Ano_2012!$C$264:$C$501,D297,Entrada_Dados_Ano_2012!$AY$264:$AY$501)</f>
        <v>0</v>
      </c>
      <c r="AQ297" s="40">
        <f>SUMIF(Entrada_Dados_Ano_2012!$C$264:$C$501,D297,Entrada_Dados_Ano_2012!$AZ$264:$AZ$501)</f>
        <v>0</v>
      </c>
      <c r="AR297" s="40">
        <f>SUMIF(Entrada_Dados_Ano_2012!$C$264:$C$501,D297,Entrada_Dados_Ano_2012!$BA$264:$BA$501)</f>
        <v>2340</v>
      </c>
      <c r="AS297" s="40">
        <f>SUMIF(Entrada_Dados_Ano_2012!$C$264:$C$501,D297,Entrada_Dados_Ano_2012!$BB$264:$BB$501)</f>
        <v>0</v>
      </c>
      <c r="AT297" s="40">
        <f>SUMIF(Entrada_Dados_Ano_2012!$C$264:$C$501,D297,Entrada_Dados_Ano_2012!$BC$264:$BC$501)</f>
        <v>0</v>
      </c>
      <c r="AU297" s="40">
        <f>SUMIF(Entrada_Dados_Ano_2012!$C$264:$C$501,D297,Entrada_Dados_Ano_2012!$BD$264:$BD$501)</f>
        <v>0</v>
      </c>
      <c r="AV297" s="40">
        <f>SUMIF(Entrada_Dados_Ano_2012!$C$264:$C$501,D297,Entrada_Dados_Ano_2012!$BE$264:$BE$501)</f>
        <v>0</v>
      </c>
      <c r="AW297" s="40">
        <f>SUMIF(Entrada_Dados_Ano_2012!$C$264:$C$501,D297,Entrada_Dados_Ano_2012!$BF$264:$BF$501)</f>
        <v>0</v>
      </c>
      <c r="AX297" s="40">
        <f>SUMIF(Entrada_Dados_Ano_2012!$C$264:$C$501,D297,Entrada_Dados_Ano_2012!$BG$264:$BG$501)</f>
        <v>0</v>
      </c>
      <c r="AY297" s="40">
        <f>SUMIF(Entrada_Dados_Ano_2012!$C$264:$C$501,D297,Entrada_Dados_Ano_2012!$BH$264:$BH$501)</f>
        <v>0</v>
      </c>
      <c r="AZ297" s="40">
        <f>SUMIF(Entrada_Dados_Ano_2012!$C$264:$C$501,D297,Entrada_Dados_Ano_2012!$BI$264:$BI$501)</f>
        <v>0</v>
      </c>
      <c r="BA297" s="55"/>
    </row>
    <row r="298" spans="1:53" ht="12.75" customHeight="1" x14ac:dyDescent="0.2">
      <c r="A298" s="123"/>
      <c r="B298" s="124">
        <v>37</v>
      </c>
      <c r="C298" s="121" t="s">
        <v>319</v>
      </c>
      <c r="D298" s="126" t="s">
        <v>94</v>
      </c>
      <c r="E298" s="40">
        <f>SUMIF(Entrada_Dados_Ano_2012!$C$264:$C$501,D298,Entrada_Dados_Ano_2012!$D$264:$D$501)</f>
        <v>0</v>
      </c>
      <c r="F298" s="40">
        <f>SUMIF(Entrada_Dados_Ano_2012!$C$264:$C$501,D298,Entrada_Dados_Ano_2012!$E$264:$E$501)</f>
        <v>0</v>
      </c>
      <c r="G298" s="40">
        <f>SUMIF(Entrada_Dados_Ano_2012!$C$264:$C$501,D298,Entrada_Dados_Ano_2012!$F$264:$F$501)</f>
        <v>0</v>
      </c>
      <c r="H298" s="40">
        <f>SUMIF(Entrada_Dados_Ano_2012!$C$264:$C$501,D298,Entrada_Dados_Ano_2012!$G$264:$G$501)</f>
        <v>0</v>
      </c>
      <c r="I298" s="40">
        <f>SUMIF(Entrada_Dados_Ano_2012!$C$264:$C$501,D298,Entrada_Dados_Ano_2012!$H$264:$H$501)</f>
        <v>0</v>
      </c>
      <c r="J298" s="40">
        <f>SUMIF(Entrada_Dados_Ano_2012!$C$264:$C$501,D298,Entrada_Dados_Ano_2012!$I$264:$I$501)</f>
        <v>0</v>
      </c>
      <c r="K298" s="40">
        <f>SUMIF(Entrada_Dados_Ano_2012!$C$264:$C$501,D298,Entrada_Dados_Ano_2012!$J$264:$J$501)</f>
        <v>0</v>
      </c>
      <c r="L298" s="40">
        <f>SUMIF(Entrada_Dados_Ano_2012!$C$264:$C$501,D298,Entrada_Dados_Ano_2012!$K$264:$K$501)</f>
        <v>0</v>
      </c>
      <c r="M298" s="40">
        <f>SUMIF(Entrada_Dados_Ano_2012!$C$264:$C$501,D298,Entrada_Dados_Ano_2012!$L$264:$L$501)</f>
        <v>0</v>
      </c>
      <c r="N298" s="40">
        <f>SUMIF(Entrada_Dados_Ano_2012!$C$264:$C$501,D298,Entrada_Dados_Ano_2012!$M$264:$M$501)</f>
        <v>0</v>
      </c>
      <c r="O298" s="40">
        <f>SUMIF(Entrada_Dados_Ano_2012!$C$264:$C$501,D298,Entrada_Dados_Ano_2012!$N$264:$N$501)</f>
        <v>0</v>
      </c>
      <c r="P298" s="40">
        <f>SUMIF(Entrada_Dados_Ano_2012!$C$264:$C$501,D298,Entrada_Dados_Ano_2012!$O$264:$O$501)</f>
        <v>0</v>
      </c>
      <c r="Q298" s="40">
        <f>SUMIF(Entrada_Dados_Ano_2012!$C$264:$C$501,D298,Entrada_Dados_Ano_2012!$P$264:$P$501)</f>
        <v>0</v>
      </c>
      <c r="R298" s="40">
        <f>SUMIF(Entrada_Dados_Ano_2012!$C$264:$C$501,D298,Entrada_Dados_Ano_2012!$Q$264:$Q$501)</f>
        <v>0</v>
      </c>
      <c r="S298" s="40">
        <f>SUMIF(Entrada_Dados_Ano_2012!$C$264:$C$501,D298,Entrada_Dados_Ano_2012!$R$264:$R$501)</f>
        <v>0</v>
      </c>
      <c r="T298" s="145">
        <f>SUMIF(Entrada_Dados_Ano_2012!$C$264:$C$501,D298,Entrada_Dados_Ano_2012!$S$264:$S$501)</f>
        <v>0</v>
      </c>
      <c r="U298" s="142">
        <f>SUMIF(Entrada_Dados_Ano_2012!$C$264:$C$501,D298,Entrada_Dados_Ano_2012!$Y$264:$Y$501)</f>
        <v>0</v>
      </c>
      <c r="V298" s="40">
        <f>SUMIF(Entrada_Dados_Ano_2012!$C$264:$C$501,D298,Entrada_Dados_Ano_2012!$Z$264:$Z$501)</f>
        <v>0</v>
      </c>
      <c r="W298" s="40">
        <f>SUMIF(Entrada_Dados_Ano_2012!$C$264:$C$501,D298,Entrada_Dados_Ano_2012!$AA$264:$AA$501)</f>
        <v>0</v>
      </c>
      <c r="X298" s="40">
        <f>SUMIF(Entrada_Dados_Ano_2012!$C$264:$C$501,D298,Entrada_Dados_Ano_2012!$AB$264:$AB$501)</f>
        <v>0</v>
      </c>
      <c r="Y298" s="40">
        <f>SUMIF(Entrada_Dados_Ano_2012!$C$264:$C$501,D298,Entrada_Dados_Ano_2012!$AC$264:$AC$501)</f>
        <v>0</v>
      </c>
      <c r="Z298" s="40">
        <f>SUMIF(Entrada_Dados_Ano_2012!$C$264:$C$501,D298,Entrada_Dados_Ano_2012!$AD$264:$AD$501)</f>
        <v>0</v>
      </c>
      <c r="AA298" s="40">
        <f>SUMIF(Entrada_Dados_Ano_2012!$C$264:$C$501,D298,Entrada_Dados_Ano_2012!$AE$264:$AE$501)</f>
        <v>0</v>
      </c>
      <c r="AB298" s="40">
        <f>SUMIF(Entrada_Dados_Ano_2012!$C$264:$C$501,D298,Entrada_Dados_Ano_2012!$AF$264:$AF$501)</f>
        <v>0</v>
      </c>
      <c r="AC298" s="40">
        <f>SUMIF(Entrada_Dados_Ano_2012!$C$264:$C$501,D298,Entrada_Dados_Ano_2012!$AG$264:$AG$501)</f>
        <v>0</v>
      </c>
      <c r="AD298" s="40">
        <f>SUMIF(Entrada_Dados_Ano_2012!$C$264:$C$501,D298,Entrada_Dados_Ano_2012!$AH$264:$AH$501)</f>
        <v>0</v>
      </c>
      <c r="AE298" s="40">
        <f>SUMIF(Entrada_Dados_Ano_2012!$C$264:$C$501,D298,Entrada_Dados_Ano_2012!$AI$264:$AI$501)</f>
        <v>0</v>
      </c>
      <c r="AF298" s="40">
        <f>SUMIF(Entrada_Dados_Ano_2012!$C$264:$C$501,D298,Entrada_Dados_Ano_2012!$AJ$264:$AJ$501)</f>
        <v>0</v>
      </c>
      <c r="AG298" s="40">
        <f>SUMIF(Entrada_Dados_Ano_2012!$C$264:$C$501,D298,Entrada_Dados_Ano_2012!$AK$264:$AK$501)</f>
        <v>0</v>
      </c>
      <c r="AH298" s="40">
        <f>SUMIF(Entrada_Dados_Ano_2012!$C$264:$C$501,D298,Entrada_Dados_Ano_2012!$AL$264:$AL$501)</f>
        <v>0</v>
      </c>
      <c r="AI298" s="40">
        <f>SUMIF(Entrada_Dados_Ano_2012!$C$264:$C$501,D298,Entrada_Dados_Ano_2012!$AM$264:$AM$501)</f>
        <v>0</v>
      </c>
      <c r="AJ298" s="145">
        <f>SUMIF(Entrada_Dados_Ano_2012!$C$264:$C$501,D298,Entrada_Dados_Ano_2012!$AN$264:$AN$501)</f>
        <v>0</v>
      </c>
      <c r="AK298" s="142">
        <f>SUMIF(Entrada_Dados_Ano_2012!$C$264:$C$501,D298,Entrada_Dados_Ano_2012!$AT$264:$AT$501)</f>
        <v>0</v>
      </c>
      <c r="AL298" s="40">
        <f>SUMIF(Entrada_Dados_Ano_2012!$C$264:$C$501,D298,Entrada_Dados_Ano_2012!$AU$264:$AU$501)</f>
        <v>0</v>
      </c>
      <c r="AM298" s="40">
        <f>SUMIF(Entrada_Dados_Ano_2012!$C$264:$C$501,D298,Entrada_Dados_Ano_2012!$AV$264:$AV$501)</f>
        <v>0</v>
      </c>
      <c r="AN298" s="40">
        <f>SUMIF(Entrada_Dados_Ano_2012!$C$264:$C$501,D298,Entrada_Dados_Ano_2012!$AW$264:$AW$501)</f>
        <v>0</v>
      </c>
      <c r="AO298" s="40">
        <f>SUMIF(Entrada_Dados_Ano_2012!$C$264:$C$501,D298,Entrada_Dados_Ano_2012!$AX$264:$AX$501)</f>
        <v>0</v>
      </c>
      <c r="AP298" s="40">
        <f>SUMIF(Entrada_Dados_Ano_2012!$C$264:$C$501,D298,Entrada_Dados_Ano_2012!$AY$264:$AY$501)</f>
        <v>0</v>
      </c>
      <c r="AQ298" s="40">
        <f>SUMIF(Entrada_Dados_Ano_2012!$C$264:$C$501,D298,Entrada_Dados_Ano_2012!$AZ$264:$AZ$501)</f>
        <v>0</v>
      </c>
      <c r="AR298" s="40">
        <f>SUMIF(Entrada_Dados_Ano_2012!$C$264:$C$501,D298,Entrada_Dados_Ano_2012!$BA$264:$BA$501)</f>
        <v>0</v>
      </c>
      <c r="AS298" s="40">
        <f>SUMIF(Entrada_Dados_Ano_2012!$C$264:$C$501,D298,Entrada_Dados_Ano_2012!$BB$264:$BB$501)</f>
        <v>0</v>
      </c>
      <c r="AT298" s="40">
        <f>SUMIF(Entrada_Dados_Ano_2012!$C$264:$C$501,D298,Entrada_Dados_Ano_2012!$BC$264:$BC$501)</f>
        <v>0</v>
      </c>
      <c r="AU298" s="40">
        <f>SUMIF(Entrada_Dados_Ano_2012!$C$264:$C$501,D298,Entrada_Dados_Ano_2012!$BD$264:$BD$501)</f>
        <v>0</v>
      </c>
      <c r="AV298" s="40">
        <f>SUMIF(Entrada_Dados_Ano_2012!$C$264:$C$501,D298,Entrada_Dados_Ano_2012!$BE$264:$BE$501)</f>
        <v>0</v>
      </c>
      <c r="AW298" s="40">
        <f>SUMIF(Entrada_Dados_Ano_2012!$C$264:$C$501,D298,Entrada_Dados_Ano_2012!$BF$264:$BF$501)</f>
        <v>0</v>
      </c>
      <c r="AX298" s="40">
        <f>SUMIF(Entrada_Dados_Ano_2012!$C$264:$C$501,D298,Entrada_Dados_Ano_2012!$BG$264:$BG$501)</f>
        <v>0</v>
      </c>
      <c r="AY298" s="40">
        <f>SUMIF(Entrada_Dados_Ano_2012!$C$264:$C$501,D298,Entrada_Dados_Ano_2012!$BH$264:$BH$501)</f>
        <v>0</v>
      </c>
      <c r="AZ298" s="40">
        <f>SUMIF(Entrada_Dados_Ano_2012!$C$264:$C$501,D298,Entrada_Dados_Ano_2012!$BI$264:$BI$501)</f>
        <v>0</v>
      </c>
      <c r="BA298" s="55"/>
    </row>
    <row r="299" spans="1:53" ht="12.75" customHeight="1" x14ac:dyDescent="0.2">
      <c r="A299" s="123"/>
      <c r="B299" s="124">
        <v>38</v>
      </c>
      <c r="C299" s="121" t="s">
        <v>320</v>
      </c>
      <c r="D299" s="126" t="s">
        <v>95</v>
      </c>
      <c r="E299" s="40">
        <f>SUMIF(Entrada_Dados_Ano_2012!$C$264:$C$501,D299,Entrada_Dados_Ano_2012!$D$264:$D$501)</f>
        <v>0</v>
      </c>
      <c r="F299" s="40">
        <f>SUMIF(Entrada_Dados_Ano_2012!$C$264:$C$501,D299,Entrada_Dados_Ano_2012!$E$264:$E$501)</f>
        <v>50</v>
      </c>
      <c r="G299" s="40">
        <f>SUMIF(Entrada_Dados_Ano_2012!$C$264:$C$501,D299,Entrada_Dados_Ano_2012!$F$264:$F$501)</f>
        <v>0</v>
      </c>
      <c r="H299" s="40">
        <f>SUMIF(Entrada_Dados_Ano_2012!$C$264:$C$501,D299,Entrada_Dados_Ano_2012!$G$264:$G$501)</f>
        <v>130</v>
      </c>
      <c r="I299" s="40">
        <f>SUMIF(Entrada_Dados_Ano_2012!$C$264:$C$501,D299,Entrada_Dados_Ano_2012!$H$264:$H$501)</f>
        <v>0</v>
      </c>
      <c r="J299" s="40">
        <f>SUMIF(Entrada_Dados_Ano_2012!$C$264:$C$501,D299,Entrada_Dados_Ano_2012!$I$264:$I$501)</f>
        <v>0</v>
      </c>
      <c r="K299" s="40">
        <f>SUMIF(Entrada_Dados_Ano_2012!$C$264:$C$501,D299,Entrada_Dados_Ano_2012!$J$264:$J$501)</f>
        <v>0</v>
      </c>
      <c r="L299" s="40">
        <f>SUMIF(Entrada_Dados_Ano_2012!$C$264:$C$501,D299,Entrada_Dados_Ano_2012!$K$264:$K$501)</f>
        <v>20</v>
      </c>
      <c r="M299" s="40">
        <f>SUMIF(Entrada_Dados_Ano_2012!$C$264:$C$501,D299,Entrada_Dados_Ano_2012!$L$264:$L$501)</f>
        <v>0</v>
      </c>
      <c r="N299" s="40">
        <f>SUMIF(Entrada_Dados_Ano_2012!$C$264:$C$501,D299,Entrada_Dados_Ano_2012!$M$264:$M$501)</f>
        <v>0</v>
      </c>
      <c r="O299" s="40">
        <f>SUMIF(Entrada_Dados_Ano_2012!$C$264:$C$501,D299,Entrada_Dados_Ano_2012!$N$264:$N$501)</f>
        <v>0</v>
      </c>
      <c r="P299" s="40">
        <f>SUMIF(Entrada_Dados_Ano_2012!$C$264:$C$501,D299,Entrada_Dados_Ano_2012!$O$264:$O$501)</f>
        <v>0</v>
      </c>
      <c r="Q299" s="40">
        <f>SUMIF(Entrada_Dados_Ano_2012!$C$264:$C$501,D299,Entrada_Dados_Ano_2012!$P$264:$P$501)</f>
        <v>0</v>
      </c>
      <c r="R299" s="40">
        <f>SUMIF(Entrada_Dados_Ano_2012!$C$264:$C$501,D299,Entrada_Dados_Ano_2012!$Q$264:$Q$501)</f>
        <v>0</v>
      </c>
      <c r="S299" s="40">
        <f>SUMIF(Entrada_Dados_Ano_2012!$C$264:$C$501,D299,Entrada_Dados_Ano_2012!$R$264:$R$501)</f>
        <v>0</v>
      </c>
      <c r="T299" s="145">
        <f>SUMIF(Entrada_Dados_Ano_2012!$C$264:$C$501,D299,Entrada_Dados_Ano_2012!$S$264:$S$501)</f>
        <v>0</v>
      </c>
      <c r="U299" s="142">
        <f>SUMIF(Entrada_Dados_Ano_2012!$C$264:$C$501,D299,Entrada_Dados_Ano_2012!$Y$264:$Y$501)</f>
        <v>0</v>
      </c>
      <c r="V299" s="40">
        <f>SUMIF(Entrada_Dados_Ano_2012!$C$264:$C$501,D299,Entrada_Dados_Ano_2012!$Z$264:$Z$501)</f>
        <v>50</v>
      </c>
      <c r="W299" s="40">
        <f>SUMIF(Entrada_Dados_Ano_2012!$C$264:$C$501,D299,Entrada_Dados_Ano_2012!$AA$264:$AA$501)</f>
        <v>0</v>
      </c>
      <c r="X299" s="40">
        <f>SUMIF(Entrada_Dados_Ano_2012!$C$264:$C$501,D299,Entrada_Dados_Ano_2012!$AB$264:$AB$501)</f>
        <v>130</v>
      </c>
      <c r="Y299" s="40">
        <f>SUMIF(Entrada_Dados_Ano_2012!$C$264:$C$501,D299,Entrada_Dados_Ano_2012!$AC$264:$AC$501)</f>
        <v>0</v>
      </c>
      <c r="Z299" s="40">
        <f>SUMIF(Entrada_Dados_Ano_2012!$C$264:$C$501,D299,Entrada_Dados_Ano_2012!$AD$264:$AD$501)</f>
        <v>0</v>
      </c>
      <c r="AA299" s="40">
        <f>SUMIF(Entrada_Dados_Ano_2012!$C$264:$C$501,D299,Entrada_Dados_Ano_2012!$AE$264:$AE$501)</f>
        <v>0</v>
      </c>
      <c r="AB299" s="40">
        <f>SUMIF(Entrada_Dados_Ano_2012!$C$264:$C$501,D299,Entrada_Dados_Ano_2012!$AF$264:$AF$501)</f>
        <v>20</v>
      </c>
      <c r="AC299" s="40">
        <f>SUMIF(Entrada_Dados_Ano_2012!$C$264:$C$501,D299,Entrada_Dados_Ano_2012!$AG$264:$AG$501)</f>
        <v>0</v>
      </c>
      <c r="AD299" s="40">
        <f>SUMIF(Entrada_Dados_Ano_2012!$C$264:$C$501,D299,Entrada_Dados_Ano_2012!$AH$264:$AH$501)</f>
        <v>0</v>
      </c>
      <c r="AE299" s="40">
        <f>SUMIF(Entrada_Dados_Ano_2012!$C$264:$C$501,D299,Entrada_Dados_Ano_2012!$AI$264:$AI$501)</f>
        <v>0</v>
      </c>
      <c r="AF299" s="40">
        <f>SUMIF(Entrada_Dados_Ano_2012!$C$264:$C$501,D299,Entrada_Dados_Ano_2012!$AJ$264:$AJ$501)</f>
        <v>0</v>
      </c>
      <c r="AG299" s="40">
        <f>SUMIF(Entrada_Dados_Ano_2012!$C$264:$C$501,D299,Entrada_Dados_Ano_2012!$AK$264:$AK$501)</f>
        <v>0</v>
      </c>
      <c r="AH299" s="40">
        <f>SUMIF(Entrada_Dados_Ano_2012!$C$264:$C$501,D299,Entrada_Dados_Ano_2012!$AL$264:$AL$501)</f>
        <v>0</v>
      </c>
      <c r="AI299" s="40">
        <f>SUMIF(Entrada_Dados_Ano_2012!$C$264:$C$501,D299,Entrada_Dados_Ano_2012!$AM$264:$AM$501)</f>
        <v>0</v>
      </c>
      <c r="AJ299" s="145">
        <f>SUMIF(Entrada_Dados_Ano_2012!$C$264:$C$501,D299,Entrada_Dados_Ano_2012!$AN$264:$AN$501)</f>
        <v>0</v>
      </c>
      <c r="AK299" s="142">
        <f>SUMIF(Entrada_Dados_Ano_2012!$C$264:$C$501,D299,Entrada_Dados_Ano_2012!$AT$264:$AT$501)</f>
        <v>0</v>
      </c>
      <c r="AL299" s="40">
        <f>SUMIF(Entrada_Dados_Ano_2012!$C$264:$C$501,D299,Entrada_Dados_Ano_2012!$AU$264:$AU$501)</f>
        <v>900</v>
      </c>
      <c r="AM299" s="40">
        <f>SUMIF(Entrada_Dados_Ano_2012!$C$264:$C$501,D299,Entrada_Dados_Ano_2012!$AV$264:$AV$501)</f>
        <v>0</v>
      </c>
      <c r="AN299" s="40">
        <f>SUMIF(Entrada_Dados_Ano_2012!$C$264:$C$501,D299,Entrada_Dados_Ano_2012!$AW$264:$AW$501)</f>
        <v>220</v>
      </c>
      <c r="AO299" s="40">
        <f>SUMIF(Entrada_Dados_Ano_2012!$C$264:$C$501,D299,Entrada_Dados_Ano_2012!$AX$264:$AX$501)</f>
        <v>0</v>
      </c>
      <c r="AP299" s="40">
        <f>SUMIF(Entrada_Dados_Ano_2012!$C$264:$C$501,D299,Entrada_Dados_Ano_2012!$AY$264:$AY$501)</f>
        <v>0</v>
      </c>
      <c r="AQ299" s="40">
        <f>SUMIF(Entrada_Dados_Ano_2012!$C$264:$C$501,D299,Entrada_Dados_Ano_2012!$AZ$264:$AZ$501)</f>
        <v>0</v>
      </c>
      <c r="AR299" s="40">
        <f>SUMIF(Entrada_Dados_Ano_2012!$C$264:$C$501,D299,Entrada_Dados_Ano_2012!$BA$264:$BA$501)</f>
        <v>600</v>
      </c>
      <c r="AS299" s="40">
        <f>SUMIF(Entrada_Dados_Ano_2012!$C$264:$C$501,D299,Entrada_Dados_Ano_2012!$BB$264:$BB$501)</f>
        <v>0</v>
      </c>
      <c r="AT299" s="40">
        <f>SUMIF(Entrada_Dados_Ano_2012!$C$264:$C$501,D299,Entrada_Dados_Ano_2012!$BC$264:$BC$501)</f>
        <v>0</v>
      </c>
      <c r="AU299" s="40">
        <f>SUMIF(Entrada_Dados_Ano_2012!$C$264:$C$501,D299,Entrada_Dados_Ano_2012!$BD$264:$BD$501)</f>
        <v>0</v>
      </c>
      <c r="AV299" s="40">
        <f>SUMIF(Entrada_Dados_Ano_2012!$C$264:$C$501,D299,Entrada_Dados_Ano_2012!$BE$264:$BE$501)</f>
        <v>0</v>
      </c>
      <c r="AW299" s="40">
        <f>SUMIF(Entrada_Dados_Ano_2012!$C$264:$C$501,D299,Entrada_Dados_Ano_2012!$BF$264:$BF$501)</f>
        <v>0</v>
      </c>
      <c r="AX299" s="40">
        <f>SUMIF(Entrada_Dados_Ano_2012!$C$264:$C$501,D299,Entrada_Dados_Ano_2012!$BG$264:$BG$501)</f>
        <v>0</v>
      </c>
      <c r="AY299" s="40">
        <f>SUMIF(Entrada_Dados_Ano_2012!$C$264:$C$501,D299,Entrada_Dados_Ano_2012!$BH$264:$BH$501)</f>
        <v>0</v>
      </c>
      <c r="AZ299" s="40">
        <f>SUMIF(Entrada_Dados_Ano_2012!$C$264:$C$501,D299,Entrada_Dados_Ano_2012!$BI$264:$BI$501)</f>
        <v>0</v>
      </c>
      <c r="BA299" s="55"/>
    </row>
    <row r="300" spans="1:53" ht="12.75" customHeight="1" x14ac:dyDescent="0.2">
      <c r="A300" s="123"/>
      <c r="B300" s="124">
        <v>39</v>
      </c>
      <c r="C300" s="121" t="s">
        <v>321</v>
      </c>
      <c r="D300" s="126" t="s">
        <v>96</v>
      </c>
      <c r="E300" s="40">
        <f>SUMIF(Entrada_Dados_Ano_2012!$C$264:$C$501,D300,Entrada_Dados_Ano_2012!$D$264:$D$501)</f>
        <v>0</v>
      </c>
      <c r="F300" s="40">
        <f>SUMIF(Entrada_Dados_Ano_2012!$C$264:$C$501,D300,Entrada_Dados_Ano_2012!$E$264:$E$501)</f>
        <v>0</v>
      </c>
      <c r="G300" s="40">
        <f>SUMIF(Entrada_Dados_Ano_2012!$C$264:$C$501,D300,Entrada_Dados_Ano_2012!$F$264:$F$501)</f>
        <v>0</v>
      </c>
      <c r="H300" s="40">
        <f>SUMIF(Entrada_Dados_Ano_2012!$C$264:$C$501,D300,Entrada_Dados_Ano_2012!$G$264:$G$501)</f>
        <v>0</v>
      </c>
      <c r="I300" s="40">
        <f>SUMIF(Entrada_Dados_Ano_2012!$C$264:$C$501,D300,Entrada_Dados_Ano_2012!$H$264:$H$501)</f>
        <v>0</v>
      </c>
      <c r="J300" s="40">
        <f>SUMIF(Entrada_Dados_Ano_2012!$C$264:$C$501,D300,Entrada_Dados_Ano_2012!$I$264:$I$501)</f>
        <v>0</v>
      </c>
      <c r="K300" s="40">
        <f>SUMIF(Entrada_Dados_Ano_2012!$C$264:$C$501,D300,Entrada_Dados_Ano_2012!$J$264:$J$501)</f>
        <v>0</v>
      </c>
      <c r="L300" s="40">
        <f>SUMIF(Entrada_Dados_Ano_2012!$C$264:$C$501,D300,Entrada_Dados_Ano_2012!$K$264:$K$501)</f>
        <v>0</v>
      </c>
      <c r="M300" s="40">
        <f>SUMIF(Entrada_Dados_Ano_2012!$C$264:$C$501,D300,Entrada_Dados_Ano_2012!$L$264:$L$501)</f>
        <v>0</v>
      </c>
      <c r="N300" s="40">
        <f>SUMIF(Entrada_Dados_Ano_2012!$C$264:$C$501,D300,Entrada_Dados_Ano_2012!$M$264:$M$501)</f>
        <v>0</v>
      </c>
      <c r="O300" s="40">
        <f>SUMIF(Entrada_Dados_Ano_2012!$C$264:$C$501,D300,Entrada_Dados_Ano_2012!$N$264:$N$501)</f>
        <v>0</v>
      </c>
      <c r="P300" s="40">
        <f>SUMIF(Entrada_Dados_Ano_2012!$C$264:$C$501,D300,Entrada_Dados_Ano_2012!$O$264:$O$501)</f>
        <v>0</v>
      </c>
      <c r="Q300" s="40">
        <f>SUMIF(Entrada_Dados_Ano_2012!$C$264:$C$501,D300,Entrada_Dados_Ano_2012!$P$264:$P$501)</f>
        <v>0</v>
      </c>
      <c r="R300" s="40">
        <f>SUMIF(Entrada_Dados_Ano_2012!$C$264:$C$501,D300,Entrada_Dados_Ano_2012!$Q$264:$Q$501)</f>
        <v>0</v>
      </c>
      <c r="S300" s="40">
        <f>SUMIF(Entrada_Dados_Ano_2012!$C$264:$C$501,D300,Entrada_Dados_Ano_2012!$R$264:$R$501)</f>
        <v>0</v>
      </c>
      <c r="T300" s="145">
        <f>SUMIF(Entrada_Dados_Ano_2012!$C$264:$C$501,D300,Entrada_Dados_Ano_2012!$S$264:$S$501)</f>
        <v>0</v>
      </c>
      <c r="U300" s="142">
        <f>SUMIF(Entrada_Dados_Ano_2012!$C$264:$C$501,D300,Entrada_Dados_Ano_2012!$Y$264:$Y$501)</f>
        <v>0</v>
      </c>
      <c r="V300" s="40">
        <f>SUMIF(Entrada_Dados_Ano_2012!$C$264:$C$501,D300,Entrada_Dados_Ano_2012!$Z$264:$Z$501)</f>
        <v>0</v>
      </c>
      <c r="W300" s="40">
        <f>SUMIF(Entrada_Dados_Ano_2012!$C$264:$C$501,D300,Entrada_Dados_Ano_2012!$AA$264:$AA$501)</f>
        <v>0</v>
      </c>
      <c r="X300" s="40">
        <f>SUMIF(Entrada_Dados_Ano_2012!$C$264:$C$501,D300,Entrada_Dados_Ano_2012!$AB$264:$AB$501)</f>
        <v>0</v>
      </c>
      <c r="Y300" s="40">
        <f>SUMIF(Entrada_Dados_Ano_2012!$C$264:$C$501,D300,Entrada_Dados_Ano_2012!$AC$264:$AC$501)</f>
        <v>0</v>
      </c>
      <c r="Z300" s="40">
        <f>SUMIF(Entrada_Dados_Ano_2012!$C$264:$C$501,D300,Entrada_Dados_Ano_2012!$AD$264:$AD$501)</f>
        <v>0</v>
      </c>
      <c r="AA300" s="40">
        <f>SUMIF(Entrada_Dados_Ano_2012!$C$264:$C$501,D300,Entrada_Dados_Ano_2012!$AE$264:$AE$501)</f>
        <v>0</v>
      </c>
      <c r="AB300" s="40">
        <f>SUMIF(Entrada_Dados_Ano_2012!$C$264:$C$501,D300,Entrada_Dados_Ano_2012!$AF$264:$AF$501)</f>
        <v>0</v>
      </c>
      <c r="AC300" s="40">
        <f>SUMIF(Entrada_Dados_Ano_2012!$C$264:$C$501,D300,Entrada_Dados_Ano_2012!$AG$264:$AG$501)</f>
        <v>0</v>
      </c>
      <c r="AD300" s="40">
        <f>SUMIF(Entrada_Dados_Ano_2012!$C$264:$C$501,D300,Entrada_Dados_Ano_2012!$AH$264:$AH$501)</f>
        <v>0</v>
      </c>
      <c r="AE300" s="40">
        <f>SUMIF(Entrada_Dados_Ano_2012!$C$264:$C$501,D300,Entrada_Dados_Ano_2012!$AI$264:$AI$501)</f>
        <v>0</v>
      </c>
      <c r="AF300" s="40">
        <f>SUMIF(Entrada_Dados_Ano_2012!$C$264:$C$501,D300,Entrada_Dados_Ano_2012!$AJ$264:$AJ$501)</f>
        <v>0</v>
      </c>
      <c r="AG300" s="40">
        <f>SUMIF(Entrada_Dados_Ano_2012!$C$264:$C$501,D300,Entrada_Dados_Ano_2012!$AK$264:$AK$501)</f>
        <v>0</v>
      </c>
      <c r="AH300" s="40">
        <f>SUMIF(Entrada_Dados_Ano_2012!$C$264:$C$501,D300,Entrada_Dados_Ano_2012!$AL$264:$AL$501)</f>
        <v>0</v>
      </c>
      <c r="AI300" s="40">
        <f>SUMIF(Entrada_Dados_Ano_2012!$C$264:$C$501,D300,Entrada_Dados_Ano_2012!$AM$264:$AM$501)</f>
        <v>0</v>
      </c>
      <c r="AJ300" s="145">
        <f>SUMIF(Entrada_Dados_Ano_2012!$C$264:$C$501,D300,Entrada_Dados_Ano_2012!$AN$264:$AN$501)</f>
        <v>0</v>
      </c>
      <c r="AK300" s="142">
        <f>SUMIF(Entrada_Dados_Ano_2012!$C$264:$C$501,D300,Entrada_Dados_Ano_2012!$AT$264:$AT$501)</f>
        <v>0</v>
      </c>
      <c r="AL300" s="40">
        <f>SUMIF(Entrada_Dados_Ano_2012!$C$264:$C$501,D300,Entrada_Dados_Ano_2012!$AU$264:$AU$501)</f>
        <v>0</v>
      </c>
      <c r="AM300" s="40">
        <f>SUMIF(Entrada_Dados_Ano_2012!$C$264:$C$501,D300,Entrada_Dados_Ano_2012!$AV$264:$AV$501)</f>
        <v>0</v>
      </c>
      <c r="AN300" s="40">
        <f>SUMIF(Entrada_Dados_Ano_2012!$C$264:$C$501,D300,Entrada_Dados_Ano_2012!$AW$264:$AW$501)</f>
        <v>0</v>
      </c>
      <c r="AO300" s="40">
        <f>SUMIF(Entrada_Dados_Ano_2012!$C$264:$C$501,D300,Entrada_Dados_Ano_2012!$AX$264:$AX$501)</f>
        <v>0</v>
      </c>
      <c r="AP300" s="40">
        <f>SUMIF(Entrada_Dados_Ano_2012!$C$264:$C$501,D300,Entrada_Dados_Ano_2012!$AY$264:$AY$501)</f>
        <v>0</v>
      </c>
      <c r="AQ300" s="40">
        <f>SUMIF(Entrada_Dados_Ano_2012!$C$264:$C$501,D300,Entrada_Dados_Ano_2012!$AZ$264:$AZ$501)</f>
        <v>0</v>
      </c>
      <c r="AR300" s="40">
        <f>SUMIF(Entrada_Dados_Ano_2012!$C$264:$C$501,D300,Entrada_Dados_Ano_2012!$BA$264:$BA$501)</f>
        <v>0</v>
      </c>
      <c r="AS300" s="40">
        <f>SUMIF(Entrada_Dados_Ano_2012!$C$264:$C$501,D300,Entrada_Dados_Ano_2012!$BB$264:$BB$501)</f>
        <v>0</v>
      </c>
      <c r="AT300" s="40">
        <f>SUMIF(Entrada_Dados_Ano_2012!$C$264:$C$501,D300,Entrada_Dados_Ano_2012!$BC$264:$BC$501)</f>
        <v>0</v>
      </c>
      <c r="AU300" s="40">
        <f>SUMIF(Entrada_Dados_Ano_2012!$C$264:$C$501,D300,Entrada_Dados_Ano_2012!$BD$264:$BD$501)</f>
        <v>0</v>
      </c>
      <c r="AV300" s="40">
        <f>SUMIF(Entrada_Dados_Ano_2012!$C$264:$C$501,D300,Entrada_Dados_Ano_2012!$BE$264:$BE$501)</f>
        <v>0</v>
      </c>
      <c r="AW300" s="40">
        <f>SUMIF(Entrada_Dados_Ano_2012!$C$264:$C$501,D300,Entrada_Dados_Ano_2012!$BF$264:$BF$501)</f>
        <v>0</v>
      </c>
      <c r="AX300" s="40">
        <f>SUMIF(Entrada_Dados_Ano_2012!$C$264:$C$501,D300,Entrada_Dados_Ano_2012!$BG$264:$BG$501)</f>
        <v>0</v>
      </c>
      <c r="AY300" s="40">
        <f>SUMIF(Entrada_Dados_Ano_2012!$C$264:$C$501,D300,Entrada_Dados_Ano_2012!$BH$264:$BH$501)</f>
        <v>0</v>
      </c>
      <c r="AZ300" s="40">
        <f>SUMIF(Entrada_Dados_Ano_2012!$C$264:$C$501,D300,Entrada_Dados_Ano_2012!$BI$264:$BI$501)</f>
        <v>0</v>
      </c>
      <c r="BA300" s="55"/>
    </row>
    <row r="301" spans="1:53" ht="12.75" customHeight="1" x14ac:dyDescent="0.2">
      <c r="A301" s="123"/>
      <c r="B301" s="124">
        <v>40</v>
      </c>
      <c r="C301" s="121" t="s">
        <v>322</v>
      </c>
      <c r="D301" s="126" t="s">
        <v>97</v>
      </c>
      <c r="E301" s="40">
        <f>SUMIF(Entrada_Dados_Ano_2012!$C$264:$C$501,D301,Entrada_Dados_Ano_2012!$D$264:$D$501)</f>
        <v>0</v>
      </c>
      <c r="F301" s="40">
        <f>SUMIF(Entrada_Dados_Ano_2012!$C$264:$C$501,D301,Entrada_Dados_Ano_2012!$E$264:$E$501)</f>
        <v>500</v>
      </c>
      <c r="G301" s="40">
        <f>SUMIF(Entrada_Dados_Ano_2012!$C$264:$C$501,D301,Entrada_Dados_Ano_2012!$F$264:$F$501)</f>
        <v>0</v>
      </c>
      <c r="H301" s="40">
        <f>SUMIF(Entrada_Dados_Ano_2012!$C$264:$C$501,D301,Entrada_Dados_Ano_2012!$G$264:$G$501)</f>
        <v>0</v>
      </c>
      <c r="I301" s="40">
        <f>SUMIF(Entrada_Dados_Ano_2012!$C$264:$C$501,D301,Entrada_Dados_Ano_2012!$H$264:$H$501)</f>
        <v>0</v>
      </c>
      <c r="J301" s="40">
        <f>SUMIF(Entrada_Dados_Ano_2012!$C$264:$C$501,D301,Entrada_Dados_Ano_2012!$I$264:$I$501)</f>
        <v>0</v>
      </c>
      <c r="K301" s="40">
        <f>SUMIF(Entrada_Dados_Ano_2012!$C$264:$C$501,D301,Entrada_Dados_Ano_2012!$J$264:$J$501)</f>
        <v>0</v>
      </c>
      <c r="L301" s="40">
        <f>SUMIF(Entrada_Dados_Ano_2012!$C$264:$C$501,D301,Entrada_Dados_Ano_2012!$K$264:$K$501)</f>
        <v>297</v>
      </c>
      <c r="M301" s="40">
        <f>SUMIF(Entrada_Dados_Ano_2012!$C$264:$C$501,D301,Entrada_Dados_Ano_2012!$L$264:$L$501)</f>
        <v>0</v>
      </c>
      <c r="N301" s="40">
        <f>SUMIF(Entrada_Dados_Ano_2012!$C$264:$C$501,D301,Entrada_Dados_Ano_2012!$M$264:$M$501)</f>
        <v>0</v>
      </c>
      <c r="O301" s="40">
        <f>SUMIF(Entrada_Dados_Ano_2012!$C$264:$C$501,D301,Entrada_Dados_Ano_2012!$N$264:$N$501)</f>
        <v>0</v>
      </c>
      <c r="P301" s="40">
        <f>SUMIF(Entrada_Dados_Ano_2012!$C$264:$C$501,D301,Entrada_Dados_Ano_2012!$O$264:$O$501)</f>
        <v>0</v>
      </c>
      <c r="Q301" s="40">
        <f>SUMIF(Entrada_Dados_Ano_2012!$C$264:$C$501,D301,Entrada_Dados_Ano_2012!$P$264:$P$501)</f>
        <v>0</v>
      </c>
      <c r="R301" s="40">
        <f>SUMIF(Entrada_Dados_Ano_2012!$C$264:$C$501,D301,Entrada_Dados_Ano_2012!$Q$264:$Q$501)</f>
        <v>0</v>
      </c>
      <c r="S301" s="40">
        <f>SUMIF(Entrada_Dados_Ano_2012!$C$264:$C$501,D301,Entrada_Dados_Ano_2012!$R$264:$R$501)</f>
        <v>0</v>
      </c>
      <c r="T301" s="145">
        <f>SUMIF(Entrada_Dados_Ano_2012!$C$264:$C$501,D301,Entrada_Dados_Ano_2012!$S$264:$S$501)</f>
        <v>0</v>
      </c>
      <c r="U301" s="142">
        <f>SUMIF(Entrada_Dados_Ano_2012!$C$264:$C$501,D301,Entrada_Dados_Ano_2012!$Y$264:$Y$501)</f>
        <v>0</v>
      </c>
      <c r="V301" s="40">
        <f>SUMIF(Entrada_Dados_Ano_2012!$C$264:$C$501,D301,Entrada_Dados_Ano_2012!$Z$264:$Z$501)</f>
        <v>500</v>
      </c>
      <c r="W301" s="40">
        <f>SUMIF(Entrada_Dados_Ano_2012!$C$264:$C$501,D301,Entrada_Dados_Ano_2012!$AA$264:$AA$501)</f>
        <v>0</v>
      </c>
      <c r="X301" s="40">
        <f>SUMIF(Entrada_Dados_Ano_2012!$C$264:$C$501,D301,Entrada_Dados_Ano_2012!$AB$264:$AB$501)</f>
        <v>0</v>
      </c>
      <c r="Y301" s="40">
        <f>SUMIF(Entrada_Dados_Ano_2012!$C$264:$C$501,D301,Entrada_Dados_Ano_2012!$AC$264:$AC$501)</f>
        <v>0</v>
      </c>
      <c r="Z301" s="40">
        <f>SUMIF(Entrada_Dados_Ano_2012!$C$264:$C$501,D301,Entrada_Dados_Ano_2012!$AD$264:$AD$501)</f>
        <v>0</v>
      </c>
      <c r="AA301" s="40">
        <f>SUMIF(Entrada_Dados_Ano_2012!$C$264:$C$501,D301,Entrada_Dados_Ano_2012!$AE$264:$AE$501)</f>
        <v>0</v>
      </c>
      <c r="AB301" s="40">
        <f>SUMIF(Entrada_Dados_Ano_2012!$C$264:$C$501,D301,Entrada_Dados_Ano_2012!$AF$264:$AF$501)</f>
        <v>297</v>
      </c>
      <c r="AC301" s="40">
        <f>SUMIF(Entrada_Dados_Ano_2012!$C$264:$C$501,D301,Entrada_Dados_Ano_2012!$AG$264:$AG$501)</f>
        <v>0</v>
      </c>
      <c r="AD301" s="40">
        <f>SUMIF(Entrada_Dados_Ano_2012!$C$264:$C$501,D301,Entrada_Dados_Ano_2012!$AH$264:$AH$501)</f>
        <v>0</v>
      </c>
      <c r="AE301" s="40">
        <f>SUMIF(Entrada_Dados_Ano_2012!$C$264:$C$501,D301,Entrada_Dados_Ano_2012!$AI$264:$AI$501)</f>
        <v>0</v>
      </c>
      <c r="AF301" s="40">
        <f>SUMIF(Entrada_Dados_Ano_2012!$C$264:$C$501,D301,Entrada_Dados_Ano_2012!$AJ$264:$AJ$501)</f>
        <v>0</v>
      </c>
      <c r="AG301" s="40">
        <f>SUMIF(Entrada_Dados_Ano_2012!$C$264:$C$501,D301,Entrada_Dados_Ano_2012!$AK$264:$AK$501)</f>
        <v>0</v>
      </c>
      <c r="AH301" s="40">
        <f>SUMIF(Entrada_Dados_Ano_2012!$C$264:$C$501,D301,Entrada_Dados_Ano_2012!$AL$264:$AL$501)</f>
        <v>0</v>
      </c>
      <c r="AI301" s="40">
        <f>SUMIF(Entrada_Dados_Ano_2012!$C$264:$C$501,D301,Entrada_Dados_Ano_2012!$AM$264:$AM$501)</f>
        <v>0</v>
      </c>
      <c r="AJ301" s="145">
        <f>SUMIF(Entrada_Dados_Ano_2012!$C$264:$C$501,D301,Entrada_Dados_Ano_2012!$AN$264:$AN$501)</f>
        <v>0</v>
      </c>
      <c r="AK301" s="142">
        <f>SUMIF(Entrada_Dados_Ano_2012!$C$264:$C$501,D301,Entrada_Dados_Ano_2012!$AT$264:$AT$501)</f>
        <v>0</v>
      </c>
      <c r="AL301" s="40">
        <f>SUMIF(Entrada_Dados_Ano_2012!$C$264:$C$501,D301,Entrada_Dados_Ano_2012!$AU$264:$AU$501)</f>
        <v>10500</v>
      </c>
      <c r="AM301" s="40">
        <f>SUMIF(Entrada_Dados_Ano_2012!$C$264:$C$501,D301,Entrada_Dados_Ano_2012!$AV$264:$AV$501)</f>
        <v>0</v>
      </c>
      <c r="AN301" s="40">
        <f>SUMIF(Entrada_Dados_Ano_2012!$C$264:$C$501,D301,Entrada_Dados_Ano_2012!$AW$264:$AW$501)</f>
        <v>0</v>
      </c>
      <c r="AO301" s="40">
        <f>SUMIF(Entrada_Dados_Ano_2012!$C$264:$C$501,D301,Entrada_Dados_Ano_2012!$AX$264:$AX$501)</f>
        <v>0</v>
      </c>
      <c r="AP301" s="40">
        <f>SUMIF(Entrada_Dados_Ano_2012!$C$264:$C$501,D301,Entrada_Dados_Ano_2012!$AY$264:$AY$501)</f>
        <v>0</v>
      </c>
      <c r="AQ301" s="40">
        <f>SUMIF(Entrada_Dados_Ano_2012!$C$264:$C$501,D301,Entrada_Dados_Ano_2012!$AZ$264:$AZ$501)</f>
        <v>0</v>
      </c>
      <c r="AR301" s="40">
        <f>SUMIF(Entrada_Dados_Ano_2012!$C$264:$C$501,D301,Entrada_Dados_Ano_2012!$BA$264:$BA$501)</f>
        <v>2970</v>
      </c>
      <c r="AS301" s="40">
        <f>SUMIF(Entrada_Dados_Ano_2012!$C$264:$C$501,D301,Entrada_Dados_Ano_2012!$BB$264:$BB$501)</f>
        <v>0</v>
      </c>
      <c r="AT301" s="40">
        <f>SUMIF(Entrada_Dados_Ano_2012!$C$264:$C$501,D301,Entrada_Dados_Ano_2012!$BC$264:$BC$501)</f>
        <v>0</v>
      </c>
      <c r="AU301" s="40">
        <f>SUMIF(Entrada_Dados_Ano_2012!$C$264:$C$501,D301,Entrada_Dados_Ano_2012!$BD$264:$BD$501)</f>
        <v>0</v>
      </c>
      <c r="AV301" s="40">
        <f>SUMIF(Entrada_Dados_Ano_2012!$C$264:$C$501,D301,Entrada_Dados_Ano_2012!$BE$264:$BE$501)</f>
        <v>0</v>
      </c>
      <c r="AW301" s="40">
        <f>SUMIF(Entrada_Dados_Ano_2012!$C$264:$C$501,D301,Entrada_Dados_Ano_2012!$BF$264:$BF$501)</f>
        <v>0</v>
      </c>
      <c r="AX301" s="40">
        <f>SUMIF(Entrada_Dados_Ano_2012!$C$264:$C$501,D301,Entrada_Dados_Ano_2012!$BG$264:$BG$501)</f>
        <v>0</v>
      </c>
      <c r="AY301" s="40">
        <f>SUMIF(Entrada_Dados_Ano_2012!$C$264:$C$501,D301,Entrada_Dados_Ano_2012!$BH$264:$BH$501)</f>
        <v>0</v>
      </c>
      <c r="AZ301" s="40">
        <f>SUMIF(Entrada_Dados_Ano_2012!$C$264:$C$501,D301,Entrada_Dados_Ano_2012!$BI$264:$BI$501)</f>
        <v>0</v>
      </c>
      <c r="BA301" s="55"/>
    </row>
    <row r="302" spans="1:53" ht="12.75" customHeight="1" x14ac:dyDescent="0.2">
      <c r="A302" s="123"/>
      <c r="B302" s="124">
        <v>41</v>
      </c>
      <c r="C302" s="121" t="s">
        <v>323</v>
      </c>
      <c r="D302" s="126" t="s">
        <v>98</v>
      </c>
      <c r="E302" s="40">
        <f>SUMIF(Entrada_Dados_Ano_2012!$C$264:$C$501,D302,Entrada_Dados_Ano_2012!$D$264:$D$501)</f>
        <v>0</v>
      </c>
      <c r="F302" s="40">
        <f>SUMIF(Entrada_Dados_Ano_2012!$C$264:$C$501,D302,Entrada_Dados_Ano_2012!$E$264:$E$501)</f>
        <v>6</v>
      </c>
      <c r="G302" s="40">
        <f>SUMIF(Entrada_Dados_Ano_2012!$C$264:$C$501,D302,Entrada_Dados_Ano_2012!$F$264:$F$501)</f>
        <v>0</v>
      </c>
      <c r="H302" s="40">
        <f>SUMIF(Entrada_Dados_Ano_2012!$C$264:$C$501,D302,Entrada_Dados_Ano_2012!$G$264:$G$501)</f>
        <v>0</v>
      </c>
      <c r="I302" s="40">
        <f>SUMIF(Entrada_Dados_Ano_2012!$C$264:$C$501,D302,Entrada_Dados_Ano_2012!$H$264:$H$501)</f>
        <v>0</v>
      </c>
      <c r="J302" s="40">
        <f>SUMIF(Entrada_Dados_Ano_2012!$C$264:$C$501,D302,Entrada_Dados_Ano_2012!$I$264:$I$501)</f>
        <v>0</v>
      </c>
      <c r="K302" s="40">
        <f>SUMIF(Entrada_Dados_Ano_2012!$C$264:$C$501,D302,Entrada_Dados_Ano_2012!$J$264:$J$501)</f>
        <v>0</v>
      </c>
      <c r="L302" s="40">
        <f>SUMIF(Entrada_Dados_Ano_2012!$C$264:$C$501,D302,Entrada_Dados_Ano_2012!$K$264:$K$501)</f>
        <v>0</v>
      </c>
      <c r="M302" s="40">
        <f>SUMIF(Entrada_Dados_Ano_2012!$C$264:$C$501,D302,Entrada_Dados_Ano_2012!$L$264:$L$501)</f>
        <v>0</v>
      </c>
      <c r="N302" s="40">
        <f>SUMIF(Entrada_Dados_Ano_2012!$C$264:$C$501,D302,Entrada_Dados_Ano_2012!$M$264:$M$501)</f>
        <v>0</v>
      </c>
      <c r="O302" s="40">
        <f>SUMIF(Entrada_Dados_Ano_2012!$C$264:$C$501,D302,Entrada_Dados_Ano_2012!$N$264:$N$501)</f>
        <v>0</v>
      </c>
      <c r="P302" s="40">
        <f>SUMIF(Entrada_Dados_Ano_2012!$C$264:$C$501,D302,Entrada_Dados_Ano_2012!$O$264:$O$501)</f>
        <v>0</v>
      </c>
      <c r="Q302" s="40">
        <f>SUMIF(Entrada_Dados_Ano_2012!$C$264:$C$501,D302,Entrada_Dados_Ano_2012!$P$264:$P$501)</f>
        <v>0</v>
      </c>
      <c r="R302" s="40">
        <f>SUMIF(Entrada_Dados_Ano_2012!$C$264:$C$501,D302,Entrada_Dados_Ano_2012!$Q$264:$Q$501)</f>
        <v>0</v>
      </c>
      <c r="S302" s="40">
        <f>SUMIF(Entrada_Dados_Ano_2012!$C$264:$C$501,D302,Entrada_Dados_Ano_2012!$R$264:$R$501)</f>
        <v>0</v>
      </c>
      <c r="T302" s="145">
        <f>SUMIF(Entrada_Dados_Ano_2012!$C$264:$C$501,D302,Entrada_Dados_Ano_2012!$S$264:$S$501)</f>
        <v>0</v>
      </c>
      <c r="U302" s="142">
        <f>SUMIF(Entrada_Dados_Ano_2012!$C$264:$C$501,D302,Entrada_Dados_Ano_2012!$Y$264:$Y$501)</f>
        <v>0</v>
      </c>
      <c r="V302" s="40">
        <f>SUMIF(Entrada_Dados_Ano_2012!$C$264:$C$501,D302,Entrada_Dados_Ano_2012!$Z$264:$Z$501)</f>
        <v>6</v>
      </c>
      <c r="W302" s="40">
        <f>SUMIF(Entrada_Dados_Ano_2012!$C$264:$C$501,D302,Entrada_Dados_Ano_2012!$AA$264:$AA$501)</f>
        <v>0</v>
      </c>
      <c r="X302" s="40">
        <f>SUMIF(Entrada_Dados_Ano_2012!$C$264:$C$501,D302,Entrada_Dados_Ano_2012!$AB$264:$AB$501)</f>
        <v>0</v>
      </c>
      <c r="Y302" s="40">
        <f>SUMIF(Entrada_Dados_Ano_2012!$C$264:$C$501,D302,Entrada_Dados_Ano_2012!$AC$264:$AC$501)</f>
        <v>0</v>
      </c>
      <c r="Z302" s="40">
        <f>SUMIF(Entrada_Dados_Ano_2012!$C$264:$C$501,D302,Entrada_Dados_Ano_2012!$AD$264:$AD$501)</f>
        <v>0</v>
      </c>
      <c r="AA302" s="40">
        <f>SUMIF(Entrada_Dados_Ano_2012!$C$264:$C$501,D302,Entrada_Dados_Ano_2012!$AE$264:$AE$501)</f>
        <v>0</v>
      </c>
      <c r="AB302" s="40">
        <f>SUMIF(Entrada_Dados_Ano_2012!$C$264:$C$501,D302,Entrada_Dados_Ano_2012!$AF$264:$AF$501)</f>
        <v>0</v>
      </c>
      <c r="AC302" s="40">
        <f>SUMIF(Entrada_Dados_Ano_2012!$C$264:$C$501,D302,Entrada_Dados_Ano_2012!$AG$264:$AG$501)</f>
        <v>0</v>
      </c>
      <c r="AD302" s="40">
        <f>SUMIF(Entrada_Dados_Ano_2012!$C$264:$C$501,D302,Entrada_Dados_Ano_2012!$AH$264:$AH$501)</f>
        <v>0</v>
      </c>
      <c r="AE302" s="40">
        <f>SUMIF(Entrada_Dados_Ano_2012!$C$264:$C$501,D302,Entrada_Dados_Ano_2012!$AI$264:$AI$501)</f>
        <v>0</v>
      </c>
      <c r="AF302" s="40">
        <f>SUMIF(Entrada_Dados_Ano_2012!$C$264:$C$501,D302,Entrada_Dados_Ano_2012!$AJ$264:$AJ$501)</f>
        <v>0</v>
      </c>
      <c r="AG302" s="40">
        <f>SUMIF(Entrada_Dados_Ano_2012!$C$264:$C$501,D302,Entrada_Dados_Ano_2012!$AK$264:$AK$501)</f>
        <v>0</v>
      </c>
      <c r="AH302" s="40">
        <f>SUMIF(Entrada_Dados_Ano_2012!$C$264:$C$501,D302,Entrada_Dados_Ano_2012!$AL$264:$AL$501)</f>
        <v>0</v>
      </c>
      <c r="AI302" s="40">
        <f>SUMIF(Entrada_Dados_Ano_2012!$C$264:$C$501,D302,Entrada_Dados_Ano_2012!$AM$264:$AM$501)</f>
        <v>0</v>
      </c>
      <c r="AJ302" s="145">
        <f>SUMIF(Entrada_Dados_Ano_2012!$C$264:$C$501,D302,Entrada_Dados_Ano_2012!$AN$264:$AN$501)</f>
        <v>0</v>
      </c>
      <c r="AK302" s="142">
        <f>SUMIF(Entrada_Dados_Ano_2012!$C$264:$C$501,D302,Entrada_Dados_Ano_2012!$AT$264:$AT$501)</f>
        <v>0</v>
      </c>
      <c r="AL302" s="40">
        <f>SUMIF(Entrada_Dados_Ano_2012!$C$264:$C$501,D302,Entrada_Dados_Ano_2012!$AU$264:$AU$501)</f>
        <v>72</v>
      </c>
      <c r="AM302" s="40">
        <f>SUMIF(Entrada_Dados_Ano_2012!$C$264:$C$501,D302,Entrada_Dados_Ano_2012!$AV$264:$AV$501)</f>
        <v>0</v>
      </c>
      <c r="AN302" s="40">
        <f>SUMIF(Entrada_Dados_Ano_2012!$C$264:$C$501,D302,Entrada_Dados_Ano_2012!$AW$264:$AW$501)</f>
        <v>0</v>
      </c>
      <c r="AO302" s="40">
        <f>SUMIF(Entrada_Dados_Ano_2012!$C$264:$C$501,D302,Entrada_Dados_Ano_2012!$AX$264:$AX$501)</f>
        <v>0</v>
      </c>
      <c r="AP302" s="40">
        <f>SUMIF(Entrada_Dados_Ano_2012!$C$264:$C$501,D302,Entrada_Dados_Ano_2012!$AY$264:$AY$501)</f>
        <v>0</v>
      </c>
      <c r="AQ302" s="40">
        <f>SUMIF(Entrada_Dados_Ano_2012!$C$264:$C$501,D302,Entrada_Dados_Ano_2012!$AZ$264:$AZ$501)</f>
        <v>0</v>
      </c>
      <c r="AR302" s="40">
        <f>SUMIF(Entrada_Dados_Ano_2012!$C$264:$C$501,D302,Entrada_Dados_Ano_2012!$BA$264:$BA$501)</f>
        <v>0</v>
      </c>
      <c r="AS302" s="40">
        <f>SUMIF(Entrada_Dados_Ano_2012!$C$264:$C$501,D302,Entrada_Dados_Ano_2012!$BB$264:$BB$501)</f>
        <v>0</v>
      </c>
      <c r="AT302" s="40">
        <f>SUMIF(Entrada_Dados_Ano_2012!$C$264:$C$501,D302,Entrada_Dados_Ano_2012!$BC$264:$BC$501)</f>
        <v>0</v>
      </c>
      <c r="AU302" s="40">
        <f>SUMIF(Entrada_Dados_Ano_2012!$C$264:$C$501,D302,Entrada_Dados_Ano_2012!$BD$264:$BD$501)</f>
        <v>0</v>
      </c>
      <c r="AV302" s="40">
        <f>SUMIF(Entrada_Dados_Ano_2012!$C$264:$C$501,D302,Entrada_Dados_Ano_2012!$BE$264:$BE$501)</f>
        <v>0</v>
      </c>
      <c r="AW302" s="40">
        <f>SUMIF(Entrada_Dados_Ano_2012!$C$264:$C$501,D302,Entrada_Dados_Ano_2012!$BF$264:$BF$501)</f>
        <v>0</v>
      </c>
      <c r="AX302" s="40">
        <f>SUMIF(Entrada_Dados_Ano_2012!$C$264:$C$501,D302,Entrada_Dados_Ano_2012!$BG$264:$BG$501)</f>
        <v>0</v>
      </c>
      <c r="AY302" s="40">
        <f>SUMIF(Entrada_Dados_Ano_2012!$C$264:$C$501,D302,Entrada_Dados_Ano_2012!$BH$264:$BH$501)</f>
        <v>0</v>
      </c>
      <c r="AZ302" s="40">
        <f>SUMIF(Entrada_Dados_Ano_2012!$C$264:$C$501,D302,Entrada_Dados_Ano_2012!$BI$264:$BI$501)</f>
        <v>0</v>
      </c>
      <c r="BA302" s="55"/>
    </row>
    <row r="303" spans="1:53" ht="12.75" customHeight="1" x14ac:dyDescent="0.2">
      <c r="A303" s="123"/>
      <c r="B303" s="124">
        <v>42</v>
      </c>
      <c r="C303" s="121" t="s">
        <v>324</v>
      </c>
      <c r="D303" s="126" t="s">
        <v>99</v>
      </c>
      <c r="E303" s="40">
        <f>SUMIF(Entrada_Dados_Ano_2012!$C$264:$C$501,D303,Entrada_Dados_Ano_2012!$D$264:$D$501)</f>
        <v>0</v>
      </c>
      <c r="F303" s="40">
        <f>SUMIF(Entrada_Dados_Ano_2012!$C$264:$C$501,D303,Entrada_Dados_Ano_2012!$E$264:$E$501)</f>
        <v>3</v>
      </c>
      <c r="G303" s="40">
        <f>SUMIF(Entrada_Dados_Ano_2012!$C$264:$C$501,D303,Entrada_Dados_Ano_2012!$F$264:$F$501)</f>
        <v>0</v>
      </c>
      <c r="H303" s="40">
        <f>SUMIF(Entrada_Dados_Ano_2012!$C$264:$C$501,D303,Entrada_Dados_Ano_2012!$G$264:$G$501)</f>
        <v>0</v>
      </c>
      <c r="I303" s="40">
        <f>SUMIF(Entrada_Dados_Ano_2012!$C$264:$C$501,D303,Entrada_Dados_Ano_2012!$H$264:$H$501)</f>
        <v>0</v>
      </c>
      <c r="J303" s="40">
        <f>SUMIF(Entrada_Dados_Ano_2012!$C$264:$C$501,D303,Entrada_Dados_Ano_2012!$I$264:$I$501)</f>
        <v>0</v>
      </c>
      <c r="K303" s="40">
        <f>SUMIF(Entrada_Dados_Ano_2012!$C$264:$C$501,D303,Entrada_Dados_Ano_2012!$J$264:$J$501)</f>
        <v>0</v>
      </c>
      <c r="L303" s="40">
        <f>SUMIF(Entrada_Dados_Ano_2012!$C$264:$C$501,D303,Entrada_Dados_Ano_2012!$K$264:$K$501)</f>
        <v>0</v>
      </c>
      <c r="M303" s="40">
        <f>SUMIF(Entrada_Dados_Ano_2012!$C$264:$C$501,D303,Entrada_Dados_Ano_2012!$L$264:$L$501)</f>
        <v>0</v>
      </c>
      <c r="N303" s="40">
        <f>SUMIF(Entrada_Dados_Ano_2012!$C$264:$C$501,D303,Entrada_Dados_Ano_2012!$M$264:$M$501)</f>
        <v>0</v>
      </c>
      <c r="O303" s="40">
        <f>SUMIF(Entrada_Dados_Ano_2012!$C$264:$C$501,D303,Entrada_Dados_Ano_2012!$N$264:$N$501)</f>
        <v>0</v>
      </c>
      <c r="P303" s="40">
        <f>SUMIF(Entrada_Dados_Ano_2012!$C$264:$C$501,D303,Entrada_Dados_Ano_2012!$O$264:$O$501)</f>
        <v>0</v>
      </c>
      <c r="Q303" s="40">
        <f>SUMIF(Entrada_Dados_Ano_2012!$C$264:$C$501,D303,Entrada_Dados_Ano_2012!$P$264:$P$501)</f>
        <v>0</v>
      </c>
      <c r="R303" s="40">
        <f>SUMIF(Entrada_Dados_Ano_2012!$C$264:$C$501,D303,Entrada_Dados_Ano_2012!$Q$264:$Q$501)</f>
        <v>0</v>
      </c>
      <c r="S303" s="40">
        <f>SUMIF(Entrada_Dados_Ano_2012!$C$264:$C$501,D303,Entrada_Dados_Ano_2012!$R$264:$R$501)</f>
        <v>0</v>
      </c>
      <c r="T303" s="145">
        <f>SUMIF(Entrada_Dados_Ano_2012!$C$264:$C$501,D303,Entrada_Dados_Ano_2012!$S$264:$S$501)</f>
        <v>0</v>
      </c>
      <c r="U303" s="142">
        <f>SUMIF(Entrada_Dados_Ano_2012!$C$264:$C$501,D303,Entrada_Dados_Ano_2012!$Y$264:$Y$501)</f>
        <v>0</v>
      </c>
      <c r="V303" s="40">
        <f>SUMIF(Entrada_Dados_Ano_2012!$C$264:$C$501,D303,Entrada_Dados_Ano_2012!$Z$264:$Z$501)</f>
        <v>3</v>
      </c>
      <c r="W303" s="40">
        <f>SUMIF(Entrada_Dados_Ano_2012!$C$264:$C$501,D303,Entrada_Dados_Ano_2012!$AA$264:$AA$501)</f>
        <v>0</v>
      </c>
      <c r="X303" s="40">
        <f>SUMIF(Entrada_Dados_Ano_2012!$C$264:$C$501,D303,Entrada_Dados_Ano_2012!$AB$264:$AB$501)</f>
        <v>0</v>
      </c>
      <c r="Y303" s="40">
        <f>SUMIF(Entrada_Dados_Ano_2012!$C$264:$C$501,D303,Entrada_Dados_Ano_2012!$AC$264:$AC$501)</f>
        <v>0</v>
      </c>
      <c r="Z303" s="40">
        <f>SUMIF(Entrada_Dados_Ano_2012!$C$264:$C$501,D303,Entrada_Dados_Ano_2012!$AD$264:$AD$501)</f>
        <v>0</v>
      </c>
      <c r="AA303" s="40">
        <f>SUMIF(Entrada_Dados_Ano_2012!$C$264:$C$501,D303,Entrada_Dados_Ano_2012!$AE$264:$AE$501)</f>
        <v>0</v>
      </c>
      <c r="AB303" s="40">
        <f>SUMIF(Entrada_Dados_Ano_2012!$C$264:$C$501,D303,Entrada_Dados_Ano_2012!$AF$264:$AF$501)</f>
        <v>0</v>
      </c>
      <c r="AC303" s="40">
        <f>SUMIF(Entrada_Dados_Ano_2012!$C$264:$C$501,D303,Entrada_Dados_Ano_2012!$AG$264:$AG$501)</f>
        <v>0</v>
      </c>
      <c r="AD303" s="40">
        <f>SUMIF(Entrada_Dados_Ano_2012!$C$264:$C$501,D303,Entrada_Dados_Ano_2012!$AH$264:$AH$501)</f>
        <v>0</v>
      </c>
      <c r="AE303" s="40">
        <f>SUMIF(Entrada_Dados_Ano_2012!$C$264:$C$501,D303,Entrada_Dados_Ano_2012!$AI$264:$AI$501)</f>
        <v>0</v>
      </c>
      <c r="AF303" s="40">
        <f>SUMIF(Entrada_Dados_Ano_2012!$C$264:$C$501,D303,Entrada_Dados_Ano_2012!$AJ$264:$AJ$501)</f>
        <v>0</v>
      </c>
      <c r="AG303" s="40">
        <f>SUMIF(Entrada_Dados_Ano_2012!$C$264:$C$501,D303,Entrada_Dados_Ano_2012!$AK$264:$AK$501)</f>
        <v>0</v>
      </c>
      <c r="AH303" s="40">
        <f>SUMIF(Entrada_Dados_Ano_2012!$C$264:$C$501,D303,Entrada_Dados_Ano_2012!$AL$264:$AL$501)</f>
        <v>0</v>
      </c>
      <c r="AI303" s="40">
        <f>SUMIF(Entrada_Dados_Ano_2012!$C$264:$C$501,D303,Entrada_Dados_Ano_2012!$AM$264:$AM$501)</f>
        <v>0</v>
      </c>
      <c r="AJ303" s="145">
        <f>SUMIF(Entrada_Dados_Ano_2012!$C$264:$C$501,D303,Entrada_Dados_Ano_2012!$AN$264:$AN$501)</f>
        <v>0</v>
      </c>
      <c r="AK303" s="142">
        <f>SUMIF(Entrada_Dados_Ano_2012!$C$264:$C$501,D303,Entrada_Dados_Ano_2012!$AT$264:$AT$501)</f>
        <v>0</v>
      </c>
      <c r="AL303" s="40">
        <f>SUMIF(Entrada_Dados_Ano_2012!$C$264:$C$501,D303,Entrada_Dados_Ano_2012!$AU$264:$AU$501)</f>
        <v>18</v>
      </c>
      <c r="AM303" s="40">
        <f>SUMIF(Entrada_Dados_Ano_2012!$C$264:$C$501,D303,Entrada_Dados_Ano_2012!$AV$264:$AV$501)</f>
        <v>0</v>
      </c>
      <c r="AN303" s="40">
        <f>SUMIF(Entrada_Dados_Ano_2012!$C$264:$C$501,D303,Entrada_Dados_Ano_2012!$AW$264:$AW$501)</f>
        <v>0</v>
      </c>
      <c r="AO303" s="40">
        <f>SUMIF(Entrada_Dados_Ano_2012!$C$264:$C$501,D303,Entrada_Dados_Ano_2012!$AX$264:$AX$501)</f>
        <v>0</v>
      </c>
      <c r="AP303" s="40">
        <f>SUMIF(Entrada_Dados_Ano_2012!$C$264:$C$501,D303,Entrada_Dados_Ano_2012!$AY$264:$AY$501)</f>
        <v>0</v>
      </c>
      <c r="AQ303" s="40">
        <f>SUMIF(Entrada_Dados_Ano_2012!$C$264:$C$501,D303,Entrada_Dados_Ano_2012!$AZ$264:$AZ$501)</f>
        <v>0</v>
      </c>
      <c r="AR303" s="40">
        <f>SUMIF(Entrada_Dados_Ano_2012!$C$264:$C$501,D303,Entrada_Dados_Ano_2012!$BA$264:$BA$501)</f>
        <v>0</v>
      </c>
      <c r="AS303" s="40">
        <f>SUMIF(Entrada_Dados_Ano_2012!$C$264:$C$501,D303,Entrada_Dados_Ano_2012!$BB$264:$BB$501)</f>
        <v>0</v>
      </c>
      <c r="AT303" s="40">
        <f>SUMIF(Entrada_Dados_Ano_2012!$C$264:$C$501,D303,Entrada_Dados_Ano_2012!$BC$264:$BC$501)</f>
        <v>0</v>
      </c>
      <c r="AU303" s="40">
        <f>SUMIF(Entrada_Dados_Ano_2012!$C$264:$C$501,D303,Entrada_Dados_Ano_2012!$BD$264:$BD$501)</f>
        <v>0</v>
      </c>
      <c r="AV303" s="40">
        <f>SUMIF(Entrada_Dados_Ano_2012!$C$264:$C$501,D303,Entrada_Dados_Ano_2012!$BE$264:$BE$501)</f>
        <v>0</v>
      </c>
      <c r="AW303" s="40">
        <f>SUMIF(Entrada_Dados_Ano_2012!$C$264:$C$501,D303,Entrada_Dados_Ano_2012!$BF$264:$BF$501)</f>
        <v>0</v>
      </c>
      <c r="AX303" s="40">
        <f>SUMIF(Entrada_Dados_Ano_2012!$C$264:$C$501,D303,Entrada_Dados_Ano_2012!$BG$264:$BG$501)</f>
        <v>0</v>
      </c>
      <c r="AY303" s="40">
        <f>SUMIF(Entrada_Dados_Ano_2012!$C$264:$C$501,D303,Entrada_Dados_Ano_2012!$BH$264:$BH$501)</f>
        <v>0</v>
      </c>
      <c r="AZ303" s="40">
        <f>SUMIF(Entrada_Dados_Ano_2012!$C$264:$C$501,D303,Entrada_Dados_Ano_2012!$BI$264:$BI$501)</f>
        <v>0</v>
      </c>
      <c r="BA303" s="55"/>
    </row>
    <row r="304" spans="1:53" ht="12.75" customHeight="1" x14ac:dyDescent="0.2">
      <c r="A304" s="123"/>
      <c r="B304" s="124">
        <v>43</v>
      </c>
      <c r="C304" s="121" t="s">
        <v>325</v>
      </c>
      <c r="D304" s="126" t="s">
        <v>100</v>
      </c>
      <c r="E304" s="40">
        <f>SUMIF(Entrada_Dados_Ano_2012!$C$264:$C$501,D304,Entrada_Dados_Ano_2012!$D$264:$D$501)</f>
        <v>0</v>
      </c>
      <c r="F304" s="40">
        <f>SUMIF(Entrada_Dados_Ano_2012!$C$264:$C$501,D304,Entrada_Dados_Ano_2012!$E$264:$E$501)</f>
        <v>15</v>
      </c>
      <c r="G304" s="40">
        <f>SUMIF(Entrada_Dados_Ano_2012!$C$264:$C$501,D304,Entrada_Dados_Ano_2012!$F$264:$F$501)</f>
        <v>0</v>
      </c>
      <c r="H304" s="40">
        <f>SUMIF(Entrada_Dados_Ano_2012!$C$264:$C$501,D304,Entrada_Dados_Ano_2012!$G$264:$G$501)</f>
        <v>880</v>
      </c>
      <c r="I304" s="40">
        <f>SUMIF(Entrada_Dados_Ano_2012!$C$264:$C$501,D304,Entrada_Dados_Ano_2012!$H$264:$H$501)</f>
        <v>0</v>
      </c>
      <c r="J304" s="40">
        <f>SUMIF(Entrada_Dados_Ano_2012!$C$264:$C$501,D304,Entrada_Dados_Ano_2012!$I$264:$I$501)</f>
        <v>0</v>
      </c>
      <c r="K304" s="40">
        <f>SUMIF(Entrada_Dados_Ano_2012!$C$264:$C$501,D304,Entrada_Dados_Ano_2012!$J$264:$J$501)</f>
        <v>0</v>
      </c>
      <c r="L304" s="40">
        <f>SUMIF(Entrada_Dados_Ano_2012!$C$264:$C$501,D304,Entrada_Dados_Ano_2012!$K$264:$K$501)</f>
        <v>0</v>
      </c>
      <c r="M304" s="40">
        <f>SUMIF(Entrada_Dados_Ano_2012!$C$264:$C$501,D304,Entrada_Dados_Ano_2012!$L$264:$L$501)</f>
        <v>0</v>
      </c>
      <c r="N304" s="40">
        <f>SUMIF(Entrada_Dados_Ano_2012!$C$264:$C$501,D304,Entrada_Dados_Ano_2012!$M$264:$M$501)</f>
        <v>0</v>
      </c>
      <c r="O304" s="40">
        <f>SUMIF(Entrada_Dados_Ano_2012!$C$264:$C$501,D304,Entrada_Dados_Ano_2012!$N$264:$N$501)</f>
        <v>0</v>
      </c>
      <c r="P304" s="40">
        <f>SUMIF(Entrada_Dados_Ano_2012!$C$264:$C$501,D304,Entrada_Dados_Ano_2012!$O$264:$O$501)</f>
        <v>0</v>
      </c>
      <c r="Q304" s="40">
        <f>SUMIF(Entrada_Dados_Ano_2012!$C$264:$C$501,D304,Entrada_Dados_Ano_2012!$P$264:$P$501)</f>
        <v>0</v>
      </c>
      <c r="R304" s="40">
        <f>SUMIF(Entrada_Dados_Ano_2012!$C$264:$C$501,D304,Entrada_Dados_Ano_2012!$Q$264:$Q$501)</f>
        <v>0</v>
      </c>
      <c r="S304" s="40">
        <f>SUMIF(Entrada_Dados_Ano_2012!$C$264:$C$501,D304,Entrada_Dados_Ano_2012!$R$264:$R$501)</f>
        <v>0</v>
      </c>
      <c r="T304" s="145">
        <f>SUMIF(Entrada_Dados_Ano_2012!$C$264:$C$501,D304,Entrada_Dados_Ano_2012!$S$264:$S$501)</f>
        <v>0</v>
      </c>
      <c r="U304" s="142">
        <f>SUMIF(Entrada_Dados_Ano_2012!$C$264:$C$501,D304,Entrada_Dados_Ano_2012!$Y$264:$Y$501)</f>
        <v>0</v>
      </c>
      <c r="V304" s="40">
        <f>SUMIF(Entrada_Dados_Ano_2012!$C$264:$C$501,D304,Entrada_Dados_Ano_2012!$Z$264:$Z$501)</f>
        <v>15</v>
      </c>
      <c r="W304" s="40">
        <f>SUMIF(Entrada_Dados_Ano_2012!$C$264:$C$501,D304,Entrada_Dados_Ano_2012!$AA$264:$AA$501)</f>
        <v>0</v>
      </c>
      <c r="X304" s="40">
        <f>SUMIF(Entrada_Dados_Ano_2012!$C$264:$C$501,D304,Entrada_Dados_Ano_2012!$AB$264:$AB$501)</f>
        <v>880</v>
      </c>
      <c r="Y304" s="40">
        <f>SUMIF(Entrada_Dados_Ano_2012!$C$264:$C$501,D304,Entrada_Dados_Ano_2012!$AC$264:$AC$501)</f>
        <v>0</v>
      </c>
      <c r="Z304" s="40">
        <f>SUMIF(Entrada_Dados_Ano_2012!$C$264:$C$501,D304,Entrada_Dados_Ano_2012!$AD$264:$AD$501)</f>
        <v>0</v>
      </c>
      <c r="AA304" s="40">
        <f>SUMIF(Entrada_Dados_Ano_2012!$C$264:$C$501,D304,Entrada_Dados_Ano_2012!$AE$264:$AE$501)</f>
        <v>0</v>
      </c>
      <c r="AB304" s="40">
        <f>SUMIF(Entrada_Dados_Ano_2012!$C$264:$C$501,D304,Entrada_Dados_Ano_2012!$AF$264:$AF$501)</f>
        <v>0</v>
      </c>
      <c r="AC304" s="40">
        <f>SUMIF(Entrada_Dados_Ano_2012!$C$264:$C$501,D304,Entrada_Dados_Ano_2012!$AG$264:$AG$501)</f>
        <v>0</v>
      </c>
      <c r="AD304" s="40">
        <f>SUMIF(Entrada_Dados_Ano_2012!$C$264:$C$501,D304,Entrada_Dados_Ano_2012!$AH$264:$AH$501)</f>
        <v>0</v>
      </c>
      <c r="AE304" s="40">
        <f>SUMIF(Entrada_Dados_Ano_2012!$C$264:$C$501,D304,Entrada_Dados_Ano_2012!$AI$264:$AI$501)</f>
        <v>0</v>
      </c>
      <c r="AF304" s="40">
        <f>SUMIF(Entrada_Dados_Ano_2012!$C$264:$C$501,D304,Entrada_Dados_Ano_2012!$AJ$264:$AJ$501)</f>
        <v>0</v>
      </c>
      <c r="AG304" s="40">
        <f>SUMIF(Entrada_Dados_Ano_2012!$C$264:$C$501,D304,Entrada_Dados_Ano_2012!$AK$264:$AK$501)</f>
        <v>0</v>
      </c>
      <c r="AH304" s="40">
        <f>SUMIF(Entrada_Dados_Ano_2012!$C$264:$C$501,D304,Entrada_Dados_Ano_2012!$AL$264:$AL$501)</f>
        <v>0</v>
      </c>
      <c r="AI304" s="40">
        <f>SUMIF(Entrada_Dados_Ano_2012!$C$264:$C$501,D304,Entrada_Dados_Ano_2012!$AM$264:$AM$501)</f>
        <v>0</v>
      </c>
      <c r="AJ304" s="145">
        <f>SUMIF(Entrada_Dados_Ano_2012!$C$264:$C$501,D304,Entrada_Dados_Ano_2012!$AN$264:$AN$501)</f>
        <v>0</v>
      </c>
      <c r="AK304" s="142">
        <f>SUMIF(Entrada_Dados_Ano_2012!$C$264:$C$501,D304,Entrada_Dados_Ano_2012!$AT$264:$AT$501)</f>
        <v>0</v>
      </c>
      <c r="AL304" s="40">
        <f>SUMIF(Entrada_Dados_Ano_2012!$C$264:$C$501,D304,Entrada_Dados_Ano_2012!$AU$264:$AU$501)</f>
        <v>120</v>
      </c>
      <c r="AM304" s="40">
        <f>SUMIF(Entrada_Dados_Ano_2012!$C$264:$C$501,D304,Entrada_Dados_Ano_2012!$AV$264:$AV$501)</f>
        <v>0</v>
      </c>
      <c r="AN304" s="40">
        <f>SUMIF(Entrada_Dados_Ano_2012!$C$264:$C$501,D304,Entrada_Dados_Ano_2012!$AW$264:$AW$501)</f>
        <v>2732</v>
      </c>
      <c r="AO304" s="40">
        <f>SUMIF(Entrada_Dados_Ano_2012!$C$264:$C$501,D304,Entrada_Dados_Ano_2012!$AX$264:$AX$501)</f>
        <v>0</v>
      </c>
      <c r="AP304" s="40">
        <f>SUMIF(Entrada_Dados_Ano_2012!$C$264:$C$501,D304,Entrada_Dados_Ano_2012!$AY$264:$AY$501)</f>
        <v>0</v>
      </c>
      <c r="AQ304" s="40">
        <f>SUMIF(Entrada_Dados_Ano_2012!$C$264:$C$501,D304,Entrada_Dados_Ano_2012!$AZ$264:$AZ$501)</f>
        <v>0</v>
      </c>
      <c r="AR304" s="40">
        <f>SUMIF(Entrada_Dados_Ano_2012!$C$264:$C$501,D304,Entrada_Dados_Ano_2012!$BA$264:$BA$501)</f>
        <v>0</v>
      </c>
      <c r="AS304" s="40">
        <f>SUMIF(Entrada_Dados_Ano_2012!$C$264:$C$501,D304,Entrada_Dados_Ano_2012!$BB$264:$BB$501)</f>
        <v>0</v>
      </c>
      <c r="AT304" s="40">
        <f>SUMIF(Entrada_Dados_Ano_2012!$C$264:$C$501,D304,Entrada_Dados_Ano_2012!$BC$264:$BC$501)</f>
        <v>0</v>
      </c>
      <c r="AU304" s="40">
        <f>SUMIF(Entrada_Dados_Ano_2012!$C$264:$C$501,D304,Entrada_Dados_Ano_2012!$BD$264:$BD$501)</f>
        <v>0</v>
      </c>
      <c r="AV304" s="40">
        <f>SUMIF(Entrada_Dados_Ano_2012!$C$264:$C$501,D304,Entrada_Dados_Ano_2012!$BE$264:$BE$501)</f>
        <v>0</v>
      </c>
      <c r="AW304" s="40">
        <f>SUMIF(Entrada_Dados_Ano_2012!$C$264:$C$501,D304,Entrada_Dados_Ano_2012!$BF$264:$BF$501)</f>
        <v>0</v>
      </c>
      <c r="AX304" s="40">
        <f>SUMIF(Entrada_Dados_Ano_2012!$C$264:$C$501,D304,Entrada_Dados_Ano_2012!$BG$264:$BG$501)</f>
        <v>0</v>
      </c>
      <c r="AY304" s="40">
        <f>SUMIF(Entrada_Dados_Ano_2012!$C$264:$C$501,D304,Entrada_Dados_Ano_2012!$BH$264:$BH$501)</f>
        <v>0</v>
      </c>
      <c r="AZ304" s="40">
        <f>SUMIF(Entrada_Dados_Ano_2012!$C$264:$C$501,D304,Entrada_Dados_Ano_2012!$BI$264:$BI$501)</f>
        <v>0</v>
      </c>
      <c r="BA304" s="55"/>
    </row>
    <row r="305" spans="1:53" ht="12.75" customHeight="1" x14ac:dyDescent="0.2">
      <c r="A305" s="123"/>
      <c r="B305" s="124">
        <v>44</v>
      </c>
      <c r="C305" s="121" t="s">
        <v>326</v>
      </c>
      <c r="D305" s="126" t="s">
        <v>101</v>
      </c>
      <c r="E305" s="40">
        <f>SUMIF(Entrada_Dados_Ano_2012!$C$264:$C$501,D305,Entrada_Dados_Ano_2012!$D$264:$D$501)</f>
        <v>0</v>
      </c>
      <c r="F305" s="40">
        <f>SUMIF(Entrada_Dados_Ano_2012!$C$264:$C$501,D305,Entrada_Dados_Ano_2012!$E$264:$E$501)</f>
        <v>0</v>
      </c>
      <c r="G305" s="40">
        <f>SUMIF(Entrada_Dados_Ano_2012!$C$264:$C$501,D305,Entrada_Dados_Ano_2012!$F$264:$F$501)</f>
        <v>200</v>
      </c>
      <c r="H305" s="40">
        <f>SUMIF(Entrada_Dados_Ano_2012!$C$264:$C$501,D305,Entrada_Dados_Ano_2012!$G$264:$G$501)</f>
        <v>0</v>
      </c>
      <c r="I305" s="40">
        <f>SUMIF(Entrada_Dados_Ano_2012!$C$264:$C$501,D305,Entrada_Dados_Ano_2012!$H$264:$H$501)</f>
        <v>0</v>
      </c>
      <c r="J305" s="40">
        <f>SUMIF(Entrada_Dados_Ano_2012!$C$264:$C$501,D305,Entrada_Dados_Ano_2012!$I$264:$I$501)</f>
        <v>0</v>
      </c>
      <c r="K305" s="40">
        <f>SUMIF(Entrada_Dados_Ano_2012!$C$264:$C$501,D305,Entrada_Dados_Ano_2012!$J$264:$J$501)</f>
        <v>0</v>
      </c>
      <c r="L305" s="40">
        <f>SUMIF(Entrada_Dados_Ano_2012!$C$264:$C$501,D305,Entrada_Dados_Ano_2012!$K$264:$K$501)</f>
        <v>0</v>
      </c>
      <c r="M305" s="40">
        <f>SUMIF(Entrada_Dados_Ano_2012!$C$264:$C$501,D305,Entrada_Dados_Ano_2012!$L$264:$L$501)</f>
        <v>0</v>
      </c>
      <c r="N305" s="40">
        <f>SUMIF(Entrada_Dados_Ano_2012!$C$264:$C$501,D305,Entrada_Dados_Ano_2012!$M$264:$M$501)</f>
        <v>0</v>
      </c>
      <c r="O305" s="40">
        <f>SUMIF(Entrada_Dados_Ano_2012!$C$264:$C$501,D305,Entrada_Dados_Ano_2012!$N$264:$N$501)</f>
        <v>0</v>
      </c>
      <c r="P305" s="40">
        <f>SUMIF(Entrada_Dados_Ano_2012!$C$264:$C$501,D305,Entrada_Dados_Ano_2012!$O$264:$O$501)</f>
        <v>0</v>
      </c>
      <c r="Q305" s="40">
        <f>SUMIF(Entrada_Dados_Ano_2012!$C$264:$C$501,D305,Entrada_Dados_Ano_2012!$P$264:$P$501)</f>
        <v>0</v>
      </c>
      <c r="R305" s="40">
        <f>SUMIF(Entrada_Dados_Ano_2012!$C$264:$C$501,D305,Entrada_Dados_Ano_2012!$Q$264:$Q$501)</f>
        <v>0</v>
      </c>
      <c r="S305" s="40">
        <f>SUMIF(Entrada_Dados_Ano_2012!$C$264:$C$501,D305,Entrada_Dados_Ano_2012!$R$264:$R$501)</f>
        <v>0</v>
      </c>
      <c r="T305" s="145">
        <f>SUMIF(Entrada_Dados_Ano_2012!$C$264:$C$501,D305,Entrada_Dados_Ano_2012!$S$264:$S$501)</f>
        <v>0</v>
      </c>
      <c r="U305" s="142">
        <f>SUMIF(Entrada_Dados_Ano_2012!$C$264:$C$501,D305,Entrada_Dados_Ano_2012!$Y$264:$Y$501)</f>
        <v>0</v>
      </c>
      <c r="V305" s="40">
        <f>SUMIF(Entrada_Dados_Ano_2012!$C$264:$C$501,D305,Entrada_Dados_Ano_2012!$Z$264:$Z$501)</f>
        <v>0</v>
      </c>
      <c r="W305" s="40">
        <f>SUMIF(Entrada_Dados_Ano_2012!$C$264:$C$501,D305,Entrada_Dados_Ano_2012!$AA$264:$AA$501)</f>
        <v>200</v>
      </c>
      <c r="X305" s="40">
        <f>SUMIF(Entrada_Dados_Ano_2012!$C$264:$C$501,D305,Entrada_Dados_Ano_2012!$AB$264:$AB$501)</f>
        <v>0</v>
      </c>
      <c r="Y305" s="40">
        <f>SUMIF(Entrada_Dados_Ano_2012!$C$264:$C$501,D305,Entrada_Dados_Ano_2012!$AC$264:$AC$501)</f>
        <v>0</v>
      </c>
      <c r="Z305" s="40">
        <f>SUMIF(Entrada_Dados_Ano_2012!$C$264:$C$501,D305,Entrada_Dados_Ano_2012!$AD$264:$AD$501)</f>
        <v>0</v>
      </c>
      <c r="AA305" s="40">
        <f>SUMIF(Entrada_Dados_Ano_2012!$C$264:$C$501,D305,Entrada_Dados_Ano_2012!$AE$264:$AE$501)</f>
        <v>0</v>
      </c>
      <c r="AB305" s="40">
        <f>SUMIF(Entrada_Dados_Ano_2012!$C$264:$C$501,D305,Entrada_Dados_Ano_2012!$AF$264:$AF$501)</f>
        <v>0</v>
      </c>
      <c r="AC305" s="40">
        <f>SUMIF(Entrada_Dados_Ano_2012!$C$264:$C$501,D305,Entrada_Dados_Ano_2012!$AG$264:$AG$501)</f>
        <v>0</v>
      </c>
      <c r="AD305" s="40">
        <f>SUMIF(Entrada_Dados_Ano_2012!$C$264:$C$501,D305,Entrada_Dados_Ano_2012!$AH$264:$AH$501)</f>
        <v>0</v>
      </c>
      <c r="AE305" s="40">
        <f>SUMIF(Entrada_Dados_Ano_2012!$C$264:$C$501,D305,Entrada_Dados_Ano_2012!$AI$264:$AI$501)</f>
        <v>0</v>
      </c>
      <c r="AF305" s="40">
        <f>SUMIF(Entrada_Dados_Ano_2012!$C$264:$C$501,D305,Entrada_Dados_Ano_2012!$AJ$264:$AJ$501)</f>
        <v>0</v>
      </c>
      <c r="AG305" s="40">
        <f>SUMIF(Entrada_Dados_Ano_2012!$C$264:$C$501,D305,Entrada_Dados_Ano_2012!$AK$264:$AK$501)</f>
        <v>0</v>
      </c>
      <c r="AH305" s="40">
        <f>SUMIF(Entrada_Dados_Ano_2012!$C$264:$C$501,D305,Entrada_Dados_Ano_2012!$AL$264:$AL$501)</f>
        <v>0</v>
      </c>
      <c r="AI305" s="40">
        <f>SUMIF(Entrada_Dados_Ano_2012!$C$264:$C$501,D305,Entrada_Dados_Ano_2012!$AM$264:$AM$501)</f>
        <v>0</v>
      </c>
      <c r="AJ305" s="145">
        <f>SUMIF(Entrada_Dados_Ano_2012!$C$264:$C$501,D305,Entrada_Dados_Ano_2012!$AN$264:$AN$501)</f>
        <v>0</v>
      </c>
      <c r="AK305" s="142">
        <f>SUMIF(Entrada_Dados_Ano_2012!$C$264:$C$501,D305,Entrada_Dados_Ano_2012!$AT$264:$AT$501)</f>
        <v>0</v>
      </c>
      <c r="AL305" s="40">
        <f>SUMIF(Entrada_Dados_Ano_2012!$C$264:$C$501,D305,Entrada_Dados_Ano_2012!$AU$264:$AU$501)</f>
        <v>0</v>
      </c>
      <c r="AM305" s="40">
        <f>SUMIF(Entrada_Dados_Ano_2012!$C$264:$C$501,D305,Entrada_Dados_Ano_2012!$AV$264:$AV$501)</f>
        <v>500</v>
      </c>
      <c r="AN305" s="40">
        <f>SUMIF(Entrada_Dados_Ano_2012!$C$264:$C$501,D305,Entrada_Dados_Ano_2012!$AW$264:$AW$501)</f>
        <v>0</v>
      </c>
      <c r="AO305" s="40">
        <f>SUMIF(Entrada_Dados_Ano_2012!$C$264:$C$501,D305,Entrada_Dados_Ano_2012!$AX$264:$AX$501)</f>
        <v>0</v>
      </c>
      <c r="AP305" s="40">
        <f>SUMIF(Entrada_Dados_Ano_2012!$C$264:$C$501,D305,Entrada_Dados_Ano_2012!$AY$264:$AY$501)</f>
        <v>0</v>
      </c>
      <c r="AQ305" s="40">
        <f>SUMIF(Entrada_Dados_Ano_2012!$C$264:$C$501,D305,Entrada_Dados_Ano_2012!$AZ$264:$AZ$501)</f>
        <v>0</v>
      </c>
      <c r="AR305" s="40">
        <f>SUMIF(Entrada_Dados_Ano_2012!$C$264:$C$501,D305,Entrada_Dados_Ano_2012!$BA$264:$BA$501)</f>
        <v>0</v>
      </c>
      <c r="AS305" s="40">
        <f>SUMIF(Entrada_Dados_Ano_2012!$C$264:$C$501,D305,Entrada_Dados_Ano_2012!$BB$264:$BB$501)</f>
        <v>0</v>
      </c>
      <c r="AT305" s="40">
        <f>SUMIF(Entrada_Dados_Ano_2012!$C$264:$C$501,D305,Entrada_Dados_Ano_2012!$BC$264:$BC$501)</f>
        <v>0</v>
      </c>
      <c r="AU305" s="40">
        <f>SUMIF(Entrada_Dados_Ano_2012!$C$264:$C$501,D305,Entrada_Dados_Ano_2012!$BD$264:$BD$501)</f>
        <v>0</v>
      </c>
      <c r="AV305" s="40">
        <f>SUMIF(Entrada_Dados_Ano_2012!$C$264:$C$501,D305,Entrada_Dados_Ano_2012!$BE$264:$BE$501)</f>
        <v>0</v>
      </c>
      <c r="AW305" s="40">
        <f>SUMIF(Entrada_Dados_Ano_2012!$C$264:$C$501,D305,Entrada_Dados_Ano_2012!$BF$264:$BF$501)</f>
        <v>0</v>
      </c>
      <c r="AX305" s="40">
        <f>SUMIF(Entrada_Dados_Ano_2012!$C$264:$C$501,D305,Entrada_Dados_Ano_2012!$BG$264:$BG$501)</f>
        <v>0</v>
      </c>
      <c r="AY305" s="40">
        <f>SUMIF(Entrada_Dados_Ano_2012!$C$264:$C$501,D305,Entrada_Dados_Ano_2012!$BH$264:$BH$501)</f>
        <v>0</v>
      </c>
      <c r="AZ305" s="40">
        <f>SUMIF(Entrada_Dados_Ano_2012!$C$264:$C$501,D305,Entrada_Dados_Ano_2012!$BI$264:$BI$501)</f>
        <v>0</v>
      </c>
      <c r="BA305" s="55"/>
    </row>
    <row r="306" spans="1:53" ht="12.75" customHeight="1" x14ac:dyDescent="0.2">
      <c r="A306" s="123"/>
      <c r="B306" s="124">
        <v>45</v>
      </c>
      <c r="C306" s="121" t="s">
        <v>327</v>
      </c>
      <c r="D306" s="126" t="s">
        <v>102</v>
      </c>
      <c r="E306" s="40">
        <f>SUMIF(Entrada_Dados_Ano_2012!$C$264:$C$501,D306,Entrada_Dados_Ano_2012!$D$264:$D$501)</f>
        <v>0</v>
      </c>
      <c r="F306" s="40">
        <f>SUMIF(Entrada_Dados_Ano_2012!$C$264:$C$501,D306,Entrada_Dados_Ano_2012!$E$264:$E$501)</f>
        <v>0</v>
      </c>
      <c r="G306" s="40">
        <f>SUMIF(Entrada_Dados_Ano_2012!$C$264:$C$501,D306,Entrada_Dados_Ano_2012!$F$264:$F$501)</f>
        <v>0</v>
      </c>
      <c r="H306" s="40">
        <f>SUMIF(Entrada_Dados_Ano_2012!$C$264:$C$501,D306,Entrada_Dados_Ano_2012!$G$264:$G$501)</f>
        <v>0</v>
      </c>
      <c r="I306" s="40">
        <f>SUMIF(Entrada_Dados_Ano_2012!$C$264:$C$501,D306,Entrada_Dados_Ano_2012!$H$264:$H$501)</f>
        <v>30</v>
      </c>
      <c r="J306" s="40">
        <f>SUMIF(Entrada_Dados_Ano_2012!$C$264:$C$501,D306,Entrada_Dados_Ano_2012!$I$264:$I$501)</f>
        <v>0</v>
      </c>
      <c r="K306" s="40">
        <f>SUMIF(Entrada_Dados_Ano_2012!$C$264:$C$501,D306,Entrada_Dados_Ano_2012!$J$264:$J$501)</f>
        <v>0</v>
      </c>
      <c r="L306" s="40">
        <f>SUMIF(Entrada_Dados_Ano_2012!$C$264:$C$501,D306,Entrada_Dados_Ano_2012!$K$264:$K$501)</f>
        <v>0</v>
      </c>
      <c r="M306" s="40">
        <f>SUMIF(Entrada_Dados_Ano_2012!$C$264:$C$501,D306,Entrada_Dados_Ano_2012!$L$264:$L$501)</f>
        <v>0</v>
      </c>
      <c r="N306" s="40">
        <f>SUMIF(Entrada_Dados_Ano_2012!$C$264:$C$501,D306,Entrada_Dados_Ano_2012!$M$264:$M$501)</f>
        <v>0</v>
      </c>
      <c r="O306" s="40">
        <f>SUMIF(Entrada_Dados_Ano_2012!$C$264:$C$501,D306,Entrada_Dados_Ano_2012!$N$264:$N$501)</f>
        <v>0</v>
      </c>
      <c r="P306" s="40">
        <f>SUMIF(Entrada_Dados_Ano_2012!$C$264:$C$501,D306,Entrada_Dados_Ano_2012!$O$264:$O$501)</f>
        <v>0</v>
      </c>
      <c r="Q306" s="40">
        <f>SUMIF(Entrada_Dados_Ano_2012!$C$264:$C$501,D306,Entrada_Dados_Ano_2012!$P$264:$P$501)</f>
        <v>0</v>
      </c>
      <c r="R306" s="40">
        <f>SUMIF(Entrada_Dados_Ano_2012!$C$264:$C$501,D306,Entrada_Dados_Ano_2012!$Q$264:$Q$501)</f>
        <v>0</v>
      </c>
      <c r="S306" s="40">
        <f>SUMIF(Entrada_Dados_Ano_2012!$C$264:$C$501,D306,Entrada_Dados_Ano_2012!$R$264:$R$501)</f>
        <v>0</v>
      </c>
      <c r="T306" s="145">
        <f>SUMIF(Entrada_Dados_Ano_2012!$C$264:$C$501,D306,Entrada_Dados_Ano_2012!$S$264:$S$501)</f>
        <v>0</v>
      </c>
      <c r="U306" s="142">
        <f>SUMIF(Entrada_Dados_Ano_2012!$C$264:$C$501,D306,Entrada_Dados_Ano_2012!$Y$264:$Y$501)</f>
        <v>0</v>
      </c>
      <c r="V306" s="40">
        <f>SUMIF(Entrada_Dados_Ano_2012!$C$264:$C$501,D306,Entrada_Dados_Ano_2012!$Z$264:$Z$501)</f>
        <v>0</v>
      </c>
      <c r="W306" s="40">
        <f>SUMIF(Entrada_Dados_Ano_2012!$C$264:$C$501,D306,Entrada_Dados_Ano_2012!$AA$264:$AA$501)</f>
        <v>0</v>
      </c>
      <c r="X306" s="40">
        <f>SUMIF(Entrada_Dados_Ano_2012!$C$264:$C$501,D306,Entrada_Dados_Ano_2012!$AB$264:$AB$501)</f>
        <v>0</v>
      </c>
      <c r="Y306" s="40">
        <f>SUMIF(Entrada_Dados_Ano_2012!$C$264:$C$501,D306,Entrada_Dados_Ano_2012!$AC$264:$AC$501)</f>
        <v>30</v>
      </c>
      <c r="Z306" s="40">
        <f>SUMIF(Entrada_Dados_Ano_2012!$C$264:$C$501,D306,Entrada_Dados_Ano_2012!$AD$264:$AD$501)</f>
        <v>0</v>
      </c>
      <c r="AA306" s="40">
        <f>SUMIF(Entrada_Dados_Ano_2012!$C$264:$C$501,D306,Entrada_Dados_Ano_2012!$AE$264:$AE$501)</f>
        <v>0</v>
      </c>
      <c r="AB306" s="40">
        <f>SUMIF(Entrada_Dados_Ano_2012!$C$264:$C$501,D306,Entrada_Dados_Ano_2012!$AF$264:$AF$501)</f>
        <v>0</v>
      </c>
      <c r="AC306" s="40">
        <f>SUMIF(Entrada_Dados_Ano_2012!$C$264:$C$501,D306,Entrada_Dados_Ano_2012!$AG$264:$AG$501)</f>
        <v>0</v>
      </c>
      <c r="AD306" s="40">
        <f>SUMIF(Entrada_Dados_Ano_2012!$C$264:$C$501,D306,Entrada_Dados_Ano_2012!$AH$264:$AH$501)</f>
        <v>0</v>
      </c>
      <c r="AE306" s="40">
        <f>SUMIF(Entrada_Dados_Ano_2012!$C$264:$C$501,D306,Entrada_Dados_Ano_2012!$AI$264:$AI$501)</f>
        <v>0</v>
      </c>
      <c r="AF306" s="40">
        <f>SUMIF(Entrada_Dados_Ano_2012!$C$264:$C$501,D306,Entrada_Dados_Ano_2012!$AJ$264:$AJ$501)</f>
        <v>0</v>
      </c>
      <c r="AG306" s="40">
        <f>SUMIF(Entrada_Dados_Ano_2012!$C$264:$C$501,D306,Entrada_Dados_Ano_2012!$AK$264:$AK$501)</f>
        <v>0</v>
      </c>
      <c r="AH306" s="40">
        <f>SUMIF(Entrada_Dados_Ano_2012!$C$264:$C$501,D306,Entrada_Dados_Ano_2012!$AL$264:$AL$501)</f>
        <v>0</v>
      </c>
      <c r="AI306" s="40">
        <f>SUMIF(Entrada_Dados_Ano_2012!$C$264:$C$501,D306,Entrada_Dados_Ano_2012!$AM$264:$AM$501)</f>
        <v>0</v>
      </c>
      <c r="AJ306" s="145">
        <f>SUMIF(Entrada_Dados_Ano_2012!$C$264:$C$501,D306,Entrada_Dados_Ano_2012!$AN$264:$AN$501)</f>
        <v>0</v>
      </c>
      <c r="AK306" s="142">
        <f>SUMIF(Entrada_Dados_Ano_2012!$C$264:$C$501,D306,Entrada_Dados_Ano_2012!$AT$264:$AT$501)</f>
        <v>0</v>
      </c>
      <c r="AL306" s="40">
        <f>SUMIF(Entrada_Dados_Ano_2012!$C$264:$C$501,D306,Entrada_Dados_Ano_2012!$AU$264:$AU$501)</f>
        <v>0</v>
      </c>
      <c r="AM306" s="40">
        <f>SUMIF(Entrada_Dados_Ano_2012!$C$264:$C$501,D306,Entrada_Dados_Ano_2012!$AV$264:$AV$501)</f>
        <v>0</v>
      </c>
      <c r="AN306" s="40">
        <f>SUMIF(Entrada_Dados_Ano_2012!$C$264:$C$501,D306,Entrada_Dados_Ano_2012!$AW$264:$AW$501)</f>
        <v>0</v>
      </c>
      <c r="AO306" s="40">
        <f>SUMIF(Entrada_Dados_Ano_2012!$C$264:$C$501,D306,Entrada_Dados_Ano_2012!$AX$264:$AX$501)</f>
        <v>300</v>
      </c>
      <c r="AP306" s="40">
        <f>SUMIF(Entrada_Dados_Ano_2012!$C$264:$C$501,D306,Entrada_Dados_Ano_2012!$AY$264:$AY$501)</f>
        <v>0</v>
      </c>
      <c r="AQ306" s="40">
        <f>SUMIF(Entrada_Dados_Ano_2012!$C$264:$C$501,D306,Entrada_Dados_Ano_2012!$AZ$264:$AZ$501)</f>
        <v>0</v>
      </c>
      <c r="AR306" s="40">
        <f>SUMIF(Entrada_Dados_Ano_2012!$C$264:$C$501,D306,Entrada_Dados_Ano_2012!$BA$264:$BA$501)</f>
        <v>0</v>
      </c>
      <c r="AS306" s="40">
        <f>SUMIF(Entrada_Dados_Ano_2012!$C$264:$C$501,D306,Entrada_Dados_Ano_2012!$BB$264:$BB$501)</f>
        <v>0</v>
      </c>
      <c r="AT306" s="40">
        <f>SUMIF(Entrada_Dados_Ano_2012!$C$264:$C$501,D306,Entrada_Dados_Ano_2012!$BC$264:$BC$501)</f>
        <v>0</v>
      </c>
      <c r="AU306" s="40">
        <f>SUMIF(Entrada_Dados_Ano_2012!$C$264:$C$501,D306,Entrada_Dados_Ano_2012!$BD$264:$BD$501)</f>
        <v>0</v>
      </c>
      <c r="AV306" s="40">
        <f>SUMIF(Entrada_Dados_Ano_2012!$C$264:$C$501,D306,Entrada_Dados_Ano_2012!$BE$264:$BE$501)</f>
        <v>0</v>
      </c>
      <c r="AW306" s="40">
        <f>SUMIF(Entrada_Dados_Ano_2012!$C$264:$C$501,D306,Entrada_Dados_Ano_2012!$BF$264:$BF$501)</f>
        <v>0</v>
      </c>
      <c r="AX306" s="40">
        <f>SUMIF(Entrada_Dados_Ano_2012!$C$264:$C$501,D306,Entrada_Dados_Ano_2012!$BG$264:$BG$501)</f>
        <v>0</v>
      </c>
      <c r="AY306" s="40">
        <f>SUMIF(Entrada_Dados_Ano_2012!$C$264:$C$501,D306,Entrada_Dados_Ano_2012!$BH$264:$BH$501)</f>
        <v>0</v>
      </c>
      <c r="AZ306" s="40">
        <f>SUMIF(Entrada_Dados_Ano_2012!$C$264:$C$501,D306,Entrada_Dados_Ano_2012!$BI$264:$BI$501)</f>
        <v>0</v>
      </c>
      <c r="BA306" s="55"/>
    </row>
    <row r="307" spans="1:53" ht="12.75" customHeight="1" x14ac:dyDescent="0.2">
      <c r="A307" s="123"/>
      <c r="B307" s="124">
        <v>46</v>
      </c>
      <c r="C307" s="121" t="s">
        <v>328</v>
      </c>
      <c r="D307" s="126" t="s">
        <v>103</v>
      </c>
      <c r="E307" s="40">
        <f>SUMIF(Entrada_Dados_Ano_2012!$C$264:$C$501,D307,Entrada_Dados_Ano_2012!$D$264:$D$501)</f>
        <v>0</v>
      </c>
      <c r="F307" s="40">
        <f>SUMIF(Entrada_Dados_Ano_2012!$C$264:$C$501,D307,Entrada_Dados_Ano_2012!$E$264:$E$501)</f>
        <v>20</v>
      </c>
      <c r="G307" s="40">
        <f>SUMIF(Entrada_Dados_Ano_2012!$C$264:$C$501,D307,Entrada_Dados_Ano_2012!$F$264:$F$501)</f>
        <v>0</v>
      </c>
      <c r="H307" s="40">
        <f>SUMIF(Entrada_Dados_Ano_2012!$C$264:$C$501,D307,Entrada_Dados_Ano_2012!$G$264:$G$501)</f>
        <v>0</v>
      </c>
      <c r="I307" s="40">
        <f>SUMIF(Entrada_Dados_Ano_2012!$C$264:$C$501,D307,Entrada_Dados_Ano_2012!$H$264:$H$501)</f>
        <v>0</v>
      </c>
      <c r="J307" s="40">
        <f>SUMIF(Entrada_Dados_Ano_2012!$C$264:$C$501,D307,Entrada_Dados_Ano_2012!$I$264:$I$501)</f>
        <v>0</v>
      </c>
      <c r="K307" s="40">
        <f>SUMIF(Entrada_Dados_Ano_2012!$C$264:$C$501,D307,Entrada_Dados_Ano_2012!$J$264:$J$501)</f>
        <v>0</v>
      </c>
      <c r="L307" s="40">
        <f>SUMIF(Entrada_Dados_Ano_2012!$C$264:$C$501,D307,Entrada_Dados_Ano_2012!$K$264:$K$501)</f>
        <v>0</v>
      </c>
      <c r="M307" s="40">
        <f>SUMIF(Entrada_Dados_Ano_2012!$C$264:$C$501,D307,Entrada_Dados_Ano_2012!$L$264:$L$501)</f>
        <v>0</v>
      </c>
      <c r="N307" s="40">
        <f>SUMIF(Entrada_Dados_Ano_2012!$C$264:$C$501,D307,Entrada_Dados_Ano_2012!$M$264:$M$501)</f>
        <v>0</v>
      </c>
      <c r="O307" s="40">
        <f>SUMIF(Entrada_Dados_Ano_2012!$C$264:$C$501,D307,Entrada_Dados_Ano_2012!$N$264:$N$501)</f>
        <v>0</v>
      </c>
      <c r="P307" s="40">
        <f>SUMIF(Entrada_Dados_Ano_2012!$C$264:$C$501,D307,Entrada_Dados_Ano_2012!$O$264:$O$501)</f>
        <v>0</v>
      </c>
      <c r="Q307" s="40">
        <f>SUMIF(Entrada_Dados_Ano_2012!$C$264:$C$501,D307,Entrada_Dados_Ano_2012!$P$264:$P$501)</f>
        <v>0</v>
      </c>
      <c r="R307" s="40">
        <f>SUMIF(Entrada_Dados_Ano_2012!$C$264:$C$501,D307,Entrada_Dados_Ano_2012!$Q$264:$Q$501)</f>
        <v>0</v>
      </c>
      <c r="S307" s="40">
        <f>SUMIF(Entrada_Dados_Ano_2012!$C$264:$C$501,D307,Entrada_Dados_Ano_2012!$R$264:$R$501)</f>
        <v>0</v>
      </c>
      <c r="T307" s="145">
        <f>SUMIF(Entrada_Dados_Ano_2012!$C$264:$C$501,D307,Entrada_Dados_Ano_2012!$S$264:$S$501)</f>
        <v>0</v>
      </c>
      <c r="U307" s="142">
        <f>SUMIF(Entrada_Dados_Ano_2012!$C$264:$C$501,D307,Entrada_Dados_Ano_2012!$Y$264:$Y$501)</f>
        <v>0</v>
      </c>
      <c r="V307" s="40">
        <f>SUMIF(Entrada_Dados_Ano_2012!$C$264:$C$501,D307,Entrada_Dados_Ano_2012!$Z$264:$Z$501)</f>
        <v>20</v>
      </c>
      <c r="W307" s="40">
        <f>SUMIF(Entrada_Dados_Ano_2012!$C$264:$C$501,D307,Entrada_Dados_Ano_2012!$AA$264:$AA$501)</f>
        <v>0</v>
      </c>
      <c r="X307" s="40">
        <f>SUMIF(Entrada_Dados_Ano_2012!$C$264:$C$501,D307,Entrada_Dados_Ano_2012!$AB$264:$AB$501)</f>
        <v>0</v>
      </c>
      <c r="Y307" s="40">
        <f>SUMIF(Entrada_Dados_Ano_2012!$C$264:$C$501,D307,Entrada_Dados_Ano_2012!$AC$264:$AC$501)</f>
        <v>0</v>
      </c>
      <c r="Z307" s="40">
        <f>SUMIF(Entrada_Dados_Ano_2012!$C$264:$C$501,D307,Entrada_Dados_Ano_2012!$AD$264:$AD$501)</f>
        <v>0</v>
      </c>
      <c r="AA307" s="40">
        <f>SUMIF(Entrada_Dados_Ano_2012!$C$264:$C$501,D307,Entrada_Dados_Ano_2012!$AE$264:$AE$501)</f>
        <v>0</v>
      </c>
      <c r="AB307" s="40">
        <f>SUMIF(Entrada_Dados_Ano_2012!$C$264:$C$501,D307,Entrada_Dados_Ano_2012!$AF$264:$AF$501)</f>
        <v>0</v>
      </c>
      <c r="AC307" s="40">
        <f>SUMIF(Entrada_Dados_Ano_2012!$C$264:$C$501,D307,Entrada_Dados_Ano_2012!$AG$264:$AG$501)</f>
        <v>0</v>
      </c>
      <c r="AD307" s="40">
        <f>SUMIF(Entrada_Dados_Ano_2012!$C$264:$C$501,D307,Entrada_Dados_Ano_2012!$AH$264:$AH$501)</f>
        <v>0</v>
      </c>
      <c r="AE307" s="40">
        <f>SUMIF(Entrada_Dados_Ano_2012!$C$264:$C$501,D307,Entrada_Dados_Ano_2012!$AI$264:$AI$501)</f>
        <v>0</v>
      </c>
      <c r="AF307" s="40">
        <f>SUMIF(Entrada_Dados_Ano_2012!$C$264:$C$501,D307,Entrada_Dados_Ano_2012!$AJ$264:$AJ$501)</f>
        <v>0</v>
      </c>
      <c r="AG307" s="40">
        <f>SUMIF(Entrada_Dados_Ano_2012!$C$264:$C$501,D307,Entrada_Dados_Ano_2012!$AK$264:$AK$501)</f>
        <v>0</v>
      </c>
      <c r="AH307" s="40">
        <f>SUMIF(Entrada_Dados_Ano_2012!$C$264:$C$501,D307,Entrada_Dados_Ano_2012!$AL$264:$AL$501)</f>
        <v>0</v>
      </c>
      <c r="AI307" s="40">
        <f>SUMIF(Entrada_Dados_Ano_2012!$C$264:$C$501,D307,Entrada_Dados_Ano_2012!$AM$264:$AM$501)</f>
        <v>0</v>
      </c>
      <c r="AJ307" s="145">
        <f>SUMIF(Entrada_Dados_Ano_2012!$C$264:$C$501,D307,Entrada_Dados_Ano_2012!$AN$264:$AN$501)</f>
        <v>0</v>
      </c>
      <c r="AK307" s="142">
        <f>SUMIF(Entrada_Dados_Ano_2012!$C$264:$C$501,D307,Entrada_Dados_Ano_2012!$AT$264:$AT$501)</f>
        <v>0</v>
      </c>
      <c r="AL307" s="40">
        <f>SUMIF(Entrada_Dados_Ano_2012!$C$264:$C$501,D307,Entrada_Dados_Ano_2012!$AU$264:$AU$501)</f>
        <v>244</v>
      </c>
      <c r="AM307" s="40">
        <f>SUMIF(Entrada_Dados_Ano_2012!$C$264:$C$501,D307,Entrada_Dados_Ano_2012!$AV$264:$AV$501)</f>
        <v>0</v>
      </c>
      <c r="AN307" s="40">
        <f>SUMIF(Entrada_Dados_Ano_2012!$C$264:$C$501,D307,Entrada_Dados_Ano_2012!$AW$264:$AW$501)</f>
        <v>0</v>
      </c>
      <c r="AO307" s="40">
        <f>SUMIF(Entrada_Dados_Ano_2012!$C$264:$C$501,D307,Entrada_Dados_Ano_2012!$AX$264:$AX$501)</f>
        <v>0</v>
      </c>
      <c r="AP307" s="40">
        <f>SUMIF(Entrada_Dados_Ano_2012!$C$264:$C$501,D307,Entrada_Dados_Ano_2012!$AY$264:$AY$501)</f>
        <v>0</v>
      </c>
      <c r="AQ307" s="40">
        <f>SUMIF(Entrada_Dados_Ano_2012!$C$264:$C$501,D307,Entrada_Dados_Ano_2012!$AZ$264:$AZ$501)</f>
        <v>0</v>
      </c>
      <c r="AR307" s="40">
        <f>SUMIF(Entrada_Dados_Ano_2012!$C$264:$C$501,D307,Entrada_Dados_Ano_2012!$BA$264:$BA$501)</f>
        <v>0</v>
      </c>
      <c r="AS307" s="40">
        <f>SUMIF(Entrada_Dados_Ano_2012!$C$264:$C$501,D307,Entrada_Dados_Ano_2012!$BB$264:$BB$501)</f>
        <v>0</v>
      </c>
      <c r="AT307" s="40">
        <f>SUMIF(Entrada_Dados_Ano_2012!$C$264:$C$501,D307,Entrada_Dados_Ano_2012!$BC$264:$BC$501)</f>
        <v>0</v>
      </c>
      <c r="AU307" s="40">
        <f>SUMIF(Entrada_Dados_Ano_2012!$C$264:$C$501,D307,Entrada_Dados_Ano_2012!$BD$264:$BD$501)</f>
        <v>0</v>
      </c>
      <c r="AV307" s="40">
        <f>SUMIF(Entrada_Dados_Ano_2012!$C$264:$C$501,D307,Entrada_Dados_Ano_2012!$BE$264:$BE$501)</f>
        <v>0</v>
      </c>
      <c r="AW307" s="40">
        <f>SUMIF(Entrada_Dados_Ano_2012!$C$264:$C$501,D307,Entrada_Dados_Ano_2012!$BF$264:$BF$501)</f>
        <v>0</v>
      </c>
      <c r="AX307" s="40">
        <f>SUMIF(Entrada_Dados_Ano_2012!$C$264:$C$501,D307,Entrada_Dados_Ano_2012!$BG$264:$BG$501)</f>
        <v>0</v>
      </c>
      <c r="AY307" s="40">
        <f>SUMIF(Entrada_Dados_Ano_2012!$C$264:$C$501,D307,Entrada_Dados_Ano_2012!$BH$264:$BH$501)</f>
        <v>0</v>
      </c>
      <c r="AZ307" s="40">
        <f>SUMIF(Entrada_Dados_Ano_2012!$C$264:$C$501,D307,Entrada_Dados_Ano_2012!$BI$264:$BI$501)</f>
        <v>0</v>
      </c>
      <c r="BA307" s="55"/>
    </row>
    <row r="308" spans="1:53" ht="12.75" customHeight="1" x14ac:dyDescent="0.2">
      <c r="A308" s="123"/>
      <c r="B308" s="124">
        <v>47</v>
      </c>
      <c r="C308" s="121" t="s">
        <v>329</v>
      </c>
      <c r="D308" s="126" t="s">
        <v>104</v>
      </c>
      <c r="E308" s="40">
        <f>SUMIF(Entrada_Dados_Ano_2012!$C$264:$C$501,D308,Entrada_Dados_Ano_2012!$D$264:$D$501)</f>
        <v>0</v>
      </c>
      <c r="F308" s="40">
        <f>SUMIF(Entrada_Dados_Ano_2012!$C$264:$C$501,D308,Entrada_Dados_Ano_2012!$E$264:$E$501)</f>
        <v>0</v>
      </c>
      <c r="G308" s="40">
        <f>SUMIF(Entrada_Dados_Ano_2012!$C$264:$C$501,D308,Entrada_Dados_Ano_2012!$F$264:$F$501)</f>
        <v>0</v>
      </c>
      <c r="H308" s="40">
        <f>SUMIF(Entrada_Dados_Ano_2012!$C$264:$C$501,D308,Entrada_Dados_Ano_2012!$G$264:$G$501)</f>
        <v>0</v>
      </c>
      <c r="I308" s="40">
        <f>SUMIF(Entrada_Dados_Ano_2012!$C$264:$C$501,D308,Entrada_Dados_Ano_2012!$H$264:$H$501)</f>
        <v>0</v>
      </c>
      <c r="J308" s="40">
        <f>SUMIF(Entrada_Dados_Ano_2012!$C$264:$C$501,D308,Entrada_Dados_Ano_2012!$I$264:$I$501)</f>
        <v>0</v>
      </c>
      <c r="K308" s="40">
        <f>SUMIF(Entrada_Dados_Ano_2012!$C$264:$C$501,D308,Entrada_Dados_Ano_2012!$J$264:$J$501)</f>
        <v>0</v>
      </c>
      <c r="L308" s="40">
        <f>SUMIF(Entrada_Dados_Ano_2012!$C$264:$C$501,D308,Entrada_Dados_Ano_2012!$K$264:$K$501)</f>
        <v>0</v>
      </c>
      <c r="M308" s="40">
        <f>SUMIF(Entrada_Dados_Ano_2012!$C$264:$C$501,D308,Entrada_Dados_Ano_2012!$L$264:$L$501)</f>
        <v>0</v>
      </c>
      <c r="N308" s="40">
        <f>SUMIF(Entrada_Dados_Ano_2012!$C$264:$C$501,D308,Entrada_Dados_Ano_2012!$M$264:$M$501)</f>
        <v>0</v>
      </c>
      <c r="O308" s="40">
        <f>SUMIF(Entrada_Dados_Ano_2012!$C$264:$C$501,D308,Entrada_Dados_Ano_2012!$N$264:$N$501)</f>
        <v>0</v>
      </c>
      <c r="P308" s="40">
        <f>SUMIF(Entrada_Dados_Ano_2012!$C$264:$C$501,D308,Entrada_Dados_Ano_2012!$O$264:$O$501)</f>
        <v>0</v>
      </c>
      <c r="Q308" s="40">
        <f>SUMIF(Entrada_Dados_Ano_2012!$C$264:$C$501,D308,Entrada_Dados_Ano_2012!$P$264:$P$501)</f>
        <v>0</v>
      </c>
      <c r="R308" s="40">
        <f>SUMIF(Entrada_Dados_Ano_2012!$C$264:$C$501,D308,Entrada_Dados_Ano_2012!$Q$264:$Q$501)</f>
        <v>0</v>
      </c>
      <c r="S308" s="40">
        <f>SUMIF(Entrada_Dados_Ano_2012!$C$264:$C$501,D308,Entrada_Dados_Ano_2012!$R$264:$R$501)</f>
        <v>0</v>
      </c>
      <c r="T308" s="145">
        <f>SUMIF(Entrada_Dados_Ano_2012!$C$264:$C$501,D308,Entrada_Dados_Ano_2012!$S$264:$S$501)</f>
        <v>0</v>
      </c>
      <c r="U308" s="142">
        <f>SUMIF(Entrada_Dados_Ano_2012!$C$264:$C$501,D308,Entrada_Dados_Ano_2012!$Y$264:$Y$501)</f>
        <v>0</v>
      </c>
      <c r="V308" s="40">
        <f>SUMIF(Entrada_Dados_Ano_2012!$C$264:$C$501,D308,Entrada_Dados_Ano_2012!$Z$264:$Z$501)</f>
        <v>0</v>
      </c>
      <c r="W308" s="40">
        <f>SUMIF(Entrada_Dados_Ano_2012!$C$264:$C$501,D308,Entrada_Dados_Ano_2012!$AA$264:$AA$501)</f>
        <v>0</v>
      </c>
      <c r="X308" s="40">
        <f>SUMIF(Entrada_Dados_Ano_2012!$C$264:$C$501,D308,Entrada_Dados_Ano_2012!$AB$264:$AB$501)</f>
        <v>0</v>
      </c>
      <c r="Y308" s="40">
        <f>SUMIF(Entrada_Dados_Ano_2012!$C$264:$C$501,D308,Entrada_Dados_Ano_2012!$AC$264:$AC$501)</f>
        <v>0</v>
      </c>
      <c r="Z308" s="40">
        <f>SUMIF(Entrada_Dados_Ano_2012!$C$264:$C$501,D308,Entrada_Dados_Ano_2012!$AD$264:$AD$501)</f>
        <v>0</v>
      </c>
      <c r="AA308" s="40">
        <f>SUMIF(Entrada_Dados_Ano_2012!$C$264:$C$501,D308,Entrada_Dados_Ano_2012!$AE$264:$AE$501)</f>
        <v>0</v>
      </c>
      <c r="AB308" s="40">
        <f>SUMIF(Entrada_Dados_Ano_2012!$C$264:$C$501,D308,Entrada_Dados_Ano_2012!$AF$264:$AF$501)</f>
        <v>0</v>
      </c>
      <c r="AC308" s="40">
        <f>SUMIF(Entrada_Dados_Ano_2012!$C$264:$C$501,D308,Entrada_Dados_Ano_2012!$AG$264:$AG$501)</f>
        <v>0</v>
      </c>
      <c r="AD308" s="40">
        <f>SUMIF(Entrada_Dados_Ano_2012!$C$264:$C$501,D308,Entrada_Dados_Ano_2012!$AH$264:$AH$501)</f>
        <v>0</v>
      </c>
      <c r="AE308" s="40">
        <f>SUMIF(Entrada_Dados_Ano_2012!$C$264:$C$501,D308,Entrada_Dados_Ano_2012!$AI$264:$AI$501)</f>
        <v>0</v>
      </c>
      <c r="AF308" s="40">
        <f>SUMIF(Entrada_Dados_Ano_2012!$C$264:$C$501,D308,Entrada_Dados_Ano_2012!$AJ$264:$AJ$501)</f>
        <v>0</v>
      </c>
      <c r="AG308" s="40">
        <f>SUMIF(Entrada_Dados_Ano_2012!$C$264:$C$501,D308,Entrada_Dados_Ano_2012!$AK$264:$AK$501)</f>
        <v>0</v>
      </c>
      <c r="AH308" s="40">
        <f>SUMIF(Entrada_Dados_Ano_2012!$C$264:$C$501,D308,Entrada_Dados_Ano_2012!$AL$264:$AL$501)</f>
        <v>0</v>
      </c>
      <c r="AI308" s="40">
        <f>SUMIF(Entrada_Dados_Ano_2012!$C$264:$C$501,D308,Entrada_Dados_Ano_2012!$AM$264:$AM$501)</f>
        <v>0</v>
      </c>
      <c r="AJ308" s="145">
        <f>SUMIF(Entrada_Dados_Ano_2012!$C$264:$C$501,D308,Entrada_Dados_Ano_2012!$AN$264:$AN$501)</f>
        <v>0</v>
      </c>
      <c r="AK308" s="142">
        <f>SUMIF(Entrada_Dados_Ano_2012!$C$264:$C$501,D308,Entrada_Dados_Ano_2012!$AT$264:$AT$501)</f>
        <v>0</v>
      </c>
      <c r="AL308" s="40">
        <f>SUMIF(Entrada_Dados_Ano_2012!$C$264:$C$501,D308,Entrada_Dados_Ano_2012!$AU$264:$AU$501)</f>
        <v>0</v>
      </c>
      <c r="AM308" s="40">
        <f>SUMIF(Entrada_Dados_Ano_2012!$C$264:$C$501,D308,Entrada_Dados_Ano_2012!$AV$264:$AV$501)</f>
        <v>0</v>
      </c>
      <c r="AN308" s="40">
        <f>SUMIF(Entrada_Dados_Ano_2012!$C$264:$C$501,D308,Entrada_Dados_Ano_2012!$AW$264:$AW$501)</f>
        <v>0</v>
      </c>
      <c r="AO308" s="40">
        <f>SUMIF(Entrada_Dados_Ano_2012!$C$264:$C$501,D308,Entrada_Dados_Ano_2012!$AX$264:$AX$501)</f>
        <v>0</v>
      </c>
      <c r="AP308" s="40">
        <f>SUMIF(Entrada_Dados_Ano_2012!$C$264:$C$501,D308,Entrada_Dados_Ano_2012!$AY$264:$AY$501)</f>
        <v>0</v>
      </c>
      <c r="AQ308" s="40">
        <f>SUMIF(Entrada_Dados_Ano_2012!$C$264:$C$501,D308,Entrada_Dados_Ano_2012!$AZ$264:$AZ$501)</f>
        <v>0</v>
      </c>
      <c r="AR308" s="40">
        <f>SUMIF(Entrada_Dados_Ano_2012!$C$264:$C$501,D308,Entrada_Dados_Ano_2012!$BA$264:$BA$501)</f>
        <v>0</v>
      </c>
      <c r="AS308" s="40">
        <f>SUMIF(Entrada_Dados_Ano_2012!$C$264:$C$501,D308,Entrada_Dados_Ano_2012!$BB$264:$BB$501)</f>
        <v>0</v>
      </c>
      <c r="AT308" s="40">
        <f>SUMIF(Entrada_Dados_Ano_2012!$C$264:$C$501,D308,Entrada_Dados_Ano_2012!$BC$264:$BC$501)</f>
        <v>0</v>
      </c>
      <c r="AU308" s="40">
        <f>SUMIF(Entrada_Dados_Ano_2012!$C$264:$C$501,D308,Entrada_Dados_Ano_2012!$BD$264:$BD$501)</f>
        <v>0</v>
      </c>
      <c r="AV308" s="40">
        <f>SUMIF(Entrada_Dados_Ano_2012!$C$264:$C$501,D308,Entrada_Dados_Ano_2012!$BE$264:$BE$501)</f>
        <v>0</v>
      </c>
      <c r="AW308" s="40">
        <f>SUMIF(Entrada_Dados_Ano_2012!$C$264:$C$501,D308,Entrada_Dados_Ano_2012!$BF$264:$BF$501)</f>
        <v>0</v>
      </c>
      <c r="AX308" s="40">
        <f>SUMIF(Entrada_Dados_Ano_2012!$C$264:$C$501,D308,Entrada_Dados_Ano_2012!$BG$264:$BG$501)</f>
        <v>0</v>
      </c>
      <c r="AY308" s="40">
        <f>SUMIF(Entrada_Dados_Ano_2012!$C$264:$C$501,D308,Entrada_Dados_Ano_2012!$BH$264:$BH$501)</f>
        <v>0</v>
      </c>
      <c r="AZ308" s="40">
        <f>SUMIF(Entrada_Dados_Ano_2012!$C$264:$C$501,D308,Entrada_Dados_Ano_2012!$BI$264:$BI$501)</f>
        <v>0</v>
      </c>
      <c r="BA308" s="55"/>
    </row>
    <row r="309" spans="1:53" ht="12.75" customHeight="1" x14ac:dyDescent="0.2">
      <c r="A309" s="123"/>
      <c r="B309" s="124">
        <v>48</v>
      </c>
      <c r="C309" s="121" t="s">
        <v>330</v>
      </c>
      <c r="D309" s="126" t="s">
        <v>105</v>
      </c>
      <c r="E309" s="40">
        <f>SUMIF(Entrada_Dados_Ano_2012!$C$264:$C$501,D309,Entrada_Dados_Ano_2012!$D$264:$D$501)</f>
        <v>0</v>
      </c>
      <c r="F309" s="40">
        <f>SUMIF(Entrada_Dados_Ano_2012!$C$264:$C$501,D309,Entrada_Dados_Ano_2012!$E$264:$E$501)</f>
        <v>0</v>
      </c>
      <c r="G309" s="40">
        <f>SUMIF(Entrada_Dados_Ano_2012!$C$264:$C$501,D309,Entrada_Dados_Ano_2012!$F$264:$F$501)</f>
        <v>0</v>
      </c>
      <c r="H309" s="40">
        <f>SUMIF(Entrada_Dados_Ano_2012!$C$264:$C$501,D309,Entrada_Dados_Ano_2012!$G$264:$G$501)</f>
        <v>10</v>
      </c>
      <c r="I309" s="40">
        <f>SUMIF(Entrada_Dados_Ano_2012!$C$264:$C$501,D309,Entrada_Dados_Ano_2012!$H$264:$H$501)</f>
        <v>0</v>
      </c>
      <c r="J309" s="40">
        <f>SUMIF(Entrada_Dados_Ano_2012!$C$264:$C$501,D309,Entrada_Dados_Ano_2012!$I$264:$I$501)</f>
        <v>0</v>
      </c>
      <c r="K309" s="40">
        <f>SUMIF(Entrada_Dados_Ano_2012!$C$264:$C$501,D309,Entrada_Dados_Ano_2012!$J$264:$J$501)</f>
        <v>0</v>
      </c>
      <c r="L309" s="40">
        <f>SUMIF(Entrada_Dados_Ano_2012!$C$264:$C$501,D309,Entrada_Dados_Ano_2012!$K$264:$K$501)</f>
        <v>0</v>
      </c>
      <c r="M309" s="40">
        <f>SUMIF(Entrada_Dados_Ano_2012!$C$264:$C$501,D309,Entrada_Dados_Ano_2012!$L$264:$L$501)</f>
        <v>0</v>
      </c>
      <c r="N309" s="40">
        <f>SUMIF(Entrada_Dados_Ano_2012!$C$264:$C$501,D309,Entrada_Dados_Ano_2012!$M$264:$M$501)</f>
        <v>0</v>
      </c>
      <c r="O309" s="40">
        <f>SUMIF(Entrada_Dados_Ano_2012!$C$264:$C$501,D309,Entrada_Dados_Ano_2012!$N$264:$N$501)</f>
        <v>0</v>
      </c>
      <c r="P309" s="40">
        <f>SUMIF(Entrada_Dados_Ano_2012!$C$264:$C$501,D309,Entrada_Dados_Ano_2012!$O$264:$O$501)</f>
        <v>0</v>
      </c>
      <c r="Q309" s="40">
        <f>SUMIF(Entrada_Dados_Ano_2012!$C$264:$C$501,D309,Entrada_Dados_Ano_2012!$P$264:$P$501)</f>
        <v>0</v>
      </c>
      <c r="R309" s="40">
        <f>SUMIF(Entrada_Dados_Ano_2012!$C$264:$C$501,D309,Entrada_Dados_Ano_2012!$Q$264:$Q$501)</f>
        <v>0</v>
      </c>
      <c r="S309" s="40">
        <f>SUMIF(Entrada_Dados_Ano_2012!$C$264:$C$501,D309,Entrada_Dados_Ano_2012!$R$264:$R$501)</f>
        <v>0</v>
      </c>
      <c r="T309" s="145">
        <f>SUMIF(Entrada_Dados_Ano_2012!$C$264:$C$501,D309,Entrada_Dados_Ano_2012!$S$264:$S$501)</f>
        <v>0</v>
      </c>
      <c r="U309" s="142">
        <f>SUMIF(Entrada_Dados_Ano_2012!$C$264:$C$501,D309,Entrada_Dados_Ano_2012!$Y$264:$Y$501)</f>
        <v>0</v>
      </c>
      <c r="V309" s="40">
        <f>SUMIF(Entrada_Dados_Ano_2012!$C$264:$C$501,D309,Entrada_Dados_Ano_2012!$Z$264:$Z$501)</f>
        <v>0</v>
      </c>
      <c r="W309" s="40">
        <f>SUMIF(Entrada_Dados_Ano_2012!$C$264:$C$501,D309,Entrada_Dados_Ano_2012!$AA$264:$AA$501)</f>
        <v>0</v>
      </c>
      <c r="X309" s="40">
        <f>SUMIF(Entrada_Dados_Ano_2012!$C$264:$C$501,D309,Entrada_Dados_Ano_2012!$AB$264:$AB$501)</f>
        <v>10</v>
      </c>
      <c r="Y309" s="40">
        <f>SUMIF(Entrada_Dados_Ano_2012!$C$264:$C$501,D309,Entrada_Dados_Ano_2012!$AC$264:$AC$501)</f>
        <v>0</v>
      </c>
      <c r="Z309" s="40">
        <f>SUMIF(Entrada_Dados_Ano_2012!$C$264:$C$501,D309,Entrada_Dados_Ano_2012!$AD$264:$AD$501)</f>
        <v>0</v>
      </c>
      <c r="AA309" s="40">
        <f>SUMIF(Entrada_Dados_Ano_2012!$C$264:$C$501,D309,Entrada_Dados_Ano_2012!$AE$264:$AE$501)</f>
        <v>0</v>
      </c>
      <c r="AB309" s="40">
        <f>SUMIF(Entrada_Dados_Ano_2012!$C$264:$C$501,D309,Entrada_Dados_Ano_2012!$AF$264:$AF$501)</f>
        <v>0</v>
      </c>
      <c r="AC309" s="40">
        <f>SUMIF(Entrada_Dados_Ano_2012!$C$264:$C$501,D309,Entrada_Dados_Ano_2012!$AG$264:$AG$501)</f>
        <v>0</v>
      </c>
      <c r="AD309" s="40">
        <f>SUMIF(Entrada_Dados_Ano_2012!$C$264:$C$501,D309,Entrada_Dados_Ano_2012!$AH$264:$AH$501)</f>
        <v>0</v>
      </c>
      <c r="AE309" s="40">
        <f>SUMIF(Entrada_Dados_Ano_2012!$C$264:$C$501,D309,Entrada_Dados_Ano_2012!$AI$264:$AI$501)</f>
        <v>0</v>
      </c>
      <c r="AF309" s="40">
        <f>SUMIF(Entrada_Dados_Ano_2012!$C$264:$C$501,D309,Entrada_Dados_Ano_2012!$AJ$264:$AJ$501)</f>
        <v>0</v>
      </c>
      <c r="AG309" s="40">
        <f>SUMIF(Entrada_Dados_Ano_2012!$C$264:$C$501,D309,Entrada_Dados_Ano_2012!$AK$264:$AK$501)</f>
        <v>0</v>
      </c>
      <c r="AH309" s="40">
        <f>SUMIF(Entrada_Dados_Ano_2012!$C$264:$C$501,D309,Entrada_Dados_Ano_2012!$AL$264:$AL$501)</f>
        <v>0</v>
      </c>
      <c r="AI309" s="40">
        <f>SUMIF(Entrada_Dados_Ano_2012!$C$264:$C$501,D309,Entrada_Dados_Ano_2012!$AM$264:$AM$501)</f>
        <v>0</v>
      </c>
      <c r="AJ309" s="145">
        <f>SUMIF(Entrada_Dados_Ano_2012!$C$264:$C$501,D309,Entrada_Dados_Ano_2012!$AN$264:$AN$501)</f>
        <v>0</v>
      </c>
      <c r="AK309" s="142">
        <f>SUMIF(Entrada_Dados_Ano_2012!$C$264:$C$501,D309,Entrada_Dados_Ano_2012!$AT$264:$AT$501)</f>
        <v>0</v>
      </c>
      <c r="AL309" s="40">
        <f>SUMIF(Entrada_Dados_Ano_2012!$C$264:$C$501,D309,Entrada_Dados_Ano_2012!$AU$264:$AU$501)</f>
        <v>0</v>
      </c>
      <c r="AM309" s="40">
        <f>SUMIF(Entrada_Dados_Ano_2012!$C$264:$C$501,D309,Entrada_Dados_Ano_2012!$AV$264:$AV$501)</f>
        <v>0</v>
      </c>
      <c r="AN309" s="40">
        <f>SUMIF(Entrada_Dados_Ano_2012!$C$264:$C$501,D309,Entrada_Dados_Ano_2012!$AW$264:$AW$501)</f>
        <v>22</v>
      </c>
      <c r="AO309" s="40">
        <f>SUMIF(Entrada_Dados_Ano_2012!$C$264:$C$501,D309,Entrada_Dados_Ano_2012!$AX$264:$AX$501)</f>
        <v>0</v>
      </c>
      <c r="AP309" s="40">
        <f>SUMIF(Entrada_Dados_Ano_2012!$C$264:$C$501,D309,Entrada_Dados_Ano_2012!$AY$264:$AY$501)</f>
        <v>0</v>
      </c>
      <c r="AQ309" s="40">
        <f>SUMIF(Entrada_Dados_Ano_2012!$C$264:$C$501,D309,Entrada_Dados_Ano_2012!$AZ$264:$AZ$501)</f>
        <v>0</v>
      </c>
      <c r="AR309" s="40">
        <f>SUMIF(Entrada_Dados_Ano_2012!$C$264:$C$501,D309,Entrada_Dados_Ano_2012!$BA$264:$BA$501)</f>
        <v>0</v>
      </c>
      <c r="AS309" s="40">
        <f>SUMIF(Entrada_Dados_Ano_2012!$C$264:$C$501,D309,Entrada_Dados_Ano_2012!$BB$264:$BB$501)</f>
        <v>0</v>
      </c>
      <c r="AT309" s="40">
        <f>SUMIF(Entrada_Dados_Ano_2012!$C$264:$C$501,D309,Entrada_Dados_Ano_2012!$BC$264:$BC$501)</f>
        <v>0</v>
      </c>
      <c r="AU309" s="40">
        <f>SUMIF(Entrada_Dados_Ano_2012!$C$264:$C$501,D309,Entrada_Dados_Ano_2012!$BD$264:$BD$501)</f>
        <v>0</v>
      </c>
      <c r="AV309" s="40">
        <f>SUMIF(Entrada_Dados_Ano_2012!$C$264:$C$501,D309,Entrada_Dados_Ano_2012!$BE$264:$BE$501)</f>
        <v>0</v>
      </c>
      <c r="AW309" s="40">
        <f>SUMIF(Entrada_Dados_Ano_2012!$C$264:$C$501,D309,Entrada_Dados_Ano_2012!$BF$264:$BF$501)</f>
        <v>0</v>
      </c>
      <c r="AX309" s="40">
        <f>SUMIF(Entrada_Dados_Ano_2012!$C$264:$C$501,D309,Entrada_Dados_Ano_2012!$BG$264:$BG$501)</f>
        <v>0</v>
      </c>
      <c r="AY309" s="40">
        <f>SUMIF(Entrada_Dados_Ano_2012!$C$264:$C$501,D309,Entrada_Dados_Ano_2012!$BH$264:$BH$501)</f>
        <v>0</v>
      </c>
      <c r="AZ309" s="40">
        <f>SUMIF(Entrada_Dados_Ano_2012!$C$264:$C$501,D309,Entrada_Dados_Ano_2012!$BI$264:$BI$501)</f>
        <v>0</v>
      </c>
      <c r="BA309" s="55"/>
    </row>
    <row r="310" spans="1:53" ht="12.75" customHeight="1" x14ac:dyDescent="0.2">
      <c r="A310" s="123"/>
      <c r="B310" s="124">
        <v>49</v>
      </c>
      <c r="C310" s="121" t="s">
        <v>331</v>
      </c>
      <c r="D310" s="126" t="s">
        <v>106</v>
      </c>
      <c r="E310" s="40">
        <f>SUMIF(Entrada_Dados_Ano_2012!$C$264:$C$501,D310,Entrada_Dados_Ano_2012!$D$264:$D$501)</f>
        <v>0</v>
      </c>
      <c r="F310" s="40">
        <f>SUMIF(Entrada_Dados_Ano_2012!$C$264:$C$501,D310,Entrada_Dados_Ano_2012!$E$264:$E$501)</f>
        <v>8</v>
      </c>
      <c r="G310" s="40">
        <f>SUMIF(Entrada_Dados_Ano_2012!$C$264:$C$501,D310,Entrada_Dados_Ano_2012!$F$264:$F$501)</f>
        <v>0</v>
      </c>
      <c r="H310" s="40">
        <f>SUMIF(Entrada_Dados_Ano_2012!$C$264:$C$501,D310,Entrada_Dados_Ano_2012!$G$264:$G$501)</f>
        <v>0</v>
      </c>
      <c r="I310" s="40">
        <f>SUMIF(Entrada_Dados_Ano_2012!$C$264:$C$501,D310,Entrada_Dados_Ano_2012!$H$264:$H$501)</f>
        <v>75</v>
      </c>
      <c r="J310" s="40">
        <f>SUMIF(Entrada_Dados_Ano_2012!$C$264:$C$501,D310,Entrada_Dados_Ano_2012!$I$264:$I$501)</f>
        <v>0</v>
      </c>
      <c r="K310" s="40">
        <f>SUMIF(Entrada_Dados_Ano_2012!$C$264:$C$501,D310,Entrada_Dados_Ano_2012!$J$264:$J$501)</f>
        <v>0</v>
      </c>
      <c r="L310" s="40">
        <f>SUMIF(Entrada_Dados_Ano_2012!$C$264:$C$501,D310,Entrada_Dados_Ano_2012!$K$264:$K$501)</f>
        <v>314</v>
      </c>
      <c r="M310" s="40">
        <f>SUMIF(Entrada_Dados_Ano_2012!$C$264:$C$501,D310,Entrada_Dados_Ano_2012!$L$264:$L$501)</f>
        <v>16</v>
      </c>
      <c r="N310" s="40">
        <f>SUMIF(Entrada_Dados_Ano_2012!$C$264:$C$501,D310,Entrada_Dados_Ano_2012!$M$264:$M$501)</f>
        <v>0</v>
      </c>
      <c r="O310" s="40">
        <f>SUMIF(Entrada_Dados_Ano_2012!$C$264:$C$501,D310,Entrada_Dados_Ano_2012!$N$264:$N$501)</f>
        <v>0</v>
      </c>
      <c r="P310" s="40">
        <f>SUMIF(Entrada_Dados_Ano_2012!$C$264:$C$501,D310,Entrada_Dados_Ano_2012!$O$264:$O$501)</f>
        <v>0</v>
      </c>
      <c r="Q310" s="40">
        <f>SUMIF(Entrada_Dados_Ano_2012!$C$264:$C$501,D310,Entrada_Dados_Ano_2012!$P$264:$P$501)</f>
        <v>0</v>
      </c>
      <c r="R310" s="40">
        <f>SUMIF(Entrada_Dados_Ano_2012!$C$264:$C$501,D310,Entrada_Dados_Ano_2012!$Q$264:$Q$501)</f>
        <v>0</v>
      </c>
      <c r="S310" s="40">
        <f>SUMIF(Entrada_Dados_Ano_2012!$C$264:$C$501,D310,Entrada_Dados_Ano_2012!$R$264:$R$501)</f>
        <v>0</v>
      </c>
      <c r="T310" s="145">
        <f>SUMIF(Entrada_Dados_Ano_2012!$C$264:$C$501,D310,Entrada_Dados_Ano_2012!$S$264:$S$501)</f>
        <v>0</v>
      </c>
      <c r="U310" s="142">
        <f>SUMIF(Entrada_Dados_Ano_2012!$C$264:$C$501,D310,Entrada_Dados_Ano_2012!$Y$264:$Y$501)</f>
        <v>0</v>
      </c>
      <c r="V310" s="40">
        <f>SUMIF(Entrada_Dados_Ano_2012!$C$264:$C$501,D310,Entrada_Dados_Ano_2012!$Z$264:$Z$501)</f>
        <v>8</v>
      </c>
      <c r="W310" s="40">
        <f>SUMIF(Entrada_Dados_Ano_2012!$C$264:$C$501,D310,Entrada_Dados_Ano_2012!$AA$264:$AA$501)</f>
        <v>0</v>
      </c>
      <c r="X310" s="40">
        <f>SUMIF(Entrada_Dados_Ano_2012!$C$264:$C$501,D310,Entrada_Dados_Ano_2012!$AB$264:$AB$501)</f>
        <v>0</v>
      </c>
      <c r="Y310" s="40">
        <f>SUMIF(Entrada_Dados_Ano_2012!$C$264:$C$501,D310,Entrada_Dados_Ano_2012!$AC$264:$AC$501)</f>
        <v>75</v>
      </c>
      <c r="Z310" s="40">
        <f>SUMIF(Entrada_Dados_Ano_2012!$C$264:$C$501,D310,Entrada_Dados_Ano_2012!$AD$264:$AD$501)</f>
        <v>0</v>
      </c>
      <c r="AA310" s="40">
        <f>SUMIF(Entrada_Dados_Ano_2012!$C$264:$C$501,D310,Entrada_Dados_Ano_2012!$AE$264:$AE$501)</f>
        <v>0</v>
      </c>
      <c r="AB310" s="40">
        <f>SUMIF(Entrada_Dados_Ano_2012!$C$264:$C$501,D310,Entrada_Dados_Ano_2012!$AF$264:$AF$501)</f>
        <v>314</v>
      </c>
      <c r="AC310" s="40">
        <f>SUMIF(Entrada_Dados_Ano_2012!$C$264:$C$501,D310,Entrada_Dados_Ano_2012!$AG$264:$AG$501)</f>
        <v>16</v>
      </c>
      <c r="AD310" s="40">
        <f>SUMIF(Entrada_Dados_Ano_2012!$C$264:$C$501,D310,Entrada_Dados_Ano_2012!$AH$264:$AH$501)</f>
        <v>0</v>
      </c>
      <c r="AE310" s="40">
        <f>SUMIF(Entrada_Dados_Ano_2012!$C$264:$C$501,D310,Entrada_Dados_Ano_2012!$AI$264:$AI$501)</f>
        <v>0</v>
      </c>
      <c r="AF310" s="40">
        <f>SUMIF(Entrada_Dados_Ano_2012!$C$264:$C$501,D310,Entrada_Dados_Ano_2012!$AJ$264:$AJ$501)</f>
        <v>0</v>
      </c>
      <c r="AG310" s="40">
        <f>SUMIF(Entrada_Dados_Ano_2012!$C$264:$C$501,D310,Entrada_Dados_Ano_2012!$AK$264:$AK$501)</f>
        <v>0</v>
      </c>
      <c r="AH310" s="40">
        <f>SUMIF(Entrada_Dados_Ano_2012!$C$264:$C$501,D310,Entrada_Dados_Ano_2012!$AL$264:$AL$501)</f>
        <v>0</v>
      </c>
      <c r="AI310" s="40">
        <f>SUMIF(Entrada_Dados_Ano_2012!$C$264:$C$501,D310,Entrada_Dados_Ano_2012!$AM$264:$AM$501)</f>
        <v>0</v>
      </c>
      <c r="AJ310" s="145">
        <f>SUMIF(Entrada_Dados_Ano_2012!$C$264:$C$501,D310,Entrada_Dados_Ano_2012!$AN$264:$AN$501)</f>
        <v>0</v>
      </c>
      <c r="AK310" s="142">
        <f>SUMIF(Entrada_Dados_Ano_2012!$C$264:$C$501,D310,Entrada_Dados_Ano_2012!$AT$264:$AT$501)</f>
        <v>0</v>
      </c>
      <c r="AL310" s="40">
        <f>SUMIF(Entrada_Dados_Ano_2012!$C$264:$C$501,D310,Entrada_Dados_Ano_2012!$AU$264:$AU$501)</f>
        <v>150</v>
      </c>
      <c r="AM310" s="40">
        <f>SUMIF(Entrada_Dados_Ano_2012!$C$264:$C$501,D310,Entrada_Dados_Ano_2012!$AV$264:$AV$501)</f>
        <v>0</v>
      </c>
      <c r="AN310" s="40">
        <f>SUMIF(Entrada_Dados_Ano_2012!$C$264:$C$501,D310,Entrada_Dados_Ano_2012!$AW$264:$AW$501)</f>
        <v>0</v>
      </c>
      <c r="AO310" s="40">
        <f>SUMIF(Entrada_Dados_Ano_2012!$C$264:$C$501,D310,Entrada_Dados_Ano_2012!$AX$264:$AX$501)</f>
        <v>750</v>
      </c>
      <c r="AP310" s="40">
        <f>SUMIF(Entrada_Dados_Ano_2012!$C$264:$C$501,D310,Entrada_Dados_Ano_2012!$AY$264:$AY$501)</f>
        <v>0</v>
      </c>
      <c r="AQ310" s="40">
        <f>SUMIF(Entrada_Dados_Ano_2012!$C$264:$C$501,D310,Entrada_Dados_Ano_2012!$AZ$264:$AZ$501)</f>
        <v>0</v>
      </c>
      <c r="AR310" s="40">
        <f>SUMIF(Entrada_Dados_Ano_2012!$C$264:$C$501,D310,Entrada_Dados_Ano_2012!$BA$264:$BA$501)</f>
        <v>4710</v>
      </c>
      <c r="AS310" s="40">
        <f>SUMIF(Entrada_Dados_Ano_2012!$C$264:$C$501,D310,Entrada_Dados_Ano_2012!$BB$264:$BB$501)</f>
        <v>160</v>
      </c>
      <c r="AT310" s="40">
        <f>SUMIF(Entrada_Dados_Ano_2012!$C$264:$C$501,D310,Entrada_Dados_Ano_2012!$BC$264:$BC$501)</f>
        <v>0</v>
      </c>
      <c r="AU310" s="40">
        <f>SUMIF(Entrada_Dados_Ano_2012!$C$264:$C$501,D310,Entrada_Dados_Ano_2012!$BD$264:$BD$501)</f>
        <v>0</v>
      </c>
      <c r="AV310" s="40">
        <f>SUMIF(Entrada_Dados_Ano_2012!$C$264:$C$501,D310,Entrada_Dados_Ano_2012!$BE$264:$BE$501)</f>
        <v>0</v>
      </c>
      <c r="AW310" s="40">
        <f>SUMIF(Entrada_Dados_Ano_2012!$C$264:$C$501,D310,Entrada_Dados_Ano_2012!$BF$264:$BF$501)</f>
        <v>0</v>
      </c>
      <c r="AX310" s="40">
        <f>SUMIF(Entrada_Dados_Ano_2012!$C$264:$C$501,D310,Entrada_Dados_Ano_2012!$BG$264:$BG$501)</f>
        <v>0</v>
      </c>
      <c r="AY310" s="40">
        <f>SUMIF(Entrada_Dados_Ano_2012!$C$264:$C$501,D310,Entrada_Dados_Ano_2012!$BH$264:$BH$501)</f>
        <v>0</v>
      </c>
      <c r="AZ310" s="40">
        <f>SUMIF(Entrada_Dados_Ano_2012!$C$264:$C$501,D310,Entrada_Dados_Ano_2012!$BI$264:$BI$501)</f>
        <v>0</v>
      </c>
      <c r="BA310" s="55"/>
    </row>
    <row r="311" spans="1:53" ht="12.75" customHeight="1" x14ac:dyDescent="0.2">
      <c r="A311" s="123"/>
      <c r="B311" s="124">
        <v>50</v>
      </c>
      <c r="C311" s="121" t="s">
        <v>332</v>
      </c>
      <c r="D311" s="126" t="s">
        <v>107</v>
      </c>
      <c r="E311" s="40">
        <f>SUMIF(Entrada_Dados_Ano_2012!$C$264:$C$501,D311,Entrada_Dados_Ano_2012!$D$264:$D$501)</f>
        <v>0</v>
      </c>
      <c r="F311" s="40">
        <f>SUMIF(Entrada_Dados_Ano_2012!$C$264:$C$501,D311,Entrada_Dados_Ano_2012!$E$264:$E$501)</f>
        <v>8</v>
      </c>
      <c r="G311" s="40">
        <f>SUMIF(Entrada_Dados_Ano_2012!$C$264:$C$501,D311,Entrada_Dados_Ano_2012!$F$264:$F$501)</f>
        <v>0</v>
      </c>
      <c r="H311" s="40">
        <f>SUMIF(Entrada_Dados_Ano_2012!$C$264:$C$501,D311,Entrada_Dados_Ano_2012!$G$264:$G$501)</f>
        <v>5</v>
      </c>
      <c r="I311" s="40">
        <f>SUMIF(Entrada_Dados_Ano_2012!$C$264:$C$501,D311,Entrada_Dados_Ano_2012!$H$264:$H$501)</f>
        <v>0</v>
      </c>
      <c r="J311" s="40">
        <f>SUMIF(Entrada_Dados_Ano_2012!$C$264:$C$501,D311,Entrada_Dados_Ano_2012!$I$264:$I$501)</f>
        <v>0</v>
      </c>
      <c r="K311" s="40">
        <f>SUMIF(Entrada_Dados_Ano_2012!$C$264:$C$501,D311,Entrada_Dados_Ano_2012!$J$264:$J$501)</f>
        <v>0</v>
      </c>
      <c r="L311" s="40">
        <f>SUMIF(Entrada_Dados_Ano_2012!$C$264:$C$501,D311,Entrada_Dados_Ano_2012!$K$264:$K$501)</f>
        <v>5</v>
      </c>
      <c r="M311" s="40">
        <f>SUMIF(Entrada_Dados_Ano_2012!$C$264:$C$501,D311,Entrada_Dados_Ano_2012!$L$264:$L$501)</f>
        <v>0</v>
      </c>
      <c r="N311" s="40">
        <f>SUMIF(Entrada_Dados_Ano_2012!$C$264:$C$501,D311,Entrada_Dados_Ano_2012!$M$264:$M$501)</f>
        <v>0</v>
      </c>
      <c r="O311" s="40">
        <f>SUMIF(Entrada_Dados_Ano_2012!$C$264:$C$501,D311,Entrada_Dados_Ano_2012!$N$264:$N$501)</f>
        <v>0</v>
      </c>
      <c r="P311" s="40">
        <f>SUMIF(Entrada_Dados_Ano_2012!$C$264:$C$501,D311,Entrada_Dados_Ano_2012!$O$264:$O$501)</f>
        <v>0</v>
      </c>
      <c r="Q311" s="40">
        <f>SUMIF(Entrada_Dados_Ano_2012!$C$264:$C$501,D311,Entrada_Dados_Ano_2012!$P$264:$P$501)</f>
        <v>0</v>
      </c>
      <c r="R311" s="40">
        <f>SUMIF(Entrada_Dados_Ano_2012!$C$264:$C$501,D311,Entrada_Dados_Ano_2012!$Q$264:$Q$501)</f>
        <v>0</v>
      </c>
      <c r="S311" s="40">
        <f>SUMIF(Entrada_Dados_Ano_2012!$C$264:$C$501,D311,Entrada_Dados_Ano_2012!$R$264:$R$501)</f>
        <v>0</v>
      </c>
      <c r="T311" s="145">
        <f>SUMIF(Entrada_Dados_Ano_2012!$C$264:$C$501,D311,Entrada_Dados_Ano_2012!$S$264:$S$501)</f>
        <v>0</v>
      </c>
      <c r="U311" s="142">
        <f>SUMIF(Entrada_Dados_Ano_2012!$C$264:$C$501,D311,Entrada_Dados_Ano_2012!$Y$264:$Y$501)</f>
        <v>0</v>
      </c>
      <c r="V311" s="40">
        <f>SUMIF(Entrada_Dados_Ano_2012!$C$264:$C$501,D311,Entrada_Dados_Ano_2012!$Z$264:$Z$501)</f>
        <v>8</v>
      </c>
      <c r="W311" s="40">
        <f>SUMIF(Entrada_Dados_Ano_2012!$C$264:$C$501,D311,Entrada_Dados_Ano_2012!$AA$264:$AA$501)</f>
        <v>0</v>
      </c>
      <c r="X311" s="40">
        <f>SUMIF(Entrada_Dados_Ano_2012!$C$264:$C$501,D311,Entrada_Dados_Ano_2012!$AB$264:$AB$501)</f>
        <v>5</v>
      </c>
      <c r="Y311" s="40">
        <f>SUMIF(Entrada_Dados_Ano_2012!$C$264:$C$501,D311,Entrada_Dados_Ano_2012!$AC$264:$AC$501)</f>
        <v>0</v>
      </c>
      <c r="Z311" s="40">
        <f>SUMIF(Entrada_Dados_Ano_2012!$C$264:$C$501,D311,Entrada_Dados_Ano_2012!$AD$264:$AD$501)</f>
        <v>0</v>
      </c>
      <c r="AA311" s="40">
        <f>SUMIF(Entrada_Dados_Ano_2012!$C$264:$C$501,D311,Entrada_Dados_Ano_2012!$AE$264:$AE$501)</f>
        <v>0</v>
      </c>
      <c r="AB311" s="40">
        <f>SUMIF(Entrada_Dados_Ano_2012!$C$264:$C$501,D311,Entrada_Dados_Ano_2012!$AF$264:$AF$501)</f>
        <v>5</v>
      </c>
      <c r="AC311" s="40">
        <f>SUMIF(Entrada_Dados_Ano_2012!$C$264:$C$501,D311,Entrada_Dados_Ano_2012!$AG$264:$AG$501)</f>
        <v>0</v>
      </c>
      <c r="AD311" s="40">
        <f>SUMIF(Entrada_Dados_Ano_2012!$C$264:$C$501,D311,Entrada_Dados_Ano_2012!$AH$264:$AH$501)</f>
        <v>0</v>
      </c>
      <c r="AE311" s="40">
        <f>SUMIF(Entrada_Dados_Ano_2012!$C$264:$C$501,D311,Entrada_Dados_Ano_2012!$AI$264:$AI$501)</f>
        <v>0</v>
      </c>
      <c r="AF311" s="40">
        <f>SUMIF(Entrada_Dados_Ano_2012!$C$264:$C$501,D311,Entrada_Dados_Ano_2012!$AJ$264:$AJ$501)</f>
        <v>0</v>
      </c>
      <c r="AG311" s="40">
        <f>SUMIF(Entrada_Dados_Ano_2012!$C$264:$C$501,D311,Entrada_Dados_Ano_2012!$AK$264:$AK$501)</f>
        <v>0</v>
      </c>
      <c r="AH311" s="40">
        <f>SUMIF(Entrada_Dados_Ano_2012!$C$264:$C$501,D311,Entrada_Dados_Ano_2012!$AL$264:$AL$501)</f>
        <v>0</v>
      </c>
      <c r="AI311" s="40">
        <f>SUMIF(Entrada_Dados_Ano_2012!$C$264:$C$501,D311,Entrada_Dados_Ano_2012!$AM$264:$AM$501)</f>
        <v>0</v>
      </c>
      <c r="AJ311" s="145">
        <f>SUMIF(Entrada_Dados_Ano_2012!$C$264:$C$501,D311,Entrada_Dados_Ano_2012!$AN$264:$AN$501)</f>
        <v>0</v>
      </c>
      <c r="AK311" s="142">
        <f>SUMIF(Entrada_Dados_Ano_2012!$C$264:$C$501,D311,Entrada_Dados_Ano_2012!$AT$264:$AT$501)</f>
        <v>0</v>
      </c>
      <c r="AL311" s="40">
        <f>SUMIF(Entrada_Dados_Ano_2012!$C$264:$C$501,D311,Entrada_Dados_Ano_2012!$AU$264:$AU$501)</f>
        <v>64</v>
      </c>
      <c r="AM311" s="40">
        <f>SUMIF(Entrada_Dados_Ano_2012!$C$264:$C$501,D311,Entrada_Dados_Ano_2012!$AV$264:$AV$501)</f>
        <v>0</v>
      </c>
      <c r="AN311" s="40">
        <f>SUMIF(Entrada_Dados_Ano_2012!$C$264:$C$501,D311,Entrada_Dados_Ano_2012!$AW$264:$AW$501)</f>
        <v>8</v>
      </c>
      <c r="AO311" s="40">
        <f>SUMIF(Entrada_Dados_Ano_2012!$C$264:$C$501,D311,Entrada_Dados_Ano_2012!$AX$264:$AX$501)</f>
        <v>0</v>
      </c>
      <c r="AP311" s="40">
        <f>SUMIF(Entrada_Dados_Ano_2012!$C$264:$C$501,D311,Entrada_Dados_Ano_2012!$AY$264:$AY$501)</f>
        <v>0</v>
      </c>
      <c r="AQ311" s="40">
        <f>SUMIF(Entrada_Dados_Ano_2012!$C$264:$C$501,D311,Entrada_Dados_Ano_2012!$AZ$264:$AZ$501)</f>
        <v>0</v>
      </c>
      <c r="AR311" s="40">
        <f>SUMIF(Entrada_Dados_Ano_2012!$C$264:$C$501,D311,Entrada_Dados_Ano_2012!$BA$264:$BA$501)</f>
        <v>100</v>
      </c>
      <c r="AS311" s="40">
        <f>SUMIF(Entrada_Dados_Ano_2012!$C$264:$C$501,D311,Entrada_Dados_Ano_2012!$BB$264:$BB$501)</f>
        <v>0</v>
      </c>
      <c r="AT311" s="40">
        <f>SUMIF(Entrada_Dados_Ano_2012!$C$264:$C$501,D311,Entrada_Dados_Ano_2012!$BC$264:$BC$501)</f>
        <v>0</v>
      </c>
      <c r="AU311" s="40">
        <f>SUMIF(Entrada_Dados_Ano_2012!$C$264:$C$501,D311,Entrada_Dados_Ano_2012!$BD$264:$BD$501)</f>
        <v>0</v>
      </c>
      <c r="AV311" s="40">
        <f>SUMIF(Entrada_Dados_Ano_2012!$C$264:$C$501,D311,Entrada_Dados_Ano_2012!$BE$264:$BE$501)</f>
        <v>0</v>
      </c>
      <c r="AW311" s="40">
        <f>SUMIF(Entrada_Dados_Ano_2012!$C$264:$C$501,D311,Entrada_Dados_Ano_2012!$BF$264:$BF$501)</f>
        <v>0</v>
      </c>
      <c r="AX311" s="40">
        <f>SUMIF(Entrada_Dados_Ano_2012!$C$264:$C$501,D311,Entrada_Dados_Ano_2012!$BG$264:$BG$501)</f>
        <v>0</v>
      </c>
      <c r="AY311" s="40">
        <f>SUMIF(Entrada_Dados_Ano_2012!$C$264:$C$501,D311,Entrada_Dados_Ano_2012!$BH$264:$BH$501)</f>
        <v>0</v>
      </c>
      <c r="AZ311" s="40">
        <f>SUMIF(Entrada_Dados_Ano_2012!$C$264:$C$501,D311,Entrada_Dados_Ano_2012!$BI$264:$BI$501)</f>
        <v>0</v>
      </c>
      <c r="BA311" s="55"/>
    </row>
    <row r="312" spans="1:53" ht="12.75" customHeight="1" x14ac:dyDescent="0.2">
      <c r="A312" s="123"/>
      <c r="B312" s="124">
        <v>51</v>
      </c>
      <c r="C312" s="121" t="s">
        <v>333</v>
      </c>
      <c r="D312" s="126" t="s">
        <v>108</v>
      </c>
      <c r="E312" s="40">
        <f>SUMIF(Entrada_Dados_Ano_2012!$C$264:$C$501,D312,Entrada_Dados_Ano_2012!$D$264:$D$501)</f>
        <v>0</v>
      </c>
      <c r="F312" s="40">
        <f>SUMIF(Entrada_Dados_Ano_2012!$C$264:$C$501,D312,Entrada_Dados_Ano_2012!$E$264:$E$501)</f>
        <v>40</v>
      </c>
      <c r="G312" s="40">
        <f>SUMIF(Entrada_Dados_Ano_2012!$C$264:$C$501,D312,Entrada_Dados_Ano_2012!$F$264:$F$501)</f>
        <v>0</v>
      </c>
      <c r="H312" s="40">
        <f>SUMIF(Entrada_Dados_Ano_2012!$C$264:$C$501,D312,Entrada_Dados_Ano_2012!$G$264:$G$501)</f>
        <v>0</v>
      </c>
      <c r="I312" s="40">
        <f>SUMIF(Entrada_Dados_Ano_2012!$C$264:$C$501,D312,Entrada_Dados_Ano_2012!$H$264:$H$501)</f>
        <v>0</v>
      </c>
      <c r="J312" s="40">
        <f>SUMIF(Entrada_Dados_Ano_2012!$C$264:$C$501,D312,Entrada_Dados_Ano_2012!$I$264:$I$501)</f>
        <v>0</v>
      </c>
      <c r="K312" s="40">
        <f>SUMIF(Entrada_Dados_Ano_2012!$C$264:$C$501,D312,Entrada_Dados_Ano_2012!$J$264:$J$501)</f>
        <v>0</v>
      </c>
      <c r="L312" s="40">
        <f>SUMIF(Entrada_Dados_Ano_2012!$C$264:$C$501,D312,Entrada_Dados_Ano_2012!$K$264:$K$501)</f>
        <v>30</v>
      </c>
      <c r="M312" s="40">
        <f>SUMIF(Entrada_Dados_Ano_2012!$C$264:$C$501,D312,Entrada_Dados_Ano_2012!$L$264:$L$501)</f>
        <v>0</v>
      </c>
      <c r="N312" s="40">
        <f>SUMIF(Entrada_Dados_Ano_2012!$C$264:$C$501,D312,Entrada_Dados_Ano_2012!$M$264:$M$501)</f>
        <v>0</v>
      </c>
      <c r="O312" s="40">
        <f>SUMIF(Entrada_Dados_Ano_2012!$C$264:$C$501,D312,Entrada_Dados_Ano_2012!$N$264:$N$501)</f>
        <v>0</v>
      </c>
      <c r="P312" s="40">
        <f>SUMIF(Entrada_Dados_Ano_2012!$C$264:$C$501,D312,Entrada_Dados_Ano_2012!$O$264:$O$501)</f>
        <v>0</v>
      </c>
      <c r="Q312" s="40">
        <f>SUMIF(Entrada_Dados_Ano_2012!$C$264:$C$501,D312,Entrada_Dados_Ano_2012!$P$264:$P$501)</f>
        <v>0</v>
      </c>
      <c r="R312" s="40">
        <f>SUMIF(Entrada_Dados_Ano_2012!$C$264:$C$501,D312,Entrada_Dados_Ano_2012!$Q$264:$Q$501)</f>
        <v>0</v>
      </c>
      <c r="S312" s="40">
        <f>SUMIF(Entrada_Dados_Ano_2012!$C$264:$C$501,D312,Entrada_Dados_Ano_2012!$R$264:$R$501)</f>
        <v>0</v>
      </c>
      <c r="T312" s="145">
        <f>SUMIF(Entrada_Dados_Ano_2012!$C$264:$C$501,D312,Entrada_Dados_Ano_2012!$S$264:$S$501)</f>
        <v>0</v>
      </c>
      <c r="U312" s="142">
        <f>SUMIF(Entrada_Dados_Ano_2012!$C$264:$C$501,D312,Entrada_Dados_Ano_2012!$Y$264:$Y$501)</f>
        <v>0</v>
      </c>
      <c r="V312" s="40">
        <f>SUMIF(Entrada_Dados_Ano_2012!$C$264:$C$501,D312,Entrada_Dados_Ano_2012!$Z$264:$Z$501)</f>
        <v>40</v>
      </c>
      <c r="W312" s="40">
        <f>SUMIF(Entrada_Dados_Ano_2012!$C$264:$C$501,D312,Entrada_Dados_Ano_2012!$AA$264:$AA$501)</f>
        <v>0</v>
      </c>
      <c r="X312" s="40">
        <f>SUMIF(Entrada_Dados_Ano_2012!$C$264:$C$501,D312,Entrada_Dados_Ano_2012!$AB$264:$AB$501)</f>
        <v>0</v>
      </c>
      <c r="Y312" s="40">
        <f>SUMIF(Entrada_Dados_Ano_2012!$C$264:$C$501,D312,Entrada_Dados_Ano_2012!$AC$264:$AC$501)</f>
        <v>0</v>
      </c>
      <c r="Z312" s="40">
        <f>SUMIF(Entrada_Dados_Ano_2012!$C$264:$C$501,D312,Entrada_Dados_Ano_2012!$AD$264:$AD$501)</f>
        <v>0</v>
      </c>
      <c r="AA312" s="40">
        <f>SUMIF(Entrada_Dados_Ano_2012!$C$264:$C$501,D312,Entrada_Dados_Ano_2012!$AE$264:$AE$501)</f>
        <v>0</v>
      </c>
      <c r="AB312" s="40">
        <f>SUMIF(Entrada_Dados_Ano_2012!$C$264:$C$501,D312,Entrada_Dados_Ano_2012!$AF$264:$AF$501)</f>
        <v>30</v>
      </c>
      <c r="AC312" s="40">
        <f>SUMIF(Entrada_Dados_Ano_2012!$C$264:$C$501,D312,Entrada_Dados_Ano_2012!$AG$264:$AG$501)</f>
        <v>0</v>
      </c>
      <c r="AD312" s="40">
        <f>SUMIF(Entrada_Dados_Ano_2012!$C$264:$C$501,D312,Entrada_Dados_Ano_2012!$AH$264:$AH$501)</f>
        <v>0</v>
      </c>
      <c r="AE312" s="40">
        <f>SUMIF(Entrada_Dados_Ano_2012!$C$264:$C$501,D312,Entrada_Dados_Ano_2012!$AI$264:$AI$501)</f>
        <v>0</v>
      </c>
      <c r="AF312" s="40">
        <f>SUMIF(Entrada_Dados_Ano_2012!$C$264:$C$501,D312,Entrada_Dados_Ano_2012!$AJ$264:$AJ$501)</f>
        <v>0</v>
      </c>
      <c r="AG312" s="40">
        <f>SUMIF(Entrada_Dados_Ano_2012!$C$264:$C$501,D312,Entrada_Dados_Ano_2012!$AK$264:$AK$501)</f>
        <v>0</v>
      </c>
      <c r="AH312" s="40">
        <f>SUMIF(Entrada_Dados_Ano_2012!$C$264:$C$501,D312,Entrada_Dados_Ano_2012!$AL$264:$AL$501)</f>
        <v>0</v>
      </c>
      <c r="AI312" s="40">
        <f>SUMIF(Entrada_Dados_Ano_2012!$C$264:$C$501,D312,Entrada_Dados_Ano_2012!$AM$264:$AM$501)</f>
        <v>0</v>
      </c>
      <c r="AJ312" s="145">
        <f>SUMIF(Entrada_Dados_Ano_2012!$C$264:$C$501,D312,Entrada_Dados_Ano_2012!$AN$264:$AN$501)</f>
        <v>0</v>
      </c>
      <c r="AK312" s="142">
        <f>SUMIF(Entrada_Dados_Ano_2012!$C$264:$C$501,D312,Entrada_Dados_Ano_2012!$AT$264:$AT$501)</f>
        <v>0</v>
      </c>
      <c r="AL312" s="40">
        <f>SUMIF(Entrada_Dados_Ano_2012!$C$264:$C$501,D312,Entrada_Dados_Ano_2012!$AU$264:$AU$501)</f>
        <v>750</v>
      </c>
      <c r="AM312" s="40">
        <f>SUMIF(Entrada_Dados_Ano_2012!$C$264:$C$501,D312,Entrada_Dados_Ano_2012!$AV$264:$AV$501)</f>
        <v>0</v>
      </c>
      <c r="AN312" s="40">
        <f>SUMIF(Entrada_Dados_Ano_2012!$C$264:$C$501,D312,Entrada_Dados_Ano_2012!$AW$264:$AW$501)</f>
        <v>0</v>
      </c>
      <c r="AO312" s="40">
        <f>SUMIF(Entrada_Dados_Ano_2012!$C$264:$C$501,D312,Entrada_Dados_Ano_2012!$AX$264:$AX$501)</f>
        <v>0</v>
      </c>
      <c r="AP312" s="40">
        <f>SUMIF(Entrada_Dados_Ano_2012!$C$264:$C$501,D312,Entrada_Dados_Ano_2012!$AY$264:$AY$501)</f>
        <v>0</v>
      </c>
      <c r="AQ312" s="40">
        <f>SUMIF(Entrada_Dados_Ano_2012!$C$264:$C$501,D312,Entrada_Dados_Ano_2012!$AZ$264:$AZ$501)</f>
        <v>0</v>
      </c>
      <c r="AR312" s="40">
        <f>SUMIF(Entrada_Dados_Ano_2012!$C$264:$C$501,D312,Entrada_Dados_Ano_2012!$BA$264:$BA$501)</f>
        <v>800</v>
      </c>
      <c r="AS312" s="40">
        <f>SUMIF(Entrada_Dados_Ano_2012!$C$264:$C$501,D312,Entrada_Dados_Ano_2012!$BB$264:$BB$501)</f>
        <v>0</v>
      </c>
      <c r="AT312" s="40">
        <f>SUMIF(Entrada_Dados_Ano_2012!$C$264:$C$501,D312,Entrada_Dados_Ano_2012!$BC$264:$BC$501)</f>
        <v>0</v>
      </c>
      <c r="AU312" s="40">
        <f>SUMIF(Entrada_Dados_Ano_2012!$C$264:$C$501,D312,Entrada_Dados_Ano_2012!$BD$264:$BD$501)</f>
        <v>0</v>
      </c>
      <c r="AV312" s="40">
        <f>SUMIF(Entrada_Dados_Ano_2012!$C$264:$C$501,D312,Entrada_Dados_Ano_2012!$BE$264:$BE$501)</f>
        <v>0</v>
      </c>
      <c r="AW312" s="40">
        <f>SUMIF(Entrada_Dados_Ano_2012!$C$264:$C$501,D312,Entrada_Dados_Ano_2012!$BF$264:$BF$501)</f>
        <v>0</v>
      </c>
      <c r="AX312" s="40">
        <f>SUMIF(Entrada_Dados_Ano_2012!$C$264:$C$501,D312,Entrada_Dados_Ano_2012!$BG$264:$BG$501)</f>
        <v>0</v>
      </c>
      <c r="AY312" s="40">
        <f>SUMIF(Entrada_Dados_Ano_2012!$C$264:$C$501,D312,Entrada_Dados_Ano_2012!$BH$264:$BH$501)</f>
        <v>0</v>
      </c>
      <c r="AZ312" s="40">
        <f>SUMIF(Entrada_Dados_Ano_2012!$C$264:$C$501,D312,Entrada_Dados_Ano_2012!$BI$264:$BI$501)</f>
        <v>0</v>
      </c>
      <c r="BA312" s="55"/>
    </row>
    <row r="313" spans="1:53" ht="12.75" customHeight="1" x14ac:dyDescent="0.2">
      <c r="A313" s="123"/>
      <c r="B313" s="124">
        <v>52</v>
      </c>
      <c r="C313" s="121" t="s">
        <v>334</v>
      </c>
      <c r="D313" s="126" t="s">
        <v>109</v>
      </c>
      <c r="E313" s="40">
        <f>SUMIF(Entrada_Dados_Ano_2012!$C$264:$C$501,D313,Entrada_Dados_Ano_2012!$D$264:$D$501)</f>
        <v>0</v>
      </c>
      <c r="F313" s="40">
        <f>SUMIF(Entrada_Dados_Ano_2012!$C$264:$C$501,D313,Entrada_Dados_Ano_2012!$E$264:$E$501)</f>
        <v>0</v>
      </c>
      <c r="G313" s="40">
        <f>SUMIF(Entrada_Dados_Ano_2012!$C$264:$C$501,D313,Entrada_Dados_Ano_2012!$F$264:$F$501)</f>
        <v>0</v>
      </c>
      <c r="H313" s="40">
        <f>SUMIF(Entrada_Dados_Ano_2012!$C$264:$C$501,D313,Entrada_Dados_Ano_2012!$G$264:$G$501)</f>
        <v>0</v>
      </c>
      <c r="I313" s="40">
        <f>SUMIF(Entrada_Dados_Ano_2012!$C$264:$C$501,D313,Entrada_Dados_Ano_2012!$H$264:$H$501)</f>
        <v>0</v>
      </c>
      <c r="J313" s="40">
        <f>SUMIF(Entrada_Dados_Ano_2012!$C$264:$C$501,D313,Entrada_Dados_Ano_2012!$I$264:$I$501)</f>
        <v>0</v>
      </c>
      <c r="K313" s="40">
        <f>SUMIF(Entrada_Dados_Ano_2012!$C$264:$C$501,D313,Entrada_Dados_Ano_2012!$J$264:$J$501)</f>
        <v>0</v>
      </c>
      <c r="L313" s="40">
        <f>SUMIF(Entrada_Dados_Ano_2012!$C$264:$C$501,D313,Entrada_Dados_Ano_2012!$K$264:$K$501)</f>
        <v>0</v>
      </c>
      <c r="M313" s="40">
        <f>SUMIF(Entrada_Dados_Ano_2012!$C$264:$C$501,D313,Entrada_Dados_Ano_2012!$L$264:$L$501)</f>
        <v>0</v>
      </c>
      <c r="N313" s="40">
        <f>SUMIF(Entrada_Dados_Ano_2012!$C$264:$C$501,D313,Entrada_Dados_Ano_2012!$M$264:$M$501)</f>
        <v>0</v>
      </c>
      <c r="O313" s="40">
        <f>SUMIF(Entrada_Dados_Ano_2012!$C$264:$C$501,D313,Entrada_Dados_Ano_2012!$N$264:$N$501)</f>
        <v>0</v>
      </c>
      <c r="P313" s="40">
        <f>SUMIF(Entrada_Dados_Ano_2012!$C$264:$C$501,D313,Entrada_Dados_Ano_2012!$O$264:$O$501)</f>
        <v>0</v>
      </c>
      <c r="Q313" s="40">
        <f>SUMIF(Entrada_Dados_Ano_2012!$C$264:$C$501,D313,Entrada_Dados_Ano_2012!$P$264:$P$501)</f>
        <v>0</v>
      </c>
      <c r="R313" s="40">
        <f>SUMIF(Entrada_Dados_Ano_2012!$C$264:$C$501,D313,Entrada_Dados_Ano_2012!$Q$264:$Q$501)</f>
        <v>0</v>
      </c>
      <c r="S313" s="40">
        <f>SUMIF(Entrada_Dados_Ano_2012!$C$264:$C$501,D313,Entrada_Dados_Ano_2012!$R$264:$R$501)</f>
        <v>0</v>
      </c>
      <c r="T313" s="145">
        <f>SUMIF(Entrada_Dados_Ano_2012!$C$264:$C$501,D313,Entrada_Dados_Ano_2012!$S$264:$S$501)</f>
        <v>0</v>
      </c>
      <c r="U313" s="142">
        <f>SUMIF(Entrada_Dados_Ano_2012!$C$264:$C$501,D313,Entrada_Dados_Ano_2012!$Y$264:$Y$501)</f>
        <v>0</v>
      </c>
      <c r="V313" s="40">
        <f>SUMIF(Entrada_Dados_Ano_2012!$C$264:$C$501,D313,Entrada_Dados_Ano_2012!$Z$264:$Z$501)</f>
        <v>0</v>
      </c>
      <c r="W313" s="40">
        <f>SUMIF(Entrada_Dados_Ano_2012!$C$264:$C$501,D313,Entrada_Dados_Ano_2012!$AA$264:$AA$501)</f>
        <v>0</v>
      </c>
      <c r="X313" s="40">
        <f>SUMIF(Entrada_Dados_Ano_2012!$C$264:$C$501,D313,Entrada_Dados_Ano_2012!$AB$264:$AB$501)</f>
        <v>0</v>
      </c>
      <c r="Y313" s="40">
        <f>SUMIF(Entrada_Dados_Ano_2012!$C$264:$C$501,D313,Entrada_Dados_Ano_2012!$AC$264:$AC$501)</f>
        <v>0</v>
      </c>
      <c r="Z313" s="40">
        <f>SUMIF(Entrada_Dados_Ano_2012!$C$264:$C$501,D313,Entrada_Dados_Ano_2012!$AD$264:$AD$501)</f>
        <v>0</v>
      </c>
      <c r="AA313" s="40">
        <f>SUMIF(Entrada_Dados_Ano_2012!$C$264:$C$501,D313,Entrada_Dados_Ano_2012!$AE$264:$AE$501)</f>
        <v>0</v>
      </c>
      <c r="AB313" s="40">
        <f>SUMIF(Entrada_Dados_Ano_2012!$C$264:$C$501,D313,Entrada_Dados_Ano_2012!$AF$264:$AF$501)</f>
        <v>0</v>
      </c>
      <c r="AC313" s="40">
        <f>SUMIF(Entrada_Dados_Ano_2012!$C$264:$C$501,D313,Entrada_Dados_Ano_2012!$AG$264:$AG$501)</f>
        <v>0</v>
      </c>
      <c r="AD313" s="40">
        <f>SUMIF(Entrada_Dados_Ano_2012!$C$264:$C$501,D313,Entrada_Dados_Ano_2012!$AH$264:$AH$501)</f>
        <v>0</v>
      </c>
      <c r="AE313" s="40">
        <f>SUMIF(Entrada_Dados_Ano_2012!$C$264:$C$501,D313,Entrada_Dados_Ano_2012!$AI$264:$AI$501)</f>
        <v>0</v>
      </c>
      <c r="AF313" s="40">
        <f>SUMIF(Entrada_Dados_Ano_2012!$C$264:$C$501,D313,Entrada_Dados_Ano_2012!$AJ$264:$AJ$501)</f>
        <v>0</v>
      </c>
      <c r="AG313" s="40">
        <f>SUMIF(Entrada_Dados_Ano_2012!$C$264:$C$501,D313,Entrada_Dados_Ano_2012!$AK$264:$AK$501)</f>
        <v>0</v>
      </c>
      <c r="AH313" s="40">
        <f>SUMIF(Entrada_Dados_Ano_2012!$C$264:$C$501,D313,Entrada_Dados_Ano_2012!$AL$264:$AL$501)</f>
        <v>0</v>
      </c>
      <c r="AI313" s="40">
        <f>SUMIF(Entrada_Dados_Ano_2012!$C$264:$C$501,D313,Entrada_Dados_Ano_2012!$AM$264:$AM$501)</f>
        <v>0</v>
      </c>
      <c r="AJ313" s="145">
        <f>SUMIF(Entrada_Dados_Ano_2012!$C$264:$C$501,D313,Entrada_Dados_Ano_2012!$AN$264:$AN$501)</f>
        <v>0</v>
      </c>
      <c r="AK313" s="142">
        <f>SUMIF(Entrada_Dados_Ano_2012!$C$264:$C$501,D313,Entrada_Dados_Ano_2012!$AT$264:$AT$501)</f>
        <v>0</v>
      </c>
      <c r="AL313" s="40">
        <f>SUMIF(Entrada_Dados_Ano_2012!$C$264:$C$501,D313,Entrada_Dados_Ano_2012!$AU$264:$AU$501)</f>
        <v>0</v>
      </c>
      <c r="AM313" s="40">
        <f>SUMIF(Entrada_Dados_Ano_2012!$C$264:$C$501,D313,Entrada_Dados_Ano_2012!$AV$264:$AV$501)</f>
        <v>0</v>
      </c>
      <c r="AN313" s="40">
        <f>SUMIF(Entrada_Dados_Ano_2012!$C$264:$C$501,D313,Entrada_Dados_Ano_2012!$AW$264:$AW$501)</f>
        <v>0</v>
      </c>
      <c r="AO313" s="40">
        <f>SUMIF(Entrada_Dados_Ano_2012!$C$264:$C$501,D313,Entrada_Dados_Ano_2012!$AX$264:$AX$501)</f>
        <v>0</v>
      </c>
      <c r="AP313" s="40">
        <f>SUMIF(Entrada_Dados_Ano_2012!$C$264:$C$501,D313,Entrada_Dados_Ano_2012!$AY$264:$AY$501)</f>
        <v>0</v>
      </c>
      <c r="AQ313" s="40">
        <f>SUMIF(Entrada_Dados_Ano_2012!$C$264:$C$501,D313,Entrada_Dados_Ano_2012!$AZ$264:$AZ$501)</f>
        <v>0</v>
      </c>
      <c r="AR313" s="40">
        <f>SUMIF(Entrada_Dados_Ano_2012!$C$264:$C$501,D313,Entrada_Dados_Ano_2012!$BA$264:$BA$501)</f>
        <v>0</v>
      </c>
      <c r="AS313" s="40">
        <f>SUMIF(Entrada_Dados_Ano_2012!$C$264:$C$501,D313,Entrada_Dados_Ano_2012!$BB$264:$BB$501)</f>
        <v>0</v>
      </c>
      <c r="AT313" s="40">
        <f>SUMIF(Entrada_Dados_Ano_2012!$C$264:$C$501,D313,Entrada_Dados_Ano_2012!$BC$264:$BC$501)</f>
        <v>0</v>
      </c>
      <c r="AU313" s="40">
        <f>SUMIF(Entrada_Dados_Ano_2012!$C$264:$C$501,D313,Entrada_Dados_Ano_2012!$BD$264:$BD$501)</f>
        <v>0</v>
      </c>
      <c r="AV313" s="40">
        <f>SUMIF(Entrada_Dados_Ano_2012!$C$264:$C$501,D313,Entrada_Dados_Ano_2012!$BE$264:$BE$501)</f>
        <v>0</v>
      </c>
      <c r="AW313" s="40">
        <f>SUMIF(Entrada_Dados_Ano_2012!$C$264:$C$501,D313,Entrada_Dados_Ano_2012!$BF$264:$BF$501)</f>
        <v>0</v>
      </c>
      <c r="AX313" s="40">
        <f>SUMIF(Entrada_Dados_Ano_2012!$C$264:$C$501,D313,Entrada_Dados_Ano_2012!$BG$264:$BG$501)</f>
        <v>0</v>
      </c>
      <c r="AY313" s="40">
        <f>SUMIF(Entrada_Dados_Ano_2012!$C$264:$C$501,D313,Entrada_Dados_Ano_2012!$BH$264:$BH$501)</f>
        <v>0</v>
      </c>
      <c r="AZ313" s="40">
        <f>SUMIF(Entrada_Dados_Ano_2012!$C$264:$C$501,D313,Entrada_Dados_Ano_2012!$BI$264:$BI$501)</f>
        <v>0</v>
      </c>
      <c r="BA313" s="55"/>
    </row>
    <row r="314" spans="1:53" ht="12.75" customHeight="1" x14ac:dyDescent="0.2">
      <c r="A314" s="123"/>
      <c r="B314" s="124">
        <v>53</v>
      </c>
      <c r="C314" s="121" t="s">
        <v>335</v>
      </c>
      <c r="D314" s="126" t="s">
        <v>110</v>
      </c>
      <c r="E314" s="40">
        <f>SUMIF(Entrada_Dados_Ano_2012!$C$264:$C$501,D314,Entrada_Dados_Ano_2012!$D$264:$D$501)</f>
        <v>0</v>
      </c>
      <c r="F314" s="40">
        <f>SUMIF(Entrada_Dados_Ano_2012!$C$264:$C$501,D314,Entrada_Dados_Ano_2012!$E$264:$E$501)</f>
        <v>18</v>
      </c>
      <c r="G314" s="40">
        <f>SUMIF(Entrada_Dados_Ano_2012!$C$264:$C$501,D314,Entrada_Dados_Ano_2012!$F$264:$F$501)</f>
        <v>0</v>
      </c>
      <c r="H314" s="40">
        <f>SUMIF(Entrada_Dados_Ano_2012!$C$264:$C$501,D314,Entrada_Dados_Ano_2012!$G$264:$G$501)</f>
        <v>0</v>
      </c>
      <c r="I314" s="40">
        <f>SUMIF(Entrada_Dados_Ano_2012!$C$264:$C$501,D314,Entrada_Dados_Ano_2012!$H$264:$H$501)</f>
        <v>18</v>
      </c>
      <c r="J314" s="40">
        <f>SUMIF(Entrada_Dados_Ano_2012!$C$264:$C$501,D314,Entrada_Dados_Ano_2012!$I$264:$I$501)</f>
        <v>0</v>
      </c>
      <c r="K314" s="40">
        <f>SUMIF(Entrada_Dados_Ano_2012!$C$264:$C$501,D314,Entrada_Dados_Ano_2012!$J$264:$J$501)</f>
        <v>0</v>
      </c>
      <c r="L314" s="40">
        <f>SUMIF(Entrada_Dados_Ano_2012!$C$264:$C$501,D314,Entrada_Dados_Ano_2012!$K$264:$K$501)</f>
        <v>0</v>
      </c>
      <c r="M314" s="40">
        <f>SUMIF(Entrada_Dados_Ano_2012!$C$264:$C$501,D314,Entrada_Dados_Ano_2012!$L$264:$L$501)</f>
        <v>0</v>
      </c>
      <c r="N314" s="40">
        <f>SUMIF(Entrada_Dados_Ano_2012!$C$264:$C$501,D314,Entrada_Dados_Ano_2012!$M$264:$M$501)</f>
        <v>0</v>
      </c>
      <c r="O314" s="40">
        <f>SUMIF(Entrada_Dados_Ano_2012!$C$264:$C$501,D314,Entrada_Dados_Ano_2012!$N$264:$N$501)</f>
        <v>10</v>
      </c>
      <c r="P314" s="40">
        <f>SUMIF(Entrada_Dados_Ano_2012!$C$264:$C$501,D314,Entrada_Dados_Ano_2012!$O$264:$O$501)</f>
        <v>0</v>
      </c>
      <c r="Q314" s="40">
        <f>SUMIF(Entrada_Dados_Ano_2012!$C$264:$C$501,D314,Entrada_Dados_Ano_2012!$P$264:$P$501)</f>
        <v>0</v>
      </c>
      <c r="R314" s="40">
        <f>SUMIF(Entrada_Dados_Ano_2012!$C$264:$C$501,D314,Entrada_Dados_Ano_2012!$Q$264:$Q$501)</f>
        <v>0</v>
      </c>
      <c r="S314" s="40">
        <f>SUMIF(Entrada_Dados_Ano_2012!$C$264:$C$501,D314,Entrada_Dados_Ano_2012!$R$264:$R$501)</f>
        <v>0</v>
      </c>
      <c r="T314" s="145">
        <f>SUMIF(Entrada_Dados_Ano_2012!$C$264:$C$501,D314,Entrada_Dados_Ano_2012!$S$264:$S$501)</f>
        <v>0</v>
      </c>
      <c r="U314" s="142">
        <f>SUMIF(Entrada_Dados_Ano_2012!$C$264:$C$501,D314,Entrada_Dados_Ano_2012!$Y$264:$Y$501)</f>
        <v>0</v>
      </c>
      <c r="V314" s="40">
        <f>SUMIF(Entrada_Dados_Ano_2012!$C$264:$C$501,D314,Entrada_Dados_Ano_2012!$Z$264:$Z$501)</f>
        <v>18</v>
      </c>
      <c r="W314" s="40">
        <f>SUMIF(Entrada_Dados_Ano_2012!$C$264:$C$501,D314,Entrada_Dados_Ano_2012!$AA$264:$AA$501)</f>
        <v>0</v>
      </c>
      <c r="X314" s="40">
        <f>SUMIF(Entrada_Dados_Ano_2012!$C$264:$C$501,D314,Entrada_Dados_Ano_2012!$AB$264:$AB$501)</f>
        <v>0</v>
      </c>
      <c r="Y314" s="40">
        <f>SUMIF(Entrada_Dados_Ano_2012!$C$264:$C$501,D314,Entrada_Dados_Ano_2012!$AC$264:$AC$501)</f>
        <v>18</v>
      </c>
      <c r="Z314" s="40">
        <f>SUMIF(Entrada_Dados_Ano_2012!$C$264:$C$501,D314,Entrada_Dados_Ano_2012!$AD$264:$AD$501)</f>
        <v>0</v>
      </c>
      <c r="AA314" s="40">
        <f>SUMIF(Entrada_Dados_Ano_2012!$C$264:$C$501,D314,Entrada_Dados_Ano_2012!$AE$264:$AE$501)</f>
        <v>0</v>
      </c>
      <c r="AB314" s="40">
        <f>SUMIF(Entrada_Dados_Ano_2012!$C$264:$C$501,D314,Entrada_Dados_Ano_2012!$AF$264:$AF$501)</f>
        <v>0</v>
      </c>
      <c r="AC314" s="40">
        <f>SUMIF(Entrada_Dados_Ano_2012!$C$264:$C$501,D314,Entrada_Dados_Ano_2012!$AG$264:$AG$501)</f>
        <v>0</v>
      </c>
      <c r="AD314" s="40">
        <f>SUMIF(Entrada_Dados_Ano_2012!$C$264:$C$501,D314,Entrada_Dados_Ano_2012!$AH$264:$AH$501)</f>
        <v>0</v>
      </c>
      <c r="AE314" s="40">
        <f>SUMIF(Entrada_Dados_Ano_2012!$C$264:$C$501,D314,Entrada_Dados_Ano_2012!$AI$264:$AI$501)</f>
        <v>10</v>
      </c>
      <c r="AF314" s="40">
        <f>SUMIF(Entrada_Dados_Ano_2012!$C$264:$C$501,D314,Entrada_Dados_Ano_2012!$AJ$264:$AJ$501)</f>
        <v>0</v>
      </c>
      <c r="AG314" s="40">
        <f>SUMIF(Entrada_Dados_Ano_2012!$C$264:$C$501,D314,Entrada_Dados_Ano_2012!$AK$264:$AK$501)</f>
        <v>0</v>
      </c>
      <c r="AH314" s="40">
        <f>SUMIF(Entrada_Dados_Ano_2012!$C$264:$C$501,D314,Entrada_Dados_Ano_2012!$AL$264:$AL$501)</f>
        <v>0</v>
      </c>
      <c r="AI314" s="40">
        <f>SUMIF(Entrada_Dados_Ano_2012!$C$264:$C$501,D314,Entrada_Dados_Ano_2012!$AM$264:$AM$501)</f>
        <v>0</v>
      </c>
      <c r="AJ314" s="145">
        <f>SUMIF(Entrada_Dados_Ano_2012!$C$264:$C$501,D314,Entrada_Dados_Ano_2012!$AN$264:$AN$501)</f>
        <v>0</v>
      </c>
      <c r="AK314" s="142">
        <f>SUMIF(Entrada_Dados_Ano_2012!$C$264:$C$501,D314,Entrada_Dados_Ano_2012!$AT$264:$AT$501)</f>
        <v>0</v>
      </c>
      <c r="AL314" s="40">
        <f>SUMIF(Entrada_Dados_Ano_2012!$C$264:$C$501,D314,Entrada_Dados_Ano_2012!$AU$264:$AU$501)</f>
        <v>162</v>
      </c>
      <c r="AM314" s="40">
        <f>SUMIF(Entrada_Dados_Ano_2012!$C$264:$C$501,D314,Entrada_Dados_Ano_2012!$AV$264:$AV$501)</f>
        <v>0</v>
      </c>
      <c r="AN314" s="40">
        <f>SUMIF(Entrada_Dados_Ano_2012!$C$264:$C$501,D314,Entrada_Dados_Ano_2012!$AW$264:$AW$501)</f>
        <v>0</v>
      </c>
      <c r="AO314" s="40">
        <f>SUMIF(Entrada_Dados_Ano_2012!$C$264:$C$501,D314,Entrada_Dados_Ano_2012!$AX$264:$AX$501)</f>
        <v>180</v>
      </c>
      <c r="AP314" s="40">
        <f>SUMIF(Entrada_Dados_Ano_2012!$C$264:$C$501,D314,Entrada_Dados_Ano_2012!$AY$264:$AY$501)</f>
        <v>0</v>
      </c>
      <c r="AQ314" s="40">
        <f>SUMIF(Entrada_Dados_Ano_2012!$C$264:$C$501,D314,Entrada_Dados_Ano_2012!$AZ$264:$AZ$501)</f>
        <v>0</v>
      </c>
      <c r="AR314" s="40">
        <f>SUMIF(Entrada_Dados_Ano_2012!$C$264:$C$501,D314,Entrada_Dados_Ano_2012!$BA$264:$BA$501)</f>
        <v>0</v>
      </c>
      <c r="AS314" s="40">
        <f>SUMIF(Entrada_Dados_Ano_2012!$C$264:$C$501,D314,Entrada_Dados_Ano_2012!$BB$264:$BB$501)</f>
        <v>0</v>
      </c>
      <c r="AT314" s="40">
        <f>SUMIF(Entrada_Dados_Ano_2012!$C$264:$C$501,D314,Entrada_Dados_Ano_2012!$BC$264:$BC$501)</f>
        <v>0</v>
      </c>
      <c r="AU314" s="40">
        <f>SUMIF(Entrada_Dados_Ano_2012!$C$264:$C$501,D314,Entrada_Dados_Ano_2012!$BD$264:$BD$501)</f>
        <v>75</v>
      </c>
      <c r="AV314" s="40">
        <f>SUMIF(Entrada_Dados_Ano_2012!$C$264:$C$501,D314,Entrada_Dados_Ano_2012!$BE$264:$BE$501)</f>
        <v>0</v>
      </c>
      <c r="AW314" s="40">
        <f>SUMIF(Entrada_Dados_Ano_2012!$C$264:$C$501,D314,Entrada_Dados_Ano_2012!$BF$264:$BF$501)</f>
        <v>0</v>
      </c>
      <c r="AX314" s="40">
        <f>SUMIF(Entrada_Dados_Ano_2012!$C$264:$C$501,D314,Entrada_Dados_Ano_2012!$BG$264:$BG$501)</f>
        <v>0</v>
      </c>
      <c r="AY314" s="40">
        <f>SUMIF(Entrada_Dados_Ano_2012!$C$264:$C$501,D314,Entrada_Dados_Ano_2012!$BH$264:$BH$501)</f>
        <v>0</v>
      </c>
      <c r="AZ314" s="40">
        <f>SUMIF(Entrada_Dados_Ano_2012!$C$264:$C$501,D314,Entrada_Dados_Ano_2012!$BI$264:$BI$501)</f>
        <v>0</v>
      </c>
      <c r="BA314" s="55"/>
    </row>
    <row r="315" spans="1:53" ht="12.75" customHeight="1" x14ac:dyDescent="0.2">
      <c r="A315" s="123"/>
      <c r="B315" s="124">
        <v>54</v>
      </c>
      <c r="C315" s="121" t="s">
        <v>336</v>
      </c>
      <c r="D315" s="126" t="s">
        <v>111</v>
      </c>
      <c r="E315" s="40">
        <f>SUMIF(Entrada_Dados_Ano_2012!$C$264:$C$501,D315,Entrada_Dados_Ano_2012!$D$264:$D$501)</f>
        <v>0</v>
      </c>
      <c r="F315" s="40">
        <f>SUMIF(Entrada_Dados_Ano_2012!$C$264:$C$501,D315,Entrada_Dados_Ano_2012!$E$264:$E$501)</f>
        <v>0</v>
      </c>
      <c r="G315" s="40">
        <f>SUMIF(Entrada_Dados_Ano_2012!$C$264:$C$501,D315,Entrada_Dados_Ano_2012!$F$264:$F$501)</f>
        <v>20</v>
      </c>
      <c r="H315" s="40">
        <f>SUMIF(Entrada_Dados_Ano_2012!$C$264:$C$501,D315,Entrada_Dados_Ano_2012!$G$264:$G$501)</f>
        <v>865</v>
      </c>
      <c r="I315" s="40">
        <f>SUMIF(Entrada_Dados_Ano_2012!$C$264:$C$501,D315,Entrada_Dados_Ano_2012!$H$264:$H$501)</f>
        <v>0</v>
      </c>
      <c r="J315" s="40">
        <f>SUMIF(Entrada_Dados_Ano_2012!$C$264:$C$501,D315,Entrada_Dados_Ano_2012!$I$264:$I$501)</f>
        <v>0</v>
      </c>
      <c r="K315" s="40">
        <f>SUMIF(Entrada_Dados_Ano_2012!$C$264:$C$501,D315,Entrada_Dados_Ano_2012!$J$264:$J$501)</f>
        <v>0</v>
      </c>
      <c r="L315" s="40">
        <f>SUMIF(Entrada_Dados_Ano_2012!$C$264:$C$501,D315,Entrada_Dados_Ano_2012!$K$264:$K$501)</f>
        <v>0</v>
      </c>
      <c r="M315" s="40">
        <f>SUMIF(Entrada_Dados_Ano_2012!$C$264:$C$501,D315,Entrada_Dados_Ano_2012!$L$264:$L$501)</f>
        <v>0</v>
      </c>
      <c r="N315" s="40">
        <f>SUMIF(Entrada_Dados_Ano_2012!$C$264:$C$501,D315,Entrada_Dados_Ano_2012!$M$264:$M$501)</f>
        <v>0</v>
      </c>
      <c r="O315" s="40">
        <f>SUMIF(Entrada_Dados_Ano_2012!$C$264:$C$501,D315,Entrada_Dados_Ano_2012!$N$264:$N$501)</f>
        <v>0</v>
      </c>
      <c r="P315" s="40">
        <f>SUMIF(Entrada_Dados_Ano_2012!$C$264:$C$501,D315,Entrada_Dados_Ano_2012!$O$264:$O$501)</f>
        <v>32</v>
      </c>
      <c r="Q315" s="40">
        <f>SUMIF(Entrada_Dados_Ano_2012!$C$264:$C$501,D315,Entrada_Dados_Ano_2012!$P$264:$P$501)</f>
        <v>0</v>
      </c>
      <c r="R315" s="40">
        <f>SUMIF(Entrada_Dados_Ano_2012!$C$264:$C$501,D315,Entrada_Dados_Ano_2012!$Q$264:$Q$501)</f>
        <v>0</v>
      </c>
      <c r="S315" s="40">
        <f>SUMIF(Entrada_Dados_Ano_2012!$C$264:$C$501,D315,Entrada_Dados_Ano_2012!$R$264:$R$501)</f>
        <v>0</v>
      </c>
      <c r="T315" s="145">
        <f>SUMIF(Entrada_Dados_Ano_2012!$C$264:$C$501,D315,Entrada_Dados_Ano_2012!$S$264:$S$501)</f>
        <v>0</v>
      </c>
      <c r="U315" s="142">
        <f>SUMIF(Entrada_Dados_Ano_2012!$C$264:$C$501,D315,Entrada_Dados_Ano_2012!$Y$264:$Y$501)</f>
        <v>0</v>
      </c>
      <c r="V315" s="40">
        <f>SUMIF(Entrada_Dados_Ano_2012!$C$264:$C$501,D315,Entrada_Dados_Ano_2012!$Z$264:$Z$501)</f>
        <v>0</v>
      </c>
      <c r="W315" s="40">
        <f>SUMIF(Entrada_Dados_Ano_2012!$C$264:$C$501,D315,Entrada_Dados_Ano_2012!$AA$264:$AA$501)</f>
        <v>20</v>
      </c>
      <c r="X315" s="40">
        <f>SUMIF(Entrada_Dados_Ano_2012!$C$264:$C$501,D315,Entrada_Dados_Ano_2012!$AB$264:$AB$501)</f>
        <v>865</v>
      </c>
      <c r="Y315" s="40">
        <f>SUMIF(Entrada_Dados_Ano_2012!$C$264:$C$501,D315,Entrada_Dados_Ano_2012!$AC$264:$AC$501)</f>
        <v>0</v>
      </c>
      <c r="Z315" s="40">
        <f>SUMIF(Entrada_Dados_Ano_2012!$C$264:$C$501,D315,Entrada_Dados_Ano_2012!$AD$264:$AD$501)</f>
        <v>0</v>
      </c>
      <c r="AA315" s="40">
        <f>SUMIF(Entrada_Dados_Ano_2012!$C$264:$C$501,D315,Entrada_Dados_Ano_2012!$AE$264:$AE$501)</f>
        <v>0</v>
      </c>
      <c r="AB315" s="40">
        <f>SUMIF(Entrada_Dados_Ano_2012!$C$264:$C$501,D315,Entrada_Dados_Ano_2012!$AF$264:$AF$501)</f>
        <v>0</v>
      </c>
      <c r="AC315" s="40">
        <f>SUMIF(Entrada_Dados_Ano_2012!$C$264:$C$501,D315,Entrada_Dados_Ano_2012!$AG$264:$AG$501)</f>
        <v>0</v>
      </c>
      <c r="AD315" s="40">
        <f>SUMIF(Entrada_Dados_Ano_2012!$C$264:$C$501,D315,Entrada_Dados_Ano_2012!$AH$264:$AH$501)</f>
        <v>0</v>
      </c>
      <c r="AE315" s="40">
        <f>SUMIF(Entrada_Dados_Ano_2012!$C$264:$C$501,D315,Entrada_Dados_Ano_2012!$AI$264:$AI$501)</f>
        <v>0</v>
      </c>
      <c r="AF315" s="40">
        <f>SUMIF(Entrada_Dados_Ano_2012!$C$264:$C$501,D315,Entrada_Dados_Ano_2012!$AJ$264:$AJ$501)</f>
        <v>32</v>
      </c>
      <c r="AG315" s="40">
        <f>SUMIF(Entrada_Dados_Ano_2012!$C$264:$C$501,D315,Entrada_Dados_Ano_2012!$AK$264:$AK$501)</f>
        <v>0</v>
      </c>
      <c r="AH315" s="40">
        <f>SUMIF(Entrada_Dados_Ano_2012!$C$264:$C$501,D315,Entrada_Dados_Ano_2012!$AL$264:$AL$501)</f>
        <v>0</v>
      </c>
      <c r="AI315" s="40">
        <f>SUMIF(Entrada_Dados_Ano_2012!$C$264:$C$501,D315,Entrada_Dados_Ano_2012!$AM$264:$AM$501)</f>
        <v>0</v>
      </c>
      <c r="AJ315" s="145">
        <f>SUMIF(Entrada_Dados_Ano_2012!$C$264:$C$501,D315,Entrada_Dados_Ano_2012!$AN$264:$AN$501)</f>
        <v>0</v>
      </c>
      <c r="AK315" s="142">
        <f>SUMIF(Entrada_Dados_Ano_2012!$C$264:$C$501,D315,Entrada_Dados_Ano_2012!$AT$264:$AT$501)</f>
        <v>0</v>
      </c>
      <c r="AL315" s="40">
        <f>SUMIF(Entrada_Dados_Ano_2012!$C$264:$C$501,D315,Entrada_Dados_Ano_2012!$AU$264:$AU$501)</f>
        <v>0</v>
      </c>
      <c r="AM315" s="40">
        <f>SUMIF(Entrada_Dados_Ano_2012!$C$264:$C$501,D315,Entrada_Dados_Ano_2012!$AV$264:$AV$501)</f>
        <v>42</v>
      </c>
      <c r="AN315" s="40">
        <f>SUMIF(Entrada_Dados_Ano_2012!$C$264:$C$501,D315,Entrada_Dados_Ano_2012!$AW$264:$AW$501)</f>
        <v>2200</v>
      </c>
      <c r="AO315" s="40">
        <f>SUMIF(Entrada_Dados_Ano_2012!$C$264:$C$501,D315,Entrada_Dados_Ano_2012!$AX$264:$AX$501)</f>
        <v>0</v>
      </c>
      <c r="AP315" s="40">
        <f>SUMIF(Entrada_Dados_Ano_2012!$C$264:$C$501,D315,Entrada_Dados_Ano_2012!$AY$264:$AY$501)</f>
        <v>0</v>
      </c>
      <c r="AQ315" s="40">
        <f>SUMIF(Entrada_Dados_Ano_2012!$C$264:$C$501,D315,Entrada_Dados_Ano_2012!$AZ$264:$AZ$501)</f>
        <v>0</v>
      </c>
      <c r="AR315" s="40">
        <f>SUMIF(Entrada_Dados_Ano_2012!$C$264:$C$501,D315,Entrada_Dados_Ano_2012!$BA$264:$BA$501)</f>
        <v>0</v>
      </c>
      <c r="AS315" s="40">
        <f>SUMIF(Entrada_Dados_Ano_2012!$C$264:$C$501,D315,Entrada_Dados_Ano_2012!$BB$264:$BB$501)</f>
        <v>0</v>
      </c>
      <c r="AT315" s="40">
        <f>SUMIF(Entrada_Dados_Ano_2012!$C$264:$C$501,D315,Entrada_Dados_Ano_2012!$BC$264:$BC$501)</f>
        <v>0</v>
      </c>
      <c r="AU315" s="40">
        <f>SUMIF(Entrada_Dados_Ano_2012!$C$264:$C$501,D315,Entrada_Dados_Ano_2012!$BD$264:$BD$501)</f>
        <v>0</v>
      </c>
      <c r="AV315" s="40">
        <f>SUMIF(Entrada_Dados_Ano_2012!$C$264:$C$501,D315,Entrada_Dados_Ano_2012!$BE$264:$BE$501)</f>
        <v>450</v>
      </c>
      <c r="AW315" s="40">
        <f>SUMIF(Entrada_Dados_Ano_2012!$C$264:$C$501,D315,Entrada_Dados_Ano_2012!$BF$264:$BF$501)</f>
        <v>0</v>
      </c>
      <c r="AX315" s="40">
        <f>SUMIF(Entrada_Dados_Ano_2012!$C$264:$C$501,D315,Entrada_Dados_Ano_2012!$BG$264:$BG$501)</f>
        <v>0</v>
      </c>
      <c r="AY315" s="40">
        <f>SUMIF(Entrada_Dados_Ano_2012!$C$264:$C$501,D315,Entrada_Dados_Ano_2012!$BH$264:$BH$501)</f>
        <v>0</v>
      </c>
      <c r="AZ315" s="40">
        <f>SUMIF(Entrada_Dados_Ano_2012!$C$264:$C$501,D315,Entrada_Dados_Ano_2012!$BI$264:$BI$501)</f>
        <v>0</v>
      </c>
      <c r="BA315" s="55"/>
    </row>
    <row r="316" spans="1:53" ht="12.75" customHeight="1" x14ac:dyDescent="0.2">
      <c r="A316" s="123"/>
      <c r="B316" s="124">
        <v>55</v>
      </c>
      <c r="C316" s="121" t="s">
        <v>337</v>
      </c>
      <c r="D316" s="126" t="s">
        <v>112</v>
      </c>
      <c r="E316" s="40">
        <f>SUMIF(Entrada_Dados_Ano_2012!$C$264:$C$501,D316,Entrada_Dados_Ano_2012!$D$264:$D$501)</f>
        <v>10</v>
      </c>
      <c r="F316" s="40">
        <f>SUMIF(Entrada_Dados_Ano_2012!$C$264:$C$501,D316,Entrada_Dados_Ano_2012!$E$264:$E$501)</f>
        <v>150</v>
      </c>
      <c r="G316" s="40">
        <f>SUMIF(Entrada_Dados_Ano_2012!$C$264:$C$501,D316,Entrada_Dados_Ano_2012!$F$264:$F$501)</f>
        <v>0</v>
      </c>
      <c r="H316" s="40">
        <f>SUMIF(Entrada_Dados_Ano_2012!$C$264:$C$501,D316,Entrada_Dados_Ano_2012!$G$264:$G$501)</f>
        <v>20</v>
      </c>
      <c r="I316" s="40">
        <f>SUMIF(Entrada_Dados_Ano_2012!$C$264:$C$501,D316,Entrada_Dados_Ano_2012!$H$264:$H$501)</f>
        <v>0</v>
      </c>
      <c r="J316" s="40">
        <f>SUMIF(Entrada_Dados_Ano_2012!$C$264:$C$501,D316,Entrada_Dados_Ano_2012!$I$264:$I$501)</f>
        <v>0</v>
      </c>
      <c r="K316" s="40">
        <f>SUMIF(Entrada_Dados_Ano_2012!$C$264:$C$501,D316,Entrada_Dados_Ano_2012!$J$264:$J$501)</f>
        <v>0</v>
      </c>
      <c r="L316" s="40">
        <f>SUMIF(Entrada_Dados_Ano_2012!$C$264:$C$501,D316,Entrada_Dados_Ano_2012!$K$264:$K$501)</f>
        <v>45</v>
      </c>
      <c r="M316" s="40">
        <f>SUMIF(Entrada_Dados_Ano_2012!$C$264:$C$501,D316,Entrada_Dados_Ano_2012!$L$264:$L$501)</f>
        <v>8</v>
      </c>
      <c r="N316" s="40">
        <f>SUMIF(Entrada_Dados_Ano_2012!$C$264:$C$501,D316,Entrada_Dados_Ano_2012!$M$264:$M$501)</f>
        <v>0</v>
      </c>
      <c r="O316" s="40">
        <f>SUMIF(Entrada_Dados_Ano_2012!$C$264:$C$501,D316,Entrada_Dados_Ano_2012!$N$264:$N$501)</f>
        <v>0</v>
      </c>
      <c r="P316" s="40">
        <f>SUMIF(Entrada_Dados_Ano_2012!$C$264:$C$501,D316,Entrada_Dados_Ano_2012!$O$264:$O$501)</f>
        <v>0</v>
      </c>
      <c r="Q316" s="40">
        <f>SUMIF(Entrada_Dados_Ano_2012!$C$264:$C$501,D316,Entrada_Dados_Ano_2012!$P$264:$P$501)</f>
        <v>0</v>
      </c>
      <c r="R316" s="40">
        <f>SUMIF(Entrada_Dados_Ano_2012!$C$264:$C$501,D316,Entrada_Dados_Ano_2012!$Q$264:$Q$501)</f>
        <v>0</v>
      </c>
      <c r="S316" s="40">
        <f>SUMIF(Entrada_Dados_Ano_2012!$C$264:$C$501,D316,Entrada_Dados_Ano_2012!$R$264:$R$501)</f>
        <v>13</v>
      </c>
      <c r="T316" s="145">
        <f>SUMIF(Entrada_Dados_Ano_2012!$C$264:$C$501,D316,Entrada_Dados_Ano_2012!$S$264:$S$501)</f>
        <v>0</v>
      </c>
      <c r="U316" s="142">
        <f>SUMIF(Entrada_Dados_Ano_2012!$C$264:$C$501,D316,Entrada_Dados_Ano_2012!$Y$264:$Y$501)</f>
        <v>10</v>
      </c>
      <c r="V316" s="40">
        <f>SUMIF(Entrada_Dados_Ano_2012!$C$264:$C$501,D316,Entrada_Dados_Ano_2012!$Z$264:$Z$501)</f>
        <v>150</v>
      </c>
      <c r="W316" s="40">
        <f>SUMIF(Entrada_Dados_Ano_2012!$C$264:$C$501,D316,Entrada_Dados_Ano_2012!$AA$264:$AA$501)</f>
        <v>0</v>
      </c>
      <c r="X316" s="40">
        <f>SUMIF(Entrada_Dados_Ano_2012!$C$264:$C$501,D316,Entrada_Dados_Ano_2012!$AB$264:$AB$501)</f>
        <v>20</v>
      </c>
      <c r="Y316" s="40">
        <f>SUMIF(Entrada_Dados_Ano_2012!$C$264:$C$501,D316,Entrada_Dados_Ano_2012!$AC$264:$AC$501)</f>
        <v>0</v>
      </c>
      <c r="Z316" s="40">
        <f>SUMIF(Entrada_Dados_Ano_2012!$C$264:$C$501,D316,Entrada_Dados_Ano_2012!$AD$264:$AD$501)</f>
        <v>0</v>
      </c>
      <c r="AA316" s="40">
        <f>SUMIF(Entrada_Dados_Ano_2012!$C$264:$C$501,D316,Entrada_Dados_Ano_2012!$AE$264:$AE$501)</f>
        <v>0</v>
      </c>
      <c r="AB316" s="40">
        <f>SUMIF(Entrada_Dados_Ano_2012!$C$264:$C$501,D316,Entrada_Dados_Ano_2012!$AF$264:$AF$501)</f>
        <v>45</v>
      </c>
      <c r="AC316" s="40">
        <f>SUMIF(Entrada_Dados_Ano_2012!$C$264:$C$501,D316,Entrada_Dados_Ano_2012!$AG$264:$AG$501)</f>
        <v>8</v>
      </c>
      <c r="AD316" s="40">
        <f>SUMIF(Entrada_Dados_Ano_2012!$C$264:$C$501,D316,Entrada_Dados_Ano_2012!$AH$264:$AH$501)</f>
        <v>0</v>
      </c>
      <c r="AE316" s="40">
        <f>SUMIF(Entrada_Dados_Ano_2012!$C$264:$C$501,D316,Entrada_Dados_Ano_2012!$AI$264:$AI$501)</f>
        <v>0</v>
      </c>
      <c r="AF316" s="40">
        <f>SUMIF(Entrada_Dados_Ano_2012!$C$264:$C$501,D316,Entrada_Dados_Ano_2012!$AJ$264:$AJ$501)</f>
        <v>0</v>
      </c>
      <c r="AG316" s="40">
        <f>SUMIF(Entrada_Dados_Ano_2012!$C$264:$C$501,D316,Entrada_Dados_Ano_2012!$AK$264:$AK$501)</f>
        <v>0</v>
      </c>
      <c r="AH316" s="40">
        <f>SUMIF(Entrada_Dados_Ano_2012!$C$264:$C$501,D316,Entrada_Dados_Ano_2012!$AL$264:$AL$501)</f>
        <v>0</v>
      </c>
      <c r="AI316" s="40">
        <f>SUMIF(Entrada_Dados_Ano_2012!$C$264:$C$501,D316,Entrada_Dados_Ano_2012!$AM$264:$AM$501)</f>
        <v>13</v>
      </c>
      <c r="AJ316" s="145">
        <f>SUMIF(Entrada_Dados_Ano_2012!$C$264:$C$501,D316,Entrada_Dados_Ano_2012!$AN$264:$AN$501)</f>
        <v>0</v>
      </c>
      <c r="AK316" s="142">
        <f>SUMIF(Entrada_Dados_Ano_2012!$C$264:$C$501,D316,Entrada_Dados_Ano_2012!$AT$264:$AT$501)</f>
        <v>80</v>
      </c>
      <c r="AL316" s="40">
        <f>SUMIF(Entrada_Dados_Ano_2012!$C$264:$C$501,D316,Entrada_Dados_Ano_2012!$AU$264:$AU$501)</f>
        <v>3300</v>
      </c>
      <c r="AM316" s="40">
        <f>SUMIF(Entrada_Dados_Ano_2012!$C$264:$C$501,D316,Entrada_Dados_Ano_2012!$AV$264:$AV$501)</f>
        <v>0</v>
      </c>
      <c r="AN316" s="40">
        <f>SUMIF(Entrada_Dados_Ano_2012!$C$264:$C$501,D316,Entrada_Dados_Ano_2012!$AW$264:$AW$501)</f>
        <v>36</v>
      </c>
      <c r="AO316" s="40">
        <f>SUMIF(Entrada_Dados_Ano_2012!$C$264:$C$501,D316,Entrada_Dados_Ano_2012!$AX$264:$AX$501)</f>
        <v>0</v>
      </c>
      <c r="AP316" s="40">
        <f>SUMIF(Entrada_Dados_Ano_2012!$C$264:$C$501,D316,Entrada_Dados_Ano_2012!$AY$264:$AY$501)</f>
        <v>0</v>
      </c>
      <c r="AQ316" s="40">
        <f>SUMIF(Entrada_Dados_Ano_2012!$C$264:$C$501,D316,Entrada_Dados_Ano_2012!$AZ$264:$AZ$501)</f>
        <v>0</v>
      </c>
      <c r="AR316" s="40">
        <f>SUMIF(Entrada_Dados_Ano_2012!$C$264:$C$501,D316,Entrada_Dados_Ano_2012!$BA$264:$BA$501)</f>
        <v>1275</v>
      </c>
      <c r="AS316" s="40">
        <f>SUMIF(Entrada_Dados_Ano_2012!$C$264:$C$501,D316,Entrada_Dados_Ano_2012!$BB$264:$BB$501)</f>
        <v>280</v>
      </c>
      <c r="AT316" s="40">
        <f>SUMIF(Entrada_Dados_Ano_2012!$C$264:$C$501,D316,Entrada_Dados_Ano_2012!$BC$264:$BC$501)</f>
        <v>0</v>
      </c>
      <c r="AU316" s="40">
        <f>SUMIF(Entrada_Dados_Ano_2012!$C$264:$C$501,D316,Entrada_Dados_Ano_2012!$BD$264:$BD$501)</f>
        <v>0</v>
      </c>
      <c r="AV316" s="40">
        <f>SUMIF(Entrada_Dados_Ano_2012!$C$264:$C$501,D316,Entrada_Dados_Ano_2012!$BE$264:$BE$501)</f>
        <v>0</v>
      </c>
      <c r="AW316" s="40">
        <f>SUMIF(Entrada_Dados_Ano_2012!$C$264:$C$501,D316,Entrada_Dados_Ano_2012!$BF$264:$BF$501)</f>
        <v>0</v>
      </c>
      <c r="AX316" s="40">
        <f>SUMIF(Entrada_Dados_Ano_2012!$C$264:$C$501,D316,Entrada_Dados_Ano_2012!$BG$264:$BG$501)</f>
        <v>0</v>
      </c>
      <c r="AY316" s="40">
        <f>SUMIF(Entrada_Dados_Ano_2012!$C$264:$C$501,D316,Entrada_Dados_Ano_2012!$BH$264:$BH$501)</f>
        <v>480</v>
      </c>
      <c r="AZ316" s="40">
        <f>SUMIF(Entrada_Dados_Ano_2012!$C$264:$C$501,D316,Entrada_Dados_Ano_2012!$BI$264:$BI$501)</f>
        <v>0</v>
      </c>
      <c r="BA316" s="55"/>
    </row>
    <row r="317" spans="1:53" ht="12.75" customHeight="1" x14ac:dyDescent="0.2">
      <c r="A317" s="123"/>
      <c r="B317" s="124">
        <v>56</v>
      </c>
      <c r="C317" s="121" t="s">
        <v>338</v>
      </c>
      <c r="D317" s="126" t="s">
        <v>113</v>
      </c>
      <c r="E317" s="40">
        <f>SUMIF(Entrada_Dados_Ano_2012!$C$264:$C$501,D317,Entrada_Dados_Ano_2012!$D$264:$D$501)</f>
        <v>0</v>
      </c>
      <c r="F317" s="40">
        <f>SUMIF(Entrada_Dados_Ano_2012!$C$264:$C$501,D317,Entrada_Dados_Ano_2012!$E$264:$E$501)</f>
        <v>3</v>
      </c>
      <c r="G317" s="40">
        <f>SUMIF(Entrada_Dados_Ano_2012!$C$264:$C$501,D317,Entrada_Dados_Ano_2012!$F$264:$F$501)</f>
        <v>0</v>
      </c>
      <c r="H317" s="40">
        <f>SUMIF(Entrada_Dados_Ano_2012!$C$264:$C$501,D317,Entrada_Dados_Ano_2012!$G$264:$G$501)</f>
        <v>0</v>
      </c>
      <c r="I317" s="40">
        <f>SUMIF(Entrada_Dados_Ano_2012!$C$264:$C$501,D317,Entrada_Dados_Ano_2012!$H$264:$H$501)</f>
        <v>0</v>
      </c>
      <c r="J317" s="40">
        <f>SUMIF(Entrada_Dados_Ano_2012!$C$264:$C$501,D317,Entrada_Dados_Ano_2012!$I$264:$I$501)</f>
        <v>0</v>
      </c>
      <c r="K317" s="40">
        <f>SUMIF(Entrada_Dados_Ano_2012!$C$264:$C$501,D317,Entrada_Dados_Ano_2012!$J$264:$J$501)</f>
        <v>0</v>
      </c>
      <c r="L317" s="40">
        <f>SUMIF(Entrada_Dados_Ano_2012!$C$264:$C$501,D317,Entrada_Dados_Ano_2012!$K$264:$K$501)</f>
        <v>0</v>
      </c>
      <c r="M317" s="40">
        <f>SUMIF(Entrada_Dados_Ano_2012!$C$264:$C$501,D317,Entrada_Dados_Ano_2012!$L$264:$L$501)</f>
        <v>0</v>
      </c>
      <c r="N317" s="40">
        <f>SUMIF(Entrada_Dados_Ano_2012!$C$264:$C$501,D317,Entrada_Dados_Ano_2012!$M$264:$M$501)</f>
        <v>0</v>
      </c>
      <c r="O317" s="40">
        <f>SUMIF(Entrada_Dados_Ano_2012!$C$264:$C$501,D317,Entrada_Dados_Ano_2012!$N$264:$N$501)</f>
        <v>0</v>
      </c>
      <c r="P317" s="40">
        <f>SUMIF(Entrada_Dados_Ano_2012!$C$264:$C$501,D317,Entrada_Dados_Ano_2012!$O$264:$O$501)</f>
        <v>0</v>
      </c>
      <c r="Q317" s="40">
        <f>SUMIF(Entrada_Dados_Ano_2012!$C$264:$C$501,D317,Entrada_Dados_Ano_2012!$P$264:$P$501)</f>
        <v>0</v>
      </c>
      <c r="R317" s="40">
        <f>SUMIF(Entrada_Dados_Ano_2012!$C$264:$C$501,D317,Entrada_Dados_Ano_2012!$Q$264:$Q$501)</f>
        <v>0</v>
      </c>
      <c r="S317" s="40">
        <f>SUMIF(Entrada_Dados_Ano_2012!$C$264:$C$501,D317,Entrada_Dados_Ano_2012!$R$264:$R$501)</f>
        <v>0</v>
      </c>
      <c r="T317" s="145">
        <f>SUMIF(Entrada_Dados_Ano_2012!$C$264:$C$501,D317,Entrada_Dados_Ano_2012!$S$264:$S$501)</f>
        <v>0</v>
      </c>
      <c r="U317" s="142">
        <f>SUMIF(Entrada_Dados_Ano_2012!$C$264:$C$501,D317,Entrada_Dados_Ano_2012!$Y$264:$Y$501)</f>
        <v>0</v>
      </c>
      <c r="V317" s="40">
        <f>SUMIF(Entrada_Dados_Ano_2012!$C$264:$C$501,D317,Entrada_Dados_Ano_2012!$Z$264:$Z$501)</f>
        <v>3</v>
      </c>
      <c r="W317" s="40">
        <f>SUMIF(Entrada_Dados_Ano_2012!$C$264:$C$501,D317,Entrada_Dados_Ano_2012!$AA$264:$AA$501)</f>
        <v>0</v>
      </c>
      <c r="X317" s="40">
        <f>SUMIF(Entrada_Dados_Ano_2012!$C$264:$C$501,D317,Entrada_Dados_Ano_2012!$AB$264:$AB$501)</f>
        <v>0</v>
      </c>
      <c r="Y317" s="40">
        <f>SUMIF(Entrada_Dados_Ano_2012!$C$264:$C$501,D317,Entrada_Dados_Ano_2012!$AC$264:$AC$501)</f>
        <v>0</v>
      </c>
      <c r="Z317" s="40">
        <f>SUMIF(Entrada_Dados_Ano_2012!$C$264:$C$501,D317,Entrada_Dados_Ano_2012!$AD$264:$AD$501)</f>
        <v>0</v>
      </c>
      <c r="AA317" s="40">
        <f>SUMIF(Entrada_Dados_Ano_2012!$C$264:$C$501,D317,Entrada_Dados_Ano_2012!$AE$264:$AE$501)</f>
        <v>0</v>
      </c>
      <c r="AB317" s="40">
        <f>SUMIF(Entrada_Dados_Ano_2012!$C$264:$C$501,D317,Entrada_Dados_Ano_2012!$AF$264:$AF$501)</f>
        <v>0</v>
      </c>
      <c r="AC317" s="40">
        <f>SUMIF(Entrada_Dados_Ano_2012!$C$264:$C$501,D317,Entrada_Dados_Ano_2012!$AG$264:$AG$501)</f>
        <v>0</v>
      </c>
      <c r="AD317" s="40">
        <f>SUMIF(Entrada_Dados_Ano_2012!$C$264:$C$501,D317,Entrada_Dados_Ano_2012!$AH$264:$AH$501)</f>
        <v>0</v>
      </c>
      <c r="AE317" s="40">
        <f>SUMIF(Entrada_Dados_Ano_2012!$C$264:$C$501,D317,Entrada_Dados_Ano_2012!$AI$264:$AI$501)</f>
        <v>0</v>
      </c>
      <c r="AF317" s="40">
        <f>SUMIF(Entrada_Dados_Ano_2012!$C$264:$C$501,D317,Entrada_Dados_Ano_2012!$AJ$264:$AJ$501)</f>
        <v>0</v>
      </c>
      <c r="AG317" s="40">
        <f>SUMIF(Entrada_Dados_Ano_2012!$C$264:$C$501,D317,Entrada_Dados_Ano_2012!$AK$264:$AK$501)</f>
        <v>0</v>
      </c>
      <c r="AH317" s="40">
        <f>SUMIF(Entrada_Dados_Ano_2012!$C$264:$C$501,D317,Entrada_Dados_Ano_2012!$AL$264:$AL$501)</f>
        <v>0</v>
      </c>
      <c r="AI317" s="40">
        <f>SUMIF(Entrada_Dados_Ano_2012!$C$264:$C$501,D317,Entrada_Dados_Ano_2012!$AM$264:$AM$501)</f>
        <v>0</v>
      </c>
      <c r="AJ317" s="145">
        <f>SUMIF(Entrada_Dados_Ano_2012!$C$264:$C$501,D317,Entrada_Dados_Ano_2012!$AN$264:$AN$501)</f>
        <v>0</v>
      </c>
      <c r="AK317" s="142">
        <f>SUMIF(Entrada_Dados_Ano_2012!$C$264:$C$501,D317,Entrada_Dados_Ano_2012!$AT$264:$AT$501)</f>
        <v>0</v>
      </c>
      <c r="AL317" s="40">
        <f>SUMIF(Entrada_Dados_Ano_2012!$C$264:$C$501,D317,Entrada_Dados_Ano_2012!$AU$264:$AU$501)</f>
        <v>18</v>
      </c>
      <c r="AM317" s="40">
        <f>SUMIF(Entrada_Dados_Ano_2012!$C$264:$C$501,D317,Entrada_Dados_Ano_2012!$AV$264:$AV$501)</f>
        <v>0</v>
      </c>
      <c r="AN317" s="40">
        <f>SUMIF(Entrada_Dados_Ano_2012!$C$264:$C$501,D317,Entrada_Dados_Ano_2012!$AW$264:$AW$501)</f>
        <v>0</v>
      </c>
      <c r="AO317" s="40">
        <f>SUMIF(Entrada_Dados_Ano_2012!$C$264:$C$501,D317,Entrada_Dados_Ano_2012!$AX$264:$AX$501)</f>
        <v>0</v>
      </c>
      <c r="AP317" s="40">
        <f>SUMIF(Entrada_Dados_Ano_2012!$C$264:$C$501,D317,Entrada_Dados_Ano_2012!$AY$264:$AY$501)</f>
        <v>0</v>
      </c>
      <c r="AQ317" s="40">
        <f>SUMIF(Entrada_Dados_Ano_2012!$C$264:$C$501,D317,Entrada_Dados_Ano_2012!$AZ$264:$AZ$501)</f>
        <v>0</v>
      </c>
      <c r="AR317" s="40">
        <f>SUMIF(Entrada_Dados_Ano_2012!$C$264:$C$501,D317,Entrada_Dados_Ano_2012!$BA$264:$BA$501)</f>
        <v>0</v>
      </c>
      <c r="AS317" s="40">
        <f>SUMIF(Entrada_Dados_Ano_2012!$C$264:$C$501,D317,Entrada_Dados_Ano_2012!$BB$264:$BB$501)</f>
        <v>0</v>
      </c>
      <c r="AT317" s="40">
        <f>SUMIF(Entrada_Dados_Ano_2012!$C$264:$C$501,D317,Entrada_Dados_Ano_2012!$BC$264:$BC$501)</f>
        <v>0</v>
      </c>
      <c r="AU317" s="40">
        <f>SUMIF(Entrada_Dados_Ano_2012!$C$264:$C$501,D317,Entrada_Dados_Ano_2012!$BD$264:$BD$501)</f>
        <v>0</v>
      </c>
      <c r="AV317" s="40">
        <f>SUMIF(Entrada_Dados_Ano_2012!$C$264:$C$501,D317,Entrada_Dados_Ano_2012!$BE$264:$BE$501)</f>
        <v>0</v>
      </c>
      <c r="AW317" s="40">
        <f>SUMIF(Entrada_Dados_Ano_2012!$C$264:$C$501,D317,Entrada_Dados_Ano_2012!$BF$264:$BF$501)</f>
        <v>0</v>
      </c>
      <c r="AX317" s="40">
        <f>SUMIF(Entrada_Dados_Ano_2012!$C$264:$C$501,D317,Entrada_Dados_Ano_2012!$BG$264:$BG$501)</f>
        <v>0</v>
      </c>
      <c r="AY317" s="40">
        <f>SUMIF(Entrada_Dados_Ano_2012!$C$264:$C$501,D317,Entrada_Dados_Ano_2012!$BH$264:$BH$501)</f>
        <v>0</v>
      </c>
      <c r="AZ317" s="40">
        <f>SUMIF(Entrada_Dados_Ano_2012!$C$264:$C$501,D317,Entrada_Dados_Ano_2012!$BI$264:$BI$501)</f>
        <v>0</v>
      </c>
      <c r="BA317" s="55"/>
    </row>
    <row r="318" spans="1:53" ht="12.75" customHeight="1" x14ac:dyDescent="0.2">
      <c r="A318" s="123"/>
      <c r="B318" s="124">
        <v>57</v>
      </c>
      <c r="C318" s="121" t="s">
        <v>339</v>
      </c>
      <c r="D318" s="126" t="s">
        <v>114</v>
      </c>
      <c r="E318" s="40">
        <f>SUMIF(Entrada_Dados_Ano_2012!$C$264:$C$501,D318,Entrada_Dados_Ano_2012!$D$264:$D$501)</f>
        <v>0</v>
      </c>
      <c r="F318" s="40">
        <f>SUMIF(Entrada_Dados_Ano_2012!$C$264:$C$501,D318,Entrada_Dados_Ano_2012!$E$264:$E$501)</f>
        <v>5</v>
      </c>
      <c r="G318" s="40">
        <f>SUMIF(Entrada_Dados_Ano_2012!$C$264:$C$501,D318,Entrada_Dados_Ano_2012!$F$264:$F$501)</f>
        <v>0</v>
      </c>
      <c r="H318" s="40">
        <f>SUMIF(Entrada_Dados_Ano_2012!$C$264:$C$501,D318,Entrada_Dados_Ano_2012!$G$264:$G$501)</f>
        <v>0</v>
      </c>
      <c r="I318" s="40">
        <f>SUMIF(Entrada_Dados_Ano_2012!$C$264:$C$501,D318,Entrada_Dados_Ano_2012!$H$264:$H$501)</f>
        <v>0</v>
      </c>
      <c r="J318" s="40">
        <f>SUMIF(Entrada_Dados_Ano_2012!$C$264:$C$501,D318,Entrada_Dados_Ano_2012!$I$264:$I$501)</f>
        <v>0</v>
      </c>
      <c r="K318" s="40">
        <f>SUMIF(Entrada_Dados_Ano_2012!$C$264:$C$501,D318,Entrada_Dados_Ano_2012!$J$264:$J$501)</f>
        <v>0</v>
      </c>
      <c r="L318" s="40">
        <f>SUMIF(Entrada_Dados_Ano_2012!$C$264:$C$501,D318,Entrada_Dados_Ano_2012!$K$264:$K$501)</f>
        <v>0</v>
      </c>
      <c r="M318" s="40">
        <f>SUMIF(Entrada_Dados_Ano_2012!$C$264:$C$501,D318,Entrada_Dados_Ano_2012!$L$264:$L$501)</f>
        <v>0</v>
      </c>
      <c r="N318" s="40">
        <f>SUMIF(Entrada_Dados_Ano_2012!$C$264:$C$501,D318,Entrada_Dados_Ano_2012!$M$264:$M$501)</f>
        <v>0</v>
      </c>
      <c r="O318" s="40">
        <f>SUMIF(Entrada_Dados_Ano_2012!$C$264:$C$501,D318,Entrada_Dados_Ano_2012!$N$264:$N$501)</f>
        <v>0</v>
      </c>
      <c r="P318" s="40">
        <f>SUMIF(Entrada_Dados_Ano_2012!$C$264:$C$501,D318,Entrada_Dados_Ano_2012!$O$264:$O$501)</f>
        <v>0</v>
      </c>
      <c r="Q318" s="40">
        <f>SUMIF(Entrada_Dados_Ano_2012!$C$264:$C$501,D318,Entrada_Dados_Ano_2012!$P$264:$P$501)</f>
        <v>0</v>
      </c>
      <c r="R318" s="40">
        <f>SUMIF(Entrada_Dados_Ano_2012!$C$264:$C$501,D318,Entrada_Dados_Ano_2012!$Q$264:$Q$501)</f>
        <v>0</v>
      </c>
      <c r="S318" s="40">
        <f>SUMIF(Entrada_Dados_Ano_2012!$C$264:$C$501,D318,Entrada_Dados_Ano_2012!$R$264:$R$501)</f>
        <v>0</v>
      </c>
      <c r="T318" s="145">
        <f>SUMIF(Entrada_Dados_Ano_2012!$C$264:$C$501,D318,Entrada_Dados_Ano_2012!$S$264:$S$501)</f>
        <v>0</v>
      </c>
      <c r="U318" s="142">
        <f>SUMIF(Entrada_Dados_Ano_2012!$C$264:$C$501,D318,Entrada_Dados_Ano_2012!$Y$264:$Y$501)</f>
        <v>0</v>
      </c>
      <c r="V318" s="40">
        <f>SUMIF(Entrada_Dados_Ano_2012!$C$264:$C$501,D318,Entrada_Dados_Ano_2012!$Z$264:$Z$501)</f>
        <v>5</v>
      </c>
      <c r="W318" s="40">
        <f>SUMIF(Entrada_Dados_Ano_2012!$C$264:$C$501,D318,Entrada_Dados_Ano_2012!$AA$264:$AA$501)</f>
        <v>0</v>
      </c>
      <c r="X318" s="40">
        <f>SUMIF(Entrada_Dados_Ano_2012!$C$264:$C$501,D318,Entrada_Dados_Ano_2012!$AB$264:$AB$501)</f>
        <v>0</v>
      </c>
      <c r="Y318" s="40">
        <f>SUMIF(Entrada_Dados_Ano_2012!$C$264:$C$501,D318,Entrada_Dados_Ano_2012!$AC$264:$AC$501)</f>
        <v>0</v>
      </c>
      <c r="Z318" s="40">
        <f>SUMIF(Entrada_Dados_Ano_2012!$C$264:$C$501,D318,Entrada_Dados_Ano_2012!$AD$264:$AD$501)</f>
        <v>0</v>
      </c>
      <c r="AA318" s="40">
        <f>SUMIF(Entrada_Dados_Ano_2012!$C$264:$C$501,D318,Entrada_Dados_Ano_2012!$AE$264:$AE$501)</f>
        <v>0</v>
      </c>
      <c r="AB318" s="40">
        <f>SUMIF(Entrada_Dados_Ano_2012!$C$264:$C$501,D318,Entrada_Dados_Ano_2012!$AF$264:$AF$501)</f>
        <v>0</v>
      </c>
      <c r="AC318" s="40">
        <f>SUMIF(Entrada_Dados_Ano_2012!$C$264:$C$501,D318,Entrada_Dados_Ano_2012!$AG$264:$AG$501)</f>
        <v>0</v>
      </c>
      <c r="AD318" s="40">
        <f>SUMIF(Entrada_Dados_Ano_2012!$C$264:$C$501,D318,Entrada_Dados_Ano_2012!$AH$264:$AH$501)</f>
        <v>0</v>
      </c>
      <c r="AE318" s="40">
        <f>SUMIF(Entrada_Dados_Ano_2012!$C$264:$C$501,D318,Entrada_Dados_Ano_2012!$AI$264:$AI$501)</f>
        <v>0</v>
      </c>
      <c r="AF318" s="40">
        <f>SUMIF(Entrada_Dados_Ano_2012!$C$264:$C$501,D318,Entrada_Dados_Ano_2012!$AJ$264:$AJ$501)</f>
        <v>0</v>
      </c>
      <c r="AG318" s="40">
        <f>SUMIF(Entrada_Dados_Ano_2012!$C$264:$C$501,D318,Entrada_Dados_Ano_2012!$AK$264:$AK$501)</f>
        <v>0</v>
      </c>
      <c r="AH318" s="40">
        <f>SUMIF(Entrada_Dados_Ano_2012!$C$264:$C$501,D318,Entrada_Dados_Ano_2012!$AL$264:$AL$501)</f>
        <v>0</v>
      </c>
      <c r="AI318" s="40">
        <f>SUMIF(Entrada_Dados_Ano_2012!$C$264:$C$501,D318,Entrada_Dados_Ano_2012!$AM$264:$AM$501)</f>
        <v>0</v>
      </c>
      <c r="AJ318" s="145">
        <f>SUMIF(Entrada_Dados_Ano_2012!$C$264:$C$501,D318,Entrada_Dados_Ano_2012!$AN$264:$AN$501)</f>
        <v>0</v>
      </c>
      <c r="AK318" s="142">
        <f>SUMIF(Entrada_Dados_Ano_2012!$C$264:$C$501,D318,Entrada_Dados_Ano_2012!$AT$264:$AT$501)</f>
        <v>0</v>
      </c>
      <c r="AL318" s="40">
        <f>SUMIF(Entrada_Dados_Ano_2012!$C$264:$C$501,D318,Entrada_Dados_Ano_2012!$AU$264:$AU$501)</f>
        <v>95</v>
      </c>
      <c r="AM318" s="40">
        <f>SUMIF(Entrada_Dados_Ano_2012!$C$264:$C$501,D318,Entrada_Dados_Ano_2012!$AV$264:$AV$501)</f>
        <v>0</v>
      </c>
      <c r="AN318" s="40">
        <f>SUMIF(Entrada_Dados_Ano_2012!$C$264:$C$501,D318,Entrada_Dados_Ano_2012!$AW$264:$AW$501)</f>
        <v>0</v>
      </c>
      <c r="AO318" s="40">
        <f>SUMIF(Entrada_Dados_Ano_2012!$C$264:$C$501,D318,Entrada_Dados_Ano_2012!$AX$264:$AX$501)</f>
        <v>0</v>
      </c>
      <c r="AP318" s="40">
        <f>SUMIF(Entrada_Dados_Ano_2012!$C$264:$C$501,D318,Entrada_Dados_Ano_2012!$AY$264:$AY$501)</f>
        <v>0</v>
      </c>
      <c r="AQ318" s="40">
        <f>SUMIF(Entrada_Dados_Ano_2012!$C$264:$C$501,D318,Entrada_Dados_Ano_2012!$AZ$264:$AZ$501)</f>
        <v>0</v>
      </c>
      <c r="AR318" s="40">
        <f>SUMIF(Entrada_Dados_Ano_2012!$C$264:$C$501,D318,Entrada_Dados_Ano_2012!$BA$264:$BA$501)</f>
        <v>0</v>
      </c>
      <c r="AS318" s="40">
        <f>SUMIF(Entrada_Dados_Ano_2012!$C$264:$C$501,D318,Entrada_Dados_Ano_2012!$BB$264:$BB$501)</f>
        <v>0</v>
      </c>
      <c r="AT318" s="40">
        <f>SUMIF(Entrada_Dados_Ano_2012!$C$264:$C$501,D318,Entrada_Dados_Ano_2012!$BC$264:$BC$501)</f>
        <v>0</v>
      </c>
      <c r="AU318" s="40">
        <f>SUMIF(Entrada_Dados_Ano_2012!$C$264:$C$501,D318,Entrada_Dados_Ano_2012!$BD$264:$BD$501)</f>
        <v>0</v>
      </c>
      <c r="AV318" s="40">
        <f>SUMIF(Entrada_Dados_Ano_2012!$C$264:$C$501,D318,Entrada_Dados_Ano_2012!$BE$264:$BE$501)</f>
        <v>0</v>
      </c>
      <c r="AW318" s="40">
        <f>SUMIF(Entrada_Dados_Ano_2012!$C$264:$C$501,D318,Entrada_Dados_Ano_2012!$BF$264:$BF$501)</f>
        <v>0</v>
      </c>
      <c r="AX318" s="40">
        <f>SUMIF(Entrada_Dados_Ano_2012!$C$264:$C$501,D318,Entrada_Dados_Ano_2012!$BG$264:$BG$501)</f>
        <v>0</v>
      </c>
      <c r="AY318" s="40">
        <f>SUMIF(Entrada_Dados_Ano_2012!$C$264:$C$501,D318,Entrada_Dados_Ano_2012!$BH$264:$BH$501)</f>
        <v>0</v>
      </c>
      <c r="AZ318" s="40">
        <f>SUMIF(Entrada_Dados_Ano_2012!$C$264:$C$501,D318,Entrada_Dados_Ano_2012!$BI$264:$BI$501)</f>
        <v>0</v>
      </c>
      <c r="BA318" s="55"/>
    </row>
    <row r="319" spans="1:53" ht="12.75" customHeight="1" x14ac:dyDescent="0.2">
      <c r="A319" s="123"/>
      <c r="B319" s="124">
        <v>58</v>
      </c>
      <c r="C319" s="121" t="s">
        <v>340</v>
      </c>
      <c r="D319" s="126" t="s">
        <v>115</v>
      </c>
      <c r="E319" s="40">
        <f>SUMIF(Entrada_Dados_Ano_2012!$C$264:$C$501,D319,Entrada_Dados_Ano_2012!$D$264:$D$501)</f>
        <v>0</v>
      </c>
      <c r="F319" s="40">
        <f>SUMIF(Entrada_Dados_Ano_2012!$C$264:$C$501,D319,Entrada_Dados_Ano_2012!$E$264:$E$501)</f>
        <v>150</v>
      </c>
      <c r="G319" s="40">
        <f>SUMIF(Entrada_Dados_Ano_2012!$C$264:$C$501,D319,Entrada_Dados_Ano_2012!$F$264:$F$501)</f>
        <v>0</v>
      </c>
      <c r="H319" s="40">
        <f>SUMIF(Entrada_Dados_Ano_2012!$C$264:$C$501,D319,Entrada_Dados_Ano_2012!$G$264:$G$501)</f>
        <v>0</v>
      </c>
      <c r="I319" s="40">
        <f>SUMIF(Entrada_Dados_Ano_2012!$C$264:$C$501,D319,Entrada_Dados_Ano_2012!$H$264:$H$501)</f>
        <v>0</v>
      </c>
      <c r="J319" s="40">
        <f>SUMIF(Entrada_Dados_Ano_2012!$C$264:$C$501,D319,Entrada_Dados_Ano_2012!$I$264:$I$501)</f>
        <v>0</v>
      </c>
      <c r="K319" s="40">
        <f>SUMIF(Entrada_Dados_Ano_2012!$C$264:$C$501,D319,Entrada_Dados_Ano_2012!$J$264:$J$501)</f>
        <v>0</v>
      </c>
      <c r="L319" s="40">
        <f>SUMIF(Entrada_Dados_Ano_2012!$C$264:$C$501,D319,Entrada_Dados_Ano_2012!$K$264:$K$501)</f>
        <v>0</v>
      </c>
      <c r="M319" s="40">
        <f>SUMIF(Entrada_Dados_Ano_2012!$C$264:$C$501,D319,Entrada_Dados_Ano_2012!$L$264:$L$501)</f>
        <v>0</v>
      </c>
      <c r="N319" s="40">
        <f>SUMIF(Entrada_Dados_Ano_2012!$C$264:$C$501,D319,Entrada_Dados_Ano_2012!$M$264:$M$501)</f>
        <v>0</v>
      </c>
      <c r="O319" s="40">
        <f>SUMIF(Entrada_Dados_Ano_2012!$C$264:$C$501,D319,Entrada_Dados_Ano_2012!$N$264:$N$501)</f>
        <v>0</v>
      </c>
      <c r="P319" s="40">
        <f>SUMIF(Entrada_Dados_Ano_2012!$C$264:$C$501,D319,Entrada_Dados_Ano_2012!$O$264:$O$501)</f>
        <v>80</v>
      </c>
      <c r="Q319" s="40">
        <f>SUMIF(Entrada_Dados_Ano_2012!$C$264:$C$501,D319,Entrada_Dados_Ano_2012!$P$264:$P$501)</f>
        <v>0</v>
      </c>
      <c r="R319" s="40">
        <f>SUMIF(Entrada_Dados_Ano_2012!$C$264:$C$501,D319,Entrada_Dados_Ano_2012!$Q$264:$Q$501)</f>
        <v>0</v>
      </c>
      <c r="S319" s="40">
        <f>SUMIF(Entrada_Dados_Ano_2012!$C$264:$C$501,D319,Entrada_Dados_Ano_2012!$R$264:$R$501)</f>
        <v>0</v>
      </c>
      <c r="T319" s="145">
        <f>SUMIF(Entrada_Dados_Ano_2012!$C$264:$C$501,D319,Entrada_Dados_Ano_2012!$S$264:$S$501)</f>
        <v>0</v>
      </c>
      <c r="U319" s="142">
        <f>SUMIF(Entrada_Dados_Ano_2012!$C$264:$C$501,D319,Entrada_Dados_Ano_2012!$Y$264:$Y$501)</f>
        <v>0</v>
      </c>
      <c r="V319" s="40">
        <f>SUMIF(Entrada_Dados_Ano_2012!$C$264:$C$501,D319,Entrada_Dados_Ano_2012!$Z$264:$Z$501)</f>
        <v>150</v>
      </c>
      <c r="W319" s="40">
        <f>SUMIF(Entrada_Dados_Ano_2012!$C$264:$C$501,D319,Entrada_Dados_Ano_2012!$AA$264:$AA$501)</f>
        <v>0</v>
      </c>
      <c r="X319" s="40">
        <f>SUMIF(Entrada_Dados_Ano_2012!$C$264:$C$501,D319,Entrada_Dados_Ano_2012!$AB$264:$AB$501)</f>
        <v>0</v>
      </c>
      <c r="Y319" s="40">
        <f>SUMIF(Entrada_Dados_Ano_2012!$C$264:$C$501,D319,Entrada_Dados_Ano_2012!$AC$264:$AC$501)</f>
        <v>0</v>
      </c>
      <c r="Z319" s="40">
        <f>SUMIF(Entrada_Dados_Ano_2012!$C$264:$C$501,D319,Entrada_Dados_Ano_2012!$AD$264:$AD$501)</f>
        <v>0</v>
      </c>
      <c r="AA319" s="40">
        <f>SUMIF(Entrada_Dados_Ano_2012!$C$264:$C$501,D319,Entrada_Dados_Ano_2012!$AE$264:$AE$501)</f>
        <v>0</v>
      </c>
      <c r="AB319" s="40">
        <f>SUMIF(Entrada_Dados_Ano_2012!$C$264:$C$501,D319,Entrada_Dados_Ano_2012!$AF$264:$AF$501)</f>
        <v>0</v>
      </c>
      <c r="AC319" s="40">
        <f>SUMIF(Entrada_Dados_Ano_2012!$C$264:$C$501,D319,Entrada_Dados_Ano_2012!$AG$264:$AG$501)</f>
        <v>0</v>
      </c>
      <c r="AD319" s="40">
        <f>SUMIF(Entrada_Dados_Ano_2012!$C$264:$C$501,D319,Entrada_Dados_Ano_2012!$AH$264:$AH$501)</f>
        <v>0</v>
      </c>
      <c r="AE319" s="40">
        <f>SUMIF(Entrada_Dados_Ano_2012!$C$264:$C$501,D319,Entrada_Dados_Ano_2012!$AI$264:$AI$501)</f>
        <v>0</v>
      </c>
      <c r="AF319" s="40">
        <f>SUMIF(Entrada_Dados_Ano_2012!$C$264:$C$501,D319,Entrada_Dados_Ano_2012!$AJ$264:$AJ$501)</f>
        <v>80</v>
      </c>
      <c r="AG319" s="40">
        <f>SUMIF(Entrada_Dados_Ano_2012!$C$264:$C$501,D319,Entrada_Dados_Ano_2012!$AK$264:$AK$501)</f>
        <v>0</v>
      </c>
      <c r="AH319" s="40">
        <f>SUMIF(Entrada_Dados_Ano_2012!$C$264:$C$501,D319,Entrada_Dados_Ano_2012!$AL$264:$AL$501)</f>
        <v>0</v>
      </c>
      <c r="AI319" s="40">
        <f>SUMIF(Entrada_Dados_Ano_2012!$C$264:$C$501,D319,Entrada_Dados_Ano_2012!$AM$264:$AM$501)</f>
        <v>0</v>
      </c>
      <c r="AJ319" s="145">
        <f>SUMIF(Entrada_Dados_Ano_2012!$C$264:$C$501,D319,Entrada_Dados_Ano_2012!$AN$264:$AN$501)</f>
        <v>0</v>
      </c>
      <c r="AK319" s="142">
        <f>SUMIF(Entrada_Dados_Ano_2012!$C$264:$C$501,D319,Entrada_Dados_Ano_2012!$AT$264:$AT$501)</f>
        <v>0</v>
      </c>
      <c r="AL319" s="40">
        <f>SUMIF(Entrada_Dados_Ano_2012!$C$264:$C$501,D319,Entrada_Dados_Ano_2012!$AU$264:$AU$501)</f>
        <v>1800</v>
      </c>
      <c r="AM319" s="40">
        <f>SUMIF(Entrada_Dados_Ano_2012!$C$264:$C$501,D319,Entrada_Dados_Ano_2012!$AV$264:$AV$501)</f>
        <v>0</v>
      </c>
      <c r="AN319" s="40">
        <f>SUMIF(Entrada_Dados_Ano_2012!$C$264:$C$501,D319,Entrada_Dados_Ano_2012!$AW$264:$AW$501)</f>
        <v>0</v>
      </c>
      <c r="AO319" s="40">
        <f>SUMIF(Entrada_Dados_Ano_2012!$C$264:$C$501,D319,Entrada_Dados_Ano_2012!$AX$264:$AX$501)</f>
        <v>0</v>
      </c>
      <c r="AP319" s="40">
        <f>SUMIF(Entrada_Dados_Ano_2012!$C$264:$C$501,D319,Entrada_Dados_Ano_2012!$AY$264:$AY$501)</f>
        <v>0</v>
      </c>
      <c r="AQ319" s="40">
        <f>SUMIF(Entrada_Dados_Ano_2012!$C$264:$C$501,D319,Entrada_Dados_Ano_2012!$AZ$264:$AZ$501)</f>
        <v>0</v>
      </c>
      <c r="AR319" s="40">
        <f>SUMIF(Entrada_Dados_Ano_2012!$C$264:$C$501,D319,Entrada_Dados_Ano_2012!$BA$264:$BA$501)</f>
        <v>0</v>
      </c>
      <c r="AS319" s="40">
        <f>SUMIF(Entrada_Dados_Ano_2012!$C$264:$C$501,D319,Entrada_Dados_Ano_2012!$BB$264:$BB$501)</f>
        <v>0</v>
      </c>
      <c r="AT319" s="40">
        <f>SUMIF(Entrada_Dados_Ano_2012!$C$264:$C$501,D319,Entrada_Dados_Ano_2012!$BC$264:$BC$501)</f>
        <v>0</v>
      </c>
      <c r="AU319" s="40">
        <f>SUMIF(Entrada_Dados_Ano_2012!$C$264:$C$501,D319,Entrada_Dados_Ano_2012!$BD$264:$BD$501)</f>
        <v>0</v>
      </c>
      <c r="AV319" s="40">
        <f>SUMIF(Entrada_Dados_Ano_2012!$C$264:$C$501,D319,Entrada_Dados_Ano_2012!$BE$264:$BE$501)</f>
        <v>1400</v>
      </c>
      <c r="AW319" s="40">
        <f>SUMIF(Entrada_Dados_Ano_2012!$C$264:$C$501,D319,Entrada_Dados_Ano_2012!$BF$264:$BF$501)</f>
        <v>0</v>
      </c>
      <c r="AX319" s="40">
        <f>SUMIF(Entrada_Dados_Ano_2012!$C$264:$C$501,D319,Entrada_Dados_Ano_2012!$BG$264:$BG$501)</f>
        <v>0</v>
      </c>
      <c r="AY319" s="40">
        <f>SUMIF(Entrada_Dados_Ano_2012!$C$264:$C$501,D319,Entrada_Dados_Ano_2012!$BH$264:$BH$501)</f>
        <v>0</v>
      </c>
      <c r="AZ319" s="40">
        <f>SUMIF(Entrada_Dados_Ano_2012!$C$264:$C$501,D319,Entrada_Dados_Ano_2012!$BI$264:$BI$501)</f>
        <v>0</v>
      </c>
      <c r="BA319" s="55"/>
    </row>
    <row r="320" spans="1:53" ht="12.75" customHeight="1" x14ac:dyDescent="0.2">
      <c r="A320" s="123"/>
      <c r="B320" s="124">
        <v>59</v>
      </c>
      <c r="C320" s="121" t="s">
        <v>341</v>
      </c>
      <c r="D320" s="126" t="s">
        <v>116</v>
      </c>
      <c r="E320" s="40">
        <f>SUMIF(Entrada_Dados_Ano_2012!$C$264:$C$501,D320,Entrada_Dados_Ano_2012!$D$264:$D$501)</f>
        <v>0</v>
      </c>
      <c r="F320" s="40">
        <f>SUMIF(Entrada_Dados_Ano_2012!$C$264:$C$501,D320,Entrada_Dados_Ano_2012!$E$264:$E$501)</f>
        <v>0</v>
      </c>
      <c r="G320" s="40">
        <f>SUMIF(Entrada_Dados_Ano_2012!$C$264:$C$501,D320,Entrada_Dados_Ano_2012!$F$264:$F$501)</f>
        <v>0</v>
      </c>
      <c r="H320" s="40">
        <f>SUMIF(Entrada_Dados_Ano_2012!$C$264:$C$501,D320,Entrada_Dados_Ano_2012!$G$264:$G$501)</f>
        <v>0</v>
      </c>
      <c r="I320" s="40">
        <f>SUMIF(Entrada_Dados_Ano_2012!$C$264:$C$501,D320,Entrada_Dados_Ano_2012!$H$264:$H$501)</f>
        <v>0</v>
      </c>
      <c r="J320" s="40">
        <f>SUMIF(Entrada_Dados_Ano_2012!$C$264:$C$501,D320,Entrada_Dados_Ano_2012!$I$264:$I$501)</f>
        <v>0</v>
      </c>
      <c r="K320" s="40">
        <f>SUMIF(Entrada_Dados_Ano_2012!$C$264:$C$501,D320,Entrada_Dados_Ano_2012!$J$264:$J$501)</f>
        <v>0</v>
      </c>
      <c r="L320" s="40">
        <f>SUMIF(Entrada_Dados_Ano_2012!$C$264:$C$501,D320,Entrada_Dados_Ano_2012!$K$264:$K$501)</f>
        <v>0</v>
      </c>
      <c r="M320" s="40">
        <f>SUMIF(Entrada_Dados_Ano_2012!$C$264:$C$501,D320,Entrada_Dados_Ano_2012!$L$264:$L$501)</f>
        <v>0</v>
      </c>
      <c r="N320" s="40">
        <f>SUMIF(Entrada_Dados_Ano_2012!$C$264:$C$501,D320,Entrada_Dados_Ano_2012!$M$264:$M$501)</f>
        <v>0</v>
      </c>
      <c r="O320" s="40">
        <f>SUMIF(Entrada_Dados_Ano_2012!$C$264:$C$501,D320,Entrada_Dados_Ano_2012!$N$264:$N$501)</f>
        <v>0</v>
      </c>
      <c r="P320" s="40">
        <f>SUMIF(Entrada_Dados_Ano_2012!$C$264:$C$501,D320,Entrada_Dados_Ano_2012!$O$264:$O$501)</f>
        <v>0</v>
      </c>
      <c r="Q320" s="40">
        <f>SUMIF(Entrada_Dados_Ano_2012!$C$264:$C$501,D320,Entrada_Dados_Ano_2012!$P$264:$P$501)</f>
        <v>0</v>
      </c>
      <c r="R320" s="40">
        <f>SUMIF(Entrada_Dados_Ano_2012!$C$264:$C$501,D320,Entrada_Dados_Ano_2012!$Q$264:$Q$501)</f>
        <v>0</v>
      </c>
      <c r="S320" s="40">
        <f>SUMIF(Entrada_Dados_Ano_2012!$C$264:$C$501,D320,Entrada_Dados_Ano_2012!$R$264:$R$501)</f>
        <v>0</v>
      </c>
      <c r="T320" s="145">
        <f>SUMIF(Entrada_Dados_Ano_2012!$C$264:$C$501,D320,Entrada_Dados_Ano_2012!$S$264:$S$501)</f>
        <v>0</v>
      </c>
      <c r="U320" s="142">
        <f>SUMIF(Entrada_Dados_Ano_2012!$C$264:$C$501,D320,Entrada_Dados_Ano_2012!$Y$264:$Y$501)</f>
        <v>0</v>
      </c>
      <c r="V320" s="40">
        <f>SUMIF(Entrada_Dados_Ano_2012!$C$264:$C$501,D320,Entrada_Dados_Ano_2012!$Z$264:$Z$501)</f>
        <v>0</v>
      </c>
      <c r="W320" s="40">
        <f>SUMIF(Entrada_Dados_Ano_2012!$C$264:$C$501,D320,Entrada_Dados_Ano_2012!$AA$264:$AA$501)</f>
        <v>0</v>
      </c>
      <c r="X320" s="40">
        <f>SUMIF(Entrada_Dados_Ano_2012!$C$264:$C$501,D320,Entrada_Dados_Ano_2012!$AB$264:$AB$501)</f>
        <v>0</v>
      </c>
      <c r="Y320" s="40">
        <f>SUMIF(Entrada_Dados_Ano_2012!$C$264:$C$501,D320,Entrada_Dados_Ano_2012!$AC$264:$AC$501)</f>
        <v>0</v>
      </c>
      <c r="Z320" s="40">
        <f>SUMIF(Entrada_Dados_Ano_2012!$C$264:$C$501,D320,Entrada_Dados_Ano_2012!$AD$264:$AD$501)</f>
        <v>0</v>
      </c>
      <c r="AA320" s="40">
        <f>SUMIF(Entrada_Dados_Ano_2012!$C$264:$C$501,D320,Entrada_Dados_Ano_2012!$AE$264:$AE$501)</f>
        <v>0</v>
      </c>
      <c r="AB320" s="40">
        <f>SUMIF(Entrada_Dados_Ano_2012!$C$264:$C$501,D320,Entrada_Dados_Ano_2012!$AF$264:$AF$501)</f>
        <v>0</v>
      </c>
      <c r="AC320" s="40">
        <f>SUMIF(Entrada_Dados_Ano_2012!$C$264:$C$501,D320,Entrada_Dados_Ano_2012!$AG$264:$AG$501)</f>
        <v>0</v>
      </c>
      <c r="AD320" s="40">
        <f>SUMIF(Entrada_Dados_Ano_2012!$C$264:$C$501,D320,Entrada_Dados_Ano_2012!$AH$264:$AH$501)</f>
        <v>0</v>
      </c>
      <c r="AE320" s="40">
        <f>SUMIF(Entrada_Dados_Ano_2012!$C$264:$C$501,D320,Entrada_Dados_Ano_2012!$AI$264:$AI$501)</f>
        <v>0</v>
      </c>
      <c r="AF320" s="40">
        <f>SUMIF(Entrada_Dados_Ano_2012!$C$264:$C$501,D320,Entrada_Dados_Ano_2012!$AJ$264:$AJ$501)</f>
        <v>0</v>
      </c>
      <c r="AG320" s="40">
        <f>SUMIF(Entrada_Dados_Ano_2012!$C$264:$C$501,D320,Entrada_Dados_Ano_2012!$AK$264:$AK$501)</f>
        <v>0</v>
      </c>
      <c r="AH320" s="40">
        <f>SUMIF(Entrada_Dados_Ano_2012!$C$264:$C$501,D320,Entrada_Dados_Ano_2012!$AL$264:$AL$501)</f>
        <v>0</v>
      </c>
      <c r="AI320" s="40">
        <f>SUMIF(Entrada_Dados_Ano_2012!$C$264:$C$501,D320,Entrada_Dados_Ano_2012!$AM$264:$AM$501)</f>
        <v>0</v>
      </c>
      <c r="AJ320" s="145">
        <f>SUMIF(Entrada_Dados_Ano_2012!$C$264:$C$501,D320,Entrada_Dados_Ano_2012!$AN$264:$AN$501)</f>
        <v>0</v>
      </c>
      <c r="AK320" s="142">
        <f>SUMIF(Entrada_Dados_Ano_2012!$C$264:$C$501,D320,Entrada_Dados_Ano_2012!$AT$264:$AT$501)</f>
        <v>0</v>
      </c>
      <c r="AL320" s="40">
        <f>SUMIF(Entrada_Dados_Ano_2012!$C$264:$C$501,D320,Entrada_Dados_Ano_2012!$AU$264:$AU$501)</f>
        <v>0</v>
      </c>
      <c r="AM320" s="40">
        <f>SUMIF(Entrada_Dados_Ano_2012!$C$264:$C$501,D320,Entrada_Dados_Ano_2012!$AV$264:$AV$501)</f>
        <v>0</v>
      </c>
      <c r="AN320" s="40">
        <f>SUMIF(Entrada_Dados_Ano_2012!$C$264:$C$501,D320,Entrada_Dados_Ano_2012!$AW$264:$AW$501)</f>
        <v>0</v>
      </c>
      <c r="AO320" s="40">
        <f>SUMIF(Entrada_Dados_Ano_2012!$C$264:$C$501,D320,Entrada_Dados_Ano_2012!$AX$264:$AX$501)</f>
        <v>0</v>
      </c>
      <c r="AP320" s="40">
        <f>SUMIF(Entrada_Dados_Ano_2012!$C$264:$C$501,D320,Entrada_Dados_Ano_2012!$AY$264:$AY$501)</f>
        <v>0</v>
      </c>
      <c r="AQ320" s="40">
        <f>SUMIF(Entrada_Dados_Ano_2012!$C$264:$C$501,D320,Entrada_Dados_Ano_2012!$AZ$264:$AZ$501)</f>
        <v>0</v>
      </c>
      <c r="AR320" s="40">
        <f>SUMIF(Entrada_Dados_Ano_2012!$C$264:$C$501,D320,Entrada_Dados_Ano_2012!$BA$264:$BA$501)</f>
        <v>0</v>
      </c>
      <c r="AS320" s="40">
        <f>SUMIF(Entrada_Dados_Ano_2012!$C$264:$C$501,D320,Entrada_Dados_Ano_2012!$BB$264:$BB$501)</f>
        <v>0</v>
      </c>
      <c r="AT320" s="40">
        <f>SUMIF(Entrada_Dados_Ano_2012!$C$264:$C$501,D320,Entrada_Dados_Ano_2012!$BC$264:$BC$501)</f>
        <v>0</v>
      </c>
      <c r="AU320" s="40">
        <f>SUMIF(Entrada_Dados_Ano_2012!$C$264:$C$501,D320,Entrada_Dados_Ano_2012!$BD$264:$BD$501)</f>
        <v>0</v>
      </c>
      <c r="AV320" s="40">
        <f>SUMIF(Entrada_Dados_Ano_2012!$C$264:$C$501,D320,Entrada_Dados_Ano_2012!$BE$264:$BE$501)</f>
        <v>0</v>
      </c>
      <c r="AW320" s="40">
        <f>SUMIF(Entrada_Dados_Ano_2012!$C$264:$C$501,D320,Entrada_Dados_Ano_2012!$BF$264:$BF$501)</f>
        <v>0</v>
      </c>
      <c r="AX320" s="40">
        <f>SUMIF(Entrada_Dados_Ano_2012!$C$264:$C$501,D320,Entrada_Dados_Ano_2012!$BG$264:$BG$501)</f>
        <v>0</v>
      </c>
      <c r="AY320" s="40">
        <f>SUMIF(Entrada_Dados_Ano_2012!$C$264:$C$501,D320,Entrada_Dados_Ano_2012!$BH$264:$BH$501)</f>
        <v>0</v>
      </c>
      <c r="AZ320" s="40">
        <f>SUMIF(Entrada_Dados_Ano_2012!$C$264:$C$501,D320,Entrada_Dados_Ano_2012!$BI$264:$BI$501)</f>
        <v>0</v>
      </c>
      <c r="BA320" s="55"/>
    </row>
    <row r="321" spans="1:53" ht="12.75" customHeight="1" x14ac:dyDescent="0.2">
      <c r="A321" s="123"/>
      <c r="B321" s="124">
        <v>60</v>
      </c>
      <c r="C321" s="121" t="s">
        <v>23</v>
      </c>
      <c r="D321" s="126" t="s">
        <v>30</v>
      </c>
      <c r="E321" s="40">
        <f>SUMIF(Entrada_Dados_Ano_2012!$C$264:$C$501,D321,Entrada_Dados_Ano_2012!$D$264:$D$501)</f>
        <v>10</v>
      </c>
      <c r="F321" s="40">
        <f>SUMIF(Entrada_Dados_Ano_2012!$C$264:$C$501,D321,Entrada_Dados_Ano_2012!$E$264:$E$501)</f>
        <v>0</v>
      </c>
      <c r="G321" s="40">
        <f>SUMIF(Entrada_Dados_Ano_2012!$C$264:$C$501,D321,Entrada_Dados_Ano_2012!$F$264:$F$501)</f>
        <v>0</v>
      </c>
      <c r="H321" s="40">
        <f>SUMIF(Entrada_Dados_Ano_2012!$C$264:$C$501,D321,Entrada_Dados_Ano_2012!$G$264:$G$501)</f>
        <v>410</v>
      </c>
      <c r="I321" s="40">
        <f>SUMIF(Entrada_Dados_Ano_2012!$C$264:$C$501,D321,Entrada_Dados_Ano_2012!$H$264:$H$501)</f>
        <v>0</v>
      </c>
      <c r="J321" s="40">
        <f>SUMIF(Entrada_Dados_Ano_2012!$C$264:$C$501,D321,Entrada_Dados_Ano_2012!$I$264:$I$501)</f>
        <v>0</v>
      </c>
      <c r="K321" s="40">
        <f>SUMIF(Entrada_Dados_Ano_2012!$C$264:$C$501,D321,Entrada_Dados_Ano_2012!$J$264:$J$501)</f>
        <v>0</v>
      </c>
      <c r="L321" s="40">
        <f>SUMIF(Entrada_Dados_Ano_2012!$C$264:$C$501,D321,Entrada_Dados_Ano_2012!$K$264:$K$501)</f>
        <v>550</v>
      </c>
      <c r="M321" s="40">
        <f>SUMIF(Entrada_Dados_Ano_2012!$C$264:$C$501,D321,Entrada_Dados_Ano_2012!$L$264:$L$501)</f>
        <v>0</v>
      </c>
      <c r="N321" s="40">
        <f>SUMIF(Entrada_Dados_Ano_2012!$C$264:$C$501,D321,Entrada_Dados_Ano_2012!$M$264:$M$501)</f>
        <v>0</v>
      </c>
      <c r="O321" s="40">
        <f>SUMIF(Entrada_Dados_Ano_2012!$C$264:$C$501,D321,Entrada_Dados_Ano_2012!$N$264:$N$501)</f>
        <v>0</v>
      </c>
      <c r="P321" s="40">
        <f>SUMIF(Entrada_Dados_Ano_2012!$C$264:$C$501,D321,Entrada_Dados_Ano_2012!$O$264:$O$501)</f>
        <v>0</v>
      </c>
      <c r="Q321" s="40">
        <f>SUMIF(Entrada_Dados_Ano_2012!$C$264:$C$501,D321,Entrada_Dados_Ano_2012!$P$264:$P$501)</f>
        <v>0</v>
      </c>
      <c r="R321" s="40">
        <f>SUMIF(Entrada_Dados_Ano_2012!$C$264:$C$501,D321,Entrada_Dados_Ano_2012!$Q$264:$Q$501)</f>
        <v>0</v>
      </c>
      <c r="S321" s="40">
        <f>SUMIF(Entrada_Dados_Ano_2012!$C$264:$C$501,D321,Entrada_Dados_Ano_2012!$R$264:$R$501)</f>
        <v>0</v>
      </c>
      <c r="T321" s="145">
        <f>SUMIF(Entrada_Dados_Ano_2012!$C$264:$C$501,D321,Entrada_Dados_Ano_2012!$S$264:$S$501)</f>
        <v>0</v>
      </c>
      <c r="U321" s="142">
        <f>SUMIF(Entrada_Dados_Ano_2012!$C$264:$C$501,D321,Entrada_Dados_Ano_2012!$Y$264:$Y$501)</f>
        <v>10</v>
      </c>
      <c r="V321" s="40">
        <f>SUMIF(Entrada_Dados_Ano_2012!$C$264:$C$501,D321,Entrada_Dados_Ano_2012!$Z$264:$Z$501)</f>
        <v>0</v>
      </c>
      <c r="W321" s="40">
        <f>SUMIF(Entrada_Dados_Ano_2012!$C$264:$C$501,D321,Entrada_Dados_Ano_2012!$AA$264:$AA$501)</f>
        <v>0</v>
      </c>
      <c r="X321" s="40">
        <f>SUMIF(Entrada_Dados_Ano_2012!$C$264:$C$501,D321,Entrada_Dados_Ano_2012!$AB$264:$AB$501)</f>
        <v>410</v>
      </c>
      <c r="Y321" s="40">
        <f>SUMIF(Entrada_Dados_Ano_2012!$C$264:$C$501,D321,Entrada_Dados_Ano_2012!$AC$264:$AC$501)</f>
        <v>0</v>
      </c>
      <c r="Z321" s="40">
        <f>SUMIF(Entrada_Dados_Ano_2012!$C$264:$C$501,D321,Entrada_Dados_Ano_2012!$AD$264:$AD$501)</f>
        <v>0</v>
      </c>
      <c r="AA321" s="40">
        <f>SUMIF(Entrada_Dados_Ano_2012!$C$264:$C$501,D321,Entrada_Dados_Ano_2012!$AE$264:$AE$501)</f>
        <v>0</v>
      </c>
      <c r="AB321" s="40">
        <f>SUMIF(Entrada_Dados_Ano_2012!$C$264:$C$501,D321,Entrada_Dados_Ano_2012!$AF$264:$AF$501)</f>
        <v>550</v>
      </c>
      <c r="AC321" s="40">
        <f>SUMIF(Entrada_Dados_Ano_2012!$C$264:$C$501,D321,Entrada_Dados_Ano_2012!$AG$264:$AG$501)</f>
        <v>0</v>
      </c>
      <c r="AD321" s="40">
        <f>SUMIF(Entrada_Dados_Ano_2012!$C$264:$C$501,D321,Entrada_Dados_Ano_2012!$AH$264:$AH$501)</f>
        <v>0</v>
      </c>
      <c r="AE321" s="40">
        <f>SUMIF(Entrada_Dados_Ano_2012!$C$264:$C$501,D321,Entrada_Dados_Ano_2012!$AI$264:$AI$501)</f>
        <v>0</v>
      </c>
      <c r="AF321" s="40">
        <f>SUMIF(Entrada_Dados_Ano_2012!$C$264:$C$501,D321,Entrada_Dados_Ano_2012!$AJ$264:$AJ$501)</f>
        <v>0</v>
      </c>
      <c r="AG321" s="40">
        <f>SUMIF(Entrada_Dados_Ano_2012!$C$264:$C$501,D321,Entrada_Dados_Ano_2012!$AK$264:$AK$501)</f>
        <v>0</v>
      </c>
      <c r="AH321" s="40">
        <f>SUMIF(Entrada_Dados_Ano_2012!$C$264:$C$501,D321,Entrada_Dados_Ano_2012!$AL$264:$AL$501)</f>
        <v>0</v>
      </c>
      <c r="AI321" s="40">
        <f>SUMIF(Entrada_Dados_Ano_2012!$C$264:$C$501,D321,Entrada_Dados_Ano_2012!$AM$264:$AM$501)</f>
        <v>0</v>
      </c>
      <c r="AJ321" s="145">
        <f>SUMIF(Entrada_Dados_Ano_2012!$C$264:$C$501,D321,Entrada_Dados_Ano_2012!$AN$264:$AN$501)</f>
        <v>0</v>
      </c>
      <c r="AK321" s="142">
        <f>SUMIF(Entrada_Dados_Ano_2012!$C$264:$C$501,D321,Entrada_Dados_Ano_2012!$AT$264:$AT$501)</f>
        <v>90</v>
      </c>
      <c r="AL321" s="40">
        <f>SUMIF(Entrada_Dados_Ano_2012!$C$264:$C$501,D321,Entrada_Dados_Ano_2012!$AU$264:$AU$501)</f>
        <v>0</v>
      </c>
      <c r="AM321" s="40">
        <f>SUMIF(Entrada_Dados_Ano_2012!$C$264:$C$501,D321,Entrada_Dados_Ano_2012!$AV$264:$AV$501)</f>
        <v>0</v>
      </c>
      <c r="AN321" s="40">
        <f>SUMIF(Entrada_Dados_Ano_2012!$C$264:$C$501,D321,Entrada_Dados_Ano_2012!$AW$264:$AW$501)</f>
        <v>1200</v>
      </c>
      <c r="AO321" s="40">
        <f>SUMIF(Entrada_Dados_Ano_2012!$C$264:$C$501,D321,Entrada_Dados_Ano_2012!$AX$264:$AX$501)</f>
        <v>0</v>
      </c>
      <c r="AP321" s="40">
        <f>SUMIF(Entrada_Dados_Ano_2012!$C$264:$C$501,D321,Entrada_Dados_Ano_2012!$AY$264:$AY$501)</f>
        <v>0</v>
      </c>
      <c r="AQ321" s="40">
        <f>SUMIF(Entrada_Dados_Ano_2012!$C$264:$C$501,D321,Entrada_Dados_Ano_2012!$AZ$264:$AZ$501)</f>
        <v>0</v>
      </c>
      <c r="AR321" s="40">
        <f>SUMIF(Entrada_Dados_Ano_2012!$C$264:$C$501,D321,Entrada_Dados_Ano_2012!$BA$264:$BA$501)</f>
        <v>6500</v>
      </c>
      <c r="AS321" s="40">
        <f>SUMIF(Entrada_Dados_Ano_2012!$C$264:$C$501,D321,Entrada_Dados_Ano_2012!$BB$264:$BB$501)</f>
        <v>0</v>
      </c>
      <c r="AT321" s="40">
        <f>SUMIF(Entrada_Dados_Ano_2012!$C$264:$C$501,D321,Entrada_Dados_Ano_2012!$BC$264:$BC$501)</f>
        <v>0</v>
      </c>
      <c r="AU321" s="40">
        <f>SUMIF(Entrada_Dados_Ano_2012!$C$264:$C$501,D321,Entrada_Dados_Ano_2012!$BD$264:$BD$501)</f>
        <v>0</v>
      </c>
      <c r="AV321" s="40">
        <f>SUMIF(Entrada_Dados_Ano_2012!$C$264:$C$501,D321,Entrada_Dados_Ano_2012!$BE$264:$BE$501)</f>
        <v>0</v>
      </c>
      <c r="AW321" s="40">
        <f>SUMIF(Entrada_Dados_Ano_2012!$C$264:$C$501,D321,Entrada_Dados_Ano_2012!$BF$264:$BF$501)</f>
        <v>0</v>
      </c>
      <c r="AX321" s="40">
        <f>SUMIF(Entrada_Dados_Ano_2012!$C$264:$C$501,D321,Entrada_Dados_Ano_2012!$BG$264:$BG$501)</f>
        <v>0</v>
      </c>
      <c r="AY321" s="40">
        <f>SUMIF(Entrada_Dados_Ano_2012!$C$264:$C$501,D321,Entrada_Dados_Ano_2012!$BH$264:$BH$501)</f>
        <v>0</v>
      </c>
      <c r="AZ321" s="40">
        <f>SUMIF(Entrada_Dados_Ano_2012!$C$264:$C$501,D321,Entrada_Dados_Ano_2012!$BI$264:$BI$501)</f>
        <v>0</v>
      </c>
      <c r="BA321" s="55"/>
    </row>
    <row r="322" spans="1:53" ht="12.75" customHeight="1" x14ac:dyDescent="0.2">
      <c r="A322" s="123"/>
      <c r="B322" s="124">
        <v>61</v>
      </c>
      <c r="C322" s="121" t="s">
        <v>342</v>
      </c>
      <c r="D322" s="126" t="s">
        <v>117</v>
      </c>
      <c r="E322" s="40">
        <f>SUMIF(Entrada_Dados_Ano_2012!$C$264:$C$501,D322,Entrada_Dados_Ano_2012!$D$264:$D$501)</f>
        <v>0</v>
      </c>
      <c r="F322" s="40">
        <f>SUMIF(Entrada_Dados_Ano_2012!$C$264:$C$501,D322,Entrada_Dados_Ano_2012!$E$264:$E$501)</f>
        <v>50</v>
      </c>
      <c r="G322" s="40">
        <f>SUMIF(Entrada_Dados_Ano_2012!$C$264:$C$501,D322,Entrada_Dados_Ano_2012!$F$264:$F$501)</f>
        <v>0</v>
      </c>
      <c r="H322" s="40">
        <f>SUMIF(Entrada_Dados_Ano_2012!$C$264:$C$501,D322,Entrada_Dados_Ano_2012!$G$264:$G$501)</f>
        <v>30</v>
      </c>
      <c r="I322" s="40">
        <f>SUMIF(Entrada_Dados_Ano_2012!$C$264:$C$501,D322,Entrada_Dados_Ano_2012!$H$264:$H$501)</f>
        <v>0</v>
      </c>
      <c r="J322" s="40">
        <f>SUMIF(Entrada_Dados_Ano_2012!$C$264:$C$501,D322,Entrada_Dados_Ano_2012!$I$264:$I$501)</f>
        <v>0</v>
      </c>
      <c r="K322" s="40">
        <f>SUMIF(Entrada_Dados_Ano_2012!$C$264:$C$501,D322,Entrada_Dados_Ano_2012!$J$264:$J$501)</f>
        <v>0</v>
      </c>
      <c r="L322" s="40">
        <f>SUMIF(Entrada_Dados_Ano_2012!$C$264:$C$501,D322,Entrada_Dados_Ano_2012!$K$264:$K$501)</f>
        <v>60</v>
      </c>
      <c r="M322" s="40">
        <f>SUMIF(Entrada_Dados_Ano_2012!$C$264:$C$501,D322,Entrada_Dados_Ano_2012!$L$264:$L$501)</f>
        <v>0</v>
      </c>
      <c r="N322" s="40">
        <f>SUMIF(Entrada_Dados_Ano_2012!$C$264:$C$501,D322,Entrada_Dados_Ano_2012!$M$264:$M$501)</f>
        <v>0</v>
      </c>
      <c r="O322" s="40">
        <f>SUMIF(Entrada_Dados_Ano_2012!$C$264:$C$501,D322,Entrada_Dados_Ano_2012!$N$264:$N$501)</f>
        <v>0</v>
      </c>
      <c r="P322" s="40">
        <f>SUMIF(Entrada_Dados_Ano_2012!$C$264:$C$501,D322,Entrada_Dados_Ano_2012!$O$264:$O$501)</f>
        <v>0</v>
      </c>
      <c r="Q322" s="40">
        <f>SUMIF(Entrada_Dados_Ano_2012!$C$264:$C$501,D322,Entrada_Dados_Ano_2012!$P$264:$P$501)</f>
        <v>0</v>
      </c>
      <c r="R322" s="40">
        <f>SUMIF(Entrada_Dados_Ano_2012!$C$264:$C$501,D322,Entrada_Dados_Ano_2012!$Q$264:$Q$501)</f>
        <v>3</v>
      </c>
      <c r="S322" s="40">
        <f>SUMIF(Entrada_Dados_Ano_2012!$C$264:$C$501,D322,Entrada_Dados_Ano_2012!$R$264:$R$501)</f>
        <v>30</v>
      </c>
      <c r="T322" s="145">
        <f>SUMIF(Entrada_Dados_Ano_2012!$C$264:$C$501,D322,Entrada_Dados_Ano_2012!$S$264:$S$501)</f>
        <v>0</v>
      </c>
      <c r="U322" s="142">
        <f>SUMIF(Entrada_Dados_Ano_2012!$C$264:$C$501,D322,Entrada_Dados_Ano_2012!$Y$264:$Y$501)</f>
        <v>0</v>
      </c>
      <c r="V322" s="40">
        <f>SUMIF(Entrada_Dados_Ano_2012!$C$264:$C$501,D322,Entrada_Dados_Ano_2012!$Z$264:$Z$501)</f>
        <v>50</v>
      </c>
      <c r="W322" s="40">
        <f>SUMIF(Entrada_Dados_Ano_2012!$C$264:$C$501,D322,Entrada_Dados_Ano_2012!$AA$264:$AA$501)</f>
        <v>0</v>
      </c>
      <c r="X322" s="40">
        <f>SUMIF(Entrada_Dados_Ano_2012!$C$264:$C$501,D322,Entrada_Dados_Ano_2012!$AB$264:$AB$501)</f>
        <v>30</v>
      </c>
      <c r="Y322" s="40">
        <f>SUMIF(Entrada_Dados_Ano_2012!$C$264:$C$501,D322,Entrada_Dados_Ano_2012!$AC$264:$AC$501)</f>
        <v>0</v>
      </c>
      <c r="Z322" s="40">
        <f>SUMIF(Entrada_Dados_Ano_2012!$C$264:$C$501,D322,Entrada_Dados_Ano_2012!$AD$264:$AD$501)</f>
        <v>0</v>
      </c>
      <c r="AA322" s="40">
        <f>SUMIF(Entrada_Dados_Ano_2012!$C$264:$C$501,D322,Entrada_Dados_Ano_2012!$AE$264:$AE$501)</f>
        <v>0</v>
      </c>
      <c r="AB322" s="40">
        <f>SUMIF(Entrada_Dados_Ano_2012!$C$264:$C$501,D322,Entrada_Dados_Ano_2012!$AF$264:$AF$501)</f>
        <v>60</v>
      </c>
      <c r="AC322" s="40">
        <f>SUMIF(Entrada_Dados_Ano_2012!$C$264:$C$501,D322,Entrada_Dados_Ano_2012!$AG$264:$AG$501)</f>
        <v>0</v>
      </c>
      <c r="AD322" s="40">
        <f>SUMIF(Entrada_Dados_Ano_2012!$C$264:$C$501,D322,Entrada_Dados_Ano_2012!$AH$264:$AH$501)</f>
        <v>0</v>
      </c>
      <c r="AE322" s="40">
        <f>SUMIF(Entrada_Dados_Ano_2012!$C$264:$C$501,D322,Entrada_Dados_Ano_2012!$AI$264:$AI$501)</f>
        <v>0</v>
      </c>
      <c r="AF322" s="40">
        <f>SUMIF(Entrada_Dados_Ano_2012!$C$264:$C$501,D322,Entrada_Dados_Ano_2012!$AJ$264:$AJ$501)</f>
        <v>0</v>
      </c>
      <c r="AG322" s="40">
        <f>SUMIF(Entrada_Dados_Ano_2012!$C$264:$C$501,D322,Entrada_Dados_Ano_2012!$AK$264:$AK$501)</f>
        <v>0</v>
      </c>
      <c r="AH322" s="40">
        <f>SUMIF(Entrada_Dados_Ano_2012!$C$264:$C$501,D322,Entrada_Dados_Ano_2012!$AL$264:$AL$501)</f>
        <v>3</v>
      </c>
      <c r="AI322" s="40">
        <f>SUMIF(Entrada_Dados_Ano_2012!$C$264:$C$501,D322,Entrada_Dados_Ano_2012!$AM$264:$AM$501)</f>
        <v>30</v>
      </c>
      <c r="AJ322" s="145">
        <f>SUMIF(Entrada_Dados_Ano_2012!$C$264:$C$501,D322,Entrada_Dados_Ano_2012!$AN$264:$AN$501)</f>
        <v>0</v>
      </c>
      <c r="AK322" s="142">
        <f>SUMIF(Entrada_Dados_Ano_2012!$C$264:$C$501,D322,Entrada_Dados_Ano_2012!$AT$264:$AT$501)</f>
        <v>0</v>
      </c>
      <c r="AL322" s="40">
        <f>SUMIF(Entrada_Dados_Ano_2012!$C$264:$C$501,D322,Entrada_Dados_Ano_2012!$AU$264:$AU$501)</f>
        <v>880</v>
      </c>
      <c r="AM322" s="40">
        <f>SUMIF(Entrada_Dados_Ano_2012!$C$264:$C$501,D322,Entrada_Dados_Ano_2012!$AV$264:$AV$501)</f>
        <v>0</v>
      </c>
      <c r="AN322" s="40">
        <f>SUMIF(Entrada_Dados_Ano_2012!$C$264:$C$501,D322,Entrada_Dados_Ano_2012!$AW$264:$AW$501)</f>
        <v>60</v>
      </c>
      <c r="AO322" s="40">
        <f>SUMIF(Entrada_Dados_Ano_2012!$C$264:$C$501,D322,Entrada_Dados_Ano_2012!$AX$264:$AX$501)</f>
        <v>0</v>
      </c>
      <c r="AP322" s="40">
        <f>SUMIF(Entrada_Dados_Ano_2012!$C$264:$C$501,D322,Entrada_Dados_Ano_2012!$AY$264:$AY$501)</f>
        <v>0</v>
      </c>
      <c r="AQ322" s="40">
        <f>SUMIF(Entrada_Dados_Ano_2012!$C$264:$C$501,D322,Entrada_Dados_Ano_2012!$AZ$264:$AZ$501)</f>
        <v>0</v>
      </c>
      <c r="AR322" s="40">
        <f>SUMIF(Entrada_Dados_Ano_2012!$C$264:$C$501,D322,Entrada_Dados_Ano_2012!$BA$264:$BA$501)</f>
        <v>1200</v>
      </c>
      <c r="AS322" s="40">
        <f>SUMIF(Entrada_Dados_Ano_2012!$C$264:$C$501,D322,Entrada_Dados_Ano_2012!$BB$264:$BB$501)</f>
        <v>0</v>
      </c>
      <c r="AT322" s="40">
        <f>SUMIF(Entrada_Dados_Ano_2012!$C$264:$C$501,D322,Entrada_Dados_Ano_2012!$BC$264:$BC$501)</f>
        <v>0</v>
      </c>
      <c r="AU322" s="40">
        <f>SUMIF(Entrada_Dados_Ano_2012!$C$264:$C$501,D322,Entrada_Dados_Ano_2012!$BD$264:$BD$501)</f>
        <v>0</v>
      </c>
      <c r="AV322" s="40">
        <f>SUMIF(Entrada_Dados_Ano_2012!$C$264:$C$501,D322,Entrada_Dados_Ano_2012!$BE$264:$BE$501)</f>
        <v>0</v>
      </c>
      <c r="AW322" s="40">
        <f>SUMIF(Entrada_Dados_Ano_2012!$C$264:$C$501,D322,Entrada_Dados_Ano_2012!$BF$264:$BF$501)</f>
        <v>0</v>
      </c>
      <c r="AX322" s="40">
        <f>SUMIF(Entrada_Dados_Ano_2012!$C$264:$C$501,D322,Entrada_Dados_Ano_2012!$BG$264:$BG$501)</f>
        <v>90</v>
      </c>
      <c r="AY322" s="40">
        <f>SUMIF(Entrada_Dados_Ano_2012!$C$264:$C$501,D322,Entrada_Dados_Ano_2012!$BH$264:$BH$501)</f>
        <v>300</v>
      </c>
      <c r="AZ322" s="40">
        <f>SUMIF(Entrada_Dados_Ano_2012!$C$264:$C$501,D322,Entrada_Dados_Ano_2012!$BI$264:$BI$501)</f>
        <v>0</v>
      </c>
      <c r="BA322" s="55"/>
    </row>
    <row r="323" spans="1:53" ht="12.75" customHeight="1" x14ac:dyDescent="0.2">
      <c r="A323" s="123"/>
      <c r="B323" s="124">
        <v>62</v>
      </c>
      <c r="C323" s="121" t="s">
        <v>343</v>
      </c>
      <c r="D323" s="126" t="s">
        <v>118</v>
      </c>
      <c r="E323" s="40">
        <f>SUMIF(Entrada_Dados_Ano_2012!$C$264:$C$501,D323,Entrada_Dados_Ano_2012!$D$264:$D$501)</f>
        <v>0</v>
      </c>
      <c r="F323" s="40">
        <f>SUMIF(Entrada_Dados_Ano_2012!$C$264:$C$501,D323,Entrada_Dados_Ano_2012!$E$264:$E$501)</f>
        <v>60</v>
      </c>
      <c r="G323" s="40">
        <f>SUMIF(Entrada_Dados_Ano_2012!$C$264:$C$501,D323,Entrada_Dados_Ano_2012!$F$264:$F$501)</f>
        <v>0</v>
      </c>
      <c r="H323" s="40">
        <f>SUMIF(Entrada_Dados_Ano_2012!$C$264:$C$501,D323,Entrada_Dados_Ano_2012!$G$264:$G$501)</f>
        <v>8</v>
      </c>
      <c r="I323" s="40">
        <f>SUMIF(Entrada_Dados_Ano_2012!$C$264:$C$501,D323,Entrada_Dados_Ano_2012!$H$264:$H$501)</f>
        <v>0</v>
      </c>
      <c r="J323" s="40">
        <f>SUMIF(Entrada_Dados_Ano_2012!$C$264:$C$501,D323,Entrada_Dados_Ano_2012!$I$264:$I$501)</f>
        <v>0</v>
      </c>
      <c r="K323" s="40">
        <f>SUMIF(Entrada_Dados_Ano_2012!$C$264:$C$501,D323,Entrada_Dados_Ano_2012!$J$264:$J$501)</f>
        <v>0</v>
      </c>
      <c r="L323" s="40">
        <f>SUMIF(Entrada_Dados_Ano_2012!$C$264:$C$501,D323,Entrada_Dados_Ano_2012!$K$264:$K$501)</f>
        <v>0</v>
      </c>
      <c r="M323" s="40">
        <f>SUMIF(Entrada_Dados_Ano_2012!$C$264:$C$501,D323,Entrada_Dados_Ano_2012!$L$264:$L$501)</f>
        <v>0</v>
      </c>
      <c r="N323" s="40">
        <f>SUMIF(Entrada_Dados_Ano_2012!$C$264:$C$501,D323,Entrada_Dados_Ano_2012!$M$264:$M$501)</f>
        <v>0</v>
      </c>
      <c r="O323" s="40">
        <f>SUMIF(Entrada_Dados_Ano_2012!$C$264:$C$501,D323,Entrada_Dados_Ano_2012!$N$264:$N$501)</f>
        <v>0</v>
      </c>
      <c r="P323" s="40">
        <f>SUMIF(Entrada_Dados_Ano_2012!$C$264:$C$501,D323,Entrada_Dados_Ano_2012!$O$264:$O$501)</f>
        <v>0</v>
      </c>
      <c r="Q323" s="40">
        <f>SUMIF(Entrada_Dados_Ano_2012!$C$264:$C$501,D323,Entrada_Dados_Ano_2012!$P$264:$P$501)</f>
        <v>0</v>
      </c>
      <c r="R323" s="40">
        <f>SUMIF(Entrada_Dados_Ano_2012!$C$264:$C$501,D323,Entrada_Dados_Ano_2012!$Q$264:$Q$501)</f>
        <v>0</v>
      </c>
      <c r="S323" s="40">
        <f>SUMIF(Entrada_Dados_Ano_2012!$C$264:$C$501,D323,Entrada_Dados_Ano_2012!$R$264:$R$501)</f>
        <v>0</v>
      </c>
      <c r="T323" s="145">
        <f>SUMIF(Entrada_Dados_Ano_2012!$C$264:$C$501,D323,Entrada_Dados_Ano_2012!$S$264:$S$501)</f>
        <v>0</v>
      </c>
      <c r="U323" s="142">
        <f>SUMIF(Entrada_Dados_Ano_2012!$C$264:$C$501,D323,Entrada_Dados_Ano_2012!$Y$264:$Y$501)</f>
        <v>0</v>
      </c>
      <c r="V323" s="40">
        <f>SUMIF(Entrada_Dados_Ano_2012!$C$264:$C$501,D323,Entrada_Dados_Ano_2012!$Z$264:$Z$501)</f>
        <v>60</v>
      </c>
      <c r="W323" s="40">
        <f>SUMIF(Entrada_Dados_Ano_2012!$C$264:$C$501,D323,Entrada_Dados_Ano_2012!$AA$264:$AA$501)</f>
        <v>0</v>
      </c>
      <c r="X323" s="40">
        <f>SUMIF(Entrada_Dados_Ano_2012!$C$264:$C$501,D323,Entrada_Dados_Ano_2012!$AB$264:$AB$501)</f>
        <v>8</v>
      </c>
      <c r="Y323" s="40">
        <f>SUMIF(Entrada_Dados_Ano_2012!$C$264:$C$501,D323,Entrada_Dados_Ano_2012!$AC$264:$AC$501)</f>
        <v>0</v>
      </c>
      <c r="Z323" s="40">
        <f>SUMIF(Entrada_Dados_Ano_2012!$C$264:$C$501,D323,Entrada_Dados_Ano_2012!$AD$264:$AD$501)</f>
        <v>0</v>
      </c>
      <c r="AA323" s="40">
        <f>SUMIF(Entrada_Dados_Ano_2012!$C$264:$C$501,D323,Entrada_Dados_Ano_2012!$AE$264:$AE$501)</f>
        <v>0</v>
      </c>
      <c r="AB323" s="40">
        <f>SUMIF(Entrada_Dados_Ano_2012!$C$264:$C$501,D323,Entrada_Dados_Ano_2012!$AF$264:$AF$501)</f>
        <v>0</v>
      </c>
      <c r="AC323" s="40">
        <f>SUMIF(Entrada_Dados_Ano_2012!$C$264:$C$501,D323,Entrada_Dados_Ano_2012!$AG$264:$AG$501)</f>
        <v>0</v>
      </c>
      <c r="AD323" s="40">
        <f>SUMIF(Entrada_Dados_Ano_2012!$C$264:$C$501,D323,Entrada_Dados_Ano_2012!$AH$264:$AH$501)</f>
        <v>0</v>
      </c>
      <c r="AE323" s="40">
        <f>SUMIF(Entrada_Dados_Ano_2012!$C$264:$C$501,D323,Entrada_Dados_Ano_2012!$AI$264:$AI$501)</f>
        <v>0</v>
      </c>
      <c r="AF323" s="40">
        <f>SUMIF(Entrada_Dados_Ano_2012!$C$264:$C$501,D323,Entrada_Dados_Ano_2012!$AJ$264:$AJ$501)</f>
        <v>0</v>
      </c>
      <c r="AG323" s="40">
        <f>SUMIF(Entrada_Dados_Ano_2012!$C$264:$C$501,D323,Entrada_Dados_Ano_2012!$AK$264:$AK$501)</f>
        <v>0</v>
      </c>
      <c r="AH323" s="40">
        <f>SUMIF(Entrada_Dados_Ano_2012!$C$264:$C$501,D323,Entrada_Dados_Ano_2012!$AL$264:$AL$501)</f>
        <v>0</v>
      </c>
      <c r="AI323" s="40">
        <f>SUMIF(Entrada_Dados_Ano_2012!$C$264:$C$501,D323,Entrada_Dados_Ano_2012!$AM$264:$AM$501)</f>
        <v>0</v>
      </c>
      <c r="AJ323" s="145">
        <f>SUMIF(Entrada_Dados_Ano_2012!$C$264:$C$501,D323,Entrada_Dados_Ano_2012!$AN$264:$AN$501)</f>
        <v>0</v>
      </c>
      <c r="AK323" s="142">
        <f>SUMIF(Entrada_Dados_Ano_2012!$C$264:$C$501,D323,Entrada_Dados_Ano_2012!$AT$264:$AT$501)</f>
        <v>0</v>
      </c>
      <c r="AL323" s="40">
        <f>SUMIF(Entrada_Dados_Ano_2012!$C$264:$C$501,D323,Entrada_Dados_Ano_2012!$AU$264:$AU$501)</f>
        <v>480</v>
      </c>
      <c r="AM323" s="40">
        <f>SUMIF(Entrada_Dados_Ano_2012!$C$264:$C$501,D323,Entrada_Dados_Ano_2012!$AV$264:$AV$501)</f>
        <v>0</v>
      </c>
      <c r="AN323" s="40">
        <f>SUMIF(Entrada_Dados_Ano_2012!$C$264:$C$501,D323,Entrada_Dados_Ano_2012!$AW$264:$AW$501)</f>
        <v>4</v>
      </c>
      <c r="AO323" s="40">
        <f>SUMIF(Entrada_Dados_Ano_2012!$C$264:$C$501,D323,Entrada_Dados_Ano_2012!$AX$264:$AX$501)</f>
        <v>0</v>
      </c>
      <c r="AP323" s="40">
        <f>SUMIF(Entrada_Dados_Ano_2012!$C$264:$C$501,D323,Entrada_Dados_Ano_2012!$AY$264:$AY$501)</f>
        <v>0</v>
      </c>
      <c r="AQ323" s="40">
        <f>SUMIF(Entrada_Dados_Ano_2012!$C$264:$C$501,D323,Entrada_Dados_Ano_2012!$AZ$264:$AZ$501)</f>
        <v>0</v>
      </c>
      <c r="AR323" s="40">
        <f>SUMIF(Entrada_Dados_Ano_2012!$C$264:$C$501,D323,Entrada_Dados_Ano_2012!$BA$264:$BA$501)</f>
        <v>0</v>
      </c>
      <c r="AS323" s="40">
        <f>SUMIF(Entrada_Dados_Ano_2012!$C$264:$C$501,D323,Entrada_Dados_Ano_2012!$BB$264:$BB$501)</f>
        <v>0</v>
      </c>
      <c r="AT323" s="40">
        <f>SUMIF(Entrada_Dados_Ano_2012!$C$264:$C$501,D323,Entrada_Dados_Ano_2012!$BC$264:$BC$501)</f>
        <v>0</v>
      </c>
      <c r="AU323" s="40">
        <f>SUMIF(Entrada_Dados_Ano_2012!$C$264:$C$501,D323,Entrada_Dados_Ano_2012!$BD$264:$BD$501)</f>
        <v>0</v>
      </c>
      <c r="AV323" s="40">
        <f>SUMIF(Entrada_Dados_Ano_2012!$C$264:$C$501,D323,Entrada_Dados_Ano_2012!$BE$264:$BE$501)</f>
        <v>0</v>
      </c>
      <c r="AW323" s="40">
        <f>SUMIF(Entrada_Dados_Ano_2012!$C$264:$C$501,D323,Entrada_Dados_Ano_2012!$BF$264:$BF$501)</f>
        <v>0</v>
      </c>
      <c r="AX323" s="40">
        <f>SUMIF(Entrada_Dados_Ano_2012!$C$264:$C$501,D323,Entrada_Dados_Ano_2012!$BG$264:$BG$501)</f>
        <v>0</v>
      </c>
      <c r="AY323" s="40">
        <f>SUMIF(Entrada_Dados_Ano_2012!$C$264:$C$501,D323,Entrada_Dados_Ano_2012!$BH$264:$BH$501)</f>
        <v>0</v>
      </c>
      <c r="AZ323" s="40">
        <f>SUMIF(Entrada_Dados_Ano_2012!$C$264:$C$501,D323,Entrada_Dados_Ano_2012!$BI$264:$BI$501)</f>
        <v>0</v>
      </c>
      <c r="BA323" s="55"/>
    </row>
    <row r="324" spans="1:53" ht="12.75" customHeight="1" x14ac:dyDescent="0.2">
      <c r="A324" s="123"/>
      <c r="B324" s="124">
        <v>63</v>
      </c>
      <c r="C324" s="121" t="s">
        <v>344</v>
      </c>
      <c r="D324" s="126" t="s">
        <v>119</v>
      </c>
      <c r="E324" s="40">
        <f>SUMIF(Entrada_Dados_Ano_2012!$C$264:$C$501,D324,Entrada_Dados_Ano_2012!$D$264:$D$501)</f>
        <v>0</v>
      </c>
      <c r="F324" s="40">
        <f>SUMIF(Entrada_Dados_Ano_2012!$C$264:$C$501,D324,Entrada_Dados_Ano_2012!$E$264:$E$501)</f>
        <v>125</v>
      </c>
      <c r="G324" s="40">
        <f>SUMIF(Entrada_Dados_Ano_2012!$C$264:$C$501,D324,Entrada_Dados_Ano_2012!$F$264:$F$501)</f>
        <v>0</v>
      </c>
      <c r="H324" s="40">
        <f>SUMIF(Entrada_Dados_Ano_2012!$C$264:$C$501,D324,Entrada_Dados_Ano_2012!$G$264:$G$501)</f>
        <v>0</v>
      </c>
      <c r="I324" s="40">
        <f>SUMIF(Entrada_Dados_Ano_2012!$C$264:$C$501,D324,Entrada_Dados_Ano_2012!$H$264:$H$501)</f>
        <v>0</v>
      </c>
      <c r="J324" s="40">
        <f>SUMIF(Entrada_Dados_Ano_2012!$C$264:$C$501,D324,Entrada_Dados_Ano_2012!$I$264:$I$501)</f>
        <v>0</v>
      </c>
      <c r="K324" s="40">
        <f>SUMIF(Entrada_Dados_Ano_2012!$C$264:$C$501,D324,Entrada_Dados_Ano_2012!$J$264:$J$501)</f>
        <v>0</v>
      </c>
      <c r="L324" s="40">
        <f>SUMIF(Entrada_Dados_Ano_2012!$C$264:$C$501,D324,Entrada_Dados_Ano_2012!$K$264:$K$501)</f>
        <v>0</v>
      </c>
      <c r="M324" s="40">
        <f>SUMIF(Entrada_Dados_Ano_2012!$C$264:$C$501,D324,Entrada_Dados_Ano_2012!$L$264:$L$501)</f>
        <v>0</v>
      </c>
      <c r="N324" s="40">
        <f>SUMIF(Entrada_Dados_Ano_2012!$C$264:$C$501,D324,Entrada_Dados_Ano_2012!$M$264:$M$501)</f>
        <v>0</v>
      </c>
      <c r="O324" s="40">
        <f>SUMIF(Entrada_Dados_Ano_2012!$C$264:$C$501,D324,Entrada_Dados_Ano_2012!$N$264:$N$501)</f>
        <v>0</v>
      </c>
      <c r="P324" s="40">
        <f>SUMIF(Entrada_Dados_Ano_2012!$C$264:$C$501,D324,Entrada_Dados_Ano_2012!$O$264:$O$501)</f>
        <v>0</v>
      </c>
      <c r="Q324" s="40">
        <f>SUMIF(Entrada_Dados_Ano_2012!$C$264:$C$501,D324,Entrada_Dados_Ano_2012!$P$264:$P$501)</f>
        <v>0</v>
      </c>
      <c r="R324" s="40">
        <f>SUMIF(Entrada_Dados_Ano_2012!$C$264:$C$501,D324,Entrada_Dados_Ano_2012!$Q$264:$Q$501)</f>
        <v>0</v>
      </c>
      <c r="S324" s="40">
        <f>SUMIF(Entrada_Dados_Ano_2012!$C$264:$C$501,D324,Entrada_Dados_Ano_2012!$R$264:$R$501)</f>
        <v>0</v>
      </c>
      <c r="T324" s="145">
        <f>SUMIF(Entrada_Dados_Ano_2012!$C$264:$C$501,D324,Entrada_Dados_Ano_2012!$S$264:$S$501)</f>
        <v>0</v>
      </c>
      <c r="U324" s="142">
        <f>SUMIF(Entrada_Dados_Ano_2012!$C$264:$C$501,D324,Entrada_Dados_Ano_2012!$Y$264:$Y$501)</f>
        <v>0</v>
      </c>
      <c r="V324" s="40">
        <f>SUMIF(Entrada_Dados_Ano_2012!$C$264:$C$501,D324,Entrada_Dados_Ano_2012!$Z$264:$Z$501)</f>
        <v>125</v>
      </c>
      <c r="W324" s="40">
        <f>SUMIF(Entrada_Dados_Ano_2012!$C$264:$C$501,D324,Entrada_Dados_Ano_2012!$AA$264:$AA$501)</f>
        <v>0</v>
      </c>
      <c r="X324" s="40">
        <f>SUMIF(Entrada_Dados_Ano_2012!$C$264:$C$501,D324,Entrada_Dados_Ano_2012!$AB$264:$AB$501)</f>
        <v>0</v>
      </c>
      <c r="Y324" s="40">
        <f>SUMIF(Entrada_Dados_Ano_2012!$C$264:$C$501,D324,Entrada_Dados_Ano_2012!$AC$264:$AC$501)</f>
        <v>0</v>
      </c>
      <c r="Z324" s="40">
        <f>SUMIF(Entrada_Dados_Ano_2012!$C$264:$C$501,D324,Entrada_Dados_Ano_2012!$AD$264:$AD$501)</f>
        <v>0</v>
      </c>
      <c r="AA324" s="40">
        <f>SUMIF(Entrada_Dados_Ano_2012!$C$264:$C$501,D324,Entrada_Dados_Ano_2012!$AE$264:$AE$501)</f>
        <v>0</v>
      </c>
      <c r="AB324" s="40">
        <f>SUMIF(Entrada_Dados_Ano_2012!$C$264:$C$501,D324,Entrada_Dados_Ano_2012!$AF$264:$AF$501)</f>
        <v>0</v>
      </c>
      <c r="AC324" s="40">
        <f>SUMIF(Entrada_Dados_Ano_2012!$C$264:$C$501,D324,Entrada_Dados_Ano_2012!$AG$264:$AG$501)</f>
        <v>0</v>
      </c>
      <c r="AD324" s="40">
        <f>SUMIF(Entrada_Dados_Ano_2012!$C$264:$C$501,D324,Entrada_Dados_Ano_2012!$AH$264:$AH$501)</f>
        <v>0</v>
      </c>
      <c r="AE324" s="40">
        <f>SUMIF(Entrada_Dados_Ano_2012!$C$264:$C$501,D324,Entrada_Dados_Ano_2012!$AI$264:$AI$501)</f>
        <v>0</v>
      </c>
      <c r="AF324" s="40">
        <f>SUMIF(Entrada_Dados_Ano_2012!$C$264:$C$501,D324,Entrada_Dados_Ano_2012!$AJ$264:$AJ$501)</f>
        <v>0</v>
      </c>
      <c r="AG324" s="40">
        <f>SUMIF(Entrada_Dados_Ano_2012!$C$264:$C$501,D324,Entrada_Dados_Ano_2012!$AK$264:$AK$501)</f>
        <v>0</v>
      </c>
      <c r="AH324" s="40">
        <f>SUMIF(Entrada_Dados_Ano_2012!$C$264:$C$501,D324,Entrada_Dados_Ano_2012!$AL$264:$AL$501)</f>
        <v>0</v>
      </c>
      <c r="AI324" s="40">
        <f>SUMIF(Entrada_Dados_Ano_2012!$C$264:$C$501,D324,Entrada_Dados_Ano_2012!$AM$264:$AM$501)</f>
        <v>0</v>
      </c>
      <c r="AJ324" s="145">
        <f>SUMIF(Entrada_Dados_Ano_2012!$C$264:$C$501,D324,Entrada_Dados_Ano_2012!$AN$264:$AN$501)</f>
        <v>0</v>
      </c>
      <c r="AK324" s="142">
        <f>SUMIF(Entrada_Dados_Ano_2012!$C$264:$C$501,D324,Entrada_Dados_Ano_2012!$AT$264:$AT$501)</f>
        <v>0</v>
      </c>
      <c r="AL324" s="40">
        <f>SUMIF(Entrada_Dados_Ano_2012!$C$264:$C$501,D324,Entrada_Dados_Ano_2012!$AU$264:$AU$501)</f>
        <v>1875</v>
      </c>
      <c r="AM324" s="40">
        <f>SUMIF(Entrada_Dados_Ano_2012!$C$264:$C$501,D324,Entrada_Dados_Ano_2012!$AV$264:$AV$501)</f>
        <v>0</v>
      </c>
      <c r="AN324" s="40">
        <f>SUMIF(Entrada_Dados_Ano_2012!$C$264:$C$501,D324,Entrada_Dados_Ano_2012!$AW$264:$AW$501)</f>
        <v>0</v>
      </c>
      <c r="AO324" s="40">
        <f>SUMIF(Entrada_Dados_Ano_2012!$C$264:$C$501,D324,Entrada_Dados_Ano_2012!$AX$264:$AX$501)</f>
        <v>0</v>
      </c>
      <c r="AP324" s="40">
        <f>SUMIF(Entrada_Dados_Ano_2012!$C$264:$C$501,D324,Entrada_Dados_Ano_2012!$AY$264:$AY$501)</f>
        <v>0</v>
      </c>
      <c r="AQ324" s="40">
        <f>SUMIF(Entrada_Dados_Ano_2012!$C$264:$C$501,D324,Entrada_Dados_Ano_2012!$AZ$264:$AZ$501)</f>
        <v>0</v>
      </c>
      <c r="AR324" s="40">
        <f>SUMIF(Entrada_Dados_Ano_2012!$C$264:$C$501,D324,Entrada_Dados_Ano_2012!$BA$264:$BA$501)</f>
        <v>0</v>
      </c>
      <c r="AS324" s="40">
        <f>SUMIF(Entrada_Dados_Ano_2012!$C$264:$C$501,D324,Entrada_Dados_Ano_2012!$BB$264:$BB$501)</f>
        <v>0</v>
      </c>
      <c r="AT324" s="40">
        <f>SUMIF(Entrada_Dados_Ano_2012!$C$264:$C$501,D324,Entrada_Dados_Ano_2012!$BC$264:$BC$501)</f>
        <v>0</v>
      </c>
      <c r="AU324" s="40">
        <f>SUMIF(Entrada_Dados_Ano_2012!$C$264:$C$501,D324,Entrada_Dados_Ano_2012!$BD$264:$BD$501)</f>
        <v>0</v>
      </c>
      <c r="AV324" s="40">
        <f>SUMIF(Entrada_Dados_Ano_2012!$C$264:$C$501,D324,Entrada_Dados_Ano_2012!$BE$264:$BE$501)</f>
        <v>0</v>
      </c>
      <c r="AW324" s="40">
        <f>SUMIF(Entrada_Dados_Ano_2012!$C$264:$C$501,D324,Entrada_Dados_Ano_2012!$BF$264:$BF$501)</f>
        <v>0</v>
      </c>
      <c r="AX324" s="40">
        <f>SUMIF(Entrada_Dados_Ano_2012!$C$264:$C$501,D324,Entrada_Dados_Ano_2012!$BG$264:$BG$501)</f>
        <v>0</v>
      </c>
      <c r="AY324" s="40">
        <f>SUMIF(Entrada_Dados_Ano_2012!$C$264:$C$501,D324,Entrada_Dados_Ano_2012!$BH$264:$BH$501)</f>
        <v>0</v>
      </c>
      <c r="AZ324" s="40">
        <f>SUMIF(Entrada_Dados_Ano_2012!$C$264:$C$501,D324,Entrada_Dados_Ano_2012!$BI$264:$BI$501)</f>
        <v>0</v>
      </c>
      <c r="BA324" s="55"/>
    </row>
    <row r="325" spans="1:53" ht="12.75" customHeight="1" x14ac:dyDescent="0.2">
      <c r="A325" s="123"/>
      <c r="B325" s="124">
        <v>64</v>
      </c>
      <c r="C325" s="121" t="s">
        <v>345</v>
      </c>
      <c r="D325" s="126" t="s">
        <v>120</v>
      </c>
      <c r="E325" s="40">
        <f>SUMIF(Entrada_Dados_Ano_2012!$C$264:$C$501,D325,Entrada_Dados_Ano_2012!$D$264:$D$501)</f>
        <v>0</v>
      </c>
      <c r="F325" s="40">
        <f>SUMIF(Entrada_Dados_Ano_2012!$C$264:$C$501,D325,Entrada_Dados_Ano_2012!$E$264:$E$501)</f>
        <v>0</v>
      </c>
      <c r="G325" s="40">
        <f>SUMIF(Entrada_Dados_Ano_2012!$C$264:$C$501,D325,Entrada_Dados_Ano_2012!$F$264:$F$501)</f>
        <v>0</v>
      </c>
      <c r="H325" s="40">
        <f>SUMIF(Entrada_Dados_Ano_2012!$C$264:$C$501,D325,Entrada_Dados_Ano_2012!$G$264:$G$501)</f>
        <v>0</v>
      </c>
      <c r="I325" s="40">
        <f>SUMIF(Entrada_Dados_Ano_2012!$C$264:$C$501,D325,Entrada_Dados_Ano_2012!$H$264:$H$501)</f>
        <v>25</v>
      </c>
      <c r="J325" s="40">
        <f>SUMIF(Entrada_Dados_Ano_2012!$C$264:$C$501,D325,Entrada_Dados_Ano_2012!$I$264:$I$501)</f>
        <v>0</v>
      </c>
      <c r="K325" s="40">
        <f>SUMIF(Entrada_Dados_Ano_2012!$C$264:$C$501,D325,Entrada_Dados_Ano_2012!$J$264:$J$501)</f>
        <v>0</v>
      </c>
      <c r="L325" s="40">
        <f>SUMIF(Entrada_Dados_Ano_2012!$C$264:$C$501,D325,Entrada_Dados_Ano_2012!$K$264:$K$501)</f>
        <v>5</v>
      </c>
      <c r="M325" s="40">
        <f>SUMIF(Entrada_Dados_Ano_2012!$C$264:$C$501,D325,Entrada_Dados_Ano_2012!$L$264:$L$501)</f>
        <v>0</v>
      </c>
      <c r="N325" s="40">
        <f>SUMIF(Entrada_Dados_Ano_2012!$C$264:$C$501,D325,Entrada_Dados_Ano_2012!$M$264:$M$501)</f>
        <v>0</v>
      </c>
      <c r="O325" s="40">
        <f>SUMIF(Entrada_Dados_Ano_2012!$C$264:$C$501,D325,Entrada_Dados_Ano_2012!$N$264:$N$501)</f>
        <v>0</v>
      </c>
      <c r="P325" s="40">
        <f>SUMIF(Entrada_Dados_Ano_2012!$C$264:$C$501,D325,Entrada_Dados_Ano_2012!$O$264:$O$501)</f>
        <v>0</v>
      </c>
      <c r="Q325" s="40">
        <f>SUMIF(Entrada_Dados_Ano_2012!$C$264:$C$501,D325,Entrada_Dados_Ano_2012!$P$264:$P$501)</f>
        <v>0</v>
      </c>
      <c r="R325" s="40">
        <f>SUMIF(Entrada_Dados_Ano_2012!$C$264:$C$501,D325,Entrada_Dados_Ano_2012!$Q$264:$Q$501)</f>
        <v>0</v>
      </c>
      <c r="S325" s="40">
        <f>SUMIF(Entrada_Dados_Ano_2012!$C$264:$C$501,D325,Entrada_Dados_Ano_2012!$R$264:$R$501)</f>
        <v>0</v>
      </c>
      <c r="T325" s="145">
        <f>SUMIF(Entrada_Dados_Ano_2012!$C$264:$C$501,D325,Entrada_Dados_Ano_2012!$S$264:$S$501)</f>
        <v>0</v>
      </c>
      <c r="U325" s="142">
        <f>SUMIF(Entrada_Dados_Ano_2012!$C$264:$C$501,D325,Entrada_Dados_Ano_2012!$Y$264:$Y$501)</f>
        <v>0</v>
      </c>
      <c r="V325" s="40">
        <f>SUMIF(Entrada_Dados_Ano_2012!$C$264:$C$501,D325,Entrada_Dados_Ano_2012!$Z$264:$Z$501)</f>
        <v>0</v>
      </c>
      <c r="W325" s="40">
        <f>SUMIF(Entrada_Dados_Ano_2012!$C$264:$C$501,D325,Entrada_Dados_Ano_2012!$AA$264:$AA$501)</f>
        <v>0</v>
      </c>
      <c r="X325" s="40">
        <f>SUMIF(Entrada_Dados_Ano_2012!$C$264:$C$501,D325,Entrada_Dados_Ano_2012!$AB$264:$AB$501)</f>
        <v>0</v>
      </c>
      <c r="Y325" s="40">
        <f>SUMIF(Entrada_Dados_Ano_2012!$C$264:$C$501,D325,Entrada_Dados_Ano_2012!$AC$264:$AC$501)</f>
        <v>25</v>
      </c>
      <c r="Z325" s="40">
        <f>SUMIF(Entrada_Dados_Ano_2012!$C$264:$C$501,D325,Entrada_Dados_Ano_2012!$AD$264:$AD$501)</f>
        <v>0</v>
      </c>
      <c r="AA325" s="40">
        <f>SUMIF(Entrada_Dados_Ano_2012!$C$264:$C$501,D325,Entrada_Dados_Ano_2012!$AE$264:$AE$501)</f>
        <v>0</v>
      </c>
      <c r="AB325" s="40">
        <f>SUMIF(Entrada_Dados_Ano_2012!$C$264:$C$501,D325,Entrada_Dados_Ano_2012!$AF$264:$AF$501)</f>
        <v>5</v>
      </c>
      <c r="AC325" s="40">
        <f>SUMIF(Entrada_Dados_Ano_2012!$C$264:$C$501,D325,Entrada_Dados_Ano_2012!$AG$264:$AG$501)</f>
        <v>0</v>
      </c>
      <c r="AD325" s="40">
        <f>SUMIF(Entrada_Dados_Ano_2012!$C$264:$C$501,D325,Entrada_Dados_Ano_2012!$AH$264:$AH$501)</f>
        <v>0</v>
      </c>
      <c r="AE325" s="40">
        <f>SUMIF(Entrada_Dados_Ano_2012!$C$264:$C$501,D325,Entrada_Dados_Ano_2012!$AI$264:$AI$501)</f>
        <v>0</v>
      </c>
      <c r="AF325" s="40">
        <f>SUMIF(Entrada_Dados_Ano_2012!$C$264:$C$501,D325,Entrada_Dados_Ano_2012!$AJ$264:$AJ$501)</f>
        <v>0</v>
      </c>
      <c r="AG325" s="40">
        <f>SUMIF(Entrada_Dados_Ano_2012!$C$264:$C$501,D325,Entrada_Dados_Ano_2012!$AK$264:$AK$501)</f>
        <v>0</v>
      </c>
      <c r="AH325" s="40">
        <f>SUMIF(Entrada_Dados_Ano_2012!$C$264:$C$501,D325,Entrada_Dados_Ano_2012!$AL$264:$AL$501)</f>
        <v>0</v>
      </c>
      <c r="AI325" s="40">
        <f>SUMIF(Entrada_Dados_Ano_2012!$C$264:$C$501,D325,Entrada_Dados_Ano_2012!$AM$264:$AM$501)</f>
        <v>0</v>
      </c>
      <c r="AJ325" s="145">
        <f>SUMIF(Entrada_Dados_Ano_2012!$C$264:$C$501,D325,Entrada_Dados_Ano_2012!$AN$264:$AN$501)</f>
        <v>0</v>
      </c>
      <c r="AK325" s="142">
        <f>SUMIF(Entrada_Dados_Ano_2012!$C$264:$C$501,D325,Entrada_Dados_Ano_2012!$AT$264:$AT$501)</f>
        <v>0</v>
      </c>
      <c r="AL325" s="40">
        <f>SUMIF(Entrada_Dados_Ano_2012!$C$264:$C$501,D325,Entrada_Dados_Ano_2012!$AU$264:$AU$501)</f>
        <v>0</v>
      </c>
      <c r="AM325" s="40">
        <f>SUMIF(Entrada_Dados_Ano_2012!$C$264:$C$501,D325,Entrada_Dados_Ano_2012!$AV$264:$AV$501)</f>
        <v>0</v>
      </c>
      <c r="AN325" s="40">
        <f>SUMIF(Entrada_Dados_Ano_2012!$C$264:$C$501,D325,Entrada_Dados_Ano_2012!$AW$264:$AW$501)</f>
        <v>0</v>
      </c>
      <c r="AO325" s="40">
        <f>SUMIF(Entrada_Dados_Ano_2012!$C$264:$C$501,D325,Entrada_Dados_Ano_2012!$AX$264:$AX$501)</f>
        <v>250</v>
      </c>
      <c r="AP325" s="40">
        <f>SUMIF(Entrada_Dados_Ano_2012!$C$264:$C$501,D325,Entrada_Dados_Ano_2012!$AY$264:$AY$501)</f>
        <v>0</v>
      </c>
      <c r="AQ325" s="40">
        <f>SUMIF(Entrada_Dados_Ano_2012!$C$264:$C$501,D325,Entrada_Dados_Ano_2012!$AZ$264:$AZ$501)</f>
        <v>0</v>
      </c>
      <c r="AR325" s="40">
        <f>SUMIF(Entrada_Dados_Ano_2012!$C$264:$C$501,D325,Entrada_Dados_Ano_2012!$BA$264:$BA$501)</f>
        <v>100</v>
      </c>
      <c r="AS325" s="40">
        <f>SUMIF(Entrada_Dados_Ano_2012!$C$264:$C$501,D325,Entrada_Dados_Ano_2012!$BB$264:$BB$501)</f>
        <v>0</v>
      </c>
      <c r="AT325" s="40">
        <f>SUMIF(Entrada_Dados_Ano_2012!$C$264:$C$501,D325,Entrada_Dados_Ano_2012!$BC$264:$BC$501)</f>
        <v>0</v>
      </c>
      <c r="AU325" s="40">
        <f>SUMIF(Entrada_Dados_Ano_2012!$C$264:$C$501,D325,Entrada_Dados_Ano_2012!$BD$264:$BD$501)</f>
        <v>0</v>
      </c>
      <c r="AV325" s="40">
        <f>SUMIF(Entrada_Dados_Ano_2012!$C$264:$C$501,D325,Entrada_Dados_Ano_2012!$BE$264:$BE$501)</f>
        <v>0</v>
      </c>
      <c r="AW325" s="40">
        <f>SUMIF(Entrada_Dados_Ano_2012!$C$264:$C$501,D325,Entrada_Dados_Ano_2012!$BF$264:$BF$501)</f>
        <v>0</v>
      </c>
      <c r="AX325" s="40">
        <f>SUMIF(Entrada_Dados_Ano_2012!$C$264:$C$501,D325,Entrada_Dados_Ano_2012!$BG$264:$BG$501)</f>
        <v>0</v>
      </c>
      <c r="AY325" s="40">
        <f>SUMIF(Entrada_Dados_Ano_2012!$C$264:$C$501,D325,Entrada_Dados_Ano_2012!$BH$264:$BH$501)</f>
        <v>0</v>
      </c>
      <c r="AZ325" s="40">
        <f>SUMIF(Entrada_Dados_Ano_2012!$C$264:$C$501,D325,Entrada_Dados_Ano_2012!$BI$264:$BI$501)</f>
        <v>0</v>
      </c>
      <c r="BA325" s="55"/>
    </row>
    <row r="326" spans="1:53" ht="12.75" customHeight="1" x14ac:dyDescent="0.2">
      <c r="A326" s="123"/>
      <c r="B326" s="124">
        <v>65</v>
      </c>
      <c r="C326" s="121" t="s">
        <v>14</v>
      </c>
      <c r="D326" s="126" t="s">
        <v>10</v>
      </c>
      <c r="E326" s="40">
        <f>SUMIF(Entrada_Dados_Ano_2012!$C$264:$C$501,D326,Entrada_Dados_Ano_2012!$D$264:$D$501)</f>
        <v>0</v>
      </c>
      <c r="F326" s="40">
        <f>SUMIF(Entrada_Dados_Ano_2012!$C$264:$C$501,D326,Entrada_Dados_Ano_2012!$E$264:$E$501)</f>
        <v>0</v>
      </c>
      <c r="G326" s="40">
        <f>SUMIF(Entrada_Dados_Ano_2012!$C$264:$C$501,D326,Entrada_Dados_Ano_2012!$F$264:$F$501)</f>
        <v>0</v>
      </c>
      <c r="H326" s="40">
        <f>SUMIF(Entrada_Dados_Ano_2012!$C$264:$C$501,D326,Entrada_Dados_Ano_2012!$G$264:$G$501)</f>
        <v>0</v>
      </c>
      <c r="I326" s="40">
        <f>SUMIF(Entrada_Dados_Ano_2012!$C$264:$C$501,D326,Entrada_Dados_Ano_2012!$H$264:$H$501)</f>
        <v>0</v>
      </c>
      <c r="J326" s="40">
        <f>SUMIF(Entrada_Dados_Ano_2012!$C$264:$C$501,D326,Entrada_Dados_Ano_2012!$I$264:$I$501)</f>
        <v>0</v>
      </c>
      <c r="K326" s="40">
        <f>SUMIF(Entrada_Dados_Ano_2012!$C$264:$C$501,D326,Entrada_Dados_Ano_2012!$J$264:$J$501)</f>
        <v>0</v>
      </c>
      <c r="L326" s="40">
        <f>SUMIF(Entrada_Dados_Ano_2012!$C$264:$C$501,D326,Entrada_Dados_Ano_2012!$K$264:$K$501)</f>
        <v>0</v>
      </c>
      <c r="M326" s="40">
        <f>SUMIF(Entrada_Dados_Ano_2012!$C$264:$C$501,D326,Entrada_Dados_Ano_2012!$L$264:$L$501)</f>
        <v>0</v>
      </c>
      <c r="N326" s="40">
        <f>SUMIF(Entrada_Dados_Ano_2012!$C$264:$C$501,D326,Entrada_Dados_Ano_2012!$M$264:$M$501)</f>
        <v>0</v>
      </c>
      <c r="O326" s="40">
        <f>SUMIF(Entrada_Dados_Ano_2012!$C$264:$C$501,D326,Entrada_Dados_Ano_2012!$N$264:$N$501)</f>
        <v>0</v>
      </c>
      <c r="P326" s="40">
        <f>SUMIF(Entrada_Dados_Ano_2012!$C$264:$C$501,D326,Entrada_Dados_Ano_2012!$O$264:$O$501)</f>
        <v>0</v>
      </c>
      <c r="Q326" s="40">
        <f>SUMIF(Entrada_Dados_Ano_2012!$C$264:$C$501,D326,Entrada_Dados_Ano_2012!$P$264:$P$501)</f>
        <v>0</v>
      </c>
      <c r="R326" s="40">
        <f>SUMIF(Entrada_Dados_Ano_2012!$C$264:$C$501,D326,Entrada_Dados_Ano_2012!$Q$264:$Q$501)</f>
        <v>0</v>
      </c>
      <c r="S326" s="40">
        <f>SUMIF(Entrada_Dados_Ano_2012!$C$264:$C$501,D326,Entrada_Dados_Ano_2012!$R$264:$R$501)</f>
        <v>0</v>
      </c>
      <c r="T326" s="145">
        <f>SUMIF(Entrada_Dados_Ano_2012!$C$264:$C$501,D326,Entrada_Dados_Ano_2012!$S$264:$S$501)</f>
        <v>0</v>
      </c>
      <c r="U326" s="142">
        <f>SUMIF(Entrada_Dados_Ano_2012!$C$264:$C$501,D326,Entrada_Dados_Ano_2012!$Y$264:$Y$501)</f>
        <v>0</v>
      </c>
      <c r="V326" s="40">
        <f>SUMIF(Entrada_Dados_Ano_2012!$C$264:$C$501,D326,Entrada_Dados_Ano_2012!$Z$264:$Z$501)</f>
        <v>0</v>
      </c>
      <c r="W326" s="40">
        <f>SUMIF(Entrada_Dados_Ano_2012!$C$264:$C$501,D326,Entrada_Dados_Ano_2012!$AA$264:$AA$501)</f>
        <v>0</v>
      </c>
      <c r="X326" s="40">
        <f>SUMIF(Entrada_Dados_Ano_2012!$C$264:$C$501,D326,Entrada_Dados_Ano_2012!$AB$264:$AB$501)</f>
        <v>0</v>
      </c>
      <c r="Y326" s="40">
        <f>SUMIF(Entrada_Dados_Ano_2012!$C$264:$C$501,D326,Entrada_Dados_Ano_2012!$AC$264:$AC$501)</f>
        <v>0</v>
      </c>
      <c r="Z326" s="40">
        <f>SUMIF(Entrada_Dados_Ano_2012!$C$264:$C$501,D326,Entrada_Dados_Ano_2012!$AD$264:$AD$501)</f>
        <v>0</v>
      </c>
      <c r="AA326" s="40">
        <f>SUMIF(Entrada_Dados_Ano_2012!$C$264:$C$501,D326,Entrada_Dados_Ano_2012!$AE$264:$AE$501)</f>
        <v>0</v>
      </c>
      <c r="AB326" s="40">
        <f>SUMIF(Entrada_Dados_Ano_2012!$C$264:$C$501,D326,Entrada_Dados_Ano_2012!$AF$264:$AF$501)</f>
        <v>0</v>
      </c>
      <c r="AC326" s="40">
        <f>SUMIF(Entrada_Dados_Ano_2012!$C$264:$C$501,D326,Entrada_Dados_Ano_2012!$AG$264:$AG$501)</f>
        <v>0</v>
      </c>
      <c r="AD326" s="40">
        <f>SUMIF(Entrada_Dados_Ano_2012!$C$264:$C$501,D326,Entrada_Dados_Ano_2012!$AH$264:$AH$501)</f>
        <v>0</v>
      </c>
      <c r="AE326" s="40">
        <f>SUMIF(Entrada_Dados_Ano_2012!$C$264:$C$501,D326,Entrada_Dados_Ano_2012!$AI$264:$AI$501)</f>
        <v>0</v>
      </c>
      <c r="AF326" s="40">
        <f>SUMIF(Entrada_Dados_Ano_2012!$C$264:$C$501,D326,Entrada_Dados_Ano_2012!$AJ$264:$AJ$501)</f>
        <v>0</v>
      </c>
      <c r="AG326" s="40">
        <f>SUMIF(Entrada_Dados_Ano_2012!$C$264:$C$501,D326,Entrada_Dados_Ano_2012!$AK$264:$AK$501)</f>
        <v>0</v>
      </c>
      <c r="AH326" s="40">
        <f>SUMIF(Entrada_Dados_Ano_2012!$C$264:$C$501,D326,Entrada_Dados_Ano_2012!$AL$264:$AL$501)</f>
        <v>0</v>
      </c>
      <c r="AI326" s="40">
        <f>SUMIF(Entrada_Dados_Ano_2012!$C$264:$C$501,D326,Entrada_Dados_Ano_2012!$AM$264:$AM$501)</f>
        <v>0</v>
      </c>
      <c r="AJ326" s="145">
        <f>SUMIF(Entrada_Dados_Ano_2012!$C$264:$C$501,D326,Entrada_Dados_Ano_2012!$AN$264:$AN$501)</f>
        <v>0</v>
      </c>
      <c r="AK326" s="142">
        <f>SUMIF(Entrada_Dados_Ano_2012!$C$264:$C$501,D326,Entrada_Dados_Ano_2012!$AT$264:$AT$501)</f>
        <v>0</v>
      </c>
      <c r="AL326" s="40">
        <f>SUMIF(Entrada_Dados_Ano_2012!$C$264:$C$501,D326,Entrada_Dados_Ano_2012!$AU$264:$AU$501)</f>
        <v>0</v>
      </c>
      <c r="AM326" s="40">
        <f>SUMIF(Entrada_Dados_Ano_2012!$C$264:$C$501,D326,Entrada_Dados_Ano_2012!$AV$264:$AV$501)</f>
        <v>0</v>
      </c>
      <c r="AN326" s="40">
        <f>SUMIF(Entrada_Dados_Ano_2012!$C$264:$C$501,D326,Entrada_Dados_Ano_2012!$AW$264:$AW$501)</f>
        <v>0</v>
      </c>
      <c r="AO326" s="40">
        <f>SUMIF(Entrada_Dados_Ano_2012!$C$264:$C$501,D326,Entrada_Dados_Ano_2012!$AX$264:$AX$501)</f>
        <v>0</v>
      </c>
      <c r="AP326" s="40">
        <f>SUMIF(Entrada_Dados_Ano_2012!$C$264:$C$501,D326,Entrada_Dados_Ano_2012!$AY$264:$AY$501)</f>
        <v>0</v>
      </c>
      <c r="AQ326" s="40">
        <f>SUMIF(Entrada_Dados_Ano_2012!$C$264:$C$501,D326,Entrada_Dados_Ano_2012!$AZ$264:$AZ$501)</f>
        <v>0</v>
      </c>
      <c r="AR326" s="40">
        <f>SUMIF(Entrada_Dados_Ano_2012!$C$264:$C$501,D326,Entrada_Dados_Ano_2012!$BA$264:$BA$501)</f>
        <v>0</v>
      </c>
      <c r="AS326" s="40">
        <f>SUMIF(Entrada_Dados_Ano_2012!$C$264:$C$501,D326,Entrada_Dados_Ano_2012!$BB$264:$BB$501)</f>
        <v>0</v>
      </c>
      <c r="AT326" s="40">
        <f>SUMIF(Entrada_Dados_Ano_2012!$C$264:$C$501,D326,Entrada_Dados_Ano_2012!$BC$264:$BC$501)</f>
        <v>0</v>
      </c>
      <c r="AU326" s="40">
        <f>SUMIF(Entrada_Dados_Ano_2012!$C$264:$C$501,D326,Entrada_Dados_Ano_2012!$BD$264:$BD$501)</f>
        <v>0</v>
      </c>
      <c r="AV326" s="40">
        <f>SUMIF(Entrada_Dados_Ano_2012!$C$264:$C$501,D326,Entrada_Dados_Ano_2012!$BE$264:$BE$501)</f>
        <v>0</v>
      </c>
      <c r="AW326" s="40">
        <f>SUMIF(Entrada_Dados_Ano_2012!$C$264:$C$501,D326,Entrada_Dados_Ano_2012!$BF$264:$BF$501)</f>
        <v>0</v>
      </c>
      <c r="AX326" s="40">
        <f>SUMIF(Entrada_Dados_Ano_2012!$C$264:$C$501,D326,Entrada_Dados_Ano_2012!$BG$264:$BG$501)</f>
        <v>0</v>
      </c>
      <c r="AY326" s="40">
        <f>SUMIF(Entrada_Dados_Ano_2012!$C$264:$C$501,D326,Entrada_Dados_Ano_2012!$BH$264:$BH$501)</f>
        <v>0</v>
      </c>
      <c r="AZ326" s="40">
        <f>SUMIF(Entrada_Dados_Ano_2012!$C$264:$C$501,D326,Entrada_Dados_Ano_2012!$BI$264:$BI$501)</f>
        <v>0</v>
      </c>
      <c r="BA326" s="55"/>
    </row>
    <row r="327" spans="1:53" ht="12.75" customHeight="1" x14ac:dyDescent="0.2">
      <c r="A327" s="123"/>
      <c r="B327" s="124">
        <v>66</v>
      </c>
      <c r="C327" s="121" t="s">
        <v>346</v>
      </c>
      <c r="D327" s="126" t="s">
        <v>121</v>
      </c>
      <c r="E327" s="40">
        <f>SUMIF(Entrada_Dados_Ano_2012!$C$264:$C$501,D327,Entrada_Dados_Ano_2012!$D$264:$D$501)</f>
        <v>0</v>
      </c>
      <c r="F327" s="40">
        <f>SUMIF(Entrada_Dados_Ano_2012!$C$264:$C$501,D327,Entrada_Dados_Ano_2012!$E$264:$E$501)</f>
        <v>0</v>
      </c>
      <c r="G327" s="40">
        <f>SUMIF(Entrada_Dados_Ano_2012!$C$264:$C$501,D327,Entrada_Dados_Ano_2012!$F$264:$F$501)</f>
        <v>0</v>
      </c>
      <c r="H327" s="40">
        <f>SUMIF(Entrada_Dados_Ano_2012!$C$264:$C$501,D327,Entrada_Dados_Ano_2012!$G$264:$G$501)</f>
        <v>0</v>
      </c>
      <c r="I327" s="40">
        <f>SUMIF(Entrada_Dados_Ano_2012!$C$264:$C$501,D327,Entrada_Dados_Ano_2012!$H$264:$H$501)</f>
        <v>0</v>
      </c>
      <c r="J327" s="40">
        <f>SUMIF(Entrada_Dados_Ano_2012!$C$264:$C$501,D327,Entrada_Dados_Ano_2012!$I$264:$I$501)</f>
        <v>0</v>
      </c>
      <c r="K327" s="40">
        <f>SUMIF(Entrada_Dados_Ano_2012!$C$264:$C$501,D327,Entrada_Dados_Ano_2012!$J$264:$J$501)</f>
        <v>0</v>
      </c>
      <c r="L327" s="40">
        <f>SUMIF(Entrada_Dados_Ano_2012!$C$264:$C$501,D327,Entrada_Dados_Ano_2012!$K$264:$K$501)</f>
        <v>0</v>
      </c>
      <c r="M327" s="40">
        <f>SUMIF(Entrada_Dados_Ano_2012!$C$264:$C$501,D327,Entrada_Dados_Ano_2012!$L$264:$L$501)</f>
        <v>0</v>
      </c>
      <c r="N327" s="40">
        <f>SUMIF(Entrada_Dados_Ano_2012!$C$264:$C$501,D327,Entrada_Dados_Ano_2012!$M$264:$M$501)</f>
        <v>0</v>
      </c>
      <c r="O327" s="40">
        <f>SUMIF(Entrada_Dados_Ano_2012!$C$264:$C$501,D327,Entrada_Dados_Ano_2012!$N$264:$N$501)</f>
        <v>0</v>
      </c>
      <c r="P327" s="40">
        <f>SUMIF(Entrada_Dados_Ano_2012!$C$264:$C$501,D327,Entrada_Dados_Ano_2012!$O$264:$O$501)</f>
        <v>0</v>
      </c>
      <c r="Q327" s="40">
        <f>SUMIF(Entrada_Dados_Ano_2012!$C$264:$C$501,D327,Entrada_Dados_Ano_2012!$P$264:$P$501)</f>
        <v>0</v>
      </c>
      <c r="R327" s="40">
        <f>SUMIF(Entrada_Dados_Ano_2012!$C$264:$C$501,D327,Entrada_Dados_Ano_2012!$Q$264:$Q$501)</f>
        <v>0</v>
      </c>
      <c r="S327" s="40">
        <f>SUMIF(Entrada_Dados_Ano_2012!$C$264:$C$501,D327,Entrada_Dados_Ano_2012!$R$264:$R$501)</f>
        <v>0</v>
      </c>
      <c r="T327" s="145">
        <f>SUMIF(Entrada_Dados_Ano_2012!$C$264:$C$501,D327,Entrada_Dados_Ano_2012!$S$264:$S$501)</f>
        <v>0</v>
      </c>
      <c r="U327" s="142">
        <f>SUMIF(Entrada_Dados_Ano_2012!$C$264:$C$501,D327,Entrada_Dados_Ano_2012!$Y$264:$Y$501)</f>
        <v>0</v>
      </c>
      <c r="V327" s="40">
        <f>SUMIF(Entrada_Dados_Ano_2012!$C$264:$C$501,D327,Entrada_Dados_Ano_2012!$Z$264:$Z$501)</f>
        <v>0</v>
      </c>
      <c r="W327" s="40">
        <f>SUMIF(Entrada_Dados_Ano_2012!$C$264:$C$501,D327,Entrada_Dados_Ano_2012!$AA$264:$AA$501)</f>
        <v>0</v>
      </c>
      <c r="X327" s="40">
        <f>SUMIF(Entrada_Dados_Ano_2012!$C$264:$C$501,D327,Entrada_Dados_Ano_2012!$AB$264:$AB$501)</f>
        <v>0</v>
      </c>
      <c r="Y327" s="40">
        <f>SUMIF(Entrada_Dados_Ano_2012!$C$264:$C$501,D327,Entrada_Dados_Ano_2012!$AC$264:$AC$501)</f>
        <v>0</v>
      </c>
      <c r="Z327" s="40">
        <f>SUMIF(Entrada_Dados_Ano_2012!$C$264:$C$501,D327,Entrada_Dados_Ano_2012!$AD$264:$AD$501)</f>
        <v>0</v>
      </c>
      <c r="AA327" s="40">
        <f>SUMIF(Entrada_Dados_Ano_2012!$C$264:$C$501,D327,Entrada_Dados_Ano_2012!$AE$264:$AE$501)</f>
        <v>0</v>
      </c>
      <c r="AB327" s="40">
        <f>SUMIF(Entrada_Dados_Ano_2012!$C$264:$C$501,D327,Entrada_Dados_Ano_2012!$AF$264:$AF$501)</f>
        <v>0</v>
      </c>
      <c r="AC327" s="40">
        <f>SUMIF(Entrada_Dados_Ano_2012!$C$264:$C$501,D327,Entrada_Dados_Ano_2012!$AG$264:$AG$501)</f>
        <v>0</v>
      </c>
      <c r="AD327" s="40">
        <f>SUMIF(Entrada_Dados_Ano_2012!$C$264:$C$501,D327,Entrada_Dados_Ano_2012!$AH$264:$AH$501)</f>
        <v>0</v>
      </c>
      <c r="AE327" s="40">
        <f>SUMIF(Entrada_Dados_Ano_2012!$C$264:$C$501,D327,Entrada_Dados_Ano_2012!$AI$264:$AI$501)</f>
        <v>0</v>
      </c>
      <c r="AF327" s="40">
        <f>SUMIF(Entrada_Dados_Ano_2012!$C$264:$C$501,D327,Entrada_Dados_Ano_2012!$AJ$264:$AJ$501)</f>
        <v>0</v>
      </c>
      <c r="AG327" s="40">
        <f>SUMIF(Entrada_Dados_Ano_2012!$C$264:$C$501,D327,Entrada_Dados_Ano_2012!$AK$264:$AK$501)</f>
        <v>0</v>
      </c>
      <c r="AH327" s="40">
        <f>SUMIF(Entrada_Dados_Ano_2012!$C$264:$C$501,D327,Entrada_Dados_Ano_2012!$AL$264:$AL$501)</f>
        <v>0</v>
      </c>
      <c r="AI327" s="40">
        <f>SUMIF(Entrada_Dados_Ano_2012!$C$264:$C$501,D327,Entrada_Dados_Ano_2012!$AM$264:$AM$501)</f>
        <v>0</v>
      </c>
      <c r="AJ327" s="145">
        <f>SUMIF(Entrada_Dados_Ano_2012!$C$264:$C$501,D327,Entrada_Dados_Ano_2012!$AN$264:$AN$501)</f>
        <v>0</v>
      </c>
      <c r="AK327" s="142">
        <f>SUMIF(Entrada_Dados_Ano_2012!$C$264:$C$501,D327,Entrada_Dados_Ano_2012!$AT$264:$AT$501)</f>
        <v>0</v>
      </c>
      <c r="AL327" s="40">
        <f>SUMIF(Entrada_Dados_Ano_2012!$C$264:$C$501,D327,Entrada_Dados_Ano_2012!$AU$264:$AU$501)</f>
        <v>0</v>
      </c>
      <c r="AM327" s="40">
        <f>SUMIF(Entrada_Dados_Ano_2012!$C$264:$C$501,D327,Entrada_Dados_Ano_2012!$AV$264:$AV$501)</f>
        <v>0</v>
      </c>
      <c r="AN327" s="40">
        <f>SUMIF(Entrada_Dados_Ano_2012!$C$264:$C$501,D327,Entrada_Dados_Ano_2012!$AW$264:$AW$501)</f>
        <v>0</v>
      </c>
      <c r="AO327" s="40">
        <f>SUMIF(Entrada_Dados_Ano_2012!$C$264:$C$501,D327,Entrada_Dados_Ano_2012!$AX$264:$AX$501)</f>
        <v>0</v>
      </c>
      <c r="AP327" s="40">
        <f>SUMIF(Entrada_Dados_Ano_2012!$C$264:$C$501,D327,Entrada_Dados_Ano_2012!$AY$264:$AY$501)</f>
        <v>0</v>
      </c>
      <c r="AQ327" s="40">
        <f>SUMIF(Entrada_Dados_Ano_2012!$C$264:$C$501,D327,Entrada_Dados_Ano_2012!$AZ$264:$AZ$501)</f>
        <v>0</v>
      </c>
      <c r="AR327" s="40">
        <f>SUMIF(Entrada_Dados_Ano_2012!$C$264:$C$501,D327,Entrada_Dados_Ano_2012!$BA$264:$BA$501)</f>
        <v>0</v>
      </c>
      <c r="AS327" s="40">
        <f>SUMIF(Entrada_Dados_Ano_2012!$C$264:$C$501,D327,Entrada_Dados_Ano_2012!$BB$264:$BB$501)</f>
        <v>0</v>
      </c>
      <c r="AT327" s="40">
        <f>SUMIF(Entrada_Dados_Ano_2012!$C$264:$C$501,D327,Entrada_Dados_Ano_2012!$BC$264:$BC$501)</f>
        <v>0</v>
      </c>
      <c r="AU327" s="40">
        <f>SUMIF(Entrada_Dados_Ano_2012!$C$264:$C$501,D327,Entrada_Dados_Ano_2012!$BD$264:$BD$501)</f>
        <v>0</v>
      </c>
      <c r="AV327" s="40">
        <f>SUMIF(Entrada_Dados_Ano_2012!$C$264:$C$501,D327,Entrada_Dados_Ano_2012!$BE$264:$BE$501)</f>
        <v>0</v>
      </c>
      <c r="AW327" s="40">
        <f>SUMIF(Entrada_Dados_Ano_2012!$C$264:$C$501,D327,Entrada_Dados_Ano_2012!$BF$264:$BF$501)</f>
        <v>0</v>
      </c>
      <c r="AX327" s="40">
        <f>SUMIF(Entrada_Dados_Ano_2012!$C$264:$C$501,D327,Entrada_Dados_Ano_2012!$BG$264:$BG$501)</f>
        <v>0</v>
      </c>
      <c r="AY327" s="40">
        <f>SUMIF(Entrada_Dados_Ano_2012!$C$264:$C$501,D327,Entrada_Dados_Ano_2012!$BH$264:$BH$501)</f>
        <v>0</v>
      </c>
      <c r="AZ327" s="40">
        <f>SUMIF(Entrada_Dados_Ano_2012!$C$264:$C$501,D327,Entrada_Dados_Ano_2012!$BI$264:$BI$501)</f>
        <v>0</v>
      </c>
      <c r="BA327" s="55"/>
    </row>
    <row r="328" spans="1:53" ht="12.75" customHeight="1" x14ac:dyDescent="0.2">
      <c r="A328" s="123"/>
      <c r="B328" s="124">
        <v>67</v>
      </c>
      <c r="C328" s="121" t="s">
        <v>347</v>
      </c>
      <c r="D328" s="126" t="s">
        <v>122</v>
      </c>
      <c r="E328" s="40">
        <f>SUMIF(Entrada_Dados_Ano_2012!$C$264:$C$501,D328,Entrada_Dados_Ano_2012!$D$264:$D$501)</f>
        <v>0</v>
      </c>
      <c r="F328" s="40">
        <f>SUMIF(Entrada_Dados_Ano_2012!$C$264:$C$501,D328,Entrada_Dados_Ano_2012!$E$264:$E$501)</f>
        <v>20</v>
      </c>
      <c r="G328" s="40">
        <f>SUMIF(Entrada_Dados_Ano_2012!$C$264:$C$501,D328,Entrada_Dados_Ano_2012!$F$264:$F$501)</f>
        <v>10</v>
      </c>
      <c r="H328" s="40">
        <f>SUMIF(Entrada_Dados_Ano_2012!$C$264:$C$501,D328,Entrada_Dados_Ano_2012!$G$264:$G$501)</f>
        <v>0</v>
      </c>
      <c r="I328" s="40">
        <f>SUMIF(Entrada_Dados_Ano_2012!$C$264:$C$501,D328,Entrada_Dados_Ano_2012!$H$264:$H$501)</f>
        <v>0</v>
      </c>
      <c r="J328" s="40">
        <f>SUMIF(Entrada_Dados_Ano_2012!$C$264:$C$501,D328,Entrada_Dados_Ano_2012!$I$264:$I$501)</f>
        <v>0</v>
      </c>
      <c r="K328" s="40">
        <f>SUMIF(Entrada_Dados_Ano_2012!$C$264:$C$501,D328,Entrada_Dados_Ano_2012!$J$264:$J$501)</f>
        <v>0</v>
      </c>
      <c r="L328" s="40">
        <f>SUMIF(Entrada_Dados_Ano_2012!$C$264:$C$501,D328,Entrada_Dados_Ano_2012!$K$264:$K$501)</f>
        <v>0</v>
      </c>
      <c r="M328" s="40">
        <f>SUMIF(Entrada_Dados_Ano_2012!$C$264:$C$501,D328,Entrada_Dados_Ano_2012!$L$264:$L$501)</f>
        <v>5</v>
      </c>
      <c r="N328" s="40">
        <f>SUMIF(Entrada_Dados_Ano_2012!$C$264:$C$501,D328,Entrada_Dados_Ano_2012!$M$264:$M$501)</f>
        <v>0</v>
      </c>
      <c r="O328" s="40">
        <f>SUMIF(Entrada_Dados_Ano_2012!$C$264:$C$501,D328,Entrada_Dados_Ano_2012!$N$264:$N$501)</f>
        <v>0</v>
      </c>
      <c r="P328" s="40">
        <f>SUMIF(Entrada_Dados_Ano_2012!$C$264:$C$501,D328,Entrada_Dados_Ano_2012!$O$264:$O$501)</f>
        <v>0</v>
      </c>
      <c r="Q328" s="40">
        <f>SUMIF(Entrada_Dados_Ano_2012!$C$264:$C$501,D328,Entrada_Dados_Ano_2012!$P$264:$P$501)</f>
        <v>0</v>
      </c>
      <c r="R328" s="40">
        <f>SUMIF(Entrada_Dados_Ano_2012!$C$264:$C$501,D328,Entrada_Dados_Ano_2012!$Q$264:$Q$501)</f>
        <v>0</v>
      </c>
      <c r="S328" s="40">
        <f>SUMIF(Entrada_Dados_Ano_2012!$C$264:$C$501,D328,Entrada_Dados_Ano_2012!$R$264:$R$501)</f>
        <v>0</v>
      </c>
      <c r="T328" s="145">
        <f>SUMIF(Entrada_Dados_Ano_2012!$C$264:$C$501,D328,Entrada_Dados_Ano_2012!$S$264:$S$501)</f>
        <v>0</v>
      </c>
      <c r="U328" s="142">
        <f>SUMIF(Entrada_Dados_Ano_2012!$C$264:$C$501,D328,Entrada_Dados_Ano_2012!$Y$264:$Y$501)</f>
        <v>0</v>
      </c>
      <c r="V328" s="40">
        <f>SUMIF(Entrada_Dados_Ano_2012!$C$264:$C$501,D328,Entrada_Dados_Ano_2012!$Z$264:$Z$501)</f>
        <v>20</v>
      </c>
      <c r="W328" s="40">
        <f>SUMIF(Entrada_Dados_Ano_2012!$C$264:$C$501,D328,Entrada_Dados_Ano_2012!$AA$264:$AA$501)</f>
        <v>10</v>
      </c>
      <c r="X328" s="40">
        <f>SUMIF(Entrada_Dados_Ano_2012!$C$264:$C$501,D328,Entrada_Dados_Ano_2012!$AB$264:$AB$501)</f>
        <v>0</v>
      </c>
      <c r="Y328" s="40">
        <f>SUMIF(Entrada_Dados_Ano_2012!$C$264:$C$501,D328,Entrada_Dados_Ano_2012!$AC$264:$AC$501)</f>
        <v>0</v>
      </c>
      <c r="Z328" s="40">
        <f>SUMIF(Entrada_Dados_Ano_2012!$C$264:$C$501,D328,Entrada_Dados_Ano_2012!$AD$264:$AD$501)</f>
        <v>0</v>
      </c>
      <c r="AA328" s="40">
        <f>SUMIF(Entrada_Dados_Ano_2012!$C$264:$C$501,D328,Entrada_Dados_Ano_2012!$AE$264:$AE$501)</f>
        <v>0</v>
      </c>
      <c r="AB328" s="40">
        <f>SUMIF(Entrada_Dados_Ano_2012!$C$264:$C$501,D328,Entrada_Dados_Ano_2012!$AF$264:$AF$501)</f>
        <v>0</v>
      </c>
      <c r="AC328" s="40">
        <f>SUMIF(Entrada_Dados_Ano_2012!$C$264:$C$501,D328,Entrada_Dados_Ano_2012!$AG$264:$AG$501)</f>
        <v>5</v>
      </c>
      <c r="AD328" s="40">
        <f>SUMIF(Entrada_Dados_Ano_2012!$C$264:$C$501,D328,Entrada_Dados_Ano_2012!$AH$264:$AH$501)</f>
        <v>0</v>
      </c>
      <c r="AE328" s="40">
        <f>SUMIF(Entrada_Dados_Ano_2012!$C$264:$C$501,D328,Entrada_Dados_Ano_2012!$AI$264:$AI$501)</f>
        <v>0</v>
      </c>
      <c r="AF328" s="40">
        <f>SUMIF(Entrada_Dados_Ano_2012!$C$264:$C$501,D328,Entrada_Dados_Ano_2012!$AJ$264:$AJ$501)</f>
        <v>0</v>
      </c>
      <c r="AG328" s="40">
        <f>SUMIF(Entrada_Dados_Ano_2012!$C$264:$C$501,D328,Entrada_Dados_Ano_2012!$AK$264:$AK$501)</f>
        <v>0</v>
      </c>
      <c r="AH328" s="40">
        <f>SUMIF(Entrada_Dados_Ano_2012!$C$264:$C$501,D328,Entrada_Dados_Ano_2012!$AL$264:$AL$501)</f>
        <v>0</v>
      </c>
      <c r="AI328" s="40">
        <f>SUMIF(Entrada_Dados_Ano_2012!$C$264:$C$501,D328,Entrada_Dados_Ano_2012!$AM$264:$AM$501)</f>
        <v>0</v>
      </c>
      <c r="AJ328" s="145">
        <f>SUMIF(Entrada_Dados_Ano_2012!$C$264:$C$501,D328,Entrada_Dados_Ano_2012!$AN$264:$AN$501)</f>
        <v>0</v>
      </c>
      <c r="AK328" s="142">
        <f>SUMIF(Entrada_Dados_Ano_2012!$C$264:$C$501,D328,Entrada_Dados_Ano_2012!$AT$264:$AT$501)</f>
        <v>0</v>
      </c>
      <c r="AL328" s="40">
        <f>SUMIF(Entrada_Dados_Ano_2012!$C$264:$C$501,D328,Entrada_Dados_Ano_2012!$AU$264:$AU$501)</f>
        <v>440</v>
      </c>
      <c r="AM328" s="40">
        <f>SUMIF(Entrada_Dados_Ano_2012!$C$264:$C$501,D328,Entrada_Dados_Ano_2012!$AV$264:$AV$501)</f>
        <v>30</v>
      </c>
      <c r="AN328" s="40">
        <f>SUMIF(Entrada_Dados_Ano_2012!$C$264:$C$501,D328,Entrada_Dados_Ano_2012!$AW$264:$AW$501)</f>
        <v>0</v>
      </c>
      <c r="AO328" s="40">
        <f>SUMIF(Entrada_Dados_Ano_2012!$C$264:$C$501,D328,Entrada_Dados_Ano_2012!$AX$264:$AX$501)</f>
        <v>0</v>
      </c>
      <c r="AP328" s="40">
        <f>SUMIF(Entrada_Dados_Ano_2012!$C$264:$C$501,D328,Entrada_Dados_Ano_2012!$AY$264:$AY$501)</f>
        <v>0</v>
      </c>
      <c r="AQ328" s="40">
        <f>SUMIF(Entrada_Dados_Ano_2012!$C$264:$C$501,D328,Entrada_Dados_Ano_2012!$AZ$264:$AZ$501)</f>
        <v>0</v>
      </c>
      <c r="AR328" s="40">
        <f>SUMIF(Entrada_Dados_Ano_2012!$C$264:$C$501,D328,Entrada_Dados_Ano_2012!$BA$264:$BA$501)</f>
        <v>0</v>
      </c>
      <c r="AS328" s="40">
        <f>SUMIF(Entrada_Dados_Ano_2012!$C$264:$C$501,D328,Entrada_Dados_Ano_2012!$BB$264:$BB$501)</f>
        <v>70</v>
      </c>
      <c r="AT328" s="40">
        <f>SUMIF(Entrada_Dados_Ano_2012!$C$264:$C$501,D328,Entrada_Dados_Ano_2012!$BC$264:$BC$501)</f>
        <v>0</v>
      </c>
      <c r="AU328" s="40">
        <f>SUMIF(Entrada_Dados_Ano_2012!$C$264:$C$501,D328,Entrada_Dados_Ano_2012!$BD$264:$BD$501)</f>
        <v>0</v>
      </c>
      <c r="AV328" s="40">
        <f>SUMIF(Entrada_Dados_Ano_2012!$C$264:$C$501,D328,Entrada_Dados_Ano_2012!$BE$264:$BE$501)</f>
        <v>0</v>
      </c>
      <c r="AW328" s="40">
        <f>SUMIF(Entrada_Dados_Ano_2012!$C$264:$C$501,D328,Entrada_Dados_Ano_2012!$BF$264:$BF$501)</f>
        <v>0</v>
      </c>
      <c r="AX328" s="40">
        <f>SUMIF(Entrada_Dados_Ano_2012!$C$264:$C$501,D328,Entrada_Dados_Ano_2012!$BG$264:$BG$501)</f>
        <v>0</v>
      </c>
      <c r="AY328" s="40">
        <f>SUMIF(Entrada_Dados_Ano_2012!$C$264:$C$501,D328,Entrada_Dados_Ano_2012!$BH$264:$BH$501)</f>
        <v>0</v>
      </c>
      <c r="AZ328" s="40">
        <f>SUMIF(Entrada_Dados_Ano_2012!$C$264:$C$501,D328,Entrada_Dados_Ano_2012!$BI$264:$BI$501)</f>
        <v>0</v>
      </c>
      <c r="BA328" s="55"/>
    </row>
    <row r="329" spans="1:53" ht="12.75" customHeight="1" x14ac:dyDescent="0.2">
      <c r="A329" s="123"/>
      <c r="B329" s="124">
        <v>68</v>
      </c>
      <c r="C329" s="121" t="s">
        <v>348</v>
      </c>
      <c r="D329" s="126" t="s">
        <v>123</v>
      </c>
      <c r="E329" s="40">
        <f>SUMIF(Entrada_Dados_Ano_2012!$C$264:$C$501,D329,Entrada_Dados_Ano_2012!$D$264:$D$501)</f>
        <v>0</v>
      </c>
      <c r="F329" s="40">
        <f>SUMIF(Entrada_Dados_Ano_2012!$C$264:$C$501,D329,Entrada_Dados_Ano_2012!$E$264:$E$501)</f>
        <v>10</v>
      </c>
      <c r="G329" s="40">
        <f>SUMIF(Entrada_Dados_Ano_2012!$C$264:$C$501,D329,Entrada_Dados_Ano_2012!$F$264:$F$501)</f>
        <v>0</v>
      </c>
      <c r="H329" s="40">
        <f>SUMIF(Entrada_Dados_Ano_2012!$C$264:$C$501,D329,Entrada_Dados_Ano_2012!$G$264:$G$501)</f>
        <v>0</v>
      </c>
      <c r="I329" s="40">
        <f>SUMIF(Entrada_Dados_Ano_2012!$C$264:$C$501,D329,Entrada_Dados_Ano_2012!$H$264:$H$501)</f>
        <v>0</v>
      </c>
      <c r="J329" s="40">
        <f>SUMIF(Entrada_Dados_Ano_2012!$C$264:$C$501,D329,Entrada_Dados_Ano_2012!$I$264:$I$501)</f>
        <v>0</v>
      </c>
      <c r="K329" s="40">
        <f>SUMIF(Entrada_Dados_Ano_2012!$C$264:$C$501,D329,Entrada_Dados_Ano_2012!$J$264:$J$501)</f>
        <v>0</v>
      </c>
      <c r="L329" s="40">
        <f>SUMIF(Entrada_Dados_Ano_2012!$C$264:$C$501,D329,Entrada_Dados_Ano_2012!$K$264:$K$501)</f>
        <v>0</v>
      </c>
      <c r="M329" s="40">
        <f>SUMIF(Entrada_Dados_Ano_2012!$C$264:$C$501,D329,Entrada_Dados_Ano_2012!$L$264:$L$501)</f>
        <v>0</v>
      </c>
      <c r="N329" s="40">
        <f>SUMIF(Entrada_Dados_Ano_2012!$C$264:$C$501,D329,Entrada_Dados_Ano_2012!$M$264:$M$501)</f>
        <v>0</v>
      </c>
      <c r="O329" s="40">
        <f>SUMIF(Entrada_Dados_Ano_2012!$C$264:$C$501,D329,Entrada_Dados_Ano_2012!$N$264:$N$501)</f>
        <v>0</v>
      </c>
      <c r="P329" s="40">
        <f>SUMIF(Entrada_Dados_Ano_2012!$C$264:$C$501,D329,Entrada_Dados_Ano_2012!$O$264:$O$501)</f>
        <v>0</v>
      </c>
      <c r="Q329" s="40">
        <f>SUMIF(Entrada_Dados_Ano_2012!$C$264:$C$501,D329,Entrada_Dados_Ano_2012!$P$264:$P$501)</f>
        <v>0</v>
      </c>
      <c r="R329" s="40">
        <f>SUMIF(Entrada_Dados_Ano_2012!$C$264:$C$501,D329,Entrada_Dados_Ano_2012!$Q$264:$Q$501)</f>
        <v>0</v>
      </c>
      <c r="S329" s="40">
        <f>SUMIF(Entrada_Dados_Ano_2012!$C$264:$C$501,D329,Entrada_Dados_Ano_2012!$R$264:$R$501)</f>
        <v>0</v>
      </c>
      <c r="T329" s="145">
        <f>SUMIF(Entrada_Dados_Ano_2012!$C$264:$C$501,D329,Entrada_Dados_Ano_2012!$S$264:$S$501)</f>
        <v>0</v>
      </c>
      <c r="U329" s="142">
        <f>SUMIF(Entrada_Dados_Ano_2012!$C$264:$C$501,D329,Entrada_Dados_Ano_2012!$Y$264:$Y$501)</f>
        <v>0</v>
      </c>
      <c r="V329" s="40">
        <f>SUMIF(Entrada_Dados_Ano_2012!$C$264:$C$501,D329,Entrada_Dados_Ano_2012!$Z$264:$Z$501)</f>
        <v>10</v>
      </c>
      <c r="W329" s="40">
        <f>SUMIF(Entrada_Dados_Ano_2012!$C$264:$C$501,D329,Entrada_Dados_Ano_2012!$AA$264:$AA$501)</f>
        <v>0</v>
      </c>
      <c r="X329" s="40">
        <f>SUMIF(Entrada_Dados_Ano_2012!$C$264:$C$501,D329,Entrada_Dados_Ano_2012!$AB$264:$AB$501)</f>
        <v>0</v>
      </c>
      <c r="Y329" s="40">
        <f>SUMIF(Entrada_Dados_Ano_2012!$C$264:$C$501,D329,Entrada_Dados_Ano_2012!$AC$264:$AC$501)</f>
        <v>0</v>
      </c>
      <c r="Z329" s="40">
        <f>SUMIF(Entrada_Dados_Ano_2012!$C$264:$C$501,D329,Entrada_Dados_Ano_2012!$AD$264:$AD$501)</f>
        <v>0</v>
      </c>
      <c r="AA329" s="40">
        <f>SUMIF(Entrada_Dados_Ano_2012!$C$264:$C$501,D329,Entrada_Dados_Ano_2012!$AE$264:$AE$501)</f>
        <v>0</v>
      </c>
      <c r="AB329" s="40">
        <f>SUMIF(Entrada_Dados_Ano_2012!$C$264:$C$501,D329,Entrada_Dados_Ano_2012!$AF$264:$AF$501)</f>
        <v>0</v>
      </c>
      <c r="AC329" s="40">
        <f>SUMIF(Entrada_Dados_Ano_2012!$C$264:$C$501,D329,Entrada_Dados_Ano_2012!$AG$264:$AG$501)</f>
        <v>0</v>
      </c>
      <c r="AD329" s="40">
        <f>SUMIF(Entrada_Dados_Ano_2012!$C$264:$C$501,D329,Entrada_Dados_Ano_2012!$AH$264:$AH$501)</f>
        <v>0</v>
      </c>
      <c r="AE329" s="40">
        <f>SUMIF(Entrada_Dados_Ano_2012!$C$264:$C$501,D329,Entrada_Dados_Ano_2012!$AI$264:$AI$501)</f>
        <v>0</v>
      </c>
      <c r="AF329" s="40">
        <f>SUMIF(Entrada_Dados_Ano_2012!$C$264:$C$501,D329,Entrada_Dados_Ano_2012!$AJ$264:$AJ$501)</f>
        <v>0</v>
      </c>
      <c r="AG329" s="40">
        <f>SUMIF(Entrada_Dados_Ano_2012!$C$264:$C$501,D329,Entrada_Dados_Ano_2012!$AK$264:$AK$501)</f>
        <v>0</v>
      </c>
      <c r="AH329" s="40">
        <f>SUMIF(Entrada_Dados_Ano_2012!$C$264:$C$501,D329,Entrada_Dados_Ano_2012!$AL$264:$AL$501)</f>
        <v>0</v>
      </c>
      <c r="AI329" s="40">
        <f>SUMIF(Entrada_Dados_Ano_2012!$C$264:$C$501,D329,Entrada_Dados_Ano_2012!$AM$264:$AM$501)</f>
        <v>0</v>
      </c>
      <c r="AJ329" s="145">
        <f>SUMIF(Entrada_Dados_Ano_2012!$C$264:$C$501,D329,Entrada_Dados_Ano_2012!$AN$264:$AN$501)</f>
        <v>0</v>
      </c>
      <c r="AK329" s="142">
        <f>SUMIF(Entrada_Dados_Ano_2012!$C$264:$C$501,D329,Entrada_Dados_Ano_2012!$AT$264:$AT$501)</f>
        <v>0</v>
      </c>
      <c r="AL329" s="40">
        <f>SUMIF(Entrada_Dados_Ano_2012!$C$264:$C$501,D329,Entrada_Dados_Ano_2012!$AU$264:$AU$501)</f>
        <v>90</v>
      </c>
      <c r="AM329" s="40">
        <f>SUMIF(Entrada_Dados_Ano_2012!$C$264:$C$501,D329,Entrada_Dados_Ano_2012!$AV$264:$AV$501)</f>
        <v>0</v>
      </c>
      <c r="AN329" s="40">
        <f>SUMIF(Entrada_Dados_Ano_2012!$C$264:$C$501,D329,Entrada_Dados_Ano_2012!$AW$264:$AW$501)</f>
        <v>0</v>
      </c>
      <c r="AO329" s="40">
        <f>SUMIF(Entrada_Dados_Ano_2012!$C$264:$C$501,D329,Entrada_Dados_Ano_2012!$AX$264:$AX$501)</f>
        <v>0</v>
      </c>
      <c r="AP329" s="40">
        <f>SUMIF(Entrada_Dados_Ano_2012!$C$264:$C$501,D329,Entrada_Dados_Ano_2012!$AY$264:$AY$501)</f>
        <v>0</v>
      </c>
      <c r="AQ329" s="40">
        <f>SUMIF(Entrada_Dados_Ano_2012!$C$264:$C$501,D329,Entrada_Dados_Ano_2012!$AZ$264:$AZ$501)</f>
        <v>0</v>
      </c>
      <c r="AR329" s="40">
        <f>SUMIF(Entrada_Dados_Ano_2012!$C$264:$C$501,D329,Entrada_Dados_Ano_2012!$BA$264:$BA$501)</f>
        <v>0</v>
      </c>
      <c r="AS329" s="40">
        <f>SUMIF(Entrada_Dados_Ano_2012!$C$264:$C$501,D329,Entrada_Dados_Ano_2012!$BB$264:$BB$501)</f>
        <v>0</v>
      </c>
      <c r="AT329" s="40">
        <f>SUMIF(Entrada_Dados_Ano_2012!$C$264:$C$501,D329,Entrada_Dados_Ano_2012!$BC$264:$BC$501)</f>
        <v>0</v>
      </c>
      <c r="AU329" s="40">
        <f>SUMIF(Entrada_Dados_Ano_2012!$C$264:$C$501,D329,Entrada_Dados_Ano_2012!$BD$264:$BD$501)</f>
        <v>0</v>
      </c>
      <c r="AV329" s="40">
        <f>SUMIF(Entrada_Dados_Ano_2012!$C$264:$C$501,D329,Entrada_Dados_Ano_2012!$BE$264:$BE$501)</f>
        <v>0</v>
      </c>
      <c r="AW329" s="40">
        <f>SUMIF(Entrada_Dados_Ano_2012!$C$264:$C$501,D329,Entrada_Dados_Ano_2012!$BF$264:$BF$501)</f>
        <v>0</v>
      </c>
      <c r="AX329" s="40">
        <f>SUMIF(Entrada_Dados_Ano_2012!$C$264:$C$501,D329,Entrada_Dados_Ano_2012!$BG$264:$BG$501)</f>
        <v>0</v>
      </c>
      <c r="AY329" s="40">
        <f>SUMIF(Entrada_Dados_Ano_2012!$C$264:$C$501,D329,Entrada_Dados_Ano_2012!$BH$264:$BH$501)</f>
        <v>0</v>
      </c>
      <c r="AZ329" s="40">
        <f>SUMIF(Entrada_Dados_Ano_2012!$C$264:$C$501,D329,Entrada_Dados_Ano_2012!$BI$264:$BI$501)</f>
        <v>0</v>
      </c>
      <c r="BA329" s="55"/>
    </row>
    <row r="330" spans="1:53" ht="12.75" customHeight="1" x14ac:dyDescent="0.2">
      <c r="A330" s="123"/>
      <c r="B330" s="124">
        <v>69</v>
      </c>
      <c r="C330" s="121" t="s">
        <v>349</v>
      </c>
      <c r="D330" s="126" t="s">
        <v>124</v>
      </c>
      <c r="E330" s="40">
        <f>SUMIF(Entrada_Dados_Ano_2012!$C$264:$C$501,D330,Entrada_Dados_Ano_2012!$D$264:$D$501)</f>
        <v>0</v>
      </c>
      <c r="F330" s="40">
        <f>SUMIF(Entrada_Dados_Ano_2012!$C$264:$C$501,D330,Entrada_Dados_Ano_2012!$E$264:$E$501)</f>
        <v>65</v>
      </c>
      <c r="G330" s="40">
        <f>SUMIF(Entrada_Dados_Ano_2012!$C$264:$C$501,D330,Entrada_Dados_Ano_2012!$F$264:$F$501)</f>
        <v>0</v>
      </c>
      <c r="H330" s="40">
        <f>SUMIF(Entrada_Dados_Ano_2012!$C$264:$C$501,D330,Entrada_Dados_Ano_2012!$G$264:$G$501)</f>
        <v>0</v>
      </c>
      <c r="I330" s="40">
        <f>SUMIF(Entrada_Dados_Ano_2012!$C$264:$C$501,D330,Entrada_Dados_Ano_2012!$H$264:$H$501)</f>
        <v>0</v>
      </c>
      <c r="J330" s="40">
        <f>SUMIF(Entrada_Dados_Ano_2012!$C$264:$C$501,D330,Entrada_Dados_Ano_2012!$I$264:$I$501)</f>
        <v>0</v>
      </c>
      <c r="K330" s="40">
        <f>SUMIF(Entrada_Dados_Ano_2012!$C$264:$C$501,D330,Entrada_Dados_Ano_2012!$J$264:$J$501)</f>
        <v>0</v>
      </c>
      <c r="L330" s="40">
        <f>SUMIF(Entrada_Dados_Ano_2012!$C$264:$C$501,D330,Entrada_Dados_Ano_2012!$K$264:$K$501)</f>
        <v>0</v>
      </c>
      <c r="M330" s="40">
        <f>SUMIF(Entrada_Dados_Ano_2012!$C$264:$C$501,D330,Entrada_Dados_Ano_2012!$L$264:$L$501)</f>
        <v>0</v>
      </c>
      <c r="N330" s="40">
        <f>SUMIF(Entrada_Dados_Ano_2012!$C$264:$C$501,D330,Entrada_Dados_Ano_2012!$M$264:$M$501)</f>
        <v>0</v>
      </c>
      <c r="O330" s="40">
        <f>SUMIF(Entrada_Dados_Ano_2012!$C$264:$C$501,D330,Entrada_Dados_Ano_2012!$N$264:$N$501)</f>
        <v>0</v>
      </c>
      <c r="P330" s="40">
        <f>SUMIF(Entrada_Dados_Ano_2012!$C$264:$C$501,D330,Entrada_Dados_Ano_2012!$O$264:$O$501)</f>
        <v>0</v>
      </c>
      <c r="Q330" s="40">
        <f>SUMIF(Entrada_Dados_Ano_2012!$C$264:$C$501,D330,Entrada_Dados_Ano_2012!$P$264:$P$501)</f>
        <v>0</v>
      </c>
      <c r="R330" s="40">
        <f>SUMIF(Entrada_Dados_Ano_2012!$C$264:$C$501,D330,Entrada_Dados_Ano_2012!$Q$264:$Q$501)</f>
        <v>0</v>
      </c>
      <c r="S330" s="40">
        <f>SUMIF(Entrada_Dados_Ano_2012!$C$264:$C$501,D330,Entrada_Dados_Ano_2012!$R$264:$R$501)</f>
        <v>0</v>
      </c>
      <c r="T330" s="145">
        <f>SUMIF(Entrada_Dados_Ano_2012!$C$264:$C$501,D330,Entrada_Dados_Ano_2012!$S$264:$S$501)</f>
        <v>0</v>
      </c>
      <c r="U330" s="142">
        <f>SUMIF(Entrada_Dados_Ano_2012!$C$264:$C$501,D330,Entrada_Dados_Ano_2012!$Y$264:$Y$501)</f>
        <v>0</v>
      </c>
      <c r="V330" s="40">
        <f>SUMIF(Entrada_Dados_Ano_2012!$C$264:$C$501,D330,Entrada_Dados_Ano_2012!$Z$264:$Z$501)</f>
        <v>65</v>
      </c>
      <c r="W330" s="40">
        <f>SUMIF(Entrada_Dados_Ano_2012!$C$264:$C$501,D330,Entrada_Dados_Ano_2012!$AA$264:$AA$501)</f>
        <v>0</v>
      </c>
      <c r="X330" s="40">
        <f>SUMIF(Entrada_Dados_Ano_2012!$C$264:$C$501,D330,Entrada_Dados_Ano_2012!$AB$264:$AB$501)</f>
        <v>0</v>
      </c>
      <c r="Y330" s="40">
        <f>SUMIF(Entrada_Dados_Ano_2012!$C$264:$C$501,D330,Entrada_Dados_Ano_2012!$AC$264:$AC$501)</f>
        <v>0</v>
      </c>
      <c r="Z330" s="40">
        <f>SUMIF(Entrada_Dados_Ano_2012!$C$264:$C$501,D330,Entrada_Dados_Ano_2012!$AD$264:$AD$501)</f>
        <v>0</v>
      </c>
      <c r="AA330" s="40">
        <f>SUMIF(Entrada_Dados_Ano_2012!$C$264:$C$501,D330,Entrada_Dados_Ano_2012!$AE$264:$AE$501)</f>
        <v>0</v>
      </c>
      <c r="AB330" s="40">
        <f>SUMIF(Entrada_Dados_Ano_2012!$C$264:$C$501,D330,Entrada_Dados_Ano_2012!$AF$264:$AF$501)</f>
        <v>0</v>
      </c>
      <c r="AC330" s="40">
        <f>SUMIF(Entrada_Dados_Ano_2012!$C$264:$C$501,D330,Entrada_Dados_Ano_2012!$AG$264:$AG$501)</f>
        <v>0</v>
      </c>
      <c r="AD330" s="40">
        <f>SUMIF(Entrada_Dados_Ano_2012!$C$264:$C$501,D330,Entrada_Dados_Ano_2012!$AH$264:$AH$501)</f>
        <v>0</v>
      </c>
      <c r="AE330" s="40">
        <f>SUMIF(Entrada_Dados_Ano_2012!$C$264:$C$501,D330,Entrada_Dados_Ano_2012!$AI$264:$AI$501)</f>
        <v>0</v>
      </c>
      <c r="AF330" s="40">
        <f>SUMIF(Entrada_Dados_Ano_2012!$C$264:$C$501,D330,Entrada_Dados_Ano_2012!$AJ$264:$AJ$501)</f>
        <v>0</v>
      </c>
      <c r="AG330" s="40">
        <f>SUMIF(Entrada_Dados_Ano_2012!$C$264:$C$501,D330,Entrada_Dados_Ano_2012!$AK$264:$AK$501)</f>
        <v>0</v>
      </c>
      <c r="AH330" s="40">
        <f>SUMIF(Entrada_Dados_Ano_2012!$C$264:$C$501,D330,Entrada_Dados_Ano_2012!$AL$264:$AL$501)</f>
        <v>0</v>
      </c>
      <c r="AI330" s="40">
        <f>SUMIF(Entrada_Dados_Ano_2012!$C$264:$C$501,D330,Entrada_Dados_Ano_2012!$AM$264:$AM$501)</f>
        <v>0</v>
      </c>
      <c r="AJ330" s="145">
        <f>SUMIF(Entrada_Dados_Ano_2012!$C$264:$C$501,D330,Entrada_Dados_Ano_2012!$AN$264:$AN$501)</f>
        <v>0</v>
      </c>
      <c r="AK330" s="142">
        <f>SUMIF(Entrada_Dados_Ano_2012!$C$264:$C$501,D330,Entrada_Dados_Ano_2012!$AT$264:$AT$501)</f>
        <v>0</v>
      </c>
      <c r="AL330" s="40">
        <f>SUMIF(Entrada_Dados_Ano_2012!$C$264:$C$501,D330,Entrada_Dados_Ano_2012!$AU$264:$AU$501)</f>
        <v>520</v>
      </c>
      <c r="AM330" s="40">
        <f>SUMIF(Entrada_Dados_Ano_2012!$C$264:$C$501,D330,Entrada_Dados_Ano_2012!$AV$264:$AV$501)</f>
        <v>0</v>
      </c>
      <c r="AN330" s="40">
        <f>SUMIF(Entrada_Dados_Ano_2012!$C$264:$C$501,D330,Entrada_Dados_Ano_2012!$AW$264:$AW$501)</f>
        <v>0</v>
      </c>
      <c r="AO330" s="40">
        <f>SUMIF(Entrada_Dados_Ano_2012!$C$264:$C$501,D330,Entrada_Dados_Ano_2012!$AX$264:$AX$501)</f>
        <v>0</v>
      </c>
      <c r="AP330" s="40">
        <f>SUMIF(Entrada_Dados_Ano_2012!$C$264:$C$501,D330,Entrada_Dados_Ano_2012!$AY$264:$AY$501)</f>
        <v>0</v>
      </c>
      <c r="AQ330" s="40">
        <f>SUMIF(Entrada_Dados_Ano_2012!$C$264:$C$501,D330,Entrada_Dados_Ano_2012!$AZ$264:$AZ$501)</f>
        <v>0</v>
      </c>
      <c r="AR330" s="40">
        <f>SUMIF(Entrada_Dados_Ano_2012!$C$264:$C$501,D330,Entrada_Dados_Ano_2012!$BA$264:$BA$501)</f>
        <v>0</v>
      </c>
      <c r="AS330" s="40">
        <f>SUMIF(Entrada_Dados_Ano_2012!$C$264:$C$501,D330,Entrada_Dados_Ano_2012!$BB$264:$BB$501)</f>
        <v>0</v>
      </c>
      <c r="AT330" s="40">
        <f>SUMIF(Entrada_Dados_Ano_2012!$C$264:$C$501,D330,Entrada_Dados_Ano_2012!$BC$264:$BC$501)</f>
        <v>0</v>
      </c>
      <c r="AU330" s="40">
        <f>SUMIF(Entrada_Dados_Ano_2012!$C$264:$C$501,D330,Entrada_Dados_Ano_2012!$BD$264:$BD$501)</f>
        <v>0</v>
      </c>
      <c r="AV330" s="40">
        <f>SUMIF(Entrada_Dados_Ano_2012!$C$264:$C$501,D330,Entrada_Dados_Ano_2012!$BE$264:$BE$501)</f>
        <v>0</v>
      </c>
      <c r="AW330" s="40">
        <f>SUMIF(Entrada_Dados_Ano_2012!$C$264:$C$501,D330,Entrada_Dados_Ano_2012!$BF$264:$BF$501)</f>
        <v>0</v>
      </c>
      <c r="AX330" s="40">
        <f>SUMIF(Entrada_Dados_Ano_2012!$C$264:$C$501,D330,Entrada_Dados_Ano_2012!$BG$264:$BG$501)</f>
        <v>0</v>
      </c>
      <c r="AY330" s="40">
        <f>SUMIF(Entrada_Dados_Ano_2012!$C$264:$C$501,D330,Entrada_Dados_Ano_2012!$BH$264:$BH$501)</f>
        <v>0</v>
      </c>
      <c r="AZ330" s="40">
        <f>SUMIF(Entrada_Dados_Ano_2012!$C$264:$C$501,D330,Entrada_Dados_Ano_2012!$BI$264:$BI$501)</f>
        <v>0</v>
      </c>
      <c r="BA330" s="55"/>
    </row>
    <row r="331" spans="1:53" ht="12.75" customHeight="1" x14ac:dyDescent="0.2">
      <c r="A331" s="123"/>
      <c r="B331" s="124">
        <v>70</v>
      </c>
      <c r="C331" s="121" t="s">
        <v>350</v>
      </c>
      <c r="D331" s="126" t="s">
        <v>125</v>
      </c>
      <c r="E331" s="40">
        <f>SUMIF(Entrada_Dados_Ano_2012!$C$264:$C$501,D331,Entrada_Dados_Ano_2012!$D$264:$D$501)</f>
        <v>0</v>
      </c>
      <c r="F331" s="40">
        <f>SUMIF(Entrada_Dados_Ano_2012!$C$264:$C$501,D331,Entrada_Dados_Ano_2012!$E$264:$E$501)</f>
        <v>15</v>
      </c>
      <c r="G331" s="40">
        <f>SUMIF(Entrada_Dados_Ano_2012!$C$264:$C$501,D331,Entrada_Dados_Ano_2012!$F$264:$F$501)</f>
        <v>0</v>
      </c>
      <c r="H331" s="40">
        <f>SUMIF(Entrada_Dados_Ano_2012!$C$264:$C$501,D331,Entrada_Dados_Ano_2012!$G$264:$G$501)</f>
        <v>0</v>
      </c>
      <c r="I331" s="40">
        <f>SUMIF(Entrada_Dados_Ano_2012!$C$264:$C$501,D331,Entrada_Dados_Ano_2012!$H$264:$H$501)</f>
        <v>5</v>
      </c>
      <c r="J331" s="40">
        <f>SUMIF(Entrada_Dados_Ano_2012!$C$264:$C$501,D331,Entrada_Dados_Ano_2012!$I$264:$I$501)</f>
        <v>0</v>
      </c>
      <c r="K331" s="40">
        <f>SUMIF(Entrada_Dados_Ano_2012!$C$264:$C$501,D331,Entrada_Dados_Ano_2012!$J$264:$J$501)</f>
        <v>0</v>
      </c>
      <c r="L331" s="40">
        <f>SUMIF(Entrada_Dados_Ano_2012!$C$264:$C$501,D331,Entrada_Dados_Ano_2012!$K$264:$K$501)</f>
        <v>0</v>
      </c>
      <c r="M331" s="40">
        <f>SUMIF(Entrada_Dados_Ano_2012!$C$264:$C$501,D331,Entrada_Dados_Ano_2012!$L$264:$L$501)</f>
        <v>0</v>
      </c>
      <c r="N331" s="40">
        <f>SUMIF(Entrada_Dados_Ano_2012!$C$264:$C$501,D331,Entrada_Dados_Ano_2012!$M$264:$M$501)</f>
        <v>0</v>
      </c>
      <c r="O331" s="40">
        <f>SUMIF(Entrada_Dados_Ano_2012!$C$264:$C$501,D331,Entrada_Dados_Ano_2012!$N$264:$N$501)</f>
        <v>0</v>
      </c>
      <c r="P331" s="40">
        <f>SUMIF(Entrada_Dados_Ano_2012!$C$264:$C$501,D331,Entrada_Dados_Ano_2012!$O$264:$O$501)</f>
        <v>5</v>
      </c>
      <c r="Q331" s="40">
        <f>SUMIF(Entrada_Dados_Ano_2012!$C$264:$C$501,D331,Entrada_Dados_Ano_2012!$P$264:$P$501)</f>
        <v>0</v>
      </c>
      <c r="R331" s="40">
        <f>SUMIF(Entrada_Dados_Ano_2012!$C$264:$C$501,D331,Entrada_Dados_Ano_2012!$Q$264:$Q$501)</f>
        <v>0</v>
      </c>
      <c r="S331" s="40">
        <f>SUMIF(Entrada_Dados_Ano_2012!$C$264:$C$501,D331,Entrada_Dados_Ano_2012!$R$264:$R$501)</f>
        <v>0</v>
      </c>
      <c r="T331" s="145">
        <f>SUMIF(Entrada_Dados_Ano_2012!$C$264:$C$501,D331,Entrada_Dados_Ano_2012!$S$264:$S$501)</f>
        <v>0</v>
      </c>
      <c r="U331" s="142">
        <f>SUMIF(Entrada_Dados_Ano_2012!$C$264:$C$501,D331,Entrada_Dados_Ano_2012!$Y$264:$Y$501)</f>
        <v>0</v>
      </c>
      <c r="V331" s="40">
        <f>SUMIF(Entrada_Dados_Ano_2012!$C$264:$C$501,D331,Entrada_Dados_Ano_2012!$Z$264:$Z$501)</f>
        <v>15</v>
      </c>
      <c r="W331" s="40">
        <f>SUMIF(Entrada_Dados_Ano_2012!$C$264:$C$501,D331,Entrada_Dados_Ano_2012!$AA$264:$AA$501)</f>
        <v>0</v>
      </c>
      <c r="X331" s="40">
        <f>SUMIF(Entrada_Dados_Ano_2012!$C$264:$C$501,D331,Entrada_Dados_Ano_2012!$AB$264:$AB$501)</f>
        <v>0</v>
      </c>
      <c r="Y331" s="40">
        <f>SUMIF(Entrada_Dados_Ano_2012!$C$264:$C$501,D331,Entrada_Dados_Ano_2012!$AC$264:$AC$501)</f>
        <v>5</v>
      </c>
      <c r="Z331" s="40">
        <f>SUMIF(Entrada_Dados_Ano_2012!$C$264:$C$501,D331,Entrada_Dados_Ano_2012!$AD$264:$AD$501)</f>
        <v>0</v>
      </c>
      <c r="AA331" s="40">
        <f>SUMIF(Entrada_Dados_Ano_2012!$C$264:$C$501,D331,Entrada_Dados_Ano_2012!$AE$264:$AE$501)</f>
        <v>0</v>
      </c>
      <c r="AB331" s="40">
        <f>SUMIF(Entrada_Dados_Ano_2012!$C$264:$C$501,D331,Entrada_Dados_Ano_2012!$AF$264:$AF$501)</f>
        <v>0</v>
      </c>
      <c r="AC331" s="40">
        <f>SUMIF(Entrada_Dados_Ano_2012!$C$264:$C$501,D331,Entrada_Dados_Ano_2012!$AG$264:$AG$501)</f>
        <v>0</v>
      </c>
      <c r="AD331" s="40">
        <f>SUMIF(Entrada_Dados_Ano_2012!$C$264:$C$501,D331,Entrada_Dados_Ano_2012!$AH$264:$AH$501)</f>
        <v>0</v>
      </c>
      <c r="AE331" s="40">
        <f>SUMIF(Entrada_Dados_Ano_2012!$C$264:$C$501,D331,Entrada_Dados_Ano_2012!$AI$264:$AI$501)</f>
        <v>0</v>
      </c>
      <c r="AF331" s="40">
        <f>SUMIF(Entrada_Dados_Ano_2012!$C$264:$C$501,D331,Entrada_Dados_Ano_2012!$AJ$264:$AJ$501)</f>
        <v>5</v>
      </c>
      <c r="AG331" s="40">
        <f>SUMIF(Entrada_Dados_Ano_2012!$C$264:$C$501,D331,Entrada_Dados_Ano_2012!$AK$264:$AK$501)</f>
        <v>0</v>
      </c>
      <c r="AH331" s="40">
        <f>SUMIF(Entrada_Dados_Ano_2012!$C$264:$C$501,D331,Entrada_Dados_Ano_2012!$AL$264:$AL$501)</f>
        <v>0</v>
      </c>
      <c r="AI331" s="40">
        <f>SUMIF(Entrada_Dados_Ano_2012!$C$264:$C$501,D331,Entrada_Dados_Ano_2012!$AM$264:$AM$501)</f>
        <v>0</v>
      </c>
      <c r="AJ331" s="145">
        <f>SUMIF(Entrada_Dados_Ano_2012!$C$264:$C$501,D331,Entrada_Dados_Ano_2012!$AN$264:$AN$501)</f>
        <v>0</v>
      </c>
      <c r="AK331" s="142">
        <f>SUMIF(Entrada_Dados_Ano_2012!$C$264:$C$501,D331,Entrada_Dados_Ano_2012!$AT$264:$AT$501)</f>
        <v>0</v>
      </c>
      <c r="AL331" s="40">
        <f>SUMIF(Entrada_Dados_Ano_2012!$C$264:$C$501,D331,Entrada_Dados_Ano_2012!$AU$264:$AU$501)</f>
        <v>320</v>
      </c>
      <c r="AM331" s="40">
        <f>SUMIF(Entrada_Dados_Ano_2012!$C$264:$C$501,D331,Entrada_Dados_Ano_2012!$AV$264:$AV$501)</f>
        <v>0</v>
      </c>
      <c r="AN331" s="40">
        <f>SUMIF(Entrada_Dados_Ano_2012!$C$264:$C$501,D331,Entrada_Dados_Ano_2012!$AW$264:$AW$501)</f>
        <v>0</v>
      </c>
      <c r="AO331" s="40">
        <f>SUMIF(Entrada_Dados_Ano_2012!$C$264:$C$501,D331,Entrada_Dados_Ano_2012!$AX$264:$AX$501)</f>
        <v>43</v>
      </c>
      <c r="AP331" s="40">
        <f>SUMIF(Entrada_Dados_Ano_2012!$C$264:$C$501,D331,Entrada_Dados_Ano_2012!$AY$264:$AY$501)</f>
        <v>0</v>
      </c>
      <c r="AQ331" s="40">
        <f>SUMIF(Entrada_Dados_Ano_2012!$C$264:$C$501,D331,Entrada_Dados_Ano_2012!$AZ$264:$AZ$501)</f>
        <v>0</v>
      </c>
      <c r="AR331" s="40">
        <f>SUMIF(Entrada_Dados_Ano_2012!$C$264:$C$501,D331,Entrada_Dados_Ano_2012!$BA$264:$BA$501)</f>
        <v>0</v>
      </c>
      <c r="AS331" s="40">
        <f>SUMIF(Entrada_Dados_Ano_2012!$C$264:$C$501,D331,Entrada_Dados_Ano_2012!$BB$264:$BB$501)</f>
        <v>0</v>
      </c>
      <c r="AT331" s="40">
        <f>SUMIF(Entrada_Dados_Ano_2012!$C$264:$C$501,D331,Entrada_Dados_Ano_2012!$BC$264:$BC$501)</f>
        <v>0</v>
      </c>
      <c r="AU331" s="40">
        <f>SUMIF(Entrada_Dados_Ano_2012!$C$264:$C$501,D331,Entrada_Dados_Ano_2012!$BD$264:$BD$501)</f>
        <v>0</v>
      </c>
      <c r="AV331" s="40">
        <f>SUMIF(Entrada_Dados_Ano_2012!$C$264:$C$501,D331,Entrada_Dados_Ano_2012!$BE$264:$BE$501)</f>
        <v>39</v>
      </c>
      <c r="AW331" s="40">
        <f>SUMIF(Entrada_Dados_Ano_2012!$C$264:$C$501,D331,Entrada_Dados_Ano_2012!$BF$264:$BF$501)</f>
        <v>0</v>
      </c>
      <c r="AX331" s="40">
        <f>SUMIF(Entrada_Dados_Ano_2012!$C$264:$C$501,D331,Entrada_Dados_Ano_2012!$BG$264:$BG$501)</f>
        <v>0</v>
      </c>
      <c r="AY331" s="40">
        <f>SUMIF(Entrada_Dados_Ano_2012!$C$264:$C$501,D331,Entrada_Dados_Ano_2012!$BH$264:$BH$501)</f>
        <v>0</v>
      </c>
      <c r="AZ331" s="40">
        <f>SUMIF(Entrada_Dados_Ano_2012!$C$264:$C$501,D331,Entrada_Dados_Ano_2012!$BI$264:$BI$501)</f>
        <v>0</v>
      </c>
      <c r="BA331" s="55"/>
    </row>
    <row r="332" spans="1:53" ht="12.75" customHeight="1" x14ac:dyDescent="0.2">
      <c r="A332" s="123"/>
      <c r="B332" s="124">
        <v>71</v>
      </c>
      <c r="C332" s="121" t="s">
        <v>351</v>
      </c>
      <c r="D332" s="126" t="s">
        <v>126</v>
      </c>
      <c r="E332" s="40">
        <f>SUMIF(Entrada_Dados_Ano_2012!$C$264:$C$501,D332,Entrada_Dados_Ano_2012!$D$264:$D$501)</f>
        <v>0</v>
      </c>
      <c r="F332" s="40">
        <f>SUMIF(Entrada_Dados_Ano_2012!$C$264:$C$501,D332,Entrada_Dados_Ano_2012!$E$264:$E$501)</f>
        <v>0</v>
      </c>
      <c r="G332" s="40">
        <f>SUMIF(Entrada_Dados_Ano_2012!$C$264:$C$501,D332,Entrada_Dados_Ano_2012!$F$264:$F$501)</f>
        <v>0</v>
      </c>
      <c r="H332" s="40">
        <f>SUMIF(Entrada_Dados_Ano_2012!$C$264:$C$501,D332,Entrada_Dados_Ano_2012!$G$264:$G$501)</f>
        <v>0</v>
      </c>
      <c r="I332" s="40">
        <f>SUMIF(Entrada_Dados_Ano_2012!$C$264:$C$501,D332,Entrada_Dados_Ano_2012!$H$264:$H$501)</f>
        <v>0</v>
      </c>
      <c r="J332" s="40">
        <f>SUMIF(Entrada_Dados_Ano_2012!$C$264:$C$501,D332,Entrada_Dados_Ano_2012!$I$264:$I$501)</f>
        <v>0</v>
      </c>
      <c r="K332" s="40">
        <f>SUMIF(Entrada_Dados_Ano_2012!$C$264:$C$501,D332,Entrada_Dados_Ano_2012!$J$264:$J$501)</f>
        <v>0</v>
      </c>
      <c r="L332" s="40">
        <f>SUMIF(Entrada_Dados_Ano_2012!$C$264:$C$501,D332,Entrada_Dados_Ano_2012!$K$264:$K$501)</f>
        <v>0</v>
      </c>
      <c r="M332" s="40">
        <f>SUMIF(Entrada_Dados_Ano_2012!$C$264:$C$501,D332,Entrada_Dados_Ano_2012!$L$264:$L$501)</f>
        <v>0</v>
      </c>
      <c r="N332" s="40">
        <f>SUMIF(Entrada_Dados_Ano_2012!$C$264:$C$501,D332,Entrada_Dados_Ano_2012!$M$264:$M$501)</f>
        <v>0</v>
      </c>
      <c r="O332" s="40">
        <f>SUMIF(Entrada_Dados_Ano_2012!$C$264:$C$501,D332,Entrada_Dados_Ano_2012!$N$264:$N$501)</f>
        <v>0</v>
      </c>
      <c r="P332" s="40">
        <f>SUMIF(Entrada_Dados_Ano_2012!$C$264:$C$501,D332,Entrada_Dados_Ano_2012!$O$264:$O$501)</f>
        <v>0</v>
      </c>
      <c r="Q332" s="40">
        <f>SUMIF(Entrada_Dados_Ano_2012!$C$264:$C$501,D332,Entrada_Dados_Ano_2012!$P$264:$P$501)</f>
        <v>0</v>
      </c>
      <c r="R332" s="40">
        <f>SUMIF(Entrada_Dados_Ano_2012!$C$264:$C$501,D332,Entrada_Dados_Ano_2012!$Q$264:$Q$501)</f>
        <v>0</v>
      </c>
      <c r="S332" s="40">
        <f>SUMIF(Entrada_Dados_Ano_2012!$C$264:$C$501,D332,Entrada_Dados_Ano_2012!$R$264:$R$501)</f>
        <v>0</v>
      </c>
      <c r="T332" s="145">
        <f>SUMIF(Entrada_Dados_Ano_2012!$C$264:$C$501,D332,Entrada_Dados_Ano_2012!$S$264:$S$501)</f>
        <v>0</v>
      </c>
      <c r="U332" s="142">
        <f>SUMIF(Entrada_Dados_Ano_2012!$C$264:$C$501,D332,Entrada_Dados_Ano_2012!$Y$264:$Y$501)</f>
        <v>0</v>
      </c>
      <c r="V332" s="40">
        <f>SUMIF(Entrada_Dados_Ano_2012!$C$264:$C$501,D332,Entrada_Dados_Ano_2012!$Z$264:$Z$501)</f>
        <v>0</v>
      </c>
      <c r="W332" s="40">
        <f>SUMIF(Entrada_Dados_Ano_2012!$C$264:$C$501,D332,Entrada_Dados_Ano_2012!$AA$264:$AA$501)</f>
        <v>0</v>
      </c>
      <c r="X332" s="40">
        <f>SUMIF(Entrada_Dados_Ano_2012!$C$264:$C$501,D332,Entrada_Dados_Ano_2012!$AB$264:$AB$501)</f>
        <v>0</v>
      </c>
      <c r="Y332" s="40">
        <f>SUMIF(Entrada_Dados_Ano_2012!$C$264:$C$501,D332,Entrada_Dados_Ano_2012!$AC$264:$AC$501)</f>
        <v>0</v>
      </c>
      <c r="Z332" s="40">
        <f>SUMIF(Entrada_Dados_Ano_2012!$C$264:$C$501,D332,Entrada_Dados_Ano_2012!$AD$264:$AD$501)</f>
        <v>0</v>
      </c>
      <c r="AA332" s="40">
        <f>SUMIF(Entrada_Dados_Ano_2012!$C$264:$C$501,D332,Entrada_Dados_Ano_2012!$AE$264:$AE$501)</f>
        <v>0</v>
      </c>
      <c r="AB332" s="40">
        <f>SUMIF(Entrada_Dados_Ano_2012!$C$264:$C$501,D332,Entrada_Dados_Ano_2012!$AF$264:$AF$501)</f>
        <v>0</v>
      </c>
      <c r="AC332" s="40">
        <f>SUMIF(Entrada_Dados_Ano_2012!$C$264:$C$501,D332,Entrada_Dados_Ano_2012!$AG$264:$AG$501)</f>
        <v>0</v>
      </c>
      <c r="AD332" s="40">
        <f>SUMIF(Entrada_Dados_Ano_2012!$C$264:$C$501,D332,Entrada_Dados_Ano_2012!$AH$264:$AH$501)</f>
        <v>0</v>
      </c>
      <c r="AE332" s="40">
        <f>SUMIF(Entrada_Dados_Ano_2012!$C$264:$C$501,D332,Entrada_Dados_Ano_2012!$AI$264:$AI$501)</f>
        <v>0</v>
      </c>
      <c r="AF332" s="40">
        <f>SUMIF(Entrada_Dados_Ano_2012!$C$264:$C$501,D332,Entrada_Dados_Ano_2012!$AJ$264:$AJ$501)</f>
        <v>0</v>
      </c>
      <c r="AG332" s="40">
        <f>SUMIF(Entrada_Dados_Ano_2012!$C$264:$C$501,D332,Entrada_Dados_Ano_2012!$AK$264:$AK$501)</f>
        <v>0</v>
      </c>
      <c r="AH332" s="40">
        <f>SUMIF(Entrada_Dados_Ano_2012!$C$264:$C$501,D332,Entrada_Dados_Ano_2012!$AL$264:$AL$501)</f>
        <v>0</v>
      </c>
      <c r="AI332" s="40">
        <f>SUMIF(Entrada_Dados_Ano_2012!$C$264:$C$501,D332,Entrada_Dados_Ano_2012!$AM$264:$AM$501)</f>
        <v>0</v>
      </c>
      <c r="AJ332" s="145">
        <f>SUMIF(Entrada_Dados_Ano_2012!$C$264:$C$501,D332,Entrada_Dados_Ano_2012!$AN$264:$AN$501)</f>
        <v>0</v>
      </c>
      <c r="AK332" s="142">
        <f>SUMIF(Entrada_Dados_Ano_2012!$C$264:$C$501,D332,Entrada_Dados_Ano_2012!$AT$264:$AT$501)</f>
        <v>0</v>
      </c>
      <c r="AL332" s="40">
        <f>SUMIF(Entrada_Dados_Ano_2012!$C$264:$C$501,D332,Entrada_Dados_Ano_2012!$AU$264:$AU$501)</f>
        <v>0</v>
      </c>
      <c r="AM332" s="40">
        <f>SUMIF(Entrada_Dados_Ano_2012!$C$264:$C$501,D332,Entrada_Dados_Ano_2012!$AV$264:$AV$501)</f>
        <v>0</v>
      </c>
      <c r="AN332" s="40">
        <f>SUMIF(Entrada_Dados_Ano_2012!$C$264:$C$501,D332,Entrada_Dados_Ano_2012!$AW$264:$AW$501)</f>
        <v>0</v>
      </c>
      <c r="AO332" s="40">
        <f>SUMIF(Entrada_Dados_Ano_2012!$C$264:$C$501,D332,Entrada_Dados_Ano_2012!$AX$264:$AX$501)</f>
        <v>0</v>
      </c>
      <c r="AP332" s="40">
        <f>SUMIF(Entrada_Dados_Ano_2012!$C$264:$C$501,D332,Entrada_Dados_Ano_2012!$AY$264:$AY$501)</f>
        <v>0</v>
      </c>
      <c r="AQ332" s="40">
        <f>SUMIF(Entrada_Dados_Ano_2012!$C$264:$C$501,D332,Entrada_Dados_Ano_2012!$AZ$264:$AZ$501)</f>
        <v>0</v>
      </c>
      <c r="AR332" s="40">
        <f>SUMIF(Entrada_Dados_Ano_2012!$C$264:$C$501,D332,Entrada_Dados_Ano_2012!$BA$264:$BA$501)</f>
        <v>0</v>
      </c>
      <c r="AS332" s="40">
        <f>SUMIF(Entrada_Dados_Ano_2012!$C$264:$C$501,D332,Entrada_Dados_Ano_2012!$BB$264:$BB$501)</f>
        <v>0</v>
      </c>
      <c r="AT332" s="40">
        <f>SUMIF(Entrada_Dados_Ano_2012!$C$264:$C$501,D332,Entrada_Dados_Ano_2012!$BC$264:$BC$501)</f>
        <v>0</v>
      </c>
      <c r="AU332" s="40">
        <f>SUMIF(Entrada_Dados_Ano_2012!$C$264:$C$501,D332,Entrada_Dados_Ano_2012!$BD$264:$BD$501)</f>
        <v>0</v>
      </c>
      <c r="AV332" s="40">
        <f>SUMIF(Entrada_Dados_Ano_2012!$C$264:$C$501,D332,Entrada_Dados_Ano_2012!$BE$264:$BE$501)</f>
        <v>0</v>
      </c>
      <c r="AW332" s="40">
        <f>SUMIF(Entrada_Dados_Ano_2012!$C$264:$C$501,D332,Entrada_Dados_Ano_2012!$BF$264:$BF$501)</f>
        <v>0</v>
      </c>
      <c r="AX332" s="40">
        <f>SUMIF(Entrada_Dados_Ano_2012!$C$264:$C$501,D332,Entrada_Dados_Ano_2012!$BG$264:$BG$501)</f>
        <v>0</v>
      </c>
      <c r="AY332" s="40">
        <f>SUMIF(Entrada_Dados_Ano_2012!$C$264:$C$501,D332,Entrada_Dados_Ano_2012!$BH$264:$BH$501)</f>
        <v>0</v>
      </c>
      <c r="AZ332" s="40">
        <f>SUMIF(Entrada_Dados_Ano_2012!$C$264:$C$501,D332,Entrada_Dados_Ano_2012!$BI$264:$BI$501)</f>
        <v>0</v>
      </c>
      <c r="BA332" s="55"/>
    </row>
    <row r="333" spans="1:53" ht="12.75" customHeight="1" x14ac:dyDescent="0.2">
      <c r="A333" s="123"/>
      <c r="B333" s="124">
        <v>72</v>
      </c>
      <c r="C333" s="121" t="s">
        <v>19</v>
      </c>
      <c r="D333" s="126" t="s">
        <v>31</v>
      </c>
      <c r="E333" s="40">
        <f>SUMIF(Entrada_Dados_Ano_2012!$C$264:$C$501,D333,Entrada_Dados_Ano_2012!$D$264:$D$501)</f>
        <v>0</v>
      </c>
      <c r="F333" s="40">
        <f>SUMIF(Entrada_Dados_Ano_2012!$C$264:$C$501,D333,Entrada_Dados_Ano_2012!$E$264:$E$501)</f>
        <v>0</v>
      </c>
      <c r="G333" s="40">
        <f>SUMIF(Entrada_Dados_Ano_2012!$C$264:$C$501,D333,Entrada_Dados_Ano_2012!$F$264:$F$501)</f>
        <v>0</v>
      </c>
      <c r="H333" s="40">
        <f>SUMIF(Entrada_Dados_Ano_2012!$C$264:$C$501,D333,Entrada_Dados_Ano_2012!$G$264:$G$501)</f>
        <v>59</v>
      </c>
      <c r="I333" s="40">
        <f>SUMIF(Entrada_Dados_Ano_2012!$C$264:$C$501,D333,Entrada_Dados_Ano_2012!$H$264:$H$501)</f>
        <v>0</v>
      </c>
      <c r="J333" s="40">
        <f>SUMIF(Entrada_Dados_Ano_2012!$C$264:$C$501,D333,Entrada_Dados_Ano_2012!$I$264:$I$501)</f>
        <v>0</v>
      </c>
      <c r="K333" s="40">
        <f>SUMIF(Entrada_Dados_Ano_2012!$C$264:$C$501,D333,Entrada_Dados_Ano_2012!$J$264:$J$501)</f>
        <v>0</v>
      </c>
      <c r="L333" s="40">
        <f>SUMIF(Entrada_Dados_Ano_2012!$C$264:$C$501,D333,Entrada_Dados_Ano_2012!$K$264:$K$501)</f>
        <v>0</v>
      </c>
      <c r="M333" s="40">
        <f>SUMIF(Entrada_Dados_Ano_2012!$C$264:$C$501,D333,Entrada_Dados_Ano_2012!$L$264:$L$501)</f>
        <v>0</v>
      </c>
      <c r="N333" s="40">
        <f>SUMIF(Entrada_Dados_Ano_2012!$C$264:$C$501,D333,Entrada_Dados_Ano_2012!$M$264:$M$501)</f>
        <v>0</v>
      </c>
      <c r="O333" s="40">
        <f>SUMIF(Entrada_Dados_Ano_2012!$C$264:$C$501,D333,Entrada_Dados_Ano_2012!$N$264:$N$501)</f>
        <v>0</v>
      </c>
      <c r="P333" s="40">
        <f>SUMIF(Entrada_Dados_Ano_2012!$C$264:$C$501,D333,Entrada_Dados_Ano_2012!$O$264:$O$501)</f>
        <v>0</v>
      </c>
      <c r="Q333" s="40">
        <f>SUMIF(Entrada_Dados_Ano_2012!$C$264:$C$501,D333,Entrada_Dados_Ano_2012!$P$264:$P$501)</f>
        <v>0</v>
      </c>
      <c r="R333" s="40">
        <f>SUMIF(Entrada_Dados_Ano_2012!$C$264:$C$501,D333,Entrada_Dados_Ano_2012!$Q$264:$Q$501)</f>
        <v>0</v>
      </c>
      <c r="S333" s="40">
        <f>SUMIF(Entrada_Dados_Ano_2012!$C$264:$C$501,D333,Entrada_Dados_Ano_2012!$R$264:$R$501)</f>
        <v>0</v>
      </c>
      <c r="T333" s="145">
        <f>SUMIF(Entrada_Dados_Ano_2012!$C$264:$C$501,D333,Entrada_Dados_Ano_2012!$S$264:$S$501)</f>
        <v>0</v>
      </c>
      <c r="U333" s="142">
        <f>SUMIF(Entrada_Dados_Ano_2012!$C$264:$C$501,D333,Entrada_Dados_Ano_2012!$Y$264:$Y$501)</f>
        <v>0</v>
      </c>
      <c r="V333" s="40">
        <f>SUMIF(Entrada_Dados_Ano_2012!$C$264:$C$501,D333,Entrada_Dados_Ano_2012!$Z$264:$Z$501)</f>
        <v>0</v>
      </c>
      <c r="W333" s="40">
        <f>SUMIF(Entrada_Dados_Ano_2012!$C$264:$C$501,D333,Entrada_Dados_Ano_2012!$AA$264:$AA$501)</f>
        <v>0</v>
      </c>
      <c r="X333" s="40">
        <f>SUMIF(Entrada_Dados_Ano_2012!$C$264:$C$501,D333,Entrada_Dados_Ano_2012!$AB$264:$AB$501)</f>
        <v>59</v>
      </c>
      <c r="Y333" s="40">
        <f>SUMIF(Entrada_Dados_Ano_2012!$C$264:$C$501,D333,Entrada_Dados_Ano_2012!$AC$264:$AC$501)</f>
        <v>0</v>
      </c>
      <c r="Z333" s="40">
        <f>SUMIF(Entrada_Dados_Ano_2012!$C$264:$C$501,D333,Entrada_Dados_Ano_2012!$AD$264:$AD$501)</f>
        <v>0</v>
      </c>
      <c r="AA333" s="40">
        <f>SUMIF(Entrada_Dados_Ano_2012!$C$264:$C$501,D333,Entrada_Dados_Ano_2012!$AE$264:$AE$501)</f>
        <v>0</v>
      </c>
      <c r="AB333" s="40">
        <f>SUMIF(Entrada_Dados_Ano_2012!$C$264:$C$501,D333,Entrada_Dados_Ano_2012!$AF$264:$AF$501)</f>
        <v>0</v>
      </c>
      <c r="AC333" s="40">
        <f>SUMIF(Entrada_Dados_Ano_2012!$C$264:$C$501,D333,Entrada_Dados_Ano_2012!$AG$264:$AG$501)</f>
        <v>0</v>
      </c>
      <c r="AD333" s="40">
        <f>SUMIF(Entrada_Dados_Ano_2012!$C$264:$C$501,D333,Entrada_Dados_Ano_2012!$AH$264:$AH$501)</f>
        <v>0</v>
      </c>
      <c r="AE333" s="40">
        <f>SUMIF(Entrada_Dados_Ano_2012!$C$264:$C$501,D333,Entrada_Dados_Ano_2012!$AI$264:$AI$501)</f>
        <v>0</v>
      </c>
      <c r="AF333" s="40">
        <f>SUMIF(Entrada_Dados_Ano_2012!$C$264:$C$501,D333,Entrada_Dados_Ano_2012!$AJ$264:$AJ$501)</f>
        <v>0</v>
      </c>
      <c r="AG333" s="40">
        <f>SUMIF(Entrada_Dados_Ano_2012!$C$264:$C$501,D333,Entrada_Dados_Ano_2012!$AK$264:$AK$501)</f>
        <v>0</v>
      </c>
      <c r="AH333" s="40">
        <f>SUMIF(Entrada_Dados_Ano_2012!$C$264:$C$501,D333,Entrada_Dados_Ano_2012!$AL$264:$AL$501)</f>
        <v>0</v>
      </c>
      <c r="AI333" s="40">
        <f>SUMIF(Entrada_Dados_Ano_2012!$C$264:$C$501,D333,Entrada_Dados_Ano_2012!$AM$264:$AM$501)</f>
        <v>0</v>
      </c>
      <c r="AJ333" s="145">
        <f>SUMIF(Entrada_Dados_Ano_2012!$C$264:$C$501,D333,Entrada_Dados_Ano_2012!$AN$264:$AN$501)</f>
        <v>0</v>
      </c>
      <c r="AK333" s="142">
        <f>SUMIF(Entrada_Dados_Ano_2012!$C$264:$C$501,D333,Entrada_Dados_Ano_2012!$AT$264:$AT$501)</f>
        <v>0</v>
      </c>
      <c r="AL333" s="40">
        <f>SUMIF(Entrada_Dados_Ano_2012!$C$264:$C$501,D333,Entrada_Dados_Ano_2012!$AU$264:$AU$501)</f>
        <v>0</v>
      </c>
      <c r="AM333" s="40">
        <f>SUMIF(Entrada_Dados_Ano_2012!$C$264:$C$501,D333,Entrada_Dados_Ano_2012!$AV$264:$AV$501)</f>
        <v>0</v>
      </c>
      <c r="AN333" s="40">
        <f>SUMIF(Entrada_Dados_Ano_2012!$C$264:$C$501,D333,Entrada_Dados_Ano_2012!$AW$264:$AW$501)</f>
        <v>99</v>
      </c>
      <c r="AO333" s="40">
        <f>SUMIF(Entrada_Dados_Ano_2012!$C$264:$C$501,D333,Entrada_Dados_Ano_2012!$AX$264:$AX$501)</f>
        <v>0</v>
      </c>
      <c r="AP333" s="40">
        <f>SUMIF(Entrada_Dados_Ano_2012!$C$264:$C$501,D333,Entrada_Dados_Ano_2012!$AY$264:$AY$501)</f>
        <v>0</v>
      </c>
      <c r="AQ333" s="40">
        <f>SUMIF(Entrada_Dados_Ano_2012!$C$264:$C$501,D333,Entrada_Dados_Ano_2012!$AZ$264:$AZ$501)</f>
        <v>0</v>
      </c>
      <c r="AR333" s="40">
        <f>SUMIF(Entrada_Dados_Ano_2012!$C$264:$C$501,D333,Entrada_Dados_Ano_2012!$BA$264:$BA$501)</f>
        <v>0</v>
      </c>
      <c r="AS333" s="40">
        <f>SUMIF(Entrada_Dados_Ano_2012!$C$264:$C$501,D333,Entrada_Dados_Ano_2012!$BB$264:$BB$501)</f>
        <v>0</v>
      </c>
      <c r="AT333" s="40">
        <f>SUMIF(Entrada_Dados_Ano_2012!$C$264:$C$501,D333,Entrada_Dados_Ano_2012!$BC$264:$BC$501)</f>
        <v>0</v>
      </c>
      <c r="AU333" s="40">
        <f>SUMIF(Entrada_Dados_Ano_2012!$C$264:$C$501,D333,Entrada_Dados_Ano_2012!$BD$264:$BD$501)</f>
        <v>0</v>
      </c>
      <c r="AV333" s="40">
        <f>SUMIF(Entrada_Dados_Ano_2012!$C$264:$C$501,D333,Entrada_Dados_Ano_2012!$BE$264:$BE$501)</f>
        <v>0</v>
      </c>
      <c r="AW333" s="40">
        <f>SUMIF(Entrada_Dados_Ano_2012!$C$264:$C$501,D333,Entrada_Dados_Ano_2012!$BF$264:$BF$501)</f>
        <v>0</v>
      </c>
      <c r="AX333" s="40">
        <f>SUMIF(Entrada_Dados_Ano_2012!$C$264:$C$501,D333,Entrada_Dados_Ano_2012!$BG$264:$BG$501)</f>
        <v>0</v>
      </c>
      <c r="AY333" s="40">
        <f>SUMIF(Entrada_Dados_Ano_2012!$C$264:$C$501,D333,Entrada_Dados_Ano_2012!$BH$264:$BH$501)</f>
        <v>0</v>
      </c>
      <c r="AZ333" s="40">
        <f>SUMIF(Entrada_Dados_Ano_2012!$C$264:$C$501,D333,Entrada_Dados_Ano_2012!$BI$264:$BI$501)</f>
        <v>0</v>
      </c>
      <c r="BA333" s="55"/>
    </row>
    <row r="334" spans="1:53" ht="12.75" customHeight="1" x14ac:dyDescent="0.2">
      <c r="A334" s="123"/>
      <c r="B334" s="124">
        <v>73</v>
      </c>
      <c r="C334" s="121" t="s">
        <v>352</v>
      </c>
      <c r="D334" s="126" t="s">
        <v>127</v>
      </c>
      <c r="E334" s="40">
        <f>SUMIF(Entrada_Dados_Ano_2012!$C$264:$C$501,D334,Entrada_Dados_Ano_2012!$D$264:$D$501)</f>
        <v>0</v>
      </c>
      <c r="F334" s="40">
        <f>SUMIF(Entrada_Dados_Ano_2012!$C$264:$C$501,D334,Entrada_Dados_Ano_2012!$E$264:$E$501)</f>
        <v>0</v>
      </c>
      <c r="G334" s="40">
        <f>SUMIF(Entrada_Dados_Ano_2012!$C$264:$C$501,D334,Entrada_Dados_Ano_2012!$F$264:$F$501)</f>
        <v>0</v>
      </c>
      <c r="H334" s="40">
        <f>SUMIF(Entrada_Dados_Ano_2012!$C$264:$C$501,D334,Entrada_Dados_Ano_2012!$G$264:$G$501)</f>
        <v>0</v>
      </c>
      <c r="I334" s="40">
        <f>SUMIF(Entrada_Dados_Ano_2012!$C$264:$C$501,D334,Entrada_Dados_Ano_2012!$H$264:$H$501)</f>
        <v>0</v>
      </c>
      <c r="J334" s="40">
        <f>SUMIF(Entrada_Dados_Ano_2012!$C$264:$C$501,D334,Entrada_Dados_Ano_2012!$I$264:$I$501)</f>
        <v>0</v>
      </c>
      <c r="K334" s="40">
        <f>SUMIF(Entrada_Dados_Ano_2012!$C$264:$C$501,D334,Entrada_Dados_Ano_2012!$J$264:$J$501)</f>
        <v>0</v>
      </c>
      <c r="L334" s="40">
        <f>SUMIF(Entrada_Dados_Ano_2012!$C$264:$C$501,D334,Entrada_Dados_Ano_2012!$K$264:$K$501)</f>
        <v>0</v>
      </c>
      <c r="M334" s="40">
        <f>SUMIF(Entrada_Dados_Ano_2012!$C$264:$C$501,D334,Entrada_Dados_Ano_2012!$L$264:$L$501)</f>
        <v>0</v>
      </c>
      <c r="N334" s="40">
        <f>SUMIF(Entrada_Dados_Ano_2012!$C$264:$C$501,D334,Entrada_Dados_Ano_2012!$M$264:$M$501)</f>
        <v>0</v>
      </c>
      <c r="O334" s="40">
        <f>SUMIF(Entrada_Dados_Ano_2012!$C$264:$C$501,D334,Entrada_Dados_Ano_2012!$N$264:$N$501)</f>
        <v>0</v>
      </c>
      <c r="P334" s="40">
        <f>SUMIF(Entrada_Dados_Ano_2012!$C$264:$C$501,D334,Entrada_Dados_Ano_2012!$O$264:$O$501)</f>
        <v>0</v>
      </c>
      <c r="Q334" s="40">
        <f>SUMIF(Entrada_Dados_Ano_2012!$C$264:$C$501,D334,Entrada_Dados_Ano_2012!$P$264:$P$501)</f>
        <v>0</v>
      </c>
      <c r="R334" s="40">
        <f>SUMIF(Entrada_Dados_Ano_2012!$C$264:$C$501,D334,Entrada_Dados_Ano_2012!$Q$264:$Q$501)</f>
        <v>0</v>
      </c>
      <c r="S334" s="40">
        <f>SUMIF(Entrada_Dados_Ano_2012!$C$264:$C$501,D334,Entrada_Dados_Ano_2012!$R$264:$R$501)</f>
        <v>0</v>
      </c>
      <c r="T334" s="145">
        <f>SUMIF(Entrada_Dados_Ano_2012!$C$264:$C$501,D334,Entrada_Dados_Ano_2012!$S$264:$S$501)</f>
        <v>0</v>
      </c>
      <c r="U334" s="142">
        <f>SUMIF(Entrada_Dados_Ano_2012!$C$264:$C$501,D334,Entrada_Dados_Ano_2012!$Y$264:$Y$501)</f>
        <v>0</v>
      </c>
      <c r="V334" s="40">
        <f>SUMIF(Entrada_Dados_Ano_2012!$C$264:$C$501,D334,Entrada_Dados_Ano_2012!$Z$264:$Z$501)</f>
        <v>0</v>
      </c>
      <c r="W334" s="40">
        <f>SUMIF(Entrada_Dados_Ano_2012!$C$264:$C$501,D334,Entrada_Dados_Ano_2012!$AA$264:$AA$501)</f>
        <v>0</v>
      </c>
      <c r="X334" s="40">
        <f>SUMIF(Entrada_Dados_Ano_2012!$C$264:$C$501,D334,Entrada_Dados_Ano_2012!$AB$264:$AB$501)</f>
        <v>0</v>
      </c>
      <c r="Y334" s="40">
        <f>SUMIF(Entrada_Dados_Ano_2012!$C$264:$C$501,D334,Entrada_Dados_Ano_2012!$AC$264:$AC$501)</f>
        <v>0</v>
      </c>
      <c r="Z334" s="40">
        <f>SUMIF(Entrada_Dados_Ano_2012!$C$264:$C$501,D334,Entrada_Dados_Ano_2012!$AD$264:$AD$501)</f>
        <v>0</v>
      </c>
      <c r="AA334" s="40">
        <f>SUMIF(Entrada_Dados_Ano_2012!$C$264:$C$501,D334,Entrada_Dados_Ano_2012!$AE$264:$AE$501)</f>
        <v>0</v>
      </c>
      <c r="AB334" s="40">
        <f>SUMIF(Entrada_Dados_Ano_2012!$C$264:$C$501,D334,Entrada_Dados_Ano_2012!$AF$264:$AF$501)</f>
        <v>0</v>
      </c>
      <c r="AC334" s="40">
        <f>SUMIF(Entrada_Dados_Ano_2012!$C$264:$C$501,D334,Entrada_Dados_Ano_2012!$AG$264:$AG$501)</f>
        <v>0</v>
      </c>
      <c r="AD334" s="40">
        <f>SUMIF(Entrada_Dados_Ano_2012!$C$264:$C$501,D334,Entrada_Dados_Ano_2012!$AH$264:$AH$501)</f>
        <v>0</v>
      </c>
      <c r="AE334" s="40">
        <f>SUMIF(Entrada_Dados_Ano_2012!$C$264:$C$501,D334,Entrada_Dados_Ano_2012!$AI$264:$AI$501)</f>
        <v>0</v>
      </c>
      <c r="AF334" s="40">
        <f>SUMIF(Entrada_Dados_Ano_2012!$C$264:$C$501,D334,Entrada_Dados_Ano_2012!$AJ$264:$AJ$501)</f>
        <v>0</v>
      </c>
      <c r="AG334" s="40">
        <f>SUMIF(Entrada_Dados_Ano_2012!$C$264:$C$501,D334,Entrada_Dados_Ano_2012!$AK$264:$AK$501)</f>
        <v>0</v>
      </c>
      <c r="AH334" s="40">
        <f>SUMIF(Entrada_Dados_Ano_2012!$C$264:$C$501,D334,Entrada_Dados_Ano_2012!$AL$264:$AL$501)</f>
        <v>0</v>
      </c>
      <c r="AI334" s="40">
        <f>SUMIF(Entrada_Dados_Ano_2012!$C$264:$C$501,D334,Entrada_Dados_Ano_2012!$AM$264:$AM$501)</f>
        <v>0</v>
      </c>
      <c r="AJ334" s="145">
        <f>SUMIF(Entrada_Dados_Ano_2012!$C$264:$C$501,D334,Entrada_Dados_Ano_2012!$AN$264:$AN$501)</f>
        <v>0</v>
      </c>
      <c r="AK334" s="142">
        <f>SUMIF(Entrada_Dados_Ano_2012!$C$264:$C$501,D334,Entrada_Dados_Ano_2012!$AT$264:$AT$501)</f>
        <v>0</v>
      </c>
      <c r="AL334" s="40">
        <f>SUMIF(Entrada_Dados_Ano_2012!$C$264:$C$501,D334,Entrada_Dados_Ano_2012!$AU$264:$AU$501)</f>
        <v>0</v>
      </c>
      <c r="AM334" s="40">
        <f>SUMIF(Entrada_Dados_Ano_2012!$C$264:$C$501,D334,Entrada_Dados_Ano_2012!$AV$264:$AV$501)</f>
        <v>0</v>
      </c>
      <c r="AN334" s="40">
        <f>SUMIF(Entrada_Dados_Ano_2012!$C$264:$C$501,D334,Entrada_Dados_Ano_2012!$AW$264:$AW$501)</f>
        <v>0</v>
      </c>
      <c r="AO334" s="40">
        <f>SUMIF(Entrada_Dados_Ano_2012!$C$264:$C$501,D334,Entrada_Dados_Ano_2012!$AX$264:$AX$501)</f>
        <v>0</v>
      </c>
      <c r="AP334" s="40">
        <f>SUMIF(Entrada_Dados_Ano_2012!$C$264:$C$501,D334,Entrada_Dados_Ano_2012!$AY$264:$AY$501)</f>
        <v>0</v>
      </c>
      <c r="AQ334" s="40">
        <f>SUMIF(Entrada_Dados_Ano_2012!$C$264:$C$501,D334,Entrada_Dados_Ano_2012!$AZ$264:$AZ$501)</f>
        <v>0</v>
      </c>
      <c r="AR334" s="40">
        <f>SUMIF(Entrada_Dados_Ano_2012!$C$264:$C$501,D334,Entrada_Dados_Ano_2012!$BA$264:$BA$501)</f>
        <v>0</v>
      </c>
      <c r="AS334" s="40">
        <f>SUMIF(Entrada_Dados_Ano_2012!$C$264:$C$501,D334,Entrada_Dados_Ano_2012!$BB$264:$BB$501)</f>
        <v>0</v>
      </c>
      <c r="AT334" s="40">
        <f>SUMIF(Entrada_Dados_Ano_2012!$C$264:$C$501,D334,Entrada_Dados_Ano_2012!$BC$264:$BC$501)</f>
        <v>0</v>
      </c>
      <c r="AU334" s="40">
        <f>SUMIF(Entrada_Dados_Ano_2012!$C$264:$C$501,D334,Entrada_Dados_Ano_2012!$BD$264:$BD$501)</f>
        <v>0</v>
      </c>
      <c r="AV334" s="40">
        <f>SUMIF(Entrada_Dados_Ano_2012!$C$264:$C$501,D334,Entrada_Dados_Ano_2012!$BE$264:$BE$501)</f>
        <v>0</v>
      </c>
      <c r="AW334" s="40">
        <f>SUMIF(Entrada_Dados_Ano_2012!$C$264:$C$501,D334,Entrada_Dados_Ano_2012!$BF$264:$BF$501)</f>
        <v>0</v>
      </c>
      <c r="AX334" s="40">
        <f>SUMIF(Entrada_Dados_Ano_2012!$C$264:$C$501,D334,Entrada_Dados_Ano_2012!$BG$264:$BG$501)</f>
        <v>0</v>
      </c>
      <c r="AY334" s="40">
        <f>SUMIF(Entrada_Dados_Ano_2012!$C$264:$C$501,D334,Entrada_Dados_Ano_2012!$BH$264:$BH$501)</f>
        <v>0</v>
      </c>
      <c r="AZ334" s="40">
        <f>SUMIF(Entrada_Dados_Ano_2012!$C$264:$C$501,D334,Entrada_Dados_Ano_2012!$BI$264:$BI$501)</f>
        <v>0</v>
      </c>
      <c r="BA334" s="55"/>
    </row>
    <row r="335" spans="1:53" ht="12.75" customHeight="1" x14ac:dyDescent="0.2">
      <c r="A335" s="123"/>
      <c r="B335" s="124">
        <v>74</v>
      </c>
      <c r="C335" s="121" t="s">
        <v>353</v>
      </c>
      <c r="D335" s="126" t="s">
        <v>128</v>
      </c>
      <c r="E335" s="40">
        <f>SUMIF(Entrada_Dados_Ano_2012!$C$264:$C$501,D335,Entrada_Dados_Ano_2012!$D$264:$D$501)</f>
        <v>0</v>
      </c>
      <c r="F335" s="40">
        <f>SUMIF(Entrada_Dados_Ano_2012!$C$264:$C$501,D335,Entrada_Dados_Ano_2012!$E$264:$E$501)</f>
        <v>18</v>
      </c>
      <c r="G335" s="40">
        <f>SUMIF(Entrada_Dados_Ano_2012!$C$264:$C$501,D335,Entrada_Dados_Ano_2012!$F$264:$F$501)</f>
        <v>0</v>
      </c>
      <c r="H335" s="40">
        <f>SUMIF(Entrada_Dados_Ano_2012!$C$264:$C$501,D335,Entrada_Dados_Ano_2012!$G$264:$G$501)</f>
        <v>0</v>
      </c>
      <c r="I335" s="40">
        <f>SUMIF(Entrada_Dados_Ano_2012!$C$264:$C$501,D335,Entrada_Dados_Ano_2012!$H$264:$H$501)</f>
        <v>18</v>
      </c>
      <c r="J335" s="40">
        <f>SUMIF(Entrada_Dados_Ano_2012!$C$264:$C$501,D335,Entrada_Dados_Ano_2012!$I$264:$I$501)</f>
        <v>0</v>
      </c>
      <c r="K335" s="40">
        <f>SUMIF(Entrada_Dados_Ano_2012!$C$264:$C$501,D335,Entrada_Dados_Ano_2012!$J$264:$J$501)</f>
        <v>0</v>
      </c>
      <c r="L335" s="40">
        <f>SUMIF(Entrada_Dados_Ano_2012!$C$264:$C$501,D335,Entrada_Dados_Ano_2012!$K$264:$K$501)</f>
        <v>0</v>
      </c>
      <c r="M335" s="40">
        <f>SUMIF(Entrada_Dados_Ano_2012!$C$264:$C$501,D335,Entrada_Dados_Ano_2012!$L$264:$L$501)</f>
        <v>0</v>
      </c>
      <c r="N335" s="40">
        <f>SUMIF(Entrada_Dados_Ano_2012!$C$264:$C$501,D335,Entrada_Dados_Ano_2012!$M$264:$M$501)</f>
        <v>0</v>
      </c>
      <c r="O335" s="40">
        <f>SUMIF(Entrada_Dados_Ano_2012!$C$264:$C$501,D335,Entrada_Dados_Ano_2012!$N$264:$N$501)</f>
        <v>0</v>
      </c>
      <c r="P335" s="40">
        <f>SUMIF(Entrada_Dados_Ano_2012!$C$264:$C$501,D335,Entrada_Dados_Ano_2012!$O$264:$O$501)</f>
        <v>0</v>
      </c>
      <c r="Q335" s="40">
        <f>SUMIF(Entrada_Dados_Ano_2012!$C$264:$C$501,D335,Entrada_Dados_Ano_2012!$P$264:$P$501)</f>
        <v>0</v>
      </c>
      <c r="R335" s="40">
        <f>SUMIF(Entrada_Dados_Ano_2012!$C$264:$C$501,D335,Entrada_Dados_Ano_2012!$Q$264:$Q$501)</f>
        <v>0</v>
      </c>
      <c r="S335" s="40">
        <f>SUMIF(Entrada_Dados_Ano_2012!$C$264:$C$501,D335,Entrada_Dados_Ano_2012!$R$264:$R$501)</f>
        <v>0</v>
      </c>
      <c r="T335" s="145">
        <f>SUMIF(Entrada_Dados_Ano_2012!$C$264:$C$501,D335,Entrada_Dados_Ano_2012!$S$264:$S$501)</f>
        <v>0</v>
      </c>
      <c r="U335" s="142">
        <f>SUMIF(Entrada_Dados_Ano_2012!$C$264:$C$501,D335,Entrada_Dados_Ano_2012!$Y$264:$Y$501)</f>
        <v>0</v>
      </c>
      <c r="V335" s="40">
        <f>SUMIF(Entrada_Dados_Ano_2012!$C$264:$C$501,D335,Entrada_Dados_Ano_2012!$Z$264:$Z$501)</f>
        <v>18</v>
      </c>
      <c r="W335" s="40">
        <f>SUMIF(Entrada_Dados_Ano_2012!$C$264:$C$501,D335,Entrada_Dados_Ano_2012!$AA$264:$AA$501)</f>
        <v>0</v>
      </c>
      <c r="X335" s="40">
        <f>SUMIF(Entrada_Dados_Ano_2012!$C$264:$C$501,D335,Entrada_Dados_Ano_2012!$AB$264:$AB$501)</f>
        <v>0</v>
      </c>
      <c r="Y335" s="40">
        <f>SUMIF(Entrada_Dados_Ano_2012!$C$264:$C$501,D335,Entrada_Dados_Ano_2012!$AC$264:$AC$501)</f>
        <v>18</v>
      </c>
      <c r="Z335" s="40">
        <f>SUMIF(Entrada_Dados_Ano_2012!$C$264:$C$501,D335,Entrada_Dados_Ano_2012!$AD$264:$AD$501)</f>
        <v>0</v>
      </c>
      <c r="AA335" s="40">
        <f>SUMIF(Entrada_Dados_Ano_2012!$C$264:$C$501,D335,Entrada_Dados_Ano_2012!$AE$264:$AE$501)</f>
        <v>0</v>
      </c>
      <c r="AB335" s="40">
        <f>SUMIF(Entrada_Dados_Ano_2012!$C$264:$C$501,D335,Entrada_Dados_Ano_2012!$AF$264:$AF$501)</f>
        <v>0</v>
      </c>
      <c r="AC335" s="40">
        <f>SUMIF(Entrada_Dados_Ano_2012!$C$264:$C$501,D335,Entrada_Dados_Ano_2012!$AG$264:$AG$501)</f>
        <v>0</v>
      </c>
      <c r="AD335" s="40">
        <f>SUMIF(Entrada_Dados_Ano_2012!$C$264:$C$501,D335,Entrada_Dados_Ano_2012!$AH$264:$AH$501)</f>
        <v>0</v>
      </c>
      <c r="AE335" s="40">
        <f>SUMIF(Entrada_Dados_Ano_2012!$C$264:$C$501,D335,Entrada_Dados_Ano_2012!$AI$264:$AI$501)</f>
        <v>0</v>
      </c>
      <c r="AF335" s="40">
        <f>SUMIF(Entrada_Dados_Ano_2012!$C$264:$C$501,D335,Entrada_Dados_Ano_2012!$AJ$264:$AJ$501)</f>
        <v>0</v>
      </c>
      <c r="AG335" s="40">
        <f>SUMIF(Entrada_Dados_Ano_2012!$C$264:$C$501,D335,Entrada_Dados_Ano_2012!$AK$264:$AK$501)</f>
        <v>0</v>
      </c>
      <c r="AH335" s="40">
        <f>SUMIF(Entrada_Dados_Ano_2012!$C$264:$C$501,D335,Entrada_Dados_Ano_2012!$AL$264:$AL$501)</f>
        <v>0</v>
      </c>
      <c r="AI335" s="40">
        <f>SUMIF(Entrada_Dados_Ano_2012!$C$264:$C$501,D335,Entrada_Dados_Ano_2012!$AM$264:$AM$501)</f>
        <v>0</v>
      </c>
      <c r="AJ335" s="145">
        <f>SUMIF(Entrada_Dados_Ano_2012!$C$264:$C$501,D335,Entrada_Dados_Ano_2012!$AN$264:$AN$501)</f>
        <v>0</v>
      </c>
      <c r="AK335" s="142">
        <f>SUMIF(Entrada_Dados_Ano_2012!$C$264:$C$501,D335,Entrada_Dados_Ano_2012!$AT$264:$AT$501)</f>
        <v>0</v>
      </c>
      <c r="AL335" s="40">
        <f>SUMIF(Entrada_Dados_Ano_2012!$C$264:$C$501,D335,Entrada_Dados_Ano_2012!$AU$264:$AU$501)</f>
        <v>162</v>
      </c>
      <c r="AM335" s="40">
        <f>SUMIF(Entrada_Dados_Ano_2012!$C$264:$C$501,D335,Entrada_Dados_Ano_2012!$AV$264:$AV$501)</f>
        <v>0</v>
      </c>
      <c r="AN335" s="40">
        <f>SUMIF(Entrada_Dados_Ano_2012!$C$264:$C$501,D335,Entrada_Dados_Ano_2012!$AW$264:$AW$501)</f>
        <v>0</v>
      </c>
      <c r="AO335" s="40">
        <f>SUMIF(Entrada_Dados_Ano_2012!$C$264:$C$501,D335,Entrada_Dados_Ano_2012!$AX$264:$AX$501)</f>
        <v>180</v>
      </c>
      <c r="AP335" s="40">
        <f>SUMIF(Entrada_Dados_Ano_2012!$C$264:$C$501,D335,Entrada_Dados_Ano_2012!$AY$264:$AY$501)</f>
        <v>0</v>
      </c>
      <c r="AQ335" s="40">
        <f>SUMIF(Entrada_Dados_Ano_2012!$C$264:$C$501,D335,Entrada_Dados_Ano_2012!$AZ$264:$AZ$501)</f>
        <v>0</v>
      </c>
      <c r="AR335" s="40">
        <f>SUMIF(Entrada_Dados_Ano_2012!$C$264:$C$501,D335,Entrada_Dados_Ano_2012!$BA$264:$BA$501)</f>
        <v>0</v>
      </c>
      <c r="AS335" s="40">
        <f>SUMIF(Entrada_Dados_Ano_2012!$C$264:$C$501,D335,Entrada_Dados_Ano_2012!$BB$264:$BB$501)</f>
        <v>0</v>
      </c>
      <c r="AT335" s="40">
        <f>SUMIF(Entrada_Dados_Ano_2012!$C$264:$C$501,D335,Entrada_Dados_Ano_2012!$BC$264:$BC$501)</f>
        <v>0</v>
      </c>
      <c r="AU335" s="40">
        <f>SUMIF(Entrada_Dados_Ano_2012!$C$264:$C$501,D335,Entrada_Dados_Ano_2012!$BD$264:$BD$501)</f>
        <v>0</v>
      </c>
      <c r="AV335" s="40">
        <f>SUMIF(Entrada_Dados_Ano_2012!$C$264:$C$501,D335,Entrada_Dados_Ano_2012!$BE$264:$BE$501)</f>
        <v>0</v>
      </c>
      <c r="AW335" s="40">
        <f>SUMIF(Entrada_Dados_Ano_2012!$C$264:$C$501,D335,Entrada_Dados_Ano_2012!$BF$264:$BF$501)</f>
        <v>0</v>
      </c>
      <c r="AX335" s="40">
        <f>SUMIF(Entrada_Dados_Ano_2012!$C$264:$C$501,D335,Entrada_Dados_Ano_2012!$BG$264:$BG$501)</f>
        <v>0</v>
      </c>
      <c r="AY335" s="40">
        <f>SUMIF(Entrada_Dados_Ano_2012!$C$264:$C$501,D335,Entrada_Dados_Ano_2012!$BH$264:$BH$501)</f>
        <v>0</v>
      </c>
      <c r="AZ335" s="40">
        <f>SUMIF(Entrada_Dados_Ano_2012!$C$264:$C$501,D335,Entrada_Dados_Ano_2012!$BI$264:$BI$501)</f>
        <v>0</v>
      </c>
      <c r="BA335" s="55"/>
    </row>
    <row r="336" spans="1:53" ht="12.75" customHeight="1" x14ac:dyDescent="0.2">
      <c r="A336" s="123"/>
      <c r="B336" s="124">
        <v>75</v>
      </c>
      <c r="C336" s="121" t="s">
        <v>354</v>
      </c>
      <c r="D336" s="126" t="s">
        <v>129</v>
      </c>
      <c r="E336" s="40">
        <f>SUMIF(Entrada_Dados_Ano_2012!$C$264:$C$501,D336,Entrada_Dados_Ano_2012!$D$264:$D$501)</f>
        <v>0</v>
      </c>
      <c r="F336" s="40">
        <f>SUMIF(Entrada_Dados_Ano_2012!$C$264:$C$501,D336,Entrada_Dados_Ano_2012!$E$264:$E$501)</f>
        <v>0</v>
      </c>
      <c r="G336" s="40">
        <f>SUMIF(Entrada_Dados_Ano_2012!$C$264:$C$501,D336,Entrada_Dados_Ano_2012!$F$264:$F$501)</f>
        <v>0</v>
      </c>
      <c r="H336" s="40">
        <f>SUMIF(Entrada_Dados_Ano_2012!$C$264:$C$501,D336,Entrada_Dados_Ano_2012!$G$264:$G$501)</f>
        <v>0</v>
      </c>
      <c r="I336" s="40">
        <f>SUMIF(Entrada_Dados_Ano_2012!$C$264:$C$501,D336,Entrada_Dados_Ano_2012!$H$264:$H$501)</f>
        <v>0</v>
      </c>
      <c r="J336" s="40">
        <f>SUMIF(Entrada_Dados_Ano_2012!$C$264:$C$501,D336,Entrada_Dados_Ano_2012!$I$264:$I$501)</f>
        <v>0</v>
      </c>
      <c r="K336" s="40">
        <f>SUMIF(Entrada_Dados_Ano_2012!$C$264:$C$501,D336,Entrada_Dados_Ano_2012!$J$264:$J$501)</f>
        <v>0</v>
      </c>
      <c r="L336" s="40">
        <f>SUMIF(Entrada_Dados_Ano_2012!$C$264:$C$501,D336,Entrada_Dados_Ano_2012!$K$264:$K$501)</f>
        <v>19</v>
      </c>
      <c r="M336" s="40">
        <f>SUMIF(Entrada_Dados_Ano_2012!$C$264:$C$501,D336,Entrada_Dados_Ano_2012!$L$264:$L$501)</f>
        <v>0</v>
      </c>
      <c r="N336" s="40">
        <f>SUMIF(Entrada_Dados_Ano_2012!$C$264:$C$501,D336,Entrada_Dados_Ano_2012!$M$264:$M$501)</f>
        <v>0</v>
      </c>
      <c r="O336" s="40">
        <f>SUMIF(Entrada_Dados_Ano_2012!$C$264:$C$501,D336,Entrada_Dados_Ano_2012!$N$264:$N$501)</f>
        <v>0</v>
      </c>
      <c r="P336" s="40">
        <f>SUMIF(Entrada_Dados_Ano_2012!$C$264:$C$501,D336,Entrada_Dados_Ano_2012!$O$264:$O$501)</f>
        <v>0</v>
      </c>
      <c r="Q336" s="40">
        <f>SUMIF(Entrada_Dados_Ano_2012!$C$264:$C$501,D336,Entrada_Dados_Ano_2012!$P$264:$P$501)</f>
        <v>0</v>
      </c>
      <c r="R336" s="40">
        <f>SUMIF(Entrada_Dados_Ano_2012!$C$264:$C$501,D336,Entrada_Dados_Ano_2012!$Q$264:$Q$501)</f>
        <v>0</v>
      </c>
      <c r="S336" s="40">
        <f>SUMIF(Entrada_Dados_Ano_2012!$C$264:$C$501,D336,Entrada_Dados_Ano_2012!$R$264:$R$501)</f>
        <v>0</v>
      </c>
      <c r="T336" s="145">
        <f>SUMIF(Entrada_Dados_Ano_2012!$C$264:$C$501,D336,Entrada_Dados_Ano_2012!$S$264:$S$501)</f>
        <v>0</v>
      </c>
      <c r="U336" s="142">
        <f>SUMIF(Entrada_Dados_Ano_2012!$C$264:$C$501,D336,Entrada_Dados_Ano_2012!$Y$264:$Y$501)</f>
        <v>0</v>
      </c>
      <c r="V336" s="40">
        <f>SUMIF(Entrada_Dados_Ano_2012!$C$264:$C$501,D336,Entrada_Dados_Ano_2012!$Z$264:$Z$501)</f>
        <v>0</v>
      </c>
      <c r="W336" s="40">
        <f>SUMIF(Entrada_Dados_Ano_2012!$C$264:$C$501,D336,Entrada_Dados_Ano_2012!$AA$264:$AA$501)</f>
        <v>0</v>
      </c>
      <c r="X336" s="40">
        <f>SUMIF(Entrada_Dados_Ano_2012!$C$264:$C$501,D336,Entrada_Dados_Ano_2012!$AB$264:$AB$501)</f>
        <v>0</v>
      </c>
      <c r="Y336" s="40">
        <f>SUMIF(Entrada_Dados_Ano_2012!$C$264:$C$501,D336,Entrada_Dados_Ano_2012!$AC$264:$AC$501)</f>
        <v>0</v>
      </c>
      <c r="Z336" s="40">
        <f>SUMIF(Entrada_Dados_Ano_2012!$C$264:$C$501,D336,Entrada_Dados_Ano_2012!$AD$264:$AD$501)</f>
        <v>0</v>
      </c>
      <c r="AA336" s="40">
        <f>SUMIF(Entrada_Dados_Ano_2012!$C$264:$C$501,D336,Entrada_Dados_Ano_2012!$AE$264:$AE$501)</f>
        <v>0</v>
      </c>
      <c r="AB336" s="40">
        <f>SUMIF(Entrada_Dados_Ano_2012!$C$264:$C$501,D336,Entrada_Dados_Ano_2012!$AF$264:$AF$501)</f>
        <v>19</v>
      </c>
      <c r="AC336" s="40">
        <f>SUMIF(Entrada_Dados_Ano_2012!$C$264:$C$501,D336,Entrada_Dados_Ano_2012!$AG$264:$AG$501)</f>
        <v>0</v>
      </c>
      <c r="AD336" s="40">
        <f>SUMIF(Entrada_Dados_Ano_2012!$C$264:$C$501,D336,Entrada_Dados_Ano_2012!$AH$264:$AH$501)</f>
        <v>0</v>
      </c>
      <c r="AE336" s="40">
        <f>SUMIF(Entrada_Dados_Ano_2012!$C$264:$C$501,D336,Entrada_Dados_Ano_2012!$AI$264:$AI$501)</f>
        <v>0</v>
      </c>
      <c r="AF336" s="40">
        <f>SUMIF(Entrada_Dados_Ano_2012!$C$264:$C$501,D336,Entrada_Dados_Ano_2012!$AJ$264:$AJ$501)</f>
        <v>0</v>
      </c>
      <c r="AG336" s="40">
        <f>SUMIF(Entrada_Dados_Ano_2012!$C$264:$C$501,D336,Entrada_Dados_Ano_2012!$AK$264:$AK$501)</f>
        <v>0</v>
      </c>
      <c r="AH336" s="40">
        <f>SUMIF(Entrada_Dados_Ano_2012!$C$264:$C$501,D336,Entrada_Dados_Ano_2012!$AL$264:$AL$501)</f>
        <v>0</v>
      </c>
      <c r="AI336" s="40">
        <f>SUMIF(Entrada_Dados_Ano_2012!$C$264:$C$501,D336,Entrada_Dados_Ano_2012!$AM$264:$AM$501)</f>
        <v>0</v>
      </c>
      <c r="AJ336" s="145">
        <f>SUMIF(Entrada_Dados_Ano_2012!$C$264:$C$501,D336,Entrada_Dados_Ano_2012!$AN$264:$AN$501)</f>
        <v>0</v>
      </c>
      <c r="AK336" s="142">
        <f>SUMIF(Entrada_Dados_Ano_2012!$C$264:$C$501,D336,Entrada_Dados_Ano_2012!$AT$264:$AT$501)</f>
        <v>0</v>
      </c>
      <c r="AL336" s="40">
        <f>SUMIF(Entrada_Dados_Ano_2012!$C$264:$C$501,D336,Entrada_Dados_Ano_2012!$AU$264:$AU$501)</f>
        <v>0</v>
      </c>
      <c r="AM336" s="40">
        <f>SUMIF(Entrada_Dados_Ano_2012!$C$264:$C$501,D336,Entrada_Dados_Ano_2012!$AV$264:$AV$501)</f>
        <v>0</v>
      </c>
      <c r="AN336" s="40">
        <f>SUMIF(Entrada_Dados_Ano_2012!$C$264:$C$501,D336,Entrada_Dados_Ano_2012!$AW$264:$AW$501)</f>
        <v>0</v>
      </c>
      <c r="AO336" s="40">
        <f>SUMIF(Entrada_Dados_Ano_2012!$C$264:$C$501,D336,Entrada_Dados_Ano_2012!$AX$264:$AX$501)</f>
        <v>0</v>
      </c>
      <c r="AP336" s="40">
        <f>SUMIF(Entrada_Dados_Ano_2012!$C$264:$C$501,D336,Entrada_Dados_Ano_2012!$AY$264:$AY$501)</f>
        <v>0</v>
      </c>
      <c r="AQ336" s="40">
        <f>SUMIF(Entrada_Dados_Ano_2012!$C$264:$C$501,D336,Entrada_Dados_Ano_2012!$AZ$264:$AZ$501)</f>
        <v>0</v>
      </c>
      <c r="AR336" s="40">
        <f>SUMIF(Entrada_Dados_Ano_2012!$C$264:$C$501,D336,Entrada_Dados_Ano_2012!$BA$264:$BA$501)</f>
        <v>585</v>
      </c>
      <c r="AS336" s="40">
        <f>SUMIF(Entrada_Dados_Ano_2012!$C$264:$C$501,D336,Entrada_Dados_Ano_2012!$BB$264:$BB$501)</f>
        <v>0</v>
      </c>
      <c r="AT336" s="40">
        <f>SUMIF(Entrada_Dados_Ano_2012!$C$264:$C$501,D336,Entrada_Dados_Ano_2012!$BC$264:$BC$501)</f>
        <v>0</v>
      </c>
      <c r="AU336" s="40">
        <f>SUMIF(Entrada_Dados_Ano_2012!$C$264:$C$501,D336,Entrada_Dados_Ano_2012!$BD$264:$BD$501)</f>
        <v>0</v>
      </c>
      <c r="AV336" s="40">
        <f>SUMIF(Entrada_Dados_Ano_2012!$C$264:$C$501,D336,Entrada_Dados_Ano_2012!$BE$264:$BE$501)</f>
        <v>0</v>
      </c>
      <c r="AW336" s="40">
        <f>SUMIF(Entrada_Dados_Ano_2012!$C$264:$C$501,D336,Entrada_Dados_Ano_2012!$BF$264:$BF$501)</f>
        <v>0</v>
      </c>
      <c r="AX336" s="40">
        <f>SUMIF(Entrada_Dados_Ano_2012!$C$264:$C$501,D336,Entrada_Dados_Ano_2012!$BG$264:$BG$501)</f>
        <v>0</v>
      </c>
      <c r="AY336" s="40">
        <f>SUMIF(Entrada_Dados_Ano_2012!$C$264:$C$501,D336,Entrada_Dados_Ano_2012!$BH$264:$BH$501)</f>
        <v>0</v>
      </c>
      <c r="AZ336" s="40">
        <f>SUMIF(Entrada_Dados_Ano_2012!$C$264:$C$501,D336,Entrada_Dados_Ano_2012!$BI$264:$BI$501)</f>
        <v>0</v>
      </c>
      <c r="BA336" s="55"/>
    </row>
    <row r="337" spans="1:53" ht="12.75" customHeight="1" x14ac:dyDescent="0.2">
      <c r="A337" s="123"/>
      <c r="B337" s="124">
        <v>76</v>
      </c>
      <c r="C337" s="121" t="s">
        <v>355</v>
      </c>
      <c r="D337" s="126" t="s">
        <v>130</v>
      </c>
      <c r="E337" s="40">
        <f>SUMIF(Entrada_Dados_Ano_2012!$C$264:$C$501,D337,Entrada_Dados_Ano_2012!$D$264:$D$501)</f>
        <v>0</v>
      </c>
      <c r="F337" s="40">
        <f>SUMIF(Entrada_Dados_Ano_2012!$C$264:$C$501,D337,Entrada_Dados_Ano_2012!$E$264:$E$501)</f>
        <v>0</v>
      </c>
      <c r="G337" s="40">
        <f>SUMIF(Entrada_Dados_Ano_2012!$C$264:$C$501,D337,Entrada_Dados_Ano_2012!$F$264:$F$501)</f>
        <v>48</v>
      </c>
      <c r="H337" s="40">
        <f>SUMIF(Entrada_Dados_Ano_2012!$C$264:$C$501,D337,Entrada_Dados_Ano_2012!$G$264:$G$501)</f>
        <v>0</v>
      </c>
      <c r="I337" s="40">
        <f>SUMIF(Entrada_Dados_Ano_2012!$C$264:$C$501,D337,Entrada_Dados_Ano_2012!$H$264:$H$501)</f>
        <v>12</v>
      </c>
      <c r="J337" s="40">
        <f>SUMIF(Entrada_Dados_Ano_2012!$C$264:$C$501,D337,Entrada_Dados_Ano_2012!$I$264:$I$501)</f>
        <v>0</v>
      </c>
      <c r="K337" s="40">
        <f>SUMIF(Entrada_Dados_Ano_2012!$C$264:$C$501,D337,Entrada_Dados_Ano_2012!$J$264:$J$501)</f>
        <v>0</v>
      </c>
      <c r="L337" s="40">
        <f>SUMIF(Entrada_Dados_Ano_2012!$C$264:$C$501,D337,Entrada_Dados_Ano_2012!$K$264:$K$501)</f>
        <v>0</v>
      </c>
      <c r="M337" s="40">
        <f>SUMIF(Entrada_Dados_Ano_2012!$C$264:$C$501,D337,Entrada_Dados_Ano_2012!$L$264:$L$501)</f>
        <v>0</v>
      </c>
      <c r="N337" s="40">
        <f>SUMIF(Entrada_Dados_Ano_2012!$C$264:$C$501,D337,Entrada_Dados_Ano_2012!$M$264:$M$501)</f>
        <v>0</v>
      </c>
      <c r="O337" s="40">
        <f>SUMIF(Entrada_Dados_Ano_2012!$C$264:$C$501,D337,Entrada_Dados_Ano_2012!$N$264:$N$501)</f>
        <v>0</v>
      </c>
      <c r="P337" s="40">
        <f>SUMIF(Entrada_Dados_Ano_2012!$C$264:$C$501,D337,Entrada_Dados_Ano_2012!$O$264:$O$501)</f>
        <v>0</v>
      </c>
      <c r="Q337" s="40">
        <f>SUMIF(Entrada_Dados_Ano_2012!$C$264:$C$501,D337,Entrada_Dados_Ano_2012!$P$264:$P$501)</f>
        <v>0</v>
      </c>
      <c r="R337" s="40">
        <f>SUMIF(Entrada_Dados_Ano_2012!$C$264:$C$501,D337,Entrada_Dados_Ano_2012!$Q$264:$Q$501)</f>
        <v>0</v>
      </c>
      <c r="S337" s="40">
        <f>SUMIF(Entrada_Dados_Ano_2012!$C$264:$C$501,D337,Entrada_Dados_Ano_2012!$R$264:$R$501)</f>
        <v>0</v>
      </c>
      <c r="T337" s="145">
        <f>SUMIF(Entrada_Dados_Ano_2012!$C$264:$C$501,D337,Entrada_Dados_Ano_2012!$S$264:$S$501)</f>
        <v>0</v>
      </c>
      <c r="U337" s="142">
        <f>SUMIF(Entrada_Dados_Ano_2012!$C$264:$C$501,D337,Entrada_Dados_Ano_2012!$Y$264:$Y$501)</f>
        <v>0</v>
      </c>
      <c r="V337" s="40">
        <f>SUMIF(Entrada_Dados_Ano_2012!$C$264:$C$501,D337,Entrada_Dados_Ano_2012!$Z$264:$Z$501)</f>
        <v>0</v>
      </c>
      <c r="W337" s="40">
        <f>SUMIF(Entrada_Dados_Ano_2012!$C$264:$C$501,D337,Entrada_Dados_Ano_2012!$AA$264:$AA$501)</f>
        <v>48</v>
      </c>
      <c r="X337" s="40">
        <f>SUMIF(Entrada_Dados_Ano_2012!$C$264:$C$501,D337,Entrada_Dados_Ano_2012!$AB$264:$AB$501)</f>
        <v>0</v>
      </c>
      <c r="Y337" s="40">
        <f>SUMIF(Entrada_Dados_Ano_2012!$C$264:$C$501,D337,Entrada_Dados_Ano_2012!$AC$264:$AC$501)</f>
        <v>12</v>
      </c>
      <c r="Z337" s="40">
        <f>SUMIF(Entrada_Dados_Ano_2012!$C$264:$C$501,D337,Entrada_Dados_Ano_2012!$AD$264:$AD$501)</f>
        <v>0</v>
      </c>
      <c r="AA337" s="40">
        <f>SUMIF(Entrada_Dados_Ano_2012!$C$264:$C$501,D337,Entrada_Dados_Ano_2012!$AE$264:$AE$501)</f>
        <v>0</v>
      </c>
      <c r="AB337" s="40">
        <f>SUMIF(Entrada_Dados_Ano_2012!$C$264:$C$501,D337,Entrada_Dados_Ano_2012!$AF$264:$AF$501)</f>
        <v>0</v>
      </c>
      <c r="AC337" s="40">
        <f>SUMIF(Entrada_Dados_Ano_2012!$C$264:$C$501,D337,Entrada_Dados_Ano_2012!$AG$264:$AG$501)</f>
        <v>0</v>
      </c>
      <c r="AD337" s="40">
        <f>SUMIF(Entrada_Dados_Ano_2012!$C$264:$C$501,D337,Entrada_Dados_Ano_2012!$AH$264:$AH$501)</f>
        <v>0</v>
      </c>
      <c r="AE337" s="40">
        <f>SUMIF(Entrada_Dados_Ano_2012!$C$264:$C$501,D337,Entrada_Dados_Ano_2012!$AI$264:$AI$501)</f>
        <v>0</v>
      </c>
      <c r="AF337" s="40">
        <f>SUMIF(Entrada_Dados_Ano_2012!$C$264:$C$501,D337,Entrada_Dados_Ano_2012!$AJ$264:$AJ$501)</f>
        <v>0</v>
      </c>
      <c r="AG337" s="40">
        <f>SUMIF(Entrada_Dados_Ano_2012!$C$264:$C$501,D337,Entrada_Dados_Ano_2012!$AK$264:$AK$501)</f>
        <v>0</v>
      </c>
      <c r="AH337" s="40">
        <f>SUMIF(Entrada_Dados_Ano_2012!$C$264:$C$501,D337,Entrada_Dados_Ano_2012!$AL$264:$AL$501)</f>
        <v>0</v>
      </c>
      <c r="AI337" s="40">
        <f>SUMIF(Entrada_Dados_Ano_2012!$C$264:$C$501,D337,Entrada_Dados_Ano_2012!$AM$264:$AM$501)</f>
        <v>0</v>
      </c>
      <c r="AJ337" s="145">
        <f>SUMIF(Entrada_Dados_Ano_2012!$C$264:$C$501,D337,Entrada_Dados_Ano_2012!$AN$264:$AN$501)</f>
        <v>0</v>
      </c>
      <c r="AK337" s="142">
        <f>SUMIF(Entrada_Dados_Ano_2012!$C$264:$C$501,D337,Entrada_Dados_Ano_2012!$AT$264:$AT$501)</f>
        <v>0</v>
      </c>
      <c r="AL337" s="40">
        <f>SUMIF(Entrada_Dados_Ano_2012!$C$264:$C$501,D337,Entrada_Dados_Ano_2012!$AU$264:$AU$501)</f>
        <v>0</v>
      </c>
      <c r="AM337" s="40">
        <f>SUMIF(Entrada_Dados_Ano_2012!$C$264:$C$501,D337,Entrada_Dados_Ano_2012!$AV$264:$AV$501)</f>
        <v>118</v>
      </c>
      <c r="AN337" s="40">
        <f>SUMIF(Entrada_Dados_Ano_2012!$C$264:$C$501,D337,Entrada_Dados_Ano_2012!$AW$264:$AW$501)</f>
        <v>0</v>
      </c>
      <c r="AO337" s="40">
        <f>SUMIF(Entrada_Dados_Ano_2012!$C$264:$C$501,D337,Entrada_Dados_Ano_2012!$AX$264:$AX$501)</f>
        <v>99</v>
      </c>
      <c r="AP337" s="40">
        <f>SUMIF(Entrada_Dados_Ano_2012!$C$264:$C$501,D337,Entrada_Dados_Ano_2012!$AY$264:$AY$501)</f>
        <v>0</v>
      </c>
      <c r="AQ337" s="40">
        <f>SUMIF(Entrada_Dados_Ano_2012!$C$264:$C$501,D337,Entrada_Dados_Ano_2012!$AZ$264:$AZ$501)</f>
        <v>0</v>
      </c>
      <c r="AR337" s="40">
        <f>SUMIF(Entrada_Dados_Ano_2012!$C$264:$C$501,D337,Entrada_Dados_Ano_2012!$BA$264:$BA$501)</f>
        <v>0</v>
      </c>
      <c r="AS337" s="40">
        <f>SUMIF(Entrada_Dados_Ano_2012!$C$264:$C$501,D337,Entrada_Dados_Ano_2012!$BB$264:$BB$501)</f>
        <v>0</v>
      </c>
      <c r="AT337" s="40">
        <f>SUMIF(Entrada_Dados_Ano_2012!$C$264:$C$501,D337,Entrada_Dados_Ano_2012!$BC$264:$BC$501)</f>
        <v>0</v>
      </c>
      <c r="AU337" s="40">
        <f>SUMIF(Entrada_Dados_Ano_2012!$C$264:$C$501,D337,Entrada_Dados_Ano_2012!$BD$264:$BD$501)</f>
        <v>0</v>
      </c>
      <c r="AV337" s="40">
        <f>SUMIF(Entrada_Dados_Ano_2012!$C$264:$C$501,D337,Entrada_Dados_Ano_2012!$BE$264:$BE$501)</f>
        <v>0</v>
      </c>
      <c r="AW337" s="40">
        <f>SUMIF(Entrada_Dados_Ano_2012!$C$264:$C$501,D337,Entrada_Dados_Ano_2012!$BF$264:$BF$501)</f>
        <v>0</v>
      </c>
      <c r="AX337" s="40">
        <f>SUMIF(Entrada_Dados_Ano_2012!$C$264:$C$501,D337,Entrada_Dados_Ano_2012!$BG$264:$BG$501)</f>
        <v>0</v>
      </c>
      <c r="AY337" s="40">
        <f>SUMIF(Entrada_Dados_Ano_2012!$C$264:$C$501,D337,Entrada_Dados_Ano_2012!$BH$264:$BH$501)</f>
        <v>0</v>
      </c>
      <c r="AZ337" s="40">
        <f>SUMIF(Entrada_Dados_Ano_2012!$C$264:$C$501,D337,Entrada_Dados_Ano_2012!$BI$264:$BI$501)</f>
        <v>0</v>
      </c>
      <c r="BA337" s="55"/>
    </row>
    <row r="338" spans="1:53" ht="12.75" customHeight="1" x14ac:dyDescent="0.2">
      <c r="A338" s="123"/>
      <c r="B338" s="124">
        <v>77</v>
      </c>
      <c r="C338" s="121" t="s">
        <v>356</v>
      </c>
      <c r="D338" s="126" t="s">
        <v>131</v>
      </c>
      <c r="E338" s="40">
        <f>SUMIF(Entrada_Dados_Ano_2012!$C$264:$C$501,D338,Entrada_Dados_Ano_2012!$D$264:$D$501)</f>
        <v>0</v>
      </c>
      <c r="F338" s="40">
        <f>SUMIF(Entrada_Dados_Ano_2012!$C$264:$C$501,D338,Entrada_Dados_Ano_2012!$E$264:$E$501)</f>
        <v>6</v>
      </c>
      <c r="G338" s="40">
        <f>SUMIF(Entrada_Dados_Ano_2012!$C$264:$C$501,D338,Entrada_Dados_Ano_2012!$F$264:$F$501)</f>
        <v>0</v>
      </c>
      <c r="H338" s="40">
        <f>SUMIF(Entrada_Dados_Ano_2012!$C$264:$C$501,D338,Entrada_Dados_Ano_2012!$G$264:$G$501)</f>
        <v>0</v>
      </c>
      <c r="I338" s="40">
        <f>SUMIF(Entrada_Dados_Ano_2012!$C$264:$C$501,D338,Entrada_Dados_Ano_2012!$H$264:$H$501)</f>
        <v>0</v>
      </c>
      <c r="J338" s="40">
        <f>SUMIF(Entrada_Dados_Ano_2012!$C$264:$C$501,D338,Entrada_Dados_Ano_2012!$I$264:$I$501)</f>
        <v>0</v>
      </c>
      <c r="K338" s="40">
        <f>SUMIF(Entrada_Dados_Ano_2012!$C$264:$C$501,D338,Entrada_Dados_Ano_2012!$J$264:$J$501)</f>
        <v>0</v>
      </c>
      <c r="L338" s="40">
        <f>SUMIF(Entrada_Dados_Ano_2012!$C$264:$C$501,D338,Entrada_Dados_Ano_2012!$K$264:$K$501)</f>
        <v>0</v>
      </c>
      <c r="M338" s="40">
        <f>SUMIF(Entrada_Dados_Ano_2012!$C$264:$C$501,D338,Entrada_Dados_Ano_2012!$L$264:$L$501)</f>
        <v>0</v>
      </c>
      <c r="N338" s="40">
        <f>SUMIF(Entrada_Dados_Ano_2012!$C$264:$C$501,D338,Entrada_Dados_Ano_2012!$M$264:$M$501)</f>
        <v>0</v>
      </c>
      <c r="O338" s="40">
        <f>SUMIF(Entrada_Dados_Ano_2012!$C$264:$C$501,D338,Entrada_Dados_Ano_2012!$N$264:$N$501)</f>
        <v>0</v>
      </c>
      <c r="P338" s="40">
        <f>SUMIF(Entrada_Dados_Ano_2012!$C$264:$C$501,D338,Entrada_Dados_Ano_2012!$O$264:$O$501)</f>
        <v>0</v>
      </c>
      <c r="Q338" s="40">
        <f>SUMIF(Entrada_Dados_Ano_2012!$C$264:$C$501,D338,Entrada_Dados_Ano_2012!$P$264:$P$501)</f>
        <v>0</v>
      </c>
      <c r="R338" s="40">
        <f>SUMIF(Entrada_Dados_Ano_2012!$C$264:$C$501,D338,Entrada_Dados_Ano_2012!$Q$264:$Q$501)</f>
        <v>0</v>
      </c>
      <c r="S338" s="40">
        <f>SUMIF(Entrada_Dados_Ano_2012!$C$264:$C$501,D338,Entrada_Dados_Ano_2012!$R$264:$R$501)</f>
        <v>0</v>
      </c>
      <c r="T338" s="145">
        <f>SUMIF(Entrada_Dados_Ano_2012!$C$264:$C$501,D338,Entrada_Dados_Ano_2012!$S$264:$S$501)</f>
        <v>0</v>
      </c>
      <c r="U338" s="142">
        <f>SUMIF(Entrada_Dados_Ano_2012!$C$264:$C$501,D338,Entrada_Dados_Ano_2012!$Y$264:$Y$501)</f>
        <v>0</v>
      </c>
      <c r="V338" s="40">
        <f>SUMIF(Entrada_Dados_Ano_2012!$C$264:$C$501,D338,Entrada_Dados_Ano_2012!$Z$264:$Z$501)</f>
        <v>6</v>
      </c>
      <c r="W338" s="40">
        <f>SUMIF(Entrada_Dados_Ano_2012!$C$264:$C$501,D338,Entrada_Dados_Ano_2012!$AA$264:$AA$501)</f>
        <v>0</v>
      </c>
      <c r="X338" s="40">
        <f>SUMIF(Entrada_Dados_Ano_2012!$C$264:$C$501,D338,Entrada_Dados_Ano_2012!$AB$264:$AB$501)</f>
        <v>0</v>
      </c>
      <c r="Y338" s="40">
        <f>SUMIF(Entrada_Dados_Ano_2012!$C$264:$C$501,D338,Entrada_Dados_Ano_2012!$AC$264:$AC$501)</f>
        <v>0</v>
      </c>
      <c r="Z338" s="40">
        <f>SUMIF(Entrada_Dados_Ano_2012!$C$264:$C$501,D338,Entrada_Dados_Ano_2012!$AD$264:$AD$501)</f>
        <v>0</v>
      </c>
      <c r="AA338" s="40">
        <f>SUMIF(Entrada_Dados_Ano_2012!$C$264:$C$501,D338,Entrada_Dados_Ano_2012!$AE$264:$AE$501)</f>
        <v>0</v>
      </c>
      <c r="AB338" s="40">
        <f>SUMIF(Entrada_Dados_Ano_2012!$C$264:$C$501,D338,Entrada_Dados_Ano_2012!$AF$264:$AF$501)</f>
        <v>0</v>
      </c>
      <c r="AC338" s="40">
        <f>SUMIF(Entrada_Dados_Ano_2012!$C$264:$C$501,D338,Entrada_Dados_Ano_2012!$AG$264:$AG$501)</f>
        <v>0</v>
      </c>
      <c r="AD338" s="40">
        <f>SUMIF(Entrada_Dados_Ano_2012!$C$264:$C$501,D338,Entrada_Dados_Ano_2012!$AH$264:$AH$501)</f>
        <v>0</v>
      </c>
      <c r="AE338" s="40">
        <f>SUMIF(Entrada_Dados_Ano_2012!$C$264:$C$501,D338,Entrada_Dados_Ano_2012!$AI$264:$AI$501)</f>
        <v>0</v>
      </c>
      <c r="AF338" s="40">
        <f>SUMIF(Entrada_Dados_Ano_2012!$C$264:$C$501,D338,Entrada_Dados_Ano_2012!$AJ$264:$AJ$501)</f>
        <v>0</v>
      </c>
      <c r="AG338" s="40">
        <f>SUMIF(Entrada_Dados_Ano_2012!$C$264:$C$501,D338,Entrada_Dados_Ano_2012!$AK$264:$AK$501)</f>
        <v>0</v>
      </c>
      <c r="AH338" s="40">
        <f>SUMIF(Entrada_Dados_Ano_2012!$C$264:$C$501,D338,Entrada_Dados_Ano_2012!$AL$264:$AL$501)</f>
        <v>0</v>
      </c>
      <c r="AI338" s="40">
        <f>SUMIF(Entrada_Dados_Ano_2012!$C$264:$C$501,D338,Entrada_Dados_Ano_2012!$AM$264:$AM$501)</f>
        <v>0</v>
      </c>
      <c r="AJ338" s="145">
        <f>SUMIF(Entrada_Dados_Ano_2012!$C$264:$C$501,D338,Entrada_Dados_Ano_2012!$AN$264:$AN$501)</f>
        <v>0</v>
      </c>
      <c r="AK338" s="142">
        <f>SUMIF(Entrada_Dados_Ano_2012!$C$264:$C$501,D338,Entrada_Dados_Ano_2012!$AT$264:$AT$501)</f>
        <v>0</v>
      </c>
      <c r="AL338" s="40">
        <f>SUMIF(Entrada_Dados_Ano_2012!$C$264:$C$501,D338,Entrada_Dados_Ano_2012!$AU$264:$AU$501)</f>
        <v>36</v>
      </c>
      <c r="AM338" s="40">
        <f>SUMIF(Entrada_Dados_Ano_2012!$C$264:$C$501,D338,Entrada_Dados_Ano_2012!$AV$264:$AV$501)</f>
        <v>0</v>
      </c>
      <c r="AN338" s="40">
        <f>SUMIF(Entrada_Dados_Ano_2012!$C$264:$C$501,D338,Entrada_Dados_Ano_2012!$AW$264:$AW$501)</f>
        <v>0</v>
      </c>
      <c r="AO338" s="40">
        <f>SUMIF(Entrada_Dados_Ano_2012!$C$264:$C$501,D338,Entrada_Dados_Ano_2012!$AX$264:$AX$501)</f>
        <v>0</v>
      </c>
      <c r="AP338" s="40">
        <f>SUMIF(Entrada_Dados_Ano_2012!$C$264:$C$501,D338,Entrada_Dados_Ano_2012!$AY$264:$AY$501)</f>
        <v>0</v>
      </c>
      <c r="AQ338" s="40">
        <f>SUMIF(Entrada_Dados_Ano_2012!$C$264:$C$501,D338,Entrada_Dados_Ano_2012!$AZ$264:$AZ$501)</f>
        <v>0</v>
      </c>
      <c r="AR338" s="40">
        <f>SUMIF(Entrada_Dados_Ano_2012!$C$264:$C$501,D338,Entrada_Dados_Ano_2012!$BA$264:$BA$501)</f>
        <v>0</v>
      </c>
      <c r="AS338" s="40">
        <f>SUMIF(Entrada_Dados_Ano_2012!$C$264:$C$501,D338,Entrada_Dados_Ano_2012!$BB$264:$BB$501)</f>
        <v>0</v>
      </c>
      <c r="AT338" s="40">
        <f>SUMIF(Entrada_Dados_Ano_2012!$C$264:$C$501,D338,Entrada_Dados_Ano_2012!$BC$264:$BC$501)</f>
        <v>0</v>
      </c>
      <c r="AU338" s="40">
        <f>SUMIF(Entrada_Dados_Ano_2012!$C$264:$C$501,D338,Entrada_Dados_Ano_2012!$BD$264:$BD$501)</f>
        <v>0</v>
      </c>
      <c r="AV338" s="40">
        <f>SUMIF(Entrada_Dados_Ano_2012!$C$264:$C$501,D338,Entrada_Dados_Ano_2012!$BE$264:$BE$501)</f>
        <v>0</v>
      </c>
      <c r="AW338" s="40">
        <f>SUMIF(Entrada_Dados_Ano_2012!$C$264:$C$501,D338,Entrada_Dados_Ano_2012!$BF$264:$BF$501)</f>
        <v>0</v>
      </c>
      <c r="AX338" s="40">
        <f>SUMIF(Entrada_Dados_Ano_2012!$C$264:$C$501,D338,Entrada_Dados_Ano_2012!$BG$264:$BG$501)</f>
        <v>0</v>
      </c>
      <c r="AY338" s="40">
        <f>SUMIF(Entrada_Dados_Ano_2012!$C$264:$C$501,D338,Entrada_Dados_Ano_2012!$BH$264:$BH$501)</f>
        <v>0</v>
      </c>
      <c r="AZ338" s="40">
        <f>SUMIF(Entrada_Dados_Ano_2012!$C$264:$C$501,D338,Entrada_Dados_Ano_2012!$BI$264:$BI$501)</f>
        <v>0</v>
      </c>
      <c r="BA338" s="55"/>
    </row>
    <row r="339" spans="1:53" ht="12.75" customHeight="1" x14ac:dyDescent="0.2">
      <c r="A339" s="123"/>
      <c r="B339" s="124">
        <v>78</v>
      </c>
      <c r="C339" s="121" t="s">
        <v>357</v>
      </c>
      <c r="D339" s="126" t="s">
        <v>132</v>
      </c>
      <c r="E339" s="40">
        <f>SUMIF(Entrada_Dados_Ano_2012!$C$264:$C$501,D339,Entrada_Dados_Ano_2012!$D$264:$D$501)</f>
        <v>0</v>
      </c>
      <c r="F339" s="40">
        <f>SUMIF(Entrada_Dados_Ano_2012!$C$264:$C$501,D339,Entrada_Dados_Ano_2012!$E$264:$E$501)</f>
        <v>60</v>
      </c>
      <c r="G339" s="40">
        <f>SUMIF(Entrada_Dados_Ano_2012!$C$264:$C$501,D339,Entrada_Dados_Ano_2012!$F$264:$F$501)</f>
        <v>0</v>
      </c>
      <c r="H339" s="40">
        <f>SUMIF(Entrada_Dados_Ano_2012!$C$264:$C$501,D339,Entrada_Dados_Ano_2012!$G$264:$G$501)</f>
        <v>40</v>
      </c>
      <c r="I339" s="40">
        <f>SUMIF(Entrada_Dados_Ano_2012!$C$264:$C$501,D339,Entrada_Dados_Ano_2012!$H$264:$H$501)</f>
        <v>0</v>
      </c>
      <c r="J339" s="40">
        <f>SUMIF(Entrada_Dados_Ano_2012!$C$264:$C$501,D339,Entrada_Dados_Ano_2012!$I$264:$I$501)</f>
        <v>0</v>
      </c>
      <c r="K339" s="40">
        <f>SUMIF(Entrada_Dados_Ano_2012!$C$264:$C$501,D339,Entrada_Dados_Ano_2012!$J$264:$J$501)</f>
        <v>0</v>
      </c>
      <c r="L339" s="40">
        <f>SUMIF(Entrada_Dados_Ano_2012!$C$264:$C$501,D339,Entrada_Dados_Ano_2012!$K$264:$K$501)</f>
        <v>20</v>
      </c>
      <c r="M339" s="40">
        <f>SUMIF(Entrada_Dados_Ano_2012!$C$264:$C$501,D339,Entrada_Dados_Ano_2012!$L$264:$L$501)</f>
        <v>0</v>
      </c>
      <c r="N339" s="40">
        <f>SUMIF(Entrada_Dados_Ano_2012!$C$264:$C$501,D339,Entrada_Dados_Ano_2012!$M$264:$M$501)</f>
        <v>0</v>
      </c>
      <c r="O339" s="40">
        <f>SUMIF(Entrada_Dados_Ano_2012!$C$264:$C$501,D339,Entrada_Dados_Ano_2012!$N$264:$N$501)</f>
        <v>0</v>
      </c>
      <c r="P339" s="40">
        <f>SUMIF(Entrada_Dados_Ano_2012!$C$264:$C$501,D339,Entrada_Dados_Ano_2012!$O$264:$O$501)</f>
        <v>0</v>
      </c>
      <c r="Q339" s="40">
        <f>SUMIF(Entrada_Dados_Ano_2012!$C$264:$C$501,D339,Entrada_Dados_Ano_2012!$P$264:$P$501)</f>
        <v>0</v>
      </c>
      <c r="R339" s="40">
        <f>SUMIF(Entrada_Dados_Ano_2012!$C$264:$C$501,D339,Entrada_Dados_Ano_2012!$Q$264:$Q$501)</f>
        <v>0</v>
      </c>
      <c r="S339" s="40">
        <f>SUMIF(Entrada_Dados_Ano_2012!$C$264:$C$501,D339,Entrada_Dados_Ano_2012!$R$264:$R$501)</f>
        <v>20</v>
      </c>
      <c r="T339" s="145">
        <f>SUMIF(Entrada_Dados_Ano_2012!$C$264:$C$501,D339,Entrada_Dados_Ano_2012!$S$264:$S$501)</f>
        <v>5</v>
      </c>
      <c r="U339" s="142">
        <f>SUMIF(Entrada_Dados_Ano_2012!$C$264:$C$501,D339,Entrada_Dados_Ano_2012!$Y$264:$Y$501)</f>
        <v>0</v>
      </c>
      <c r="V339" s="40">
        <f>SUMIF(Entrada_Dados_Ano_2012!$C$264:$C$501,D339,Entrada_Dados_Ano_2012!$Z$264:$Z$501)</f>
        <v>60</v>
      </c>
      <c r="W339" s="40">
        <f>SUMIF(Entrada_Dados_Ano_2012!$C$264:$C$501,D339,Entrada_Dados_Ano_2012!$AA$264:$AA$501)</f>
        <v>0</v>
      </c>
      <c r="X339" s="40">
        <f>SUMIF(Entrada_Dados_Ano_2012!$C$264:$C$501,D339,Entrada_Dados_Ano_2012!$AB$264:$AB$501)</f>
        <v>40</v>
      </c>
      <c r="Y339" s="40">
        <f>SUMIF(Entrada_Dados_Ano_2012!$C$264:$C$501,D339,Entrada_Dados_Ano_2012!$AC$264:$AC$501)</f>
        <v>0</v>
      </c>
      <c r="Z339" s="40">
        <f>SUMIF(Entrada_Dados_Ano_2012!$C$264:$C$501,D339,Entrada_Dados_Ano_2012!$AD$264:$AD$501)</f>
        <v>0</v>
      </c>
      <c r="AA339" s="40">
        <f>SUMIF(Entrada_Dados_Ano_2012!$C$264:$C$501,D339,Entrada_Dados_Ano_2012!$AE$264:$AE$501)</f>
        <v>0</v>
      </c>
      <c r="AB339" s="40">
        <f>SUMIF(Entrada_Dados_Ano_2012!$C$264:$C$501,D339,Entrada_Dados_Ano_2012!$AF$264:$AF$501)</f>
        <v>20</v>
      </c>
      <c r="AC339" s="40">
        <f>SUMIF(Entrada_Dados_Ano_2012!$C$264:$C$501,D339,Entrada_Dados_Ano_2012!$AG$264:$AG$501)</f>
        <v>0</v>
      </c>
      <c r="AD339" s="40">
        <f>SUMIF(Entrada_Dados_Ano_2012!$C$264:$C$501,D339,Entrada_Dados_Ano_2012!$AH$264:$AH$501)</f>
        <v>0</v>
      </c>
      <c r="AE339" s="40">
        <f>SUMIF(Entrada_Dados_Ano_2012!$C$264:$C$501,D339,Entrada_Dados_Ano_2012!$AI$264:$AI$501)</f>
        <v>0</v>
      </c>
      <c r="AF339" s="40">
        <f>SUMIF(Entrada_Dados_Ano_2012!$C$264:$C$501,D339,Entrada_Dados_Ano_2012!$AJ$264:$AJ$501)</f>
        <v>0</v>
      </c>
      <c r="AG339" s="40">
        <f>SUMIF(Entrada_Dados_Ano_2012!$C$264:$C$501,D339,Entrada_Dados_Ano_2012!$AK$264:$AK$501)</f>
        <v>0</v>
      </c>
      <c r="AH339" s="40">
        <f>SUMIF(Entrada_Dados_Ano_2012!$C$264:$C$501,D339,Entrada_Dados_Ano_2012!$AL$264:$AL$501)</f>
        <v>0</v>
      </c>
      <c r="AI339" s="40">
        <f>SUMIF(Entrada_Dados_Ano_2012!$C$264:$C$501,D339,Entrada_Dados_Ano_2012!$AM$264:$AM$501)</f>
        <v>20</v>
      </c>
      <c r="AJ339" s="145">
        <f>SUMIF(Entrada_Dados_Ano_2012!$C$264:$C$501,D339,Entrada_Dados_Ano_2012!$AN$264:$AN$501)</f>
        <v>5</v>
      </c>
      <c r="AK339" s="142">
        <f>SUMIF(Entrada_Dados_Ano_2012!$C$264:$C$501,D339,Entrada_Dados_Ano_2012!$AT$264:$AT$501)</f>
        <v>0</v>
      </c>
      <c r="AL339" s="40">
        <f>SUMIF(Entrada_Dados_Ano_2012!$C$264:$C$501,D339,Entrada_Dados_Ano_2012!$AU$264:$AU$501)</f>
        <v>840</v>
      </c>
      <c r="AM339" s="40">
        <f>SUMIF(Entrada_Dados_Ano_2012!$C$264:$C$501,D339,Entrada_Dados_Ano_2012!$AV$264:$AV$501)</f>
        <v>0</v>
      </c>
      <c r="AN339" s="40">
        <f>SUMIF(Entrada_Dados_Ano_2012!$C$264:$C$501,D339,Entrada_Dados_Ano_2012!$AW$264:$AW$501)</f>
        <v>65</v>
      </c>
      <c r="AO339" s="40">
        <f>SUMIF(Entrada_Dados_Ano_2012!$C$264:$C$501,D339,Entrada_Dados_Ano_2012!$AX$264:$AX$501)</f>
        <v>0</v>
      </c>
      <c r="AP339" s="40">
        <f>SUMIF(Entrada_Dados_Ano_2012!$C$264:$C$501,D339,Entrada_Dados_Ano_2012!$AY$264:$AY$501)</f>
        <v>0</v>
      </c>
      <c r="AQ339" s="40">
        <f>SUMIF(Entrada_Dados_Ano_2012!$C$264:$C$501,D339,Entrada_Dados_Ano_2012!$AZ$264:$AZ$501)</f>
        <v>0</v>
      </c>
      <c r="AR339" s="40">
        <f>SUMIF(Entrada_Dados_Ano_2012!$C$264:$C$501,D339,Entrada_Dados_Ano_2012!$BA$264:$BA$501)</f>
        <v>370</v>
      </c>
      <c r="AS339" s="40">
        <f>SUMIF(Entrada_Dados_Ano_2012!$C$264:$C$501,D339,Entrada_Dados_Ano_2012!$BB$264:$BB$501)</f>
        <v>0</v>
      </c>
      <c r="AT339" s="40">
        <f>SUMIF(Entrada_Dados_Ano_2012!$C$264:$C$501,D339,Entrada_Dados_Ano_2012!$BC$264:$BC$501)</f>
        <v>0</v>
      </c>
      <c r="AU339" s="40">
        <f>SUMIF(Entrada_Dados_Ano_2012!$C$264:$C$501,D339,Entrada_Dados_Ano_2012!$BD$264:$BD$501)</f>
        <v>0</v>
      </c>
      <c r="AV339" s="40">
        <f>SUMIF(Entrada_Dados_Ano_2012!$C$264:$C$501,D339,Entrada_Dados_Ano_2012!$BE$264:$BE$501)</f>
        <v>0</v>
      </c>
      <c r="AW339" s="40">
        <f>SUMIF(Entrada_Dados_Ano_2012!$C$264:$C$501,D339,Entrada_Dados_Ano_2012!$BF$264:$BF$501)</f>
        <v>0</v>
      </c>
      <c r="AX339" s="40">
        <f>SUMIF(Entrada_Dados_Ano_2012!$C$264:$C$501,D339,Entrada_Dados_Ano_2012!$BG$264:$BG$501)</f>
        <v>0</v>
      </c>
      <c r="AY339" s="40">
        <f>SUMIF(Entrada_Dados_Ano_2012!$C$264:$C$501,D339,Entrada_Dados_Ano_2012!$BH$264:$BH$501)</f>
        <v>260</v>
      </c>
      <c r="AZ339" s="40">
        <f>SUMIF(Entrada_Dados_Ano_2012!$C$264:$C$501,D339,Entrada_Dados_Ano_2012!$BI$264:$BI$501)</f>
        <v>117</v>
      </c>
      <c r="BA339" s="55"/>
    </row>
    <row r="340" spans="1:53" ht="12.75" customHeight="1" x14ac:dyDescent="0.2">
      <c r="A340" s="123"/>
      <c r="B340" s="124">
        <v>79</v>
      </c>
      <c r="C340" s="121" t="s">
        <v>358</v>
      </c>
      <c r="D340" s="126" t="s">
        <v>133</v>
      </c>
      <c r="E340" s="40">
        <f>SUMIF(Entrada_Dados_Ano_2012!$C$264:$C$501,D340,Entrada_Dados_Ano_2012!$D$264:$D$501)</f>
        <v>0</v>
      </c>
      <c r="F340" s="40">
        <f>SUMIF(Entrada_Dados_Ano_2012!$C$264:$C$501,D340,Entrada_Dados_Ano_2012!$E$264:$E$501)</f>
        <v>0</v>
      </c>
      <c r="G340" s="40">
        <f>SUMIF(Entrada_Dados_Ano_2012!$C$264:$C$501,D340,Entrada_Dados_Ano_2012!$F$264:$F$501)</f>
        <v>0</v>
      </c>
      <c r="H340" s="40">
        <f>SUMIF(Entrada_Dados_Ano_2012!$C$264:$C$501,D340,Entrada_Dados_Ano_2012!$G$264:$G$501)</f>
        <v>0</v>
      </c>
      <c r="I340" s="40">
        <f>SUMIF(Entrada_Dados_Ano_2012!$C$264:$C$501,D340,Entrada_Dados_Ano_2012!$H$264:$H$501)</f>
        <v>0</v>
      </c>
      <c r="J340" s="40">
        <f>SUMIF(Entrada_Dados_Ano_2012!$C$264:$C$501,D340,Entrada_Dados_Ano_2012!$I$264:$I$501)</f>
        <v>0</v>
      </c>
      <c r="K340" s="40">
        <f>SUMIF(Entrada_Dados_Ano_2012!$C$264:$C$501,D340,Entrada_Dados_Ano_2012!$J$264:$J$501)</f>
        <v>0</v>
      </c>
      <c r="L340" s="40">
        <f>SUMIF(Entrada_Dados_Ano_2012!$C$264:$C$501,D340,Entrada_Dados_Ano_2012!$K$264:$K$501)</f>
        <v>0</v>
      </c>
      <c r="M340" s="40">
        <f>SUMIF(Entrada_Dados_Ano_2012!$C$264:$C$501,D340,Entrada_Dados_Ano_2012!$L$264:$L$501)</f>
        <v>0</v>
      </c>
      <c r="N340" s="40">
        <f>SUMIF(Entrada_Dados_Ano_2012!$C$264:$C$501,D340,Entrada_Dados_Ano_2012!$M$264:$M$501)</f>
        <v>0</v>
      </c>
      <c r="O340" s="40">
        <f>SUMIF(Entrada_Dados_Ano_2012!$C$264:$C$501,D340,Entrada_Dados_Ano_2012!$N$264:$N$501)</f>
        <v>0</v>
      </c>
      <c r="P340" s="40">
        <f>SUMIF(Entrada_Dados_Ano_2012!$C$264:$C$501,D340,Entrada_Dados_Ano_2012!$O$264:$O$501)</f>
        <v>0</v>
      </c>
      <c r="Q340" s="40">
        <f>SUMIF(Entrada_Dados_Ano_2012!$C$264:$C$501,D340,Entrada_Dados_Ano_2012!$P$264:$P$501)</f>
        <v>0</v>
      </c>
      <c r="R340" s="40">
        <f>SUMIF(Entrada_Dados_Ano_2012!$C$264:$C$501,D340,Entrada_Dados_Ano_2012!$Q$264:$Q$501)</f>
        <v>0</v>
      </c>
      <c r="S340" s="40">
        <f>SUMIF(Entrada_Dados_Ano_2012!$C$264:$C$501,D340,Entrada_Dados_Ano_2012!$R$264:$R$501)</f>
        <v>0</v>
      </c>
      <c r="T340" s="145">
        <f>SUMIF(Entrada_Dados_Ano_2012!$C$264:$C$501,D340,Entrada_Dados_Ano_2012!$S$264:$S$501)</f>
        <v>0</v>
      </c>
      <c r="U340" s="142">
        <f>SUMIF(Entrada_Dados_Ano_2012!$C$264:$C$501,D340,Entrada_Dados_Ano_2012!$Y$264:$Y$501)</f>
        <v>0</v>
      </c>
      <c r="V340" s="40">
        <f>SUMIF(Entrada_Dados_Ano_2012!$C$264:$C$501,D340,Entrada_Dados_Ano_2012!$Z$264:$Z$501)</f>
        <v>0</v>
      </c>
      <c r="W340" s="40">
        <f>SUMIF(Entrada_Dados_Ano_2012!$C$264:$C$501,D340,Entrada_Dados_Ano_2012!$AA$264:$AA$501)</f>
        <v>0</v>
      </c>
      <c r="X340" s="40">
        <f>SUMIF(Entrada_Dados_Ano_2012!$C$264:$C$501,D340,Entrada_Dados_Ano_2012!$AB$264:$AB$501)</f>
        <v>0</v>
      </c>
      <c r="Y340" s="40">
        <f>SUMIF(Entrada_Dados_Ano_2012!$C$264:$C$501,D340,Entrada_Dados_Ano_2012!$AC$264:$AC$501)</f>
        <v>0</v>
      </c>
      <c r="Z340" s="40">
        <f>SUMIF(Entrada_Dados_Ano_2012!$C$264:$C$501,D340,Entrada_Dados_Ano_2012!$AD$264:$AD$501)</f>
        <v>0</v>
      </c>
      <c r="AA340" s="40">
        <f>SUMIF(Entrada_Dados_Ano_2012!$C$264:$C$501,D340,Entrada_Dados_Ano_2012!$AE$264:$AE$501)</f>
        <v>0</v>
      </c>
      <c r="AB340" s="40">
        <f>SUMIF(Entrada_Dados_Ano_2012!$C$264:$C$501,D340,Entrada_Dados_Ano_2012!$AF$264:$AF$501)</f>
        <v>0</v>
      </c>
      <c r="AC340" s="40">
        <f>SUMIF(Entrada_Dados_Ano_2012!$C$264:$C$501,D340,Entrada_Dados_Ano_2012!$AG$264:$AG$501)</f>
        <v>0</v>
      </c>
      <c r="AD340" s="40">
        <f>SUMIF(Entrada_Dados_Ano_2012!$C$264:$C$501,D340,Entrada_Dados_Ano_2012!$AH$264:$AH$501)</f>
        <v>0</v>
      </c>
      <c r="AE340" s="40">
        <f>SUMIF(Entrada_Dados_Ano_2012!$C$264:$C$501,D340,Entrada_Dados_Ano_2012!$AI$264:$AI$501)</f>
        <v>0</v>
      </c>
      <c r="AF340" s="40">
        <f>SUMIF(Entrada_Dados_Ano_2012!$C$264:$C$501,D340,Entrada_Dados_Ano_2012!$AJ$264:$AJ$501)</f>
        <v>0</v>
      </c>
      <c r="AG340" s="40">
        <f>SUMIF(Entrada_Dados_Ano_2012!$C$264:$C$501,D340,Entrada_Dados_Ano_2012!$AK$264:$AK$501)</f>
        <v>0</v>
      </c>
      <c r="AH340" s="40">
        <f>SUMIF(Entrada_Dados_Ano_2012!$C$264:$C$501,D340,Entrada_Dados_Ano_2012!$AL$264:$AL$501)</f>
        <v>0</v>
      </c>
      <c r="AI340" s="40">
        <f>SUMIF(Entrada_Dados_Ano_2012!$C$264:$C$501,D340,Entrada_Dados_Ano_2012!$AM$264:$AM$501)</f>
        <v>0</v>
      </c>
      <c r="AJ340" s="145">
        <f>SUMIF(Entrada_Dados_Ano_2012!$C$264:$C$501,D340,Entrada_Dados_Ano_2012!$AN$264:$AN$501)</f>
        <v>0</v>
      </c>
      <c r="AK340" s="142">
        <f>SUMIF(Entrada_Dados_Ano_2012!$C$264:$C$501,D340,Entrada_Dados_Ano_2012!$AT$264:$AT$501)</f>
        <v>0</v>
      </c>
      <c r="AL340" s="40">
        <f>SUMIF(Entrada_Dados_Ano_2012!$C$264:$C$501,D340,Entrada_Dados_Ano_2012!$AU$264:$AU$501)</f>
        <v>0</v>
      </c>
      <c r="AM340" s="40">
        <f>SUMIF(Entrada_Dados_Ano_2012!$C$264:$C$501,D340,Entrada_Dados_Ano_2012!$AV$264:$AV$501)</f>
        <v>0</v>
      </c>
      <c r="AN340" s="40">
        <f>SUMIF(Entrada_Dados_Ano_2012!$C$264:$C$501,D340,Entrada_Dados_Ano_2012!$AW$264:$AW$501)</f>
        <v>0</v>
      </c>
      <c r="AO340" s="40">
        <f>SUMIF(Entrada_Dados_Ano_2012!$C$264:$C$501,D340,Entrada_Dados_Ano_2012!$AX$264:$AX$501)</f>
        <v>0</v>
      </c>
      <c r="AP340" s="40">
        <f>SUMIF(Entrada_Dados_Ano_2012!$C$264:$C$501,D340,Entrada_Dados_Ano_2012!$AY$264:$AY$501)</f>
        <v>0</v>
      </c>
      <c r="AQ340" s="40">
        <f>SUMIF(Entrada_Dados_Ano_2012!$C$264:$C$501,D340,Entrada_Dados_Ano_2012!$AZ$264:$AZ$501)</f>
        <v>0</v>
      </c>
      <c r="AR340" s="40">
        <f>SUMIF(Entrada_Dados_Ano_2012!$C$264:$C$501,D340,Entrada_Dados_Ano_2012!$BA$264:$BA$501)</f>
        <v>0</v>
      </c>
      <c r="AS340" s="40">
        <f>SUMIF(Entrada_Dados_Ano_2012!$C$264:$C$501,D340,Entrada_Dados_Ano_2012!$BB$264:$BB$501)</f>
        <v>0</v>
      </c>
      <c r="AT340" s="40">
        <f>SUMIF(Entrada_Dados_Ano_2012!$C$264:$C$501,D340,Entrada_Dados_Ano_2012!$BC$264:$BC$501)</f>
        <v>0</v>
      </c>
      <c r="AU340" s="40">
        <f>SUMIF(Entrada_Dados_Ano_2012!$C$264:$C$501,D340,Entrada_Dados_Ano_2012!$BD$264:$BD$501)</f>
        <v>0</v>
      </c>
      <c r="AV340" s="40">
        <f>SUMIF(Entrada_Dados_Ano_2012!$C$264:$C$501,D340,Entrada_Dados_Ano_2012!$BE$264:$BE$501)</f>
        <v>0</v>
      </c>
      <c r="AW340" s="40">
        <f>SUMIF(Entrada_Dados_Ano_2012!$C$264:$C$501,D340,Entrada_Dados_Ano_2012!$BF$264:$BF$501)</f>
        <v>0</v>
      </c>
      <c r="AX340" s="40">
        <f>SUMIF(Entrada_Dados_Ano_2012!$C$264:$C$501,D340,Entrada_Dados_Ano_2012!$BG$264:$BG$501)</f>
        <v>0</v>
      </c>
      <c r="AY340" s="40">
        <f>SUMIF(Entrada_Dados_Ano_2012!$C$264:$C$501,D340,Entrada_Dados_Ano_2012!$BH$264:$BH$501)</f>
        <v>0</v>
      </c>
      <c r="AZ340" s="40">
        <f>SUMIF(Entrada_Dados_Ano_2012!$C$264:$C$501,D340,Entrada_Dados_Ano_2012!$BI$264:$BI$501)</f>
        <v>0</v>
      </c>
      <c r="BA340" s="55"/>
    </row>
    <row r="341" spans="1:53" ht="12.75" customHeight="1" x14ac:dyDescent="0.2">
      <c r="A341" s="123"/>
      <c r="B341" s="124">
        <v>80</v>
      </c>
      <c r="C341" s="121" t="s">
        <v>359</v>
      </c>
      <c r="D341" s="126" t="s">
        <v>134</v>
      </c>
      <c r="E341" s="40">
        <f>SUMIF(Entrada_Dados_Ano_2012!$C$264:$C$501,D341,Entrada_Dados_Ano_2012!$D$264:$D$501)</f>
        <v>0</v>
      </c>
      <c r="F341" s="40">
        <f>SUMIF(Entrada_Dados_Ano_2012!$C$264:$C$501,D341,Entrada_Dados_Ano_2012!$E$264:$E$501)</f>
        <v>20</v>
      </c>
      <c r="G341" s="40">
        <f>SUMIF(Entrada_Dados_Ano_2012!$C$264:$C$501,D341,Entrada_Dados_Ano_2012!$F$264:$F$501)</f>
        <v>0</v>
      </c>
      <c r="H341" s="40">
        <f>SUMIF(Entrada_Dados_Ano_2012!$C$264:$C$501,D341,Entrada_Dados_Ano_2012!$G$264:$G$501)</f>
        <v>0</v>
      </c>
      <c r="I341" s="40">
        <f>SUMIF(Entrada_Dados_Ano_2012!$C$264:$C$501,D341,Entrada_Dados_Ano_2012!$H$264:$H$501)</f>
        <v>2</v>
      </c>
      <c r="J341" s="40">
        <f>SUMIF(Entrada_Dados_Ano_2012!$C$264:$C$501,D341,Entrada_Dados_Ano_2012!$I$264:$I$501)</f>
        <v>0</v>
      </c>
      <c r="K341" s="40">
        <f>SUMIF(Entrada_Dados_Ano_2012!$C$264:$C$501,D341,Entrada_Dados_Ano_2012!$J$264:$J$501)</f>
        <v>0</v>
      </c>
      <c r="L341" s="40">
        <f>SUMIF(Entrada_Dados_Ano_2012!$C$264:$C$501,D341,Entrada_Dados_Ano_2012!$K$264:$K$501)</f>
        <v>0</v>
      </c>
      <c r="M341" s="40">
        <f>SUMIF(Entrada_Dados_Ano_2012!$C$264:$C$501,D341,Entrada_Dados_Ano_2012!$L$264:$L$501)</f>
        <v>0</v>
      </c>
      <c r="N341" s="40">
        <f>SUMIF(Entrada_Dados_Ano_2012!$C$264:$C$501,D341,Entrada_Dados_Ano_2012!$M$264:$M$501)</f>
        <v>0</v>
      </c>
      <c r="O341" s="40">
        <f>SUMIF(Entrada_Dados_Ano_2012!$C$264:$C$501,D341,Entrada_Dados_Ano_2012!$N$264:$N$501)</f>
        <v>0</v>
      </c>
      <c r="P341" s="40">
        <f>SUMIF(Entrada_Dados_Ano_2012!$C$264:$C$501,D341,Entrada_Dados_Ano_2012!$O$264:$O$501)</f>
        <v>0</v>
      </c>
      <c r="Q341" s="40">
        <f>SUMIF(Entrada_Dados_Ano_2012!$C$264:$C$501,D341,Entrada_Dados_Ano_2012!$P$264:$P$501)</f>
        <v>0</v>
      </c>
      <c r="R341" s="40">
        <f>SUMIF(Entrada_Dados_Ano_2012!$C$264:$C$501,D341,Entrada_Dados_Ano_2012!$Q$264:$Q$501)</f>
        <v>0</v>
      </c>
      <c r="S341" s="40">
        <f>SUMIF(Entrada_Dados_Ano_2012!$C$264:$C$501,D341,Entrada_Dados_Ano_2012!$R$264:$R$501)</f>
        <v>0</v>
      </c>
      <c r="T341" s="145">
        <f>SUMIF(Entrada_Dados_Ano_2012!$C$264:$C$501,D341,Entrada_Dados_Ano_2012!$S$264:$S$501)</f>
        <v>0</v>
      </c>
      <c r="U341" s="142">
        <f>SUMIF(Entrada_Dados_Ano_2012!$C$264:$C$501,D341,Entrada_Dados_Ano_2012!$Y$264:$Y$501)</f>
        <v>0</v>
      </c>
      <c r="V341" s="40">
        <f>SUMIF(Entrada_Dados_Ano_2012!$C$264:$C$501,D341,Entrada_Dados_Ano_2012!$Z$264:$Z$501)</f>
        <v>20</v>
      </c>
      <c r="W341" s="40">
        <f>SUMIF(Entrada_Dados_Ano_2012!$C$264:$C$501,D341,Entrada_Dados_Ano_2012!$AA$264:$AA$501)</f>
        <v>0</v>
      </c>
      <c r="X341" s="40">
        <f>SUMIF(Entrada_Dados_Ano_2012!$C$264:$C$501,D341,Entrada_Dados_Ano_2012!$AB$264:$AB$501)</f>
        <v>0</v>
      </c>
      <c r="Y341" s="40">
        <f>SUMIF(Entrada_Dados_Ano_2012!$C$264:$C$501,D341,Entrada_Dados_Ano_2012!$AC$264:$AC$501)</f>
        <v>2</v>
      </c>
      <c r="Z341" s="40">
        <f>SUMIF(Entrada_Dados_Ano_2012!$C$264:$C$501,D341,Entrada_Dados_Ano_2012!$AD$264:$AD$501)</f>
        <v>0</v>
      </c>
      <c r="AA341" s="40">
        <f>SUMIF(Entrada_Dados_Ano_2012!$C$264:$C$501,D341,Entrada_Dados_Ano_2012!$AE$264:$AE$501)</f>
        <v>0</v>
      </c>
      <c r="AB341" s="40">
        <f>SUMIF(Entrada_Dados_Ano_2012!$C$264:$C$501,D341,Entrada_Dados_Ano_2012!$AF$264:$AF$501)</f>
        <v>0</v>
      </c>
      <c r="AC341" s="40">
        <f>SUMIF(Entrada_Dados_Ano_2012!$C$264:$C$501,D341,Entrada_Dados_Ano_2012!$AG$264:$AG$501)</f>
        <v>0</v>
      </c>
      <c r="AD341" s="40">
        <f>SUMIF(Entrada_Dados_Ano_2012!$C$264:$C$501,D341,Entrada_Dados_Ano_2012!$AH$264:$AH$501)</f>
        <v>0</v>
      </c>
      <c r="AE341" s="40">
        <f>SUMIF(Entrada_Dados_Ano_2012!$C$264:$C$501,D341,Entrada_Dados_Ano_2012!$AI$264:$AI$501)</f>
        <v>0</v>
      </c>
      <c r="AF341" s="40">
        <f>SUMIF(Entrada_Dados_Ano_2012!$C$264:$C$501,D341,Entrada_Dados_Ano_2012!$AJ$264:$AJ$501)</f>
        <v>0</v>
      </c>
      <c r="AG341" s="40">
        <f>SUMIF(Entrada_Dados_Ano_2012!$C$264:$C$501,D341,Entrada_Dados_Ano_2012!$AK$264:$AK$501)</f>
        <v>0</v>
      </c>
      <c r="AH341" s="40">
        <f>SUMIF(Entrada_Dados_Ano_2012!$C$264:$C$501,D341,Entrada_Dados_Ano_2012!$AL$264:$AL$501)</f>
        <v>0</v>
      </c>
      <c r="AI341" s="40">
        <f>SUMIF(Entrada_Dados_Ano_2012!$C$264:$C$501,D341,Entrada_Dados_Ano_2012!$AM$264:$AM$501)</f>
        <v>0</v>
      </c>
      <c r="AJ341" s="145">
        <f>SUMIF(Entrada_Dados_Ano_2012!$C$264:$C$501,D341,Entrada_Dados_Ano_2012!$AN$264:$AN$501)</f>
        <v>0</v>
      </c>
      <c r="AK341" s="142">
        <f>SUMIF(Entrada_Dados_Ano_2012!$C$264:$C$501,D341,Entrada_Dados_Ano_2012!$AT$264:$AT$501)</f>
        <v>0</v>
      </c>
      <c r="AL341" s="40">
        <f>SUMIF(Entrada_Dados_Ano_2012!$C$264:$C$501,D341,Entrada_Dados_Ano_2012!$AU$264:$AU$501)</f>
        <v>200</v>
      </c>
      <c r="AM341" s="40">
        <f>SUMIF(Entrada_Dados_Ano_2012!$C$264:$C$501,D341,Entrada_Dados_Ano_2012!$AV$264:$AV$501)</f>
        <v>0</v>
      </c>
      <c r="AN341" s="40">
        <f>SUMIF(Entrada_Dados_Ano_2012!$C$264:$C$501,D341,Entrada_Dados_Ano_2012!$AW$264:$AW$501)</f>
        <v>0</v>
      </c>
      <c r="AO341" s="40">
        <f>SUMIF(Entrada_Dados_Ano_2012!$C$264:$C$501,D341,Entrada_Dados_Ano_2012!$AX$264:$AX$501)</f>
        <v>27</v>
      </c>
      <c r="AP341" s="40">
        <f>SUMIF(Entrada_Dados_Ano_2012!$C$264:$C$501,D341,Entrada_Dados_Ano_2012!$AY$264:$AY$501)</f>
        <v>0</v>
      </c>
      <c r="AQ341" s="40">
        <f>SUMIF(Entrada_Dados_Ano_2012!$C$264:$C$501,D341,Entrada_Dados_Ano_2012!$AZ$264:$AZ$501)</f>
        <v>0</v>
      </c>
      <c r="AR341" s="40">
        <f>SUMIF(Entrada_Dados_Ano_2012!$C$264:$C$501,D341,Entrada_Dados_Ano_2012!$BA$264:$BA$501)</f>
        <v>0</v>
      </c>
      <c r="AS341" s="40">
        <f>SUMIF(Entrada_Dados_Ano_2012!$C$264:$C$501,D341,Entrada_Dados_Ano_2012!$BB$264:$BB$501)</f>
        <v>0</v>
      </c>
      <c r="AT341" s="40">
        <f>SUMIF(Entrada_Dados_Ano_2012!$C$264:$C$501,D341,Entrada_Dados_Ano_2012!$BC$264:$BC$501)</f>
        <v>0</v>
      </c>
      <c r="AU341" s="40">
        <f>SUMIF(Entrada_Dados_Ano_2012!$C$264:$C$501,D341,Entrada_Dados_Ano_2012!$BD$264:$BD$501)</f>
        <v>0</v>
      </c>
      <c r="AV341" s="40">
        <f>SUMIF(Entrada_Dados_Ano_2012!$C$264:$C$501,D341,Entrada_Dados_Ano_2012!$BE$264:$BE$501)</f>
        <v>0</v>
      </c>
      <c r="AW341" s="40">
        <f>SUMIF(Entrada_Dados_Ano_2012!$C$264:$C$501,D341,Entrada_Dados_Ano_2012!$BF$264:$BF$501)</f>
        <v>0</v>
      </c>
      <c r="AX341" s="40">
        <f>SUMIF(Entrada_Dados_Ano_2012!$C$264:$C$501,D341,Entrada_Dados_Ano_2012!$BG$264:$BG$501)</f>
        <v>0</v>
      </c>
      <c r="AY341" s="40">
        <f>SUMIF(Entrada_Dados_Ano_2012!$C$264:$C$501,D341,Entrada_Dados_Ano_2012!$BH$264:$BH$501)</f>
        <v>0</v>
      </c>
      <c r="AZ341" s="40">
        <f>SUMIF(Entrada_Dados_Ano_2012!$C$264:$C$501,D341,Entrada_Dados_Ano_2012!$BI$264:$BI$501)</f>
        <v>0</v>
      </c>
      <c r="BA341" s="55"/>
    </row>
    <row r="342" spans="1:53" ht="12.75" customHeight="1" x14ac:dyDescent="0.2">
      <c r="A342" s="123"/>
      <c r="B342" s="124">
        <v>81</v>
      </c>
      <c r="C342" s="121" t="s">
        <v>370</v>
      </c>
      <c r="D342" s="126" t="s">
        <v>145</v>
      </c>
      <c r="E342" s="40">
        <f>SUMIF(Entrada_Dados_Ano_2012!$C$264:$C$501,D342,Entrada_Dados_Ano_2012!$D$264:$D$501)</f>
        <v>0</v>
      </c>
      <c r="F342" s="40">
        <f>SUMIF(Entrada_Dados_Ano_2012!$C$264:$C$501,D342,Entrada_Dados_Ano_2012!$E$264:$E$501)</f>
        <v>9</v>
      </c>
      <c r="G342" s="40">
        <f>SUMIF(Entrada_Dados_Ano_2012!$C$264:$C$501,D342,Entrada_Dados_Ano_2012!$F$264:$F$501)</f>
        <v>0</v>
      </c>
      <c r="H342" s="40">
        <f>SUMIF(Entrada_Dados_Ano_2012!$C$264:$C$501,D342,Entrada_Dados_Ano_2012!$G$264:$G$501)</f>
        <v>0</v>
      </c>
      <c r="I342" s="40">
        <f>SUMIF(Entrada_Dados_Ano_2012!$C$264:$C$501,D342,Entrada_Dados_Ano_2012!$H$264:$H$501)</f>
        <v>0</v>
      </c>
      <c r="J342" s="40">
        <f>SUMIF(Entrada_Dados_Ano_2012!$C$264:$C$501,D342,Entrada_Dados_Ano_2012!$I$264:$I$501)</f>
        <v>0</v>
      </c>
      <c r="K342" s="40">
        <f>SUMIF(Entrada_Dados_Ano_2012!$C$264:$C$501,D342,Entrada_Dados_Ano_2012!$J$264:$J$501)</f>
        <v>0</v>
      </c>
      <c r="L342" s="40">
        <f>SUMIF(Entrada_Dados_Ano_2012!$C$264:$C$501,D342,Entrada_Dados_Ano_2012!$K$264:$K$501)</f>
        <v>0</v>
      </c>
      <c r="M342" s="40">
        <f>SUMIF(Entrada_Dados_Ano_2012!$C$264:$C$501,D342,Entrada_Dados_Ano_2012!$L$264:$L$501)</f>
        <v>0</v>
      </c>
      <c r="N342" s="40">
        <f>SUMIF(Entrada_Dados_Ano_2012!$C$264:$C$501,D342,Entrada_Dados_Ano_2012!$M$264:$M$501)</f>
        <v>0</v>
      </c>
      <c r="O342" s="40">
        <f>SUMIF(Entrada_Dados_Ano_2012!$C$264:$C$501,D342,Entrada_Dados_Ano_2012!$N$264:$N$501)</f>
        <v>0</v>
      </c>
      <c r="P342" s="40">
        <f>SUMIF(Entrada_Dados_Ano_2012!$C$264:$C$501,D342,Entrada_Dados_Ano_2012!$O$264:$O$501)</f>
        <v>0</v>
      </c>
      <c r="Q342" s="40">
        <f>SUMIF(Entrada_Dados_Ano_2012!$C$264:$C$501,D342,Entrada_Dados_Ano_2012!$P$264:$P$501)</f>
        <v>0</v>
      </c>
      <c r="R342" s="40">
        <f>SUMIF(Entrada_Dados_Ano_2012!$C$264:$C$501,D342,Entrada_Dados_Ano_2012!$Q$264:$Q$501)</f>
        <v>0</v>
      </c>
      <c r="S342" s="40">
        <f>SUMIF(Entrada_Dados_Ano_2012!$C$264:$C$501,D342,Entrada_Dados_Ano_2012!$R$264:$R$501)</f>
        <v>0</v>
      </c>
      <c r="T342" s="145">
        <f>SUMIF(Entrada_Dados_Ano_2012!$C$264:$C$501,D342,Entrada_Dados_Ano_2012!$S$264:$S$501)</f>
        <v>0</v>
      </c>
      <c r="U342" s="142">
        <f>SUMIF(Entrada_Dados_Ano_2012!$C$264:$C$501,D342,Entrada_Dados_Ano_2012!$Y$264:$Y$501)</f>
        <v>0</v>
      </c>
      <c r="V342" s="40">
        <f>SUMIF(Entrada_Dados_Ano_2012!$C$264:$C$501,D342,Entrada_Dados_Ano_2012!$Z$264:$Z$501)</f>
        <v>9</v>
      </c>
      <c r="W342" s="40">
        <f>SUMIF(Entrada_Dados_Ano_2012!$C$264:$C$501,D342,Entrada_Dados_Ano_2012!$AA$264:$AA$501)</f>
        <v>0</v>
      </c>
      <c r="X342" s="40">
        <f>SUMIF(Entrada_Dados_Ano_2012!$C$264:$C$501,D342,Entrada_Dados_Ano_2012!$AB$264:$AB$501)</f>
        <v>0</v>
      </c>
      <c r="Y342" s="40">
        <f>SUMIF(Entrada_Dados_Ano_2012!$C$264:$C$501,D342,Entrada_Dados_Ano_2012!$AC$264:$AC$501)</f>
        <v>0</v>
      </c>
      <c r="Z342" s="40">
        <f>SUMIF(Entrada_Dados_Ano_2012!$C$264:$C$501,D342,Entrada_Dados_Ano_2012!$AD$264:$AD$501)</f>
        <v>0</v>
      </c>
      <c r="AA342" s="40">
        <f>SUMIF(Entrada_Dados_Ano_2012!$C$264:$C$501,D342,Entrada_Dados_Ano_2012!$AE$264:$AE$501)</f>
        <v>0</v>
      </c>
      <c r="AB342" s="40">
        <f>SUMIF(Entrada_Dados_Ano_2012!$C$264:$C$501,D342,Entrada_Dados_Ano_2012!$AF$264:$AF$501)</f>
        <v>0</v>
      </c>
      <c r="AC342" s="40">
        <f>SUMIF(Entrada_Dados_Ano_2012!$C$264:$C$501,D342,Entrada_Dados_Ano_2012!$AG$264:$AG$501)</f>
        <v>0</v>
      </c>
      <c r="AD342" s="40">
        <f>SUMIF(Entrada_Dados_Ano_2012!$C$264:$C$501,D342,Entrada_Dados_Ano_2012!$AH$264:$AH$501)</f>
        <v>0</v>
      </c>
      <c r="AE342" s="40">
        <f>SUMIF(Entrada_Dados_Ano_2012!$C$264:$C$501,D342,Entrada_Dados_Ano_2012!$AI$264:$AI$501)</f>
        <v>0</v>
      </c>
      <c r="AF342" s="40">
        <f>SUMIF(Entrada_Dados_Ano_2012!$C$264:$C$501,D342,Entrada_Dados_Ano_2012!$AJ$264:$AJ$501)</f>
        <v>0</v>
      </c>
      <c r="AG342" s="40">
        <f>SUMIF(Entrada_Dados_Ano_2012!$C$264:$C$501,D342,Entrada_Dados_Ano_2012!$AK$264:$AK$501)</f>
        <v>0</v>
      </c>
      <c r="AH342" s="40">
        <f>SUMIF(Entrada_Dados_Ano_2012!$C$264:$C$501,D342,Entrada_Dados_Ano_2012!$AL$264:$AL$501)</f>
        <v>0</v>
      </c>
      <c r="AI342" s="40">
        <f>SUMIF(Entrada_Dados_Ano_2012!$C$264:$C$501,D342,Entrada_Dados_Ano_2012!$AM$264:$AM$501)</f>
        <v>0</v>
      </c>
      <c r="AJ342" s="145">
        <f>SUMIF(Entrada_Dados_Ano_2012!$C$264:$C$501,D342,Entrada_Dados_Ano_2012!$AN$264:$AN$501)</f>
        <v>0</v>
      </c>
      <c r="AK342" s="142">
        <f>SUMIF(Entrada_Dados_Ano_2012!$C$264:$C$501,D342,Entrada_Dados_Ano_2012!$AT$264:$AT$501)</f>
        <v>0</v>
      </c>
      <c r="AL342" s="40">
        <f>SUMIF(Entrada_Dados_Ano_2012!$C$264:$C$501,D342,Entrada_Dados_Ano_2012!$AU$264:$AU$501)</f>
        <v>54</v>
      </c>
      <c r="AM342" s="40">
        <f>SUMIF(Entrada_Dados_Ano_2012!$C$264:$C$501,D342,Entrada_Dados_Ano_2012!$AV$264:$AV$501)</f>
        <v>0</v>
      </c>
      <c r="AN342" s="40">
        <f>SUMIF(Entrada_Dados_Ano_2012!$C$264:$C$501,D342,Entrada_Dados_Ano_2012!$AW$264:$AW$501)</f>
        <v>0</v>
      </c>
      <c r="AO342" s="40">
        <f>SUMIF(Entrada_Dados_Ano_2012!$C$264:$C$501,D342,Entrada_Dados_Ano_2012!$AX$264:$AX$501)</f>
        <v>0</v>
      </c>
      <c r="AP342" s="40">
        <f>SUMIF(Entrada_Dados_Ano_2012!$C$264:$C$501,D342,Entrada_Dados_Ano_2012!$AY$264:$AY$501)</f>
        <v>0</v>
      </c>
      <c r="AQ342" s="40">
        <f>SUMIF(Entrada_Dados_Ano_2012!$C$264:$C$501,D342,Entrada_Dados_Ano_2012!$AZ$264:$AZ$501)</f>
        <v>0</v>
      </c>
      <c r="AR342" s="40">
        <f>SUMIF(Entrada_Dados_Ano_2012!$C$264:$C$501,D342,Entrada_Dados_Ano_2012!$BA$264:$BA$501)</f>
        <v>0</v>
      </c>
      <c r="AS342" s="40">
        <f>SUMIF(Entrada_Dados_Ano_2012!$C$264:$C$501,D342,Entrada_Dados_Ano_2012!$BB$264:$BB$501)</f>
        <v>0</v>
      </c>
      <c r="AT342" s="40">
        <f>SUMIF(Entrada_Dados_Ano_2012!$C$264:$C$501,D342,Entrada_Dados_Ano_2012!$BC$264:$BC$501)</f>
        <v>0</v>
      </c>
      <c r="AU342" s="40">
        <f>SUMIF(Entrada_Dados_Ano_2012!$C$264:$C$501,D342,Entrada_Dados_Ano_2012!$BD$264:$BD$501)</f>
        <v>0</v>
      </c>
      <c r="AV342" s="40">
        <f>SUMIF(Entrada_Dados_Ano_2012!$C$264:$C$501,D342,Entrada_Dados_Ano_2012!$BE$264:$BE$501)</f>
        <v>0</v>
      </c>
      <c r="AW342" s="40">
        <f>SUMIF(Entrada_Dados_Ano_2012!$C$264:$C$501,D342,Entrada_Dados_Ano_2012!$BF$264:$BF$501)</f>
        <v>0</v>
      </c>
      <c r="AX342" s="40">
        <f>SUMIF(Entrada_Dados_Ano_2012!$C$264:$C$501,D342,Entrada_Dados_Ano_2012!$BG$264:$BG$501)</f>
        <v>0</v>
      </c>
      <c r="AY342" s="40">
        <f>SUMIF(Entrada_Dados_Ano_2012!$C$264:$C$501,D342,Entrada_Dados_Ano_2012!$BH$264:$BH$501)</f>
        <v>0</v>
      </c>
      <c r="AZ342" s="40">
        <f>SUMIF(Entrada_Dados_Ano_2012!$C$264:$C$501,D342,Entrada_Dados_Ano_2012!$BI$264:$BI$501)</f>
        <v>0</v>
      </c>
      <c r="BA342" s="55"/>
    </row>
    <row r="343" spans="1:53" ht="12.75" customHeight="1" x14ac:dyDescent="0.2">
      <c r="A343" s="123"/>
      <c r="B343" s="124">
        <v>82</v>
      </c>
      <c r="C343" s="121" t="s">
        <v>360</v>
      </c>
      <c r="D343" s="126" t="s">
        <v>135</v>
      </c>
      <c r="E343" s="40">
        <f>SUMIF(Entrada_Dados_Ano_2012!$C$264:$C$501,D343,Entrada_Dados_Ano_2012!$D$264:$D$501)</f>
        <v>0</v>
      </c>
      <c r="F343" s="40">
        <f>SUMIF(Entrada_Dados_Ano_2012!$C$264:$C$501,D343,Entrada_Dados_Ano_2012!$E$264:$E$501)</f>
        <v>0</v>
      </c>
      <c r="G343" s="40">
        <f>SUMIF(Entrada_Dados_Ano_2012!$C$264:$C$501,D343,Entrada_Dados_Ano_2012!$F$264:$F$501)</f>
        <v>0</v>
      </c>
      <c r="H343" s="40">
        <f>SUMIF(Entrada_Dados_Ano_2012!$C$264:$C$501,D343,Entrada_Dados_Ano_2012!$G$264:$G$501)</f>
        <v>0</v>
      </c>
      <c r="I343" s="40">
        <f>SUMIF(Entrada_Dados_Ano_2012!$C$264:$C$501,D343,Entrada_Dados_Ano_2012!$H$264:$H$501)</f>
        <v>0</v>
      </c>
      <c r="J343" s="40">
        <f>SUMIF(Entrada_Dados_Ano_2012!$C$264:$C$501,D343,Entrada_Dados_Ano_2012!$I$264:$I$501)</f>
        <v>0</v>
      </c>
      <c r="K343" s="40">
        <f>SUMIF(Entrada_Dados_Ano_2012!$C$264:$C$501,D343,Entrada_Dados_Ano_2012!$J$264:$J$501)</f>
        <v>0</v>
      </c>
      <c r="L343" s="40">
        <f>SUMIF(Entrada_Dados_Ano_2012!$C$264:$C$501,D343,Entrada_Dados_Ano_2012!$K$264:$K$501)</f>
        <v>0</v>
      </c>
      <c r="M343" s="40">
        <f>SUMIF(Entrada_Dados_Ano_2012!$C$264:$C$501,D343,Entrada_Dados_Ano_2012!$L$264:$L$501)</f>
        <v>0</v>
      </c>
      <c r="N343" s="40">
        <f>SUMIF(Entrada_Dados_Ano_2012!$C$264:$C$501,D343,Entrada_Dados_Ano_2012!$M$264:$M$501)</f>
        <v>0</v>
      </c>
      <c r="O343" s="40">
        <f>SUMIF(Entrada_Dados_Ano_2012!$C$264:$C$501,D343,Entrada_Dados_Ano_2012!$N$264:$N$501)</f>
        <v>0</v>
      </c>
      <c r="P343" s="40">
        <f>SUMIF(Entrada_Dados_Ano_2012!$C$264:$C$501,D343,Entrada_Dados_Ano_2012!$O$264:$O$501)</f>
        <v>0</v>
      </c>
      <c r="Q343" s="40">
        <f>SUMIF(Entrada_Dados_Ano_2012!$C$264:$C$501,D343,Entrada_Dados_Ano_2012!$P$264:$P$501)</f>
        <v>0</v>
      </c>
      <c r="R343" s="40">
        <f>SUMIF(Entrada_Dados_Ano_2012!$C$264:$C$501,D343,Entrada_Dados_Ano_2012!$Q$264:$Q$501)</f>
        <v>0</v>
      </c>
      <c r="S343" s="40">
        <f>SUMIF(Entrada_Dados_Ano_2012!$C$264:$C$501,D343,Entrada_Dados_Ano_2012!$R$264:$R$501)</f>
        <v>0</v>
      </c>
      <c r="T343" s="145">
        <f>SUMIF(Entrada_Dados_Ano_2012!$C$264:$C$501,D343,Entrada_Dados_Ano_2012!$S$264:$S$501)</f>
        <v>0</v>
      </c>
      <c r="U343" s="142">
        <f>SUMIF(Entrada_Dados_Ano_2012!$C$264:$C$501,D343,Entrada_Dados_Ano_2012!$Y$264:$Y$501)</f>
        <v>0</v>
      </c>
      <c r="V343" s="40">
        <f>SUMIF(Entrada_Dados_Ano_2012!$C$264:$C$501,D343,Entrada_Dados_Ano_2012!$Z$264:$Z$501)</f>
        <v>0</v>
      </c>
      <c r="W343" s="40">
        <f>SUMIF(Entrada_Dados_Ano_2012!$C$264:$C$501,D343,Entrada_Dados_Ano_2012!$AA$264:$AA$501)</f>
        <v>0</v>
      </c>
      <c r="X343" s="40">
        <f>SUMIF(Entrada_Dados_Ano_2012!$C$264:$C$501,D343,Entrada_Dados_Ano_2012!$AB$264:$AB$501)</f>
        <v>0</v>
      </c>
      <c r="Y343" s="40">
        <f>SUMIF(Entrada_Dados_Ano_2012!$C$264:$C$501,D343,Entrada_Dados_Ano_2012!$AC$264:$AC$501)</f>
        <v>0</v>
      </c>
      <c r="Z343" s="40">
        <f>SUMIF(Entrada_Dados_Ano_2012!$C$264:$C$501,D343,Entrada_Dados_Ano_2012!$AD$264:$AD$501)</f>
        <v>0</v>
      </c>
      <c r="AA343" s="40">
        <f>SUMIF(Entrada_Dados_Ano_2012!$C$264:$C$501,D343,Entrada_Dados_Ano_2012!$AE$264:$AE$501)</f>
        <v>0</v>
      </c>
      <c r="AB343" s="40">
        <f>SUMIF(Entrada_Dados_Ano_2012!$C$264:$C$501,D343,Entrada_Dados_Ano_2012!$AF$264:$AF$501)</f>
        <v>0</v>
      </c>
      <c r="AC343" s="40">
        <f>SUMIF(Entrada_Dados_Ano_2012!$C$264:$C$501,D343,Entrada_Dados_Ano_2012!$AG$264:$AG$501)</f>
        <v>0</v>
      </c>
      <c r="AD343" s="40">
        <f>SUMIF(Entrada_Dados_Ano_2012!$C$264:$C$501,D343,Entrada_Dados_Ano_2012!$AH$264:$AH$501)</f>
        <v>0</v>
      </c>
      <c r="AE343" s="40">
        <f>SUMIF(Entrada_Dados_Ano_2012!$C$264:$C$501,D343,Entrada_Dados_Ano_2012!$AI$264:$AI$501)</f>
        <v>0</v>
      </c>
      <c r="AF343" s="40">
        <f>SUMIF(Entrada_Dados_Ano_2012!$C$264:$C$501,D343,Entrada_Dados_Ano_2012!$AJ$264:$AJ$501)</f>
        <v>0</v>
      </c>
      <c r="AG343" s="40">
        <f>SUMIF(Entrada_Dados_Ano_2012!$C$264:$C$501,D343,Entrada_Dados_Ano_2012!$AK$264:$AK$501)</f>
        <v>0</v>
      </c>
      <c r="AH343" s="40">
        <f>SUMIF(Entrada_Dados_Ano_2012!$C$264:$C$501,D343,Entrada_Dados_Ano_2012!$AL$264:$AL$501)</f>
        <v>0</v>
      </c>
      <c r="AI343" s="40">
        <f>SUMIF(Entrada_Dados_Ano_2012!$C$264:$C$501,D343,Entrada_Dados_Ano_2012!$AM$264:$AM$501)</f>
        <v>0</v>
      </c>
      <c r="AJ343" s="145">
        <f>SUMIF(Entrada_Dados_Ano_2012!$C$264:$C$501,D343,Entrada_Dados_Ano_2012!$AN$264:$AN$501)</f>
        <v>0</v>
      </c>
      <c r="AK343" s="142">
        <f>SUMIF(Entrada_Dados_Ano_2012!$C$264:$C$501,D343,Entrada_Dados_Ano_2012!$AT$264:$AT$501)</f>
        <v>0</v>
      </c>
      <c r="AL343" s="40">
        <f>SUMIF(Entrada_Dados_Ano_2012!$C$264:$C$501,D343,Entrada_Dados_Ano_2012!$AU$264:$AU$501)</f>
        <v>0</v>
      </c>
      <c r="AM343" s="40">
        <f>SUMIF(Entrada_Dados_Ano_2012!$C$264:$C$501,D343,Entrada_Dados_Ano_2012!$AV$264:$AV$501)</f>
        <v>0</v>
      </c>
      <c r="AN343" s="40">
        <f>SUMIF(Entrada_Dados_Ano_2012!$C$264:$C$501,D343,Entrada_Dados_Ano_2012!$AW$264:$AW$501)</f>
        <v>0</v>
      </c>
      <c r="AO343" s="40">
        <f>SUMIF(Entrada_Dados_Ano_2012!$C$264:$C$501,D343,Entrada_Dados_Ano_2012!$AX$264:$AX$501)</f>
        <v>0</v>
      </c>
      <c r="AP343" s="40">
        <f>SUMIF(Entrada_Dados_Ano_2012!$C$264:$C$501,D343,Entrada_Dados_Ano_2012!$AY$264:$AY$501)</f>
        <v>0</v>
      </c>
      <c r="AQ343" s="40">
        <f>SUMIF(Entrada_Dados_Ano_2012!$C$264:$C$501,D343,Entrada_Dados_Ano_2012!$AZ$264:$AZ$501)</f>
        <v>0</v>
      </c>
      <c r="AR343" s="40">
        <f>SUMIF(Entrada_Dados_Ano_2012!$C$264:$C$501,D343,Entrada_Dados_Ano_2012!$BA$264:$BA$501)</f>
        <v>0</v>
      </c>
      <c r="AS343" s="40">
        <f>SUMIF(Entrada_Dados_Ano_2012!$C$264:$C$501,D343,Entrada_Dados_Ano_2012!$BB$264:$BB$501)</f>
        <v>0</v>
      </c>
      <c r="AT343" s="40">
        <f>SUMIF(Entrada_Dados_Ano_2012!$C$264:$C$501,D343,Entrada_Dados_Ano_2012!$BC$264:$BC$501)</f>
        <v>0</v>
      </c>
      <c r="AU343" s="40">
        <f>SUMIF(Entrada_Dados_Ano_2012!$C$264:$C$501,D343,Entrada_Dados_Ano_2012!$BD$264:$BD$501)</f>
        <v>0</v>
      </c>
      <c r="AV343" s="40">
        <f>SUMIF(Entrada_Dados_Ano_2012!$C$264:$C$501,D343,Entrada_Dados_Ano_2012!$BE$264:$BE$501)</f>
        <v>0</v>
      </c>
      <c r="AW343" s="40">
        <f>SUMIF(Entrada_Dados_Ano_2012!$C$264:$C$501,D343,Entrada_Dados_Ano_2012!$BF$264:$BF$501)</f>
        <v>0</v>
      </c>
      <c r="AX343" s="40">
        <f>SUMIF(Entrada_Dados_Ano_2012!$C$264:$C$501,D343,Entrada_Dados_Ano_2012!$BG$264:$BG$501)</f>
        <v>0</v>
      </c>
      <c r="AY343" s="40">
        <f>SUMIF(Entrada_Dados_Ano_2012!$C$264:$C$501,D343,Entrada_Dados_Ano_2012!$BH$264:$BH$501)</f>
        <v>0</v>
      </c>
      <c r="AZ343" s="40">
        <f>SUMIF(Entrada_Dados_Ano_2012!$C$264:$C$501,D343,Entrada_Dados_Ano_2012!$BI$264:$BI$501)</f>
        <v>0</v>
      </c>
      <c r="BA343" s="55"/>
    </row>
    <row r="344" spans="1:53" ht="12.75" customHeight="1" x14ac:dyDescent="0.2">
      <c r="A344" s="123"/>
      <c r="B344" s="124">
        <v>83</v>
      </c>
      <c r="C344" s="121" t="s">
        <v>361</v>
      </c>
      <c r="D344" s="126" t="s">
        <v>136</v>
      </c>
      <c r="E344" s="40">
        <f>SUMIF(Entrada_Dados_Ano_2012!$C$264:$C$501,D344,Entrada_Dados_Ano_2012!$D$264:$D$501)</f>
        <v>0</v>
      </c>
      <c r="F344" s="40">
        <f>SUMIF(Entrada_Dados_Ano_2012!$C$264:$C$501,D344,Entrada_Dados_Ano_2012!$E$264:$E$501)</f>
        <v>0</v>
      </c>
      <c r="G344" s="40">
        <f>SUMIF(Entrada_Dados_Ano_2012!$C$264:$C$501,D344,Entrada_Dados_Ano_2012!$F$264:$F$501)</f>
        <v>0</v>
      </c>
      <c r="H344" s="40">
        <f>SUMIF(Entrada_Dados_Ano_2012!$C$264:$C$501,D344,Entrada_Dados_Ano_2012!$G$264:$G$501)</f>
        <v>0</v>
      </c>
      <c r="I344" s="40">
        <f>SUMIF(Entrada_Dados_Ano_2012!$C$264:$C$501,D344,Entrada_Dados_Ano_2012!$H$264:$H$501)</f>
        <v>0</v>
      </c>
      <c r="J344" s="40">
        <f>SUMIF(Entrada_Dados_Ano_2012!$C$264:$C$501,D344,Entrada_Dados_Ano_2012!$I$264:$I$501)</f>
        <v>0</v>
      </c>
      <c r="K344" s="40">
        <f>SUMIF(Entrada_Dados_Ano_2012!$C$264:$C$501,D344,Entrada_Dados_Ano_2012!$J$264:$J$501)</f>
        <v>35</v>
      </c>
      <c r="L344" s="40">
        <f>SUMIF(Entrada_Dados_Ano_2012!$C$264:$C$501,D344,Entrada_Dados_Ano_2012!$K$264:$K$501)</f>
        <v>0</v>
      </c>
      <c r="M344" s="40">
        <f>SUMIF(Entrada_Dados_Ano_2012!$C$264:$C$501,D344,Entrada_Dados_Ano_2012!$L$264:$L$501)</f>
        <v>0</v>
      </c>
      <c r="N344" s="40">
        <f>SUMIF(Entrada_Dados_Ano_2012!$C$264:$C$501,D344,Entrada_Dados_Ano_2012!$M$264:$M$501)</f>
        <v>0</v>
      </c>
      <c r="O344" s="40">
        <f>SUMIF(Entrada_Dados_Ano_2012!$C$264:$C$501,D344,Entrada_Dados_Ano_2012!$N$264:$N$501)</f>
        <v>0</v>
      </c>
      <c r="P344" s="40">
        <f>SUMIF(Entrada_Dados_Ano_2012!$C$264:$C$501,D344,Entrada_Dados_Ano_2012!$O$264:$O$501)</f>
        <v>0</v>
      </c>
      <c r="Q344" s="40">
        <f>SUMIF(Entrada_Dados_Ano_2012!$C$264:$C$501,D344,Entrada_Dados_Ano_2012!$P$264:$P$501)</f>
        <v>0</v>
      </c>
      <c r="R344" s="40">
        <f>SUMIF(Entrada_Dados_Ano_2012!$C$264:$C$501,D344,Entrada_Dados_Ano_2012!$Q$264:$Q$501)</f>
        <v>40</v>
      </c>
      <c r="S344" s="40">
        <f>SUMIF(Entrada_Dados_Ano_2012!$C$264:$C$501,D344,Entrada_Dados_Ano_2012!$R$264:$R$501)</f>
        <v>0</v>
      </c>
      <c r="T344" s="145">
        <f>SUMIF(Entrada_Dados_Ano_2012!$C$264:$C$501,D344,Entrada_Dados_Ano_2012!$S$264:$S$501)</f>
        <v>0</v>
      </c>
      <c r="U344" s="142">
        <f>SUMIF(Entrada_Dados_Ano_2012!$C$264:$C$501,D344,Entrada_Dados_Ano_2012!$Y$264:$Y$501)</f>
        <v>0</v>
      </c>
      <c r="V344" s="40">
        <f>SUMIF(Entrada_Dados_Ano_2012!$C$264:$C$501,D344,Entrada_Dados_Ano_2012!$Z$264:$Z$501)</f>
        <v>0</v>
      </c>
      <c r="W344" s="40">
        <f>SUMIF(Entrada_Dados_Ano_2012!$C$264:$C$501,D344,Entrada_Dados_Ano_2012!$AA$264:$AA$501)</f>
        <v>0</v>
      </c>
      <c r="X344" s="40">
        <f>SUMIF(Entrada_Dados_Ano_2012!$C$264:$C$501,D344,Entrada_Dados_Ano_2012!$AB$264:$AB$501)</f>
        <v>0</v>
      </c>
      <c r="Y344" s="40">
        <f>SUMIF(Entrada_Dados_Ano_2012!$C$264:$C$501,D344,Entrada_Dados_Ano_2012!$AC$264:$AC$501)</f>
        <v>0</v>
      </c>
      <c r="Z344" s="40">
        <f>SUMIF(Entrada_Dados_Ano_2012!$C$264:$C$501,D344,Entrada_Dados_Ano_2012!$AD$264:$AD$501)</f>
        <v>0</v>
      </c>
      <c r="AA344" s="40">
        <f>SUMIF(Entrada_Dados_Ano_2012!$C$264:$C$501,D344,Entrada_Dados_Ano_2012!$AE$264:$AE$501)</f>
        <v>35</v>
      </c>
      <c r="AB344" s="40">
        <f>SUMIF(Entrada_Dados_Ano_2012!$C$264:$C$501,D344,Entrada_Dados_Ano_2012!$AF$264:$AF$501)</f>
        <v>0</v>
      </c>
      <c r="AC344" s="40">
        <f>SUMIF(Entrada_Dados_Ano_2012!$C$264:$C$501,D344,Entrada_Dados_Ano_2012!$AG$264:$AG$501)</f>
        <v>0</v>
      </c>
      <c r="AD344" s="40">
        <f>SUMIF(Entrada_Dados_Ano_2012!$C$264:$C$501,D344,Entrada_Dados_Ano_2012!$AH$264:$AH$501)</f>
        <v>0</v>
      </c>
      <c r="AE344" s="40">
        <f>SUMIF(Entrada_Dados_Ano_2012!$C$264:$C$501,D344,Entrada_Dados_Ano_2012!$AI$264:$AI$501)</f>
        <v>0</v>
      </c>
      <c r="AF344" s="40">
        <f>SUMIF(Entrada_Dados_Ano_2012!$C$264:$C$501,D344,Entrada_Dados_Ano_2012!$AJ$264:$AJ$501)</f>
        <v>0</v>
      </c>
      <c r="AG344" s="40">
        <f>SUMIF(Entrada_Dados_Ano_2012!$C$264:$C$501,D344,Entrada_Dados_Ano_2012!$AK$264:$AK$501)</f>
        <v>0</v>
      </c>
      <c r="AH344" s="40">
        <f>SUMIF(Entrada_Dados_Ano_2012!$C$264:$C$501,D344,Entrada_Dados_Ano_2012!$AL$264:$AL$501)</f>
        <v>40</v>
      </c>
      <c r="AI344" s="40">
        <f>SUMIF(Entrada_Dados_Ano_2012!$C$264:$C$501,D344,Entrada_Dados_Ano_2012!$AM$264:$AM$501)</f>
        <v>0</v>
      </c>
      <c r="AJ344" s="145">
        <f>SUMIF(Entrada_Dados_Ano_2012!$C$264:$C$501,D344,Entrada_Dados_Ano_2012!$AN$264:$AN$501)</f>
        <v>0</v>
      </c>
      <c r="AK344" s="142">
        <f>SUMIF(Entrada_Dados_Ano_2012!$C$264:$C$501,D344,Entrada_Dados_Ano_2012!$AT$264:$AT$501)</f>
        <v>0</v>
      </c>
      <c r="AL344" s="40">
        <f>SUMIF(Entrada_Dados_Ano_2012!$C$264:$C$501,D344,Entrada_Dados_Ano_2012!$AU$264:$AU$501)</f>
        <v>0</v>
      </c>
      <c r="AM344" s="40">
        <f>SUMIF(Entrada_Dados_Ano_2012!$C$264:$C$501,D344,Entrada_Dados_Ano_2012!$AV$264:$AV$501)</f>
        <v>0</v>
      </c>
      <c r="AN344" s="40">
        <f>SUMIF(Entrada_Dados_Ano_2012!$C$264:$C$501,D344,Entrada_Dados_Ano_2012!$AW$264:$AW$501)</f>
        <v>0</v>
      </c>
      <c r="AO344" s="40">
        <f>SUMIF(Entrada_Dados_Ano_2012!$C$264:$C$501,D344,Entrada_Dados_Ano_2012!$AX$264:$AX$501)</f>
        <v>0</v>
      </c>
      <c r="AP344" s="40">
        <f>SUMIF(Entrada_Dados_Ano_2012!$C$264:$C$501,D344,Entrada_Dados_Ano_2012!$AY$264:$AY$501)</f>
        <v>0</v>
      </c>
      <c r="AQ344" s="40">
        <f>SUMIF(Entrada_Dados_Ano_2012!$C$264:$C$501,D344,Entrada_Dados_Ano_2012!$AZ$264:$AZ$501)</f>
        <v>946</v>
      </c>
      <c r="AR344" s="40">
        <f>SUMIF(Entrada_Dados_Ano_2012!$C$264:$C$501,D344,Entrada_Dados_Ano_2012!$BA$264:$BA$501)</f>
        <v>0</v>
      </c>
      <c r="AS344" s="40">
        <f>SUMIF(Entrada_Dados_Ano_2012!$C$264:$C$501,D344,Entrada_Dados_Ano_2012!$BB$264:$BB$501)</f>
        <v>0</v>
      </c>
      <c r="AT344" s="40">
        <f>SUMIF(Entrada_Dados_Ano_2012!$C$264:$C$501,D344,Entrada_Dados_Ano_2012!$BC$264:$BC$501)</f>
        <v>0</v>
      </c>
      <c r="AU344" s="40">
        <f>SUMIF(Entrada_Dados_Ano_2012!$C$264:$C$501,D344,Entrada_Dados_Ano_2012!$BD$264:$BD$501)</f>
        <v>0</v>
      </c>
      <c r="AV344" s="40">
        <f>SUMIF(Entrada_Dados_Ano_2012!$C$264:$C$501,D344,Entrada_Dados_Ano_2012!$BE$264:$BE$501)</f>
        <v>0</v>
      </c>
      <c r="AW344" s="40">
        <f>SUMIF(Entrada_Dados_Ano_2012!$C$264:$C$501,D344,Entrada_Dados_Ano_2012!$BF$264:$BF$501)</f>
        <v>0</v>
      </c>
      <c r="AX344" s="40">
        <f>SUMIF(Entrada_Dados_Ano_2012!$C$264:$C$501,D344,Entrada_Dados_Ano_2012!$BG$264:$BG$501)</f>
        <v>720</v>
      </c>
      <c r="AY344" s="40">
        <f>SUMIF(Entrada_Dados_Ano_2012!$C$264:$C$501,D344,Entrada_Dados_Ano_2012!$BH$264:$BH$501)</f>
        <v>0</v>
      </c>
      <c r="AZ344" s="40">
        <f>SUMIF(Entrada_Dados_Ano_2012!$C$264:$C$501,D344,Entrada_Dados_Ano_2012!$BI$264:$BI$501)</f>
        <v>0</v>
      </c>
      <c r="BA344" s="55"/>
    </row>
    <row r="345" spans="1:53" ht="12.75" customHeight="1" x14ac:dyDescent="0.2">
      <c r="A345" s="123"/>
      <c r="B345" s="124">
        <v>84</v>
      </c>
      <c r="C345" s="121" t="s">
        <v>362</v>
      </c>
      <c r="D345" s="126" t="s">
        <v>137</v>
      </c>
      <c r="E345" s="40">
        <f>SUMIF(Entrada_Dados_Ano_2012!$C$264:$C$501,D345,Entrada_Dados_Ano_2012!$D$264:$D$501)</f>
        <v>0</v>
      </c>
      <c r="F345" s="40">
        <f>SUMIF(Entrada_Dados_Ano_2012!$C$264:$C$501,D345,Entrada_Dados_Ano_2012!$E$264:$E$501)</f>
        <v>0</v>
      </c>
      <c r="G345" s="40">
        <f>SUMIF(Entrada_Dados_Ano_2012!$C$264:$C$501,D345,Entrada_Dados_Ano_2012!$F$264:$F$501)</f>
        <v>85</v>
      </c>
      <c r="H345" s="40">
        <f>SUMIF(Entrada_Dados_Ano_2012!$C$264:$C$501,D345,Entrada_Dados_Ano_2012!$G$264:$G$501)</f>
        <v>0</v>
      </c>
      <c r="I345" s="40">
        <f>SUMIF(Entrada_Dados_Ano_2012!$C$264:$C$501,D345,Entrada_Dados_Ano_2012!$H$264:$H$501)</f>
        <v>0</v>
      </c>
      <c r="J345" s="40">
        <f>SUMIF(Entrada_Dados_Ano_2012!$C$264:$C$501,D345,Entrada_Dados_Ano_2012!$I$264:$I$501)</f>
        <v>0</v>
      </c>
      <c r="K345" s="40">
        <f>SUMIF(Entrada_Dados_Ano_2012!$C$264:$C$501,D345,Entrada_Dados_Ano_2012!$J$264:$J$501)</f>
        <v>0</v>
      </c>
      <c r="L345" s="40">
        <f>SUMIF(Entrada_Dados_Ano_2012!$C$264:$C$501,D345,Entrada_Dados_Ano_2012!$K$264:$K$501)</f>
        <v>0</v>
      </c>
      <c r="M345" s="40">
        <f>SUMIF(Entrada_Dados_Ano_2012!$C$264:$C$501,D345,Entrada_Dados_Ano_2012!$L$264:$L$501)</f>
        <v>0</v>
      </c>
      <c r="N345" s="40">
        <f>SUMIF(Entrada_Dados_Ano_2012!$C$264:$C$501,D345,Entrada_Dados_Ano_2012!$M$264:$M$501)</f>
        <v>0</v>
      </c>
      <c r="O345" s="40">
        <f>SUMIF(Entrada_Dados_Ano_2012!$C$264:$C$501,D345,Entrada_Dados_Ano_2012!$N$264:$N$501)</f>
        <v>0</v>
      </c>
      <c r="P345" s="40">
        <f>SUMIF(Entrada_Dados_Ano_2012!$C$264:$C$501,D345,Entrada_Dados_Ano_2012!$O$264:$O$501)</f>
        <v>0</v>
      </c>
      <c r="Q345" s="40">
        <f>SUMIF(Entrada_Dados_Ano_2012!$C$264:$C$501,D345,Entrada_Dados_Ano_2012!$P$264:$P$501)</f>
        <v>0</v>
      </c>
      <c r="R345" s="40">
        <f>SUMIF(Entrada_Dados_Ano_2012!$C$264:$C$501,D345,Entrada_Dados_Ano_2012!$Q$264:$Q$501)</f>
        <v>0</v>
      </c>
      <c r="S345" s="40">
        <f>SUMIF(Entrada_Dados_Ano_2012!$C$264:$C$501,D345,Entrada_Dados_Ano_2012!$R$264:$R$501)</f>
        <v>0</v>
      </c>
      <c r="T345" s="145">
        <f>SUMIF(Entrada_Dados_Ano_2012!$C$264:$C$501,D345,Entrada_Dados_Ano_2012!$S$264:$S$501)</f>
        <v>0</v>
      </c>
      <c r="U345" s="142">
        <f>SUMIF(Entrada_Dados_Ano_2012!$C$264:$C$501,D345,Entrada_Dados_Ano_2012!$Y$264:$Y$501)</f>
        <v>0</v>
      </c>
      <c r="V345" s="40">
        <f>SUMIF(Entrada_Dados_Ano_2012!$C$264:$C$501,D345,Entrada_Dados_Ano_2012!$Z$264:$Z$501)</f>
        <v>0</v>
      </c>
      <c r="W345" s="40">
        <f>SUMIF(Entrada_Dados_Ano_2012!$C$264:$C$501,D345,Entrada_Dados_Ano_2012!$AA$264:$AA$501)</f>
        <v>85</v>
      </c>
      <c r="X345" s="40">
        <f>SUMIF(Entrada_Dados_Ano_2012!$C$264:$C$501,D345,Entrada_Dados_Ano_2012!$AB$264:$AB$501)</f>
        <v>0</v>
      </c>
      <c r="Y345" s="40">
        <f>SUMIF(Entrada_Dados_Ano_2012!$C$264:$C$501,D345,Entrada_Dados_Ano_2012!$AC$264:$AC$501)</f>
        <v>0</v>
      </c>
      <c r="Z345" s="40">
        <f>SUMIF(Entrada_Dados_Ano_2012!$C$264:$C$501,D345,Entrada_Dados_Ano_2012!$AD$264:$AD$501)</f>
        <v>0</v>
      </c>
      <c r="AA345" s="40">
        <f>SUMIF(Entrada_Dados_Ano_2012!$C$264:$C$501,D345,Entrada_Dados_Ano_2012!$AE$264:$AE$501)</f>
        <v>0</v>
      </c>
      <c r="AB345" s="40">
        <f>SUMIF(Entrada_Dados_Ano_2012!$C$264:$C$501,D345,Entrada_Dados_Ano_2012!$AF$264:$AF$501)</f>
        <v>0</v>
      </c>
      <c r="AC345" s="40">
        <f>SUMIF(Entrada_Dados_Ano_2012!$C$264:$C$501,D345,Entrada_Dados_Ano_2012!$AG$264:$AG$501)</f>
        <v>0</v>
      </c>
      <c r="AD345" s="40">
        <f>SUMIF(Entrada_Dados_Ano_2012!$C$264:$C$501,D345,Entrada_Dados_Ano_2012!$AH$264:$AH$501)</f>
        <v>0</v>
      </c>
      <c r="AE345" s="40">
        <f>SUMIF(Entrada_Dados_Ano_2012!$C$264:$C$501,D345,Entrada_Dados_Ano_2012!$AI$264:$AI$501)</f>
        <v>0</v>
      </c>
      <c r="AF345" s="40">
        <f>SUMIF(Entrada_Dados_Ano_2012!$C$264:$C$501,D345,Entrada_Dados_Ano_2012!$AJ$264:$AJ$501)</f>
        <v>0</v>
      </c>
      <c r="AG345" s="40">
        <f>SUMIF(Entrada_Dados_Ano_2012!$C$264:$C$501,D345,Entrada_Dados_Ano_2012!$AK$264:$AK$501)</f>
        <v>0</v>
      </c>
      <c r="AH345" s="40">
        <f>SUMIF(Entrada_Dados_Ano_2012!$C$264:$C$501,D345,Entrada_Dados_Ano_2012!$AL$264:$AL$501)</f>
        <v>0</v>
      </c>
      <c r="AI345" s="40">
        <f>SUMIF(Entrada_Dados_Ano_2012!$C$264:$C$501,D345,Entrada_Dados_Ano_2012!$AM$264:$AM$501)</f>
        <v>0</v>
      </c>
      <c r="AJ345" s="145">
        <f>SUMIF(Entrada_Dados_Ano_2012!$C$264:$C$501,D345,Entrada_Dados_Ano_2012!$AN$264:$AN$501)</f>
        <v>0</v>
      </c>
      <c r="AK345" s="142">
        <f>SUMIF(Entrada_Dados_Ano_2012!$C$264:$C$501,D345,Entrada_Dados_Ano_2012!$AT$264:$AT$501)</f>
        <v>0</v>
      </c>
      <c r="AL345" s="40">
        <f>SUMIF(Entrada_Dados_Ano_2012!$C$264:$C$501,D345,Entrada_Dados_Ano_2012!$AU$264:$AU$501)</f>
        <v>0</v>
      </c>
      <c r="AM345" s="40">
        <f>SUMIF(Entrada_Dados_Ano_2012!$C$264:$C$501,D345,Entrada_Dados_Ano_2012!$AV$264:$AV$501)</f>
        <v>300</v>
      </c>
      <c r="AN345" s="40">
        <f>SUMIF(Entrada_Dados_Ano_2012!$C$264:$C$501,D345,Entrada_Dados_Ano_2012!$AW$264:$AW$501)</f>
        <v>0</v>
      </c>
      <c r="AO345" s="40">
        <f>SUMIF(Entrada_Dados_Ano_2012!$C$264:$C$501,D345,Entrada_Dados_Ano_2012!$AX$264:$AX$501)</f>
        <v>0</v>
      </c>
      <c r="AP345" s="40">
        <f>SUMIF(Entrada_Dados_Ano_2012!$C$264:$C$501,D345,Entrada_Dados_Ano_2012!$AY$264:$AY$501)</f>
        <v>0</v>
      </c>
      <c r="AQ345" s="40">
        <f>SUMIF(Entrada_Dados_Ano_2012!$C$264:$C$501,D345,Entrada_Dados_Ano_2012!$AZ$264:$AZ$501)</f>
        <v>0</v>
      </c>
      <c r="AR345" s="40">
        <f>SUMIF(Entrada_Dados_Ano_2012!$C$264:$C$501,D345,Entrada_Dados_Ano_2012!$BA$264:$BA$501)</f>
        <v>0</v>
      </c>
      <c r="AS345" s="40">
        <f>SUMIF(Entrada_Dados_Ano_2012!$C$264:$C$501,D345,Entrada_Dados_Ano_2012!$BB$264:$BB$501)</f>
        <v>0</v>
      </c>
      <c r="AT345" s="40">
        <f>SUMIF(Entrada_Dados_Ano_2012!$C$264:$C$501,D345,Entrada_Dados_Ano_2012!$BC$264:$BC$501)</f>
        <v>0</v>
      </c>
      <c r="AU345" s="40">
        <f>SUMIF(Entrada_Dados_Ano_2012!$C$264:$C$501,D345,Entrada_Dados_Ano_2012!$BD$264:$BD$501)</f>
        <v>0</v>
      </c>
      <c r="AV345" s="40">
        <f>SUMIF(Entrada_Dados_Ano_2012!$C$264:$C$501,D345,Entrada_Dados_Ano_2012!$BE$264:$BE$501)</f>
        <v>0</v>
      </c>
      <c r="AW345" s="40">
        <f>SUMIF(Entrada_Dados_Ano_2012!$C$264:$C$501,D345,Entrada_Dados_Ano_2012!$BF$264:$BF$501)</f>
        <v>0</v>
      </c>
      <c r="AX345" s="40">
        <f>SUMIF(Entrada_Dados_Ano_2012!$C$264:$C$501,D345,Entrada_Dados_Ano_2012!$BG$264:$BG$501)</f>
        <v>0</v>
      </c>
      <c r="AY345" s="40">
        <f>SUMIF(Entrada_Dados_Ano_2012!$C$264:$C$501,D345,Entrada_Dados_Ano_2012!$BH$264:$BH$501)</f>
        <v>0</v>
      </c>
      <c r="AZ345" s="40">
        <f>SUMIF(Entrada_Dados_Ano_2012!$C$264:$C$501,D345,Entrada_Dados_Ano_2012!$BI$264:$BI$501)</f>
        <v>0</v>
      </c>
      <c r="BA345" s="55"/>
    </row>
    <row r="346" spans="1:53" ht="12.75" customHeight="1" x14ac:dyDescent="0.2">
      <c r="A346" s="123"/>
      <c r="B346" s="124">
        <v>85</v>
      </c>
      <c r="C346" s="121" t="s">
        <v>363</v>
      </c>
      <c r="D346" s="126" t="s">
        <v>138</v>
      </c>
      <c r="E346" s="40">
        <f>SUMIF(Entrada_Dados_Ano_2012!$C$264:$C$501,D346,Entrada_Dados_Ano_2012!$D$264:$D$501)</f>
        <v>0</v>
      </c>
      <c r="F346" s="40">
        <f>SUMIF(Entrada_Dados_Ano_2012!$C$264:$C$501,D346,Entrada_Dados_Ano_2012!$E$264:$E$501)</f>
        <v>0</v>
      </c>
      <c r="G346" s="40">
        <f>SUMIF(Entrada_Dados_Ano_2012!$C$264:$C$501,D346,Entrada_Dados_Ano_2012!$F$264:$F$501)</f>
        <v>0</v>
      </c>
      <c r="H346" s="40">
        <f>SUMIF(Entrada_Dados_Ano_2012!$C$264:$C$501,D346,Entrada_Dados_Ano_2012!$G$264:$G$501)</f>
        <v>0</v>
      </c>
      <c r="I346" s="40">
        <f>SUMIF(Entrada_Dados_Ano_2012!$C$264:$C$501,D346,Entrada_Dados_Ano_2012!$H$264:$H$501)</f>
        <v>0</v>
      </c>
      <c r="J346" s="40">
        <f>SUMIF(Entrada_Dados_Ano_2012!$C$264:$C$501,D346,Entrada_Dados_Ano_2012!$I$264:$I$501)</f>
        <v>0</v>
      </c>
      <c r="K346" s="40">
        <f>SUMIF(Entrada_Dados_Ano_2012!$C$264:$C$501,D346,Entrada_Dados_Ano_2012!$J$264:$J$501)</f>
        <v>0</v>
      </c>
      <c r="L346" s="40">
        <f>SUMIF(Entrada_Dados_Ano_2012!$C$264:$C$501,D346,Entrada_Dados_Ano_2012!$K$264:$K$501)</f>
        <v>0</v>
      </c>
      <c r="M346" s="40">
        <f>SUMIF(Entrada_Dados_Ano_2012!$C$264:$C$501,D346,Entrada_Dados_Ano_2012!$L$264:$L$501)</f>
        <v>0</v>
      </c>
      <c r="N346" s="40">
        <f>SUMIF(Entrada_Dados_Ano_2012!$C$264:$C$501,D346,Entrada_Dados_Ano_2012!$M$264:$M$501)</f>
        <v>0</v>
      </c>
      <c r="O346" s="40">
        <f>SUMIF(Entrada_Dados_Ano_2012!$C$264:$C$501,D346,Entrada_Dados_Ano_2012!$N$264:$N$501)</f>
        <v>0</v>
      </c>
      <c r="P346" s="40">
        <f>SUMIF(Entrada_Dados_Ano_2012!$C$264:$C$501,D346,Entrada_Dados_Ano_2012!$O$264:$O$501)</f>
        <v>0</v>
      </c>
      <c r="Q346" s="40">
        <f>SUMIF(Entrada_Dados_Ano_2012!$C$264:$C$501,D346,Entrada_Dados_Ano_2012!$P$264:$P$501)</f>
        <v>0</v>
      </c>
      <c r="R346" s="40">
        <f>SUMIF(Entrada_Dados_Ano_2012!$C$264:$C$501,D346,Entrada_Dados_Ano_2012!$Q$264:$Q$501)</f>
        <v>0</v>
      </c>
      <c r="S346" s="40">
        <f>SUMIF(Entrada_Dados_Ano_2012!$C$264:$C$501,D346,Entrada_Dados_Ano_2012!$R$264:$R$501)</f>
        <v>0</v>
      </c>
      <c r="T346" s="145">
        <f>SUMIF(Entrada_Dados_Ano_2012!$C$264:$C$501,D346,Entrada_Dados_Ano_2012!$S$264:$S$501)</f>
        <v>0</v>
      </c>
      <c r="U346" s="142">
        <f>SUMIF(Entrada_Dados_Ano_2012!$C$264:$C$501,D346,Entrada_Dados_Ano_2012!$Y$264:$Y$501)</f>
        <v>0</v>
      </c>
      <c r="V346" s="40">
        <f>SUMIF(Entrada_Dados_Ano_2012!$C$264:$C$501,D346,Entrada_Dados_Ano_2012!$Z$264:$Z$501)</f>
        <v>0</v>
      </c>
      <c r="W346" s="40">
        <f>SUMIF(Entrada_Dados_Ano_2012!$C$264:$C$501,D346,Entrada_Dados_Ano_2012!$AA$264:$AA$501)</f>
        <v>0</v>
      </c>
      <c r="X346" s="40">
        <f>SUMIF(Entrada_Dados_Ano_2012!$C$264:$C$501,D346,Entrada_Dados_Ano_2012!$AB$264:$AB$501)</f>
        <v>0</v>
      </c>
      <c r="Y346" s="40">
        <f>SUMIF(Entrada_Dados_Ano_2012!$C$264:$C$501,D346,Entrada_Dados_Ano_2012!$AC$264:$AC$501)</f>
        <v>0</v>
      </c>
      <c r="Z346" s="40">
        <f>SUMIF(Entrada_Dados_Ano_2012!$C$264:$C$501,D346,Entrada_Dados_Ano_2012!$AD$264:$AD$501)</f>
        <v>0</v>
      </c>
      <c r="AA346" s="40">
        <f>SUMIF(Entrada_Dados_Ano_2012!$C$264:$C$501,D346,Entrada_Dados_Ano_2012!$AE$264:$AE$501)</f>
        <v>0</v>
      </c>
      <c r="AB346" s="40">
        <f>SUMIF(Entrada_Dados_Ano_2012!$C$264:$C$501,D346,Entrada_Dados_Ano_2012!$AF$264:$AF$501)</f>
        <v>0</v>
      </c>
      <c r="AC346" s="40">
        <f>SUMIF(Entrada_Dados_Ano_2012!$C$264:$C$501,D346,Entrada_Dados_Ano_2012!$AG$264:$AG$501)</f>
        <v>0</v>
      </c>
      <c r="AD346" s="40">
        <f>SUMIF(Entrada_Dados_Ano_2012!$C$264:$C$501,D346,Entrada_Dados_Ano_2012!$AH$264:$AH$501)</f>
        <v>0</v>
      </c>
      <c r="AE346" s="40">
        <f>SUMIF(Entrada_Dados_Ano_2012!$C$264:$C$501,D346,Entrada_Dados_Ano_2012!$AI$264:$AI$501)</f>
        <v>0</v>
      </c>
      <c r="AF346" s="40">
        <f>SUMIF(Entrada_Dados_Ano_2012!$C$264:$C$501,D346,Entrada_Dados_Ano_2012!$AJ$264:$AJ$501)</f>
        <v>0</v>
      </c>
      <c r="AG346" s="40">
        <f>SUMIF(Entrada_Dados_Ano_2012!$C$264:$C$501,D346,Entrada_Dados_Ano_2012!$AK$264:$AK$501)</f>
        <v>0</v>
      </c>
      <c r="AH346" s="40">
        <f>SUMIF(Entrada_Dados_Ano_2012!$C$264:$C$501,D346,Entrada_Dados_Ano_2012!$AL$264:$AL$501)</f>
        <v>0</v>
      </c>
      <c r="AI346" s="40">
        <f>SUMIF(Entrada_Dados_Ano_2012!$C$264:$C$501,D346,Entrada_Dados_Ano_2012!$AM$264:$AM$501)</f>
        <v>0</v>
      </c>
      <c r="AJ346" s="145">
        <f>SUMIF(Entrada_Dados_Ano_2012!$C$264:$C$501,D346,Entrada_Dados_Ano_2012!$AN$264:$AN$501)</f>
        <v>0</v>
      </c>
      <c r="AK346" s="142">
        <f>SUMIF(Entrada_Dados_Ano_2012!$C$264:$C$501,D346,Entrada_Dados_Ano_2012!$AT$264:$AT$501)</f>
        <v>0</v>
      </c>
      <c r="AL346" s="40">
        <f>SUMIF(Entrada_Dados_Ano_2012!$C$264:$C$501,D346,Entrada_Dados_Ano_2012!$AU$264:$AU$501)</f>
        <v>0</v>
      </c>
      <c r="AM346" s="40">
        <f>SUMIF(Entrada_Dados_Ano_2012!$C$264:$C$501,D346,Entrada_Dados_Ano_2012!$AV$264:$AV$501)</f>
        <v>0</v>
      </c>
      <c r="AN346" s="40">
        <f>SUMIF(Entrada_Dados_Ano_2012!$C$264:$C$501,D346,Entrada_Dados_Ano_2012!$AW$264:$AW$501)</f>
        <v>0</v>
      </c>
      <c r="AO346" s="40">
        <f>SUMIF(Entrada_Dados_Ano_2012!$C$264:$C$501,D346,Entrada_Dados_Ano_2012!$AX$264:$AX$501)</f>
        <v>0</v>
      </c>
      <c r="AP346" s="40">
        <f>SUMIF(Entrada_Dados_Ano_2012!$C$264:$C$501,D346,Entrada_Dados_Ano_2012!$AY$264:$AY$501)</f>
        <v>0</v>
      </c>
      <c r="AQ346" s="40">
        <f>SUMIF(Entrada_Dados_Ano_2012!$C$264:$C$501,D346,Entrada_Dados_Ano_2012!$AZ$264:$AZ$501)</f>
        <v>0</v>
      </c>
      <c r="AR346" s="40">
        <f>SUMIF(Entrada_Dados_Ano_2012!$C$264:$C$501,D346,Entrada_Dados_Ano_2012!$BA$264:$BA$501)</f>
        <v>0</v>
      </c>
      <c r="AS346" s="40">
        <f>SUMIF(Entrada_Dados_Ano_2012!$C$264:$C$501,D346,Entrada_Dados_Ano_2012!$BB$264:$BB$501)</f>
        <v>0</v>
      </c>
      <c r="AT346" s="40">
        <f>SUMIF(Entrada_Dados_Ano_2012!$C$264:$C$501,D346,Entrada_Dados_Ano_2012!$BC$264:$BC$501)</f>
        <v>0</v>
      </c>
      <c r="AU346" s="40">
        <f>SUMIF(Entrada_Dados_Ano_2012!$C$264:$C$501,D346,Entrada_Dados_Ano_2012!$BD$264:$BD$501)</f>
        <v>0</v>
      </c>
      <c r="AV346" s="40">
        <f>SUMIF(Entrada_Dados_Ano_2012!$C$264:$C$501,D346,Entrada_Dados_Ano_2012!$BE$264:$BE$501)</f>
        <v>0</v>
      </c>
      <c r="AW346" s="40">
        <f>SUMIF(Entrada_Dados_Ano_2012!$C$264:$C$501,D346,Entrada_Dados_Ano_2012!$BF$264:$BF$501)</f>
        <v>0</v>
      </c>
      <c r="AX346" s="40">
        <f>SUMIF(Entrada_Dados_Ano_2012!$C$264:$C$501,D346,Entrada_Dados_Ano_2012!$BG$264:$BG$501)</f>
        <v>0</v>
      </c>
      <c r="AY346" s="40">
        <f>SUMIF(Entrada_Dados_Ano_2012!$C$264:$C$501,D346,Entrada_Dados_Ano_2012!$BH$264:$BH$501)</f>
        <v>0</v>
      </c>
      <c r="AZ346" s="40">
        <f>SUMIF(Entrada_Dados_Ano_2012!$C$264:$C$501,D346,Entrada_Dados_Ano_2012!$BI$264:$BI$501)</f>
        <v>0</v>
      </c>
      <c r="BA346" s="55"/>
    </row>
    <row r="347" spans="1:53" ht="12.75" customHeight="1" x14ac:dyDescent="0.2">
      <c r="A347" s="123"/>
      <c r="B347" s="124">
        <v>86</v>
      </c>
      <c r="C347" s="121" t="s">
        <v>364</v>
      </c>
      <c r="D347" s="126" t="s">
        <v>139</v>
      </c>
      <c r="E347" s="40">
        <f>SUMIF(Entrada_Dados_Ano_2012!$C$264:$C$501,D347,Entrada_Dados_Ano_2012!$D$264:$D$501)</f>
        <v>0</v>
      </c>
      <c r="F347" s="40">
        <f>SUMIF(Entrada_Dados_Ano_2012!$C$264:$C$501,D347,Entrada_Dados_Ano_2012!$E$264:$E$501)</f>
        <v>10</v>
      </c>
      <c r="G347" s="40">
        <f>SUMIF(Entrada_Dados_Ano_2012!$C$264:$C$501,D347,Entrada_Dados_Ano_2012!$F$264:$F$501)</f>
        <v>0</v>
      </c>
      <c r="H347" s="40">
        <f>SUMIF(Entrada_Dados_Ano_2012!$C$264:$C$501,D347,Entrada_Dados_Ano_2012!$G$264:$G$501)</f>
        <v>0</v>
      </c>
      <c r="I347" s="40">
        <f>SUMIF(Entrada_Dados_Ano_2012!$C$264:$C$501,D347,Entrada_Dados_Ano_2012!$H$264:$H$501)</f>
        <v>0</v>
      </c>
      <c r="J347" s="40">
        <f>SUMIF(Entrada_Dados_Ano_2012!$C$264:$C$501,D347,Entrada_Dados_Ano_2012!$I$264:$I$501)</f>
        <v>0</v>
      </c>
      <c r="K347" s="40">
        <f>SUMIF(Entrada_Dados_Ano_2012!$C$264:$C$501,D347,Entrada_Dados_Ano_2012!$J$264:$J$501)</f>
        <v>0</v>
      </c>
      <c r="L347" s="40">
        <f>SUMIF(Entrada_Dados_Ano_2012!$C$264:$C$501,D347,Entrada_Dados_Ano_2012!$K$264:$K$501)</f>
        <v>0</v>
      </c>
      <c r="M347" s="40">
        <f>SUMIF(Entrada_Dados_Ano_2012!$C$264:$C$501,D347,Entrada_Dados_Ano_2012!$L$264:$L$501)</f>
        <v>0</v>
      </c>
      <c r="N347" s="40">
        <f>SUMIF(Entrada_Dados_Ano_2012!$C$264:$C$501,D347,Entrada_Dados_Ano_2012!$M$264:$M$501)</f>
        <v>0</v>
      </c>
      <c r="O347" s="40">
        <f>SUMIF(Entrada_Dados_Ano_2012!$C$264:$C$501,D347,Entrada_Dados_Ano_2012!$N$264:$N$501)</f>
        <v>0</v>
      </c>
      <c r="P347" s="40">
        <f>SUMIF(Entrada_Dados_Ano_2012!$C$264:$C$501,D347,Entrada_Dados_Ano_2012!$O$264:$O$501)</f>
        <v>20</v>
      </c>
      <c r="Q347" s="40">
        <f>SUMIF(Entrada_Dados_Ano_2012!$C$264:$C$501,D347,Entrada_Dados_Ano_2012!$P$264:$P$501)</f>
        <v>0</v>
      </c>
      <c r="R347" s="40">
        <f>SUMIF(Entrada_Dados_Ano_2012!$C$264:$C$501,D347,Entrada_Dados_Ano_2012!$Q$264:$Q$501)</f>
        <v>0</v>
      </c>
      <c r="S347" s="40">
        <f>SUMIF(Entrada_Dados_Ano_2012!$C$264:$C$501,D347,Entrada_Dados_Ano_2012!$R$264:$R$501)</f>
        <v>0</v>
      </c>
      <c r="T347" s="145">
        <f>SUMIF(Entrada_Dados_Ano_2012!$C$264:$C$501,D347,Entrada_Dados_Ano_2012!$S$264:$S$501)</f>
        <v>0</v>
      </c>
      <c r="U347" s="142">
        <f>SUMIF(Entrada_Dados_Ano_2012!$C$264:$C$501,D347,Entrada_Dados_Ano_2012!$Y$264:$Y$501)</f>
        <v>0</v>
      </c>
      <c r="V347" s="40">
        <f>SUMIF(Entrada_Dados_Ano_2012!$C$264:$C$501,D347,Entrada_Dados_Ano_2012!$Z$264:$Z$501)</f>
        <v>10</v>
      </c>
      <c r="W347" s="40">
        <f>SUMIF(Entrada_Dados_Ano_2012!$C$264:$C$501,D347,Entrada_Dados_Ano_2012!$AA$264:$AA$501)</f>
        <v>0</v>
      </c>
      <c r="X347" s="40">
        <f>SUMIF(Entrada_Dados_Ano_2012!$C$264:$C$501,D347,Entrada_Dados_Ano_2012!$AB$264:$AB$501)</f>
        <v>0</v>
      </c>
      <c r="Y347" s="40">
        <f>SUMIF(Entrada_Dados_Ano_2012!$C$264:$C$501,D347,Entrada_Dados_Ano_2012!$AC$264:$AC$501)</f>
        <v>0</v>
      </c>
      <c r="Z347" s="40">
        <f>SUMIF(Entrada_Dados_Ano_2012!$C$264:$C$501,D347,Entrada_Dados_Ano_2012!$AD$264:$AD$501)</f>
        <v>0</v>
      </c>
      <c r="AA347" s="40">
        <f>SUMIF(Entrada_Dados_Ano_2012!$C$264:$C$501,D347,Entrada_Dados_Ano_2012!$AE$264:$AE$501)</f>
        <v>0</v>
      </c>
      <c r="AB347" s="40">
        <f>SUMIF(Entrada_Dados_Ano_2012!$C$264:$C$501,D347,Entrada_Dados_Ano_2012!$AF$264:$AF$501)</f>
        <v>0</v>
      </c>
      <c r="AC347" s="40">
        <f>SUMIF(Entrada_Dados_Ano_2012!$C$264:$C$501,D347,Entrada_Dados_Ano_2012!$AG$264:$AG$501)</f>
        <v>0</v>
      </c>
      <c r="AD347" s="40">
        <f>SUMIF(Entrada_Dados_Ano_2012!$C$264:$C$501,D347,Entrada_Dados_Ano_2012!$AH$264:$AH$501)</f>
        <v>0</v>
      </c>
      <c r="AE347" s="40">
        <f>SUMIF(Entrada_Dados_Ano_2012!$C$264:$C$501,D347,Entrada_Dados_Ano_2012!$AI$264:$AI$501)</f>
        <v>0</v>
      </c>
      <c r="AF347" s="40">
        <f>SUMIF(Entrada_Dados_Ano_2012!$C$264:$C$501,D347,Entrada_Dados_Ano_2012!$AJ$264:$AJ$501)</f>
        <v>20</v>
      </c>
      <c r="AG347" s="40">
        <f>SUMIF(Entrada_Dados_Ano_2012!$C$264:$C$501,D347,Entrada_Dados_Ano_2012!$AK$264:$AK$501)</f>
        <v>0</v>
      </c>
      <c r="AH347" s="40">
        <f>SUMIF(Entrada_Dados_Ano_2012!$C$264:$C$501,D347,Entrada_Dados_Ano_2012!$AL$264:$AL$501)</f>
        <v>0</v>
      </c>
      <c r="AI347" s="40">
        <f>SUMIF(Entrada_Dados_Ano_2012!$C$264:$C$501,D347,Entrada_Dados_Ano_2012!$AM$264:$AM$501)</f>
        <v>0</v>
      </c>
      <c r="AJ347" s="145">
        <f>SUMIF(Entrada_Dados_Ano_2012!$C$264:$C$501,D347,Entrada_Dados_Ano_2012!$AN$264:$AN$501)</f>
        <v>0</v>
      </c>
      <c r="AK347" s="142">
        <f>SUMIF(Entrada_Dados_Ano_2012!$C$264:$C$501,D347,Entrada_Dados_Ano_2012!$AT$264:$AT$501)</f>
        <v>0</v>
      </c>
      <c r="AL347" s="40">
        <f>SUMIF(Entrada_Dados_Ano_2012!$C$264:$C$501,D347,Entrada_Dados_Ano_2012!$AU$264:$AU$501)</f>
        <v>80</v>
      </c>
      <c r="AM347" s="40">
        <f>SUMIF(Entrada_Dados_Ano_2012!$C$264:$C$501,D347,Entrada_Dados_Ano_2012!$AV$264:$AV$501)</f>
        <v>0</v>
      </c>
      <c r="AN347" s="40">
        <f>SUMIF(Entrada_Dados_Ano_2012!$C$264:$C$501,D347,Entrada_Dados_Ano_2012!$AW$264:$AW$501)</f>
        <v>0</v>
      </c>
      <c r="AO347" s="40">
        <f>SUMIF(Entrada_Dados_Ano_2012!$C$264:$C$501,D347,Entrada_Dados_Ano_2012!$AX$264:$AX$501)</f>
        <v>0</v>
      </c>
      <c r="AP347" s="40">
        <f>SUMIF(Entrada_Dados_Ano_2012!$C$264:$C$501,D347,Entrada_Dados_Ano_2012!$AY$264:$AY$501)</f>
        <v>0</v>
      </c>
      <c r="AQ347" s="40">
        <f>SUMIF(Entrada_Dados_Ano_2012!$C$264:$C$501,D347,Entrada_Dados_Ano_2012!$AZ$264:$AZ$501)</f>
        <v>0</v>
      </c>
      <c r="AR347" s="40">
        <f>SUMIF(Entrada_Dados_Ano_2012!$C$264:$C$501,D347,Entrada_Dados_Ano_2012!$BA$264:$BA$501)</f>
        <v>0</v>
      </c>
      <c r="AS347" s="40">
        <f>SUMIF(Entrada_Dados_Ano_2012!$C$264:$C$501,D347,Entrada_Dados_Ano_2012!$BB$264:$BB$501)</f>
        <v>0</v>
      </c>
      <c r="AT347" s="40">
        <f>SUMIF(Entrada_Dados_Ano_2012!$C$264:$C$501,D347,Entrada_Dados_Ano_2012!$BC$264:$BC$501)</f>
        <v>0</v>
      </c>
      <c r="AU347" s="40">
        <f>SUMIF(Entrada_Dados_Ano_2012!$C$264:$C$501,D347,Entrada_Dados_Ano_2012!$BD$264:$BD$501)</f>
        <v>0</v>
      </c>
      <c r="AV347" s="40">
        <f>SUMIF(Entrada_Dados_Ano_2012!$C$264:$C$501,D347,Entrada_Dados_Ano_2012!$BE$264:$BE$501)</f>
        <v>144</v>
      </c>
      <c r="AW347" s="40">
        <f>SUMIF(Entrada_Dados_Ano_2012!$C$264:$C$501,D347,Entrada_Dados_Ano_2012!$BF$264:$BF$501)</f>
        <v>0</v>
      </c>
      <c r="AX347" s="40">
        <f>SUMIF(Entrada_Dados_Ano_2012!$C$264:$C$501,D347,Entrada_Dados_Ano_2012!$BG$264:$BG$501)</f>
        <v>0</v>
      </c>
      <c r="AY347" s="40">
        <f>SUMIF(Entrada_Dados_Ano_2012!$C$264:$C$501,D347,Entrada_Dados_Ano_2012!$BH$264:$BH$501)</f>
        <v>0</v>
      </c>
      <c r="AZ347" s="40">
        <f>SUMIF(Entrada_Dados_Ano_2012!$C$264:$C$501,D347,Entrada_Dados_Ano_2012!$BI$264:$BI$501)</f>
        <v>0</v>
      </c>
      <c r="BA347" s="55"/>
    </row>
    <row r="348" spans="1:53" ht="12.75" customHeight="1" x14ac:dyDescent="0.2">
      <c r="A348" s="123"/>
      <c r="B348" s="124">
        <v>87</v>
      </c>
      <c r="C348" s="121" t="s">
        <v>365</v>
      </c>
      <c r="D348" s="126" t="s">
        <v>140</v>
      </c>
      <c r="E348" s="40">
        <f>SUMIF(Entrada_Dados_Ano_2012!$C$264:$C$501,D348,Entrada_Dados_Ano_2012!$D$264:$D$501)</f>
        <v>0</v>
      </c>
      <c r="F348" s="40">
        <f>SUMIF(Entrada_Dados_Ano_2012!$C$264:$C$501,D348,Entrada_Dados_Ano_2012!$E$264:$E$501)</f>
        <v>20</v>
      </c>
      <c r="G348" s="40">
        <f>SUMIF(Entrada_Dados_Ano_2012!$C$264:$C$501,D348,Entrada_Dados_Ano_2012!$F$264:$F$501)</f>
        <v>0</v>
      </c>
      <c r="H348" s="40">
        <f>SUMIF(Entrada_Dados_Ano_2012!$C$264:$C$501,D348,Entrada_Dados_Ano_2012!$G$264:$G$501)</f>
        <v>0</v>
      </c>
      <c r="I348" s="40">
        <f>SUMIF(Entrada_Dados_Ano_2012!$C$264:$C$501,D348,Entrada_Dados_Ano_2012!$H$264:$H$501)</f>
        <v>0</v>
      </c>
      <c r="J348" s="40">
        <f>SUMIF(Entrada_Dados_Ano_2012!$C$264:$C$501,D348,Entrada_Dados_Ano_2012!$I$264:$I$501)</f>
        <v>0</v>
      </c>
      <c r="K348" s="40">
        <f>SUMIF(Entrada_Dados_Ano_2012!$C$264:$C$501,D348,Entrada_Dados_Ano_2012!$J$264:$J$501)</f>
        <v>0</v>
      </c>
      <c r="L348" s="40">
        <f>SUMIF(Entrada_Dados_Ano_2012!$C$264:$C$501,D348,Entrada_Dados_Ano_2012!$K$264:$K$501)</f>
        <v>0</v>
      </c>
      <c r="M348" s="40">
        <f>SUMIF(Entrada_Dados_Ano_2012!$C$264:$C$501,D348,Entrada_Dados_Ano_2012!$L$264:$L$501)</f>
        <v>0</v>
      </c>
      <c r="N348" s="40">
        <f>SUMIF(Entrada_Dados_Ano_2012!$C$264:$C$501,D348,Entrada_Dados_Ano_2012!$M$264:$M$501)</f>
        <v>0</v>
      </c>
      <c r="O348" s="40">
        <f>SUMIF(Entrada_Dados_Ano_2012!$C$264:$C$501,D348,Entrada_Dados_Ano_2012!$N$264:$N$501)</f>
        <v>0</v>
      </c>
      <c r="P348" s="40">
        <f>SUMIF(Entrada_Dados_Ano_2012!$C$264:$C$501,D348,Entrada_Dados_Ano_2012!$O$264:$O$501)</f>
        <v>0</v>
      </c>
      <c r="Q348" s="40">
        <f>SUMIF(Entrada_Dados_Ano_2012!$C$264:$C$501,D348,Entrada_Dados_Ano_2012!$P$264:$P$501)</f>
        <v>0</v>
      </c>
      <c r="R348" s="40">
        <f>SUMIF(Entrada_Dados_Ano_2012!$C$264:$C$501,D348,Entrada_Dados_Ano_2012!$Q$264:$Q$501)</f>
        <v>10</v>
      </c>
      <c r="S348" s="40">
        <f>SUMIF(Entrada_Dados_Ano_2012!$C$264:$C$501,D348,Entrada_Dados_Ano_2012!$R$264:$R$501)</f>
        <v>0</v>
      </c>
      <c r="T348" s="145">
        <f>SUMIF(Entrada_Dados_Ano_2012!$C$264:$C$501,D348,Entrada_Dados_Ano_2012!$S$264:$S$501)</f>
        <v>0</v>
      </c>
      <c r="U348" s="142">
        <f>SUMIF(Entrada_Dados_Ano_2012!$C$264:$C$501,D348,Entrada_Dados_Ano_2012!$Y$264:$Y$501)</f>
        <v>0</v>
      </c>
      <c r="V348" s="40">
        <f>SUMIF(Entrada_Dados_Ano_2012!$C$264:$C$501,D348,Entrada_Dados_Ano_2012!$Z$264:$Z$501)</f>
        <v>20</v>
      </c>
      <c r="W348" s="40">
        <f>SUMIF(Entrada_Dados_Ano_2012!$C$264:$C$501,D348,Entrada_Dados_Ano_2012!$AA$264:$AA$501)</f>
        <v>0</v>
      </c>
      <c r="X348" s="40">
        <f>SUMIF(Entrada_Dados_Ano_2012!$C$264:$C$501,D348,Entrada_Dados_Ano_2012!$AB$264:$AB$501)</f>
        <v>0</v>
      </c>
      <c r="Y348" s="40">
        <f>SUMIF(Entrada_Dados_Ano_2012!$C$264:$C$501,D348,Entrada_Dados_Ano_2012!$AC$264:$AC$501)</f>
        <v>0</v>
      </c>
      <c r="Z348" s="40">
        <f>SUMIF(Entrada_Dados_Ano_2012!$C$264:$C$501,D348,Entrada_Dados_Ano_2012!$AD$264:$AD$501)</f>
        <v>0</v>
      </c>
      <c r="AA348" s="40">
        <f>SUMIF(Entrada_Dados_Ano_2012!$C$264:$C$501,D348,Entrada_Dados_Ano_2012!$AE$264:$AE$501)</f>
        <v>0</v>
      </c>
      <c r="AB348" s="40">
        <f>SUMIF(Entrada_Dados_Ano_2012!$C$264:$C$501,D348,Entrada_Dados_Ano_2012!$AF$264:$AF$501)</f>
        <v>0</v>
      </c>
      <c r="AC348" s="40">
        <f>SUMIF(Entrada_Dados_Ano_2012!$C$264:$C$501,D348,Entrada_Dados_Ano_2012!$AG$264:$AG$501)</f>
        <v>0</v>
      </c>
      <c r="AD348" s="40">
        <f>SUMIF(Entrada_Dados_Ano_2012!$C$264:$C$501,D348,Entrada_Dados_Ano_2012!$AH$264:$AH$501)</f>
        <v>0</v>
      </c>
      <c r="AE348" s="40">
        <f>SUMIF(Entrada_Dados_Ano_2012!$C$264:$C$501,D348,Entrada_Dados_Ano_2012!$AI$264:$AI$501)</f>
        <v>0</v>
      </c>
      <c r="AF348" s="40">
        <f>SUMIF(Entrada_Dados_Ano_2012!$C$264:$C$501,D348,Entrada_Dados_Ano_2012!$AJ$264:$AJ$501)</f>
        <v>0</v>
      </c>
      <c r="AG348" s="40">
        <f>SUMIF(Entrada_Dados_Ano_2012!$C$264:$C$501,D348,Entrada_Dados_Ano_2012!$AK$264:$AK$501)</f>
        <v>0</v>
      </c>
      <c r="AH348" s="40">
        <f>SUMIF(Entrada_Dados_Ano_2012!$C$264:$C$501,D348,Entrada_Dados_Ano_2012!$AL$264:$AL$501)</f>
        <v>10</v>
      </c>
      <c r="AI348" s="40">
        <f>SUMIF(Entrada_Dados_Ano_2012!$C$264:$C$501,D348,Entrada_Dados_Ano_2012!$AM$264:$AM$501)</f>
        <v>0</v>
      </c>
      <c r="AJ348" s="145">
        <f>SUMIF(Entrada_Dados_Ano_2012!$C$264:$C$501,D348,Entrada_Dados_Ano_2012!$AN$264:$AN$501)</f>
        <v>0</v>
      </c>
      <c r="AK348" s="142">
        <f>SUMIF(Entrada_Dados_Ano_2012!$C$264:$C$501,D348,Entrada_Dados_Ano_2012!$AT$264:$AT$501)</f>
        <v>0</v>
      </c>
      <c r="AL348" s="40">
        <f>SUMIF(Entrada_Dados_Ano_2012!$C$264:$C$501,D348,Entrada_Dados_Ano_2012!$AU$264:$AU$501)</f>
        <v>160</v>
      </c>
      <c r="AM348" s="40">
        <f>SUMIF(Entrada_Dados_Ano_2012!$C$264:$C$501,D348,Entrada_Dados_Ano_2012!$AV$264:$AV$501)</f>
        <v>0</v>
      </c>
      <c r="AN348" s="40">
        <f>SUMIF(Entrada_Dados_Ano_2012!$C$264:$C$501,D348,Entrada_Dados_Ano_2012!$AW$264:$AW$501)</f>
        <v>0</v>
      </c>
      <c r="AO348" s="40">
        <f>SUMIF(Entrada_Dados_Ano_2012!$C$264:$C$501,D348,Entrada_Dados_Ano_2012!$AX$264:$AX$501)</f>
        <v>0</v>
      </c>
      <c r="AP348" s="40">
        <f>SUMIF(Entrada_Dados_Ano_2012!$C$264:$C$501,D348,Entrada_Dados_Ano_2012!$AY$264:$AY$501)</f>
        <v>0</v>
      </c>
      <c r="AQ348" s="40">
        <f>SUMIF(Entrada_Dados_Ano_2012!$C$264:$C$501,D348,Entrada_Dados_Ano_2012!$AZ$264:$AZ$501)</f>
        <v>0</v>
      </c>
      <c r="AR348" s="40">
        <f>SUMIF(Entrada_Dados_Ano_2012!$C$264:$C$501,D348,Entrada_Dados_Ano_2012!$BA$264:$BA$501)</f>
        <v>0</v>
      </c>
      <c r="AS348" s="40">
        <f>SUMIF(Entrada_Dados_Ano_2012!$C$264:$C$501,D348,Entrada_Dados_Ano_2012!$BB$264:$BB$501)</f>
        <v>0</v>
      </c>
      <c r="AT348" s="40">
        <f>SUMIF(Entrada_Dados_Ano_2012!$C$264:$C$501,D348,Entrada_Dados_Ano_2012!$BC$264:$BC$501)</f>
        <v>0</v>
      </c>
      <c r="AU348" s="40">
        <f>SUMIF(Entrada_Dados_Ano_2012!$C$264:$C$501,D348,Entrada_Dados_Ano_2012!$BD$264:$BD$501)</f>
        <v>0</v>
      </c>
      <c r="AV348" s="40">
        <f>SUMIF(Entrada_Dados_Ano_2012!$C$264:$C$501,D348,Entrada_Dados_Ano_2012!$BE$264:$BE$501)</f>
        <v>0</v>
      </c>
      <c r="AW348" s="40">
        <f>SUMIF(Entrada_Dados_Ano_2012!$C$264:$C$501,D348,Entrada_Dados_Ano_2012!$BF$264:$BF$501)</f>
        <v>0</v>
      </c>
      <c r="AX348" s="40">
        <f>SUMIF(Entrada_Dados_Ano_2012!$C$264:$C$501,D348,Entrada_Dados_Ano_2012!$BG$264:$BG$501)</f>
        <v>125</v>
      </c>
      <c r="AY348" s="40">
        <f>SUMIF(Entrada_Dados_Ano_2012!$C$264:$C$501,D348,Entrada_Dados_Ano_2012!$BH$264:$BH$501)</f>
        <v>0</v>
      </c>
      <c r="AZ348" s="40">
        <f>SUMIF(Entrada_Dados_Ano_2012!$C$264:$C$501,D348,Entrada_Dados_Ano_2012!$BI$264:$BI$501)</f>
        <v>0</v>
      </c>
      <c r="BA348" s="55"/>
    </row>
    <row r="349" spans="1:53" ht="12.75" customHeight="1" x14ac:dyDescent="0.2">
      <c r="A349" s="123"/>
      <c r="B349" s="124">
        <v>88</v>
      </c>
      <c r="C349" s="121" t="s">
        <v>366</v>
      </c>
      <c r="D349" s="126" t="s">
        <v>141</v>
      </c>
      <c r="E349" s="40">
        <f>SUMIF(Entrada_Dados_Ano_2012!$C$264:$C$501,D349,Entrada_Dados_Ano_2012!$D$264:$D$501)</f>
        <v>0</v>
      </c>
      <c r="F349" s="40">
        <f>SUMIF(Entrada_Dados_Ano_2012!$C$264:$C$501,D349,Entrada_Dados_Ano_2012!$E$264:$E$501)</f>
        <v>33</v>
      </c>
      <c r="G349" s="40">
        <f>SUMIF(Entrada_Dados_Ano_2012!$C$264:$C$501,D349,Entrada_Dados_Ano_2012!$F$264:$F$501)</f>
        <v>0</v>
      </c>
      <c r="H349" s="40">
        <f>SUMIF(Entrada_Dados_Ano_2012!$C$264:$C$501,D349,Entrada_Dados_Ano_2012!$G$264:$G$501)</f>
        <v>0</v>
      </c>
      <c r="I349" s="40">
        <f>SUMIF(Entrada_Dados_Ano_2012!$C$264:$C$501,D349,Entrada_Dados_Ano_2012!$H$264:$H$501)</f>
        <v>12</v>
      </c>
      <c r="J349" s="40">
        <f>SUMIF(Entrada_Dados_Ano_2012!$C$264:$C$501,D349,Entrada_Dados_Ano_2012!$I$264:$I$501)</f>
        <v>0</v>
      </c>
      <c r="K349" s="40">
        <f>SUMIF(Entrada_Dados_Ano_2012!$C$264:$C$501,D349,Entrada_Dados_Ano_2012!$J$264:$J$501)</f>
        <v>0</v>
      </c>
      <c r="L349" s="40">
        <f>SUMIF(Entrada_Dados_Ano_2012!$C$264:$C$501,D349,Entrada_Dados_Ano_2012!$K$264:$K$501)</f>
        <v>0</v>
      </c>
      <c r="M349" s="40">
        <f>SUMIF(Entrada_Dados_Ano_2012!$C$264:$C$501,D349,Entrada_Dados_Ano_2012!$L$264:$L$501)</f>
        <v>0</v>
      </c>
      <c r="N349" s="40">
        <f>SUMIF(Entrada_Dados_Ano_2012!$C$264:$C$501,D349,Entrada_Dados_Ano_2012!$M$264:$M$501)</f>
        <v>0</v>
      </c>
      <c r="O349" s="40">
        <f>SUMIF(Entrada_Dados_Ano_2012!$C$264:$C$501,D349,Entrada_Dados_Ano_2012!$N$264:$N$501)</f>
        <v>0</v>
      </c>
      <c r="P349" s="40">
        <f>SUMIF(Entrada_Dados_Ano_2012!$C$264:$C$501,D349,Entrada_Dados_Ano_2012!$O$264:$O$501)</f>
        <v>0</v>
      </c>
      <c r="Q349" s="40">
        <f>SUMIF(Entrada_Dados_Ano_2012!$C$264:$C$501,D349,Entrada_Dados_Ano_2012!$P$264:$P$501)</f>
        <v>0</v>
      </c>
      <c r="R349" s="40">
        <f>SUMIF(Entrada_Dados_Ano_2012!$C$264:$C$501,D349,Entrada_Dados_Ano_2012!$Q$264:$Q$501)</f>
        <v>0</v>
      </c>
      <c r="S349" s="40">
        <f>SUMIF(Entrada_Dados_Ano_2012!$C$264:$C$501,D349,Entrada_Dados_Ano_2012!$R$264:$R$501)</f>
        <v>0</v>
      </c>
      <c r="T349" s="145">
        <f>SUMIF(Entrada_Dados_Ano_2012!$C$264:$C$501,D349,Entrada_Dados_Ano_2012!$S$264:$S$501)</f>
        <v>0</v>
      </c>
      <c r="U349" s="142">
        <f>SUMIF(Entrada_Dados_Ano_2012!$C$264:$C$501,D349,Entrada_Dados_Ano_2012!$Y$264:$Y$501)</f>
        <v>0</v>
      </c>
      <c r="V349" s="40">
        <f>SUMIF(Entrada_Dados_Ano_2012!$C$264:$C$501,D349,Entrada_Dados_Ano_2012!$Z$264:$Z$501)</f>
        <v>33</v>
      </c>
      <c r="W349" s="40">
        <f>SUMIF(Entrada_Dados_Ano_2012!$C$264:$C$501,D349,Entrada_Dados_Ano_2012!$AA$264:$AA$501)</f>
        <v>0</v>
      </c>
      <c r="X349" s="40">
        <f>SUMIF(Entrada_Dados_Ano_2012!$C$264:$C$501,D349,Entrada_Dados_Ano_2012!$AB$264:$AB$501)</f>
        <v>0</v>
      </c>
      <c r="Y349" s="40">
        <f>SUMIF(Entrada_Dados_Ano_2012!$C$264:$C$501,D349,Entrada_Dados_Ano_2012!$AC$264:$AC$501)</f>
        <v>12</v>
      </c>
      <c r="Z349" s="40">
        <f>SUMIF(Entrada_Dados_Ano_2012!$C$264:$C$501,D349,Entrada_Dados_Ano_2012!$AD$264:$AD$501)</f>
        <v>0</v>
      </c>
      <c r="AA349" s="40">
        <f>SUMIF(Entrada_Dados_Ano_2012!$C$264:$C$501,D349,Entrada_Dados_Ano_2012!$AE$264:$AE$501)</f>
        <v>0</v>
      </c>
      <c r="AB349" s="40">
        <f>SUMIF(Entrada_Dados_Ano_2012!$C$264:$C$501,D349,Entrada_Dados_Ano_2012!$AF$264:$AF$501)</f>
        <v>0</v>
      </c>
      <c r="AC349" s="40">
        <f>SUMIF(Entrada_Dados_Ano_2012!$C$264:$C$501,D349,Entrada_Dados_Ano_2012!$AG$264:$AG$501)</f>
        <v>0</v>
      </c>
      <c r="AD349" s="40">
        <f>SUMIF(Entrada_Dados_Ano_2012!$C$264:$C$501,D349,Entrada_Dados_Ano_2012!$AH$264:$AH$501)</f>
        <v>0</v>
      </c>
      <c r="AE349" s="40">
        <f>SUMIF(Entrada_Dados_Ano_2012!$C$264:$C$501,D349,Entrada_Dados_Ano_2012!$AI$264:$AI$501)</f>
        <v>0</v>
      </c>
      <c r="AF349" s="40">
        <f>SUMIF(Entrada_Dados_Ano_2012!$C$264:$C$501,D349,Entrada_Dados_Ano_2012!$AJ$264:$AJ$501)</f>
        <v>0</v>
      </c>
      <c r="AG349" s="40">
        <f>SUMIF(Entrada_Dados_Ano_2012!$C$264:$C$501,D349,Entrada_Dados_Ano_2012!$AK$264:$AK$501)</f>
        <v>0</v>
      </c>
      <c r="AH349" s="40">
        <f>SUMIF(Entrada_Dados_Ano_2012!$C$264:$C$501,D349,Entrada_Dados_Ano_2012!$AL$264:$AL$501)</f>
        <v>0</v>
      </c>
      <c r="AI349" s="40">
        <f>SUMIF(Entrada_Dados_Ano_2012!$C$264:$C$501,D349,Entrada_Dados_Ano_2012!$AM$264:$AM$501)</f>
        <v>0</v>
      </c>
      <c r="AJ349" s="145">
        <f>SUMIF(Entrada_Dados_Ano_2012!$C$264:$C$501,D349,Entrada_Dados_Ano_2012!$AN$264:$AN$501)</f>
        <v>0</v>
      </c>
      <c r="AK349" s="142">
        <f>SUMIF(Entrada_Dados_Ano_2012!$C$264:$C$501,D349,Entrada_Dados_Ano_2012!$AT$264:$AT$501)</f>
        <v>0</v>
      </c>
      <c r="AL349" s="40">
        <f>SUMIF(Entrada_Dados_Ano_2012!$C$264:$C$501,D349,Entrada_Dados_Ano_2012!$AU$264:$AU$501)</f>
        <v>266</v>
      </c>
      <c r="AM349" s="40">
        <f>SUMIF(Entrada_Dados_Ano_2012!$C$264:$C$501,D349,Entrada_Dados_Ano_2012!$AV$264:$AV$501)</f>
        <v>0</v>
      </c>
      <c r="AN349" s="40">
        <f>SUMIF(Entrada_Dados_Ano_2012!$C$264:$C$501,D349,Entrada_Dados_Ano_2012!$AW$264:$AW$501)</f>
        <v>0</v>
      </c>
      <c r="AO349" s="40">
        <f>SUMIF(Entrada_Dados_Ano_2012!$C$264:$C$501,D349,Entrada_Dados_Ano_2012!$AX$264:$AX$501)</f>
        <v>120</v>
      </c>
      <c r="AP349" s="40">
        <f>SUMIF(Entrada_Dados_Ano_2012!$C$264:$C$501,D349,Entrada_Dados_Ano_2012!$AY$264:$AY$501)</f>
        <v>0</v>
      </c>
      <c r="AQ349" s="40">
        <f>SUMIF(Entrada_Dados_Ano_2012!$C$264:$C$501,D349,Entrada_Dados_Ano_2012!$AZ$264:$AZ$501)</f>
        <v>0</v>
      </c>
      <c r="AR349" s="40">
        <f>SUMIF(Entrada_Dados_Ano_2012!$C$264:$C$501,D349,Entrada_Dados_Ano_2012!$BA$264:$BA$501)</f>
        <v>0</v>
      </c>
      <c r="AS349" s="40">
        <f>SUMIF(Entrada_Dados_Ano_2012!$C$264:$C$501,D349,Entrada_Dados_Ano_2012!$BB$264:$BB$501)</f>
        <v>0</v>
      </c>
      <c r="AT349" s="40">
        <f>SUMIF(Entrada_Dados_Ano_2012!$C$264:$C$501,D349,Entrada_Dados_Ano_2012!$BC$264:$BC$501)</f>
        <v>0</v>
      </c>
      <c r="AU349" s="40">
        <f>SUMIF(Entrada_Dados_Ano_2012!$C$264:$C$501,D349,Entrada_Dados_Ano_2012!$BD$264:$BD$501)</f>
        <v>0</v>
      </c>
      <c r="AV349" s="40">
        <f>SUMIF(Entrada_Dados_Ano_2012!$C$264:$C$501,D349,Entrada_Dados_Ano_2012!$BE$264:$BE$501)</f>
        <v>0</v>
      </c>
      <c r="AW349" s="40">
        <f>SUMIF(Entrada_Dados_Ano_2012!$C$264:$C$501,D349,Entrada_Dados_Ano_2012!$BF$264:$BF$501)</f>
        <v>0</v>
      </c>
      <c r="AX349" s="40">
        <f>SUMIF(Entrada_Dados_Ano_2012!$C$264:$C$501,D349,Entrada_Dados_Ano_2012!$BG$264:$BG$501)</f>
        <v>0</v>
      </c>
      <c r="AY349" s="40">
        <f>SUMIF(Entrada_Dados_Ano_2012!$C$264:$C$501,D349,Entrada_Dados_Ano_2012!$BH$264:$BH$501)</f>
        <v>0</v>
      </c>
      <c r="AZ349" s="40">
        <f>SUMIF(Entrada_Dados_Ano_2012!$C$264:$C$501,D349,Entrada_Dados_Ano_2012!$BI$264:$BI$501)</f>
        <v>0</v>
      </c>
      <c r="BA349" s="55"/>
    </row>
    <row r="350" spans="1:53" ht="12.75" customHeight="1" x14ac:dyDescent="0.2">
      <c r="A350" s="123"/>
      <c r="B350" s="124">
        <v>89</v>
      </c>
      <c r="C350" s="121" t="s">
        <v>16</v>
      </c>
      <c r="D350" s="126" t="s">
        <v>32</v>
      </c>
      <c r="E350" s="40">
        <f>SUMIF(Entrada_Dados_Ano_2012!$C$264:$C$501,D350,Entrada_Dados_Ano_2012!$D$264:$D$501)</f>
        <v>0</v>
      </c>
      <c r="F350" s="40">
        <f>SUMIF(Entrada_Dados_Ano_2012!$C$264:$C$501,D350,Entrada_Dados_Ano_2012!$E$264:$E$501)</f>
        <v>16</v>
      </c>
      <c r="G350" s="40">
        <f>SUMIF(Entrada_Dados_Ano_2012!$C$264:$C$501,D350,Entrada_Dados_Ano_2012!$F$264:$F$501)</f>
        <v>0</v>
      </c>
      <c r="H350" s="40">
        <f>SUMIF(Entrada_Dados_Ano_2012!$C$264:$C$501,D350,Entrada_Dados_Ano_2012!$G$264:$G$501)</f>
        <v>0</v>
      </c>
      <c r="I350" s="40">
        <f>SUMIF(Entrada_Dados_Ano_2012!$C$264:$C$501,D350,Entrada_Dados_Ano_2012!$H$264:$H$501)</f>
        <v>0</v>
      </c>
      <c r="J350" s="40">
        <f>SUMIF(Entrada_Dados_Ano_2012!$C$264:$C$501,D350,Entrada_Dados_Ano_2012!$I$264:$I$501)</f>
        <v>0</v>
      </c>
      <c r="K350" s="40">
        <f>SUMIF(Entrada_Dados_Ano_2012!$C$264:$C$501,D350,Entrada_Dados_Ano_2012!$J$264:$J$501)</f>
        <v>0</v>
      </c>
      <c r="L350" s="40">
        <f>SUMIF(Entrada_Dados_Ano_2012!$C$264:$C$501,D350,Entrada_Dados_Ano_2012!$K$264:$K$501)</f>
        <v>0</v>
      </c>
      <c r="M350" s="40">
        <f>SUMIF(Entrada_Dados_Ano_2012!$C$264:$C$501,D350,Entrada_Dados_Ano_2012!$L$264:$L$501)</f>
        <v>0</v>
      </c>
      <c r="N350" s="40">
        <f>SUMIF(Entrada_Dados_Ano_2012!$C$264:$C$501,D350,Entrada_Dados_Ano_2012!$M$264:$M$501)</f>
        <v>0</v>
      </c>
      <c r="O350" s="40">
        <f>SUMIF(Entrada_Dados_Ano_2012!$C$264:$C$501,D350,Entrada_Dados_Ano_2012!$N$264:$N$501)</f>
        <v>0</v>
      </c>
      <c r="P350" s="40">
        <f>SUMIF(Entrada_Dados_Ano_2012!$C$264:$C$501,D350,Entrada_Dados_Ano_2012!$O$264:$O$501)</f>
        <v>0</v>
      </c>
      <c r="Q350" s="40">
        <f>SUMIF(Entrada_Dados_Ano_2012!$C$264:$C$501,D350,Entrada_Dados_Ano_2012!$P$264:$P$501)</f>
        <v>0</v>
      </c>
      <c r="R350" s="40">
        <f>SUMIF(Entrada_Dados_Ano_2012!$C$264:$C$501,D350,Entrada_Dados_Ano_2012!$Q$264:$Q$501)</f>
        <v>0</v>
      </c>
      <c r="S350" s="40">
        <f>SUMIF(Entrada_Dados_Ano_2012!$C$264:$C$501,D350,Entrada_Dados_Ano_2012!$R$264:$R$501)</f>
        <v>0</v>
      </c>
      <c r="T350" s="145">
        <f>SUMIF(Entrada_Dados_Ano_2012!$C$264:$C$501,D350,Entrada_Dados_Ano_2012!$S$264:$S$501)</f>
        <v>0</v>
      </c>
      <c r="U350" s="142">
        <f>SUMIF(Entrada_Dados_Ano_2012!$C$264:$C$501,D350,Entrada_Dados_Ano_2012!$Y$264:$Y$501)</f>
        <v>0</v>
      </c>
      <c r="V350" s="40">
        <f>SUMIF(Entrada_Dados_Ano_2012!$C$264:$C$501,D350,Entrada_Dados_Ano_2012!$Z$264:$Z$501)</f>
        <v>16</v>
      </c>
      <c r="W350" s="40">
        <f>SUMIF(Entrada_Dados_Ano_2012!$C$264:$C$501,D350,Entrada_Dados_Ano_2012!$AA$264:$AA$501)</f>
        <v>0</v>
      </c>
      <c r="X350" s="40">
        <f>SUMIF(Entrada_Dados_Ano_2012!$C$264:$C$501,D350,Entrada_Dados_Ano_2012!$AB$264:$AB$501)</f>
        <v>0</v>
      </c>
      <c r="Y350" s="40">
        <f>SUMIF(Entrada_Dados_Ano_2012!$C$264:$C$501,D350,Entrada_Dados_Ano_2012!$AC$264:$AC$501)</f>
        <v>0</v>
      </c>
      <c r="Z350" s="40">
        <f>SUMIF(Entrada_Dados_Ano_2012!$C$264:$C$501,D350,Entrada_Dados_Ano_2012!$AD$264:$AD$501)</f>
        <v>0</v>
      </c>
      <c r="AA350" s="40">
        <f>SUMIF(Entrada_Dados_Ano_2012!$C$264:$C$501,D350,Entrada_Dados_Ano_2012!$AE$264:$AE$501)</f>
        <v>0</v>
      </c>
      <c r="AB350" s="40">
        <f>SUMIF(Entrada_Dados_Ano_2012!$C$264:$C$501,D350,Entrada_Dados_Ano_2012!$AF$264:$AF$501)</f>
        <v>0</v>
      </c>
      <c r="AC350" s="40">
        <f>SUMIF(Entrada_Dados_Ano_2012!$C$264:$C$501,D350,Entrada_Dados_Ano_2012!$AG$264:$AG$501)</f>
        <v>0</v>
      </c>
      <c r="AD350" s="40">
        <f>SUMIF(Entrada_Dados_Ano_2012!$C$264:$C$501,D350,Entrada_Dados_Ano_2012!$AH$264:$AH$501)</f>
        <v>0</v>
      </c>
      <c r="AE350" s="40">
        <f>SUMIF(Entrada_Dados_Ano_2012!$C$264:$C$501,D350,Entrada_Dados_Ano_2012!$AI$264:$AI$501)</f>
        <v>0</v>
      </c>
      <c r="AF350" s="40">
        <f>SUMIF(Entrada_Dados_Ano_2012!$C$264:$C$501,D350,Entrada_Dados_Ano_2012!$AJ$264:$AJ$501)</f>
        <v>0</v>
      </c>
      <c r="AG350" s="40">
        <f>SUMIF(Entrada_Dados_Ano_2012!$C$264:$C$501,D350,Entrada_Dados_Ano_2012!$AK$264:$AK$501)</f>
        <v>0</v>
      </c>
      <c r="AH350" s="40">
        <f>SUMIF(Entrada_Dados_Ano_2012!$C$264:$C$501,D350,Entrada_Dados_Ano_2012!$AL$264:$AL$501)</f>
        <v>0</v>
      </c>
      <c r="AI350" s="40">
        <f>SUMIF(Entrada_Dados_Ano_2012!$C$264:$C$501,D350,Entrada_Dados_Ano_2012!$AM$264:$AM$501)</f>
        <v>0</v>
      </c>
      <c r="AJ350" s="145">
        <f>SUMIF(Entrada_Dados_Ano_2012!$C$264:$C$501,D350,Entrada_Dados_Ano_2012!$AN$264:$AN$501)</f>
        <v>0</v>
      </c>
      <c r="AK350" s="142">
        <f>SUMIF(Entrada_Dados_Ano_2012!$C$264:$C$501,D350,Entrada_Dados_Ano_2012!$AT$264:$AT$501)</f>
        <v>0</v>
      </c>
      <c r="AL350" s="40">
        <f>SUMIF(Entrada_Dados_Ano_2012!$C$264:$C$501,D350,Entrada_Dados_Ano_2012!$AU$264:$AU$501)</f>
        <v>144</v>
      </c>
      <c r="AM350" s="40">
        <f>SUMIF(Entrada_Dados_Ano_2012!$C$264:$C$501,D350,Entrada_Dados_Ano_2012!$AV$264:$AV$501)</f>
        <v>0</v>
      </c>
      <c r="AN350" s="40">
        <f>SUMIF(Entrada_Dados_Ano_2012!$C$264:$C$501,D350,Entrada_Dados_Ano_2012!$AW$264:$AW$501)</f>
        <v>0</v>
      </c>
      <c r="AO350" s="40">
        <f>SUMIF(Entrada_Dados_Ano_2012!$C$264:$C$501,D350,Entrada_Dados_Ano_2012!$AX$264:$AX$501)</f>
        <v>0</v>
      </c>
      <c r="AP350" s="40">
        <f>SUMIF(Entrada_Dados_Ano_2012!$C$264:$C$501,D350,Entrada_Dados_Ano_2012!$AY$264:$AY$501)</f>
        <v>0</v>
      </c>
      <c r="AQ350" s="40">
        <f>SUMIF(Entrada_Dados_Ano_2012!$C$264:$C$501,D350,Entrada_Dados_Ano_2012!$AZ$264:$AZ$501)</f>
        <v>0</v>
      </c>
      <c r="AR350" s="40">
        <f>SUMIF(Entrada_Dados_Ano_2012!$C$264:$C$501,D350,Entrada_Dados_Ano_2012!$BA$264:$BA$501)</f>
        <v>0</v>
      </c>
      <c r="AS350" s="40">
        <f>SUMIF(Entrada_Dados_Ano_2012!$C$264:$C$501,D350,Entrada_Dados_Ano_2012!$BB$264:$BB$501)</f>
        <v>0</v>
      </c>
      <c r="AT350" s="40">
        <f>SUMIF(Entrada_Dados_Ano_2012!$C$264:$C$501,D350,Entrada_Dados_Ano_2012!$BC$264:$BC$501)</f>
        <v>0</v>
      </c>
      <c r="AU350" s="40">
        <f>SUMIF(Entrada_Dados_Ano_2012!$C$264:$C$501,D350,Entrada_Dados_Ano_2012!$BD$264:$BD$501)</f>
        <v>0</v>
      </c>
      <c r="AV350" s="40">
        <f>SUMIF(Entrada_Dados_Ano_2012!$C$264:$C$501,D350,Entrada_Dados_Ano_2012!$BE$264:$BE$501)</f>
        <v>0</v>
      </c>
      <c r="AW350" s="40">
        <f>SUMIF(Entrada_Dados_Ano_2012!$C$264:$C$501,D350,Entrada_Dados_Ano_2012!$BF$264:$BF$501)</f>
        <v>0</v>
      </c>
      <c r="AX350" s="40">
        <f>SUMIF(Entrada_Dados_Ano_2012!$C$264:$C$501,D350,Entrada_Dados_Ano_2012!$BG$264:$BG$501)</f>
        <v>0</v>
      </c>
      <c r="AY350" s="40">
        <f>SUMIF(Entrada_Dados_Ano_2012!$C$264:$C$501,D350,Entrada_Dados_Ano_2012!$BH$264:$BH$501)</f>
        <v>0</v>
      </c>
      <c r="AZ350" s="40">
        <f>SUMIF(Entrada_Dados_Ano_2012!$C$264:$C$501,D350,Entrada_Dados_Ano_2012!$BI$264:$BI$501)</f>
        <v>0</v>
      </c>
      <c r="BA350" s="55"/>
    </row>
    <row r="351" spans="1:53" ht="12.75" customHeight="1" x14ac:dyDescent="0.2">
      <c r="A351" s="123"/>
      <c r="B351" s="124">
        <v>90</v>
      </c>
      <c r="C351" s="121" t="s">
        <v>367</v>
      </c>
      <c r="D351" s="126" t="s">
        <v>142</v>
      </c>
      <c r="E351" s="40">
        <f>SUMIF(Entrada_Dados_Ano_2012!$C$264:$C$501,D351,Entrada_Dados_Ano_2012!$D$264:$D$501)</f>
        <v>0</v>
      </c>
      <c r="F351" s="40">
        <f>SUMIF(Entrada_Dados_Ano_2012!$C$264:$C$501,D351,Entrada_Dados_Ano_2012!$E$264:$E$501)</f>
        <v>30</v>
      </c>
      <c r="G351" s="40">
        <f>SUMIF(Entrada_Dados_Ano_2012!$C$264:$C$501,D351,Entrada_Dados_Ano_2012!$F$264:$F$501)</f>
        <v>0</v>
      </c>
      <c r="H351" s="40">
        <f>SUMIF(Entrada_Dados_Ano_2012!$C$264:$C$501,D351,Entrada_Dados_Ano_2012!$G$264:$G$501)</f>
        <v>25</v>
      </c>
      <c r="I351" s="40">
        <f>SUMIF(Entrada_Dados_Ano_2012!$C$264:$C$501,D351,Entrada_Dados_Ano_2012!$H$264:$H$501)</f>
        <v>50</v>
      </c>
      <c r="J351" s="40">
        <f>SUMIF(Entrada_Dados_Ano_2012!$C$264:$C$501,D351,Entrada_Dados_Ano_2012!$I$264:$I$501)</f>
        <v>0</v>
      </c>
      <c r="K351" s="40">
        <f>SUMIF(Entrada_Dados_Ano_2012!$C$264:$C$501,D351,Entrada_Dados_Ano_2012!$J$264:$J$501)</f>
        <v>0</v>
      </c>
      <c r="L351" s="40">
        <f>SUMIF(Entrada_Dados_Ano_2012!$C$264:$C$501,D351,Entrada_Dados_Ano_2012!$K$264:$K$501)</f>
        <v>13</v>
      </c>
      <c r="M351" s="40">
        <f>SUMIF(Entrada_Dados_Ano_2012!$C$264:$C$501,D351,Entrada_Dados_Ano_2012!$L$264:$L$501)</f>
        <v>0</v>
      </c>
      <c r="N351" s="40">
        <f>SUMIF(Entrada_Dados_Ano_2012!$C$264:$C$501,D351,Entrada_Dados_Ano_2012!$M$264:$M$501)</f>
        <v>0</v>
      </c>
      <c r="O351" s="40">
        <f>SUMIF(Entrada_Dados_Ano_2012!$C$264:$C$501,D351,Entrada_Dados_Ano_2012!$N$264:$N$501)</f>
        <v>2</v>
      </c>
      <c r="P351" s="40">
        <f>SUMIF(Entrada_Dados_Ano_2012!$C$264:$C$501,D351,Entrada_Dados_Ano_2012!$O$264:$O$501)</f>
        <v>0</v>
      </c>
      <c r="Q351" s="40">
        <f>SUMIF(Entrada_Dados_Ano_2012!$C$264:$C$501,D351,Entrada_Dados_Ano_2012!$P$264:$P$501)</f>
        <v>0</v>
      </c>
      <c r="R351" s="40">
        <f>SUMIF(Entrada_Dados_Ano_2012!$C$264:$C$501,D351,Entrada_Dados_Ano_2012!$Q$264:$Q$501)</f>
        <v>0</v>
      </c>
      <c r="S351" s="40">
        <f>SUMIF(Entrada_Dados_Ano_2012!$C$264:$C$501,D351,Entrada_Dados_Ano_2012!$R$264:$R$501)</f>
        <v>2</v>
      </c>
      <c r="T351" s="145">
        <f>SUMIF(Entrada_Dados_Ano_2012!$C$264:$C$501,D351,Entrada_Dados_Ano_2012!$S$264:$S$501)</f>
        <v>0</v>
      </c>
      <c r="U351" s="142">
        <f>SUMIF(Entrada_Dados_Ano_2012!$C$264:$C$501,D351,Entrada_Dados_Ano_2012!$Y$264:$Y$501)</f>
        <v>0</v>
      </c>
      <c r="V351" s="40">
        <f>SUMIF(Entrada_Dados_Ano_2012!$C$264:$C$501,D351,Entrada_Dados_Ano_2012!$Z$264:$Z$501)</f>
        <v>30</v>
      </c>
      <c r="W351" s="40">
        <f>SUMIF(Entrada_Dados_Ano_2012!$C$264:$C$501,D351,Entrada_Dados_Ano_2012!$AA$264:$AA$501)</f>
        <v>0</v>
      </c>
      <c r="X351" s="40">
        <f>SUMIF(Entrada_Dados_Ano_2012!$C$264:$C$501,D351,Entrada_Dados_Ano_2012!$AB$264:$AB$501)</f>
        <v>25</v>
      </c>
      <c r="Y351" s="40">
        <f>SUMIF(Entrada_Dados_Ano_2012!$C$264:$C$501,D351,Entrada_Dados_Ano_2012!$AC$264:$AC$501)</f>
        <v>50</v>
      </c>
      <c r="Z351" s="40">
        <f>SUMIF(Entrada_Dados_Ano_2012!$C$264:$C$501,D351,Entrada_Dados_Ano_2012!$AD$264:$AD$501)</f>
        <v>0</v>
      </c>
      <c r="AA351" s="40">
        <f>SUMIF(Entrada_Dados_Ano_2012!$C$264:$C$501,D351,Entrada_Dados_Ano_2012!$AE$264:$AE$501)</f>
        <v>0</v>
      </c>
      <c r="AB351" s="40">
        <f>SUMIF(Entrada_Dados_Ano_2012!$C$264:$C$501,D351,Entrada_Dados_Ano_2012!$AF$264:$AF$501)</f>
        <v>13</v>
      </c>
      <c r="AC351" s="40">
        <f>SUMIF(Entrada_Dados_Ano_2012!$C$264:$C$501,D351,Entrada_Dados_Ano_2012!$AG$264:$AG$501)</f>
        <v>0</v>
      </c>
      <c r="AD351" s="40">
        <f>SUMIF(Entrada_Dados_Ano_2012!$C$264:$C$501,D351,Entrada_Dados_Ano_2012!$AH$264:$AH$501)</f>
        <v>0</v>
      </c>
      <c r="AE351" s="40">
        <f>SUMIF(Entrada_Dados_Ano_2012!$C$264:$C$501,D351,Entrada_Dados_Ano_2012!$AI$264:$AI$501)</f>
        <v>2</v>
      </c>
      <c r="AF351" s="40">
        <f>SUMIF(Entrada_Dados_Ano_2012!$C$264:$C$501,D351,Entrada_Dados_Ano_2012!$AJ$264:$AJ$501)</f>
        <v>0</v>
      </c>
      <c r="AG351" s="40">
        <f>SUMIF(Entrada_Dados_Ano_2012!$C$264:$C$501,D351,Entrada_Dados_Ano_2012!$AK$264:$AK$501)</f>
        <v>0</v>
      </c>
      <c r="AH351" s="40">
        <f>SUMIF(Entrada_Dados_Ano_2012!$C$264:$C$501,D351,Entrada_Dados_Ano_2012!$AL$264:$AL$501)</f>
        <v>0</v>
      </c>
      <c r="AI351" s="40">
        <f>SUMIF(Entrada_Dados_Ano_2012!$C$264:$C$501,D351,Entrada_Dados_Ano_2012!$AM$264:$AM$501)</f>
        <v>2</v>
      </c>
      <c r="AJ351" s="145">
        <f>SUMIF(Entrada_Dados_Ano_2012!$C$264:$C$501,D351,Entrada_Dados_Ano_2012!$AN$264:$AN$501)</f>
        <v>0</v>
      </c>
      <c r="AK351" s="142">
        <f>SUMIF(Entrada_Dados_Ano_2012!$C$264:$C$501,D351,Entrada_Dados_Ano_2012!$AT$264:$AT$501)</f>
        <v>0</v>
      </c>
      <c r="AL351" s="40">
        <f>SUMIF(Entrada_Dados_Ano_2012!$C$264:$C$501,D351,Entrada_Dados_Ano_2012!$AU$264:$AU$501)</f>
        <v>405</v>
      </c>
      <c r="AM351" s="40">
        <f>SUMIF(Entrada_Dados_Ano_2012!$C$264:$C$501,D351,Entrada_Dados_Ano_2012!$AV$264:$AV$501)</f>
        <v>0</v>
      </c>
      <c r="AN351" s="40">
        <f>SUMIF(Entrada_Dados_Ano_2012!$C$264:$C$501,D351,Entrada_Dados_Ano_2012!$AW$264:$AW$501)</f>
        <v>20</v>
      </c>
      <c r="AO351" s="40">
        <f>SUMIF(Entrada_Dados_Ano_2012!$C$264:$C$501,D351,Entrada_Dados_Ano_2012!$AX$264:$AX$501)</f>
        <v>1000</v>
      </c>
      <c r="AP351" s="40">
        <f>SUMIF(Entrada_Dados_Ano_2012!$C$264:$C$501,D351,Entrada_Dados_Ano_2012!$AY$264:$AY$501)</f>
        <v>0</v>
      </c>
      <c r="AQ351" s="40">
        <f>SUMIF(Entrada_Dados_Ano_2012!$C$264:$C$501,D351,Entrada_Dados_Ano_2012!$AZ$264:$AZ$501)</f>
        <v>0</v>
      </c>
      <c r="AR351" s="40">
        <f>SUMIF(Entrada_Dados_Ano_2012!$C$264:$C$501,D351,Entrada_Dados_Ano_2012!$BA$264:$BA$501)</f>
        <v>182</v>
      </c>
      <c r="AS351" s="40">
        <f>SUMIF(Entrada_Dados_Ano_2012!$C$264:$C$501,D351,Entrada_Dados_Ano_2012!$BB$264:$BB$501)</f>
        <v>0</v>
      </c>
      <c r="AT351" s="40">
        <f>SUMIF(Entrada_Dados_Ano_2012!$C$264:$C$501,D351,Entrada_Dados_Ano_2012!$BC$264:$BC$501)</f>
        <v>0</v>
      </c>
      <c r="AU351" s="40">
        <f>SUMIF(Entrada_Dados_Ano_2012!$C$264:$C$501,D351,Entrada_Dados_Ano_2012!$BD$264:$BD$501)</f>
        <v>16</v>
      </c>
      <c r="AV351" s="40">
        <f>SUMIF(Entrada_Dados_Ano_2012!$C$264:$C$501,D351,Entrada_Dados_Ano_2012!$BE$264:$BE$501)</f>
        <v>0</v>
      </c>
      <c r="AW351" s="40">
        <f>SUMIF(Entrada_Dados_Ano_2012!$C$264:$C$501,D351,Entrada_Dados_Ano_2012!$BF$264:$BF$501)</f>
        <v>0</v>
      </c>
      <c r="AX351" s="40">
        <f>SUMIF(Entrada_Dados_Ano_2012!$C$264:$C$501,D351,Entrada_Dados_Ano_2012!$BG$264:$BG$501)</f>
        <v>0</v>
      </c>
      <c r="AY351" s="40">
        <f>SUMIF(Entrada_Dados_Ano_2012!$C$264:$C$501,D351,Entrada_Dados_Ano_2012!$BH$264:$BH$501)</f>
        <v>19</v>
      </c>
      <c r="AZ351" s="40">
        <f>SUMIF(Entrada_Dados_Ano_2012!$C$264:$C$501,D351,Entrada_Dados_Ano_2012!$BI$264:$BI$501)</f>
        <v>0</v>
      </c>
      <c r="BA351" s="55"/>
    </row>
    <row r="352" spans="1:53" ht="12.75" customHeight="1" x14ac:dyDescent="0.2">
      <c r="A352" s="123"/>
      <c r="B352" s="124">
        <v>91</v>
      </c>
      <c r="C352" s="121" t="s">
        <v>368</v>
      </c>
      <c r="D352" s="126" t="s">
        <v>143</v>
      </c>
      <c r="E352" s="40">
        <f>SUMIF(Entrada_Dados_Ano_2012!$C$264:$C$501,D352,Entrada_Dados_Ano_2012!$D$264:$D$501)</f>
        <v>0</v>
      </c>
      <c r="F352" s="40">
        <f>SUMIF(Entrada_Dados_Ano_2012!$C$264:$C$501,D352,Entrada_Dados_Ano_2012!$E$264:$E$501)</f>
        <v>0</v>
      </c>
      <c r="G352" s="40">
        <f>SUMIF(Entrada_Dados_Ano_2012!$C$264:$C$501,D352,Entrada_Dados_Ano_2012!$F$264:$F$501)</f>
        <v>0</v>
      </c>
      <c r="H352" s="40">
        <f>SUMIF(Entrada_Dados_Ano_2012!$C$264:$C$501,D352,Entrada_Dados_Ano_2012!$G$264:$G$501)</f>
        <v>0</v>
      </c>
      <c r="I352" s="40">
        <f>SUMIF(Entrada_Dados_Ano_2012!$C$264:$C$501,D352,Entrada_Dados_Ano_2012!$H$264:$H$501)</f>
        <v>0</v>
      </c>
      <c r="J352" s="40">
        <f>SUMIF(Entrada_Dados_Ano_2012!$C$264:$C$501,D352,Entrada_Dados_Ano_2012!$I$264:$I$501)</f>
        <v>0</v>
      </c>
      <c r="K352" s="40">
        <f>SUMIF(Entrada_Dados_Ano_2012!$C$264:$C$501,D352,Entrada_Dados_Ano_2012!$J$264:$J$501)</f>
        <v>0</v>
      </c>
      <c r="L352" s="40">
        <f>SUMIF(Entrada_Dados_Ano_2012!$C$264:$C$501,D352,Entrada_Dados_Ano_2012!$K$264:$K$501)</f>
        <v>0</v>
      </c>
      <c r="M352" s="40">
        <f>SUMIF(Entrada_Dados_Ano_2012!$C$264:$C$501,D352,Entrada_Dados_Ano_2012!$L$264:$L$501)</f>
        <v>0</v>
      </c>
      <c r="N352" s="40">
        <f>SUMIF(Entrada_Dados_Ano_2012!$C$264:$C$501,D352,Entrada_Dados_Ano_2012!$M$264:$M$501)</f>
        <v>0</v>
      </c>
      <c r="O352" s="40">
        <f>SUMIF(Entrada_Dados_Ano_2012!$C$264:$C$501,D352,Entrada_Dados_Ano_2012!$N$264:$N$501)</f>
        <v>0</v>
      </c>
      <c r="P352" s="40">
        <f>SUMIF(Entrada_Dados_Ano_2012!$C$264:$C$501,D352,Entrada_Dados_Ano_2012!$O$264:$O$501)</f>
        <v>0</v>
      </c>
      <c r="Q352" s="40">
        <f>SUMIF(Entrada_Dados_Ano_2012!$C$264:$C$501,D352,Entrada_Dados_Ano_2012!$P$264:$P$501)</f>
        <v>0</v>
      </c>
      <c r="R352" s="40">
        <f>SUMIF(Entrada_Dados_Ano_2012!$C$264:$C$501,D352,Entrada_Dados_Ano_2012!$Q$264:$Q$501)</f>
        <v>0</v>
      </c>
      <c r="S352" s="40">
        <f>SUMIF(Entrada_Dados_Ano_2012!$C$264:$C$501,D352,Entrada_Dados_Ano_2012!$R$264:$R$501)</f>
        <v>0</v>
      </c>
      <c r="T352" s="145">
        <f>SUMIF(Entrada_Dados_Ano_2012!$C$264:$C$501,D352,Entrada_Dados_Ano_2012!$S$264:$S$501)</f>
        <v>0</v>
      </c>
      <c r="U352" s="142">
        <f>SUMIF(Entrada_Dados_Ano_2012!$C$264:$C$501,D352,Entrada_Dados_Ano_2012!$Y$264:$Y$501)</f>
        <v>0</v>
      </c>
      <c r="V352" s="40">
        <f>SUMIF(Entrada_Dados_Ano_2012!$C$264:$C$501,D352,Entrada_Dados_Ano_2012!$Z$264:$Z$501)</f>
        <v>0</v>
      </c>
      <c r="W352" s="40">
        <f>SUMIF(Entrada_Dados_Ano_2012!$C$264:$C$501,D352,Entrada_Dados_Ano_2012!$AA$264:$AA$501)</f>
        <v>0</v>
      </c>
      <c r="X352" s="40">
        <f>SUMIF(Entrada_Dados_Ano_2012!$C$264:$C$501,D352,Entrada_Dados_Ano_2012!$AB$264:$AB$501)</f>
        <v>0</v>
      </c>
      <c r="Y352" s="40">
        <f>SUMIF(Entrada_Dados_Ano_2012!$C$264:$C$501,D352,Entrada_Dados_Ano_2012!$AC$264:$AC$501)</f>
        <v>0</v>
      </c>
      <c r="Z352" s="40">
        <f>SUMIF(Entrada_Dados_Ano_2012!$C$264:$C$501,D352,Entrada_Dados_Ano_2012!$AD$264:$AD$501)</f>
        <v>0</v>
      </c>
      <c r="AA352" s="40">
        <f>SUMIF(Entrada_Dados_Ano_2012!$C$264:$C$501,D352,Entrada_Dados_Ano_2012!$AE$264:$AE$501)</f>
        <v>0</v>
      </c>
      <c r="AB352" s="40">
        <f>SUMIF(Entrada_Dados_Ano_2012!$C$264:$C$501,D352,Entrada_Dados_Ano_2012!$AF$264:$AF$501)</f>
        <v>0</v>
      </c>
      <c r="AC352" s="40">
        <f>SUMIF(Entrada_Dados_Ano_2012!$C$264:$C$501,D352,Entrada_Dados_Ano_2012!$AG$264:$AG$501)</f>
        <v>0</v>
      </c>
      <c r="AD352" s="40">
        <f>SUMIF(Entrada_Dados_Ano_2012!$C$264:$C$501,D352,Entrada_Dados_Ano_2012!$AH$264:$AH$501)</f>
        <v>0</v>
      </c>
      <c r="AE352" s="40">
        <f>SUMIF(Entrada_Dados_Ano_2012!$C$264:$C$501,D352,Entrada_Dados_Ano_2012!$AI$264:$AI$501)</f>
        <v>0</v>
      </c>
      <c r="AF352" s="40">
        <f>SUMIF(Entrada_Dados_Ano_2012!$C$264:$C$501,D352,Entrada_Dados_Ano_2012!$AJ$264:$AJ$501)</f>
        <v>0</v>
      </c>
      <c r="AG352" s="40">
        <f>SUMIF(Entrada_Dados_Ano_2012!$C$264:$C$501,D352,Entrada_Dados_Ano_2012!$AK$264:$AK$501)</f>
        <v>0</v>
      </c>
      <c r="AH352" s="40">
        <f>SUMIF(Entrada_Dados_Ano_2012!$C$264:$C$501,D352,Entrada_Dados_Ano_2012!$AL$264:$AL$501)</f>
        <v>0</v>
      </c>
      <c r="AI352" s="40">
        <f>SUMIF(Entrada_Dados_Ano_2012!$C$264:$C$501,D352,Entrada_Dados_Ano_2012!$AM$264:$AM$501)</f>
        <v>0</v>
      </c>
      <c r="AJ352" s="145">
        <f>SUMIF(Entrada_Dados_Ano_2012!$C$264:$C$501,D352,Entrada_Dados_Ano_2012!$AN$264:$AN$501)</f>
        <v>0</v>
      </c>
      <c r="AK352" s="142">
        <f>SUMIF(Entrada_Dados_Ano_2012!$C$264:$C$501,D352,Entrada_Dados_Ano_2012!$AT$264:$AT$501)</f>
        <v>0</v>
      </c>
      <c r="AL352" s="40">
        <f>SUMIF(Entrada_Dados_Ano_2012!$C$264:$C$501,D352,Entrada_Dados_Ano_2012!$AU$264:$AU$501)</f>
        <v>0</v>
      </c>
      <c r="AM352" s="40">
        <f>SUMIF(Entrada_Dados_Ano_2012!$C$264:$C$501,D352,Entrada_Dados_Ano_2012!$AV$264:$AV$501)</f>
        <v>0</v>
      </c>
      <c r="AN352" s="40">
        <f>SUMIF(Entrada_Dados_Ano_2012!$C$264:$C$501,D352,Entrada_Dados_Ano_2012!$AW$264:$AW$501)</f>
        <v>0</v>
      </c>
      <c r="AO352" s="40">
        <f>SUMIF(Entrada_Dados_Ano_2012!$C$264:$C$501,D352,Entrada_Dados_Ano_2012!$AX$264:$AX$501)</f>
        <v>0</v>
      </c>
      <c r="AP352" s="40">
        <f>SUMIF(Entrada_Dados_Ano_2012!$C$264:$C$501,D352,Entrada_Dados_Ano_2012!$AY$264:$AY$501)</f>
        <v>0</v>
      </c>
      <c r="AQ352" s="40">
        <f>SUMIF(Entrada_Dados_Ano_2012!$C$264:$C$501,D352,Entrada_Dados_Ano_2012!$AZ$264:$AZ$501)</f>
        <v>0</v>
      </c>
      <c r="AR352" s="40">
        <f>SUMIF(Entrada_Dados_Ano_2012!$C$264:$C$501,D352,Entrada_Dados_Ano_2012!$BA$264:$BA$501)</f>
        <v>0</v>
      </c>
      <c r="AS352" s="40">
        <f>SUMIF(Entrada_Dados_Ano_2012!$C$264:$C$501,D352,Entrada_Dados_Ano_2012!$BB$264:$BB$501)</f>
        <v>0</v>
      </c>
      <c r="AT352" s="40">
        <f>SUMIF(Entrada_Dados_Ano_2012!$C$264:$C$501,D352,Entrada_Dados_Ano_2012!$BC$264:$BC$501)</f>
        <v>0</v>
      </c>
      <c r="AU352" s="40">
        <f>SUMIF(Entrada_Dados_Ano_2012!$C$264:$C$501,D352,Entrada_Dados_Ano_2012!$BD$264:$BD$501)</f>
        <v>0</v>
      </c>
      <c r="AV352" s="40">
        <f>SUMIF(Entrada_Dados_Ano_2012!$C$264:$C$501,D352,Entrada_Dados_Ano_2012!$BE$264:$BE$501)</f>
        <v>0</v>
      </c>
      <c r="AW352" s="40">
        <f>SUMIF(Entrada_Dados_Ano_2012!$C$264:$C$501,D352,Entrada_Dados_Ano_2012!$BF$264:$BF$501)</f>
        <v>0</v>
      </c>
      <c r="AX352" s="40">
        <f>SUMIF(Entrada_Dados_Ano_2012!$C$264:$C$501,D352,Entrada_Dados_Ano_2012!$BG$264:$BG$501)</f>
        <v>0</v>
      </c>
      <c r="AY352" s="40">
        <f>SUMIF(Entrada_Dados_Ano_2012!$C$264:$C$501,D352,Entrada_Dados_Ano_2012!$BH$264:$BH$501)</f>
        <v>0</v>
      </c>
      <c r="AZ352" s="40">
        <f>SUMIF(Entrada_Dados_Ano_2012!$C$264:$C$501,D352,Entrada_Dados_Ano_2012!$BI$264:$BI$501)</f>
        <v>0</v>
      </c>
      <c r="BA352" s="55"/>
    </row>
    <row r="353" spans="1:53" ht="12.75" customHeight="1" x14ac:dyDescent="0.2">
      <c r="A353" s="123"/>
      <c r="B353" s="124">
        <v>92</v>
      </c>
      <c r="C353" s="121" t="s">
        <v>369</v>
      </c>
      <c r="D353" s="126" t="s">
        <v>144</v>
      </c>
      <c r="E353" s="40">
        <f>SUMIF(Entrada_Dados_Ano_2012!$C$264:$C$501,D353,Entrada_Dados_Ano_2012!$D$264:$D$501)</f>
        <v>0</v>
      </c>
      <c r="F353" s="40">
        <f>SUMIF(Entrada_Dados_Ano_2012!$C$264:$C$501,D353,Entrada_Dados_Ano_2012!$E$264:$E$501)</f>
        <v>0</v>
      </c>
      <c r="G353" s="40">
        <f>SUMIF(Entrada_Dados_Ano_2012!$C$264:$C$501,D353,Entrada_Dados_Ano_2012!$F$264:$F$501)</f>
        <v>0</v>
      </c>
      <c r="H353" s="40">
        <f>SUMIF(Entrada_Dados_Ano_2012!$C$264:$C$501,D353,Entrada_Dados_Ano_2012!$G$264:$G$501)</f>
        <v>0</v>
      </c>
      <c r="I353" s="40">
        <f>SUMIF(Entrada_Dados_Ano_2012!$C$264:$C$501,D353,Entrada_Dados_Ano_2012!$H$264:$H$501)</f>
        <v>0</v>
      </c>
      <c r="J353" s="40">
        <f>SUMIF(Entrada_Dados_Ano_2012!$C$264:$C$501,D353,Entrada_Dados_Ano_2012!$I$264:$I$501)</f>
        <v>0</v>
      </c>
      <c r="K353" s="40">
        <f>SUMIF(Entrada_Dados_Ano_2012!$C$264:$C$501,D353,Entrada_Dados_Ano_2012!$J$264:$J$501)</f>
        <v>0</v>
      </c>
      <c r="L353" s="40">
        <f>SUMIF(Entrada_Dados_Ano_2012!$C$264:$C$501,D353,Entrada_Dados_Ano_2012!$K$264:$K$501)</f>
        <v>60</v>
      </c>
      <c r="M353" s="40">
        <f>SUMIF(Entrada_Dados_Ano_2012!$C$264:$C$501,D353,Entrada_Dados_Ano_2012!$L$264:$L$501)</f>
        <v>0</v>
      </c>
      <c r="N353" s="40">
        <f>SUMIF(Entrada_Dados_Ano_2012!$C$264:$C$501,D353,Entrada_Dados_Ano_2012!$M$264:$M$501)</f>
        <v>0</v>
      </c>
      <c r="O353" s="40">
        <f>SUMIF(Entrada_Dados_Ano_2012!$C$264:$C$501,D353,Entrada_Dados_Ano_2012!$N$264:$N$501)</f>
        <v>0</v>
      </c>
      <c r="P353" s="40">
        <f>SUMIF(Entrada_Dados_Ano_2012!$C$264:$C$501,D353,Entrada_Dados_Ano_2012!$O$264:$O$501)</f>
        <v>0</v>
      </c>
      <c r="Q353" s="40">
        <f>SUMIF(Entrada_Dados_Ano_2012!$C$264:$C$501,D353,Entrada_Dados_Ano_2012!$P$264:$P$501)</f>
        <v>0</v>
      </c>
      <c r="R353" s="40">
        <f>SUMIF(Entrada_Dados_Ano_2012!$C$264:$C$501,D353,Entrada_Dados_Ano_2012!$Q$264:$Q$501)</f>
        <v>0</v>
      </c>
      <c r="S353" s="40">
        <f>SUMIF(Entrada_Dados_Ano_2012!$C$264:$C$501,D353,Entrada_Dados_Ano_2012!$R$264:$R$501)</f>
        <v>0</v>
      </c>
      <c r="T353" s="145">
        <f>SUMIF(Entrada_Dados_Ano_2012!$C$264:$C$501,D353,Entrada_Dados_Ano_2012!$S$264:$S$501)</f>
        <v>0</v>
      </c>
      <c r="U353" s="142">
        <f>SUMIF(Entrada_Dados_Ano_2012!$C$264:$C$501,D353,Entrada_Dados_Ano_2012!$Y$264:$Y$501)</f>
        <v>0</v>
      </c>
      <c r="V353" s="40">
        <f>SUMIF(Entrada_Dados_Ano_2012!$C$264:$C$501,D353,Entrada_Dados_Ano_2012!$Z$264:$Z$501)</f>
        <v>0</v>
      </c>
      <c r="W353" s="40">
        <f>SUMIF(Entrada_Dados_Ano_2012!$C$264:$C$501,D353,Entrada_Dados_Ano_2012!$AA$264:$AA$501)</f>
        <v>0</v>
      </c>
      <c r="X353" s="40">
        <f>SUMIF(Entrada_Dados_Ano_2012!$C$264:$C$501,D353,Entrada_Dados_Ano_2012!$AB$264:$AB$501)</f>
        <v>0</v>
      </c>
      <c r="Y353" s="40">
        <f>SUMIF(Entrada_Dados_Ano_2012!$C$264:$C$501,D353,Entrada_Dados_Ano_2012!$AC$264:$AC$501)</f>
        <v>0</v>
      </c>
      <c r="Z353" s="40">
        <f>SUMIF(Entrada_Dados_Ano_2012!$C$264:$C$501,D353,Entrada_Dados_Ano_2012!$AD$264:$AD$501)</f>
        <v>0</v>
      </c>
      <c r="AA353" s="40">
        <f>SUMIF(Entrada_Dados_Ano_2012!$C$264:$C$501,D353,Entrada_Dados_Ano_2012!$AE$264:$AE$501)</f>
        <v>0</v>
      </c>
      <c r="AB353" s="40">
        <f>SUMIF(Entrada_Dados_Ano_2012!$C$264:$C$501,D353,Entrada_Dados_Ano_2012!$AF$264:$AF$501)</f>
        <v>60</v>
      </c>
      <c r="AC353" s="40">
        <f>SUMIF(Entrada_Dados_Ano_2012!$C$264:$C$501,D353,Entrada_Dados_Ano_2012!$AG$264:$AG$501)</f>
        <v>0</v>
      </c>
      <c r="AD353" s="40">
        <f>SUMIF(Entrada_Dados_Ano_2012!$C$264:$C$501,D353,Entrada_Dados_Ano_2012!$AH$264:$AH$501)</f>
        <v>0</v>
      </c>
      <c r="AE353" s="40">
        <f>SUMIF(Entrada_Dados_Ano_2012!$C$264:$C$501,D353,Entrada_Dados_Ano_2012!$AI$264:$AI$501)</f>
        <v>0</v>
      </c>
      <c r="AF353" s="40">
        <f>SUMIF(Entrada_Dados_Ano_2012!$C$264:$C$501,D353,Entrada_Dados_Ano_2012!$AJ$264:$AJ$501)</f>
        <v>0</v>
      </c>
      <c r="AG353" s="40">
        <f>SUMIF(Entrada_Dados_Ano_2012!$C$264:$C$501,D353,Entrada_Dados_Ano_2012!$AK$264:$AK$501)</f>
        <v>0</v>
      </c>
      <c r="AH353" s="40">
        <f>SUMIF(Entrada_Dados_Ano_2012!$C$264:$C$501,D353,Entrada_Dados_Ano_2012!$AL$264:$AL$501)</f>
        <v>0</v>
      </c>
      <c r="AI353" s="40">
        <f>SUMIF(Entrada_Dados_Ano_2012!$C$264:$C$501,D353,Entrada_Dados_Ano_2012!$AM$264:$AM$501)</f>
        <v>0</v>
      </c>
      <c r="AJ353" s="145">
        <f>SUMIF(Entrada_Dados_Ano_2012!$C$264:$C$501,D353,Entrada_Dados_Ano_2012!$AN$264:$AN$501)</f>
        <v>0</v>
      </c>
      <c r="AK353" s="142">
        <f>SUMIF(Entrada_Dados_Ano_2012!$C$264:$C$501,D353,Entrada_Dados_Ano_2012!$AT$264:$AT$501)</f>
        <v>0</v>
      </c>
      <c r="AL353" s="40">
        <f>SUMIF(Entrada_Dados_Ano_2012!$C$264:$C$501,D353,Entrada_Dados_Ano_2012!$AU$264:$AU$501)</f>
        <v>0</v>
      </c>
      <c r="AM353" s="40">
        <f>SUMIF(Entrada_Dados_Ano_2012!$C$264:$C$501,D353,Entrada_Dados_Ano_2012!$AV$264:$AV$501)</f>
        <v>0</v>
      </c>
      <c r="AN353" s="40">
        <f>SUMIF(Entrada_Dados_Ano_2012!$C$264:$C$501,D353,Entrada_Dados_Ano_2012!$AW$264:$AW$501)</f>
        <v>0</v>
      </c>
      <c r="AO353" s="40">
        <f>SUMIF(Entrada_Dados_Ano_2012!$C$264:$C$501,D353,Entrada_Dados_Ano_2012!$AX$264:$AX$501)</f>
        <v>0</v>
      </c>
      <c r="AP353" s="40">
        <f>SUMIF(Entrada_Dados_Ano_2012!$C$264:$C$501,D353,Entrada_Dados_Ano_2012!$AY$264:$AY$501)</f>
        <v>0</v>
      </c>
      <c r="AQ353" s="40">
        <f>SUMIF(Entrada_Dados_Ano_2012!$C$264:$C$501,D353,Entrada_Dados_Ano_2012!$AZ$264:$AZ$501)</f>
        <v>0</v>
      </c>
      <c r="AR353" s="40">
        <f>SUMIF(Entrada_Dados_Ano_2012!$C$264:$C$501,D353,Entrada_Dados_Ano_2012!$BA$264:$BA$501)</f>
        <v>1080</v>
      </c>
      <c r="AS353" s="40">
        <f>SUMIF(Entrada_Dados_Ano_2012!$C$264:$C$501,D353,Entrada_Dados_Ano_2012!$BB$264:$BB$501)</f>
        <v>0</v>
      </c>
      <c r="AT353" s="40">
        <f>SUMIF(Entrada_Dados_Ano_2012!$C$264:$C$501,D353,Entrada_Dados_Ano_2012!$BC$264:$BC$501)</f>
        <v>0</v>
      </c>
      <c r="AU353" s="40">
        <f>SUMIF(Entrada_Dados_Ano_2012!$C$264:$C$501,D353,Entrada_Dados_Ano_2012!$BD$264:$BD$501)</f>
        <v>0</v>
      </c>
      <c r="AV353" s="40">
        <f>SUMIF(Entrada_Dados_Ano_2012!$C$264:$C$501,D353,Entrada_Dados_Ano_2012!$BE$264:$BE$501)</f>
        <v>0</v>
      </c>
      <c r="AW353" s="40">
        <f>SUMIF(Entrada_Dados_Ano_2012!$C$264:$C$501,D353,Entrada_Dados_Ano_2012!$BF$264:$BF$501)</f>
        <v>0</v>
      </c>
      <c r="AX353" s="40">
        <f>SUMIF(Entrada_Dados_Ano_2012!$C$264:$C$501,D353,Entrada_Dados_Ano_2012!$BG$264:$BG$501)</f>
        <v>0</v>
      </c>
      <c r="AY353" s="40">
        <f>SUMIF(Entrada_Dados_Ano_2012!$C$264:$C$501,D353,Entrada_Dados_Ano_2012!$BH$264:$BH$501)</f>
        <v>0</v>
      </c>
      <c r="AZ353" s="40">
        <f>SUMIF(Entrada_Dados_Ano_2012!$C$264:$C$501,D353,Entrada_Dados_Ano_2012!$BI$264:$BI$501)</f>
        <v>0</v>
      </c>
      <c r="BA353" s="55"/>
    </row>
    <row r="354" spans="1:53" ht="12.75" customHeight="1" x14ac:dyDescent="0.2">
      <c r="A354" s="123"/>
      <c r="B354" s="124">
        <v>93</v>
      </c>
      <c r="C354" s="121" t="s">
        <v>371</v>
      </c>
      <c r="D354" s="126" t="s">
        <v>146</v>
      </c>
      <c r="E354" s="40">
        <f>SUMIF(Entrada_Dados_Ano_2012!$C$264:$C$501,D354,Entrada_Dados_Ano_2012!$D$264:$D$501)</f>
        <v>0</v>
      </c>
      <c r="F354" s="40">
        <f>SUMIF(Entrada_Dados_Ano_2012!$C$264:$C$501,D354,Entrada_Dados_Ano_2012!$E$264:$E$501)</f>
        <v>110</v>
      </c>
      <c r="G354" s="40">
        <f>SUMIF(Entrada_Dados_Ano_2012!$C$264:$C$501,D354,Entrada_Dados_Ano_2012!$F$264:$F$501)</f>
        <v>0</v>
      </c>
      <c r="H354" s="40">
        <f>SUMIF(Entrada_Dados_Ano_2012!$C$264:$C$501,D354,Entrada_Dados_Ano_2012!$G$264:$G$501)</f>
        <v>0</v>
      </c>
      <c r="I354" s="40">
        <f>SUMIF(Entrada_Dados_Ano_2012!$C$264:$C$501,D354,Entrada_Dados_Ano_2012!$H$264:$H$501)</f>
        <v>0</v>
      </c>
      <c r="J354" s="40">
        <f>SUMIF(Entrada_Dados_Ano_2012!$C$264:$C$501,D354,Entrada_Dados_Ano_2012!$I$264:$I$501)</f>
        <v>0</v>
      </c>
      <c r="K354" s="40">
        <f>SUMIF(Entrada_Dados_Ano_2012!$C$264:$C$501,D354,Entrada_Dados_Ano_2012!$J$264:$J$501)</f>
        <v>0</v>
      </c>
      <c r="L354" s="40">
        <f>SUMIF(Entrada_Dados_Ano_2012!$C$264:$C$501,D354,Entrada_Dados_Ano_2012!$K$264:$K$501)</f>
        <v>270</v>
      </c>
      <c r="M354" s="40">
        <f>SUMIF(Entrada_Dados_Ano_2012!$C$264:$C$501,D354,Entrada_Dados_Ano_2012!$L$264:$L$501)</f>
        <v>4</v>
      </c>
      <c r="N354" s="40">
        <f>SUMIF(Entrada_Dados_Ano_2012!$C$264:$C$501,D354,Entrada_Dados_Ano_2012!$M$264:$M$501)</f>
        <v>0</v>
      </c>
      <c r="O354" s="40">
        <f>SUMIF(Entrada_Dados_Ano_2012!$C$264:$C$501,D354,Entrada_Dados_Ano_2012!$N$264:$N$501)</f>
        <v>0</v>
      </c>
      <c r="P354" s="40">
        <f>SUMIF(Entrada_Dados_Ano_2012!$C$264:$C$501,D354,Entrada_Dados_Ano_2012!$O$264:$O$501)</f>
        <v>0</v>
      </c>
      <c r="Q354" s="40">
        <f>SUMIF(Entrada_Dados_Ano_2012!$C$264:$C$501,D354,Entrada_Dados_Ano_2012!$P$264:$P$501)</f>
        <v>0</v>
      </c>
      <c r="R354" s="40">
        <f>SUMIF(Entrada_Dados_Ano_2012!$C$264:$C$501,D354,Entrada_Dados_Ano_2012!$Q$264:$Q$501)</f>
        <v>0</v>
      </c>
      <c r="S354" s="40">
        <f>SUMIF(Entrada_Dados_Ano_2012!$C$264:$C$501,D354,Entrada_Dados_Ano_2012!$R$264:$R$501)</f>
        <v>35</v>
      </c>
      <c r="T354" s="145">
        <f>SUMIF(Entrada_Dados_Ano_2012!$C$264:$C$501,D354,Entrada_Dados_Ano_2012!$S$264:$S$501)</f>
        <v>0</v>
      </c>
      <c r="U354" s="142">
        <f>SUMIF(Entrada_Dados_Ano_2012!$C$264:$C$501,D354,Entrada_Dados_Ano_2012!$Y$264:$Y$501)</f>
        <v>0</v>
      </c>
      <c r="V354" s="40">
        <f>SUMIF(Entrada_Dados_Ano_2012!$C$264:$C$501,D354,Entrada_Dados_Ano_2012!$Z$264:$Z$501)</f>
        <v>110</v>
      </c>
      <c r="W354" s="40">
        <f>SUMIF(Entrada_Dados_Ano_2012!$C$264:$C$501,D354,Entrada_Dados_Ano_2012!$AA$264:$AA$501)</f>
        <v>0</v>
      </c>
      <c r="X354" s="40">
        <f>SUMIF(Entrada_Dados_Ano_2012!$C$264:$C$501,D354,Entrada_Dados_Ano_2012!$AB$264:$AB$501)</f>
        <v>0</v>
      </c>
      <c r="Y354" s="40">
        <f>SUMIF(Entrada_Dados_Ano_2012!$C$264:$C$501,D354,Entrada_Dados_Ano_2012!$AC$264:$AC$501)</f>
        <v>0</v>
      </c>
      <c r="Z354" s="40">
        <f>SUMIF(Entrada_Dados_Ano_2012!$C$264:$C$501,D354,Entrada_Dados_Ano_2012!$AD$264:$AD$501)</f>
        <v>0</v>
      </c>
      <c r="AA354" s="40">
        <f>SUMIF(Entrada_Dados_Ano_2012!$C$264:$C$501,D354,Entrada_Dados_Ano_2012!$AE$264:$AE$501)</f>
        <v>0</v>
      </c>
      <c r="AB354" s="40">
        <f>SUMIF(Entrada_Dados_Ano_2012!$C$264:$C$501,D354,Entrada_Dados_Ano_2012!$AF$264:$AF$501)</f>
        <v>270</v>
      </c>
      <c r="AC354" s="40">
        <f>SUMIF(Entrada_Dados_Ano_2012!$C$264:$C$501,D354,Entrada_Dados_Ano_2012!$AG$264:$AG$501)</f>
        <v>4</v>
      </c>
      <c r="AD354" s="40">
        <f>SUMIF(Entrada_Dados_Ano_2012!$C$264:$C$501,D354,Entrada_Dados_Ano_2012!$AH$264:$AH$501)</f>
        <v>0</v>
      </c>
      <c r="AE354" s="40">
        <f>SUMIF(Entrada_Dados_Ano_2012!$C$264:$C$501,D354,Entrada_Dados_Ano_2012!$AI$264:$AI$501)</f>
        <v>0</v>
      </c>
      <c r="AF354" s="40">
        <f>SUMIF(Entrada_Dados_Ano_2012!$C$264:$C$501,D354,Entrada_Dados_Ano_2012!$AJ$264:$AJ$501)</f>
        <v>0</v>
      </c>
      <c r="AG354" s="40">
        <f>SUMIF(Entrada_Dados_Ano_2012!$C$264:$C$501,D354,Entrada_Dados_Ano_2012!$AK$264:$AK$501)</f>
        <v>0</v>
      </c>
      <c r="AH354" s="40">
        <f>SUMIF(Entrada_Dados_Ano_2012!$C$264:$C$501,D354,Entrada_Dados_Ano_2012!$AL$264:$AL$501)</f>
        <v>0</v>
      </c>
      <c r="AI354" s="40">
        <f>SUMIF(Entrada_Dados_Ano_2012!$C$264:$C$501,D354,Entrada_Dados_Ano_2012!$AM$264:$AM$501)</f>
        <v>35</v>
      </c>
      <c r="AJ354" s="145">
        <f>SUMIF(Entrada_Dados_Ano_2012!$C$264:$C$501,D354,Entrada_Dados_Ano_2012!$AN$264:$AN$501)</f>
        <v>0</v>
      </c>
      <c r="AK354" s="142">
        <f>SUMIF(Entrada_Dados_Ano_2012!$C$264:$C$501,D354,Entrada_Dados_Ano_2012!$AT$264:$AT$501)</f>
        <v>0</v>
      </c>
      <c r="AL354" s="40">
        <f>SUMIF(Entrada_Dados_Ano_2012!$C$264:$C$501,D354,Entrada_Dados_Ano_2012!$AU$264:$AU$501)</f>
        <v>2668</v>
      </c>
      <c r="AM354" s="40">
        <f>SUMIF(Entrada_Dados_Ano_2012!$C$264:$C$501,D354,Entrada_Dados_Ano_2012!$AV$264:$AV$501)</f>
        <v>0</v>
      </c>
      <c r="AN354" s="40">
        <f>SUMIF(Entrada_Dados_Ano_2012!$C$264:$C$501,D354,Entrada_Dados_Ano_2012!$AW$264:$AW$501)</f>
        <v>0</v>
      </c>
      <c r="AO354" s="40">
        <f>SUMIF(Entrada_Dados_Ano_2012!$C$264:$C$501,D354,Entrada_Dados_Ano_2012!$AX$264:$AX$501)</f>
        <v>0</v>
      </c>
      <c r="AP354" s="40">
        <f>SUMIF(Entrada_Dados_Ano_2012!$C$264:$C$501,D354,Entrada_Dados_Ano_2012!$AY$264:$AY$501)</f>
        <v>0</v>
      </c>
      <c r="AQ354" s="40">
        <f>SUMIF(Entrada_Dados_Ano_2012!$C$264:$C$501,D354,Entrada_Dados_Ano_2012!$AZ$264:$AZ$501)</f>
        <v>0</v>
      </c>
      <c r="AR354" s="40">
        <f>SUMIF(Entrada_Dados_Ano_2012!$C$264:$C$501,D354,Entrada_Dados_Ano_2012!$BA$264:$BA$501)</f>
        <v>4300</v>
      </c>
      <c r="AS354" s="40">
        <f>SUMIF(Entrada_Dados_Ano_2012!$C$264:$C$501,D354,Entrada_Dados_Ano_2012!$BB$264:$BB$501)</f>
        <v>100</v>
      </c>
      <c r="AT354" s="40">
        <f>SUMIF(Entrada_Dados_Ano_2012!$C$264:$C$501,D354,Entrada_Dados_Ano_2012!$BC$264:$BC$501)</f>
        <v>0</v>
      </c>
      <c r="AU354" s="40">
        <f>SUMIF(Entrada_Dados_Ano_2012!$C$264:$C$501,D354,Entrada_Dados_Ano_2012!$BD$264:$BD$501)</f>
        <v>0</v>
      </c>
      <c r="AV354" s="40">
        <f>SUMIF(Entrada_Dados_Ano_2012!$C$264:$C$501,D354,Entrada_Dados_Ano_2012!$BE$264:$BE$501)</f>
        <v>0</v>
      </c>
      <c r="AW354" s="40">
        <f>SUMIF(Entrada_Dados_Ano_2012!$C$264:$C$501,D354,Entrada_Dados_Ano_2012!$BF$264:$BF$501)</f>
        <v>0</v>
      </c>
      <c r="AX354" s="40">
        <f>SUMIF(Entrada_Dados_Ano_2012!$C$264:$C$501,D354,Entrada_Dados_Ano_2012!$BG$264:$BG$501)</f>
        <v>0</v>
      </c>
      <c r="AY354" s="40">
        <f>SUMIF(Entrada_Dados_Ano_2012!$C$264:$C$501,D354,Entrada_Dados_Ano_2012!$BH$264:$BH$501)</f>
        <v>1100</v>
      </c>
      <c r="AZ354" s="40">
        <f>SUMIF(Entrada_Dados_Ano_2012!$C$264:$C$501,D354,Entrada_Dados_Ano_2012!$BI$264:$BI$501)</f>
        <v>0</v>
      </c>
      <c r="BA354" s="55"/>
    </row>
    <row r="355" spans="1:53" ht="12.75" customHeight="1" x14ac:dyDescent="0.2">
      <c r="A355" s="123"/>
      <c r="B355" s="124">
        <v>94</v>
      </c>
      <c r="C355" s="121" t="s">
        <v>372</v>
      </c>
      <c r="D355" s="126" t="s">
        <v>147</v>
      </c>
      <c r="E355" s="40">
        <f>SUMIF(Entrada_Dados_Ano_2012!$C$264:$C$501,D355,Entrada_Dados_Ano_2012!$D$264:$D$501)</f>
        <v>0</v>
      </c>
      <c r="F355" s="40">
        <f>SUMIF(Entrada_Dados_Ano_2012!$C$264:$C$501,D355,Entrada_Dados_Ano_2012!$E$264:$E$501)</f>
        <v>0</v>
      </c>
      <c r="G355" s="40">
        <f>SUMIF(Entrada_Dados_Ano_2012!$C$264:$C$501,D355,Entrada_Dados_Ano_2012!$F$264:$F$501)</f>
        <v>0</v>
      </c>
      <c r="H355" s="40">
        <f>SUMIF(Entrada_Dados_Ano_2012!$C$264:$C$501,D355,Entrada_Dados_Ano_2012!$G$264:$G$501)</f>
        <v>0</v>
      </c>
      <c r="I355" s="40">
        <f>SUMIF(Entrada_Dados_Ano_2012!$C$264:$C$501,D355,Entrada_Dados_Ano_2012!$H$264:$H$501)</f>
        <v>0</v>
      </c>
      <c r="J355" s="40">
        <f>SUMIF(Entrada_Dados_Ano_2012!$C$264:$C$501,D355,Entrada_Dados_Ano_2012!$I$264:$I$501)</f>
        <v>0</v>
      </c>
      <c r="K355" s="40">
        <f>SUMIF(Entrada_Dados_Ano_2012!$C$264:$C$501,D355,Entrada_Dados_Ano_2012!$J$264:$J$501)</f>
        <v>0</v>
      </c>
      <c r="L355" s="40">
        <f>SUMIF(Entrada_Dados_Ano_2012!$C$264:$C$501,D355,Entrada_Dados_Ano_2012!$K$264:$K$501)</f>
        <v>0</v>
      </c>
      <c r="M355" s="40">
        <f>SUMIF(Entrada_Dados_Ano_2012!$C$264:$C$501,D355,Entrada_Dados_Ano_2012!$L$264:$L$501)</f>
        <v>0</v>
      </c>
      <c r="N355" s="40">
        <f>SUMIF(Entrada_Dados_Ano_2012!$C$264:$C$501,D355,Entrada_Dados_Ano_2012!$M$264:$M$501)</f>
        <v>0</v>
      </c>
      <c r="O355" s="40">
        <f>SUMIF(Entrada_Dados_Ano_2012!$C$264:$C$501,D355,Entrada_Dados_Ano_2012!$N$264:$N$501)</f>
        <v>0</v>
      </c>
      <c r="P355" s="40">
        <f>SUMIF(Entrada_Dados_Ano_2012!$C$264:$C$501,D355,Entrada_Dados_Ano_2012!$O$264:$O$501)</f>
        <v>0</v>
      </c>
      <c r="Q355" s="40">
        <f>SUMIF(Entrada_Dados_Ano_2012!$C$264:$C$501,D355,Entrada_Dados_Ano_2012!$P$264:$P$501)</f>
        <v>0</v>
      </c>
      <c r="R355" s="40">
        <f>SUMIF(Entrada_Dados_Ano_2012!$C$264:$C$501,D355,Entrada_Dados_Ano_2012!$Q$264:$Q$501)</f>
        <v>0</v>
      </c>
      <c r="S355" s="40">
        <f>SUMIF(Entrada_Dados_Ano_2012!$C$264:$C$501,D355,Entrada_Dados_Ano_2012!$R$264:$R$501)</f>
        <v>0</v>
      </c>
      <c r="T355" s="145">
        <f>SUMIF(Entrada_Dados_Ano_2012!$C$264:$C$501,D355,Entrada_Dados_Ano_2012!$S$264:$S$501)</f>
        <v>0</v>
      </c>
      <c r="U355" s="142">
        <f>SUMIF(Entrada_Dados_Ano_2012!$C$264:$C$501,D355,Entrada_Dados_Ano_2012!$Y$264:$Y$501)</f>
        <v>0</v>
      </c>
      <c r="V355" s="40">
        <f>SUMIF(Entrada_Dados_Ano_2012!$C$264:$C$501,D355,Entrada_Dados_Ano_2012!$Z$264:$Z$501)</f>
        <v>0</v>
      </c>
      <c r="W355" s="40">
        <f>SUMIF(Entrada_Dados_Ano_2012!$C$264:$C$501,D355,Entrada_Dados_Ano_2012!$AA$264:$AA$501)</f>
        <v>0</v>
      </c>
      <c r="X355" s="40">
        <f>SUMIF(Entrada_Dados_Ano_2012!$C$264:$C$501,D355,Entrada_Dados_Ano_2012!$AB$264:$AB$501)</f>
        <v>0</v>
      </c>
      <c r="Y355" s="40">
        <f>SUMIF(Entrada_Dados_Ano_2012!$C$264:$C$501,D355,Entrada_Dados_Ano_2012!$AC$264:$AC$501)</f>
        <v>0</v>
      </c>
      <c r="Z355" s="40">
        <f>SUMIF(Entrada_Dados_Ano_2012!$C$264:$C$501,D355,Entrada_Dados_Ano_2012!$AD$264:$AD$501)</f>
        <v>0</v>
      </c>
      <c r="AA355" s="40">
        <f>SUMIF(Entrada_Dados_Ano_2012!$C$264:$C$501,D355,Entrada_Dados_Ano_2012!$AE$264:$AE$501)</f>
        <v>0</v>
      </c>
      <c r="AB355" s="40">
        <f>SUMIF(Entrada_Dados_Ano_2012!$C$264:$C$501,D355,Entrada_Dados_Ano_2012!$AF$264:$AF$501)</f>
        <v>0</v>
      </c>
      <c r="AC355" s="40">
        <f>SUMIF(Entrada_Dados_Ano_2012!$C$264:$C$501,D355,Entrada_Dados_Ano_2012!$AG$264:$AG$501)</f>
        <v>0</v>
      </c>
      <c r="AD355" s="40">
        <f>SUMIF(Entrada_Dados_Ano_2012!$C$264:$C$501,D355,Entrada_Dados_Ano_2012!$AH$264:$AH$501)</f>
        <v>0</v>
      </c>
      <c r="AE355" s="40">
        <f>SUMIF(Entrada_Dados_Ano_2012!$C$264:$C$501,D355,Entrada_Dados_Ano_2012!$AI$264:$AI$501)</f>
        <v>0</v>
      </c>
      <c r="AF355" s="40">
        <f>SUMIF(Entrada_Dados_Ano_2012!$C$264:$C$501,D355,Entrada_Dados_Ano_2012!$AJ$264:$AJ$501)</f>
        <v>0</v>
      </c>
      <c r="AG355" s="40">
        <f>SUMIF(Entrada_Dados_Ano_2012!$C$264:$C$501,D355,Entrada_Dados_Ano_2012!$AK$264:$AK$501)</f>
        <v>0</v>
      </c>
      <c r="AH355" s="40">
        <f>SUMIF(Entrada_Dados_Ano_2012!$C$264:$C$501,D355,Entrada_Dados_Ano_2012!$AL$264:$AL$501)</f>
        <v>0</v>
      </c>
      <c r="AI355" s="40">
        <f>SUMIF(Entrada_Dados_Ano_2012!$C$264:$C$501,D355,Entrada_Dados_Ano_2012!$AM$264:$AM$501)</f>
        <v>0</v>
      </c>
      <c r="AJ355" s="145">
        <f>SUMIF(Entrada_Dados_Ano_2012!$C$264:$C$501,D355,Entrada_Dados_Ano_2012!$AN$264:$AN$501)</f>
        <v>0</v>
      </c>
      <c r="AK355" s="142">
        <f>SUMIF(Entrada_Dados_Ano_2012!$C$264:$C$501,D355,Entrada_Dados_Ano_2012!$AT$264:$AT$501)</f>
        <v>0</v>
      </c>
      <c r="AL355" s="40">
        <f>SUMIF(Entrada_Dados_Ano_2012!$C$264:$C$501,D355,Entrada_Dados_Ano_2012!$AU$264:$AU$501)</f>
        <v>0</v>
      </c>
      <c r="AM355" s="40">
        <f>SUMIF(Entrada_Dados_Ano_2012!$C$264:$C$501,D355,Entrada_Dados_Ano_2012!$AV$264:$AV$501)</f>
        <v>0</v>
      </c>
      <c r="AN355" s="40">
        <f>SUMIF(Entrada_Dados_Ano_2012!$C$264:$C$501,D355,Entrada_Dados_Ano_2012!$AW$264:$AW$501)</f>
        <v>0</v>
      </c>
      <c r="AO355" s="40">
        <f>SUMIF(Entrada_Dados_Ano_2012!$C$264:$C$501,D355,Entrada_Dados_Ano_2012!$AX$264:$AX$501)</f>
        <v>0</v>
      </c>
      <c r="AP355" s="40">
        <f>SUMIF(Entrada_Dados_Ano_2012!$C$264:$C$501,D355,Entrada_Dados_Ano_2012!$AY$264:$AY$501)</f>
        <v>0</v>
      </c>
      <c r="AQ355" s="40">
        <f>SUMIF(Entrada_Dados_Ano_2012!$C$264:$C$501,D355,Entrada_Dados_Ano_2012!$AZ$264:$AZ$501)</f>
        <v>0</v>
      </c>
      <c r="AR355" s="40">
        <f>SUMIF(Entrada_Dados_Ano_2012!$C$264:$C$501,D355,Entrada_Dados_Ano_2012!$BA$264:$BA$501)</f>
        <v>0</v>
      </c>
      <c r="AS355" s="40">
        <f>SUMIF(Entrada_Dados_Ano_2012!$C$264:$C$501,D355,Entrada_Dados_Ano_2012!$BB$264:$BB$501)</f>
        <v>0</v>
      </c>
      <c r="AT355" s="40">
        <f>SUMIF(Entrada_Dados_Ano_2012!$C$264:$C$501,D355,Entrada_Dados_Ano_2012!$BC$264:$BC$501)</f>
        <v>0</v>
      </c>
      <c r="AU355" s="40">
        <f>SUMIF(Entrada_Dados_Ano_2012!$C$264:$C$501,D355,Entrada_Dados_Ano_2012!$BD$264:$BD$501)</f>
        <v>0</v>
      </c>
      <c r="AV355" s="40">
        <f>SUMIF(Entrada_Dados_Ano_2012!$C$264:$C$501,D355,Entrada_Dados_Ano_2012!$BE$264:$BE$501)</f>
        <v>0</v>
      </c>
      <c r="AW355" s="40">
        <f>SUMIF(Entrada_Dados_Ano_2012!$C$264:$C$501,D355,Entrada_Dados_Ano_2012!$BF$264:$BF$501)</f>
        <v>0</v>
      </c>
      <c r="AX355" s="40">
        <f>SUMIF(Entrada_Dados_Ano_2012!$C$264:$C$501,D355,Entrada_Dados_Ano_2012!$BG$264:$BG$501)</f>
        <v>0</v>
      </c>
      <c r="AY355" s="40">
        <f>SUMIF(Entrada_Dados_Ano_2012!$C$264:$C$501,D355,Entrada_Dados_Ano_2012!$BH$264:$BH$501)</f>
        <v>0</v>
      </c>
      <c r="AZ355" s="40">
        <f>SUMIF(Entrada_Dados_Ano_2012!$C$264:$C$501,D355,Entrada_Dados_Ano_2012!$BI$264:$BI$501)</f>
        <v>0</v>
      </c>
      <c r="BA355" s="55"/>
    </row>
    <row r="356" spans="1:53" ht="12.75" customHeight="1" x14ac:dyDescent="0.2">
      <c r="A356" s="123"/>
      <c r="B356" s="124">
        <v>95</v>
      </c>
      <c r="C356" s="121" t="s">
        <v>373</v>
      </c>
      <c r="D356" s="126" t="s">
        <v>148</v>
      </c>
      <c r="E356" s="40">
        <f>SUMIF(Entrada_Dados_Ano_2012!$C$264:$C$501,D356,Entrada_Dados_Ano_2012!$D$264:$D$501)</f>
        <v>0</v>
      </c>
      <c r="F356" s="40">
        <f>SUMIF(Entrada_Dados_Ano_2012!$C$264:$C$501,D356,Entrada_Dados_Ano_2012!$E$264:$E$501)</f>
        <v>150</v>
      </c>
      <c r="G356" s="40">
        <f>SUMIF(Entrada_Dados_Ano_2012!$C$264:$C$501,D356,Entrada_Dados_Ano_2012!$F$264:$F$501)</f>
        <v>560</v>
      </c>
      <c r="H356" s="40">
        <f>SUMIF(Entrada_Dados_Ano_2012!$C$264:$C$501,D356,Entrada_Dados_Ano_2012!$G$264:$G$501)</f>
        <v>0</v>
      </c>
      <c r="I356" s="40">
        <f>SUMIF(Entrada_Dados_Ano_2012!$C$264:$C$501,D356,Entrada_Dados_Ano_2012!$H$264:$H$501)</f>
        <v>0</v>
      </c>
      <c r="J356" s="40">
        <f>SUMIF(Entrada_Dados_Ano_2012!$C$264:$C$501,D356,Entrada_Dados_Ano_2012!$I$264:$I$501)</f>
        <v>0</v>
      </c>
      <c r="K356" s="40">
        <f>SUMIF(Entrada_Dados_Ano_2012!$C$264:$C$501,D356,Entrada_Dados_Ano_2012!$J$264:$J$501)</f>
        <v>0</v>
      </c>
      <c r="L356" s="40">
        <f>SUMIF(Entrada_Dados_Ano_2012!$C$264:$C$501,D356,Entrada_Dados_Ano_2012!$K$264:$K$501)</f>
        <v>0</v>
      </c>
      <c r="M356" s="40">
        <f>SUMIF(Entrada_Dados_Ano_2012!$C$264:$C$501,D356,Entrada_Dados_Ano_2012!$L$264:$L$501)</f>
        <v>0</v>
      </c>
      <c r="N356" s="40">
        <f>SUMIF(Entrada_Dados_Ano_2012!$C$264:$C$501,D356,Entrada_Dados_Ano_2012!$M$264:$M$501)</f>
        <v>0</v>
      </c>
      <c r="O356" s="40">
        <f>SUMIF(Entrada_Dados_Ano_2012!$C$264:$C$501,D356,Entrada_Dados_Ano_2012!$N$264:$N$501)</f>
        <v>0</v>
      </c>
      <c r="P356" s="40">
        <f>SUMIF(Entrada_Dados_Ano_2012!$C$264:$C$501,D356,Entrada_Dados_Ano_2012!$O$264:$O$501)</f>
        <v>0</v>
      </c>
      <c r="Q356" s="40">
        <f>SUMIF(Entrada_Dados_Ano_2012!$C$264:$C$501,D356,Entrada_Dados_Ano_2012!$P$264:$P$501)</f>
        <v>0</v>
      </c>
      <c r="R356" s="40">
        <f>SUMIF(Entrada_Dados_Ano_2012!$C$264:$C$501,D356,Entrada_Dados_Ano_2012!$Q$264:$Q$501)</f>
        <v>0</v>
      </c>
      <c r="S356" s="40">
        <f>SUMIF(Entrada_Dados_Ano_2012!$C$264:$C$501,D356,Entrada_Dados_Ano_2012!$R$264:$R$501)</f>
        <v>0</v>
      </c>
      <c r="T356" s="145">
        <f>SUMIF(Entrada_Dados_Ano_2012!$C$264:$C$501,D356,Entrada_Dados_Ano_2012!$S$264:$S$501)</f>
        <v>0</v>
      </c>
      <c r="U356" s="142">
        <f>SUMIF(Entrada_Dados_Ano_2012!$C$264:$C$501,D356,Entrada_Dados_Ano_2012!$Y$264:$Y$501)</f>
        <v>0</v>
      </c>
      <c r="V356" s="40">
        <f>SUMIF(Entrada_Dados_Ano_2012!$C$264:$C$501,D356,Entrada_Dados_Ano_2012!$Z$264:$Z$501)</f>
        <v>150</v>
      </c>
      <c r="W356" s="40">
        <f>SUMIF(Entrada_Dados_Ano_2012!$C$264:$C$501,D356,Entrada_Dados_Ano_2012!$AA$264:$AA$501)</f>
        <v>560</v>
      </c>
      <c r="X356" s="40">
        <f>SUMIF(Entrada_Dados_Ano_2012!$C$264:$C$501,D356,Entrada_Dados_Ano_2012!$AB$264:$AB$501)</f>
        <v>0</v>
      </c>
      <c r="Y356" s="40">
        <f>SUMIF(Entrada_Dados_Ano_2012!$C$264:$C$501,D356,Entrada_Dados_Ano_2012!$AC$264:$AC$501)</f>
        <v>0</v>
      </c>
      <c r="Z356" s="40">
        <f>SUMIF(Entrada_Dados_Ano_2012!$C$264:$C$501,D356,Entrada_Dados_Ano_2012!$AD$264:$AD$501)</f>
        <v>0</v>
      </c>
      <c r="AA356" s="40">
        <f>SUMIF(Entrada_Dados_Ano_2012!$C$264:$C$501,D356,Entrada_Dados_Ano_2012!$AE$264:$AE$501)</f>
        <v>0</v>
      </c>
      <c r="AB356" s="40">
        <f>SUMIF(Entrada_Dados_Ano_2012!$C$264:$C$501,D356,Entrada_Dados_Ano_2012!$AF$264:$AF$501)</f>
        <v>0</v>
      </c>
      <c r="AC356" s="40">
        <f>SUMIF(Entrada_Dados_Ano_2012!$C$264:$C$501,D356,Entrada_Dados_Ano_2012!$AG$264:$AG$501)</f>
        <v>0</v>
      </c>
      <c r="AD356" s="40">
        <f>SUMIF(Entrada_Dados_Ano_2012!$C$264:$C$501,D356,Entrada_Dados_Ano_2012!$AH$264:$AH$501)</f>
        <v>0</v>
      </c>
      <c r="AE356" s="40">
        <f>SUMIF(Entrada_Dados_Ano_2012!$C$264:$C$501,D356,Entrada_Dados_Ano_2012!$AI$264:$AI$501)</f>
        <v>0</v>
      </c>
      <c r="AF356" s="40">
        <f>SUMIF(Entrada_Dados_Ano_2012!$C$264:$C$501,D356,Entrada_Dados_Ano_2012!$AJ$264:$AJ$501)</f>
        <v>0</v>
      </c>
      <c r="AG356" s="40">
        <f>SUMIF(Entrada_Dados_Ano_2012!$C$264:$C$501,D356,Entrada_Dados_Ano_2012!$AK$264:$AK$501)</f>
        <v>0</v>
      </c>
      <c r="AH356" s="40">
        <f>SUMIF(Entrada_Dados_Ano_2012!$C$264:$C$501,D356,Entrada_Dados_Ano_2012!$AL$264:$AL$501)</f>
        <v>0</v>
      </c>
      <c r="AI356" s="40">
        <f>SUMIF(Entrada_Dados_Ano_2012!$C$264:$C$501,D356,Entrada_Dados_Ano_2012!$AM$264:$AM$501)</f>
        <v>0</v>
      </c>
      <c r="AJ356" s="145">
        <f>SUMIF(Entrada_Dados_Ano_2012!$C$264:$C$501,D356,Entrada_Dados_Ano_2012!$AN$264:$AN$501)</f>
        <v>0</v>
      </c>
      <c r="AK356" s="142">
        <f>SUMIF(Entrada_Dados_Ano_2012!$C$264:$C$501,D356,Entrada_Dados_Ano_2012!$AT$264:$AT$501)</f>
        <v>0</v>
      </c>
      <c r="AL356" s="40">
        <f>SUMIF(Entrada_Dados_Ano_2012!$C$264:$C$501,D356,Entrada_Dados_Ano_2012!$AU$264:$AU$501)</f>
        <v>1200</v>
      </c>
      <c r="AM356" s="40">
        <f>SUMIF(Entrada_Dados_Ano_2012!$C$264:$C$501,D356,Entrada_Dados_Ano_2012!$AV$264:$AV$501)</f>
        <v>1512</v>
      </c>
      <c r="AN356" s="40">
        <f>SUMIF(Entrada_Dados_Ano_2012!$C$264:$C$501,D356,Entrada_Dados_Ano_2012!$AW$264:$AW$501)</f>
        <v>0</v>
      </c>
      <c r="AO356" s="40">
        <f>SUMIF(Entrada_Dados_Ano_2012!$C$264:$C$501,D356,Entrada_Dados_Ano_2012!$AX$264:$AX$501)</f>
        <v>0</v>
      </c>
      <c r="AP356" s="40">
        <f>SUMIF(Entrada_Dados_Ano_2012!$C$264:$C$501,D356,Entrada_Dados_Ano_2012!$AY$264:$AY$501)</f>
        <v>0</v>
      </c>
      <c r="AQ356" s="40">
        <f>SUMIF(Entrada_Dados_Ano_2012!$C$264:$C$501,D356,Entrada_Dados_Ano_2012!$AZ$264:$AZ$501)</f>
        <v>0</v>
      </c>
      <c r="AR356" s="40">
        <f>SUMIF(Entrada_Dados_Ano_2012!$C$264:$C$501,D356,Entrada_Dados_Ano_2012!$BA$264:$BA$501)</f>
        <v>0</v>
      </c>
      <c r="AS356" s="40">
        <f>SUMIF(Entrada_Dados_Ano_2012!$C$264:$C$501,D356,Entrada_Dados_Ano_2012!$BB$264:$BB$501)</f>
        <v>0</v>
      </c>
      <c r="AT356" s="40">
        <f>SUMIF(Entrada_Dados_Ano_2012!$C$264:$C$501,D356,Entrada_Dados_Ano_2012!$BC$264:$BC$501)</f>
        <v>0</v>
      </c>
      <c r="AU356" s="40">
        <f>SUMIF(Entrada_Dados_Ano_2012!$C$264:$C$501,D356,Entrada_Dados_Ano_2012!$BD$264:$BD$501)</f>
        <v>0</v>
      </c>
      <c r="AV356" s="40">
        <f>SUMIF(Entrada_Dados_Ano_2012!$C$264:$C$501,D356,Entrada_Dados_Ano_2012!$BE$264:$BE$501)</f>
        <v>0</v>
      </c>
      <c r="AW356" s="40">
        <f>SUMIF(Entrada_Dados_Ano_2012!$C$264:$C$501,D356,Entrada_Dados_Ano_2012!$BF$264:$BF$501)</f>
        <v>0</v>
      </c>
      <c r="AX356" s="40">
        <f>SUMIF(Entrada_Dados_Ano_2012!$C$264:$C$501,D356,Entrada_Dados_Ano_2012!$BG$264:$BG$501)</f>
        <v>0</v>
      </c>
      <c r="AY356" s="40">
        <f>SUMIF(Entrada_Dados_Ano_2012!$C$264:$C$501,D356,Entrada_Dados_Ano_2012!$BH$264:$BH$501)</f>
        <v>0</v>
      </c>
      <c r="AZ356" s="40">
        <f>SUMIF(Entrada_Dados_Ano_2012!$C$264:$C$501,D356,Entrada_Dados_Ano_2012!$BI$264:$BI$501)</f>
        <v>0</v>
      </c>
      <c r="BA356" s="55"/>
    </row>
    <row r="357" spans="1:53" ht="12.75" customHeight="1" x14ac:dyDescent="0.2">
      <c r="A357" s="123"/>
      <c r="B357" s="124">
        <v>96</v>
      </c>
      <c r="C357" s="121" t="s">
        <v>374</v>
      </c>
      <c r="D357" s="126" t="s">
        <v>149</v>
      </c>
      <c r="E357" s="40">
        <f>SUMIF(Entrada_Dados_Ano_2012!$C$264:$C$501,D357,Entrada_Dados_Ano_2012!$D$264:$D$501)</f>
        <v>0</v>
      </c>
      <c r="F357" s="40">
        <f>SUMIF(Entrada_Dados_Ano_2012!$C$264:$C$501,D357,Entrada_Dados_Ano_2012!$E$264:$E$501)</f>
        <v>0</v>
      </c>
      <c r="G357" s="40">
        <f>SUMIF(Entrada_Dados_Ano_2012!$C$264:$C$501,D357,Entrada_Dados_Ano_2012!$F$264:$F$501)</f>
        <v>0</v>
      </c>
      <c r="H357" s="40">
        <f>SUMIF(Entrada_Dados_Ano_2012!$C$264:$C$501,D357,Entrada_Dados_Ano_2012!$G$264:$G$501)</f>
        <v>21</v>
      </c>
      <c r="I357" s="40">
        <f>SUMIF(Entrada_Dados_Ano_2012!$C$264:$C$501,D357,Entrada_Dados_Ano_2012!$H$264:$H$501)</f>
        <v>41</v>
      </c>
      <c r="J357" s="40">
        <f>SUMIF(Entrada_Dados_Ano_2012!$C$264:$C$501,D357,Entrada_Dados_Ano_2012!$I$264:$I$501)</f>
        <v>0</v>
      </c>
      <c r="K357" s="40">
        <f>SUMIF(Entrada_Dados_Ano_2012!$C$264:$C$501,D357,Entrada_Dados_Ano_2012!$J$264:$J$501)</f>
        <v>0</v>
      </c>
      <c r="L357" s="40">
        <f>SUMIF(Entrada_Dados_Ano_2012!$C$264:$C$501,D357,Entrada_Dados_Ano_2012!$K$264:$K$501)</f>
        <v>8</v>
      </c>
      <c r="M357" s="40">
        <f>SUMIF(Entrada_Dados_Ano_2012!$C$264:$C$501,D357,Entrada_Dados_Ano_2012!$L$264:$L$501)</f>
        <v>0</v>
      </c>
      <c r="N357" s="40">
        <f>SUMIF(Entrada_Dados_Ano_2012!$C$264:$C$501,D357,Entrada_Dados_Ano_2012!$M$264:$M$501)</f>
        <v>0</v>
      </c>
      <c r="O357" s="40">
        <f>SUMIF(Entrada_Dados_Ano_2012!$C$264:$C$501,D357,Entrada_Dados_Ano_2012!$N$264:$N$501)</f>
        <v>0</v>
      </c>
      <c r="P357" s="40">
        <f>SUMIF(Entrada_Dados_Ano_2012!$C$264:$C$501,D357,Entrada_Dados_Ano_2012!$O$264:$O$501)</f>
        <v>0</v>
      </c>
      <c r="Q357" s="40">
        <f>SUMIF(Entrada_Dados_Ano_2012!$C$264:$C$501,D357,Entrada_Dados_Ano_2012!$P$264:$P$501)</f>
        <v>0</v>
      </c>
      <c r="R357" s="40">
        <f>SUMIF(Entrada_Dados_Ano_2012!$C$264:$C$501,D357,Entrada_Dados_Ano_2012!$Q$264:$Q$501)</f>
        <v>0</v>
      </c>
      <c r="S357" s="40">
        <f>SUMIF(Entrada_Dados_Ano_2012!$C$264:$C$501,D357,Entrada_Dados_Ano_2012!$R$264:$R$501)</f>
        <v>30</v>
      </c>
      <c r="T357" s="145">
        <f>SUMIF(Entrada_Dados_Ano_2012!$C$264:$C$501,D357,Entrada_Dados_Ano_2012!$S$264:$S$501)</f>
        <v>0</v>
      </c>
      <c r="U357" s="142">
        <f>SUMIF(Entrada_Dados_Ano_2012!$C$264:$C$501,D357,Entrada_Dados_Ano_2012!$Y$264:$Y$501)</f>
        <v>0</v>
      </c>
      <c r="V357" s="40">
        <f>SUMIF(Entrada_Dados_Ano_2012!$C$264:$C$501,D357,Entrada_Dados_Ano_2012!$Z$264:$Z$501)</f>
        <v>0</v>
      </c>
      <c r="W357" s="40">
        <f>SUMIF(Entrada_Dados_Ano_2012!$C$264:$C$501,D357,Entrada_Dados_Ano_2012!$AA$264:$AA$501)</f>
        <v>0</v>
      </c>
      <c r="X357" s="40">
        <f>SUMIF(Entrada_Dados_Ano_2012!$C$264:$C$501,D357,Entrada_Dados_Ano_2012!$AB$264:$AB$501)</f>
        <v>21</v>
      </c>
      <c r="Y357" s="40">
        <f>SUMIF(Entrada_Dados_Ano_2012!$C$264:$C$501,D357,Entrada_Dados_Ano_2012!$AC$264:$AC$501)</f>
        <v>41</v>
      </c>
      <c r="Z357" s="40">
        <f>SUMIF(Entrada_Dados_Ano_2012!$C$264:$C$501,D357,Entrada_Dados_Ano_2012!$AD$264:$AD$501)</f>
        <v>0</v>
      </c>
      <c r="AA357" s="40">
        <f>SUMIF(Entrada_Dados_Ano_2012!$C$264:$C$501,D357,Entrada_Dados_Ano_2012!$AE$264:$AE$501)</f>
        <v>0</v>
      </c>
      <c r="AB357" s="40">
        <f>SUMIF(Entrada_Dados_Ano_2012!$C$264:$C$501,D357,Entrada_Dados_Ano_2012!$AF$264:$AF$501)</f>
        <v>8</v>
      </c>
      <c r="AC357" s="40">
        <f>SUMIF(Entrada_Dados_Ano_2012!$C$264:$C$501,D357,Entrada_Dados_Ano_2012!$AG$264:$AG$501)</f>
        <v>0</v>
      </c>
      <c r="AD357" s="40">
        <f>SUMIF(Entrada_Dados_Ano_2012!$C$264:$C$501,D357,Entrada_Dados_Ano_2012!$AH$264:$AH$501)</f>
        <v>0</v>
      </c>
      <c r="AE357" s="40">
        <f>SUMIF(Entrada_Dados_Ano_2012!$C$264:$C$501,D357,Entrada_Dados_Ano_2012!$AI$264:$AI$501)</f>
        <v>0</v>
      </c>
      <c r="AF357" s="40">
        <f>SUMIF(Entrada_Dados_Ano_2012!$C$264:$C$501,D357,Entrada_Dados_Ano_2012!$AJ$264:$AJ$501)</f>
        <v>0</v>
      </c>
      <c r="AG357" s="40">
        <f>SUMIF(Entrada_Dados_Ano_2012!$C$264:$C$501,D357,Entrada_Dados_Ano_2012!$AK$264:$AK$501)</f>
        <v>0</v>
      </c>
      <c r="AH357" s="40">
        <f>SUMIF(Entrada_Dados_Ano_2012!$C$264:$C$501,D357,Entrada_Dados_Ano_2012!$AL$264:$AL$501)</f>
        <v>0</v>
      </c>
      <c r="AI357" s="40">
        <f>SUMIF(Entrada_Dados_Ano_2012!$C$264:$C$501,D357,Entrada_Dados_Ano_2012!$AM$264:$AM$501)</f>
        <v>30</v>
      </c>
      <c r="AJ357" s="145">
        <f>SUMIF(Entrada_Dados_Ano_2012!$C$264:$C$501,D357,Entrada_Dados_Ano_2012!$AN$264:$AN$501)</f>
        <v>0</v>
      </c>
      <c r="AK357" s="142">
        <f>SUMIF(Entrada_Dados_Ano_2012!$C$264:$C$501,D357,Entrada_Dados_Ano_2012!$AT$264:$AT$501)</f>
        <v>0</v>
      </c>
      <c r="AL357" s="40">
        <f>SUMIF(Entrada_Dados_Ano_2012!$C$264:$C$501,D357,Entrada_Dados_Ano_2012!$AU$264:$AU$501)</f>
        <v>0</v>
      </c>
      <c r="AM357" s="40">
        <f>SUMIF(Entrada_Dados_Ano_2012!$C$264:$C$501,D357,Entrada_Dados_Ano_2012!$AV$264:$AV$501)</f>
        <v>0</v>
      </c>
      <c r="AN357" s="40">
        <f>SUMIF(Entrada_Dados_Ano_2012!$C$264:$C$501,D357,Entrada_Dados_Ano_2012!$AW$264:$AW$501)</f>
        <v>83</v>
      </c>
      <c r="AO357" s="40">
        <f>SUMIF(Entrada_Dados_Ano_2012!$C$264:$C$501,D357,Entrada_Dados_Ano_2012!$AX$264:$AX$501)</f>
        <v>695</v>
      </c>
      <c r="AP357" s="40">
        <f>SUMIF(Entrada_Dados_Ano_2012!$C$264:$C$501,D357,Entrada_Dados_Ano_2012!$AY$264:$AY$501)</f>
        <v>0</v>
      </c>
      <c r="AQ357" s="40">
        <f>SUMIF(Entrada_Dados_Ano_2012!$C$264:$C$501,D357,Entrada_Dados_Ano_2012!$AZ$264:$AZ$501)</f>
        <v>0</v>
      </c>
      <c r="AR357" s="40">
        <f>SUMIF(Entrada_Dados_Ano_2012!$C$264:$C$501,D357,Entrada_Dados_Ano_2012!$BA$264:$BA$501)</f>
        <v>230</v>
      </c>
      <c r="AS357" s="40">
        <f>SUMIF(Entrada_Dados_Ano_2012!$C$264:$C$501,D357,Entrada_Dados_Ano_2012!$BB$264:$BB$501)</f>
        <v>0</v>
      </c>
      <c r="AT357" s="40">
        <f>SUMIF(Entrada_Dados_Ano_2012!$C$264:$C$501,D357,Entrada_Dados_Ano_2012!$BC$264:$BC$501)</f>
        <v>0</v>
      </c>
      <c r="AU357" s="40">
        <f>SUMIF(Entrada_Dados_Ano_2012!$C$264:$C$501,D357,Entrada_Dados_Ano_2012!$BD$264:$BD$501)</f>
        <v>0</v>
      </c>
      <c r="AV357" s="40">
        <f>SUMIF(Entrada_Dados_Ano_2012!$C$264:$C$501,D357,Entrada_Dados_Ano_2012!$BE$264:$BE$501)</f>
        <v>0</v>
      </c>
      <c r="AW357" s="40">
        <f>SUMIF(Entrada_Dados_Ano_2012!$C$264:$C$501,D357,Entrada_Dados_Ano_2012!$BF$264:$BF$501)</f>
        <v>0</v>
      </c>
      <c r="AX357" s="40">
        <f>SUMIF(Entrada_Dados_Ano_2012!$C$264:$C$501,D357,Entrada_Dados_Ano_2012!$BG$264:$BG$501)</f>
        <v>0</v>
      </c>
      <c r="AY357" s="40">
        <f>SUMIF(Entrada_Dados_Ano_2012!$C$264:$C$501,D357,Entrada_Dados_Ano_2012!$BH$264:$BH$501)</f>
        <v>341</v>
      </c>
      <c r="AZ357" s="40">
        <f>SUMIF(Entrada_Dados_Ano_2012!$C$264:$C$501,D357,Entrada_Dados_Ano_2012!$BI$264:$BI$501)</f>
        <v>0</v>
      </c>
      <c r="BA357" s="55"/>
    </row>
    <row r="358" spans="1:53" ht="12.75" customHeight="1" x14ac:dyDescent="0.2">
      <c r="A358" s="123"/>
      <c r="B358" s="124">
        <v>97</v>
      </c>
      <c r="C358" s="121" t="s">
        <v>375</v>
      </c>
      <c r="D358" s="126" t="s">
        <v>150</v>
      </c>
      <c r="E358" s="40">
        <f>SUMIF(Entrada_Dados_Ano_2012!$C$264:$C$501,D358,Entrada_Dados_Ano_2012!$D$264:$D$501)</f>
        <v>0</v>
      </c>
      <c r="F358" s="40">
        <f>SUMIF(Entrada_Dados_Ano_2012!$C$264:$C$501,D358,Entrada_Dados_Ano_2012!$E$264:$E$501)</f>
        <v>12</v>
      </c>
      <c r="G358" s="40">
        <f>SUMIF(Entrada_Dados_Ano_2012!$C$264:$C$501,D358,Entrada_Dados_Ano_2012!$F$264:$F$501)</f>
        <v>0</v>
      </c>
      <c r="H358" s="40">
        <f>SUMIF(Entrada_Dados_Ano_2012!$C$264:$C$501,D358,Entrada_Dados_Ano_2012!$G$264:$G$501)</f>
        <v>200</v>
      </c>
      <c r="I358" s="40">
        <f>SUMIF(Entrada_Dados_Ano_2012!$C$264:$C$501,D358,Entrada_Dados_Ano_2012!$H$264:$H$501)</f>
        <v>40</v>
      </c>
      <c r="J358" s="40">
        <f>SUMIF(Entrada_Dados_Ano_2012!$C$264:$C$501,D358,Entrada_Dados_Ano_2012!$I$264:$I$501)</f>
        <v>0</v>
      </c>
      <c r="K358" s="40">
        <f>SUMIF(Entrada_Dados_Ano_2012!$C$264:$C$501,D358,Entrada_Dados_Ano_2012!$J$264:$J$501)</f>
        <v>0</v>
      </c>
      <c r="L358" s="40">
        <f>SUMIF(Entrada_Dados_Ano_2012!$C$264:$C$501,D358,Entrada_Dados_Ano_2012!$K$264:$K$501)</f>
        <v>85</v>
      </c>
      <c r="M358" s="40">
        <f>SUMIF(Entrada_Dados_Ano_2012!$C$264:$C$501,D358,Entrada_Dados_Ano_2012!$L$264:$L$501)</f>
        <v>20</v>
      </c>
      <c r="N358" s="40">
        <f>SUMIF(Entrada_Dados_Ano_2012!$C$264:$C$501,D358,Entrada_Dados_Ano_2012!$M$264:$M$501)</f>
        <v>0</v>
      </c>
      <c r="O358" s="40">
        <f>SUMIF(Entrada_Dados_Ano_2012!$C$264:$C$501,D358,Entrada_Dados_Ano_2012!$N$264:$N$501)</f>
        <v>0</v>
      </c>
      <c r="P358" s="40">
        <f>SUMIF(Entrada_Dados_Ano_2012!$C$264:$C$501,D358,Entrada_Dados_Ano_2012!$O$264:$O$501)</f>
        <v>0</v>
      </c>
      <c r="Q358" s="40">
        <f>SUMIF(Entrada_Dados_Ano_2012!$C$264:$C$501,D358,Entrada_Dados_Ano_2012!$P$264:$P$501)</f>
        <v>0</v>
      </c>
      <c r="R358" s="40">
        <f>SUMIF(Entrada_Dados_Ano_2012!$C$264:$C$501,D358,Entrada_Dados_Ano_2012!$Q$264:$Q$501)</f>
        <v>0</v>
      </c>
      <c r="S358" s="40">
        <f>SUMIF(Entrada_Dados_Ano_2012!$C$264:$C$501,D358,Entrada_Dados_Ano_2012!$R$264:$R$501)</f>
        <v>59</v>
      </c>
      <c r="T358" s="145">
        <f>SUMIF(Entrada_Dados_Ano_2012!$C$264:$C$501,D358,Entrada_Dados_Ano_2012!$S$264:$S$501)</f>
        <v>2</v>
      </c>
      <c r="U358" s="142">
        <f>SUMIF(Entrada_Dados_Ano_2012!$C$264:$C$501,D358,Entrada_Dados_Ano_2012!$Y$264:$Y$501)</f>
        <v>0</v>
      </c>
      <c r="V358" s="40">
        <f>SUMIF(Entrada_Dados_Ano_2012!$C$264:$C$501,D358,Entrada_Dados_Ano_2012!$Z$264:$Z$501)</f>
        <v>12</v>
      </c>
      <c r="W358" s="40">
        <f>SUMIF(Entrada_Dados_Ano_2012!$C$264:$C$501,D358,Entrada_Dados_Ano_2012!$AA$264:$AA$501)</f>
        <v>0</v>
      </c>
      <c r="X358" s="40">
        <f>SUMIF(Entrada_Dados_Ano_2012!$C$264:$C$501,D358,Entrada_Dados_Ano_2012!$AB$264:$AB$501)</f>
        <v>200</v>
      </c>
      <c r="Y358" s="40">
        <f>SUMIF(Entrada_Dados_Ano_2012!$C$264:$C$501,D358,Entrada_Dados_Ano_2012!$AC$264:$AC$501)</f>
        <v>40</v>
      </c>
      <c r="Z358" s="40">
        <f>SUMIF(Entrada_Dados_Ano_2012!$C$264:$C$501,D358,Entrada_Dados_Ano_2012!$AD$264:$AD$501)</f>
        <v>0</v>
      </c>
      <c r="AA358" s="40">
        <f>SUMIF(Entrada_Dados_Ano_2012!$C$264:$C$501,D358,Entrada_Dados_Ano_2012!$AE$264:$AE$501)</f>
        <v>0</v>
      </c>
      <c r="AB358" s="40">
        <f>SUMIF(Entrada_Dados_Ano_2012!$C$264:$C$501,D358,Entrada_Dados_Ano_2012!$AF$264:$AF$501)</f>
        <v>85</v>
      </c>
      <c r="AC358" s="40">
        <f>SUMIF(Entrada_Dados_Ano_2012!$C$264:$C$501,D358,Entrada_Dados_Ano_2012!$AG$264:$AG$501)</f>
        <v>20</v>
      </c>
      <c r="AD358" s="40">
        <f>SUMIF(Entrada_Dados_Ano_2012!$C$264:$C$501,D358,Entrada_Dados_Ano_2012!$AH$264:$AH$501)</f>
        <v>0</v>
      </c>
      <c r="AE358" s="40">
        <f>SUMIF(Entrada_Dados_Ano_2012!$C$264:$C$501,D358,Entrada_Dados_Ano_2012!$AI$264:$AI$501)</f>
        <v>0</v>
      </c>
      <c r="AF358" s="40">
        <f>SUMIF(Entrada_Dados_Ano_2012!$C$264:$C$501,D358,Entrada_Dados_Ano_2012!$AJ$264:$AJ$501)</f>
        <v>0</v>
      </c>
      <c r="AG358" s="40">
        <f>SUMIF(Entrada_Dados_Ano_2012!$C$264:$C$501,D358,Entrada_Dados_Ano_2012!$AK$264:$AK$501)</f>
        <v>0</v>
      </c>
      <c r="AH358" s="40">
        <f>SUMIF(Entrada_Dados_Ano_2012!$C$264:$C$501,D358,Entrada_Dados_Ano_2012!$AL$264:$AL$501)</f>
        <v>0</v>
      </c>
      <c r="AI358" s="40">
        <f>SUMIF(Entrada_Dados_Ano_2012!$C$264:$C$501,D358,Entrada_Dados_Ano_2012!$AM$264:$AM$501)</f>
        <v>59</v>
      </c>
      <c r="AJ358" s="145">
        <f>SUMIF(Entrada_Dados_Ano_2012!$C$264:$C$501,D358,Entrada_Dados_Ano_2012!$AN$264:$AN$501)</f>
        <v>2</v>
      </c>
      <c r="AK358" s="142">
        <f>SUMIF(Entrada_Dados_Ano_2012!$C$264:$C$501,D358,Entrada_Dados_Ano_2012!$AT$264:$AT$501)</f>
        <v>0</v>
      </c>
      <c r="AL358" s="40">
        <f>SUMIF(Entrada_Dados_Ano_2012!$C$264:$C$501,D358,Entrada_Dados_Ano_2012!$AU$264:$AU$501)</f>
        <v>230</v>
      </c>
      <c r="AM358" s="40">
        <f>SUMIF(Entrada_Dados_Ano_2012!$C$264:$C$501,D358,Entrada_Dados_Ano_2012!$AV$264:$AV$501)</f>
        <v>0</v>
      </c>
      <c r="AN358" s="40">
        <f>SUMIF(Entrada_Dados_Ano_2012!$C$264:$C$501,D358,Entrada_Dados_Ano_2012!$AW$264:$AW$501)</f>
        <v>300</v>
      </c>
      <c r="AO358" s="40">
        <f>SUMIF(Entrada_Dados_Ano_2012!$C$264:$C$501,D358,Entrada_Dados_Ano_2012!$AX$264:$AX$501)</f>
        <v>800</v>
      </c>
      <c r="AP358" s="40">
        <f>SUMIF(Entrada_Dados_Ano_2012!$C$264:$C$501,D358,Entrada_Dados_Ano_2012!$AY$264:$AY$501)</f>
        <v>0</v>
      </c>
      <c r="AQ358" s="40">
        <f>SUMIF(Entrada_Dados_Ano_2012!$C$264:$C$501,D358,Entrada_Dados_Ano_2012!$AZ$264:$AZ$501)</f>
        <v>0</v>
      </c>
      <c r="AR358" s="40">
        <f>SUMIF(Entrada_Dados_Ano_2012!$C$264:$C$501,D358,Entrada_Dados_Ano_2012!$BA$264:$BA$501)</f>
        <v>1350</v>
      </c>
      <c r="AS358" s="40">
        <f>SUMIF(Entrada_Dados_Ano_2012!$C$264:$C$501,D358,Entrada_Dados_Ano_2012!$BB$264:$BB$501)</f>
        <v>360</v>
      </c>
      <c r="AT358" s="40">
        <f>SUMIF(Entrada_Dados_Ano_2012!$C$264:$C$501,D358,Entrada_Dados_Ano_2012!$BC$264:$BC$501)</f>
        <v>0</v>
      </c>
      <c r="AU358" s="40">
        <f>SUMIF(Entrada_Dados_Ano_2012!$C$264:$C$501,D358,Entrada_Dados_Ano_2012!$BD$264:$BD$501)</f>
        <v>0</v>
      </c>
      <c r="AV358" s="40">
        <f>SUMIF(Entrada_Dados_Ano_2012!$C$264:$C$501,D358,Entrada_Dados_Ano_2012!$BE$264:$BE$501)</f>
        <v>0</v>
      </c>
      <c r="AW358" s="40">
        <f>SUMIF(Entrada_Dados_Ano_2012!$C$264:$C$501,D358,Entrada_Dados_Ano_2012!$BF$264:$BF$501)</f>
        <v>0</v>
      </c>
      <c r="AX358" s="40">
        <f>SUMIF(Entrada_Dados_Ano_2012!$C$264:$C$501,D358,Entrada_Dados_Ano_2012!$BG$264:$BG$501)</f>
        <v>0</v>
      </c>
      <c r="AY358" s="40">
        <f>SUMIF(Entrada_Dados_Ano_2012!$C$264:$C$501,D358,Entrada_Dados_Ano_2012!$BH$264:$BH$501)</f>
        <v>540</v>
      </c>
      <c r="AZ358" s="40">
        <f>SUMIF(Entrada_Dados_Ano_2012!$C$264:$C$501,D358,Entrada_Dados_Ano_2012!$BI$264:$BI$501)</f>
        <v>47</v>
      </c>
      <c r="BA358" s="55"/>
    </row>
    <row r="359" spans="1:53" ht="12.75" customHeight="1" x14ac:dyDescent="0.2">
      <c r="A359" s="123"/>
      <c r="B359" s="124">
        <v>98</v>
      </c>
      <c r="C359" s="121" t="s">
        <v>45</v>
      </c>
      <c r="D359" s="126" t="s">
        <v>151</v>
      </c>
      <c r="E359" s="40">
        <f>SUMIF(Entrada_Dados_Ano_2012!$C$264:$C$501,D359,Entrada_Dados_Ano_2012!$D$264:$D$501)</f>
        <v>0</v>
      </c>
      <c r="F359" s="40">
        <f>SUMIF(Entrada_Dados_Ano_2012!$C$264:$C$501,D359,Entrada_Dados_Ano_2012!$E$264:$E$501)</f>
        <v>35</v>
      </c>
      <c r="G359" s="40">
        <f>SUMIF(Entrada_Dados_Ano_2012!$C$264:$C$501,D359,Entrada_Dados_Ano_2012!$F$264:$F$501)</f>
        <v>0</v>
      </c>
      <c r="H359" s="40">
        <f>SUMIF(Entrada_Dados_Ano_2012!$C$264:$C$501,D359,Entrada_Dados_Ano_2012!$G$264:$G$501)</f>
        <v>0</v>
      </c>
      <c r="I359" s="40">
        <f>SUMIF(Entrada_Dados_Ano_2012!$C$264:$C$501,D359,Entrada_Dados_Ano_2012!$H$264:$H$501)</f>
        <v>0</v>
      </c>
      <c r="J359" s="40">
        <f>SUMIF(Entrada_Dados_Ano_2012!$C$264:$C$501,D359,Entrada_Dados_Ano_2012!$I$264:$I$501)</f>
        <v>0</v>
      </c>
      <c r="K359" s="40">
        <f>SUMIF(Entrada_Dados_Ano_2012!$C$264:$C$501,D359,Entrada_Dados_Ano_2012!$J$264:$J$501)</f>
        <v>0</v>
      </c>
      <c r="L359" s="40">
        <f>SUMIF(Entrada_Dados_Ano_2012!$C$264:$C$501,D359,Entrada_Dados_Ano_2012!$K$264:$K$501)</f>
        <v>68</v>
      </c>
      <c r="M359" s="40">
        <f>SUMIF(Entrada_Dados_Ano_2012!$C$264:$C$501,D359,Entrada_Dados_Ano_2012!$L$264:$L$501)</f>
        <v>0</v>
      </c>
      <c r="N359" s="40">
        <f>SUMIF(Entrada_Dados_Ano_2012!$C$264:$C$501,D359,Entrada_Dados_Ano_2012!$M$264:$M$501)</f>
        <v>0</v>
      </c>
      <c r="O359" s="40">
        <f>SUMIF(Entrada_Dados_Ano_2012!$C$264:$C$501,D359,Entrada_Dados_Ano_2012!$N$264:$N$501)</f>
        <v>0</v>
      </c>
      <c r="P359" s="40">
        <f>SUMIF(Entrada_Dados_Ano_2012!$C$264:$C$501,D359,Entrada_Dados_Ano_2012!$O$264:$O$501)</f>
        <v>0</v>
      </c>
      <c r="Q359" s="40">
        <f>SUMIF(Entrada_Dados_Ano_2012!$C$264:$C$501,D359,Entrada_Dados_Ano_2012!$P$264:$P$501)</f>
        <v>0</v>
      </c>
      <c r="R359" s="40">
        <f>SUMIF(Entrada_Dados_Ano_2012!$C$264:$C$501,D359,Entrada_Dados_Ano_2012!$Q$264:$Q$501)</f>
        <v>0</v>
      </c>
      <c r="S359" s="40">
        <f>SUMIF(Entrada_Dados_Ano_2012!$C$264:$C$501,D359,Entrada_Dados_Ano_2012!$R$264:$R$501)</f>
        <v>0</v>
      </c>
      <c r="T359" s="145">
        <f>SUMIF(Entrada_Dados_Ano_2012!$C$264:$C$501,D359,Entrada_Dados_Ano_2012!$S$264:$S$501)</f>
        <v>0</v>
      </c>
      <c r="U359" s="142">
        <f>SUMIF(Entrada_Dados_Ano_2012!$C$264:$C$501,D359,Entrada_Dados_Ano_2012!$Y$264:$Y$501)</f>
        <v>0</v>
      </c>
      <c r="V359" s="40">
        <f>SUMIF(Entrada_Dados_Ano_2012!$C$264:$C$501,D359,Entrada_Dados_Ano_2012!$Z$264:$Z$501)</f>
        <v>35</v>
      </c>
      <c r="W359" s="40">
        <f>SUMIF(Entrada_Dados_Ano_2012!$C$264:$C$501,D359,Entrada_Dados_Ano_2012!$AA$264:$AA$501)</f>
        <v>0</v>
      </c>
      <c r="X359" s="40">
        <f>SUMIF(Entrada_Dados_Ano_2012!$C$264:$C$501,D359,Entrada_Dados_Ano_2012!$AB$264:$AB$501)</f>
        <v>0</v>
      </c>
      <c r="Y359" s="40">
        <f>SUMIF(Entrada_Dados_Ano_2012!$C$264:$C$501,D359,Entrada_Dados_Ano_2012!$AC$264:$AC$501)</f>
        <v>0</v>
      </c>
      <c r="Z359" s="40">
        <f>SUMIF(Entrada_Dados_Ano_2012!$C$264:$C$501,D359,Entrada_Dados_Ano_2012!$AD$264:$AD$501)</f>
        <v>0</v>
      </c>
      <c r="AA359" s="40">
        <f>SUMIF(Entrada_Dados_Ano_2012!$C$264:$C$501,D359,Entrada_Dados_Ano_2012!$AE$264:$AE$501)</f>
        <v>0</v>
      </c>
      <c r="AB359" s="40">
        <f>SUMIF(Entrada_Dados_Ano_2012!$C$264:$C$501,D359,Entrada_Dados_Ano_2012!$AF$264:$AF$501)</f>
        <v>68</v>
      </c>
      <c r="AC359" s="40">
        <f>SUMIF(Entrada_Dados_Ano_2012!$C$264:$C$501,D359,Entrada_Dados_Ano_2012!$AG$264:$AG$501)</f>
        <v>0</v>
      </c>
      <c r="AD359" s="40">
        <f>SUMIF(Entrada_Dados_Ano_2012!$C$264:$C$501,D359,Entrada_Dados_Ano_2012!$AH$264:$AH$501)</f>
        <v>0</v>
      </c>
      <c r="AE359" s="40">
        <f>SUMIF(Entrada_Dados_Ano_2012!$C$264:$C$501,D359,Entrada_Dados_Ano_2012!$AI$264:$AI$501)</f>
        <v>0</v>
      </c>
      <c r="AF359" s="40">
        <f>SUMIF(Entrada_Dados_Ano_2012!$C$264:$C$501,D359,Entrada_Dados_Ano_2012!$AJ$264:$AJ$501)</f>
        <v>0</v>
      </c>
      <c r="AG359" s="40">
        <f>SUMIF(Entrada_Dados_Ano_2012!$C$264:$C$501,D359,Entrada_Dados_Ano_2012!$AK$264:$AK$501)</f>
        <v>0</v>
      </c>
      <c r="AH359" s="40">
        <f>SUMIF(Entrada_Dados_Ano_2012!$C$264:$C$501,D359,Entrada_Dados_Ano_2012!$AL$264:$AL$501)</f>
        <v>0</v>
      </c>
      <c r="AI359" s="40">
        <f>SUMIF(Entrada_Dados_Ano_2012!$C$264:$C$501,D359,Entrada_Dados_Ano_2012!$AM$264:$AM$501)</f>
        <v>0</v>
      </c>
      <c r="AJ359" s="145">
        <f>SUMIF(Entrada_Dados_Ano_2012!$C$264:$C$501,D359,Entrada_Dados_Ano_2012!$AN$264:$AN$501)</f>
        <v>0</v>
      </c>
      <c r="AK359" s="142">
        <f>SUMIF(Entrada_Dados_Ano_2012!$C$264:$C$501,D359,Entrada_Dados_Ano_2012!$AT$264:$AT$501)</f>
        <v>0</v>
      </c>
      <c r="AL359" s="40">
        <f>SUMIF(Entrada_Dados_Ano_2012!$C$264:$C$501,D359,Entrada_Dados_Ano_2012!$AU$264:$AU$501)</f>
        <v>280</v>
      </c>
      <c r="AM359" s="40">
        <f>SUMIF(Entrada_Dados_Ano_2012!$C$264:$C$501,D359,Entrada_Dados_Ano_2012!$AV$264:$AV$501)</f>
        <v>0</v>
      </c>
      <c r="AN359" s="40">
        <f>SUMIF(Entrada_Dados_Ano_2012!$C$264:$C$501,D359,Entrada_Dados_Ano_2012!$AW$264:$AW$501)</f>
        <v>0</v>
      </c>
      <c r="AO359" s="40">
        <f>SUMIF(Entrada_Dados_Ano_2012!$C$264:$C$501,D359,Entrada_Dados_Ano_2012!$AX$264:$AX$501)</f>
        <v>0</v>
      </c>
      <c r="AP359" s="40">
        <f>SUMIF(Entrada_Dados_Ano_2012!$C$264:$C$501,D359,Entrada_Dados_Ano_2012!$AY$264:$AY$501)</f>
        <v>0</v>
      </c>
      <c r="AQ359" s="40">
        <f>SUMIF(Entrada_Dados_Ano_2012!$C$264:$C$501,D359,Entrada_Dados_Ano_2012!$AZ$264:$AZ$501)</f>
        <v>0</v>
      </c>
      <c r="AR359" s="40">
        <f>SUMIF(Entrada_Dados_Ano_2012!$C$264:$C$501,D359,Entrada_Dados_Ano_2012!$BA$264:$BA$501)</f>
        <v>2040</v>
      </c>
      <c r="AS359" s="40">
        <f>SUMIF(Entrada_Dados_Ano_2012!$C$264:$C$501,D359,Entrada_Dados_Ano_2012!$BB$264:$BB$501)</f>
        <v>0</v>
      </c>
      <c r="AT359" s="40">
        <f>SUMIF(Entrada_Dados_Ano_2012!$C$264:$C$501,D359,Entrada_Dados_Ano_2012!$BC$264:$BC$501)</f>
        <v>0</v>
      </c>
      <c r="AU359" s="40">
        <f>SUMIF(Entrada_Dados_Ano_2012!$C$264:$C$501,D359,Entrada_Dados_Ano_2012!$BD$264:$BD$501)</f>
        <v>0</v>
      </c>
      <c r="AV359" s="40">
        <f>SUMIF(Entrada_Dados_Ano_2012!$C$264:$C$501,D359,Entrada_Dados_Ano_2012!$BE$264:$BE$501)</f>
        <v>0</v>
      </c>
      <c r="AW359" s="40">
        <f>SUMIF(Entrada_Dados_Ano_2012!$C$264:$C$501,D359,Entrada_Dados_Ano_2012!$BF$264:$BF$501)</f>
        <v>0</v>
      </c>
      <c r="AX359" s="40">
        <f>SUMIF(Entrada_Dados_Ano_2012!$C$264:$C$501,D359,Entrada_Dados_Ano_2012!$BG$264:$BG$501)</f>
        <v>0</v>
      </c>
      <c r="AY359" s="40">
        <f>SUMIF(Entrada_Dados_Ano_2012!$C$264:$C$501,D359,Entrada_Dados_Ano_2012!$BH$264:$BH$501)</f>
        <v>0</v>
      </c>
      <c r="AZ359" s="40">
        <f>SUMIF(Entrada_Dados_Ano_2012!$C$264:$C$501,D359,Entrada_Dados_Ano_2012!$BI$264:$BI$501)</f>
        <v>0</v>
      </c>
      <c r="BA359" s="55"/>
    </row>
    <row r="360" spans="1:53" ht="12.75" customHeight="1" x14ac:dyDescent="0.2">
      <c r="A360" s="123"/>
      <c r="B360" s="124">
        <v>99</v>
      </c>
      <c r="C360" s="121" t="s">
        <v>376</v>
      </c>
      <c r="D360" s="126" t="s">
        <v>152</v>
      </c>
      <c r="E360" s="40">
        <f>SUMIF(Entrada_Dados_Ano_2012!$C$264:$C$501,D360,Entrada_Dados_Ano_2012!$D$264:$D$501)</f>
        <v>0</v>
      </c>
      <c r="F360" s="40">
        <f>SUMIF(Entrada_Dados_Ano_2012!$C$264:$C$501,D360,Entrada_Dados_Ano_2012!$E$264:$E$501)</f>
        <v>60</v>
      </c>
      <c r="G360" s="40">
        <f>SUMIF(Entrada_Dados_Ano_2012!$C$264:$C$501,D360,Entrada_Dados_Ano_2012!$F$264:$F$501)</f>
        <v>72</v>
      </c>
      <c r="H360" s="40">
        <f>SUMIF(Entrada_Dados_Ano_2012!$C$264:$C$501,D360,Entrada_Dados_Ano_2012!$G$264:$G$501)</f>
        <v>0</v>
      </c>
      <c r="I360" s="40">
        <f>SUMIF(Entrada_Dados_Ano_2012!$C$264:$C$501,D360,Entrada_Dados_Ano_2012!$H$264:$H$501)</f>
        <v>0</v>
      </c>
      <c r="J360" s="40">
        <f>SUMIF(Entrada_Dados_Ano_2012!$C$264:$C$501,D360,Entrada_Dados_Ano_2012!$I$264:$I$501)</f>
        <v>0</v>
      </c>
      <c r="K360" s="40">
        <f>SUMIF(Entrada_Dados_Ano_2012!$C$264:$C$501,D360,Entrada_Dados_Ano_2012!$J$264:$J$501)</f>
        <v>0</v>
      </c>
      <c r="L360" s="40">
        <f>SUMIF(Entrada_Dados_Ano_2012!$C$264:$C$501,D360,Entrada_Dados_Ano_2012!$K$264:$K$501)</f>
        <v>13</v>
      </c>
      <c r="M360" s="40">
        <f>SUMIF(Entrada_Dados_Ano_2012!$C$264:$C$501,D360,Entrada_Dados_Ano_2012!$L$264:$L$501)</f>
        <v>0</v>
      </c>
      <c r="N360" s="40">
        <f>SUMIF(Entrada_Dados_Ano_2012!$C$264:$C$501,D360,Entrada_Dados_Ano_2012!$M$264:$M$501)</f>
        <v>0</v>
      </c>
      <c r="O360" s="40">
        <f>SUMIF(Entrada_Dados_Ano_2012!$C$264:$C$501,D360,Entrada_Dados_Ano_2012!$N$264:$N$501)</f>
        <v>0</v>
      </c>
      <c r="P360" s="40">
        <f>SUMIF(Entrada_Dados_Ano_2012!$C$264:$C$501,D360,Entrada_Dados_Ano_2012!$O$264:$O$501)</f>
        <v>0</v>
      </c>
      <c r="Q360" s="40">
        <f>SUMIF(Entrada_Dados_Ano_2012!$C$264:$C$501,D360,Entrada_Dados_Ano_2012!$P$264:$P$501)</f>
        <v>0</v>
      </c>
      <c r="R360" s="40">
        <f>SUMIF(Entrada_Dados_Ano_2012!$C$264:$C$501,D360,Entrada_Dados_Ano_2012!$Q$264:$Q$501)</f>
        <v>0</v>
      </c>
      <c r="S360" s="40">
        <f>SUMIF(Entrada_Dados_Ano_2012!$C$264:$C$501,D360,Entrada_Dados_Ano_2012!$R$264:$R$501)</f>
        <v>0</v>
      </c>
      <c r="T360" s="145">
        <f>SUMIF(Entrada_Dados_Ano_2012!$C$264:$C$501,D360,Entrada_Dados_Ano_2012!$S$264:$S$501)</f>
        <v>0</v>
      </c>
      <c r="U360" s="142">
        <f>SUMIF(Entrada_Dados_Ano_2012!$C$264:$C$501,D360,Entrada_Dados_Ano_2012!$Y$264:$Y$501)</f>
        <v>0</v>
      </c>
      <c r="V360" s="40">
        <f>SUMIF(Entrada_Dados_Ano_2012!$C$264:$C$501,D360,Entrada_Dados_Ano_2012!$Z$264:$Z$501)</f>
        <v>60</v>
      </c>
      <c r="W360" s="40">
        <f>SUMIF(Entrada_Dados_Ano_2012!$C$264:$C$501,D360,Entrada_Dados_Ano_2012!$AA$264:$AA$501)</f>
        <v>72</v>
      </c>
      <c r="X360" s="40">
        <f>SUMIF(Entrada_Dados_Ano_2012!$C$264:$C$501,D360,Entrada_Dados_Ano_2012!$AB$264:$AB$501)</f>
        <v>0</v>
      </c>
      <c r="Y360" s="40">
        <f>SUMIF(Entrada_Dados_Ano_2012!$C$264:$C$501,D360,Entrada_Dados_Ano_2012!$AC$264:$AC$501)</f>
        <v>0</v>
      </c>
      <c r="Z360" s="40">
        <f>SUMIF(Entrada_Dados_Ano_2012!$C$264:$C$501,D360,Entrada_Dados_Ano_2012!$AD$264:$AD$501)</f>
        <v>0</v>
      </c>
      <c r="AA360" s="40">
        <f>SUMIF(Entrada_Dados_Ano_2012!$C$264:$C$501,D360,Entrada_Dados_Ano_2012!$AE$264:$AE$501)</f>
        <v>0</v>
      </c>
      <c r="AB360" s="40">
        <f>SUMIF(Entrada_Dados_Ano_2012!$C$264:$C$501,D360,Entrada_Dados_Ano_2012!$AF$264:$AF$501)</f>
        <v>13</v>
      </c>
      <c r="AC360" s="40">
        <f>SUMIF(Entrada_Dados_Ano_2012!$C$264:$C$501,D360,Entrada_Dados_Ano_2012!$AG$264:$AG$501)</f>
        <v>0</v>
      </c>
      <c r="AD360" s="40">
        <f>SUMIF(Entrada_Dados_Ano_2012!$C$264:$C$501,D360,Entrada_Dados_Ano_2012!$AH$264:$AH$501)</f>
        <v>0</v>
      </c>
      <c r="AE360" s="40">
        <f>SUMIF(Entrada_Dados_Ano_2012!$C$264:$C$501,D360,Entrada_Dados_Ano_2012!$AI$264:$AI$501)</f>
        <v>0</v>
      </c>
      <c r="AF360" s="40">
        <f>SUMIF(Entrada_Dados_Ano_2012!$C$264:$C$501,D360,Entrada_Dados_Ano_2012!$AJ$264:$AJ$501)</f>
        <v>0</v>
      </c>
      <c r="AG360" s="40">
        <f>SUMIF(Entrada_Dados_Ano_2012!$C$264:$C$501,D360,Entrada_Dados_Ano_2012!$AK$264:$AK$501)</f>
        <v>0</v>
      </c>
      <c r="AH360" s="40">
        <f>SUMIF(Entrada_Dados_Ano_2012!$C$264:$C$501,D360,Entrada_Dados_Ano_2012!$AL$264:$AL$501)</f>
        <v>0</v>
      </c>
      <c r="AI360" s="40">
        <f>SUMIF(Entrada_Dados_Ano_2012!$C$264:$C$501,D360,Entrada_Dados_Ano_2012!$AM$264:$AM$501)</f>
        <v>0</v>
      </c>
      <c r="AJ360" s="145">
        <f>SUMIF(Entrada_Dados_Ano_2012!$C$264:$C$501,D360,Entrada_Dados_Ano_2012!$AN$264:$AN$501)</f>
        <v>0</v>
      </c>
      <c r="AK360" s="142">
        <f>SUMIF(Entrada_Dados_Ano_2012!$C$264:$C$501,D360,Entrada_Dados_Ano_2012!$AT$264:$AT$501)</f>
        <v>0</v>
      </c>
      <c r="AL360" s="40">
        <f>SUMIF(Entrada_Dados_Ano_2012!$C$264:$C$501,D360,Entrada_Dados_Ano_2012!$AU$264:$AU$501)</f>
        <v>840</v>
      </c>
      <c r="AM360" s="40">
        <f>SUMIF(Entrada_Dados_Ano_2012!$C$264:$C$501,D360,Entrada_Dados_Ano_2012!$AV$264:$AV$501)</f>
        <v>129</v>
      </c>
      <c r="AN360" s="40">
        <f>SUMIF(Entrada_Dados_Ano_2012!$C$264:$C$501,D360,Entrada_Dados_Ano_2012!$AW$264:$AW$501)</f>
        <v>0</v>
      </c>
      <c r="AO360" s="40">
        <f>SUMIF(Entrada_Dados_Ano_2012!$C$264:$C$501,D360,Entrada_Dados_Ano_2012!$AX$264:$AX$501)</f>
        <v>0</v>
      </c>
      <c r="AP360" s="40">
        <f>SUMIF(Entrada_Dados_Ano_2012!$C$264:$C$501,D360,Entrada_Dados_Ano_2012!$AY$264:$AY$501)</f>
        <v>0</v>
      </c>
      <c r="AQ360" s="40">
        <f>SUMIF(Entrada_Dados_Ano_2012!$C$264:$C$501,D360,Entrada_Dados_Ano_2012!$AZ$264:$AZ$501)</f>
        <v>0</v>
      </c>
      <c r="AR360" s="40">
        <f>SUMIF(Entrada_Dados_Ano_2012!$C$264:$C$501,D360,Entrada_Dados_Ano_2012!$BA$264:$BA$501)</f>
        <v>163</v>
      </c>
      <c r="AS360" s="40">
        <f>SUMIF(Entrada_Dados_Ano_2012!$C$264:$C$501,D360,Entrada_Dados_Ano_2012!$BB$264:$BB$501)</f>
        <v>0</v>
      </c>
      <c r="AT360" s="40">
        <f>SUMIF(Entrada_Dados_Ano_2012!$C$264:$C$501,D360,Entrada_Dados_Ano_2012!$BC$264:$BC$501)</f>
        <v>0</v>
      </c>
      <c r="AU360" s="40">
        <f>SUMIF(Entrada_Dados_Ano_2012!$C$264:$C$501,D360,Entrada_Dados_Ano_2012!$BD$264:$BD$501)</f>
        <v>0</v>
      </c>
      <c r="AV360" s="40">
        <f>SUMIF(Entrada_Dados_Ano_2012!$C$264:$C$501,D360,Entrada_Dados_Ano_2012!$BE$264:$BE$501)</f>
        <v>0</v>
      </c>
      <c r="AW360" s="40">
        <f>SUMIF(Entrada_Dados_Ano_2012!$C$264:$C$501,D360,Entrada_Dados_Ano_2012!$BF$264:$BF$501)</f>
        <v>0</v>
      </c>
      <c r="AX360" s="40">
        <f>SUMIF(Entrada_Dados_Ano_2012!$C$264:$C$501,D360,Entrada_Dados_Ano_2012!$BG$264:$BG$501)</f>
        <v>0</v>
      </c>
      <c r="AY360" s="40">
        <f>SUMIF(Entrada_Dados_Ano_2012!$C$264:$C$501,D360,Entrada_Dados_Ano_2012!$BH$264:$BH$501)</f>
        <v>0</v>
      </c>
      <c r="AZ360" s="40">
        <f>SUMIF(Entrada_Dados_Ano_2012!$C$264:$C$501,D360,Entrada_Dados_Ano_2012!$BI$264:$BI$501)</f>
        <v>0</v>
      </c>
      <c r="BA360" s="55"/>
    </row>
    <row r="361" spans="1:53" ht="12.75" customHeight="1" x14ac:dyDescent="0.2">
      <c r="A361" s="123"/>
      <c r="B361" s="124">
        <v>100</v>
      </c>
      <c r="C361" s="121" t="s">
        <v>52</v>
      </c>
      <c r="D361" s="126" t="s">
        <v>47</v>
      </c>
      <c r="E361" s="40">
        <f>SUMIF(Entrada_Dados_Ano_2012!$C$264:$C$501,D361,Entrada_Dados_Ano_2012!$D$264:$D$501)</f>
        <v>0</v>
      </c>
      <c r="F361" s="40">
        <f>SUMIF(Entrada_Dados_Ano_2012!$C$264:$C$501,D361,Entrada_Dados_Ano_2012!$E$264:$E$501)</f>
        <v>0</v>
      </c>
      <c r="G361" s="40">
        <f>SUMIF(Entrada_Dados_Ano_2012!$C$264:$C$501,D361,Entrada_Dados_Ano_2012!$F$264:$F$501)</f>
        <v>0</v>
      </c>
      <c r="H361" s="40">
        <f>SUMIF(Entrada_Dados_Ano_2012!$C$264:$C$501,D361,Entrada_Dados_Ano_2012!$G$264:$G$501)</f>
        <v>0</v>
      </c>
      <c r="I361" s="40">
        <f>SUMIF(Entrada_Dados_Ano_2012!$C$264:$C$501,D361,Entrada_Dados_Ano_2012!$H$264:$H$501)</f>
        <v>0</v>
      </c>
      <c r="J361" s="40">
        <f>SUMIF(Entrada_Dados_Ano_2012!$C$264:$C$501,D361,Entrada_Dados_Ano_2012!$I$264:$I$501)</f>
        <v>0</v>
      </c>
      <c r="K361" s="40">
        <f>SUMIF(Entrada_Dados_Ano_2012!$C$264:$C$501,D361,Entrada_Dados_Ano_2012!$J$264:$J$501)</f>
        <v>0</v>
      </c>
      <c r="L361" s="40">
        <f>SUMIF(Entrada_Dados_Ano_2012!$C$264:$C$501,D361,Entrada_Dados_Ano_2012!$K$264:$K$501)</f>
        <v>0</v>
      </c>
      <c r="M361" s="40">
        <f>SUMIF(Entrada_Dados_Ano_2012!$C$264:$C$501,D361,Entrada_Dados_Ano_2012!$L$264:$L$501)</f>
        <v>0</v>
      </c>
      <c r="N361" s="40">
        <f>SUMIF(Entrada_Dados_Ano_2012!$C$264:$C$501,D361,Entrada_Dados_Ano_2012!$M$264:$M$501)</f>
        <v>0</v>
      </c>
      <c r="O361" s="40">
        <f>SUMIF(Entrada_Dados_Ano_2012!$C$264:$C$501,D361,Entrada_Dados_Ano_2012!$N$264:$N$501)</f>
        <v>0</v>
      </c>
      <c r="P361" s="40">
        <f>SUMIF(Entrada_Dados_Ano_2012!$C$264:$C$501,D361,Entrada_Dados_Ano_2012!$O$264:$O$501)</f>
        <v>0</v>
      </c>
      <c r="Q361" s="40">
        <f>SUMIF(Entrada_Dados_Ano_2012!$C$264:$C$501,D361,Entrada_Dados_Ano_2012!$P$264:$P$501)</f>
        <v>0</v>
      </c>
      <c r="R361" s="40">
        <f>SUMIF(Entrada_Dados_Ano_2012!$C$264:$C$501,D361,Entrada_Dados_Ano_2012!$Q$264:$Q$501)</f>
        <v>0</v>
      </c>
      <c r="S361" s="40">
        <f>SUMIF(Entrada_Dados_Ano_2012!$C$264:$C$501,D361,Entrada_Dados_Ano_2012!$R$264:$R$501)</f>
        <v>0</v>
      </c>
      <c r="T361" s="145">
        <f>SUMIF(Entrada_Dados_Ano_2012!$C$264:$C$501,D361,Entrada_Dados_Ano_2012!$S$264:$S$501)</f>
        <v>0</v>
      </c>
      <c r="U361" s="142">
        <f>SUMIF(Entrada_Dados_Ano_2012!$C$264:$C$501,D361,Entrada_Dados_Ano_2012!$Y$264:$Y$501)</f>
        <v>0</v>
      </c>
      <c r="V361" s="40">
        <f>SUMIF(Entrada_Dados_Ano_2012!$C$264:$C$501,D361,Entrada_Dados_Ano_2012!$Z$264:$Z$501)</f>
        <v>0</v>
      </c>
      <c r="W361" s="40">
        <f>SUMIF(Entrada_Dados_Ano_2012!$C$264:$C$501,D361,Entrada_Dados_Ano_2012!$AA$264:$AA$501)</f>
        <v>0</v>
      </c>
      <c r="X361" s="40">
        <f>SUMIF(Entrada_Dados_Ano_2012!$C$264:$C$501,D361,Entrada_Dados_Ano_2012!$AB$264:$AB$501)</f>
        <v>0</v>
      </c>
      <c r="Y361" s="40">
        <f>SUMIF(Entrada_Dados_Ano_2012!$C$264:$C$501,D361,Entrada_Dados_Ano_2012!$AC$264:$AC$501)</f>
        <v>0</v>
      </c>
      <c r="Z361" s="40">
        <f>SUMIF(Entrada_Dados_Ano_2012!$C$264:$C$501,D361,Entrada_Dados_Ano_2012!$AD$264:$AD$501)</f>
        <v>0</v>
      </c>
      <c r="AA361" s="40">
        <f>SUMIF(Entrada_Dados_Ano_2012!$C$264:$C$501,D361,Entrada_Dados_Ano_2012!$AE$264:$AE$501)</f>
        <v>0</v>
      </c>
      <c r="AB361" s="40">
        <f>SUMIF(Entrada_Dados_Ano_2012!$C$264:$C$501,D361,Entrada_Dados_Ano_2012!$AF$264:$AF$501)</f>
        <v>0</v>
      </c>
      <c r="AC361" s="40">
        <f>SUMIF(Entrada_Dados_Ano_2012!$C$264:$C$501,D361,Entrada_Dados_Ano_2012!$AG$264:$AG$501)</f>
        <v>0</v>
      </c>
      <c r="AD361" s="40">
        <f>SUMIF(Entrada_Dados_Ano_2012!$C$264:$C$501,D361,Entrada_Dados_Ano_2012!$AH$264:$AH$501)</f>
        <v>0</v>
      </c>
      <c r="AE361" s="40">
        <f>SUMIF(Entrada_Dados_Ano_2012!$C$264:$C$501,D361,Entrada_Dados_Ano_2012!$AI$264:$AI$501)</f>
        <v>0</v>
      </c>
      <c r="AF361" s="40">
        <f>SUMIF(Entrada_Dados_Ano_2012!$C$264:$C$501,D361,Entrada_Dados_Ano_2012!$AJ$264:$AJ$501)</f>
        <v>0</v>
      </c>
      <c r="AG361" s="40">
        <f>SUMIF(Entrada_Dados_Ano_2012!$C$264:$C$501,D361,Entrada_Dados_Ano_2012!$AK$264:$AK$501)</f>
        <v>0</v>
      </c>
      <c r="AH361" s="40">
        <f>SUMIF(Entrada_Dados_Ano_2012!$C$264:$C$501,D361,Entrada_Dados_Ano_2012!$AL$264:$AL$501)</f>
        <v>0</v>
      </c>
      <c r="AI361" s="40">
        <f>SUMIF(Entrada_Dados_Ano_2012!$C$264:$C$501,D361,Entrada_Dados_Ano_2012!$AM$264:$AM$501)</f>
        <v>0</v>
      </c>
      <c r="AJ361" s="145">
        <f>SUMIF(Entrada_Dados_Ano_2012!$C$264:$C$501,D361,Entrada_Dados_Ano_2012!$AN$264:$AN$501)</f>
        <v>0</v>
      </c>
      <c r="AK361" s="142">
        <f>SUMIF(Entrada_Dados_Ano_2012!$C$264:$C$501,D361,Entrada_Dados_Ano_2012!$AT$264:$AT$501)</f>
        <v>0</v>
      </c>
      <c r="AL361" s="40">
        <f>SUMIF(Entrada_Dados_Ano_2012!$C$264:$C$501,D361,Entrada_Dados_Ano_2012!$AU$264:$AU$501)</f>
        <v>0</v>
      </c>
      <c r="AM361" s="40">
        <f>SUMIF(Entrada_Dados_Ano_2012!$C$264:$C$501,D361,Entrada_Dados_Ano_2012!$AV$264:$AV$501)</f>
        <v>0</v>
      </c>
      <c r="AN361" s="40">
        <f>SUMIF(Entrada_Dados_Ano_2012!$C$264:$C$501,D361,Entrada_Dados_Ano_2012!$AW$264:$AW$501)</f>
        <v>0</v>
      </c>
      <c r="AO361" s="40">
        <f>SUMIF(Entrada_Dados_Ano_2012!$C$264:$C$501,D361,Entrada_Dados_Ano_2012!$AX$264:$AX$501)</f>
        <v>0</v>
      </c>
      <c r="AP361" s="40">
        <f>SUMIF(Entrada_Dados_Ano_2012!$C$264:$C$501,D361,Entrada_Dados_Ano_2012!$AY$264:$AY$501)</f>
        <v>0</v>
      </c>
      <c r="AQ361" s="40">
        <f>SUMIF(Entrada_Dados_Ano_2012!$C$264:$C$501,D361,Entrada_Dados_Ano_2012!$AZ$264:$AZ$501)</f>
        <v>0</v>
      </c>
      <c r="AR361" s="40">
        <f>SUMIF(Entrada_Dados_Ano_2012!$C$264:$C$501,D361,Entrada_Dados_Ano_2012!$BA$264:$BA$501)</f>
        <v>0</v>
      </c>
      <c r="AS361" s="40">
        <f>SUMIF(Entrada_Dados_Ano_2012!$C$264:$C$501,D361,Entrada_Dados_Ano_2012!$BB$264:$BB$501)</f>
        <v>0</v>
      </c>
      <c r="AT361" s="40">
        <f>SUMIF(Entrada_Dados_Ano_2012!$C$264:$C$501,D361,Entrada_Dados_Ano_2012!$BC$264:$BC$501)</f>
        <v>0</v>
      </c>
      <c r="AU361" s="40">
        <f>SUMIF(Entrada_Dados_Ano_2012!$C$264:$C$501,D361,Entrada_Dados_Ano_2012!$BD$264:$BD$501)</f>
        <v>0</v>
      </c>
      <c r="AV361" s="40">
        <f>SUMIF(Entrada_Dados_Ano_2012!$C$264:$C$501,D361,Entrada_Dados_Ano_2012!$BE$264:$BE$501)</f>
        <v>0</v>
      </c>
      <c r="AW361" s="40">
        <f>SUMIF(Entrada_Dados_Ano_2012!$C$264:$C$501,D361,Entrada_Dados_Ano_2012!$BF$264:$BF$501)</f>
        <v>0</v>
      </c>
      <c r="AX361" s="40">
        <f>SUMIF(Entrada_Dados_Ano_2012!$C$264:$C$501,D361,Entrada_Dados_Ano_2012!$BG$264:$BG$501)</f>
        <v>0</v>
      </c>
      <c r="AY361" s="40">
        <f>SUMIF(Entrada_Dados_Ano_2012!$C$264:$C$501,D361,Entrada_Dados_Ano_2012!$BH$264:$BH$501)</f>
        <v>0</v>
      </c>
      <c r="AZ361" s="40">
        <f>SUMIF(Entrada_Dados_Ano_2012!$C$264:$C$501,D361,Entrada_Dados_Ano_2012!$BI$264:$BI$501)</f>
        <v>0</v>
      </c>
      <c r="BA361" s="55"/>
    </row>
    <row r="362" spans="1:53" ht="12.75" customHeight="1" x14ac:dyDescent="0.2">
      <c r="A362" s="123"/>
      <c r="B362" s="124">
        <v>101</v>
      </c>
      <c r="C362" s="121" t="s">
        <v>377</v>
      </c>
      <c r="D362" s="126" t="s">
        <v>153</v>
      </c>
      <c r="E362" s="40">
        <f>SUMIF(Entrada_Dados_Ano_2012!$C$264:$C$501,D362,Entrada_Dados_Ano_2012!$D$264:$D$501)</f>
        <v>0</v>
      </c>
      <c r="F362" s="40">
        <f>SUMIF(Entrada_Dados_Ano_2012!$C$264:$C$501,D362,Entrada_Dados_Ano_2012!$E$264:$E$501)</f>
        <v>30</v>
      </c>
      <c r="G362" s="40">
        <f>SUMIF(Entrada_Dados_Ano_2012!$C$264:$C$501,D362,Entrada_Dados_Ano_2012!$F$264:$F$501)</f>
        <v>0</v>
      </c>
      <c r="H362" s="40">
        <f>SUMIF(Entrada_Dados_Ano_2012!$C$264:$C$501,D362,Entrada_Dados_Ano_2012!$G$264:$G$501)</f>
        <v>0</v>
      </c>
      <c r="I362" s="40">
        <f>SUMIF(Entrada_Dados_Ano_2012!$C$264:$C$501,D362,Entrada_Dados_Ano_2012!$H$264:$H$501)</f>
        <v>7</v>
      </c>
      <c r="J362" s="40">
        <f>SUMIF(Entrada_Dados_Ano_2012!$C$264:$C$501,D362,Entrada_Dados_Ano_2012!$I$264:$I$501)</f>
        <v>0</v>
      </c>
      <c r="K362" s="40">
        <f>SUMIF(Entrada_Dados_Ano_2012!$C$264:$C$501,D362,Entrada_Dados_Ano_2012!$J$264:$J$501)</f>
        <v>0</v>
      </c>
      <c r="L362" s="40">
        <f>SUMIF(Entrada_Dados_Ano_2012!$C$264:$C$501,D362,Entrada_Dados_Ano_2012!$K$264:$K$501)</f>
        <v>0</v>
      </c>
      <c r="M362" s="40">
        <f>SUMIF(Entrada_Dados_Ano_2012!$C$264:$C$501,D362,Entrada_Dados_Ano_2012!$L$264:$L$501)</f>
        <v>0</v>
      </c>
      <c r="N362" s="40">
        <f>SUMIF(Entrada_Dados_Ano_2012!$C$264:$C$501,D362,Entrada_Dados_Ano_2012!$M$264:$M$501)</f>
        <v>0</v>
      </c>
      <c r="O362" s="40">
        <f>SUMIF(Entrada_Dados_Ano_2012!$C$264:$C$501,D362,Entrada_Dados_Ano_2012!$N$264:$N$501)</f>
        <v>0</v>
      </c>
      <c r="P362" s="40">
        <f>SUMIF(Entrada_Dados_Ano_2012!$C$264:$C$501,D362,Entrada_Dados_Ano_2012!$O$264:$O$501)</f>
        <v>0</v>
      </c>
      <c r="Q362" s="40">
        <f>SUMIF(Entrada_Dados_Ano_2012!$C$264:$C$501,D362,Entrada_Dados_Ano_2012!$P$264:$P$501)</f>
        <v>0</v>
      </c>
      <c r="R362" s="40">
        <f>SUMIF(Entrada_Dados_Ano_2012!$C$264:$C$501,D362,Entrada_Dados_Ano_2012!$Q$264:$Q$501)</f>
        <v>0</v>
      </c>
      <c r="S362" s="40">
        <f>SUMIF(Entrada_Dados_Ano_2012!$C$264:$C$501,D362,Entrada_Dados_Ano_2012!$R$264:$R$501)</f>
        <v>0</v>
      </c>
      <c r="T362" s="145">
        <f>SUMIF(Entrada_Dados_Ano_2012!$C$264:$C$501,D362,Entrada_Dados_Ano_2012!$S$264:$S$501)</f>
        <v>0</v>
      </c>
      <c r="U362" s="142">
        <f>SUMIF(Entrada_Dados_Ano_2012!$C$264:$C$501,D362,Entrada_Dados_Ano_2012!$Y$264:$Y$501)</f>
        <v>0</v>
      </c>
      <c r="V362" s="40">
        <f>SUMIF(Entrada_Dados_Ano_2012!$C$264:$C$501,D362,Entrada_Dados_Ano_2012!$Z$264:$Z$501)</f>
        <v>30</v>
      </c>
      <c r="W362" s="40">
        <f>SUMIF(Entrada_Dados_Ano_2012!$C$264:$C$501,D362,Entrada_Dados_Ano_2012!$AA$264:$AA$501)</f>
        <v>0</v>
      </c>
      <c r="X362" s="40">
        <f>SUMIF(Entrada_Dados_Ano_2012!$C$264:$C$501,D362,Entrada_Dados_Ano_2012!$AB$264:$AB$501)</f>
        <v>0</v>
      </c>
      <c r="Y362" s="40">
        <f>SUMIF(Entrada_Dados_Ano_2012!$C$264:$C$501,D362,Entrada_Dados_Ano_2012!$AC$264:$AC$501)</f>
        <v>7</v>
      </c>
      <c r="Z362" s="40">
        <f>SUMIF(Entrada_Dados_Ano_2012!$C$264:$C$501,D362,Entrada_Dados_Ano_2012!$AD$264:$AD$501)</f>
        <v>0</v>
      </c>
      <c r="AA362" s="40">
        <f>SUMIF(Entrada_Dados_Ano_2012!$C$264:$C$501,D362,Entrada_Dados_Ano_2012!$AE$264:$AE$501)</f>
        <v>0</v>
      </c>
      <c r="AB362" s="40">
        <f>SUMIF(Entrada_Dados_Ano_2012!$C$264:$C$501,D362,Entrada_Dados_Ano_2012!$AF$264:$AF$501)</f>
        <v>0</v>
      </c>
      <c r="AC362" s="40">
        <f>SUMIF(Entrada_Dados_Ano_2012!$C$264:$C$501,D362,Entrada_Dados_Ano_2012!$AG$264:$AG$501)</f>
        <v>0</v>
      </c>
      <c r="AD362" s="40">
        <f>SUMIF(Entrada_Dados_Ano_2012!$C$264:$C$501,D362,Entrada_Dados_Ano_2012!$AH$264:$AH$501)</f>
        <v>0</v>
      </c>
      <c r="AE362" s="40">
        <f>SUMIF(Entrada_Dados_Ano_2012!$C$264:$C$501,D362,Entrada_Dados_Ano_2012!$AI$264:$AI$501)</f>
        <v>0</v>
      </c>
      <c r="AF362" s="40">
        <f>SUMIF(Entrada_Dados_Ano_2012!$C$264:$C$501,D362,Entrada_Dados_Ano_2012!$AJ$264:$AJ$501)</f>
        <v>0</v>
      </c>
      <c r="AG362" s="40">
        <f>SUMIF(Entrada_Dados_Ano_2012!$C$264:$C$501,D362,Entrada_Dados_Ano_2012!$AK$264:$AK$501)</f>
        <v>0</v>
      </c>
      <c r="AH362" s="40">
        <f>SUMIF(Entrada_Dados_Ano_2012!$C$264:$C$501,D362,Entrada_Dados_Ano_2012!$AL$264:$AL$501)</f>
        <v>0</v>
      </c>
      <c r="AI362" s="40">
        <f>SUMIF(Entrada_Dados_Ano_2012!$C$264:$C$501,D362,Entrada_Dados_Ano_2012!$AM$264:$AM$501)</f>
        <v>0</v>
      </c>
      <c r="AJ362" s="145">
        <f>SUMIF(Entrada_Dados_Ano_2012!$C$264:$C$501,D362,Entrada_Dados_Ano_2012!$AN$264:$AN$501)</f>
        <v>0</v>
      </c>
      <c r="AK362" s="142">
        <f>SUMIF(Entrada_Dados_Ano_2012!$C$264:$C$501,D362,Entrada_Dados_Ano_2012!$AT$264:$AT$501)</f>
        <v>0</v>
      </c>
      <c r="AL362" s="40">
        <f>SUMIF(Entrada_Dados_Ano_2012!$C$264:$C$501,D362,Entrada_Dados_Ano_2012!$AU$264:$AU$501)</f>
        <v>240</v>
      </c>
      <c r="AM362" s="40">
        <f>SUMIF(Entrada_Dados_Ano_2012!$C$264:$C$501,D362,Entrada_Dados_Ano_2012!$AV$264:$AV$501)</f>
        <v>0</v>
      </c>
      <c r="AN362" s="40">
        <f>SUMIF(Entrada_Dados_Ano_2012!$C$264:$C$501,D362,Entrada_Dados_Ano_2012!$AW$264:$AW$501)</f>
        <v>0</v>
      </c>
      <c r="AO362" s="40">
        <f>SUMIF(Entrada_Dados_Ano_2012!$C$264:$C$501,D362,Entrada_Dados_Ano_2012!$AX$264:$AX$501)</f>
        <v>60</v>
      </c>
      <c r="AP362" s="40">
        <f>SUMIF(Entrada_Dados_Ano_2012!$C$264:$C$501,D362,Entrada_Dados_Ano_2012!$AY$264:$AY$501)</f>
        <v>0</v>
      </c>
      <c r="AQ362" s="40">
        <f>SUMIF(Entrada_Dados_Ano_2012!$C$264:$C$501,D362,Entrada_Dados_Ano_2012!$AZ$264:$AZ$501)</f>
        <v>0</v>
      </c>
      <c r="AR362" s="40">
        <f>SUMIF(Entrada_Dados_Ano_2012!$C$264:$C$501,D362,Entrada_Dados_Ano_2012!$BA$264:$BA$501)</f>
        <v>0</v>
      </c>
      <c r="AS362" s="40">
        <f>SUMIF(Entrada_Dados_Ano_2012!$C$264:$C$501,D362,Entrada_Dados_Ano_2012!$BB$264:$BB$501)</f>
        <v>0</v>
      </c>
      <c r="AT362" s="40">
        <f>SUMIF(Entrada_Dados_Ano_2012!$C$264:$C$501,D362,Entrada_Dados_Ano_2012!$BC$264:$BC$501)</f>
        <v>0</v>
      </c>
      <c r="AU362" s="40">
        <f>SUMIF(Entrada_Dados_Ano_2012!$C$264:$C$501,D362,Entrada_Dados_Ano_2012!$BD$264:$BD$501)</f>
        <v>0</v>
      </c>
      <c r="AV362" s="40">
        <f>SUMIF(Entrada_Dados_Ano_2012!$C$264:$C$501,D362,Entrada_Dados_Ano_2012!$BE$264:$BE$501)</f>
        <v>0</v>
      </c>
      <c r="AW362" s="40">
        <f>SUMIF(Entrada_Dados_Ano_2012!$C$264:$C$501,D362,Entrada_Dados_Ano_2012!$BF$264:$BF$501)</f>
        <v>0</v>
      </c>
      <c r="AX362" s="40">
        <f>SUMIF(Entrada_Dados_Ano_2012!$C$264:$C$501,D362,Entrada_Dados_Ano_2012!$BG$264:$BG$501)</f>
        <v>0</v>
      </c>
      <c r="AY362" s="40">
        <f>SUMIF(Entrada_Dados_Ano_2012!$C$264:$C$501,D362,Entrada_Dados_Ano_2012!$BH$264:$BH$501)</f>
        <v>0</v>
      </c>
      <c r="AZ362" s="40">
        <f>SUMIF(Entrada_Dados_Ano_2012!$C$264:$C$501,D362,Entrada_Dados_Ano_2012!$BI$264:$BI$501)</f>
        <v>0</v>
      </c>
      <c r="BA362" s="55"/>
    </row>
    <row r="363" spans="1:53" ht="12.75" customHeight="1" x14ac:dyDescent="0.2">
      <c r="A363" s="123"/>
      <c r="B363" s="124">
        <v>102</v>
      </c>
      <c r="C363" s="121" t="s">
        <v>378</v>
      </c>
      <c r="D363" s="126" t="s">
        <v>154</v>
      </c>
      <c r="E363" s="40">
        <f>SUMIF(Entrada_Dados_Ano_2012!$C$264:$C$501,D363,Entrada_Dados_Ano_2012!$D$264:$D$501)</f>
        <v>0</v>
      </c>
      <c r="F363" s="40">
        <f>SUMIF(Entrada_Dados_Ano_2012!$C$264:$C$501,D363,Entrada_Dados_Ano_2012!$E$264:$E$501)</f>
        <v>1</v>
      </c>
      <c r="G363" s="40">
        <f>SUMIF(Entrada_Dados_Ano_2012!$C$264:$C$501,D363,Entrada_Dados_Ano_2012!$F$264:$F$501)</f>
        <v>0</v>
      </c>
      <c r="H363" s="40">
        <f>SUMIF(Entrada_Dados_Ano_2012!$C$264:$C$501,D363,Entrada_Dados_Ano_2012!$G$264:$G$501)</f>
        <v>0</v>
      </c>
      <c r="I363" s="40">
        <f>SUMIF(Entrada_Dados_Ano_2012!$C$264:$C$501,D363,Entrada_Dados_Ano_2012!$H$264:$H$501)</f>
        <v>0</v>
      </c>
      <c r="J363" s="40">
        <f>SUMIF(Entrada_Dados_Ano_2012!$C$264:$C$501,D363,Entrada_Dados_Ano_2012!$I$264:$I$501)</f>
        <v>0</v>
      </c>
      <c r="K363" s="40">
        <f>SUMIF(Entrada_Dados_Ano_2012!$C$264:$C$501,D363,Entrada_Dados_Ano_2012!$J$264:$J$501)</f>
        <v>0</v>
      </c>
      <c r="L363" s="40">
        <f>SUMIF(Entrada_Dados_Ano_2012!$C$264:$C$501,D363,Entrada_Dados_Ano_2012!$K$264:$K$501)</f>
        <v>0</v>
      </c>
      <c r="M363" s="40">
        <f>SUMIF(Entrada_Dados_Ano_2012!$C$264:$C$501,D363,Entrada_Dados_Ano_2012!$L$264:$L$501)</f>
        <v>0</v>
      </c>
      <c r="N363" s="40">
        <f>SUMIF(Entrada_Dados_Ano_2012!$C$264:$C$501,D363,Entrada_Dados_Ano_2012!$M$264:$M$501)</f>
        <v>0</v>
      </c>
      <c r="O363" s="40">
        <f>SUMIF(Entrada_Dados_Ano_2012!$C$264:$C$501,D363,Entrada_Dados_Ano_2012!$N$264:$N$501)</f>
        <v>0</v>
      </c>
      <c r="P363" s="40">
        <f>SUMIF(Entrada_Dados_Ano_2012!$C$264:$C$501,D363,Entrada_Dados_Ano_2012!$O$264:$O$501)</f>
        <v>3</v>
      </c>
      <c r="Q363" s="40">
        <f>SUMIF(Entrada_Dados_Ano_2012!$C$264:$C$501,D363,Entrada_Dados_Ano_2012!$P$264:$P$501)</f>
        <v>0</v>
      </c>
      <c r="R363" s="40">
        <f>SUMIF(Entrada_Dados_Ano_2012!$C$264:$C$501,D363,Entrada_Dados_Ano_2012!$Q$264:$Q$501)</f>
        <v>0</v>
      </c>
      <c r="S363" s="40">
        <f>SUMIF(Entrada_Dados_Ano_2012!$C$264:$C$501,D363,Entrada_Dados_Ano_2012!$R$264:$R$501)</f>
        <v>0</v>
      </c>
      <c r="T363" s="145">
        <f>SUMIF(Entrada_Dados_Ano_2012!$C$264:$C$501,D363,Entrada_Dados_Ano_2012!$S$264:$S$501)</f>
        <v>0</v>
      </c>
      <c r="U363" s="142">
        <f>SUMIF(Entrada_Dados_Ano_2012!$C$264:$C$501,D363,Entrada_Dados_Ano_2012!$Y$264:$Y$501)</f>
        <v>0</v>
      </c>
      <c r="V363" s="40">
        <f>SUMIF(Entrada_Dados_Ano_2012!$C$264:$C$501,D363,Entrada_Dados_Ano_2012!$Z$264:$Z$501)</f>
        <v>1</v>
      </c>
      <c r="W363" s="40">
        <f>SUMIF(Entrada_Dados_Ano_2012!$C$264:$C$501,D363,Entrada_Dados_Ano_2012!$AA$264:$AA$501)</f>
        <v>0</v>
      </c>
      <c r="X363" s="40">
        <f>SUMIF(Entrada_Dados_Ano_2012!$C$264:$C$501,D363,Entrada_Dados_Ano_2012!$AB$264:$AB$501)</f>
        <v>0</v>
      </c>
      <c r="Y363" s="40">
        <f>SUMIF(Entrada_Dados_Ano_2012!$C$264:$C$501,D363,Entrada_Dados_Ano_2012!$AC$264:$AC$501)</f>
        <v>0</v>
      </c>
      <c r="Z363" s="40">
        <f>SUMIF(Entrada_Dados_Ano_2012!$C$264:$C$501,D363,Entrada_Dados_Ano_2012!$AD$264:$AD$501)</f>
        <v>0</v>
      </c>
      <c r="AA363" s="40">
        <f>SUMIF(Entrada_Dados_Ano_2012!$C$264:$C$501,D363,Entrada_Dados_Ano_2012!$AE$264:$AE$501)</f>
        <v>0</v>
      </c>
      <c r="AB363" s="40">
        <f>SUMIF(Entrada_Dados_Ano_2012!$C$264:$C$501,D363,Entrada_Dados_Ano_2012!$AF$264:$AF$501)</f>
        <v>0</v>
      </c>
      <c r="AC363" s="40">
        <f>SUMIF(Entrada_Dados_Ano_2012!$C$264:$C$501,D363,Entrada_Dados_Ano_2012!$AG$264:$AG$501)</f>
        <v>0</v>
      </c>
      <c r="AD363" s="40">
        <f>SUMIF(Entrada_Dados_Ano_2012!$C$264:$C$501,D363,Entrada_Dados_Ano_2012!$AH$264:$AH$501)</f>
        <v>0</v>
      </c>
      <c r="AE363" s="40">
        <f>SUMIF(Entrada_Dados_Ano_2012!$C$264:$C$501,D363,Entrada_Dados_Ano_2012!$AI$264:$AI$501)</f>
        <v>0</v>
      </c>
      <c r="AF363" s="40">
        <f>SUMIF(Entrada_Dados_Ano_2012!$C$264:$C$501,D363,Entrada_Dados_Ano_2012!$AJ$264:$AJ$501)</f>
        <v>3</v>
      </c>
      <c r="AG363" s="40">
        <f>SUMIF(Entrada_Dados_Ano_2012!$C$264:$C$501,D363,Entrada_Dados_Ano_2012!$AK$264:$AK$501)</f>
        <v>0</v>
      </c>
      <c r="AH363" s="40">
        <f>SUMIF(Entrada_Dados_Ano_2012!$C$264:$C$501,D363,Entrada_Dados_Ano_2012!$AL$264:$AL$501)</f>
        <v>0</v>
      </c>
      <c r="AI363" s="40">
        <f>SUMIF(Entrada_Dados_Ano_2012!$C$264:$C$501,D363,Entrada_Dados_Ano_2012!$AM$264:$AM$501)</f>
        <v>0</v>
      </c>
      <c r="AJ363" s="145">
        <f>SUMIF(Entrada_Dados_Ano_2012!$C$264:$C$501,D363,Entrada_Dados_Ano_2012!$AN$264:$AN$501)</f>
        <v>0</v>
      </c>
      <c r="AK363" s="142">
        <f>SUMIF(Entrada_Dados_Ano_2012!$C$264:$C$501,D363,Entrada_Dados_Ano_2012!$AT$264:$AT$501)</f>
        <v>0</v>
      </c>
      <c r="AL363" s="40">
        <f>SUMIF(Entrada_Dados_Ano_2012!$C$264:$C$501,D363,Entrada_Dados_Ano_2012!$AU$264:$AU$501)</f>
        <v>12</v>
      </c>
      <c r="AM363" s="40">
        <f>SUMIF(Entrada_Dados_Ano_2012!$C$264:$C$501,D363,Entrada_Dados_Ano_2012!$AV$264:$AV$501)</f>
        <v>0</v>
      </c>
      <c r="AN363" s="40">
        <f>SUMIF(Entrada_Dados_Ano_2012!$C$264:$C$501,D363,Entrada_Dados_Ano_2012!$AW$264:$AW$501)</f>
        <v>0</v>
      </c>
      <c r="AO363" s="40">
        <f>SUMIF(Entrada_Dados_Ano_2012!$C$264:$C$501,D363,Entrada_Dados_Ano_2012!$AX$264:$AX$501)</f>
        <v>0</v>
      </c>
      <c r="AP363" s="40">
        <f>SUMIF(Entrada_Dados_Ano_2012!$C$264:$C$501,D363,Entrada_Dados_Ano_2012!$AY$264:$AY$501)</f>
        <v>0</v>
      </c>
      <c r="AQ363" s="40">
        <f>SUMIF(Entrada_Dados_Ano_2012!$C$264:$C$501,D363,Entrada_Dados_Ano_2012!$AZ$264:$AZ$501)</f>
        <v>0</v>
      </c>
      <c r="AR363" s="40">
        <f>SUMIF(Entrada_Dados_Ano_2012!$C$264:$C$501,D363,Entrada_Dados_Ano_2012!$BA$264:$BA$501)</f>
        <v>0</v>
      </c>
      <c r="AS363" s="40">
        <f>SUMIF(Entrada_Dados_Ano_2012!$C$264:$C$501,D363,Entrada_Dados_Ano_2012!$BB$264:$BB$501)</f>
        <v>0</v>
      </c>
      <c r="AT363" s="40">
        <f>SUMIF(Entrada_Dados_Ano_2012!$C$264:$C$501,D363,Entrada_Dados_Ano_2012!$BC$264:$BC$501)</f>
        <v>0</v>
      </c>
      <c r="AU363" s="40">
        <f>SUMIF(Entrada_Dados_Ano_2012!$C$264:$C$501,D363,Entrada_Dados_Ano_2012!$BD$264:$BD$501)</f>
        <v>0</v>
      </c>
      <c r="AV363" s="40">
        <f>SUMIF(Entrada_Dados_Ano_2012!$C$264:$C$501,D363,Entrada_Dados_Ano_2012!$BE$264:$BE$501)</f>
        <v>54</v>
      </c>
      <c r="AW363" s="40">
        <f>SUMIF(Entrada_Dados_Ano_2012!$C$264:$C$501,D363,Entrada_Dados_Ano_2012!$BF$264:$BF$501)</f>
        <v>0</v>
      </c>
      <c r="AX363" s="40">
        <f>SUMIF(Entrada_Dados_Ano_2012!$C$264:$C$501,D363,Entrada_Dados_Ano_2012!$BG$264:$BG$501)</f>
        <v>0</v>
      </c>
      <c r="AY363" s="40">
        <f>SUMIF(Entrada_Dados_Ano_2012!$C$264:$C$501,D363,Entrada_Dados_Ano_2012!$BH$264:$BH$501)</f>
        <v>0</v>
      </c>
      <c r="AZ363" s="40">
        <f>SUMIF(Entrada_Dados_Ano_2012!$C$264:$C$501,D363,Entrada_Dados_Ano_2012!$BI$264:$BI$501)</f>
        <v>0</v>
      </c>
      <c r="BA363" s="55"/>
    </row>
    <row r="364" spans="1:53" ht="12.75" customHeight="1" x14ac:dyDescent="0.2">
      <c r="A364" s="123"/>
      <c r="B364" s="124">
        <v>103</v>
      </c>
      <c r="C364" s="121" t="s">
        <v>379</v>
      </c>
      <c r="D364" s="126" t="s">
        <v>155</v>
      </c>
      <c r="E364" s="40">
        <f>SUMIF(Entrada_Dados_Ano_2012!$C$264:$C$501,D364,Entrada_Dados_Ano_2012!$D$264:$D$501)</f>
        <v>0</v>
      </c>
      <c r="F364" s="40">
        <f>SUMIF(Entrada_Dados_Ano_2012!$C$264:$C$501,D364,Entrada_Dados_Ano_2012!$E$264:$E$501)</f>
        <v>0</v>
      </c>
      <c r="G364" s="40">
        <f>SUMIF(Entrada_Dados_Ano_2012!$C$264:$C$501,D364,Entrada_Dados_Ano_2012!$F$264:$F$501)</f>
        <v>0</v>
      </c>
      <c r="H364" s="40">
        <f>SUMIF(Entrada_Dados_Ano_2012!$C$264:$C$501,D364,Entrada_Dados_Ano_2012!$G$264:$G$501)</f>
        <v>0</v>
      </c>
      <c r="I364" s="40">
        <f>SUMIF(Entrada_Dados_Ano_2012!$C$264:$C$501,D364,Entrada_Dados_Ano_2012!$H$264:$H$501)</f>
        <v>0</v>
      </c>
      <c r="J364" s="40">
        <f>SUMIF(Entrada_Dados_Ano_2012!$C$264:$C$501,D364,Entrada_Dados_Ano_2012!$I$264:$I$501)</f>
        <v>0</v>
      </c>
      <c r="K364" s="40">
        <f>SUMIF(Entrada_Dados_Ano_2012!$C$264:$C$501,D364,Entrada_Dados_Ano_2012!$J$264:$J$501)</f>
        <v>0</v>
      </c>
      <c r="L364" s="40">
        <f>SUMIF(Entrada_Dados_Ano_2012!$C$264:$C$501,D364,Entrada_Dados_Ano_2012!$K$264:$K$501)</f>
        <v>0</v>
      </c>
      <c r="M364" s="40">
        <f>SUMIF(Entrada_Dados_Ano_2012!$C$264:$C$501,D364,Entrada_Dados_Ano_2012!$L$264:$L$501)</f>
        <v>0</v>
      </c>
      <c r="N364" s="40">
        <f>SUMIF(Entrada_Dados_Ano_2012!$C$264:$C$501,D364,Entrada_Dados_Ano_2012!$M$264:$M$501)</f>
        <v>0</v>
      </c>
      <c r="O364" s="40">
        <f>SUMIF(Entrada_Dados_Ano_2012!$C$264:$C$501,D364,Entrada_Dados_Ano_2012!$N$264:$N$501)</f>
        <v>0</v>
      </c>
      <c r="P364" s="40">
        <f>SUMIF(Entrada_Dados_Ano_2012!$C$264:$C$501,D364,Entrada_Dados_Ano_2012!$O$264:$O$501)</f>
        <v>0</v>
      </c>
      <c r="Q364" s="40">
        <f>SUMIF(Entrada_Dados_Ano_2012!$C$264:$C$501,D364,Entrada_Dados_Ano_2012!$P$264:$P$501)</f>
        <v>0</v>
      </c>
      <c r="R364" s="40">
        <f>SUMIF(Entrada_Dados_Ano_2012!$C$264:$C$501,D364,Entrada_Dados_Ano_2012!$Q$264:$Q$501)</f>
        <v>0</v>
      </c>
      <c r="S364" s="40">
        <f>SUMIF(Entrada_Dados_Ano_2012!$C$264:$C$501,D364,Entrada_Dados_Ano_2012!$R$264:$R$501)</f>
        <v>0</v>
      </c>
      <c r="T364" s="145">
        <f>SUMIF(Entrada_Dados_Ano_2012!$C$264:$C$501,D364,Entrada_Dados_Ano_2012!$S$264:$S$501)</f>
        <v>0</v>
      </c>
      <c r="U364" s="142">
        <f>SUMIF(Entrada_Dados_Ano_2012!$C$264:$C$501,D364,Entrada_Dados_Ano_2012!$Y$264:$Y$501)</f>
        <v>0</v>
      </c>
      <c r="V364" s="40">
        <f>SUMIF(Entrada_Dados_Ano_2012!$C$264:$C$501,D364,Entrada_Dados_Ano_2012!$Z$264:$Z$501)</f>
        <v>0</v>
      </c>
      <c r="W364" s="40">
        <f>SUMIF(Entrada_Dados_Ano_2012!$C$264:$C$501,D364,Entrada_Dados_Ano_2012!$AA$264:$AA$501)</f>
        <v>0</v>
      </c>
      <c r="X364" s="40">
        <f>SUMIF(Entrada_Dados_Ano_2012!$C$264:$C$501,D364,Entrada_Dados_Ano_2012!$AB$264:$AB$501)</f>
        <v>0</v>
      </c>
      <c r="Y364" s="40">
        <f>SUMIF(Entrada_Dados_Ano_2012!$C$264:$C$501,D364,Entrada_Dados_Ano_2012!$AC$264:$AC$501)</f>
        <v>0</v>
      </c>
      <c r="Z364" s="40">
        <f>SUMIF(Entrada_Dados_Ano_2012!$C$264:$C$501,D364,Entrada_Dados_Ano_2012!$AD$264:$AD$501)</f>
        <v>0</v>
      </c>
      <c r="AA364" s="40">
        <f>SUMIF(Entrada_Dados_Ano_2012!$C$264:$C$501,D364,Entrada_Dados_Ano_2012!$AE$264:$AE$501)</f>
        <v>0</v>
      </c>
      <c r="AB364" s="40">
        <f>SUMIF(Entrada_Dados_Ano_2012!$C$264:$C$501,D364,Entrada_Dados_Ano_2012!$AF$264:$AF$501)</f>
        <v>0</v>
      </c>
      <c r="AC364" s="40">
        <f>SUMIF(Entrada_Dados_Ano_2012!$C$264:$C$501,D364,Entrada_Dados_Ano_2012!$AG$264:$AG$501)</f>
        <v>0</v>
      </c>
      <c r="AD364" s="40">
        <f>SUMIF(Entrada_Dados_Ano_2012!$C$264:$C$501,D364,Entrada_Dados_Ano_2012!$AH$264:$AH$501)</f>
        <v>0</v>
      </c>
      <c r="AE364" s="40">
        <f>SUMIF(Entrada_Dados_Ano_2012!$C$264:$C$501,D364,Entrada_Dados_Ano_2012!$AI$264:$AI$501)</f>
        <v>0</v>
      </c>
      <c r="AF364" s="40">
        <f>SUMIF(Entrada_Dados_Ano_2012!$C$264:$C$501,D364,Entrada_Dados_Ano_2012!$AJ$264:$AJ$501)</f>
        <v>0</v>
      </c>
      <c r="AG364" s="40">
        <f>SUMIF(Entrada_Dados_Ano_2012!$C$264:$C$501,D364,Entrada_Dados_Ano_2012!$AK$264:$AK$501)</f>
        <v>0</v>
      </c>
      <c r="AH364" s="40">
        <f>SUMIF(Entrada_Dados_Ano_2012!$C$264:$C$501,D364,Entrada_Dados_Ano_2012!$AL$264:$AL$501)</f>
        <v>0</v>
      </c>
      <c r="AI364" s="40">
        <f>SUMIF(Entrada_Dados_Ano_2012!$C$264:$C$501,D364,Entrada_Dados_Ano_2012!$AM$264:$AM$501)</f>
        <v>0</v>
      </c>
      <c r="AJ364" s="145">
        <f>SUMIF(Entrada_Dados_Ano_2012!$C$264:$C$501,D364,Entrada_Dados_Ano_2012!$AN$264:$AN$501)</f>
        <v>0</v>
      </c>
      <c r="AK364" s="142">
        <f>SUMIF(Entrada_Dados_Ano_2012!$C$264:$C$501,D364,Entrada_Dados_Ano_2012!$AT$264:$AT$501)</f>
        <v>0</v>
      </c>
      <c r="AL364" s="40">
        <f>SUMIF(Entrada_Dados_Ano_2012!$C$264:$C$501,D364,Entrada_Dados_Ano_2012!$AU$264:$AU$501)</f>
        <v>0</v>
      </c>
      <c r="AM364" s="40">
        <f>SUMIF(Entrada_Dados_Ano_2012!$C$264:$C$501,D364,Entrada_Dados_Ano_2012!$AV$264:$AV$501)</f>
        <v>0</v>
      </c>
      <c r="AN364" s="40">
        <f>SUMIF(Entrada_Dados_Ano_2012!$C$264:$C$501,D364,Entrada_Dados_Ano_2012!$AW$264:$AW$501)</f>
        <v>0</v>
      </c>
      <c r="AO364" s="40">
        <f>SUMIF(Entrada_Dados_Ano_2012!$C$264:$C$501,D364,Entrada_Dados_Ano_2012!$AX$264:$AX$501)</f>
        <v>0</v>
      </c>
      <c r="AP364" s="40">
        <f>SUMIF(Entrada_Dados_Ano_2012!$C$264:$C$501,D364,Entrada_Dados_Ano_2012!$AY$264:$AY$501)</f>
        <v>0</v>
      </c>
      <c r="AQ364" s="40">
        <f>SUMIF(Entrada_Dados_Ano_2012!$C$264:$C$501,D364,Entrada_Dados_Ano_2012!$AZ$264:$AZ$501)</f>
        <v>0</v>
      </c>
      <c r="AR364" s="40">
        <f>SUMIF(Entrada_Dados_Ano_2012!$C$264:$C$501,D364,Entrada_Dados_Ano_2012!$BA$264:$BA$501)</f>
        <v>0</v>
      </c>
      <c r="AS364" s="40">
        <f>SUMIF(Entrada_Dados_Ano_2012!$C$264:$C$501,D364,Entrada_Dados_Ano_2012!$BB$264:$BB$501)</f>
        <v>0</v>
      </c>
      <c r="AT364" s="40">
        <f>SUMIF(Entrada_Dados_Ano_2012!$C$264:$C$501,D364,Entrada_Dados_Ano_2012!$BC$264:$BC$501)</f>
        <v>0</v>
      </c>
      <c r="AU364" s="40">
        <f>SUMIF(Entrada_Dados_Ano_2012!$C$264:$C$501,D364,Entrada_Dados_Ano_2012!$BD$264:$BD$501)</f>
        <v>0</v>
      </c>
      <c r="AV364" s="40">
        <f>SUMIF(Entrada_Dados_Ano_2012!$C$264:$C$501,D364,Entrada_Dados_Ano_2012!$BE$264:$BE$501)</f>
        <v>0</v>
      </c>
      <c r="AW364" s="40">
        <f>SUMIF(Entrada_Dados_Ano_2012!$C$264:$C$501,D364,Entrada_Dados_Ano_2012!$BF$264:$BF$501)</f>
        <v>0</v>
      </c>
      <c r="AX364" s="40">
        <f>SUMIF(Entrada_Dados_Ano_2012!$C$264:$C$501,D364,Entrada_Dados_Ano_2012!$BG$264:$BG$501)</f>
        <v>0</v>
      </c>
      <c r="AY364" s="40">
        <f>SUMIF(Entrada_Dados_Ano_2012!$C$264:$C$501,D364,Entrada_Dados_Ano_2012!$BH$264:$BH$501)</f>
        <v>0</v>
      </c>
      <c r="AZ364" s="40">
        <f>SUMIF(Entrada_Dados_Ano_2012!$C$264:$C$501,D364,Entrada_Dados_Ano_2012!$BI$264:$BI$501)</f>
        <v>0</v>
      </c>
      <c r="BA364" s="55"/>
    </row>
    <row r="365" spans="1:53" ht="12.75" customHeight="1" x14ac:dyDescent="0.2">
      <c r="A365" s="123"/>
      <c r="B365" s="124">
        <v>104</v>
      </c>
      <c r="C365" s="121" t="s">
        <v>380</v>
      </c>
      <c r="D365" s="126" t="s">
        <v>156</v>
      </c>
      <c r="E365" s="40">
        <f>SUMIF(Entrada_Dados_Ano_2012!$C$264:$C$501,D365,Entrada_Dados_Ano_2012!$D$264:$D$501)</f>
        <v>0</v>
      </c>
      <c r="F365" s="40">
        <f>SUMIF(Entrada_Dados_Ano_2012!$C$264:$C$501,D365,Entrada_Dados_Ano_2012!$E$264:$E$501)</f>
        <v>0</v>
      </c>
      <c r="G365" s="40">
        <f>SUMIF(Entrada_Dados_Ano_2012!$C$264:$C$501,D365,Entrada_Dados_Ano_2012!$F$264:$F$501)</f>
        <v>0</v>
      </c>
      <c r="H365" s="40">
        <f>SUMIF(Entrada_Dados_Ano_2012!$C$264:$C$501,D365,Entrada_Dados_Ano_2012!$G$264:$G$501)</f>
        <v>0</v>
      </c>
      <c r="I365" s="40">
        <f>SUMIF(Entrada_Dados_Ano_2012!$C$264:$C$501,D365,Entrada_Dados_Ano_2012!$H$264:$H$501)</f>
        <v>0</v>
      </c>
      <c r="J365" s="40">
        <f>SUMIF(Entrada_Dados_Ano_2012!$C$264:$C$501,D365,Entrada_Dados_Ano_2012!$I$264:$I$501)</f>
        <v>0</v>
      </c>
      <c r="K365" s="40">
        <f>SUMIF(Entrada_Dados_Ano_2012!$C$264:$C$501,D365,Entrada_Dados_Ano_2012!$J$264:$J$501)</f>
        <v>0</v>
      </c>
      <c r="L365" s="40">
        <f>SUMIF(Entrada_Dados_Ano_2012!$C$264:$C$501,D365,Entrada_Dados_Ano_2012!$K$264:$K$501)</f>
        <v>0</v>
      </c>
      <c r="M365" s="40">
        <f>SUMIF(Entrada_Dados_Ano_2012!$C$264:$C$501,D365,Entrada_Dados_Ano_2012!$L$264:$L$501)</f>
        <v>0</v>
      </c>
      <c r="N365" s="40">
        <f>SUMIF(Entrada_Dados_Ano_2012!$C$264:$C$501,D365,Entrada_Dados_Ano_2012!$M$264:$M$501)</f>
        <v>0</v>
      </c>
      <c r="O365" s="40">
        <f>SUMIF(Entrada_Dados_Ano_2012!$C$264:$C$501,D365,Entrada_Dados_Ano_2012!$N$264:$N$501)</f>
        <v>0</v>
      </c>
      <c r="P365" s="40">
        <f>SUMIF(Entrada_Dados_Ano_2012!$C$264:$C$501,D365,Entrada_Dados_Ano_2012!$O$264:$O$501)</f>
        <v>0</v>
      </c>
      <c r="Q365" s="40">
        <f>SUMIF(Entrada_Dados_Ano_2012!$C$264:$C$501,D365,Entrada_Dados_Ano_2012!$P$264:$P$501)</f>
        <v>0</v>
      </c>
      <c r="R365" s="40">
        <f>SUMIF(Entrada_Dados_Ano_2012!$C$264:$C$501,D365,Entrada_Dados_Ano_2012!$Q$264:$Q$501)</f>
        <v>0</v>
      </c>
      <c r="S365" s="40">
        <f>SUMIF(Entrada_Dados_Ano_2012!$C$264:$C$501,D365,Entrada_Dados_Ano_2012!$R$264:$R$501)</f>
        <v>0</v>
      </c>
      <c r="T365" s="145">
        <f>SUMIF(Entrada_Dados_Ano_2012!$C$264:$C$501,D365,Entrada_Dados_Ano_2012!$S$264:$S$501)</f>
        <v>0</v>
      </c>
      <c r="U365" s="142">
        <f>SUMIF(Entrada_Dados_Ano_2012!$C$264:$C$501,D365,Entrada_Dados_Ano_2012!$Y$264:$Y$501)</f>
        <v>0</v>
      </c>
      <c r="V365" s="40">
        <f>SUMIF(Entrada_Dados_Ano_2012!$C$264:$C$501,D365,Entrada_Dados_Ano_2012!$Z$264:$Z$501)</f>
        <v>0</v>
      </c>
      <c r="W365" s="40">
        <f>SUMIF(Entrada_Dados_Ano_2012!$C$264:$C$501,D365,Entrada_Dados_Ano_2012!$AA$264:$AA$501)</f>
        <v>0</v>
      </c>
      <c r="X365" s="40">
        <f>SUMIF(Entrada_Dados_Ano_2012!$C$264:$C$501,D365,Entrada_Dados_Ano_2012!$AB$264:$AB$501)</f>
        <v>0</v>
      </c>
      <c r="Y365" s="40">
        <f>SUMIF(Entrada_Dados_Ano_2012!$C$264:$C$501,D365,Entrada_Dados_Ano_2012!$AC$264:$AC$501)</f>
        <v>0</v>
      </c>
      <c r="Z365" s="40">
        <f>SUMIF(Entrada_Dados_Ano_2012!$C$264:$C$501,D365,Entrada_Dados_Ano_2012!$AD$264:$AD$501)</f>
        <v>0</v>
      </c>
      <c r="AA365" s="40">
        <f>SUMIF(Entrada_Dados_Ano_2012!$C$264:$C$501,D365,Entrada_Dados_Ano_2012!$AE$264:$AE$501)</f>
        <v>0</v>
      </c>
      <c r="AB365" s="40">
        <f>SUMIF(Entrada_Dados_Ano_2012!$C$264:$C$501,D365,Entrada_Dados_Ano_2012!$AF$264:$AF$501)</f>
        <v>0</v>
      </c>
      <c r="AC365" s="40">
        <f>SUMIF(Entrada_Dados_Ano_2012!$C$264:$C$501,D365,Entrada_Dados_Ano_2012!$AG$264:$AG$501)</f>
        <v>0</v>
      </c>
      <c r="AD365" s="40">
        <f>SUMIF(Entrada_Dados_Ano_2012!$C$264:$C$501,D365,Entrada_Dados_Ano_2012!$AH$264:$AH$501)</f>
        <v>0</v>
      </c>
      <c r="AE365" s="40">
        <f>SUMIF(Entrada_Dados_Ano_2012!$C$264:$C$501,D365,Entrada_Dados_Ano_2012!$AI$264:$AI$501)</f>
        <v>0</v>
      </c>
      <c r="AF365" s="40">
        <f>SUMIF(Entrada_Dados_Ano_2012!$C$264:$C$501,D365,Entrada_Dados_Ano_2012!$AJ$264:$AJ$501)</f>
        <v>0</v>
      </c>
      <c r="AG365" s="40">
        <f>SUMIF(Entrada_Dados_Ano_2012!$C$264:$C$501,D365,Entrada_Dados_Ano_2012!$AK$264:$AK$501)</f>
        <v>0</v>
      </c>
      <c r="AH365" s="40">
        <f>SUMIF(Entrada_Dados_Ano_2012!$C$264:$C$501,D365,Entrada_Dados_Ano_2012!$AL$264:$AL$501)</f>
        <v>0</v>
      </c>
      <c r="AI365" s="40">
        <f>SUMIF(Entrada_Dados_Ano_2012!$C$264:$C$501,D365,Entrada_Dados_Ano_2012!$AM$264:$AM$501)</f>
        <v>0</v>
      </c>
      <c r="AJ365" s="145">
        <f>SUMIF(Entrada_Dados_Ano_2012!$C$264:$C$501,D365,Entrada_Dados_Ano_2012!$AN$264:$AN$501)</f>
        <v>0</v>
      </c>
      <c r="AK365" s="142">
        <f>SUMIF(Entrada_Dados_Ano_2012!$C$264:$C$501,D365,Entrada_Dados_Ano_2012!$AT$264:$AT$501)</f>
        <v>0</v>
      </c>
      <c r="AL365" s="40">
        <f>SUMIF(Entrada_Dados_Ano_2012!$C$264:$C$501,D365,Entrada_Dados_Ano_2012!$AU$264:$AU$501)</f>
        <v>0</v>
      </c>
      <c r="AM365" s="40">
        <f>SUMIF(Entrada_Dados_Ano_2012!$C$264:$C$501,D365,Entrada_Dados_Ano_2012!$AV$264:$AV$501)</f>
        <v>0</v>
      </c>
      <c r="AN365" s="40">
        <f>SUMIF(Entrada_Dados_Ano_2012!$C$264:$C$501,D365,Entrada_Dados_Ano_2012!$AW$264:$AW$501)</f>
        <v>0</v>
      </c>
      <c r="AO365" s="40">
        <f>SUMIF(Entrada_Dados_Ano_2012!$C$264:$C$501,D365,Entrada_Dados_Ano_2012!$AX$264:$AX$501)</f>
        <v>0</v>
      </c>
      <c r="AP365" s="40">
        <f>SUMIF(Entrada_Dados_Ano_2012!$C$264:$C$501,D365,Entrada_Dados_Ano_2012!$AY$264:$AY$501)</f>
        <v>0</v>
      </c>
      <c r="AQ365" s="40">
        <f>SUMIF(Entrada_Dados_Ano_2012!$C$264:$C$501,D365,Entrada_Dados_Ano_2012!$AZ$264:$AZ$501)</f>
        <v>0</v>
      </c>
      <c r="AR365" s="40">
        <f>SUMIF(Entrada_Dados_Ano_2012!$C$264:$C$501,D365,Entrada_Dados_Ano_2012!$BA$264:$BA$501)</f>
        <v>0</v>
      </c>
      <c r="AS365" s="40">
        <f>SUMIF(Entrada_Dados_Ano_2012!$C$264:$C$501,D365,Entrada_Dados_Ano_2012!$BB$264:$BB$501)</f>
        <v>0</v>
      </c>
      <c r="AT365" s="40">
        <f>SUMIF(Entrada_Dados_Ano_2012!$C$264:$C$501,D365,Entrada_Dados_Ano_2012!$BC$264:$BC$501)</f>
        <v>0</v>
      </c>
      <c r="AU365" s="40">
        <f>SUMIF(Entrada_Dados_Ano_2012!$C$264:$C$501,D365,Entrada_Dados_Ano_2012!$BD$264:$BD$501)</f>
        <v>0</v>
      </c>
      <c r="AV365" s="40">
        <f>SUMIF(Entrada_Dados_Ano_2012!$C$264:$C$501,D365,Entrada_Dados_Ano_2012!$BE$264:$BE$501)</f>
        <v>0</v>
      </c>
      <c r="AW365" s="40">
        <f>SUMIF(Entrada_Dados_Ano_2012!$C$264:$C$501,D365,Entrada_Dados_Ano_2012!$BF$264:$BF$501)</f>
        <v>0</v>
      </c>
      <c r="AX365" s="40">
        <f>SUMIF(Entrada_Dados_Ano_2012!$C$264:$C$501,D365,Entrada_Dados_Ano_2012!$BG$264:$BG$501)</f>
        <v>0</v>
      </c>
      <c r="AY365" s="40">
        <f>SUMIF(Entrada_Dados_Ano_2012!$C$264:$C$501,D365,Entrada_Dados_Ano_2012!$BH$264:$BH$501)</f>
        <v>0</v>
      </c>
      <c r="AZ365" s="40">
        <f>SUMIF(Entrada_Dados_Ano_2012!$C$264:$C$501,D365,Entrada_Dados_Ano_2012!$BI$264:$BI$501)</f>
        <v>0</v>
      </c>
      <c r="BA365" s="55"/>
    </row>
    <row r="366" spans="1:53" ht="12.75" customHeight="1" x14ac:dyDescent="0.2">
      <c r="A366" s="123"/>
      <c r="B366" s="124">
        <v>105</v>
      </c>
      <c r="C366" s="121" t="s">
        <v>381</v>
      </c>
      <c r="D366" s="126" t="s">
        <v>157</v>
      </c>
      <c r="E366" s="40">
        <f>SUMIF(Entrada_Dados_Ano_2012!$C$264:$C$501,D366,Entrada_Dados_Ano_2012!$D$264:$D$501)</f>
        <v>0</v>
      </c>
      <c r="F366" s="40">
        <f>SUMIF(Entrada_Dados_Ano_2012!$C$264:$C$501,D366,Entrada_Dados_Ano_2012!$E$264:$E$501)</f>
        <v>120</v>
      </c>
      <c r="G366" s="40">
        <f>SUMIF(Entrada_Dados_Ano_2012!$C$264:$C$501,D366,Entrada_Dados_Ano_2012!$F$264:$F$501)</f>
        <v>0</v>
      </c>
      <c r="H366" s="40">
        <f>SUMIF(Entrada_Dados_Ano_2012!$C$264:$C$501,D366,Entrada_Dados_Ano_2012!$G$264:$G$501)</f>
        <v>0</v>
      </c>
      <c r="I366" s="40">
        <f>SUMIF(Entrada_Dados_Ano_2012!$C$264:$C$501,D366,Entrada_Dados_Ano_2012!$H$264:$H$501)</f>
        <v>0</v>
      </c>
      <c r="J366" s="40">
        <f>SUMIF(Entrada_Dados_Ano_2012!$C$264:$C$501,D366,Entrada_Dados_Ano_2012!$I$264:$I$501)</f>
        <v>0</v>
      </c>
      <c r="K366" s="40">
        <f>SUMIF(Entrada_Dados_Ano_2012!$C$264:$C$501,D366,Entrada_Dados_Ano_2012!$J$264:$J$501)</f>
        <v>0</v>
      </c>
      <c r="L366" s="40">
        <f>SUMIF(Entrada_Dados_Ano_2012!$C$264:$C$501,D366,Entrada_Dados_Ano_2012!$K$264:$K$501)</f>
        <v>0</v>
      </c>
      <c r="M366" s="40">
        <f>SUMIF(Entrada_Dados_Ano_2012!$C$264:$C$501,D366,Entrada_Dados_Ano_2012!$L$264:$L$501)</f>
        <v>0</v>
      </c>
      <c r="N366" s="40">
        <f>SUMIF(Entrada_Dados_Ano_2012!$C$264:$C$501,D366,Entrada_Dados_Ano_2012!$M$264:$M$501)</f>
        <v>0</v>
      </c>
      <c r="O366" s="40">
        <f>SUMIF(Entrada_Dados_Ano_2012!$C$264:$C$501,D366,Entrada_Dados_Ano_2012!$N$264:$N$501)</f>
        <v>0</v>
      </c>
      <c r="P366" s="40">
        <f>SUMIF(Entrada_Dados_Ano_2012!$C$264:$C$501,D366,Entrada_Dados_Ano_2012!$O$264:$O$501)</f>
        <v>0</v>
      </c>
      <c r="Q366" s="40">
        <f>SUMIF(Entrada_Dados_Ano_2012!$C$264:$C$501,D366,Entrada_Dados_Ano_2012!$P$264:$P$501)</f>
        <v>0</v>
      </c>
      <c r="R366" s="40">
        <f>SUMIF(Entrada_Dados_Ano_2012!$C$264:$C$501,D366,Entrada_Dados_Ano_2012!$Q$264:$Q$501)</f>
        <v>0</v>
      </c>
      <c r="S366" s="40">
        <f>SUMIF(Entrada_Dados_Ano_2012!$C$264:$C$501,D366,Entrada_Dados_Ano_2012!$R$264:$R$501)</f>
        <v>0</v>
      </c>
      <c r="T366" s="145">
        <f>SUMIF(Entrada_Dados_Ano_2012!$C$264:$C$501,D366,Entrada_Dados_Ano_2012!$S$264:$S$501)</f>
        <v>0</v>
      </c>
      <c r="U366" s="142">
        <f>SUMIF(Entrada_Dados_Ano_2012!$C$264:$C$501,D366,Entrada_Dados_Ano_2012!$Y$264:$Y$501)</f>
        <v>0</v>
      </c>
      <c r="V366" s="40">
        <f>SUMIF(Entrada_Dados_Ano_2012!$C$264:$C$501,D366,Entrada_Dados_Ano_2012!$Z$264:$Z$501)</f>
        <v>120</v>
      </c>
      <c r="W366" s="40">
        <f>SUMIF(Entrada_Dados_Ano_2012!$C$264:$C$501,D366,Entrada_Dados_Ano_2012!$AA$264:$AA$501)</f>
        <v>0</v>
      </c>
      <c r="X366" s="40">
        <f>SUMIF(Entrada_Dados_Ano_2012!$C$264:$C$501,D366,Entrada_Dados_Ano_2012!$AB$264:$AB$501)</f>
        <v>0</v>
      </c>
      <c r="Y366" s="40">
        <f>SUMIF(Entrada_Dados_Ano_2012!$C$264:$C$501,D366,Entrada_Dados_Ano_2012!$AC$264:$AC$501)</f>
        <v>0</v>
      </c>
      <c r="Z366" s="40">
        <f>SUMIF(Entrada_Dados_Ano_2012!$C$264:$C$501,D366,Entrada_Dados_Ano_2012!$AD$264:$AD$501)</f>
        <v>0</v>
      </c>
      <c r="AA366" s="40">
        <f>SUMIF(Entrada_Dados_Ano_2012!$C$264:$C$501,D366,Entrada_Dados_Ano_2012!$AE$264:$AE$501)</f>
        <v>0</v>
      </c>
      <c r="AB366" s="40">
        <f>SUMIF(Entrada_Dados_Ano_2012!$C$264:$C$501,D366,Entrada_Dados_Ano_2012!$AF$264:$AF$501)</f>
        <v>0</v>
      </c>
      <c r="AC366" s="40">
        <f>SUMIF(Entrada_Dados_Ano_2012!$C$264:$C$501,D366,Entrada_Dados_Ano_2012!$AG$264:$AG$501)</f>
        <v>0</v>
      </c>
      <c r="AD366" s="40">
        <f>SUMIF(Entrada_Dados_Ano_2012!$C$264:$C$501,D366,Entrada_Dados_Ano_2012!$AH$264:$AH$501)</f>
        <v>0</v>
      </c>
      <c r="AE366" s="40">
        <f>SUMIF(Entrada_Dados_Ano_2012!$C$264:$C$501,D366,Entrada_Dados_Ano_2012!$AI$264:$AI$501)</f>
        <v>0</v>
      </c>
      <c r="AF366" s="40">
        <f>SUMIF(Entrada_Dados_Ano_2012!$C$264:$C$501,D366,Entrada_Dados_Ano_2012!$AJ$264:$AJ$501)</f>
        <v>0</v>
      </c>
      <c r="AG366" s="40">
        <f>SUMIF(Entrada_Dados_Ano_2012!$C$264:$C$501,D366,Entrada_Dados_Ano_2012!$AK$264:$AK$501)</f>
        <v>0</v>
      </c>
      <c r="AH366" s="40">
        <f>SUMIF(Entrada_Dados_Ano_2012!$C$264:$C$501,D366,Entrada_Dados_Ano_2012!$AL$264:$AL$501)</f>
        <v>0</v>
      </c>
      <c r="AI366" s="40">
        <f>SUMIF(Entrada_Dados_Ano_2012!$C$264:$C$501,D366,Entrada_Dados_Ano_2012!$AM$264:$AM$501)</f>
        <v>0</v>
      </c>
      <c r="AJ366" s="145">
        <f>SUMIF(Entrada_Dados_Ano_2012!$C$264:$C$501,D366,Entrada_Dados_Ano_2012!$AN$264:$AN$501)</f>
        <v>0</v>
      </c>
      <c r="AK366" s="142">
        <f>SUMIF(Entrada_Dados_Ano_2012!$C$264:$C$501,D366,Entrada_Dados_Ano_2012!$AT$264:$AT$501)</f>
        <v>0</v>
      </c>
      <c r="AL366" s="40">
        <f>SUMIF(Entrada_Dados_Ano_2012!$C$264:$C$501,D366,Entrada_Dados_Ano_2012!$AU$264:$AU$501)</f>
        <v>2300</v>
      </c>
      <c r="AM366" s="40">
        <f>SUMIF(Entrada_Dados_Ano_2012!$C$264:$C$501,D366,Entrada_Dados_Ano_2012!$AV$264:$AV$501)</f>
        <v>0</v>
      </c>
      <c r="AN366" s="40">
        <f>SUMIF(Entrada_Dados_Ano_2012!$C$264:$C$501,D366,Entrada_Dados_Ano_2012!$AW$264:$AW$501)</f>
        <v>0</v>
      </c>
      <c r="AO366" s="40">
        <f>SUMIF(Entrada_Dados_Ano_2012!$C$264:$C$501,D366,Entrada_Dados_Ano_2012!$AX$264:$AX$501)</f>
        <v>0</v>
      </c>
      <c r="AP366" s="40">
        <f>SUMIF(Entrada_Dados_Ano_2012!$C$264:$C$501,D366,Entrada_Dados_Ano_2012!$AY$264:$AY$501)</f>
        <v>0</v>
      </c>
      <c r="AQ366" s="40">
        <f>SUMIF(Entrada_Dados_Ano_2012!$C$264:$C$501,D366,Entrada_Dados_Ano_2012!$AZ$264:$AZ$501)</f>
        <v>0</v>
      </c>
      <c r="AR366" s="40">
        <f>SUMIF(Entrada_Dados_Ano_2012!$C$264:$C$501,D366,Entrada_Dados_Ano_2012!$BA$264:$BA$501)</f>
        <v>0</v>
      </c>
      <c r="AS366" s="40">
        <f>SUMIF(Entrada_Dados_Ano_2012!$C$264:$C$501,D366,Entrada_Dados_Ano_2012!$BB$264:$BB$501)</f>
        <v>0</v>
      </c>
      <c r="AT366" s="40">
        <f>SUMIF(Entrada_Dados_Ano_2012!$C$264:$C$501,D366,Entrada_Dados_Ano_2012!$BC$264:$BC$501)</f>
        <v>0</v>
      </c>
      <c r="AU366" s="40">
        <f>SUMIF(Entrada_Dados_Ano_2012!$C$264:$C$501,D366,Entrada_Dados_Ano_2012!$BD$264:$BD$501)</f>
        <v>0</v>
      </c>
      <c r="AV366" s="40">
        <f>SUMIF(Entrada_Dados_Ano_2012!$C$264:$C$501,D366,Entrada_Dados_Ano_2012!$BE$264:$BE$501)</f>
        <v>0</v>
      </c>
      <c r="AW366" s="40">
        <f>SUMIF(Entrada_Dados_Ano_2012!$C$264:$C$501,D366,Entrada_Dados_Ano_2012!$BF$264:$BF$501)</f>
        <v>0</v>
      </c>
      <c r="AX366" s="40">
        <f>SUMIF(Entrada_Dados_Ano_2012!$C$264:$C$501,D366,Entrada_Dados_Ano_2012!$BG$264:$BG$501)</f>
        <v>0</v>
      </c>
      <c r="AY366" s="40">
        <f>SUMIF(Entrada_Dados_Ano_2012!$C$264:$C$501,D366,Entrada_Dados_Ano_2012!$BH$264:$BH$501)</f>
        <v>0</v>
      </c>
      <c r="AZ366" s="40">
        <f>SUMIF(Entrada_Dados_Ano_2012!$C$264:$C$501,D366,Entrada_Dados_Ano_2012!$BI$264:$BI$501)</f>
        <v>0</v>
      </c>
      <c r="BA366" s="55"/>
    </row>
    <row r="367" spans="1:53" ht="12.75" customHeight="1" x14ac:dyDescent="0.2">
      <c r="A367" s="123"/>
      <c r="B367" s="124">
        <v>106</v>
      </c>
      <c r="C367" s="121" t="s">
        <v>382</v>
      </c>
      <c r="D367" s="126" t="s">
        <v>158</v>
      </c>
      <c r="E367" s="40">
        <f>SUMIF(Entrada_Dados_Ano_2012!$C$264:$C$501,D367,Entrada_Dados_Ano_2012!$D$264:$D$501)</f>
        <v>0</v>
      </c>
      <c r="F367" s="40">
        <f>SUMIF(Entrada_Dados_Ano_2012!$C$264:$C$501,D367,Entrada_Dados_Ano_2012!$E$264:$E$501)</f>
        <v>49</v>
      </c>
      <c r="G367" s="40">
        <f>SUMIF(Entrada_Dados_Ano_2012!$C$264:$C$501,D367,Entrada_Dados_Ano_2012!$F$264:$F$501)</f>
        <v>0</v>
      </c>
      <c r="H367" s="40">
        <f>SUMIF(Entrada_Dados_Ano_2012!$C$264:$C$501,D367,Entrada_Dados_Ano_2012!$G$264:$G$501)</f>
        <v>45</v>
      </c>
      <c r="I367" s="40">
        <f>SUMIF(Entrada_Dados_Ano_2012!$C$264:$C$501,D367,Entrada_Dados_Ano_2012!$H$264:$H$501)</f>
        <v>50</v>
      </c>
      <c r="J367" s="40">
        <f>SUMIF(Entrada_Dados_Ano_2012!$C$264:$C$501,D367,Entrada_Dados_Ano_2012!$I$264:$I$501)</f>
        <v>0</v>
      </c>
      <c r="K367" s="40">
        <f>SUMIF(Entrada_Dados_Ano_2012!$C$264:$C$501,D367,Entrada_Dados_Ano_2012!$J$264:$J$501)</f>
        <v>0</v>
      </c>
      <c r="L367" s="40">
        <f>SUMIF(Entrada_Dados_Ano_2012!$C$264:$C$501,D367,Entrada_Dados_Ano_2012!$K$264:$K$501)</f>
        <v>700</v>
      </c>
      <c r="M367" s="40">
        <f>SUMIF(Entrada_Dados_Ano_2012!$C$264:$C$501,D367,Entrada_Dados_Ano_2012!$L$264:$L$501)</f>
        <v>0</v>
      </c>
      <c r="N367" s="40">
        <f>SUMIF(Entrada_Dados_Ano_2012!$C$264:$C$501,D367,Entrada_Dados_Ano_2012!$M$264:$M$501)</f>
        <v>0</v>
      </c>
      <c r="O367" s="40">
        <f>SUMIF(Entrada_Dados_Ano_2012!$C$264:$C$501,D367,Entrada_Dados_Ano_2012!$N$264:$N$501)</f>
        <v>0</v>
      </c>
      <c r="P367" s="40">
        <f>SUMIF(Entrada_Dados_Ano_2012!$C$264:$C$501,D367,Entrada_Dados_Ano_2012!$O$264:$O$501)</f>
        <v>0</v>
      </c>
      <c r="Q367" s="40">
        <f>SUMIF(Entrada_Dados_Ano_2012!$C$264:$C$501,D367,Entrada_Dados_Ano_2012!$P$264:$P$501)</f>
        <v>0</v>
      </c>
      <c r="R367" s="40">
        <f>SUMIF(Entrada_Dados_Ano_2012!$C$264:$C$501,D367,Entrada_Dados_Ano_2012!$Q$264:$Q$501)</f>
        <v>10</v>
      </c>
      <c r="S367" s="40">
        <f>SUMIF(Entrada_Dados_Ano_2012!$C$264:$C$501,D367,Entrada_Dados_Ano_2012!$R$264:$R$501)</f>
        <v>73</v>
      </c>
      <c r="T367" s="145">
        <f>SUMIF(Entrada_Dados_Ano_2012!$C$264:$C$501,D367,Entrada_Dados_Ano_2012!$S$264:$S$501)</f>
        <v>0</v>
      </c>
      <c r="U367" s="142">
        <f>SUMIF(Entrada_Dados_Ano_2012!$C$264:$C$501,D367,Entrada_Dados_Ano_2012!$Y$264:$Y$501)</f>
        <v>0</v>
      </c>
      <c r="V367" s="40">
        <f>SUMIF(Entrada_Dados_Ano_2012!$C$264:$C$501,D367,Entrada_Dados_Ano_2012!$Z$264:$Z$501)</f>
        <v>49</v>
      </c>
      <c r="W367" s="40">
        <f>SUMIF(Entrada_Dados_Ano_2012!$C$264:$C$501,D367,Entrada_Dados_Ano_2012!$AA$264:$AA$501)</f>
        <v>0</v>
      </c>
      <c r="X367" s="40">
        <f>SUMIF(Entrada_Dados_Ano_2012!$C$264:$C$501,D367,Entrada_Dados_Ano_2012!$AB$264:$AB$501)</f>
        <v>45</v>
      </c>
      <c r="Y367" s="40">
        <f>SUMIF(Entrada_Dados_Ano_2012!$C$264:$C$501,D367,Entrada_Dados_Ano_2012!$AC$264:$AC$501)</f>
        <v>50</v>
      </c>
      <c r="Z367" s="40">
        <f>SUMIF(Entrada_Dados_Ano_2012!$C$264:$C$501,D367,Entrada_Dados_Ano_2012!$AD$264:$AD$501)</f>
        <v>0</v>
      </c>
      <c r="AA367" s="40">
        <f>SUMIF(Entrada_Dados_Ano_2012!$C$264:$C$501,D367,Entrada_Dados_Ano_2012!$AE$264:$AE$501)</f>
        <v>0</v>
      </c>
      <c r="AB367" s="40">
        <f>SUMIF(Entrada_Dados_Ano_2012!$C$264:$C$501,D367,Entrada_Dados_Ano_2012!$AF$264:$AF$501)</f>
        <v>700</v>
      </c>
      <c r="AC367" s="40">
        <f>SUMIF(Entrada_Dados_Ano_2012!$C$264:$C$501,D367,Entrada_Dados_Ano_2012!$AG$264:$AG$501)</f>
        <v>0</v>
      </c>
      <c r="AD367" s="40">
        <f>SUMIF(Entrada_Dados_Ano_2012!$C$264:$C$501,D367,Entrada_Dados_Ano_2012!$AH$264:$AH$501)</f>
        <v>0</v>
      </c>
      <c r="AE367" s="40">
        <f>SUMIF(Entrada_Dados_Ano_2012!$C$264:$C$501,D367,Entrada_Dados_Ano_2012!$AI$264:$AI$501)</f>
        <v>0</v>
      </c>
      <c r="AF367" s="40">
        <f>SUMIF(Entrada_Dados_Ano_2012!$C$264:$C$501,D367,Entrada_Dados_Ano_2012!$AJ$264:$AJ$501)</f>
        <v>0</v>
      </c>
      <c r="AG367" s="40">
        <f>SUMIF(Entrada_Dados_Ano_2012!$C$264:$C$501,D367,Entrada_Dados_Ano_2012!$AK$264:$AK$501)</f>
        <v>0</v>
      </c>
      <c r="AH367" s="40">
        <f>SUMIF(Entrada_Dados_Ano_2012!$C$264:$C$501,D367,Entrada_Dados_Ano_2012!$AL$264:$AL$501)</f>
        <v>10</v>
      </c>
      <c r="AI367" s="40">
        <f>SUMIF(Entrada_Dados_Ano_2012!$C$264:$C$501,D367,Entrada_Dados_Ano_2012!$AM$264:$AM$501)</f>
        <v>73</v>
      </c>
      <c r="AJ367" s="145">
        <f>SUMIF(Entrada_Dados_Ano_2012!$C$264:$C$501,D367,Entrada_Dados_Ano_2012!$AN$264:$AN$501)</f>
        <v>0</v>
      </c>
      <c r="AK367" s="142">
        <f>SUMIF(Entrada_Dados_Ano_2012!$C$264:$C$501,D367,Entrada_Dados_Ano_2012!$AT$264:$AT$501)</f>
        <v>0</v>
      </c>
      <c r="AL367" s="40">
        <f>SUMIF(Entrada_Dados_Ano_2012!$C$264:$C$501,D367,Entrada_Dados_Ano_2012!$AU$264:$AU$501)</f>
        <v>400</v>
      </c>
      <c r="AM367" s="40">
        <f>SUMIF(Entrada_Dados_Ano_2012!$C$264:$C$501,D367,Entrada_Dados_Ano_2012!$AV$264:$AV$501)</f>
        <v>0</v>
      </c>
      <c r="AN367" s="40">
        <f>SUMIF(Entrada_Dados_Ano_2012!$C$264:$C$501,D367,Entrada_Dados_Ano_2012!$AW$264:$AW$501)</f>
        <v>80</v>
      </c>
      <c r="AO367" s="40">
        <f>SUMIF(Entrada_Dados_Ano_2012!$C$264:$C$501,D367,Entrada_Dados_Ano_2012!$AX$264:$AX$501)</f>
        <v>415</v>
      </c>
      <c r="AP367" s="40">
        <f>SUMIF(Entrada_Dados_Ano_2012!$C$264:$C$501,D367,Entrada_Dados_Ano_2012!$AY$264:$AY$501)</f>
        <v>0</v>
      </c>
      <c r="AQ367" s="40">
        <f>SUMIF(Entrada_Dados_Ano_2012!$C$264:$C$501,D367,Entrada_Dados_Ano_2012!$AZ$264:$AZ$501)</f>
        <v>0</v>
      </c>
      <c r="AR367" s="40">
        <f>SUMIF(Entrada_Dados_Ano_2012!$C$264:$C$501,D367,Entrada_Dados_Ano_2012!$BA$264:$BA$501)</f>
        <v>10500</v>
      </c>
      <c r="AS367" s="40">
        <f>SUMIF(Entrada_Dados_Ano_2012!$C$264:$C$501,D367,Entrada_Dados_Ano_2012!$BB$264:$BB$501)</f>
        <v>0</v>
      </c>
      <c r="AT367" s="40">
        <f>SUMIF(Entrada_Dados_Ano_2012!$C$264:$C$501,D367,Entrada_Dados_Ano_2012!$BC$264:$BC$501)</f>
        <v>0</v>
      </c>
      <c r="AU367" s="40">
        <f>SUMIF(Entrada_Dados_Ano_2012!$C$264:$C$501,D367,Entrada_Dados_Ano_2012!$BD$264:$BD$501)</f>
        <v>0</v>
      </c>
      <c r="AV367" s="40">
        <f>SUMIF(Entrada_Dados_Ano_2012!$C$264:$C$501,D367,Entrada_Dados_Ano_2012!$BE$264:$BE$501)</f>
        <v>0</v>
      </c>
      <c r="AW367" s="40">
        <f>SUMIF(Entrada_Dados_Ano_2012!$C$264:$C$501,D367,Entrada_Dados_Ano_2012!$BF$264:$BF$501)</f>
        <v>0</v>
      </c>
      <c r="AX367" s="40">
        <f>SUMIF(Entrada_Dados_Ano_2012!$C$264:$C$501,D367,Entrada_Dados_Ano_2012!$BG$264:$BG$501)</f>
        <v>190</v>
      </c>
      <c r="AY367" s="40">
        <f>SUMIF(Entrada_Dados_Ano_2012!$C$264:$C$501,D367,Entrada_Dados_Ano_2012!$BH$264:$BH$501)</f>
        <v>1095</v>
      </c>
      <c r="AZ367" s="40">
        <f>SUMIF(Entrada_Dados_Ano_2012!$C$264:$C$501,D367,Entrada_Dados_Ano_2012!$BI$264:$BI$501)</f>
        <v>0</v>
      </c>
      <c r="BA367" s="55"/>
    </row>
    <row r="368" spans="1:53" ht="12.75" customHeight="1" x14ac:dyDescent="0.2">
      <c r="A368" s="123"/>
      <c r="B368" s="124">
        <v>107</v>
      </c>
      <c r="C368" s="121" t="s">
        <v>383</v>
      </c>
      <c r="D368" s="126" t="s">
        <v>33</v>
      </c>
      <c r="E368" s="40">
        <f>SUMIF(Entrada_Dados_Ano_2012!$C$264:$C$501,D368,Entrada_Dados_Ano_2012!$D$264:$D$501)</f>
        <v>0</v>
      </c>
      <c r="F368" s="40">
        <f>SUMIF(Entrada_Dados_Ano_2012!$C$264:$C$501,D368,Entrada_Dados_Ano_2012!$E$264:$E$501)</f>
        <v>5</v>
      </c>
      <c r="G368" s="40">
        <f>SUMIF(Entrada_Dados_Ano_2012!$C$264:$C$501,D368,Entrada_Dados_Ano_2012!$F$264:$F$501)</f>
        <v>9</v>
      </c>
      <c r="H368" s="40">
        <f>SUMIF(Entrada_Dados_Ano_2012!$C$264:$C$501,D368,Entrada_Dados_Ano_2012!$G$264:$G$501)</f>
        <v>0</v>
      </c>
      <c r="I368" s="40">
        <f>SUMIF(Entrada_Dados_Ano_2012!$C$264:$C$501,D368,Entrada_Dados_Ano_2012!$H$264:$H$501)</f>
        <v>0</v>
      </c>
      <c r="J368" s="40">
        <f>SUMIF(Entrada_Dados_Ano_2012!$C$264:$C$501,D368,Entrada_Dados_Ano_2012!$I$264:$I$501)</f>
        <v>0</v>
      </c>
      <c r="K368" s="40">
        <f>SUMIF(Entrada_Dados_Ano_2012!$C$264:$C$501,D368,Entrada_Dados_Ano_2012!$J$264:$J$501)</f>
        <v>0</v>
      </c>
      <c r="L368" s="40">
        <f>SUMIF(Entrada_Dados_Ano_2012!$C$264:$C$501,D368,Entrada_Dados_Ano_2012!$K$264:$K$501)</f>
        <v>0</v>
      </c>
      <c r="M368" s="40">
        <f>SUMIF(Entrada_Dados_Ano_2012!$C$264:$C$501,D368,Entrada_Dados_Ano_2012!$L$264:$L$501)</f>
        <v>0</v>
      </c>
      <c r="N368" s="40">
        <f>SUMIF(Entrada_Dados_Ano_2012!$C$264:$C$501,D368,Entrada_Dados_Ano_2012!$M$264:$M$501)</f>
        <v>0</v>
      </c>
      <c r="O368" s="40">
        <f>SUMIF(Entrada_Dados_Ano_2012!$C$264:$C$501,D368,Entrada_Dados_Ano_2012!$N$264:$N$501)</f>
        <v>0</v>
      </c>
      <c r="P368" s="40">
        <f>SUMIF(Entrada_Dados_Ano_2012!$C$264:$C$501,D368,Entrada_Dados_Ano_2012!$O$264:$O$501)</f>
        <v>0</v>
      </c>
      <c r="Q368" s="40">
        <f>SUMIF(Entrada_Dados_Ano_2012!$C$264:$C$501,D368,Entrada_Dados_Ano_2012!$P$264:$P$501)</f>
        <v>0</v>
      </c>
      <c r="R368" s="40">
        <f>SUMIF(Entrada_Dados_Ano_2012!$C$264:$C$501,D368,Entrada_Dados_Ano_2012!$Q$264:$Q$501)</f>
        <v>0</v>
      </c>
      <c r="S368" s="40">
        <f>SUMIF(Entrada_Dados_Ano_2012!$C$264:$C$501,D368,Entrada_Dados_Ano_2012!$R$264:$R$501)</f>
        <v>0</v>
      </c>
      <c r="T368" s="145">
        <f>SUMIF(Entrada_Dados_Ano_2012!$C$264:$C$501,D368,Entrada_Dados_Ano_2012!$S$264:$S$501)</f>
        <v>0</v>
      </c>
      <c r="U368" s="142">
        <f>SUMIF(Entrada_Dados_Ano_2012!$C$264:$C$501,D368,Entrada_Dados_Ano_2012!$Y$264:$Y$501)</f>
        <v>0</v>
      </c>
      <c r="V368" s="40">
        <f>SUMIF(Entrada_Dados_Ano_2012!$C$264:$C$501,D368,Entrada_Dados_Ano_2012!$Z$264:$Z$501)</f>
        <v>5</v>
      </c>
      <c r="W368" s="40">
        <f>SUMIF(Entrada_Dados_Ano_2012!$C$264:$C$501,D368,Entrada_Dados_Ano_2012!$AA$264:$AA$501)</f>
        <v>9</v>
      </c>
      <c r="X368" s="40">
        <f>SUMIF(Entrada_Dados_Ano_2012!$C$264:$C$501,D368,Entrada_Dados_Ano_2012!$AB$264:$AB$501)</f>
        <v>0</v>
      </c>
      <c r="Y368" s="40">
        <f>SUMIF(Entrada_Dados_Ano_2012!$C$264:$C$501,D368,Entrada_Dados_Ano_2012!$AC$264:$AC$501)</f>
        <v>0</v>
      </c>
      <c r="Z368" s="40">
        <f>SUMIF(Entrada_Dados_Ano_2012!$C$264:$C$501,D368,Entrada_Dados_Ano_2012!$AD$264:$AD$501)</f>
        <v>0</v>
      </c>
      <c r="AA368" s="40">
        <f>SUMIF(Entrada_Dados_Ano_2012!$C$264:$C$501,D368,Entrada_Dados_Ano_2012!$AE$264:$AE$501)</f>
        <v>0</v>
      </c>
      <c r="AB368" s="40">
        <f>SUMIF(Entrada_Dados_Ano_2012!$C$264:$C$501,D368,Entrada_Dados_Ano_2012!$AF$264:$AF$501)</f>
        <v>0</v>
      </c>
      <c r="AC368" s="40">
        <f>SUMIF(Entrada_Dados_Ano_2012!$C$264:$C$501,D368,Entrada_Dados_Ano_2012!$AG$264:$AG$501)</f>
        <v>0</v>
      </c>
      <c r="AD368" s="40">
        <f>SUMIF(Entrada_Dados_Ano_2012!$C$264:$C$501,D368,Entrada_Dados_Ano_2012!$AH$264:$AH$501)</f>
        <v>0</v>
      </c>
      <c r="AE368" s="40">
        <f>SUMIF(Entrada_Dados_Ano_2012!$C$264:$C$501,D368,Entrada_Dados_Ano_2012!$AI$264:$AI$501)</f>
        <v>0</v>
      </c>
      <c r="AF368" s="40">
        <f>SUMIF(Entrada_Dados_Ano_2012!$C$264:$C$501,D368,Entrada_Dados_Ano_2012!$AJ$264:$AJ$501)</f>
        <v>0</v>
      </c>
      <c r="AG368" s="40">
        <f>SUMIF(Entrada_Dados_Ano_2012!$C$264:$C$501,D368,Entrada_Dados_Ano_2012!$AK$264:$AK$501)</f>
        <v>0</v>
      </c>
      <c r="AH368" s="40">
        <f>SUMIF(Entrada_Dados_Ano_2012!$C$264:$C$501,D368,Entrada_Dados_Ano_2012!$AL$264:$AL$501)</f>
        <v>0</v>
      </c>
      <c r="AI368" s="40">
        <f>SUMIF(Entrada_Dados_Ano_2012!$C$264:$C$501,D368,Entrada_Dados_Ano_2012!$AM$264:$AM$501)</f>
        <v>0</v>
      </c>
      <c r="AJ368" s="145">
        <f>SUMIF(Entrada_Dados_Ano_2012!$C$264:$C$501,D368,Entrada_Dados_Ano_2012!$AN$264:$AN$501)</f>
        <v>0</v>
      </c>
      <c r="AK368" s="142">
        <f>SUMIF(Entrada_Dados_Ano_2012!$C$264:$C$501,D368,Entrada_Dados_Ano_2012!$AT$264:$AT$501)</f>
        <v>0</v>
      </c>
      <c r="AL368" s="40">
        <f>SUMIF(Entrada_Dados_Ano_2012!$C$264:$C$501,D368,Entrada_Dados_Ano_2012!$AU$264:$AU$501)</f>
        <v>45</v>
      </c>
      <c r="AM368" s="40">
        <f>SUMIF(Entrada_Dados_Ano_2012!$C$264:$C$501,D368,Entrada_Dados_Ano_2012!$AV$264:$AV$501)</f>
        <v>18</v>
      </c>
      <c r="AN368" s="40">
        <f>SUMIF(Entrada_Dados_Ano_2012!$C$264:$C$501,D368,Entrada_Dados_Ano_2012!$AW$264:$AW$501)</f>
        <v>0</v>
      </c>
      <c r="AO368" s="40">
        <f>SUMIF(Entrada_Dados_Ano_2012!$C$264:$C$501,D368,Entrada_Dados_Ano_2012!$AX$264:$AX$501)</f>
        <v>0</v>
      </c>
      <c r="AP368" s="40">
        <f>SUMIF(Entrada_Dados_Ano_2012!$C$264:$C$501,D368,Entrada_Dados_Ano_2012!$AY$264:$AY$501)</f>
        <v>0</v>
      </c>
      <c r="AQ368" s="40">
        <f>SUMIF(Entrada_Dados_Ano_2012!$C$264:$C$501,D368,Entrada_Dados_Ano_2012!$AZ$264:$AZ$501)</f>
        <v>0</v>
      </c>
      <c r="AR368" s="40">
        <f>SUMIF(Entrada_Dados_Ano_2012!$C$264:$C$501,D368,Entrada_Dados_Ano_2012!$BA$264:$BA$501)</f>
        <v>0</v>
      </c>
      <c r="AS368" s="40">
        <f>SUMIF(Entrada_Dados_Ano_2012!$C$264:$C$501,D368,Entrada_Dados_Ano_2012!$BB$264:$BB$501)</f>
        <v>0</v>
      </c>
      <c r="AT368" s="40">
        <f>SUMIF(Entrada_Dados_Ano_2012!$C$264:$C$501,D368,Entrada_Dados_Ano_2012!$BC$264:$BC$501)</f>
        <v>0</v>
      </c>
      <c r="AU368" s="40">
        <f>SUMIF(Entrada_Dados_Ano_2012!$C$264:$C$501,D368,Entrada_Dados_Ano_2012!$BD$264:$BD$501)</f>
        <v>0</v>
      </c>
      <c r="AV368" s="40">
        <f>SUMIF(Entrada_Dados_Ano_2012!$C$264:$C$501,D368,Entrada_Dados_Ano_2012!$BE$264:$BE$501)</f>
        <v>0</v>
      </c>
      <c r="AW368" s="40">
        <f>SUMIF(Entrada_Dados_Ano_2012!$C$264:$C$501,D368,Entrada_Dados_Ano_2012!$BF$264:$BF$501)</f>
        <v>0</v>
      </c>
      <c r="AX368" s="40">
        <f>SUMIF(Entrada_Dados_Ano_2012!$C$264:$C$501,D368,Entrada_Dados_Ano_2012!$BG$264:$BG$501)</f>
        <v>0</v>
      </c>
      <c r="AY368" s="40">
        <f>SUMIF(Entrada_Dados_Ano_2012!$C$264:$C$501,D368,Entrada_Dados_Ano_2012!$BH$264:$BH$501)</f>
        <v>0</v>
      </c>
      <c r="AZ368" s="40">
        <f>SUMIF(Entrada_Dados_Ano_2012!$C$264:$C$501,D368,Entrada_Dados_Ano_2012!$BI$264:$BI$501)</f>
        <v>0</v>
      </c>
      <c r="BA368" s="55"/>
    </row>
    <row r="369" spans="1:53" ht="12.75" customHeight="1" x14ac:dyDescent="0.2">
      <c r="A369" s="123"/>
      <c r="B369" s="124">
        <v>108</v>
      </c>
      <c r="C369" s="121" t="s">
        <v>384</v>
      </c>
      <c r="D369" s="126" t="s">
        <v>159</v>
      </c>
      <c r="E369" s="40">
        <f>SUMIF(Entrada_Dados_Ano_2012!$C$264:$C$501,D369,Entrada_Dados_Ano_2012!$D$264:$D$501)</f>
        <v>0</v>
      </c>
      <c r="F369" s="40">
        <f>SUMIF(Entrada_Dados_Ano_2012!$C$264:$C$501,D369,Entrada_Dados_Ano_2012!$E$264:$E$501)</f>
        <v>0</v>
      </c>
      <c r="G369" s="40">
        <f>SUMIF(Entrada_Dados_Ano_2012!$C$264:$C$501,D369,Entrada_Dados_Ano_2012!$F$264:$F$501)</f>
        <v>0</v>
      </c>
      <c r="H369" s="40">
        <f>SUMIF(Entrada_Dados_Ano_2012!$C$264:$C$501,D369,Entrada_Dados_Ano_2012!$G$264:$G$501)</f>
        <v>0</v>
      </c>
      <c r="I369" s="40">
        <f>SUMIF(Entrada_Dados_Ano_2012!$C$264:$C$501,D369,Entrada_Dados_Ano_2012!$H$264:$H$501)</f>
        <v>0</v>
      </c>
      <c r="J369" s="40">
        <f>SUMIF(Entrada_Dados_Ano_2012!$C$264:$C$501,D369,Entrada_Dados_Ano_2012!$I$264:$I$501)</f>
        <v>0</v>
      </c>
      <c r="K369" s="40">
        <f>SUMIF(Entrada_Dados_Ano_2012!$C$264:$C$501,D369,Entrada_Dados_Ano_2012!$J$264:$J$501)</f>
        <v>0</v>
      </c>
      <c r="L369" s="40">
        <f>SUMIF(Entrada_Dados_Ano_2012!$C$264:$C$501,D369,Entrada_Dados_Ano_2012!$K$264:$K$501)</f>
        <v>0</v>
      </c>
      <c r="M369" s="40">
        <f>SUMIF(Entrada_Dados_Ano_2012!$C$264:$C$501,D369,Entrada_Dados_Ano_2012!$L$264:$L$501)</f>
        <v>0</v>
      </c>
      <c r="N369" s="40">
        <f>SUMIF(Entrada_Dados_Ano_2012!$C$264:$C$501,D369,Entrada_Dados_Ano_2012!$M$264:$M$501)</f>
        <v>0</v>
      </c>
      <c r="O369" s="40">
        <f>SUMIF(Entrada_Dados_Ano_2012!$C$264:$C$501,D369,Entrada_Dados_Ano_2012!$N$264:$N$501)</f>
        <v>0</v>
      </c>
      <c r="P369" s="40">
        <f>SUMIF(Entrada_Dados_Ano_2012!$C$264:$C$501,D369,Entrada_Dados_Ano_2012!$O$264:$O$501)</f>
        <v>0</v>
      </c>
      <c r="Q369" s="40">
        <f>SUMIF(Entrada_Dados_Ano_2012!$C$264:$C$501,D369,Entrada_Dados_Ano_2012!$P$264:$P$501)</f>
        <v>0</v>
      </c>
      <c r="R369" s="40">
        <f>SUMIF(Entrada_Dados_Ano_2012!$C$264:$C$501,D369,Entrada_Dados_Ano_2012!$Q$264:$Q$501)</f>
        <v>0</v>
      </c>
      <c r="S369" s="40">
        <f>SUMIF(Entrada_Dados_Ano_2012!$C$264:$C$501,D369,Entrada_Dados_Ano_2012!$R$264:$R$501)</f>
        <v>0</v>
      </c>
      <c r="T369" s="145">
        <f>SUMIF(Entrada_Dados_Ano_2012!$C$264:$C$501,D369,Entrada_Dados_Ano_2012!$S$264:$S$501)</f>
        <v>0</v>
      </c>
      <c r="U369" s="142">
        <f>SUMIF(Entrada_Dados_Ano_2012!$C$264:$C$501,D369,Entrada_Dados_Ano_2012!$Y$264:$Y$501)</f>
        <v>0</v>
      </c>
      <c r="V369" s="40">
        <f>SUMIF(Entrada_Dados_Ano_2012!$C$264:$C$501,D369,Entrada_Dados_Ano_2012!$Z$264:$Z$501)</f>
        <v>0</v>
      </c>
      <c r="W369" s="40">
        <f>SUMIF(Entrada_Dados_Ano_2012!$C$264:$C$501,D369,Entrada_Dados_Ano_2012!$AA$264:$AA$501)</f>
        <v>0</v>
      </c>
      <c r="X369" s="40">
        <f>SUMIF(Entrada_Dados_Ano_2012!$C$264:$C$501,D369,Entrada_Dados_Ano_2012!$AB$264:$AB$501)</f>
        <v>0</v>
      </c>
      <c r="Y369" s="40">
        <f>SUMIF(Entrada_Dados_Ano_2012!$C$264:$C$501,D369,Entrada_Dados_Ano_2012!$AC$264:$AC$501)</f>
        <v>0</v>
      </c>
      <c r="Z369" s="40">
        <f>SUMIF(Entrada_Dados_Ano_2012!$C$264:$C$501,D369,Entrada_Dados_Ano_2012!$AD$264:$AD$501)</f>
        <v>0</v>
      </c>
      <c r="AA369" s="40">
        <f>SUMIF(Entrada_Dados_Ano_2012!$C$264:$C$501,D369,Entrada_Dados_Ano_2012!$AE$264:$AE$501)</f>
        <v>0</v>
      </c>
      <c r="AB369" s="40">
        <f>SUMIF(Entrada_Dados_Ano_2012!$C$264:$C$501,D369,Entrada_Dados_Ano_2012!$AF$264:$AF$501)</f>
        <v>0</v>
      </c>
      <c r="AC369" s="40">
        <f>SUMIF(Entrada_Dados_Ano_2012!$C$264:$C$501,D369,Entrada_Dados_Ano_2012!$AG$264:$AG$501)</f>
        <v>0</v>
      </c>
      <c r="AD369" s="40">
        <f>SUMIF(Entrada_Dados_Ano_2012!$C$264:$C$501,D369,Entrada_Dados_Ano_2012!$AH$264:$AH$501)</f>
        <v>0</v>
      </c>
      <c r="AE369" s="40">
        <f>SUMIF(Entrada_Dados_Ano_2012!$C$264:$C$501,D369,Entrada_Dados_Ano_2012!$AI$264:$AI$501)</f>
        <v>0</v>
      </c>
      <c r="AF369" s="40">
        <f>SUMIF(Entrada_Dados_Ano_2012!$C$264:$C$501,D369,Entrada_Dados_Ano_2012!$AJ$264:$AJ$501)</f>
        <v>0</v>
      </c>
      <c r="AG369" s="40">
        <f>SUMIF(Entrada_Dados_Ano_2012!$C$264:$C$501,D369,Entrada_Dados_Ano_2012!$AK$264:$AK$501)</f>
        <v>0</v>
      </c>
      <c r="AH369" s="40">
        <f>SUMIF(Entrada_Dados_Ano_2012!$C$264:$C$501,D369,Entrada_Dados_Ano_2012!$AL$264:$AL$501)</f>
        <v>0</v>
      </c>
      <c r="AI369" s="40">
        <f>SUMIF(Entrada_Dados_Ano_2012!$C$264:$C$501,D369,Entrada_Dados_Ano_2012!$AM$264:$AM$501)</f>
        <v>0</v>
      </c>
      <c r="AJ369" s="145">
        <f>SUMIF(Entrada_Dados_Ano_2012!$C$264:$C$501,D369,Entrada_Dados_Ano_2012!$AN$264:$AN$501)</f>
        <v>0</v>
      </c>
      <c r="AK369" s="142">
        <f>SUMIF(Entrada_Dados_Ano_2012!$C$264:$C$501,D369,Entrada_Dados_Ano_2012!$AT$264:$AT$501)</f>
        <v>0</v>
      </c>
      <c r="AL369" s="40">
        <f>SUMIF(Entrada_Dados_Ano_2012!$C$264:$C$501,D369,Entrada_Dados_Ano_2012!$AU$264:$AU$501)</f>
        <v>0</v>
      </c>
      <c r="AM369" s="40">
        <f>SUMIF(Entrada_Dados_Ano_2012!$C$264:$C$501,D369,Entrada_Dados_Ano_2012!$AV$264:$AV$501)</f>
        <v>0</v>
      </c>
      <c r="AN369" s="40">
        <f>SUMIF(Entrada_Dados_Ano_2012!$C$264:$C$501,D369,Entrada_Dados_Ano_2012!$AW$264:$AW$501)</f>
        <v>0</v>
      </c>
      <c r="AO369" s="40">
        <f>SUMIF(Entrada_Dados_Ano_2012!$C$264:$C$501,D369,Entrada_Dados_Ano_2012!$AX$264:$AX$501)</f>
        <v>0</v>
      </c>
      <c r="AP369" s="40">
        <f>SUMIF(Entrada_Dados_Ano_2012!$C$264:$C$501,D369,Entrada_Dados_Ano_2012!$AY$264:$AY$501)</f>
        <v>0</v>
      </c>
      <c r="AQ369" s="40">
        <f>SUMIF(Entrada_Dados_Ano_2012!$C$264:$C$501,D369,Entrada_Dados_Ano_2012!$AZ$264:$AZ$501)</f>
        <v>0</v>
      </c>
      <c r="AR369" s="40">
        <f>SUMIF(Entrada_Dados_Ano_2012!$C$264:$C$501,D369,Entrada_Dados_Ano_2012!$BA$264:$BA$501)</f>
        <v>0</v>
      </c>
      <c r="AS369" s="40">
        <f>SUMIF(Entrada_Dados_Ano_2012!$C$264:$C$501,D369,Entrada_Dados_Ano_2012!$BB$264:$BB$501)</f>
        <v>0</v>
      </c>
      <c r="AT369" s="40">
        <f>SUMIF(Entrada_Dados_Ano_2012!$C$264:$C$501,D369,Entrada_Dados_Ano_2012!$BC$264:$BC$501)</f>
        <v>0</v>
      </c>
      <c r="AU369" s="40">
        <f>SUMIF(Entrada_Dados_Ano_2012!$C$264:$C$501,D369,Entrada_Dados_Ano_2012!$BD$264:$BD$501)</f>
        <v>0</v>
      </c>
      <c r="AV369" s="40">
        <f>SUMIF(Entrada_Dados_Ano_2012!$C$264:$C$501,D369,Entrada_Dados_Ano_2012!$BE$264:$BE$501)</f>
        <v>0</v>
      </c>
      <c r="AW369" s="40">
        <f>SUMIF(Entrada_Dados_Ano_2012!$C$264:$C$501,D369,Entrada_Dados_Ano_2012!$BF$264:$BF$501)</f>
        <v>0</v>
      </c>
      <c r="AX369" s="40">
        <f>SUMIF(Entrada_Dados_Ano_2012!$C$264:$C$501,D369,Entrada_Dados_Ano_2012!$BG$264:$BG$501)</f>
        <v>0</v>
      </c>
      <c r="AY369" s="40">
        <f>SUMIF(Entrada_Dados_Ano_2012!$C$264:$C$501,D369,Entrada_Dados_Ano_2012!$BH$264:$BH$501)</f>
        <v>0</v>
      </c>
      <c r="AZ369" s="40">
        <f>SUMIF(Entrada_Dados_Ano_2012!$C$264:$C$501,D369,Entrada_Dados_Ano_2012!$BI$264:$BI$501)</f>
        <v>0</v>
      </c>
      <c r="BA369" s="55"/>
    </row>
    <row r="370" spans="1:53" ht="12.75" customHeight="1" x14ac:dyDescent="0.2">
      <c r="A370" s="123"/>
      <c r="B370" s="124">
        <v>109</v>
      </c>
      <c r="C370" s="121" t="s">
        <v>385</v>
      </c>
      <c r="D370" s="126" t="s">
        <v>160</v>
      </c>
      <c r="E370" s="40">
        <f>SUMIF(Entrada_Dados_Ano_2012!$C$264:$C$501,D370,Entrada_Dados_Ano_2012!$D$264:$D$501)</f>
        <v>0</v>
      </c>
      <c r="F370" s="40">
        <f>SUMIF(Entrada_Dados_Ano_2012!$C$264:$C$501,D370,Entrada_Dados_Ano_2012!$E$264:$E$501)</f>
        <v>0</v>
      </c>
      <c r="G370" s="40">
        <f>SUMIF(Entrada_Dados_Ano_2012!$C$264:$C$501,D370,Entrada_Dados_Ano_2012!$F$264:$F$501)</f>
        <v>116</v>
      </c>
      <c r="H370" s="40">
        <f>SUMIF(Entrada_Dados_Ano_2012!$C$264:$C$501,D370,Entrada_Dados_Ano_2012!$G$264:$G$501)</f>
        <v>0</v>
      </c>
      <c r="I370" s="40">
        <f>SUMIF(Entrada_Dados_Ano_2012!$C$264:$C$501,D370,Entrada_Dados_Ano_2012!$H$264:$H$501)</f>
        <v>0</v>
      </c>
      <c r="J370" s="40">
        <f>SUMIF(Entrada_Dados_Ano_2012!$C$264:$C$501,D370,Entrada_Dados_Ano_2012!$I$264:$I$501)</f>
        <v>0</v>
      </c>
      <c r="K370" s="40">
        <f>SUMIF(Entrada_Dados_Ano_2012!$C$264:$C$501,D370,Entrada_Dados_Ano_2012!$J$264:$J$501)</f>
        <v>0</v>
      </c>
      <c r="L370" s="40">
        <f>SUMIF(Entrada_Dados_Ano_2012!$C$264:$C$501,D370,Entrada_Dados_Ano_2012!$K$264:$K$501)</f>
        <v>150</v>
      </c>
      <c r="M370" s="40">
        <f>SUMIF(Entrada_Dados_Ano_2012!$C$264:$C$501,D370,Entrada_Dados_Ano_2012!$L$264:$L$501)</f>
        <v>0</v>
      </c>
      <c r="N370" s="40">
        <f>SUMIF(Entrada_Dados_Ano_2012!$C$264:$C$501,D370,Entrada_Dados_Ano_2012!$M$264:$M$501)</f>
        <v>0</v>
      </c>
      <c r="O370" s="40">
        <f>SUMIF(Entrada_Dados_Ano_2012!$C$264:$C$501,D370,Entrada_Dados_Ano_2012!$N$264:$N$501)</f>
        <v>0</v>
      </c>
      <c r="P370" s="40">
        <f>SUMIF(Entrada_Dados_Ano_2012!$C$264:$C$501,D370,Entrada_Dados_Ano_2012!$O$264:$O$501)</f>
        <v>0</v>
      </c>
      <c r="Q370" s="40">
        <f>SUMIF(Entrada_Dados_Ano_2012!$C$264:$C$501,D370,Entrada_Dados_Ano_2012!$P$264:$P$501)</f>
        <v>0</v>
      </c>
      <c r="R370" s="40">
        <f>SUMIF(Entrada_Dados_Ano_2012!$C$264:$C$501,D370,Entrada_Dados_Ano_2012!$Q$264:$Q$501)</f>
        <v>0</v>
      </c>
      <c r="S370" s="40">
        <f>SUMIF(Entrada_Dados_Ano_2012!$C$264:$C$501,D370,Entrada_Dados_Ano_2012!$R$264:$R$501)</f>
        <v>0</v>
      </c>
      <c r="T370" s="145">
        <f>SUMIF(Entrada_Dados_Ano_2012!$C$264:$C$501,D370,Entrada_Dados_Ano_2012!$S$264:$S$501)</f>
        <v>0</v>
      </c>
      <c r="U370" s="142">
        <f>SUMIF(Entrada_Dados_Ano_2012!$C$264:$C$501,D370,Entrada_Dados_Ano_2012!$Y$264:$Y$501)</f>
        <v>0</v>
      </c>
      <c r="V370" s="40">
        <f>SUMIF(Entrada_Dados_Ano_2012!$C$264:$C$501,D370,Entrada_Dados_Ano_2012!$Z$264:$Z$501)</f>
        <v>0</v>
      </c>
      <c r="W370" s="40">
        <f>SUMIF(Entrada_Dados_Ano_2012!$C$264:$C$501,D370,Entrada_Dados_Ano_2012!$AA$264:$AA$501)</f>
        <v>116</v>
      </c>
      <c r="X370" s="40">
        <f>SUMIF(Entrada_Dados_Ano_2012!$C$264:$C$501,D370,Entrada_Dados_Ano_2012!$AB$264:$AB$501)</f>
        <v>0</v>
      </c>
      <c r="Y370" s="40">
        <f>SUMIF(Entrada_Dados_Ano_2012!$C$264:$C$501,D370,Entrada_Dados_Ano_2012!$AC$264:$AC$501)</f>
        <v>0</v>
      </c>
      <c r="Z370" s="40">
        <f>SUMIF(Entrada_Dados_Ano_2012!$C$264:$C$501,D370,Entrada_Dados_Ano_2012!$AD$264:$AD$501)</f>
        <v>0</v>
      </c>
      <c r="AA370" s="40">
        <f>SUMIF(Entrada_Dados_Ano_2012!$C$264:$C$501,D370,Entrada_Dados_Ano_2012!$AE$264:$AE$501)</f>
        <v>0</v>
      </c>
      <c r="AB370" s="40">
        <f>SUMIF(Entrada_Dados_Ano_2012!$C$264:$C$501,D370,Entrada_Dados_Ano_2012!$AF$264:$AF$501)</f>
        <v>150</v>
      </c>
      <c r="AC370" s="40">
        <f>SUMIF(Entrada_Dados_Ano_2012!$C$264:$C$501,D370,Entrada_Dados_Ano_2012!$AG$264:$AG$501)</f>
        <v>0</v>
      </c>
      <c r="AD370" s="40">
        <f>SUMIF(Entrada_Dados_Ano_2012!$C$264:$C$501,D370,Entrada_Dados_Ano_2012!$AH$264:$AH$501)</f>
        <v>0</v>
      </c>
      <c r="AE370" s="40">
        <f>SUMIF(Entrada_Dados_Ano_2012!$C$264:$C$501,D370,Entrada_Dados_Ano_2012!$AI$264:$AI$501)</f>
        <v>0</v>
      </c>
      <c r="AF370" s="40">
        <f>SUMIF(Entrada_Dados_Ano_2012!$C$264:$C$501,D370,Entrada_Dados_Ano_2012!$AJ$264:$AJ$501)</f>
        <v>0</v>
      </c>
      <c r="AG370" s="40">
        <f>SUMIF(Entrada_Dados_Ano_2012!$C$264:$C$501,D370,Entrada_Dados_Ano_2012!$AK$264:$AK$501)</f>
        <v>0</v>
      </c>
      <c r="AH370" s="40">
        <f>SUMIF(Entrada_Dados_Ano_2012!$C$264:$C$501,D370,Entrada_Dados_Ano_2012!$AL$264:$AL$501)</f>
        <v>0</v>
      </c>
      <c r="AI370" s="40">
        <f>SUMIF(Entrada_Dados_Ano_2012!$C$264:$C$501,D370,Entrada_Dados_Ano_2012!$AM$264:$AM$501)</f>
        <v>0</v>
      </c>
      <c r="AJ370" s="145">
        <f>SUMIF(Entrada_Dados_Ano_2012!$C$264:$C$501,D370,Entrada_Dados_Ano_2012!$AN$264:$AN$501)</f>
        <v>0</v>
      </c>
      <c r="AK370" s="142">
        <f>SUMIF(Entrada_Dados_Ano_2012!$C$264:$C$501,D370,Entrada_Dados_Ano_2012!$AT$264:$AT$501)</f>
        <v>0</v>
      </c>
      <c r="AL370" s="40">
        <f>SUMIF(Entrada_Dados_Ano_2012!$C$264:$C$501,D370,Entrada_Dados_Ano_2012!$AU$264:$AU$501)</f>
        <v>0</v>
      </c>
      <c r="AM370" s="40">
        <f>SUMIF(Entrada_Dados_Ano_2012!$C$264:$C$501,D370,Entrada_Dados_Ano_2012!$AV$264:$AV$501)</f>
        <v>41</v>
      </c>
      <c r="AN370" s="40">
        <f>SUMIF(Entrada_Dados_Ano_2012!$C$264:$C$501,D370,Entrada_Dados_Ano_2012!$AW$264:$AW$501)</f>
        <v>0</v>
      </c>
      <c r="AO370" s="40">
        <f>SUMIF(Entrada_Dados_Ano_2012!$C$264:$C$501,D370,Entrada_Dados_Ano_2012!$AX$264:$AX$501)</f>
        <v>0</v>
      </c>
      <c r="AP370" s="40">
        <f>SUMIF(Entrada_Dados_Ano_2012!$C$264:$C$501,D370,Entrada_Dados_Ano_2012!$AY$264:$AY$501)</f>
        <v>0</v>
      </c>
      <c r="AQ370" s="40">
        <f>SUMIF(Entrada_Dados_Ano_2012!$C$264:$C$501,D370,Entrada_Dados_Ano_2012!$AZ$264:$AZ$501)</f>
        <v>0</v>
      </c>
      <c r="AR370" s="40">
        <f>SUMIF(Entrada_Dados_Ano_2012!$C$264:$C$501,D370,Entrada_Dados_Ano_2012!$BA$264:$BA$501)</f>
        <v>1500</v>
      </c>
      <c r="AS370" s="40">
        <f>SUMIF(Entrada_Dados_Ano_2012!$C$264:$C$501,D370,Entrada_Dados_Ano_2012!$BB$264:$BB$501)</f>
        <v>0</v>
      </c>
      <c r="AT370" s="40">
        <f>SUMIF(Entrada_Dados_Ano_2012!$C$264:$C$501,D370,Entrada_Dados_Ano_2012!$BC$264:$BC$501)</f>
        <v>0</v>
      </c>
      <c r="AU370" s="40">
        <f>SUMIF(Entrada_Dados_Ano_2012!$C$264:$C$501,D370,Entrada_Dados_Ano_2012!$BD$264:$BD$501)</f>
        <v>0</v>
      </c>
      <c r="AV370" s="40">
        <f>SUMIF(Entrada_Dados_Ano_2012!$C$264:$C$501,D370,Entrada_Dados_Ano_2012!$BE$264:$BE$501)</f>
        <v>0</v>
      </c>
      <c r="AW370" s="40">
        <f>SUMIF(Entrada_Dados_Ano_2012!$C$264:$C$501,D370,Entrada_Dados_Ano_2012!$BF$264:$BF$501)</f>
        <v>0</v>
      </c>
      <c r="AX370" s="40">
        <f>SUMIF(Entrada_Dados_Ano_2012!$C$264:$C$501,D370,Entrada_Dados_Ano_2012!$BG$264:$BG$501)</f>
        <v>0</v>
      </c>
      <c r="AY370" s="40">
        <f>SUMIF(Entrada_Dados_Ano_2012!$C$264:$C$501,D370,Entrada_Dados_Ano_2012!$BH$264:$BH$501)</f>
        <v>0</v>
      </c>
      <c r="AZ370" s="40">
        <f>SUMIF(Entrada_Dados_Ano_2012!$C$264:$C$501,D370,Entrada_Dados_Ano_2012!$BI$264:$BI$501)</f>
        <v>0</v>
      </c>
      <c r="BA370" s="55"/>
    </row>
    <row r="371" spans="1:53" ht="12.75" customHeight="1" x14ac:dyDescent="0.2">
      <c r="A371" s="123"/>
      <c r="B371" s="124">
        <v>110</v>
      </c>
      <c r="C371" s="121" t="s">
        <v>386</v>
      </c>
      <c r="D371" s="126" t="s">
        <v>161</v>
      </c>
      <c r="E371" s="40">
        <f>SUMIF(Entrada_Dados_Ano_2012!$C$264:$C$501,D371,Entrada_Dados_Ano_2012!$D$264:$D$501)</f>
        <v>0</v>
      </c>
      <c r="F371" s="40">
        <f>SUMIF(Entrada_Dados_Ano_2012!$C$264:$C$501,D371,Entrada_Dados_Ano_2012!$E$264:$E$501)</f>
        <v>24</v>
      </c>
      <c r="G371" s="40">
        <f>SUMIF(Entrada_Dados_Ano_2012!$C$264:$C$501,D371,Entrada_Dados_Ano_2012!$F$264:$F$501)</f>
        <v>0</v>
      </c>
      <c r="H371" s="40">
        <f>SUMIF(Entrada_Dados_Ano_2012!$C$264:$C$501,D371,Entrada_Dados_Ano_2012!$G$264:$G$501)</f>
        <v>0</v>
      </c>
      <c r="I371" s="40">
        <f>SUMIF(Entrada_Dados_Ano_2012!$C$264:$C$501,D371,Entrada_Dados_Ano_2012!$H$264:$H$501)</f>
        <v>0</v>
      </c>
      <c r="J371" s="40">
        <f>SUMIF(Entrada_Dados_Ano_2012!$C$264:$C$501,D371,Entrada_Dados_Ano_2012!$I$264:$I$501)</f>
        <v>0</v>
      </c>
      <c r="K371" s="40">
        <f>SUMIF(Entrada_Dados_Ano_2012!$C$264:$C$501,D371,Entrada_Dados_Ano_2012!$J$264:$J$501)</f>
        <v>0</v>
      </c>
      <c r="L371" s="40">
        <f>SUMIF(Entrada_Dados_Ano_2012!$C$264:$C$501,D371,Entrada_Dados_Ano_2012!$K$264:$K$501)</f>
        <v>70</v>
      </c>
      <c r="M371" s="40">
        <f>SUMIF(Entrada_Dados_Ano_2012!$C$264:$C$501,D371,Entrada_Dados_Ano_2012!$L$264:$L$501)</f>
        <v>0</v>
      </c>
      <c r="N371" s="40">
        <f>SUMIF(Entrada_Dados_Ano_2012!$C$264:$C$501,D371,Entrada_Dados_Ano_2012!$M$264:$M$501)</f>
        <v>19</v>
      </c>
      <c r="O371" s="40">
        <f>SUMIF(Entrada_Dados_Ano_2012!$C$264:$C$501,D371,Entrada_Dados_Ano_2012!$N$264:$N$501)</f>
        <v>0</v>
      </c>
      <c r="P371" s="40">
        <f>SUMIF(Entrada_Dados_Ano_2012!$C$264:$C$501,D371,Entrada_Dados_Ano_2012!$O$264:$O$501)</f>
        <v>0</v>
      </c>
      <c r="Q371" s="40">
        <f>SUMIF(Entrada_Dados_Ano_2012!$C$264:$C$501,D371,Entrada_Dados_Ano_2012!$P$264:$P$501)</f>
        <v>0</v>
      </c>
      <c r="R371" s="40">
        <f>SUMIF(Entrada_Dados_Ano_2012!$C$264:$C$501,D371,Entrada_Dados_Ano_2012!$Q$264:$Q$501)</f>
        <v>0</v>
      </c>
      <c r="S371" s="40">
        <f>SUMIF(Entrada_Dados_Ano_2012!$C$264:$C$501,D371,Entrada_Dados_Ano_2012!$R$264:$R$501)</f>
        <v>0</v>
      </c>
      <c r="T371" s="145">
        <f>SUMIF(Entrada_Dados_Ano_2012!$C$264:$C$501,D371,Entrada_Dados_Ano_2012!$S$264:$S$501)</f>
        <v>0</v>
      </c>
      <c r="U371" s="142">
        <f>SUMIF(Entrada_Dados_Ano_2012!$C$264:$C$501,D371,Entrada_Dados_Ano_2012!$Y$264:$Y$501)</f>
        <v>0</v>
      </c>
      <c r="V371" s="40">
        <f>SUMIF(Entrada_Dados_Ano_2012!$C$264:$C$501,D371,Entrada_Dados_Ano_2012!$Z$264:$Z$501)</f>
        <v>24</v>
      </c>
      <c r="W371" s="40">
        <f>SUMIF(Entrada_Dados_Ano_2012!$C$264:$C$501,D371,Entrada_Dados_Ano_2012!$AA$264:$AA$501)</f>
        <v>0</v>
      </c>
      <c r="X371" s="40">
        <f>SUMIF(Entrada_Dados_Ano_2012!$C$264:$C$501,D371,Entrada_Dados_Ano_2012!$AB$264:$AB$501)</f>
        <v>0</v>
      </c>
      <c r="Y371" s="40">
        <f>SUMIF(Entrada_Dados_Ano_2012!$C$264:$C$501,D371,Entrada_Dados_Ano_2012!$AC$264:$AC$501)</f>
        <v>0</v>
      </c>
      <c r="Z371" s="40">
        <f>SUMIF(Entrada_Dados_Ano_2012!$C$264:$C$501,D371,Entrada_Dados_Ano_2012!$AD$264:$AD$501)</f>
        <v>0</v>
      </c>
      <c r="AA371" s="40">
        <f>SUMIF(Entrada_Dados_Ano_2012!$C$264:$C$501,D371,Entrada_Dados_Ano_2012!$AE$264:$AE$501)</f>
        <v>0</v>
      </c>
      <c r="AB371" s="40">
        <f>SUMIF(Entrada_Dados_Ano_2012!$C$264:$C$501,D371,Entrada_Dados_Ano_2012!$AF$264:$AF$501)</f>
        <v>70</v>
      </c>
      <c r="AC371" s="40">
        <f>SUMIF(Entrada_Dados_Ano_2012!$C$264:$C$501,D371,Entrada_Dados_Ano_2012!$AG$264:$AG$501)</f>
        <v>0</v>
      </c>
      <c r="AD371" s="40">
        <f>SUMIF(Entrada_Dados_Ano_2012!$C$264:$C$501,D371,Entrada_Dados_Ano_2012!$AH$264:$AH$501)</f>
        <v>19</v>
      </c>
      <c r="AE371" s="40">
        <f>SUMIF(Entrada_Dados_Ano_2012!$C$264:$C$501,D371,Entrada_Dados_Ano_2012!$AI$264:$AI$501)</f>
        <v>0</v>
      </c>
      <c r="AF371" s="40">
        <f>SUMIF(Entrada_Dados_Ano_2012!$C$264:$C$501,D371,Entrada_Dados_Ano_2012!$AJ$264:$AJ$501)</f>
        <v>0</v>
      </c>
      <c r="AG371" s="40">
        <f>SUMIF(Entrada_Dados_Ano_2012!$C$264:$C$501,D371,Entrada_Dados_Ano_2012!$AK$264:$AK$501)</f>
        <v>0</v>
      </c>
      <c r="AH371" s="40">
        <f>SUMIF(Entrada_Dados_Ano_2012!$C$264:$C$501,D371,Entrada_Dados_Ano_2012!$AL$264:$AL$501)</f>
        <v>0</v>
      </c>
      <c r="AI371" s="40">
        <f>SUMIF(Entrada_Dados_Ano_2012!$C$264:$C$501,D371,Entrada_Dados_Ano_2012!$AM$264:$AM$501)</f>
        <v>0</v>
      </c>
      <c r="AJ371" s="145">
        <f>SUMIF(Entrada_Dados_Ano_2012!$C$264:$C$501,D371,Entrada_Dados_Ano_2012!$AN$264:$AN$501)</f>
        <v>0</v>
      </c>
      <c r="AK371" s="142">
        <f>SUMIF(Entrada_Dados_Ano_2012!$C$264:$C$501,D371,Entrada_Dados_Ano_2012!$AT$264:$AT$501)</f>
        <v>0</v>
      </c>
      <c r="AL371" s="40">
        <f>SUMIF(Entrada_Dados_Ano_2012!$C$264:$C$501,D371,Entrada_Dados_Ano_2012!$AU$264:$AU$501)</f>
        <v>210</v>
      </c>
      <c r="AM371" s="40">
        <f>SUMIF(Entrada_Dados_Ano_2012!$C$264:$C$501,D371,Entrada_Dados_Ano_2012!$AV$264:$AV$501)</f>
        <v>0</v>
      </c>
      <c r="AN371" s="40">
        <f>SUMIF(Entrada_Dados_Ano_2012!$C$264:$C$501,D371,Entrada_Dados_Ano_2012!$AW$264:$AW$501)</f>
        <v>0</v>
      </c>
      <c r="AO371" s="40">
        <f>SUMIF(Entrada_Dados_Ano_2012!$C$264:$C$501,D371,Entrada_Dados_Ano_2012!$AX$264:$AX$501)</f>
        <v>0</v>
      </c>
      <c r="AP371" s="40">
        <f>SUMIF(Entrada_Dados_Ano_2012!$C$264:$C$501,D371,Entrada_Dados_Ano_2012!$AY$264:$AY$501)</f>
        <v>0</v>
      </c>
      <c r="AQ371" s="40">
        <f>SUMIF(Entrada_Dados_Ano_2012!$C$264:$C$501,D371,Entrada_Dados_Ano_2012!$AZ$264:$AZ$501)</f>
        <v>0</v>
      </c>
      <c r="AR371" s="40">
        <f>SUMIF(Entrada_Dados_Ano_2012!$C$264:$C$501,D371,Entrada_Dados_Ano_2012!$BA$264:$BA$501)</f>
        <v>1400</v>
      </c>
      <c r="AS371" s="40">
        <f>SUMIF(Entrada_Dados_Ano_2012!$C$264:$C$501,D371,Entrada_Dados_Ano_2012!$BB$264:$BB$501)</f>
        <v>0</v>
      </c>
      <c r="AT371" s="40">
        <f>SUMIF(Entrada_Dados_Ano_2012!$C$264:$C$501,D371,Entrada_Dados_Ano_2012!$BC$264:$BC$501)</f>
        <v>570</v>
      </c>
      <c r="AU371" s="40">
        <f>SUMIF(Entrada_Dados_Ano_2012!$C$264:$C$501,D371,Entrada_Dados_Ano_2012!$BD$264:$BD$501)</f>
        <v>0</v>
      </c>
      <c r="AV371" s="40">
        <f>SUMIF(Entrada_Dados_Ano_2012!$C$264:$C$501,D371,Entrada_Dados_Ano_2012!$BE$264:$BE$501)</f>
        <v>0</v>
      </c>
      <c r="AW371" s="40">
        <f>SUMIF(Entrada_Dados_Ano_2012!$C$264:$C$501,D371,Entrada_Dados_Ano_2012!$BF$264:$BF$501)</f>
        <v>0</v>
      </c>
      <c r="AX371" s="40">
        <f>SUMIF(Entrada_Dados_Ano_2012!$C$264:$C$501,D371,Entrada_Dados_Ano_2012!$BG$264:$BG$501)</f>
        <v>0</v>
      </c>
      <c r="AY371" s="40">
        <f>SUMIF(Entrada_Dados_Ano_2012!$C$264:$C$501,D371,Entrada_Dados_Ano_2012!$BH$264:$BH$501)</f>
        <v>0</v>
      </c>
      <c r="AZ371" s="40">
        <f>SUMIF(Entrada_Dados_Ano_2012!$C$264:$C$501,D371,Entrada_Dados_Ano_2012!$BI$264:$BI$501)</f>
        <v>0</v>
      </c>
      <c r="BA371" s="55"/>
    </row>
    <row r="372" spans="1:53" ht="12.75" customHeight="1" x14ac:dyDescent="0.2">
      <c r="A372" s="123"/>
      <c r="B372" s="124">
        <v>111</v>
      </c>
      <c r="C372" s="121" t="s">
        <v>53</v>
      </c>
      <c r="D372" s="126" t="s">
        <v>48</v>
      </c>
      <c r="E372" s="40">
        <f>SUMIF(Entrada_Dados_Ano_2012!$C$264:$C$501,D372,Entrada_Dados_Ano_2012!$D$264:$D$501)</f>
        <v>0</v>
      </c>
      <c r="F372" s="40">
        <f>SUMIF(Entrada_Dados_Ano_2012!$C$264:$C$501,D372,Entrada_Dados_Ano_2012!$E$264:$E$501)</f>
        <v>120</v>
      </c>
      <c r="G372" s="40">
        <f>SUMIF(Entrada_Dados_Ano_2012!$C$264:$C$501,D372,Entrada_Dados_Ano_2012!$F$264:$F$501)</f>
        <v>0</v>
      </c>
      <c r="H372" s="40">
        <f>SUMIF(Entrada_Dados_Ano_2012!$C$264:$C$501,D372,Entrada_Dados_Ano_2012!$G$264:$G$501)</f>
        <v>200</v>
      </c>
      <c r="I372" s="40">
        <f>SUMIF(Entrada_Dados_Ano_2012!$C$264:$C$501,D372,Entrada_Dados_Ano_2012!$H$264:$H$501)</f>
        <v>42</v>
      </c>
      <c r="J372" s="40">
        <f>SUMIF(Entrada_Dados_Ano_2012!$C$264:$C$501,D372,Entrada_Dados_Ano_2012!$I$264:$I$501)</f>
        <v>0</v>
      </c>
      <c r="K372" s="40">
        <f>SUMIF(Entrada_Dados_Ano_2012!$C$264:$C$501,D372,Entrada_Dados_Ano_2012!$J$264:$J$501)</f>
        <v>0</v>
      </c>
      <c r="L372" s="40">
        <f>SUMIF(Entrada_Dados_Ano_2012!$C$264:$C$501,D372,Entrada_Dados_Ano_2012!$K$264:$K$501)</f>
        <v>310</v>
      </c>
      <c r="M372" s="40">
        <f>SUMIF(Entrada_Dados_Ano_2012!$C$264:$C$501,D372,Entrada_Dados_Ano_2012!$L$264:$L$501)</f>
        <v>210</v>
      </c>
      <c r="N372" s="40">
        <f>SUMIF(Entrada_Dados_Ano_2012!$C$264:$C$501,D372,Entrada_Dados_Ano_2012!$M$264:$M$501)</f>
        <v>0</v>
      </c>
      <c r="O372" s="40">
        <f>SUMIF(Entrada_Dados_Ano_2012!$C$264:$C$501,D372,Entrada_Dados_Ano_2012!$N$264:$N$501)</f>
        <v>0</v>
      </c>
      <c r="P372" s="40">
        <f>SUMIF(Entrada_Dados_Ano_2012!$C$264:$C$501,D372,Entrada_Dados_Ano_2012!$O$264:$O$501)</f>
        <v>0</v>
      </c>
      <c r="Q372" s="40">
        <f>SUMIF(Entrada_Dados_Ano_2012!$C$264:$C$501,D372,Entrada_Dados_Ano_2012!$P$264:$P$501)</f>
        <v>0</v>
      </c>
      <c r="R372" s="40">
        <f>SUMIF(Entrada_Dados_Ano_2012!$C$264:$C$501,D372,Entrada_Dados_Ano_2012!$Q$264:$Q$501)</f>
        <v>60</v>
      </c>
      <c r="S372" s="40">
        <f>SUMIF(Entrada_Dados_Ano_2012!$C$264:$C$501,D372,Entrada_Dados_Ano_2012!$R$264:$R$501)</f>
        <v>40</v>
      </c>
      <c r="T372" s="145">
        <f>SUMIF(Entrada_Dados_Ano_2012!$C$264:$C$501,D372,Entrada_Dados_Ano_2012!$S$264:$S$501)</f>
        <v>0</v>
      </c>
      <c r="U372" s="142">
        <f>SUMIF(Entrada_Dados_Ano_2012!$C$264:$C$501,D372,Entrada_Dados_Ano_2012!$Y$264:$Y$501)</f>
        <v>0</v>
      </c>
      <c r="V372" s="40">
        <f>SUMIF(Entrada_Dados_Ano_2012!$C$264:$C$501,D372,Entrada_Dados_Ano_2012!$Z$264:$Z$501)</f>
        <v>120</v>
      </c>
      <c r="W372" s="40">
        <f>SUMIF(Entrada_Dados_Ano_2012!$C$264:$C$501,D372,Entrada_Dados_Ano_2012!$AA$264:$AA$501)</f>
        <v>0</v>
      </c>
      <c r="X372" s="40">
        <f>SUMIF(Entrada_Dados_Ano_2012!$C$264:$C$501,D372,Entrada_Dados_Ano_2012!$AB$264:$AB$501)</f>
        <v>200</v>
      </c>
      <c r="Y372" s="40">
        <f>SUMIF(Entrada_Dados_Ano_2012!$C$264:$C$501,D372,Entrada_Dados_Ano_2012!$AC$264:$AC$501)</f>
        <v>42</v>
      </c>
      <c r="Z372" s="40">
        <f>SUMIF(Entrada_Dados_Ano_2012!$C$264:$C$501,D372,Entrada_Dados_Ano_2012!$AD$264:$AD$501)</f>
        <v>0</v>
      </c>
      <c r="AA372" s="40">
        <f>SUMIF(Entrada_Dados_Ano_2012!$C$264:$C$501,D372,Entrada_Dados_Ano_2012!$AE$264:$AE$501)</f>
        <v>0</v>
      </c>
      <c r="AB372" s="40">
        <f>SUMIF(Entrada_Dados_Ano_2012!$C$264:$C$501,D372,Entrada_Dados_Ano_2012!$AF$264:$AF$501)</f>
        <v>310</v>
      </c>
      <c r="AC372" s="40">
        <f>SUMIF(Entrada_Dados_Ano_2012!$C$264:$C$501,D372,Entrada_Dados_Ano_2012!$AG$264:$AG$501)</f>
        <v>210</v>
      </c>
      <c r="AD372" s="40">
        <f>SUMIF(Entrada_Dados_Ano_2012!$C$264:$C$501,D372,Entrada_Dados_Ano_2012!$AH$264:$AH$501)</f>
        <v>0</v>
      </c>
      <c r="AE372" s="40">
        <f>SUMIF(Entrada_Dados_Ano_2012!$C$264:$C$501,D372,Entrada_Dados_Ano_2012!$AI$264:$AI$501)</f>
        <v>0</v>
      </c>
      <c r="AF372" s="40">
        <f>SUMIF(Entrada_Dados_Ano_2012!$C$264:$C$501,D372,Entrada_Dados_Ano_2012!$AJ$264:$AJ$501)</f>
        <v>0</v>
      </c>
      <c r="AG372" s="40">
        <f>SUMIF(Entrada_Dados_Ano_2012!$C$264:$C$501,D372,Entrada_Dados_Ano_2012!$AK$264:$AK$501)</f>
        <v>0</v>
      </c>
      <c r="AH372" s="40">
        <f>SUMIF(Entrada_Dados_Ano_2012!$C$264:$C$501,D372,Entrada_Dados_Ano_2012!$AL$264:$AL$501)</f>
        <v>60</v>
      </c>
      <c r="AI372" s="40">
        <f>SUMIF(Entrada_Dados_Ano_2012!$C$264:$C$501,D372,Entrada_Dados_Ano_2012!$AM$264:$AM$501)</f>
        <v>40</v>
      </c>
      <c r="AJ372" s="145">
        <f>SUMIF(Entrada_Dados_Ano_2012!$C$264:$C$501,D372,Entrada_Dados_Ano_2012!$AN$264:$AN$501)</f>
        <v>0</v>
      </c>
      <c r="AK372" s="142">
        <f>SUMIF(Entrada_Dados_Ano_2012!$C$264:$C$501,D372,Entrada_Dados_Ano_2012!$AT$264:$AT$501)</f>
        <v>0</v>
      </c>
      <c r="AL372" s="40">
        <f>SUMIF(Entrada_Dados_Ano_2012!$C$264:$C$501,D372,Entrada_Dados_Ano_2012!$AU$264:$AU$501)</f>
        <v>2350</v>
      </c>
      <c r="AM372" s="40">
        <f>SUMIF(Entrada_Dados_Ano_2012!$C$264:$C$501,D372,Entrada_Dados_Ano_2012!$AV$264:$AV$501)</f>
        <v>0</v>
      </c>
      <c r="AN372" s="40">
        <f>SUMIF(Entrada_Dados_Ano_2012!$C$264:$C$501,D372,Entrada_Dados_Ano_2012!$AW$264:$AW$501)</f>
        <v>350</v>
      </c>
      <c r="AO372" s="40">
        <f>SUMIF(Entrada_Dados_Ano_2012!$C$264:$C$501,D372,Entrada_Dados_Ano_2012!$AX$264:$AX$501)</f>
        <v>720</v>
      </c>
      <c r="AP372" s="40">
        <f>SUMIF(Entrada_Dados_Ano_2012!$C$264:$C$501,D372,Entrada_Dados_Ano_2012!$AY$264:$AY$501)</f>
        <v>0</v>
      </c>
      <c r="AQ372" s="40">
        <f>SUMIF(Entrada_Dados_Ano_2012!$C$264:$C$501,D372,Entrada_Dados_Ano_2012!$AZ$264:$AZ$501)</f>
        <v>0</v>
      </c>
      <c r="AR372" s="40">
        <f>SUMIF(Entrada_Dados_Ano_2012!$C$264:$C$501,D372,Entrada_Dados_Ano_2012!$BA$264:$BA$501)</f>
        <v>6000</v>
      </c>
      <c r="AS372" s="40">
        <f>SUMIF(Entrada_Dados_Ano_2012!$C$264:$C$501,D372,Entrada_Dados_Ano_2012!$BB$264:$BB$501)</f>
        <v>2049</v>
      </c>
      <c r="AT372" s="40">
        <f>SUMIF(Entrada_Dados_Ano_2012!$C$264:$C$501,D372,Entrada_Dados_Ano_2012!$BC$264:$BC$501)</f>
        <v>0</v>
      </c>
      <c r="AU372" s="40">
        <f>SUMIF(Entrada_Dados_Ano_2012!$C$264:$C$501,D372,Entrada_Dados_Ano_2012!$BD$264:$BD$501)</f>
        <v>0</v>
      </c>
      <c r="AV372" s="40">
        <f>SUMIF(Entrada_Dados_Ano_2012!$C$264:$C$501,D372,Entrada_Dados_Ano_2012!$BE$264:$BE$501)</f>
        <v>0</v>
      </c>
      <c r="AW372" s="40">
        <f>SUMIF(Entrada_Dados_Ano_2012!$C$264:$C$501,D372,Entrada_Dados_Ano_2012!$BF$264:$BF$501)</f>
        <v>0</v>
      </c>
      <c r="AX372" s="40">
        <f>SUMIF(Entrada_Dados_Ano_2012!$C$264:$C$501,D372,Entrada_Dados_Ano_2012!$BG$264:$BG$501)</f>
        <v>1800</v>
      </c>
      <c r="AY372" s="40">
        <f>SUMIF(Entrada_Dados_Ano_2012!$C$264:$C$501,D372,Entrada_Dados_Ano_2012!$BH$264:$BH$501)</f>
        <v>545</v>
      </c>
      <c r="AZ372" s="40">
        <f>SUMIF(Entrada_Dados_Ano_2012!$C$264:$C$501,D372,Entrada_Dados_Ano_2012!$BI$264:$BI$501)</f>
        <v>0</v>
      </c>
      <c r="BA372" s="55"/>
    </row>
    <row r="373" spans="1:53" ht="12.75" customHeight="1" x14ac:dyDescent="0.2">
      <c r="A373" s="123"/>
      <c r="B373" s="124">
        <v>112</v>
      </c>
      <c r="C373" s="121" t="s">
        <v>387</v>
      </c>
      <c r="D373" s="126" t="s">
        <v>162</v>
      </c>
      <c r="E373" s="40">
        <f>SUMIF(Entrada_Dados_Ano_2012!$C$264:$C$501,D373,Entrada_Dados_Ano_2012!$D$264:$D$501)</f>
        <v>0</v>
      </c>
      <c r="F373" s="40">
        <f>SUMIF(Entrada_Dados_Ano_2012!$C$264:$C$501,D373,Entrada_Dados_Ano_2012!$E$264:$E$501)</f>
        <v>0</v>
      </c>
      <c r="G373" s="40">
        <f>SUMIF(Entrada_Dados_Ano_2012!$C$264:$C$501,D373,Entrada_Dados_Ano_2012!$F$264:$F$501)</f>
        <v>0</v>
      </c>
      <c r="H373" s="40">
        <f>SUMIF(Entrada_Dados_Ano_2012!$C$264:$C$501,D373,Entrada_Dados_Ano_2012!$G$264:$G$501)</f>
        <v>509</v>
      </c>
      <c r="I373" s="40">
        <f>SUMIF(Entrada_Dados_Ano_2012!$C$264:$C$501,D373,Entrada_Dados_Ano_2012!$H$264:$H$501)</f>
        <v>0</v>
      </c>
      <c r="J373" s="40">
        <f>SUMIF(Entrada_Dados_Ano_2012!$C$264:$C$501,D373,Entrada_Dados_Ano_2012!$I$264:$I$501)</f>
        <v>0</v>
      </c>
      <c r="K373" s="40">
        <f>SUMIF(Entrada_Dados_Ano_2012!$C$264:$C$501,D373,Entrada_Dados_Ano_2012!$J$264:$J$501)</f>
        <v>0</v>
      </c>
      <c r="L373" s="40">
        <f>SUMIF(Entrada_Dados_Ano_2012!$C$264:$C$501,D373,Entrada_Dados_Ano_2012!$K$264:$K$501)</f>
        <v>0</v>
      </c>
      <c r="M373" s="40">
        <f>SUMIF(Entrada_Dados_Ano_2012!$C$264:$C$501,D373,Entrada_Dados_Ano_2012!$L$264:$L$501)</f>
        <v>0</v>
      </c>
      <c r="N373" s="40">
        <f>SUMIF(Entrada_Dados_Ano_2012!$C$264:$C$501,D373,Entrada_Dados_Ano_2012!$M$264:$M$501)</f>
        <v>0</v>
      </c>
      <c r="O373" s="40">
        <f>SUMIF(Entrada_Dados_Ano_2012!$C$264:$C$501,D373,Entrada_Dados_Ano_2012!$N$264:$N$501)</f>
        <v>0</v>
      </c>
      <c r="P373" s="40">
        <f>SUMIF(Entrada_Dados_Ano_2012!$C$264:$C$501,D373,Entrada_Dados_Ano_2012!$O$264:$O$501)</f>
        <v>0</v>
      </c>
      <c r="Q373" s="40">
        <f>SUMIF(Entrada_Dados_Ano_2012!$C$264:$C$501,D373,Entrada_Dados_Ano_2012!$P$264:$P$501)</f>
        <v>0</v>
      </c>
      <c r="R373" s="40">
        <f>SUMIF(Entrada_Dados_Ano_2012!$C$264:$C$501,D373,Entrada_Dados_Ano_2012!$Q$264:$Q$501)</f>
        <v>0</v>
      </c>
      <c r="S373" s="40">
        <f>SUMIF(Entrada_Dados_Ano_2012!$C$264:$C$501,D373,Entrada_Dados_Ano_2012!$R$264:$R$501)</f>
        <v>0</v>
      </c>
      <c r="T373" s="145">
        <f>SUMIF(Entrada_Dados_Ano_2012!$C$264:$C$501,D373,Entrada_Dados_Ano_2012!$S$264:$S$501)</f>
        <v>0</v>
      </c>
      <c r="U373" s="142">
        <f>SUMIF(Entrada_Dados_Ano_2012!$C$264:$C$501,D373,Entrada_Dados_Ano_2012!$Y$264:$Y$501)</f>
        <v>0</v>
      </c>
      <c r="V373" s="40">
        <f>SUMIF(Entrada_Dados_Ano_2012!$C$264:$C$501,D373,Entrada_Dados_Ano_2012!$Z$264:$Z$501)</f>
        <v>0</v>
      </c>
      <c r="W373" s="40">
        <f>SUMIF(Entrada_Dados_Ano_2012!$C$264:$C$501,D373,Entrada_Dados_Ano_2012!$AA$264:$AA$501)</f>
        <v>0</v>
      </c>
      <c r="X373" s="40">
        <f>SUMIF(Entrada_Dados_Ano_2012!$C$264:$C$501,D373,Entrada_Dados_Ano_2012!$AB$264:$AB$501)</f>
        <v>509</v>
      </c>
      <c r="Y373" s="40">
        <f>SUMIF(Entrada_Dados_Ano_2012!$C$264:$C$501,D373,Entrada_Dados_Ano_2012!$AC$264:$AC$501)</f>
        <v>0</v>
      </c>
      <c r="Z373" s="40">
        <f>SUMIF(Entrada_Dados_Ano_2012!$C$264:$C$501,D373,Entrada_Dados_Ano_2012!$AD$264:$AD$501)</f>
        <v>0</v>
      </c>
      <c r="AA373" s="40">
        <f>SUMIF(Entrada_Dados_Ano_2012!$C$264:$C$501,D373,Entrada_Dados_Ano_2012!$AE$264:$AE$501)</f>
        <v>0</v>
      </c>
      <c r="AB373" s="40">
        <f>SUMIF(Entrada_Dados_Ano_2012!$C$264:$C$501,D373,Entrada_Dados_Ano_2012!$AF$264:$AF$501)</f>
        <v>0</v>
      </c>
      <c r="AC373" s="40">
        <f>SUMIF(Entrada_Dados_Ano_2012!$C$264:$C$501,D373,Entrada_Dados_Ano_2012!$AG$264:$AG$501)</f>
        <v>0</v>
      </c>
      <c r="AD373" s="40">
        <f>SUMIF(Entrada_Dados_Ano_2012!$C$264:$C$501,D373,Entrada_Dados_Ano_2012!$AH$264:$AH$501)</f>
        <v>0</v>
      </c>
      <c r="AE373" s="40">
        <f>SUMIF(Entrada_Dados_Ano_2012!$C$264:$C$501,D373,Entrada_Dados_Ano_2012!$AI$264:$AI$501)</f>
        <v>0</v>
      </c>
      <c r="AF373" s="40">
        <f>SUMIF(Entrada_Dados_Ano_2012!$C$264:$C$501,D373,Entrada_Dados_Ano_2012!$AJ$264:$AJ$501)</f>
        <v>0</v>
      </c>
      <c r="AG373" s="40">
        <f>SUMIF(Entrada_Dados_Ano_2012!$C$264:$C$501,D373,Entrada_Dados_Ano_2012!$AK$264:$AK$501)</f>
        <v>0</v>
      </c>
      <c r="AH373" s="40">
        <f>SUMIF(Entrada_Dados_Ano_2012!$C$264:$C$501,D373,Entrada_Dados_Ano_2012!$AL$264:$AL$501)</f>
        <v>0</v>
      </c>
      <c r="AI373" s="40">
        <f>SUMIF(Entrada_Dados_Ano_2012!$C$264:$C$501,D373,Entrada_Dados_Ano_2012!$AM$264:$AM$501)</f>
        <v>0</v>
      </c>
      <c r="AJ373" s="145">
        <f>SUMIF(Entrada_Dados_Ano_2012!$C$264:$C$501,D373,Entrada_Dados_Ano_2012!$AN$264:$AN$501)</f>
        <v>0</v>
      </c>
      <c r="AK373" s="142">
        <f>SUMIF(Entrada_Dados_Ano_2012!$C$264:$C$501,D373,Entrada_Dados_Ano_2012!$AT$264:$AT$501)</f>
        <v>0</v>
      </c>
      <c r="AL373" s="40">
        <f>SUMIF(Entrada_Dados_Ano_2012!$C$264:$C$501,D373,Entrada_Dados_Ano_2012!$AU$264:$AU$501)</f>
        <v>0</v>
      </c>
      <c r="AM373" s="40">
        <f>SUMIF(Entrada_Dados_Ano_2012!$C$264:$C$501,D373,Entrada_Dados_Ano_2012!$AV$264:$AV$501)</f>
        <v>0</v>
      </c>
      <c r="AN373" s="40">
        <f>SUMIF(Entrada_Dados_Ano_2012!$C$264:$C$501,D373,Entrada_Dados_Ano_2012!$AW$264:$AW$501)</f>
        <v>1120</v>
      </c>
      <c r="AO373" s="40">
        <f>SUMIF(Entrada_Dados_Ano_2012!$C$264:$C$501,D373,Entrada_Dados_Ano_2012!$AX$264:$AX$501)</f>
        <v>0</v>
      </c>
      <c r="AP373" s="40">
        <f>SUMIF(Entrada_Dados_Ano_2012!$C$264:$C$501,D373,Entrada_Dados_Ano_2012!$AY$264:$AY$501)</f>
        <v>0</v>
      </c>
      <c r="AQ373" s="40">
        <f>SUMIF(Entrada_Dados_Ano_2012!$C$264:$C$501,D373,Entrada_Dados_Ano_2012!$AZ$264:$AZ$501)</f>
        <v>0</v>
      </c>
      <c r="AR373" s="40">
        <f>SUMIF(Entrada_Dados_Ano_2012!$C$264:$C$501,D373,Entrada_Dados_Ano_2012!$BA$264:$BA$501)</f>
        <v>0</v>
      </c>
      <c r="AS373" s="40">
        <f>SUMIF(Entrada_Dados_Ano_2012!$C$264:$C$501,D373,Entrada_Dados_Ano_2012!$BB$264:$BB$501)</f>
        <v>0</v>
      </c>
      <c r="AT373" s="40">
        <f>SUMIF(Entrada_Dados_Ano_2012!$C$264:$C$501,D373,Entrada_Dados_Ano_2012!$BC$264:$BC$501)</f>
        <v>0</v>
      </c>
      <c r="AU373" s="40">
        <f>SUMIF(Entrada_Dados_Ano_2012!$C$264:$C$501,D373,Entrada_Dados_Ano_2012!$BD$264:$BD$501)</f>
        <v>0</v>
      </c>
      <c r="AV373" s="40">
        <f>SUMIF(Entrada_Dados_Ano_2012!$C$264:$C$501,D373,Entrada_Dados_Ano_2012!$BE$264:$BE$501)</f>
        <v>0</v>
      </c>
      <c r="AW373" s="40">
        <f>SUMIF(Entrada_Dados_Ano_2012!$C$264:$C$501,D373,Entrada_Dados_Ano_2012!$BF$264:$BF$501)</f>
        <v>0</v>
      </c>
      <c r="AX373" s="40">
        <f>SUMIF(Entrada_Dados_Ano_2012!$C$264:$C$501,D373,Entrada_Dados_Ano_2012!$BG$264:$BG$501)</f>
        <v>0</v>
      </c>
      <c r="AY373" s="40">
        <f>SUMIF(Entrada_Dados_Ano_2012!$C$264:$C$501,D373,Entrada_Dados_Ano_2012!$BH$264:$BH$501)</f>
        <v>0</v>
      </c>
      <c r="AZ373" s="40">
        <f>SUMIF(Entrada_Dados_Ano_2012!$C$264:$C$501,D373,Entrada_Dados_Ano_2012!$BI$264:$BI$501)</f>
        <v>0</v>
      </c>
      <c r="BA373" s="55"/>
    </row>
    <row r="374" spans="1:53" ht="12.75" customHeight="1" x14ac:dyDescent="0.2">
      <c r="A374" s="123"/>
      <c r="B374" s="124">
        <v>113</v>
      </c>
      <c r="C374" s="121" t="s">
        <v>388</v>
      </c>
      <c r="D374" s="126" t="s">
        <v>163</v>
      </c>
      <c r="E374" s="40">
        <f>SUMIF(Entrada_Dados_Ano_2012!$C$264:$C$501,D374,Entrada_Dados_Ano_2012!$D$264:$D$501)</f>
        <v>0</v>
      </c>
      <c r="F374" s="40">
        <f>SUMIF(Entrada_Dados_Ano_2012!$C$264:$C$501,D374,Entrada_Dados_Ano_2012!$E$264:$E$501)</f>
        <v>0</v>
      </c>
      <c r="G374" s="40">
        <f>SUMIF(Entrada_Dados_Ano_2012!$C$264:$C$501,D374,Entrada_Dados_Ano_2012!$F$264:$F$501)</f>
        <v>0</v>
      </c>
      <c r="H374" s="40">
        <f>SUMIF(Entrada_Dados_Ano_2012!$C$264:$C$501,D374,Entrada_Dados_Ano_2012!$G$264:$G$501)</f>
        <v>0</v>
      </c>
      <c r="I374" s="40">
        <f>SUMIF(Entrada_Dados_Ano_2012!$C$264:$C$501,D374,Entrada_Dados_Ano_2012!$H$264:$H$501)</f>
        <v>0</v>
      </c>
      <c r="J374" s="40">
        <f>SUMIF(Entrada_Dados_Ano_2012!$C$264:$C$501,D374,Entrada_Dados_Ano_2012!$I$264:$I$501)</f>
        <v>0</v>
      </c>
      <c r="K374" s="40">
        <f>SUMIF(Entrada_Dados_Ano_2012!$C$264:$C$501,D374,Entrada_Dados_Ano_2012!$J$264:$J$501)</f>
        <v>0</v>
      </c>
      <c r="L374" s="40">
        <f>SUMIF(Entrada_Dados_Ano_2012!$C$264:$C$501,D374,Entrada_Dados_Ano_2012!$K$264:$K$501)</f>
        <v>0</v>
      </c>
      <c r="M374" s="40">
        <f>SUMIF(Entrada_Dados_Ano_2012!$C$264:$C$501,D374,Entrada_Dados_Ano_2012!$L$264:$L$501)</f>
        <v>0</v>
      </c>
      <c r="N374" s="40">
        <f>SUMIF(Entrada_Dados_Ano_2012!$C$264:$C$501,D374,Entrada_Dados_Ano_2012!$M$264:$M$501)</f>
        <v>0</v>
      </c>
      <c r="O374" s="40">
        <f>SUMIF(Entrada_Dados_Ano_2012!$C$264:$C$501,D374,Entrada_Dados_Ano_2012!$N$264:$N$501)</f>
        <v>0</v>
      </c>
      <c r="P374" s="40">
        <f>SUMIF(Entrada_Dados_Ano_2012!$C$264:$C$501,D374,Entrada_Dados_Ano_2012!$O$264:$O$501)</f>
        <v>0</v>
      </c>
      <c r="Q374" s="40">
        <f>SUMIF(Entrada_Dados_Ano_2012!$C$264:$C$501,D374,Entrada_Dados_Ano_2012!$P$264:$P$501)</f>
        <v>0</v>
      </c>
      <c r="R374" s="40">
        <f>SUMIF(Entrada_Dados_Ano_2012!$C$264:$C$501,D374,Entrada_Dados_Ano_2012!$Q$264:$Q$501)</f>
        <v>0</v>
      </c>
      <c r="S374" s="40">
        <f>SUMIF(Entrada_Dados_Ano_2012!$C$264:$C$501,D374,Entrada_Dados_Ano_2012!$R$264:$R$501)</f>
        <v>0</v>
      </c>
      <c r="T374" s="145">
        <f>SUMIF(Entrada_Dados_Ano_2012!$C$264:$C$501,D374,Entrada_Dados_Ano_2012!$S$264:$S$501)</f>
        <v>0</v>
      </c>
      <c r="U374" s="142">
        <f>SUMIF(Entrada_Dados_Ano_2012!$C$264:$C$501,D374,Entrada_Dados_Ano_2012!$Y$264:$Y$501)</f>
        <v>0</v>
      </c>
      <c r="V374" s="40">
        <f>SUMIF(Entrada_Dados_Ano_2012!$C$264:$C$501,D374,Entrada_Dados_Ano_2012!$Z$264:$Z$501)</f>
        <v>0</v>
      </c>
      <c r="W374" s="40">
        <f>SUMIF(Entrada_Dados_Ano_2012!$C$264:$C$501,D374,Entrada_Dados_Ano_2012!$AA$264:$AA$501)</f>
        <v>0</v>
      </c>
      <c r="X374" s="40">
        <f>SUMIF(Entrada_Dados_Ano_2012!$C$264:$C$501,D374,Entrada_Dados_Ano_2012!$AB$264:$AB$501)</f>
        <v>0</v>
      </c>
      <c r="Y374" s="40">
        <f>SUMIF(Entrada_Dados_Ano_2012!$C$264:$C$501,D374,Entrada_Dados_Ano_2012!$AC$264:$AC$501)</f>
        <v>0</v>
      </c>
      <c r="Z374" s="40">
        <f>SUMIF(Entrada_Dados_Ano_2012!$C$264:$C$501,D374,Entrada_Dados_Ano_2012!$AD$264:$AD$501)</f>
        <v>0</v>
      </c>
      <c r="AA374" s="40">
        <f>SUMIF(Entrada_Dados_Ano_2012!$C$264:$C$501,D374,Entrada_Dados_Ano_2012!$AE$264:$AE$501)</f>
        <v>0</v>
      </c>
      <c r="AB374" s="40">
        <f>SUMIF(Entrada_Dados_Ano_2012!$C$264:$C$501,D374,Entrada_Dados_Ano_2012!$AF$264:$AF$501)</f>
        <v>0</v>
      </c>
      <c r="AC374" s="40">
        <f>SUMIF(Entrada_Dados_Ano_2012!$C$264:$C$501,D374,Entrada_Dados_Ano_2012!$AG$264:$AG$501)</f>
        <v>0</v>
      </c>
      <c r="AD374" s="40">
        <f>SUMIF(Entrada_Dados_Ano_2012!$C$264:$C$501,D374,Entrada_Dados_Ano_2012!$AH$264:$AH$501)</f>
        <v>0</v>
      </c>
      <c r="AE374" s="40">
        <f>SUMIF(Entrada_Dados_Ano_2012!$C$264:$C$501,D374,Entrada_Dados_Ano_2012!$AI$264:$AI$501)</f>
        <v>0</v>
      </c>
      <c r="AF374" s="40">
        <f>SUMIF(Entrada_Dados_Ano_2012!$C$264:$C$501,D374,Entrada_Dados_Ano_2012!$AJ$264:$AJ$501)</f>
        <v>0</v>
      </c>
      <c r="AG374" s="40">
        <f>SUMIF(Entrada_Dados_Ano_2012!$C$264:$C$501,D374,Entrada_Dados_Ano_2012!$AK$264:$AK$501)</f>
        <v>0</v>
      </c>
      <c r="AH374" s="40">
        <f>SUMIF(Entrada_Dados_Ano_2012!$C$264:$C$501,D374,Entrada_Dados_Ano_2012!$AL$264:$AL$501)</f>
        <v>0</v>
      </c>
      <c r="AI374" s="40">
        <f>SUMIF(Entrada_Dados_Ano_2012!$C$264:$C$501,D374,Entrada_Dados_Ano_2012!$AM$264:$AM$501)</f>
        <v>0</v>
      </c>
      <c r="AJ374" s="145">
        <f>SUMIF(Entrada_Dados_Ano_2012!$C$264:$C$501,D374,Entrada_Dados_Ano_2012!$AN$264:$AN$501)</f>
        <v>0</v>
      </c>
      <c r="AK374" s="142">
        <f>SUMIF(Entrada_Dados_Ano_2012!$C$264:$C$501,D374,Entrada_Dados_Ano_2012!$AT$264:$AT$501)</f>
        <v>0</v>
      </c>
      <c r="AL374" s="40">
        <f>SUMIF(Entrada_Dados_Ano_2012!$C$264:$C$501,D374,Entrada_Dados_Ano_2012!$AU$264:$AU$501)</f>
        <v>0</v>
      </c>
      <c r="AM374" s="40">
        <f>SUMIF(Entrada_Dados_Ano_2012!$C$264:$C$501,D374,Entrada_Dados_Ano_2012!$AV$264:$AV$501)</f>
        <v>0</v>
      </c>
      <c r="AN374" s="40">
        <f>SUMIF(Entrada_Dados_Ano_2012!$C$264:$C$501,D374,Entrada_Dados_Ano_2012!$AW$264:$AW$501)</f>
        <v>0</v>
      </c>
      <c r="AO374" s="40">
        <f>SUMIF(Entrada_Dados_Ano_2012!$C$264:$C$501,D374,Entrada_Dados_Ano_2012!$AX$264:$AX$501)</f>
        <v>0</v>
      </c>
      <c r="AP374" s="40">
        <f>SUMIF(Entrada_Dados_Ano_2012!$C$264:$C$501,D374,Entrada_Dados_Ano_2012!$AY$264:$AY$501)</f>
        <v>0</v>
      </c>
      <c r="AQ374" s="40">
        <f>SUMIF(Entrada_Dados_Ano_2012!$C$264:$C$501,D374,Entrada_Dados_Ano_2012!$AZ$264:$AZ$501)</f>
        <v>0</v>
      </c>
      <c r="AR374" s="40">
        <f>SUMIF(Entrada_Dados_Ano_2012!$C$264:$C$501,D374,Entrada_Dados_Ano_2012!$BA$264:$BA$501)</f>
        <v>0</v>
      </c>
      <c r="AS374" s="40">
        <f>SUMIF(Entrada_Dados_Ano_2012!$C$264:$C$501,D374,Entrada_Dados_Ano_2012!$BB$264:$BB$501)</f>
        <v>0</v>
      </c>
      <c r="AT374" s="40">
        <f>SUMIF(Entrada_Dados_Ano_2012!$C$264:$C$501,D374,Entrada_Dados_Ano_2012!$BC$264:$BC$501)</f>
        <v>0</v>
      </c>
      <c r="AU374" s="40">
        <f>SUMIF(Entrada_Dados_Ano_2012!$C$264:$C$501,D374,Entrada_Dados_Ano_2012!$BD$264:$BD$501)</f>
        <v>0</v>
      </c>
      <c r="AV374" s="40">
        <f>SUMIF(Entrada_Dados_Ano_2012!$C$264:$C$501,D374,Entrada_Dados_Ano_2012!$BE$264:$BE$501)</f>
        <v>0</v>
      </c>
      <c r="AW374" s="40">
        <f>SUMIF(Entrada_Dados_Ano_2012!$C$264:$C$501,D374,Entrada_Dados_Ano_2012!$BF$264:$BF$501)</f>
        <v>0</v>
      </c>
      <c r="AX374" s="40">
        <f>SUMIF(Entrada_Dados_Ano_2012!$C$264:$C$501,D374,Entrada_Dados_Ano_2012!$BG$264:$BG$501)</f>
        <v>0</v>
      </c>
      <c r="AY374" s="40">
        <f>SUMIF(Entrada_Dados_Ano_2012!$C$264:$C$501,D374,Entrada_Dados_Ano_2012!$BH$264:$BH$501)</f>
        <v>0</v>
      </c>
      <c r="AZ374" s="40">
        <f>SUMIF(Entrada_Dados_Ano_2012!$C$264:$C$501,D374,Entrada_Dados_Ano_2012!$BI$264:$BI$501)</f>
        <v>0</v>
      </c>
      <c r="BA374" s="55"/>
    </row>
    <row r="375" spans="1:53" ht="12.75" customHeight="1" x14ac:dyDescent="0.2">
      <c r="A375" s="123"/>
      <c r="B375" s="124">
        <v>114</v>
      </c>
      <c r="C375" s="121" t="s">
        <v>389</v>
      </c>
      <c r="D375" s="126" t="s">
        <v>164</v>
      </c>
      <c r="E375" s="40">
        <f>SUMIF(Entrada_Dados_Ano_2012!$C$264:$C$501,D375,Entrada_Dados_Ano_2012!$D$264:$D$501)</f>
        <v>0</v>
      </c>
      <c r="F375" s="40">
        <f>SUMIF(Entrada_Dados_Ano_2012!$C$264:$C$501,D375,Entrada_Dados_Ano_2012!$E$264:$E$501)</f>
        <v>30</v>
      </c>
      <c r="G375" s="40">
        <f>SUMIF(Entrada_Dados_Ano_2012!$C$264:$C$501,D375,Entrada_Dados_Ano_2012!$F$264:$F$501)</f>
        <v>0</v>
      </c>
      <c r="H375" s="40">
        <f>SUMIF(Entrada_Dados_Ano_2012!$C$264:$C$501,D375,Entrada_Dados_Ano_2012!$G$264:$G$501)</f>
        <v>0</v>
      </c>
      <c r="I375" s="40">
        <f>SUMIF(Entrada_Dados_Ano_2012!$C$264:$C$501,D375,Entrada_Dados_Ano_2012!$H$264:$H$501)</f>
        <v>7</v>
      </c>
      <c r="J375" s="40">
        <f>SUMIF(Entrada_Dados_Ano_2012!$C$264:$C$501,D375,Entrada_Dados_Ano_2012!$I$264:$I$501)</f>
        <v>0</v>
      </c>
      <c r="K375" s="40">
        <f>SUMIF(Entrada_Dados_Ano_2012!$C$264:$C$501,D375,Entrada_Dados_Ano_2012!$J$264:$J$501)</f>
        <v>0</v>
      </c>
      <c r="L375" s="40">
        <f>SUMIF(Entrada_Dados_Ano_2012!$C$264:$C$501,D375,Entrada_Dados_Ano_2012!$K$264:$K$501)</f>
        <v>0</v>
      </c>
      <c r="M375" s="40">
        <f>SUMIF(Entrada_Dados_Ano_2012!$C$264:$C$501,D375,Entrada_Dados_Ano_2012!$L$264:$L$501)</f>
        <v>0</v>
      </c>
      <c r="N375" s="40">
        <f>SUMIF(Entrada_Dados_Ano_2012!$C$264:$C$501,D375,Entrada_Dados_Ano_2012!$M$264:$M$501)</f>
        <v>0</v>
      </c>
      <c r="O375" s="40">
        <f>SUMIF(Entrada_Dados_Ano_2012!$C$264:$C$501,D375,Entrada_Dados_Ano_2012!$N$264:$N$501)</f>
        <v>0</v>
      </c>
      <c r="P375" s="40">
        <f>SUMIF(Entrada_Dados_Ano_2012!$C$264:$C$501,D375,Entrada_Dados_Ano_2012!$O$264:$O$501)</f>
        <v>0</v>
      </c>
      <c r="Q375" s="40">
        <f>SUMIF(Entrada_Dados_Ano_2012!$C$264:$C$501,D375,Entrada_Dados_Ano_2012!$P$264:$P$501)</f>
        <v>0</v>
      </c>
      <c r="R375" s="40">
        <f>SUMIF(Entrada_Dados_Ano_2012!$C$264:$C$501,D375,Entrada_Dados_Ano_2012!$Q$264:$Q$501)</f>
        <v>0</v>
      </c>
      <c r="S375" s="40">
        <f>SUMIF(Entrada_Dados_Ano_2012!$C$264:$C$501,D375,Entrada_Dados_Ano_2012!$R$264:$R$501)</f>
        <v>0</v>
      </c>
      <c r="T375" s="145">
        <f>SUMIF(Entrada_Dados_Ano_2012!$C$264:$C$501,D375,Entrada_Dados_Ano_2012!$S$264:$S$501)</f>
        <v>0</v>
      </c>
      <c r="U375" s="142">
        <f>SUMIF(Entrada_Dados_Ano_2012!$C$264:$C$501,D375,Entrada_Dados_Ano_2012!$Y$264:$Y$501)</f>
        <v>0</v>
      </c>
      <c r="V375" s="40">
        <f>SUMIF(Entrada_Dados_Ano_2012!$C$264:$C$501,D375,Entrada_Dados_Ano_2012!$Z$264:$Z$501)</f>
        <v>30</v>
      </c>
      <c r="W375" s="40">
        <f>SUMIF(Entrada_Dados_Ano_2012!$C$264:$C$501,D375,Entrada_Dados_Ano_2012!$AA$264:$AA$501)</f>
        <v>0</v>
      </c>
      <c r="X375" s="40">
        <f>SUMIF(Entrada_Dados_Ano_2012!$C$264:$C$501,D375,Entrada_Dados_Ano_2012!$AB$264:$AB$501)</f>
        <v>0</v>
      </c>
      <c r="Y375" s="40">
        <f>SUMIF(Entrada_Dados_Ano_2012!$C$264:$C$501,D375,Entrada_Dados_Ano_2012!$AC$264:$AC$501)</f>
        <v>7</v>
      </c>
      <c r="Z375" s="40">
        <f>SUMIF(Entrada_Dados_Ano_2012!$C$264:$C$501,D375,Entrada_Dados_Ano_2012!$AD$264:$AD$501)</f>
        <v>0</v>
      </c>
      <c r="AA375" s="40">
        <f>SUMIF(Entrada_Dados_Ano_2012!$C$264:$C$501,D375,Entrada_Dados_Ano_2012!$AE$264:$AE$501)</f>
        <v>0</v>
      </c>
      <c r="AB375" s="40">
        <f>SUMIF(Entrada_Dados_Ano_2012!$C$264:$C$501,D375,Entrada_Dados_Ano_2012!$AF$264:$AF$501)</f>
        <v>0</v>
      </c>
      <c r="AC375" s="40">
        <f>SUMIF(Entrada_Dados_Ano_2012!$C$264:$C$501,D375,Entrada_Dados_Ano_2012!$AG$264:$AG$501)</f>
        <v>0</v>
      </c>
      <c r="AD375" s="40">
        <f>SUMIF(Entrada_Dados_Ano_2012!$C$264:$C$501,D375,Entrada_Dados_Ano_2012!$AH$264:$AH$501)</f>
        <v>0</v>
      </c>
      <c r="AE375" s="40">
        <f>SUMIF(Entrada_Dados_Ano_2012!$C$264:$C$501,D375,Entrada_Dados_Ano_2012!$AI$264:$AI$501)</f>
        <v>0</v>
      </c>
      <c r="AF375" s="40">
        <f>SUMIF(Entrada_Dados_Ano_2012!$C$264:$C$501,D375,Entrada_Dados_Ano_2012!$AJ$264:$AJ$501)</f>
        <v>0</v>
      </c>
      <c r="AG375" s="40">
        <f>SUMIF(Entrada_Dados_Ano_2012!$C$264:$C$501,D375,Entrada_Dados_Ano_2012!$AK$264:$AK$501)</f>
        <v>0</v>
      </c>
      <c r="AH375" s="40">
        <f>SUMIF(Entrada_Dados_Ano_2012!$C$264:$C$501,D375,Entrada_Dados_Ano_2012!$AL$264:$AL$501)</f>
        <v>0</v>
      </c>
      <c r="AI375" s="40">
        <f>SUMIF(Entrada_Dados_Ano_2012!$C$264:$C$501,D375,Entrada_Dados_Ano_2012!$AM$264:$AM$501)</f>
        <v>0</v>
      </c>
      <c r="AJ375" s="145">
        <f>SUMIF(Entrada_Dados_Ano_2012!$C$264:$C$501,D375,Entrada_Dados_Ano_2012!$AN$264:$AN$501)</f>
        <v>0</v>
      </c>
      <c r="AK375" s="142">
        <f>SUMIF(Entrada_Dados_Ano_2012!$C$264:$C$501,D375,Entrada_Dados_Ano_2012!$AT$264:$AT$501)</f>
        <v>0</v>
      </c>
      <c r="AL375" s="40">
        <f>SUMIF(Entrada_Dados_Ano_2012!$C$264:$C$501,D375,Entrada_Dados_Ano_2012!$AU$264:$AU$501)</f>
        <v>280</v>
      </c>
      <c r="AM375" s="40">
        <f>SUMIF(Entrada_Dados_Ano_2012!$C$264:$C$501,D375,Entrada_Dados_Ano_2012!$AV$264:$AV$501)</f>
        <v>0</v>
      </c>
      <c r="AN375" s="40">
        <f>SUMIF(Entrada_Dados_Ano_2012!$C$264:$C$501,D375,Entrada_Dados_Ano_2012!$AW$264:$AW$501)</f>
        <v>0</v>
      </c>
      <c r="AO375" s="40">
        <f>SUMIF(Entrada_Dados_Ano_2012!$C$264:$C$501,D375,Entrada_Dados_Ano_2012!$AX$264:$AX$501)</f>
        <v>91</v>
      </c>
      <c r="AP375" s="40">
        <f>SUMIF(Entrada_Dados_Ano_2012!$C$264:$C$501,D375,Entrada_Dados_Ano_2012!$AY$264:$AY$501)</f>
        <v>0</v>
      </c>
      <c r="AQ375" s="40">
        <f>SUMIF(Entrada_Dados_Ano_2012!$C$264:$C$501,D375,Entrada_Dados_Ano_2012!$AZ$264:$AZ$501)</f>
        <v>0</v>
      </c>
      <c r="AR375" s="40">
        <f>SUMIF(Entrada_Dados_Ano_2012!$C$264:$C$501,D375,Entrada_Dados_Ano_2012!$BA$264:$BA$501)</f>
        <v>0</v>
      </c>
      <c r="AS375" s="40">
        <f>SUMIF(Entrada_Dados_Ano_2012!$C$264:$C$501,D375,Entrada_Dados_Ano_2012!$BB$264:$BB$501)</f>
        <v>0</v>
      </c>
      <c r="AT375" s="40">
        <f>SUMIF(Entrada_Dados_Ano_2012!$C$264:$C$501,D375,Entrada_Dados_Ano_2012!$BC$264:$BC$501)</f>
        <v>0</v>
      </c>
      <c r="AU375" s="40">
        <f>SUMIF(Entrada_Dados_Ano_2012!$C$264:$C$501,D375,Entrada_Dados_Ano_2012!$BD$264:$BD$501)</f>
        <v>0</v>
      </c>
      <c r="AV375" s="40">
        <f>SUMIF(Entrada_Dados_Ano_2012!$C$264:$C$501,D375,Entrada_Dados_Ano_2012!$BE$264:$BE$501)</f>
        <v>0</v>
      </c>
      <c r="AW375" s="40">
        <f>SUMIF(Entrada_Dados_Ano_2012!$C$264:$C$501,D375,Entrada_Dados_Ano_2012!$BF$264:$BF$501)</f>
        <v>0</v>
      </c>
      <c r="AX375" s="40">
        <f>SUMIF(Entrada_Dados_Ano_2012!$C$264:$C$501,D375,Entrada_Dados_Ano_2012!$BG$264:$BG$501)</f>
        <v>0</v>
      </c>
      <c r="AY375" s="40">
        <f>SUMIF(Entrada_Dados_Ano_2012!$C$264:$C$501,D375,Entrada_Dados_Ano_2012!$BH$264:$BH$501)</f>
        <v>0</v>
      </c>
      <c r="AZ375" s="40">
        <f>SUMIF(Entrada_Dados_Ano_2012!$C$264:$C$501,D375,Entrada_Dados_Ano_2012!$BI$264:$BI$501)</f>
        <v>0</v>
      </c>
      <c r="BA375" s="55"/>
    </row>
    <row r="376" spans="1:53" ht="12.75" customHeight="1" x14ac:dyDescent="0.2">
      <c r="A376" s="123"/>
      <c r="B376" s="124">
        <v>115</v>
      </c>
      <c r="C376" s="121" t="s">
        <v>390</v>
      </c>
      <c r="D376" s="126" t="s">
        <v>165</v>
      </c>
      <c r="E376" s="40">
        <f>SUMIF(Entrada_Dados_Ano_2012!$C$264:$C$501,D376,Entrada_Dados_Ano_2012!$D$264:$D$501)</f>
        <v>0</v>
      </c>
      <c r="F376" s="40">
        <f>SUMIF(Entrada_Dados_Ano_2012!$C$264:$C$501,D376,Entrada_Dados_Ano_2012!$E$264:$E$501)</f>
        <v>0</v>
      </c>
      <c r="G376" s="40">
        <f>SUMIF(Entrada_Dados_Ano_2012!$C$264:$C$501,D376,Entrada_Dados_Ano_2012!$F$264:$F$501)</f>
        <v>0</v>
      </c>
      <c r="H376" s="40">
        <f>SUMIF(Entrada_Dados_Ano_2012!$C$264:$C$501,D376,Entrada_Dados_Ano_2012!$G$264:$G$501)</f>
        <v>0</v>
      </c>
      <c r="I376" s="40">
        <f>SUMIF(Entrada_Dados_Ano_2012!$C$264:$C$501,D376,Entrada_Dados_Ano_2012!$H$264:$H$501)</f>
        <v>3</v>
      </c>
      <c r="J376" s="40">
        <f>SUMIF(Entrada_Dados_Ano_2012!$C$264:$C$501,D376,Entrada_Dados_Ano_2012!$I$264:$I$501)</f>
        <v>0</v>
      </c>
      <c r="K376" s="40">
        <f>SUMIF(Entrada_Dados_Ano_2012!$C$264:$C$501,D376,Entrada_Dados_Ano_2012!$J$264:$J$501)</f>
        <v>0</v>
      </c>
      <c r="L376" s="40">
        <f>SUMIF(Entrada_Dados_Ano_2012!$C$264:$C$501,D376,Entrada_Dados_Ano_2012!$K$264:$K$501)</f>
        <v>0</v>
      </c>
      <c r="M376" s="40">
        <f>SUMIF(Entrada_Dados_Ano_2012!$C$264:$C$501,D376,Entrada_Dados_Ano_2012!$L$264:$L$501)</f>
        <v>0</v>
      </c>
      <c r="N376" s="40">
        <f>SUMIF(Entrada_Dados_Ano_2012!$C$264:$C$501,D376,Entrada_Dados_Ano_2012!$M$264:$M$501)</f>
        <v>0</v>
      </c>
      <c r="O376" s="40">
        <f>SUMIF(Entrada_Dados_Ano_2012!$C$264:$C$501,D376,Entrada_Dados_Ano_2012!$N$264:$N$501)</f>
        <v>0</v>
      </c>
      <c r="P376" s="40">
        <f>SUMIF(Entrada_Dados_Ano_2012!$C$264:$C$501,D376,Entrada_Dados_Ano_2012!$O$264:$O$501)</f>
        <v>0</v>
      </c>
      <c r="Q376" s="40">
        <f>SUMIF(Entrada_Dados_Ano_2012!$C$264:$C$501,D376,Entrada_Dados_Ano_2012!$P$264:$P$501)</f>
        <v>0</v>
      </c>
      <c r="R376" s="40">
        <f>SUMIF(Entrada_Dados_Ano_2012!$C$264:$C$501,D376,Entrada_Dados_Ano_2012!$Q$264:$Q$501)</f>
        <v>0</v>
      </c>
      <c r="S376" s="40">
        <f>SUMIF(Entrada_Dados_Ano_2012!$C$264:$C$501,D376,Entrada_Dados_Ano_2012!$R$264:$R$501)</f>
        <v>0</v>
      </c>
      <c r="T376" s="145">
        <f>SUMIF(Entrada_Dados_Ano_2012!$C$264:$C$501,D376,Entrada_Dados_Ano_2012!$S$264:$S$501)</f>
        <v>0</v>
      </c>
      <c r="U376" s="142">
        <f>SUMIF(Entrada_Dados_Ano_2012!$C$264:$C$501,D376,Entrada_Dados_Ano_2012!$Y$264:$Y$501)</f>
        <v>0</v>
      </c>
      <c r="V376" s="40">
        <f>SUMIF(Entrada_Dados_Ano_2012!$C$264:$C$501,D376,Entrada_Dados_Ano_2012!$Z$264:$Z$501)</f>
        <v>0</v>
      </c>
      <c r="W376" s="40">
        <f>SUMIF(Entrada_Dados_Ano_2012!$C$264:$C$501,D376,Entrada_Dados_Ano_2012!$AA$264:$AA$501)</f>
        <v>0</v>
      </c>
      <c r="X376" s="40">
        <f>SUMIF(Entrada_Dados_Ano_2012!$C$264:$C$501,D376,Entrada_Dados_Ano_2012!$AB$264:$AB$501)</f>
        <v>0</v>
      </c>
      <c r="Y376" s="40">
        <f>SUMIF(Entrada_Dados_Ano_2012!$C$264:$C$501,D376,Entrada_Dados_Ano_2012!$AC$264:$AC$501)</f>
        <v>3</v>
      </c>
      <c r="Z376" s="40">
        <f>SUMIF(Entrada_Dados_Ano_2012!$C$264:$C$501,D376,Entrada_Dados_Ano_2012!$AD$264:$AD$501)</f>
        <v>0</v>
      </c>
      <c r="AA376" s="40">
        <f>SUMIF(Entrada_Dados_Ano_2012!$C$264:$C$501,D376,Entrada_Dados_Ano_2012!$AE$264:$AE$501)</f>
        <v>0</v>
      </c>
      <c r="AB376" s="40">
        <f>SUMIF(Entrada_Dados_Ano_2012!$C$264:$C$501,D376,Entrada_Dados_Ano_2012!$AF$264:$AF$501)</f>
        <v>0</v>
      </c>
      <c r="AC376" s="40">
        <f>SUMIF(Entrada_Dados_Ano_2012!$C$264:$C$501,D376,Entrada_Dados_Ano_2012!$AG$264:$AG$501)</f>
        <v>0</v>
      </c>
      <c r="AD376" s="40">
        <f>SUMIF(Entrada_Dados_Ano_2012!$C$264:$C$501,D376,Entrada_Dados_Ano_2012!$AH$264:$AH$501)</f>
        <v>0</v>
      </c>
      <c r="AE376" s="40">
        <f>SUMIF(Entrada_Dados_Ano_2012!$C$264:$C$501,D376,Entrada_Dados_Ano_2012!$AI$264:$AI$501)</f>
        <v>0</v>
      </c>
      <c r="AF376" s="40">
        <f>SUMIF(Entrada_Dados_Ano_2012!$C$264:$C$501,D376,Entrada_Dados_Ano_2012!$AJ$264:$AJ$501)</f>
        <v>0</v>
      </c>
      <c r="AG376" s="40">
        <f>SUMIF(Entrada_Dados_Ano_2012!$C$264:$C$501,D376,Entrada_Dados_Ano_2012!$AK$264:$AK$501)</f>
        <v>0</v>
      </c>
      <c r="AH376" s="40">
        <f>SUMIF(Entrada_Dados_Ano_2012!$C$264:$C$501,D376,Entrada_Dados_Ano_2012!$AL$264:$AL$501)</f>
        <v>0</v>
      </c>
      <c r="AI376" s="40">
        <f>SUMIF(Entrada_Dados_Ano_2012!$C$264:$C$501,D376,Entrada_Dados_Ano_2012!$AM$264:$AM$501)</f>
        <v>0</v>
      </c>
      <c r="AJ376" s="145">
        <f>SUMIF(Entrada_Dados_Ano_2012!$C$264:$C$501,D376,Entrada_Dados_Ano_2012!$AN$264:$AN$501)</f>
        <v>0</v>
      </c>
      <c r="AK376" s="142">
        <f>SUMIF(Entrada_Dados_Ano_2012!$C$264:$C$501,D376,Entrada_Dados_Ano_2012!$AT$264:$AT$501)</f>
        <v>0</v>
      </c>
      <c r="AL376" s="40">
        <f>SUMIF(Entrada_Dados_Ano_2012!$C$264:$C$501,D376,Entrada_Dados_Ano_2012!$AU$264:$AU$501)</f>
        <v>0</v>
      </c>
      <c r="AM376" s="40">
        <f>SUMIF(Entrada_Dados_Ano_2012!$C$264:$C$501,D376,Entrada_Dados_Ano_2012!$AV$264:$AV$501)</f>
        <v>0</v>
      </c>
      <c r="AN376" s="40">
        <f>SUMIF(Entrada_Dados_Ano_2012!$C$264:$C$501,D376,Entrada_Dados_Ano_2012!$AW$264:$AW$501)</f>
        <v>0</v>
      </c>
      <c r="AO376" s="40">
        <f>SUMIF(Entrada_Dados_Ano_2012!$C$264:$C$501,D376,Entrada_Dados_Ano_2012!$AX$264:$AX$501)</f>
        <v>25</v>
      </c>
      <c r="AP376" s="40">
        <f>SUMIF(Entrada_Dados_Ano_2012!$C$264:$C$501,D376,Entrada_Dados_Ano_2012!$AY$264:$AY$501)</f>
        <v>0</v>
      </c>
      <c r="AQ376" s="40">
        <f>SUMIF(Entrada_Dados_Ano_2012!$C$264:$C$501,D376,Entrada_Dados_Ano_2012!$AZ$264:$AZ$501)</f>
        <v>0</v>
      </c>
      <c r="AR376" s="40">
        <f>SUMIF(Entrada_Dados_Ano_2012!$C$264:$C$501,D376,Entrada_Dados_Ano_2012!$BA$264:$BA$501)</f>
        <v>0</v>
      </c>
      <c r="AS376" s="40">
        <f>SUMIF(Entrada_Dados_Ano_2012!$C$264:$C$501,D376,Entrada_Dados_Ano_2012!$BB$264:$BB$501)</f>
        <v>0</v>
      </c>
      <c r="AT376" s="40">
        <f>SUMIF(Entrada_Dados_Ano_2012!$C$264:$C$501,D376,Entrada_Dados_Ano_2012!$BC$264:$BC$501)</f>
        <v>0</v>
      </c>
      <c r="AU376" s="40">
        <f>SUMIF(Entrada_Dados_Ano_2012!$C$264:$C$501,D376,Entrada_Dados_Ano_2012!$BD$264:$BD$501)</f>
        <v>0</v>
      </c>
      <c r="AV376" s="40">
        <f>SUMIF(Entrada_Dados_Ano_2012!$C$264:$C$501,D376,Entrada_Dados_Ano_2012!$BE$264:$BE$501)</f>
        <v>0</v>
      </c>
      <c r="AW376" s="40">
        <f>SUMIF(Entrada_Dados_Ano_2012!$C$264:$C$501,D376,Entrada_Dados_Ano_2012!$BF$264:$BF$501)</f>
        <v>0</v>
      </c>
      <c r="AX376" s="40">
        <f>SUMIF(Entrada_Dados_Ano_2012!$C$264:$C$501,D376,Entrada_Dados_Ano_2012!$BG$264:$BG$501)</f>
        <v>0</v>
      </c>
      <c r="AY376" s="40">
        <f>SUMIF(Entrada_Dados_Ano_2012!$C$264:$C$501,D376,Entrada_Dados_Ano_2012!$BH$264:$BH$501)</f>
        <v>0</v>
      </c>
      <c r="AZ376" s="40">
        <f>SUMIF(Entrada_Dados_Ano_2012!$C$264:$C$501,D376,Entrada_Dados_Ano_2012!$BI$264:$BI$501)</f>
        <v>0</v>
      </c>
      <c r="BA376" s="55"/>
    </row>
    <row r="377" spans="1:53" ht="12.75" customHeight="1" x14ac:dyDescent="0.2">
      <c r="A377" s="123"/>
      <c r="B377" s="124">
        <v>116</v>
      </c>
      <c r="C377" s="121" t="s">
        <v>18</v>
      </c>
      <c r="D377" s="126" t="s">
        <v>34</v>
      </c>
      <c r="E377" s="40">
        <f>SUMIF(Entrada_Dados_Ano_2012!$C$264:$C$501,D377,Entrada_Dados_Ano_2012!$D$264:$D$501)</f>
        <v>0</v>
      </c>
      <c r="F377" s="40">
        <f>SUMIF(Entrada_Dados_Ano_2012!$C$264:$C$501,D377,Entrada_Dados_Ano_2012!$E$264:$E$501)</f>
        <v>250</v>
      </c>
      <c r="G377" s="40">
        <f>SUMIF(Entrada_Dados_Ano_2012!$C$264:$C$501,D377,Entrada_Dados_Ano_2012!$F$264:$F$501)</f>
        <v>0</v>
      </c>
      <c r="H377" s="40">
        <f>SUMIF(Entrada_Dados_Ano_2012!$C$264:$C$501,D377,Entrada_Dados_Ano_2012!$G$264:$G$501)</f>
        <v>30</v>
      </c>
      <c r="I377" s="40">
        <f>SUMIF(Entrada_Dados_Ano_2012!$C$264:$C$501,D377,Entrada_Dados_Ano_2012!$H$264:$H$501)</f>
        <v>0</v>
      </c>
      <c r="J377" s="40">
        <f>SUMIF(Entrada_Dados_Ano_2012!$C$264:$C$501,D377,Entrada_Dados_Ano_2012!$I$264:$I$501)</f>
        <v>0</v>
      </c>
      <c r="K377" s="40">
        <f>SUMIF(Entrada_Dados_Ano_2012!$C$264:$C$501,D377,Entrada_Dados_Ano_2012!$J$264:$J$501)</f>
        <v>0</v>
      </c>
      <c r="L377" s="40">
        <f>SUMIF(Entrada_Dados_Ano_2012!$C$264:$C$501,D377,Entrada_Dados_Ano_2012!$K$264:$K$501)</f>
        <v>1150</v>
      </c>
      <c r="M377" s="40">
        <f>SUMIF(Entrada_Dados_Ano_2012!$C$264:$C$501,D377,Entrada_Dados_Ano_2012!$L$264:$L$501)</f>
        <v>60</v>
      </c>
      <c r="N377" s="40">
        <f>SUMIF(Entrada_Dados_Ano_2012!$C$264:$C$501,D377,Entrada_Dados_Ano_2012!$M$264:$M$501)</f>
        <v>0</v>
      </c>
      <c r="O377" s="40">
        <f>SUMIF(Entrada_Dados_Ano_2012!$C$264:$C$501,D377,Entrada_Dados_Ano_2012!$N$264:$N$501)</f>
        <v>0</v>
      </c>
      <c r="P377" s="40">
        <f>SUMIF(Entrada_Dados_Ano_2012!$C$264:$C$501,D377,Entrada_Dados_Ano_2012!$O$264:$O$501)</f>
        <v>0</v>
      </c>
      <c r="Q377" s="40">
        <f>SUMIF(Entrada_Dados_Ano_2012!$C$264:$C$501,D377,Entrada_Dados_Ano_2012!$P$264:$P$501)</f>
        <v>0</v>
      </c>
      <c r="R377" s="40">
        <f>SUMIF(Entrada_Dados_Ano_2012!$C$264:$C$501,D377,Entrada_Dados_Ano_2012!$Q$264:$Q$501)</f>
        <v>20</v>
      </c>
      <c r="S377" s="40">
        <f>SUMIF(Entrada_Dados_Ano_2012!$C$264:$C$501,D377,Entrada_Dados_Ano_2012!$R$264:$R$501)</f>
        <v>25</v>
      </c>
      <c r="T377" s="145">
        <f>SUMIF(Entrada_Dados_Ano_2012!$C$264:$C$501,D377,Entrada_Dados_Ano_2012!$S$264:$S$501)</f>
        <v>18</v>
      </c>
      <c r="U377" s="142">
        <f>SUMIF(Entrada_Dados_Ano_2012!$C$264:$C$501,D377,Entrada_Dados_Ano_2012!$Y$264:$Y$501)</f>
        <v>0</v>
      </c>
      <c r="V377" s="40">
        <f>SUMIF(Entrada_Dados_Ano_2012!$C$264:$C$501,D377,Entrada_Dados_Ano_2012!$Z$264:$Z$501)</f>
        <v>250</v>
      </c>
      <c r="W377" s="40">
        <f>SUMIF(Entrada_Dados_Ano_2012!$C$264:$C$501,D377,Entrada_Dados_Ano_2012!$AA$264:$AA$501)</f>
        <v>0</v>
      </c>
      <c r="X377" s="40">
        <f>SUMIF(Entrada_Dados_Ano_2012!$C$264:$C$501,D377,Entrada_Dados_Ano_2012!$AB$264:$AB$501)</f>
        <v>30</v>
      </c>
      <c r="Y377" s="40">
        <f>SUMIF(Entrada_Dados_Ano_2012!$C$264:$C$501,D377,Entrada_Dados_Ano_2012!$AC$264:$AC$501)</f>
        <v>0</v>
      </c>
      <c r="Z377" s="40">
        <f>SUMIF(Entrada_Dados_Ano_2012!$C$264:$C$501,D377,Entrada_Dados_Ano_2012!$AD$264:$AD$501)</f>
        <v>0</v>
      </c>
      <c r="AA377" s="40">
        <f>SUMIF(Entrada_Dados_Ano_2012!$C$264:$C$501,D377,Entrada_Dados_Ano_2012!$AE$264:$AE$501)</f>
        <v>0</v>
      </c>
      <c r="AB377" s="40">
        <f>SUMIF(Entrada_Dados_Ano_2012!$C$264:$C$501,D377,Entrada_Dados_Ano_2012!$AF$264:$AF$501)</f>
        <v>1150</v>
      </c>
      <c r="AC377" s="40">
        <f>SUMIF(Entrada_Dados_Ano_2012!$C$264:$C$501,D377,Entrada_Dados_Ano_2012!$AG$264:$AG$501)</f>
        <v>60</v>
      </c>
      <c r="AD377" s="40">
        <f>SUMIF(Entrada_Dados_Ano_2012!$C$264:$C$501,D377,Entrada_Dados_Ano_2012!$AH$264:$AH$501)</f>
        <v>0</v>
      </c>
      <c r="AE377" s="40">
        <f>SUMIF(Entrada_Dados_Ano_2012!$C$264:$C$501,D377,Entrada_Dados_Ano_2012!$AI$264:$AI$501)</f>
        <v>0</v>
      </c>
      <c r="AF377" s="40">
        <f>SUMIF(Entrada_Dados_Ano_2012!$C$264:$C$501,D377,Entrada_Dados_Ano_2012!$AJ$264:$AJ$501)</f>
        <v>0</v>
      </c>
      <c r="AG377" s="40">
        <f>SUMIF(Entrada_Dados_Ano_2012!$C$264:$C$501,D377,Entrada_Dados_Ano_2012!$AK$264:$AK$501)</f>
        <v>0</v>
      </c>
      <c r="AH377" s="40">
        <f>SUMIF(Entrada_Dados_Ano_2012!$C$264:$C$501,D377,Entrada_Dados_Ano_2012!$AL$264:$AL$501)</f>
        <v>20</v>
      </c>
      <c r="AI377" s="40">
        <f>SUMIF(Entrada_Dados_Ano_2012!$C$264:$C$501,D377,Entrada_Dados_Ano_2012!$AM$264:$AM$501)</f>
        <v>25</v>
      </c>
      <c r="AJ377" s="145">
        <f>SUMIF(Entrada_Dados_Ano_2012!$C$264:$C$501,D377,Entrada_Dados_Ano_2012!$AN$264:$AN$501)</f>
        <v>18</v>
      </c>
      <c r="AK377" s="142">
        <f>SUMIF(Entrada_Dados_Ano_2012!$C$264:$C$501,D377,Entrada_Dados_Ano_2012!$AT$264:$AT$501)</f>
        <v>0</v>
      </c>
      <c r="AL377" s="40">
        <f>SUMIF(Entrada_Dados_Ano_2012!$C$264:$C$501,D377,Entrada_Dados_Ano_2012!$AU$264:$AU$501)</f>
        <v>3800</v>
      </c>
      <c r="AM377" s="40">
        <f>SUMIF(Entrada_Dados_Ano_2012!$C$264:$C$501,D377,Entrada_Dados_Ano_2012!$AV$264:$AV$501)</f>
        <v>0</v>
      </c>
      <c r="AN377" s="40">
        <f>SUMIF(Entrada_Dados_Ano_2012!$C$264:$C$501,D377,Entrada_Dados_Ano_2012!$AW$264:$AW$501)</f>
        <v>50</v>
      </c>
      <c r="AO377" s="40">
        <f>SUMIF(Entrada_Dados_Ano_2012!$C$264:$C$501,D377,Entrada_Dados_Ano_2012!$AX$264:$AX$501)</f>
        <v>0</v>
      </c>
      <c r="AP377" s="40">
        <f>SUMIF(Entrada_Dados_Ano_2012!$C$264:$C$501,D377,Entrada_Dados_Ano_2012!$AY$264:$AY$501)</f>
        <v>0</v>
      </c>
      <c r="AQ377" s="40">
        <f>SUMIF(Entrada_Dados_Ano_2012!$C$264:$C$501,D377,Entrada_Dados_Ano_2012!$AZ$264:$AZ$501)</f>
        <v>0</v>
      </c>
      <c r="AR377" s="40">
        <f>SUMIF(Entrada_Dados_Ano_2012!$C$264:$C$501,D377,Entrada_Dados_Ano_2012!$BA$264:$BA$501)</f>
        <v>28500</v>
      </c>
      <c r="AS377" s="40">
        <f>SUMIF(Entrada_Dados_Ano_2012!$C$264:$C$501,D377,Entrada_Dados_Ano_2012!$BB$264:$BB$501)</f>
        <v>820</v>
      </c>
      <c r="AT377" s="40">
        <f>SUMIF(Entrada_Dados_Ano_2012!$C$264:$C$501,D377,Entrada_Dados_Ano_2012!$BC$264:$BC$501)</f>
        <v>0</v>
      </c>
      <c r="AU377" s="40">
        <f>SUMIF(Entrada_Dados_Ano_2012!$C$264:$C$501,D377,Entrada_Dados_Ano_2012!$BD$264:$BD$501)</f>
        <v>0</v>
      </c>
      <c r="AV377" s="40">
        <f>SUMIF(Entrada_Dados_Ano_2012!$C$264:$C$501,D377,Entrada_Dados_Ano_2012!$BE$264:$BE$501)</f>
        <v>0</v>
      </c>
      <c r="AW377" s="40">
        <f>SUMIF(Entrada_Dados_Ano_2012!$C$264:$C$501,D377,Entrada_Dados_Ano_2012!$BF$264:$BF$501)</f>
        <v>0</v>
      </c>
      <c r="AX377" s="40">
        <f>SUMIF(Entrada_Dados_Ano_2012!$C$264:$C$501,D377,Entrada_Dados_Ano_2012!$BG$264:$BG$501)</f>
        <v>600</v>
      </c>
      <c r="AY377" s="40">
        <f>SUMIF(Entrada_Dados_Ano_2012!$C$264:$C$501,D377,Entrada_Dados_Ano_2012!$BH$264:$BH$501)</f>
        <v>250</v>
      </c>
      <c r="AZ377" s="40">
        <f>SUMIF(Entrada_Dados_Ano_2012!$C$264:$C$501,D377,Entrada_Dados_Ano_2012!$BI$264:$BI$501)</f>
        <v>520</v>
      </c>
      <c r="BA377" s="55"/>
    </row>
    <row r="378" spans="1:53" ht="12.75" customHeight="1" x14ac:dyDescent="0.2">
      <c r="A378" s="123"/>
      <c r="B378" s="124">
        <v>117</v>
      </c>
      <c r="C378" s="121" t="s">
        <v>391</v>
      </c>
      <c r="D378" s="126" t="s">
        <v>166</v>
      </c>
      <c r="E378" s="40">
        <f>SUMIF(Entrada_Dados_Ano_2012!$C$264:$C$501,D378,Entrada_Dados_Ano_2012!$D$264:$D$501)</f>
        <v>0</v>
      </c>
      <c r="F378" s="40">
        <f>SUMIF(Entrada_Dados_Ano_2012!$C$264:$C$501,D378,Entrada_Dados_Ano_2012!$E$264:$E$501)</f>
        <v>100</v>
      </c>
      <c r="G378" s="40">
        <f>SUMIF(Entrada_Dados_Ano_2012!$C$264:$C$501,D378,Entrada_Dados_Ano_2012!$F$264:$F$501)</f>
        <v>0</v>
      </c>
      <c r="H378" s="40">
        <f>SUMIF(Entrada_Dados_Ano_2012!$C$264:$C$501,D378,Entrada_Dados_Ano_2012!$G$264:$G$501)</f>
        <v>30</v>
      </c>
      <c r="I378" s="40">
        <f>SUMIF(Entrada_Dados_Ano_2012!$C$264:$C$501,D378,Entrada_Dados_Ano_2012!$H$264:$H$501)</f>
        <v>0</v>
      </c>
      <c r="J378" s="40">
        <f>SUMIF(Entrada_Dados_Ano_2012!$C$264:$C$501,D378,Entrada_Dados_Ano_2012!$I$264:$I$501)</f>
        <v>0</v>
      </c>
      <c r="K378" s="40">
        <f>SUMIF(Entrada_Dados_Ano_2012!$C$264:$C$501,D378,Entrada_Dados_Ano_2012!$J$264:$J$501)</f>
        <v>0</v>
      </c>
      <c r="L378" s="40">
        <f>SUMIF(Entrada_Dados_Ano_2012!$C$264:$C$501,D378,Entrada_Dados_Ano_2012!$K$264:$K$501)</f>
        <v>0</v>
      </c>
      <c r="M378" s="40">
        <f>SUMIF(Entrada_Dados_Ano_2012!$C$264:$C$501,D378,Entrada_Dados_Ano_2012!$L$264:$L$501)</f>
        <v>0</v>
      </c>
      <c r="N378" s="40">
        <f>SUMIF(Entrada_Dados_Ano_2012!$C$264:$C$501,D378,Entrada_Dados_Ano_2012!$M$264:$M$501)</f>
        <v>0</v>
      </c>
      <c r="O378" s="40">
        <f>SUMIF(Entrada_Dados_Ano_2012!$C$264:$C$501,D378,Entrada_Dados_Ano_2012!$N$264:$N$501)</f>
        <v>0</v>
      </c>
      <c r="P378" s="40">
        <f>SUMIF(Entrada_Dados_Ano_2012!$C$264:$C$501,D378,Entrada_Dados_Ano_2012!$O$264:$O$501)</f>
        <v>0</v>
      </c>
      <c r="Q378" s="40">
        <f>SUMIF(Entrada_Dados_Ano_2012!$C$264:$C$501,D378,Entrada_Dados_Ano_2012!$P$264:$P$501)</f>
        <v>0</v>
      </c>
      <c r="R378" s="40">
        <f>SUMIF(Entrada_Dados_Ano_2012!$C$264:$C$501,D378,Entrada_Dados_Ano_2012!$Q$264:$Q$501)</f>
        <v>0</v>
      </c>
      <c r="S378" s="40">
        <f>SUMIF(Entrada_Dados_Ano_2012!$C$264:$C$501,D378,Entrada_Dados_Ano_2012!$R$264:$R$501)</f>
        <v>0</v>
      </c>
      <c r="T378" s="145">
        <f>SUMIF(Entrada_Dados_Ano_2012!$C$264:$C$501,D378,Entrada_Dados_Ano_2012!$S$264:$S$501)</f>
        <v>6</v>
      </c>
      <c r="U378" s="142">
        <f>SUMIF(Entrada_Dados_Ano_2012!$C$264:$C$501,D378,Entrada_Dados_Ano_2012!$Y$264:$Y$501)</f>
        <v>0</v>
      </c>
      <c r="V378" s="40">
        <f>SUMIF(Entrada_Dados_Ano_2012!$C$264:$C$501,D378,Entrada_Dados_Ano_2012!$Z$264:$Z$501)</f>
        <v>100</v>
      </c>
      <c r="W378" s="40">
        <f>SUMIF(Entrada_Dados_Ano_2012!$C$264:$C$501,D378,Entrada_Dados_Ano_2012!$AA$264:$AA$501)</f>
        <v>0</v>
      </c>
      <c r="X378" s="40">
        <f>SUMIF(Entrada_Dados_Ano_2012!$C$264:$C$501,D378,Entrada_Dados_Ano_2012!$AB$264:$AB$501)</f>
        <v>30</v>
      </c>
      <c r="Y378" s="40">
        <f>SUMIF(Entrada_Dados_Ano_2012!$C$264:$C$501,D378,Entrada_Dados_Ano_2012!$AC$264:$AC$501)</f>
        <v>0</v>
      </c>
      <c r="Z378" s="40">
        <f>SUMIF(Entrada_Dados_Ano_2012!$C$264:$C$501,D378,Entrada_Dados_Ano_2012!$AD$264:$AD$501)</f>
        <v>0</v>
      </c>
      <c r="AA378" s="40">
        <f>SUMIF(Entrada_Dados_Ano_2012!$C$264:$C$501,D378,Entrada_Dados_Ano_2012!$AE$264:$AE$501)</f>
        <v>0</v>
      </c>
      <c r="AB378" s="40">
        <f>SUMIF(Entrada_Dados_Ano_2012!$C$264:$C$501,D378,Entrada_Dados_Ano_2012!$AF$264:$AF$501)</f>
        <v>0</v>
      </c>
      <c r="AC378" s="40">
        <f>SUMIF(Entrada_Dados_Ano_2012!$C$264:$C$501,D378,Entrada_Dados_Ano_2012!$AG$264:$AG$501)</f>
        <v>0</v>
      </c>
      <c r="AD378" s="40">
        <f>SUMIF(Entrada_Dados_Ano_2012!$C$264:$C$501,D378,Entrada_Dados_Ano_2012!$AH$264:$AH$501)</f>
        <v>0</v>
      </c>
      <c r="AE378" s="40">
        <f>SUMIF(Entrada_Dados_Ano_2012!$C$264:$C$501,D378,Entrada_Dados_Ano_2012!$AI$264:$AI$501)</f>
        <v>0</v>
      </c>
      <c r="AF378" s="40">
        <f>SUMIF(Entrada_Dados_Ano_2012!$C$264:$C$501,D378,Entrada_Dados_Ano_2012!$AJ$264:$AJ$501)</f>
        <v>0</v>
      </c>
      <c r="AG378" s="40">
        <f>SUMIF(Entrada_Dados_Ano_2012!$C$264:$C$501,D378,Entrada_Dados_Ano_2012!$AK$264:$AK$501)</f>
        <v>0</v>
      </c>
      <c r="AH378" s="40">
        <f>SUMIF(Entrada_Dados_Ano_2012!$C$264:$C$501,D378,Entrada_Dados_Ano_2012!$AL$264:$AL$501)</f>
        <v>0</v>
      </c>
      <c r="AI378" s="40">
        <f>SUMIF(Entrada_Dados_Ano_2012!$C$264:$C$501,D378,Entrada_Dados_Ano_2012!$AM$264:$AM$501)</f>
        <v>0</v>
      </c>
      <c r="AJ378" s="145">
        <f>SUMIF(Entrada_Dados_Ano_2012!$C$264:$C$501,D378,Entrada_Dados_Ano_2012!$AN$264:$AN$501)</f>
        <v>6</v>
      </c>
      <c r="AK378" s="142">
        <f>SUMIF(Entrada_Dados_Ano_2012!$C$264:$C$501,D378,Entrada_Dados_Ano_2012!$AT$264:$AT$501)</f>
        <v>0</v>
      </c>
      <c r="AL378" s="40">
        <f>SUMIF(Entrada_Dados_Ano_2012!$C$264:$C$501,D378,Entrada_Dados_Ano_2012!$AU$264:$AU$501)</f>
        <v>1600</v>
      </c>
      <c r="AM378" s="40">
        <f>SUMIF(Entrada_Dados_Ano_2012!$C$264:$C$501,D378,Entrada_Dados_Ano_2012!$AV$264:$AV$501)</f>
        <v>0</v>
      </c>
      <c r="AN378" s="40">
        <f>SUMIF(Entrada_Dados_Ano_2012!$C$264:$C$501,D378,Entrada_Dados_Ano_2012!$AW$264:$AW$501)</f>
        <v>45</v>
      </c>
      <c r="AO378" s="40">
        <f>SUMIF(Entrada_Dados_Ano_2012!$C$264:$C$501,D378,Entrada_Dados_Ano_2012!$AX$264:$AX$501)</f>
        <v>0</v>
      </c>
      <c r="AP378" s="40">
        <f>SUMIF(Entrada_Dados_Ano_2012!$C$264:$C$501,D378,Entrada_Dados_Ano_2012!$AY$264:$AY$501)</f>
        <v>0</v>
      </c>
      <c r="AQ378" s="40">
        <f>SUMIF(Entrada_Dados_Ano_2012!$C$264:$C$501,D378,Entrada_Dados_Ano_2012!$AZ$264:$AZ$501)</f>
        <v>0</v>
      </c>
      <c r="AR378" s="40">
        <f>SUMIF(Entrada_Dados_Ano_2012!$C$264:$C$501,D378,Entrada_Dados_Ano_2012!$BA$264:$BA$501)</f>
        <v>0</v>
      </c>
      <c r="AS378" s="40">
        <f>SUMIF(Entrada_Dados_Ano_2012!$C$264:$C$501,D378,Entrada_Dados_Ano_2012!$BB$264:$BB$501)</f>
        <v>0</v>
      </c>
      <c r="AT378" s="40">
        <f>SUMIF(Entrada_Dados_Ano_2012!$C$264:$C$501,D378,Entrada_Dados_Ano_2012!$BC$264:$BC$501)</f>
        <v>0</v>
      </c>
      <c r="AU378" s="40">
        <f>SUMIF(Entrada_Dados_Ano_2012!$C$264:$C$501,D378,Entrada_Dados_Ano_2012!$BD$264:$BD$501)</f>
        <v>0</v>
      </c>
      <c r="AV378" s="40">
        <f>SUMIF(Entrada_Dados_Ano_2012!$C$264:$C$501,D378,Entrada_Dados_Ano_2012!$BE$264:$BE$501)</f>
        <v>0</v>
      </c>
      <c r="AW378" s="40">
        <f>SUMIF(Entrada_Dados_Ano_2012!$C$264:$C$501,D378,Entrada_Dados_Ano_2012!$BF$264:$BF$501)</f>
        <v>0</v>
      </c>
      <c r="AX378" s="40">
        <f>SUMIF(Entrada_Dados_Ano_2012!$C$264:$C$501,D378,Entrada_Dados_Ano_2012!$BG$264:$BG$501)</f>
        <v>0</v>
      </c>
      <c r="AY378" s="40">
        <f>SUMIF(Entrada_Dados_Ano_2012!$C$264:$C$501,D378,Entrada_Dados_Ano_2012!$BH$264:$BH$501)</f>
        <v>0</v>
      </c>
      <c r="AZ378" s="40">
        <f>SUMIF(Entrada_Dados_Ano_2012!$C$264:$C$501,D378,Entrada_Dados_Ano_2012!$BI$264:$BI$501)</f>
        <v>140</v>
      </c>
      <c r="BA378" s="55"/>
    </row>
    <row r="379" spans="1:53" ht="12.75" customHeight="1" x14ac:dyDescent="0.2">
      <c r="A379" s="123"/>
      <c r="B379" s="124">
        <v>118</v>
      </c>
      <c r="C379" s="121" t="s">
        <v>392</v>
      </c>
      <c r="D379" s="126" t="s">
        <v>167</v>
      </c>
      <c r="E379" s="40">
        <f>SUMIF(Entrada_Dados_Ano_2012!$C$264:$C$501,D379,Entrada_Dados_Ano_2012!$D$264:$D$501)</f>
        <v>0</v>
      </c>
      <c r="F379" s="40">
        <f>SUMIF(Entrada_Dados_Ano_2012!$C$264:$C$501,D379,Entrada_Dados_Ano_2012!$E$264:$E$501)</f>
        <v>750</v>
      </c>
      <c r="G379" s="40">
        <f>SUMIF(Entrada_Dados_Ano_2012!$C$264:$C$501,D379,Entrada_Dados_Ano_2012!$F$264:$F$501)</f>
        <v>0</v>
      </c>
      <c r="H379" s="40">
        <f>SUMIF(Entrada_Dados_Ano_2012!$C$264:$C$501,D379,Entrada_Dados_Ano_2012!$G$264:$G$501)</f>
        <v>60</v>
      </c>
      <c r="I379" s="40">
        <f>SUMIF(Entrada_Dados_Ano_2012!$C$264:$C$501,D379,Entrada_Dados_Ano_2012!$H$264:$H$501)</f>
        <v>0</v>
      </c>
      <c r="J379" s="40">
        <f>SUMIF(Entrada_Dados_Ano_2012!$C$264:$C$501,D379,Entrada_Dados_Ano_2012!$I$264:$I$501)</f>
        <v>0</v>
      </c>
      <c r="K379" s="40">
        <f>SUMIF(Entrada_Dados_Ano_2012!$C$264:$C$501,D379,Entrada_Dados_Ano_2012!$J$264:$J$501)</f>
        <v>0</v>
      </c>
      <c r="L379" s="40">
        <f>SUMIF(Entrada_Dados_Ano_2012!$C$264:$C$501,D379,Entrada_Dados_Ano_2012!$K$264:$K$501)</f>
        <v>0</v>
      </c>
      <c r="M379" s="40">
        <f>SUMIF(Entrada_Dados_Ano_2012!$C$264:$C$501,D379,Entrada_Dados_Ano_2012!$L$264:$L$501)</f>
        <v>0</v>
      </c>
      <c r="N379" s="40">
        <f>SUMIF(Entrada_Dados_Ano_2012!$C$264:$C$501,D379,Entrada_Dados_Ano_2012!$M$264:$M$501)</f>
        <v>0</v>
      </c>
      <c r="O379" s="40">
        <f>SUMIF(Entrada_Dados_Ano_2012!$C$264:$C$501,D379,Entrada_Dados_Ano_2012!$N$264:$N$501)</f>
        <v>0</v>
      </c>
      <c r="P379" s="40">
        <f>SUMIF(Entrada_Dados_Ano_2012!$C$264:$C$501,D379,Entrada_Dados_Ano_2012!$O$264:$O$501)</f>
        <v>0</v>
      </c>
      <c r="Q379" s="40">
        <f>SUMIF(Entrada_Dados_Ano_2012!$C$264:$C$501,D379,Entrada_Dados_Ano_2012!$P$264:$P$501)</f>
        <v>0</v>
      </c>
      <c r="R379" s="40">
        <f>SUMIF(Entrada_Dados_Ano_2012!$C$264:$C$501,D379,Entrada_Dados_Ano_2012!$Q$264:$Q$501)</f>
        <v>10</v>
      </c>
      <c r="S379" s="40">
        <f>SUMIF(Entrada_Dados_Ano_2012!$C$264:$C$501,D379,Entrada_Dados_Ano_2012!$R$264:$R$501)</f>
        <v>0</v>
      </c>
      <c r="T379" s="145">
        <f>SUMIF(Entrada_Dados_Ano_2012!$C$264:$C$501,D379,Entrada_Dados_Ano_2012!$S$264:$S$501)</f>
        <v>0</v>
      </c>
      <c r="U379" s="142">
        <f>SUMIF(Entrada_Dados_Ano_2012!$C$264:$C$501,D379,Entrada_Dados_Ano_2012!$Y$264:$Y$501)</f>
        <v>0</v>
      </c>
      <c r="V379" s="40">
        <f>SUMIF(Entrada_Dados_Ano_2012!$C$264:$C$501,D379,Entrada_Dados_Ano_2012!$Z$264:$Z$501)</f>
        <v>750</v>
      </c>
      <c r="W379" s="40">
        <f>SUMIF(Entrada_Dados_Ano_2012!$C$264:$C$501,D379,Entrada_Dados_Ano_2012!$AA$264:$AA$501)</f>
        <v>0</v>
      </c>
      <c r="X379" s="40">
        <f>SUMIF(Entrada_Dados_Ano_2012!$C$264:$C$501,D379,Entrada_Dados_Ano_2012!$AB$264:$AB$501)</f>
        <v>60</v>
      </c>
      <c r="Y379" s="40">
        <f>SUMIF(Entrada_Dados_Ano_2012!$C$264:$C$501,D379,Entrada_Dados_Ano_2012!$AC$264:$AC$501)</f>
        <v>0</v>
      </c>
      <c r="Z379" s="40">
        <f>SUMIF(Entrada_Dados_Ano_2012!$C$264:$C$501,D379,Entrada_Dados_Ano_2012!$AD$264:$AD$501)</f>
        <v>0</v>
      </c>
      <c r="AA379" s="40">
        <f>SUMIF(Entrada_Dados_Ano_2012!$C$264:$C$501,D379,Entrada_Dados_Ano_2012!$AE$264:$AE$501)</f>
        <v>0</v>
      </c>
      <c r="AB379" s="40">
        <f>SUMIF(Entrada_Dados_Ano_2012!$C$264:$C$501,D379,Entrada_Dados_Ano_2012!$AF$264:$AF$501)</f>
        <v>0</v>
      </c>
      <c r="AC379" s="40">
        <f>SUMIF(Entrada_Dados_Ano_2012!$C$264:$C$501,D379,Entrada_Dados_Ano_2012!$AG$264:$AG$501)</f>
        <v>0</v>
      </c>
      <c r="AD379" s="40">
        <f>SUMIF(Entrada_Dados_Ano_2012!$C$264:$C$501,D379,Entrada_Dados_Ano_2012!$AH$264:$AH$501)</f>
        <v>0</v>
      </c>
      <c r="AE379" s="40">
        <f>SUMIF(Entrada_Dados_Ano_2012!$C$264:$C$501,D379,Entrada_Dados_Ano_2012!$AI$264:$AI$501)</f>
        <v>0</v>
      </c>
      <c r="AF379" s="40">
        <f>SUMIF(Entrada_Dados_Ano_2012!$C$264:$C$501,D379,Entrada_Dados_Ano_2012!$AJ$264:$AJ$501)</f>
        <v>0</v>
      </c>
      <c r="AG379" s="40">
        <f>SUMIF(Entrada_Dados_Ano_2012!$C$264:$C$501,D379,Entrada_Dados_Ano_2012!$AK$264:$AK$501)</f>
        <v>0</v>
      </c>
      <c r="AH379" s="40">
        <f>SUMIF(Entrada_Dados_Ano_2012!$C$264:$C$501,D379,Entrada_Dados_Ano_2012!$AL$264:$AL$501)</f>
        <v>10</v>
      </c>
      <c r="AI379" s="40">
        <f>SUMIF(Entrada_Dados_Ano_2012!$C$264:$C$501,D379,Entrada_Dados_Ano_2012!$AM$264:$AM$501)</f>
        <v>0</v>
      </c>
      <c r="AJ379" s="145">
        <f>SUMIF(Entrada_Dados_Ano_2012!$C$264:$C$501,D379,Entrada_Dados_Ano_2012!$AN$264:$AN$501)</f>
        <v>0</v>
      </c>
      <c r="AK379" s="142">
        <f>SUMIF(Entrada_Dados_Ano_2012!$C$264:$C$501,D379,Entrada_Dados_Ano_2012!$AT$264:$AT$501)</f>
        <v>0</v>
      </c>
      <c r="AL379" s="40">
        <f>SUMIF(Entrada_Dados_Ano_2012!$C$264:$C$501,D379,Entrada_Dados_Ano_2012!$AU$264:$AU$501)</f>
        <v>14625</v>
      </c>
      <c r="AM379" s="40">
        <f>SUMIF(Entrada_Dados_Ano_2012!$C$264:$C$501,D379,Entrada_Dados_Ano_2012!$AV$264:$AV$501)</f>
        <v>0</v>
      </c>
      <c r="AN379" s="40">
        <f>SUMIF(Entrada_Dados_Ano_2012!$C$264:$C$501,D379,Entrada_Dados_Ano_2012!$AW$264:$AW$501)</f>
        <v>91</v>
      </c>
      <c r="AO379" s="40">
        <f>SUMIF(Entrada_Dados_Ano_2012!$C$264:$C$501,D379,Entrada_Dados_Ano_2012!$AX$264:$AX$501)</f>
        <v>0</v>
      </c>
      <c r="AP379" s="40">
        <f>SUMIF(Entrada_Dados_Ano_2012!$C$264:$C$501,D379,Entrada_Dados_Ano_2012!$AY$264:$AY$501)</f>
        <v>0</v>
      </c>
      <c r="AQ379" s="40">
        <f>SUMIF(Entrada_Dados_Ano_2012!$C$264:$C$501,D379,Entrada_Dados_Ano_2012!$AZ$264:$AZ$501)</f>
        <v>0</v>
      </c>
      <c r="AR379" s="40">
        <f>SUMIF(Entrada_Dados_Ano_2012!$C$264:$C$501,D379,Entrada_Dados_Ano_2012!$BA$264:$BA$501)</f>
        <v>0</v>
      </c>
      <c r="AS379" s="40">
        <f>SUMIF(Entrada_Dados_Ano_2012!$C$264:$C$501,D379,Entrada_Dados_Ano_2012!$BB$264:$BB$501)</f>
        <v>0</v>
      </c>
      <c r="AT379" s="40">
        <f>SUMIF(Entrada_Dados_Ano_2012!$C$264:$C$501,D379,Entrada_Dados_Ano_2012!$BC$264:$BC$501)</f>
        <v>0</v>
      </c>
      <c r="AU379" s="40">
        <f>SUMIF(Entrada_Dados_Ano_2012!$C$264:$C$501,D379,Entrada_Dados_Ano_2012!$BD$264:$BD$501)</f>
        <v>0</v>
      </c>
      <c r="AV379" s="40">
        <f>SUMIF(Entrada_Dados_Ano_2012!$C$264:$C$501,D379,Entrada_Dados_Ano_2012!$BE$264:$BE$501)</f>
        <v>0</v>
      </c>
      <c r="AW379" s="40">
        <f>SUMIF(Entrada_Dados_Ano_2012!$C$264:$C$501,D379,Entrada_Dados_Ano_2012!$BF$264:$BF$501)</f>
        <v>0</v>
      </c>
      <c r="AX379" s="40">
        <f>SUMIF(Entrada_Dados_Ano_2012!$C$264:$C$501,D379,Entrada_Dados_Ano_2012!$BG$264:$BG$501)</f>
        <v>300</v>
      </c>
      <c r="AY379" s="40">
        <f>SUMIF(Entrada_Dados_Ano_2012!$C$264:$C$501,D379,Entrada_Dados_Ano_2012!$BH$264:$BH$501)</f>
        <v>0</v>
      </c>
      <c r="AZ379" s="40">
        <f>SUMIF(Entrada_Dados_Ano_2012!$C$264:$C$501,D379,Entrada_Dados_Ano_2012!$BI$264:$BI$501)</f>
        <v>0</v>
      </c>
      <c r="BA379" s="55"/>
    </row>
    <row r="380" spans="1:53" ht="12.75" customHeight="1" x14ac:dyDescent="0.2">
      <c r="A380" s="123"/>
      <c r="B380" s="124">
        <v>119</v>
      </c>
      <c r="C380" s="121" t="s">
        <v>393</v>
      </c>
      <c r="D380" s="126" t="s">
        <v>168</v>
      </c>
      <c r="E380" s="40">
        <f>SUMIF(Entrada_Dados_Ano_2012!$C$264:$C$501,D380,Entrada_Dados_Ano_2012!$D$264:$D$501)</f>
        <v>0</v>
      </c>
      <c r="F380" s="40">
        <f>SUMIF(Entrada_Dados_Ano_2012!$C$264:$C$501,D380,Entrada_Dados_Ano_2012!$E$264:$E$501)</f>
        <v>0</v>
      </c>
      <c r="G380" s="40">
        <f>SUMIF(Entrada_Dados_Ano_2012!$C$264:$C$501,D380,Entrada_Dados_Ano_2012!$F$264:$F$501)</f>
        <v>0</v>
      </c>
      <c r="H380" s="40">
        <f>SUMIF(Entrada_Dados_Ano_2012!$C$264:$C$501,D380,Entrada_Dados_Ano_2012!$G$264:$G$501)</f>
        <v>0</v>
      </c>
      <c r="I380" s="40">
        <f>SUMIF(Entrada_Dados_Ano_2012!$C$264:$C$501,D380,Entrada_Dados_Ano_2012!$H$264:$H$501)</f>
        <v>0</v>
      </c>
      <c r="J380" s="40">
        <f>SUMIF(Entrada_Dados_Ano_2012!$C$264:$C$501,D380,Entrada_Dados_Ano_2012!$I$264:$I$501)</f>
        <v>0</v>
      </c>
      <c r="K380" s="40">
        <f>SUMIF(Entrada_Dados_Ano_2012!$C$264:$C$501,D380,Entrada_Dados_Ano_2012!$J$264:$J$501)</f>
        <v>0</v>
      </c>
      <c r="L380" s="40">
        <f>SUMIF(Entrada_Dados_Ano_2012!$C$264:$C$501,D380,Entrada_Dados_Ano_2012!$K$264:$K$501)</f>
        <v>0</v>
      </c>
      <c r="M380" s="40">
        <f>SUMIF(Entrada_Dados_Ano_2012!$C$264:$C$501,D380,Entrada_Dados_Ano_2012!$L$264:$L$501)</f>
        <v>0</v>
      </c>
      <c r="N380" s="40">
        <f>SUMIF(Entrada_Dados_Ano_2012!$C$264:$C$501,D380,Entrada_Dados_Ano_2012!$M$264:$M$501)</f>
        <v>0</v>
      </c>
      <c r="O380" s="40">
        <f>SUMIF(Entrada_Dados_Ano_2012!$C$264:$C$501,D380,Entrada_Dados_Ano_2012!$N$264:$N$501)</f>
        <v>0</v>
      </c>
      <c r="P380" s="40">
        <f>SUMIF(Entrada_Dados_Ano_2012!$C$264:$C$501,D380,Entrada_Dados_Ano_2012!$O$264:$O$501)</f>
        <v>0</v>
      </c>
      <c r="Q380" s="40">
        <f>SUMIF(Entrada_Dados_Ano_2012!$C$264:$C$501,D380,Entrada_Dados_Ano_2012!$P$264:$P$501)</f>
        <v>0</v>
      </c>
      <c r="R380" s="40">
        <f>SUMIF(Entrada_Dados_Ano_2012!$C$264:$C$501,D380,Entrada_Dados_Ano_2012!$Q$264:$Q$501)</f>
        <v>0</v>
      </c>
      <c r="S380" s="40">
        <f>SUMIF(Entrada_Dados_Ano_2012!$C$264:$C$501,D380,Entrada_Dados_Ano_2012!$R$264:$R$501)</f>
        <v>0</v>
      </c>
      <c r="T380" s="145">
        <f>SUMIF(Entrada_Dados_Ano_2012!$C$264:$C$501,D380,Entrada_Dados_Ano_2012!$S$264:$S$501)</f>
        <v>0</v>
      </c>
      <c r="U380" s="142">
        <f>SUMIF(Entrada_Dados_Ano_2012!$C$264:$C$501,D380,Entrada_Dados_Ano_2012!$Y$264:$Y$501)</f>
        <v>0</v>
      </c>
      <c r="V380" s="40">
        <f>SUMIF(Entrada_Dados_Ano_2012!$C$264:$C$501,D380,Entrada_Dados_Ano_2012!$Z$264:$Z$501)</f>
        <v>0</v>
      </c>
      <c r="W380" s="40">
        <f>SUMIF(Entrada_Dados_Ano_2012!$C$264:$C$501,D380,Entrada_Dados_Ano_2012!$AA$264:$AA$501)</f>
        <v>0</v>
      </c>
      <c r="X380" s="40">
        <f>SUMIF(Entrada_Dados_Ano_2012!$C$264:$C$501,D380,Entrada_Dados_Ano_2012!$AB$264:$AB$501)</f>
        <v>0</v>
      </c>
      <c r="Y380" s="40">
        <f>SUMIF(Entrada_Dados_Ano_2012!$C$264:$C$501,D380,Entrada_Dados_Ano_2012!$AC$264:$AC$501)</f>
        <v>0</v>
      </c>
      <c r="Z380" s="40">
        <f>SUMIF(Entrada_Dados_Ano_2012!$C$264:$C$501,D380,Entrada_Dados_Ano_2012!$AD$264:$AD$501)</f>
        <v>0</v>
      </c>
      <c r="AA380" s="40">
        <f>SUMIF(Entrada_Dados_Ano_2012!$C$264:$C$501,D380,Entrada_Dados_Ano_2012!$AE$264:$AE$501)</f>
        <v>0</v>
      </c>
      <c r="AB380" s="40">
        <f>SUMIF(Entrada_Dados_Ano_2012!$C$264:$C$501,D380,Entrada_Dados_Ano_2012!$AF$264:$AF$501)</f>
        <v>0</v>
      </c>
      <c r="AC380" s="40">
        <f>SUMIF(Entrada_Dados_Ano_2012!$C$264:$C$501,D380,Entrada_Dados_Ano_2012!$AG$264:$AG$501)</f>
        <v>0</v>
      </c>
      <c r="AD380" s="40">
        <f>SUMIF(Entrada_Dados_Ano_2012!$C$264:$C$501,D380,Entrada_Dados_Ano_2012!$AH$264:$AH$501)</f>
        <v>0</v>
      </c>
      <c r="AE380" s="40">
        <f>SUMIF(Entrada_Dados_Ano_2012!$C$264:$C$501,D380,Entrada_Dados_Ano_2012!$AI$264:$AI$501)</f>
        <v>0</v>
      </c>
      <c r="AF380" s="40">
        <f>SUMIF(Entrada_Dados_Ano_2012!$C$264:$C$501,D380,Entrada_Dados_Ano_2012!$AJ$264:$AJ$501)</f>
        <v>0</v>
      </c>
      <c r="AG380" s="40">
        <f>SUMIF(Entrada_Dados_Ano_2012!$C$264:$C$501,D380,Entrada_Dados_Ano_2012!$AK$264:$AK$501)</f>
        <v>0</v>
      </c>
      <c r="AH380" s="40">
        <f>SUMIF(Entrada_Dados_Ano_2012!$C$264:$C$501,D380,Entrada_Dados_Ano_2012!$AL$264:$AL$501)</f>
        <v>0</v>
      </c>
      <c r="AI380" s="40">
        <f>SUMIF(Entrada_Dados_Ano_2012!$C$264:$C$501,D380,Entrada_Dados_Ano_2012!$AM$264:$AM$501)</f>
        <v>0</v>
      </c>
      <c r="AJ380" s="145">
        <f>SUMIF(Entrada_Dados_Ano_2012!$C$264:$C$501,D380,Entrada_Dados_Ano_2012!$AN$264:$AN$501)</f>
        <v>0</v>
      </c>
      <c r="AK380" s="142">
        <f>SUMIF(Entrada_Dados_Ano_2012!$C$264:$C$501,D380,Entrada_Dados_Ano_2012!$AT$264:$AT$501)</f>
        <v>0</v>
      </c>
      <c r="AL380" s="40">
        <f>SUMIF(Entrada_Dados_Ano_2012!$C$264:$C$501,D380,Entrada_Dados_Ano_2012!$AU$264:$AU$501)</f>
        <v>0</v>
      </c>
      <c r="AM380" s="40">
        <f>SUMIF(Entrada_Dados_Ano_2012!$C$264:$C$501,D380,Entrada_Dados_Ano_2012!$AV$264:$AV$501)</f>
        <v>0</v>
      </c>
      <c r="AN380" s="40">
        <f>SUMIF(Entrada_Dados_Ano_2012!$C$264:$C$501,D380,Entrada_Dados_Ano_2012!$AW$264:$AW$501)</f>
        <v>0</v>
      </c>
      <c r="AO380" s="40">
        <f>SUMIF(Entrada_Dados_Ano_2012!$C$264:$C$501,D380,Entrada_Dados_Ano_2012!$AX$264:$AX$501)</f>
        <v>0</v>
      </c>
      <c r="AP380" s="40">
        <f>SUMIF(Entrada_Dados_Ano_2012!$C$264:$C$501,D380,Entrada_Dados_Ano_2012!$AY$264:$AY$501)</f>
        <v>0</v>
      </c>
      <c r="AQ380" s="40">
        <f>SUMIF(Entrada_Dados_Ano_2012!$C$264:$C$501,D380,Entrada_Dados_Ano_2012!$AZ$264:$AZ$501)</f>
        <v>0</v>
      </c>
      <c r="AR380" s="40">
        <f>SUMIF(Entrada_Dados_Ano_2012!$C$264:$C$501,D380,Entrada_Dados_Ano_2012!$BA$264:$BA$501)</f>
        <v>0</v>
      </c>
      <c r="AS380" s="40">
        <f>SUMIF(Entrada_Dados_Ano_2012!$C$264:$C$501,D380,Entrada_Dados_Ano_2012!$BB$264:$BB$501)</f>
        <v>0</v>
      </c>
      <c r="AT380" s="40">
        <f>SUMIF(Entrada_Dados_Ano_2012!$C$264:$C$501,D380,Entrada_Dados_Ano_2012!$BC$264:$BC$501)</f>
        <v>0</v>
      </c>
      <c r="AU380" s="40">
        <f>SUMIF(Entrada_Dados_Ano_2012!$C$264:$C$501,D380,Entrada_Dados_Ano_2012!$BD$264:$BD$501)</f>
        <v>0</v>
      </c>
      <c r="AV380" s="40">
        <f>SUMIF(Entrada_Dados_Ano_2012!$C$264:$C$501,D380,Entrada_Dados_Ano_2012!$BE$264:$BE$501)</f>
        <v>0</v>
      </c>
      <c r="AW380" s="40">
        <f>SUMIF(Entrada_Dados_Ano_2012!$C$264:$C$501,D380,Entrada_Dados_Ano_2012!$BF$264:$BF$501)</f>
        <v>0</v>
      </c>
      <c r="AX380" s="40">
        <f>SUMIF(Entrada_Dados_Ano_2012!$C$264:$C$501,D380,Entrada_Dados_Ano_2012!$BG$264:$BG$501)</f>
        <v>0</v>
      </c>
      <c r="AY380" s="40">
        <f>SUMIF(Entrada_Dados_Ano_2012!$C$264:$C$501,D380,Entrada_Dados_Ano_2012!$BH$264:$BH$501)</f>
        <v>0</v>
      </c>
      <c r="AZ380" s="40">
        <f>SUMIF(Entrada_Dados_Ano_2012!$C$264:$C$501,D380,Entrada_Dados_Ano_2012!$BI$264:$BI$501)</f>
        <v>0</v>
      </c>
      <c r="BA380" s="55"/>
    </row>
    <row r="381" spans="1:53" ht="12.75" customHeight="1" x14ac:dyDescent="0.2">
      <c r="A381" s="123"/>
      <c r="B381" s="124">
        <v>120</v>
      </c>
      <c r="C381" s="121" t="s">
        <v>51</v>
      </c>
      <c r="D381" s="126" t="s">
        <v>49</v>
      </c>
      <c r="E381" s="40">
        <f>SUMIF(Entrada_Dados_Ano_2012!$C$264:$C$501,D381,Entrada_Dados_Ano_2012!$D$264:$D$501)</f>
        <v>0</v>
      </c>
      <c r="F381" s="40">
        <f>SUMIF(Entrada_Dados_Ano_2012!$C$264:$C$501,D381,Entrada_Dados_Ano_2012!$E$264:$E$501)</f>
        <v>0</v>
      </c>
      <c r="G381" s="40">
        <f>SUMIF(Entrada_Dados_Ano_2012!$C$264:$C$501,D381,Entrada_Dados_Ano_2012!$F$264:$F$501)</f>
        <v>0</v>
      </c>
      <c r="H381" s="40">
        <f>SUMIF(Entrada_Dados_Ano_2012!$C$264:$C$501,D381,Entrada_Dados_Ano_2012!$G$264:$G$501)</f>
        <v>0</v>
      </c>
      <c r="I381" s="40">
        <f>SUMIF(Entrada_Dados_Ano_2012!$C$264:$C$501,D381,Entrada_Dados_Ano_2012!$H$264:$H$501)</f>
        <v>0</v>
      </c>
      <c r="J381" s="40">
        <f>SUMIF(Entrada_Dados_Ano_2012!$C$264:$C$501,D381,Entrada_Dados_Ano_2012!$I$264:$I$501)</f>
        <v>0</v>
      </c>
      <c r="K381" s="40">
        <f>SUMIF(Entrada_Dados_Ano_2012!$C$264:$C$501,D381,Entrada_Dados_Ano_2012!$J$264:$J$501)</f>
        <v>0</v>
      </c>
      <c r="L381" s="40">
        <f>SUMIF(Entrada_Dados_Ano_2012!$C$264:$C$501,D381,Entrada_Dados_Ano_2012!$K$264:$K$501)</f>
        <v>0</v>
      </c>
      <c r="M381" s="40">
        <f>SUMIF(Entrada_Dados_Ano_2012!$C$264:$C$501,D381,Entrada_Dados_Ano_2012!$L$264:$L$501)</f>
        <v>0</v>
      </c>
      <c r="N381" s="40">
        <f>SUMIF(Entrada_Dados_Ano_2012!$C$264:$C$501,D381,Entrada_Dados_Ano_2012!$M$264:$M$501)</f>
        <v>0</v>
      </c>
      <c r="O381" s="40">
        <f>SUMIF(Entrada_Dados_Ano_2012!$C$264:$C$501,D381,Entrada_Dados_Ano_2012!$N$264:$N$501)</f>
        <v>0</v>
      </c>
      <c r="P381" s="40">
        <f>SUMIF(Entrada_Dados_Ano_2012!$C$264:$C$501,D381,Entrada_Dados_Ano_2012!$O$264:$O$501)</f>
        <v>0</v>
      </c>
      <c r="Q381" s="40">
        <f>SUMIF(Entrada_Dados_Ano_2012!$C$264:$C$501,D381,Entrada_Dados_Ano_2012!$P$264:$P$501)</f>
        <v>0</v>
      </c>
      <c r="R381" s="40">
        <f>SUMIF(Entrada_Dados_Ano_2012!$C$264:$C$501,D381,Entrada_Dados_Ano_2012!$Q$264:$Q$501)</f>
        <v>0</v>
      </c>
      <c r="S381" s="40">
        <f>SUMIF(Entrada_Dados_Ano_2012!$C$264:$C$501,D381,Entrada_Dados_Ano_2012!$R$264:$R$501)</f>
        <v>0</v>
      </c>
      <c r="T381" s="145">
        <f>SUMIF(Entrada_Dados_Ano_2012!$C$264:$C$501,D381,Entrada_Dados_Ano_2012!$S$264:$S$501)</f>
        <v>0</v>
      </c>
      <c r="U381" s="142">
        <f>SUMIF(Entrada_Dados_Ano_2012!$C$264:$C$501,D381,Entrada_Dados_Ano_2012!$Y$264:$Y$501)</f>
        <v>0</v>
      </c>
      <c r="V381" s="40">
        <f>SUMIF(Entrada_Dados_Ano_2012!$C$264:$C$501,D381,Entrada_Dados_Ano_2012!$Z$264:$Z$501)</f>
        <v>0</v>
      </c>
      <c r="W381" s="40">
        <f>SUMIF(Entrada_Dados_Ano_2012!$C$264:$C$501,D381,Entrada_Dados_Ano_2012!$AA$264:$AA$501)</f>
        <v>0</v>
      </c>
      <c r="X381" s="40">
        <f>SUMIF(Entrada_Dados_Ano_2012!$C$264:$C$501,D381,Entrada_Dados_Ano_2012!$AB$264:$AB$501)</f>
        <v>0</v>
      </c>
      <c r="Y381" s="40">
        <f>SUMIF(Entrada_Dados_Ano_2012!$C$264:$C$501,D381,Entrada_Dados_Ano_2012!$AC$264:$AC$501)</f>
        <v>0</v>
      </c>
      <c r="Z381" s="40">
        <f>SUMIF(Entrada_Dados_Ano_2012!$C$264:$C$501,D381,Entrada_Dados_Ano_2012!$AD$264:$AD$501)</f>
        <v>0</v>
      </c>
      <c r="AA381" s="40">
        <f>SUMIF(Entrada_Dados_Ano_2012!$C$264:$C$501,D381,Entrada_Dados_Ano_2012!$AE$264:$AE$501)</f>
        <v>0</v>
      </c>
      <c r="AB381" s="40">
        <f>SUMIF(Entrada_Dados_Ano_2012!$C$264:$C$501,D381,Entrada_Dados_Ano_2012!$AF$264:$AF$501)</f>
        <v>0</v>
      </c>
      <c r="AC381" s="40">
        <f>SUMIF(Entrada_Dados_Ano_2012!$C$264:$C$501,D381,Entrada_Dados_Ano_2012!$AG$264:$AG$501)</f>
        <v>0</v>
      </c>
      <c r="AD381" s="40">
        <f>SUMIF(Entrada_Dados_Ano_2012!$C$264:$C$501,D381,Entrada_Dados_Ano_2012!$AH$264:$AH$501)</f>
        <v>0</v>
      </c>
      <c r="AE381" s="40">
        <f>SUMIF(Entrada_Dados_Ano_2012!$C$264:$C$501,D381,Entrada_Dados_Ano_2012!$AI$264:$AI$501)</f>
        <v>0</v>
      </c>
      <c r="AF381" s="40">
        <f>SUMIF(Entrada_Dados_Ano_2012!$C$264:$C$501,D381,Entrada_Dados_Ano_2012!$AJ$264:$AJ$501)</f>
        <v>0</v>
      </c>
      <c r="AG381" s="40">
        <f>SUMIF(Entrada_Dados_Ano_2012!$C$264:$C$501,D381,Entrada_Dados_Ano_2012!$AK$264:$AK$501)</f>
        <v>0</v>
      </c>
      <c r="AH381" s="40">
        <f>SUMIF(Entrada_Dados_Ano_2012!$C$264:$C$501,D381,Entrada_Dados_Ano_2012!$AL$264:$AL$501)</f>
        <v>0</v>
      </c>
      <c r="AI381" s="40">
        <f>SUMIF(Entrada_Dados_Ano_2012!$C$264:$C$501,D381,Entrada_Dados_Ano_2012!$AM$264:$AM$501)</f>
        <v>0</v>
      </c>
      <c r="AJ381" s="145">
        <f>SUMIF(Entrada_Dados_Ano_2012!$C$264:$C$501,D381,Entrada_Dados_Ano_2012!$AN$264:$AN$501)</f>
        <v>0</v>
      </c>
      <c r="AK381" s="142">
        <f>SUMIF(Entrada_Dados_Ano_2012!$C$264:$C$501,D381,Entrada_Dados_Ano_2012!$AT$264:$AT$501)</f>
        <v>0</v>
      </c>
      <c r="AL381" s="40">
        <f>SUMIF(Entrada_Dados_Ano_2012!$C$264:$C$501,D381,Entrada_Dados_Ano_2012!$AU$264:$AU$501)</f>
        <v>0</v>
      </c>
      <c r="AM381" s="40">
        <f>SUMIF(Entrada_Dados_Ano_2012!$C$264:$C$501,D381,Entrada_Dados_Ano_2012!$AV$264:$AV$501)</f>
        <v>0</v>
      </c>
      <c r="AN381" s="40">
        <f>SUMIF(Entrada_Dados_Ano_2012!$C$264:$C$501,D381,Entrada_Dados_Ano_2012!$AW$264:$AW$501)</f>
        <v>0</v>
      </c>
      <c r="AO381" s="40">
        <f>SUMIF(Entrada_Dados_Ano_2012!$C$264:$C$501,D381,Entrada_Dados_Ano_2012!$AX$264:$AX$501)</f>
        <v>0</v>
      </c>
      <c r="AP381" s="40">
        <f>SUMIF(Entrada_Dados_Ano_2012!$C$264:$C$501,D381,Entrada_Dados_Ano_2012!$AY$264:$AY$501)</f>
        <v>0</v>
      </c>
      <c r="AQ381" s="40">
        <f>SUMIF(Entrada_Dados_Ano_2012!$C$264:$C$501,D381,Entrada_Dados_Ano_2012!$AZ$264:$AZ$501)</f>
        <v>0</v>
      </c>
      <c r="AR381" s="40">
        <f>SUMIF(Entrada_Dados_Ano_2012!$C$264:$C$501,D381,Entrada_Dados_Ano_2012!$BA$264:$BA$501)</f>
        <v>0</v>
      </c>
      <c r="AS381" s="40">
        <f>SUMIF(Entrada_Dados_Ano_2012!$C$264:$C$501,D381,Entrada_Dados_Ano_2012!$BB$264:$BB$501)</f>
        <v>0</v>
      </c>
      <c r="AT381" s="40">
        <f>SUMIF(Entrada_Dados_Ano_2012!$C$264:$C$501,D381,Entrada_Dados_Ano_2012!$BC$264:$BC$501)</f>
        <v>0</v>
      </c>
      <c r="AU381" s="40">
        <f>SUMIF(Entrada_Dados_Ano_2012!$C$264:$C$501,D381,Entrada_Dados_Ano_2012!$BD$264:$BD$501)</f>
        <v>0</v>
      </c>
      <c r="AV381" s="40">
        <f>SUMIF(Entrada_Dados_Ano_2012!$C$264:$C$501,D381,Entrada_Dados_Ano_2012!$BE$264:$BE$501)</f>
        <v>0</v>
      </c>
      <c r="AW381" s="40">
        <f>SUMIF(Entrada_Dados_Ano_2012!$C$264:$C$501,D381,Entrada_Dados_Ano_2012!$BF$264:$BF$501)</f>
        <v>0</v>
      </c>
      <c r="AX381" s="40">
        <f>SUMIF(Entrada_Dados_Ano_2012!$C$264:$C$501,D381,Entrada_Dados_Ano_2012!$BG$264:$BG$501)</f>
        <v>0</v>
      </c>
      <c r="AY381" s="40">
        <f>SUMIF(Entrada_Dados_Ano_2012!$C$264:$C$501,D381,Entrada_Dados_Ano_2012!$BH$264:$BH$501)</f>
        <v>0</v>
      </c>
      <c r="AZ381" s="40">
        <f>SUMIF(Entrada_Dados_Ano_2012!$C$264:$C$501,D381,Entrada_Dados_Ano_2012!$BI$264:$BI$501)</f>
        <v>0</v>
      </c>
      <c r="BA381" s="55"/>
    </row>
    <row r="382" spans="1:53" ht="12.75" customHeight="1" x14ac:dyDescent="0.2">
      <c r="A382" s="123"/>
      <c r="B382" s="124">
        <v>121</v>
      </c>
      <c r="C382" s="121" t="s">
        <v>394</v>
      </c>
      <c r="D382" s="126" t="s">
        <v>169</v>
      </c>
      <c r="E382" s="40">
        <f>SUMIF(Entrada_Dados_Ano_2012!$C$264:$C$501,D382,Entrada_Dados_Ano_2012!$D$264:$D$501)</f>
        <v>0</v>
      </c>
      <c r="F382" s="40">
        <f>SUMIF(Entrada_Dados_Ano_2012!$C$264:$C$501,D382,Entrada_Dados_Ano_2012!$E$264:$E$501)</f>
        <v>0</v>
      </c>
      <c r="G382" s="40">
        <f>SUMIF(Entrada_Dados_Ano_2012!$C$264:$C$501,D382,Entrada_Dados_Ano_2012!$F$264:$F$501)</f>
        <v>0</v>
      </c>
      <c r="H382" s="40">
        <f>SUMIF(Entrada_Dados_Ano_2012!$C$264:$C$501,D382,Entrada_Dados_Ano_2012!$G$264:$G$501)</f>
        <v>0</v>
      </c>
      <c r="I382" s="40">
        <f>SUMIF(Entrada_Dados_Ano_2012!$C$264:$C$501,D382,Entrada_Dados_Ano_2012!$H$264:$H$501)</f>
        <v>0</v>
      </c>
      <c r="J382" s="40">
        <f>SUMIF(Entrada_Dados_Ano_2012!$C$264:$C$501,D382,Entrada_Dados_Ano_2012!$I$264:$I$501)</f>
        <v>0</v>
      </c>
      <c r="K382" s="40">
        <f>SUMIF(Entrada_Dados_Ano_2012!$C$264:$C$501,D382,Entrada_Dados_Ano_2012!$J$264:$J$501)</f>
        <v>0</v>
      </c>
      <c r="L382" s="40">
        <f>SUMIF(Entrada_Dados_Ano_2012!$C$264:$C$501,D382,Entrada_Dados_Ano_2012!$K$264:$K$501)</f>
        <v>0</v>
      </c>
      <c r="M382" s="40">
        <f>SUMIF(Entrada_Dados_Ano_2012!$C$264:$C$501,D382,Entrada_Dados_Ano_2012!$L$264:$L$501)</f>
        <v>0</v>
      </c>
      <c r="N382" s="40">
        <f>SUMIF(Entrada_Dados_Ano_2012!$C$264:$C$501,D382,Entrada_Dados_Ano_2012!$M$264:$M$501)</f>
        <v>0</v>
      </c>
      <c r="O382" s="40">
        <f>SUMIF(Entrada_Dados_Ano_2012!$C$264:$C$501,D382,Entrada_Dados_Ano_2012!$N$264:$N$501)</f>
        <v>0</v>
      </c>
      <c r="P382" s="40">
        <f>SUMIF(Entrada_Dados_Ano_2012!$C$264:$C$501,D382,Entrada_Dados_Ano_2012!$O$264:$O$501)</f>
        <v>0</v>
      </c>
      <c r="Q382" s="40">
        <f>SUMIF(Entrada_Dados_Ano_2012!$C$264:$C$501,D382,Entrada_Dados_Ano_2012!$P$264:$P$501)</f>
        <v>0</v>
      </c>
      <c r="R382" s="40">
        <f>SUMIF(Entrada_Dados_Ano_2012!$C$264:$C$501,D382,Entrada_Dados_Ano_2012!$Q$264:$Q$501)</f>
        <v>0</v>
      </c>
      <c r="S382" s="40">
        <f>SUMIF(Entrada_Dados_Ano_2012!$C$264:$C$501,D382,Entrada_Dados_Ano_2012!$R$264:$R$501)</f>
        <v>0</v>
      </c>
      <c r="T382" s="145">
        <f>SUMIF(Entrada_Dados_Ano_2012!$C$264:$C$501,D382,Entrada_Dados_Ano_2012!$S$264:$S$501)</f>
        <v>0</v>
      </c>
      <c r="U382" s="142">
        <f>SUMIF(Entrada_Dados_Ano_2012!$C$264:$C$501,D382,Entrada_Dados_Ano_2012!$Y$264:$Y$501)</f>
        <v>0</v>
      </c>
      <c r="V382" s="40">
        <f>SUMIF(Entrada_Dados_Ano_2012!$C$264:$C$501,D382,Entrada_Dados_Ano_2012!$Z$264:$Z$501)</f>
        <v>0</v>
      </c>
      <c r="W382" s="40">
        <f>SUMIF(Entrada_Dados_Ano_2012!$C$264:$C$501,D382,Entrada_Dados_Ano_2012!$AA$264:$AA$501)</f>
        <v>0</v>
      </c>
      <c r="X382" s="40">
        <f>SUMIF(Entrada_Dados_Ano_2012!$C$264:$C$501,D382,Entrada_Dados_Ano_2012!$AB$264:$AB$501)</f>
        <v>0</v>
      </c>
      <c r="Y382" s="40">
        <f>SUMIF(Entrada_Dados_Ano_2012!$C$264:$C$501,D382,Entrada_Dados_Ano_2012!$AC$264:$AC$501)</f>
        <v>0</v>
      </c>
      <c r="Z382" s="40">
        <f>SUMIF(Entrada_Dados_Ano_2012!$C$264:$C$501,D382,Entrada_Dados_Ano_2012!$AD$264:$AD$501)</f>
        <v>0</v>
      </c>
      <c r="AA382" s="40">
        <f>SUMIF(Entrada_Dados_Ano_2012!$C$264:$C$501,D382,Entrada_Dados_Ano_2012!$AE$264:$AE$501)</f>
        <v>0</v>
      </c>
      <c r="AB382" s="40">
        <f>SUMIF(Entrada_Dados_Ano_2012!$C$264:$C$501,D382,Entrada_Dados_Ano_2012!$AF$264:$AF$501)</f>
        <v>0</v>
      </c>
      <c r="AC382" s="40">
        <f>SUMIF(Entrada_Dados_Ano_2012!$C$264:$C$501,D382,Entrada_Dados_Ano_2012!$AG$264:$AG$501)</f>
        <v>0</v>
      </c>
      <c r="AD382" s="40">
        <f>SUMIF(Entrada_Dados_Ano_2012!$C$264:$C$501,D382,Entrada_Dados_Ano_2012!$AH$264:$AH$501)</f>
        <v>0</v>
      </c>
      <c r="AE382" s="40">
        <f>SUMIF(Entrada_Dados_Ano_2012!$C$264:$C$501,D382,Entrada_Dados_Ano_2012!$AI$264:$AI$501)</f>
        <v>0</v>
      </c>
      <c r="AF382" s="40">
        <f>SUMIF(Entrada_Dados_Ano_2012!$C$264:$C$501,D382,Entrada_Dados_Ano_2012!$AJ$264:$AJ$501)</f>
        <v>0</v>
      </c>
      <c r="AG382" s="40">
        <f>SUMIF(Entrada_Dados_Ano_2012!$C$264:$C$501,D382,Entrada_Dados_Ano_2012!$AK$264:$AK$501)</f>
        <v>0</v>
      </c>
      <c r="AH382" s="40">
        <f>SUMIF(Entrada_Dados_Ano_2012!$C$264:$C$501,D382,Entrada_Dados_Ano_2012!$AL$264:$AL$501)</f>
        <v>0</v>
      </c>
      <c r="AI382" s="40">
        <f>SUMIF(Entrada_Dados_Ano_2012!$C$264:$C$501,D382,Entrada_Dados_Ano_2012!$AM$264:$AM$501)</f>
        <v>0</v>
      </c>
      <c r="AJ382" s="145">
        <f>SUMIF(Entrada_Dados_Ano_2012!$C$264:$C$501,D382,Entrada_Dados_Ano_2012!$AN$264:$AN$501)</f>
        <v>0</v>
      </c>
      <c r="AK382" s="142">
        <f>SUMIF(Entrada_Dados_Ano_2012!$C$264:$C$501,D382,Entrada_Dados_Ano_2012!$AT$264:$AT$501)</f>
        <v>0</v>
      </c>
      <c r="AL382" s="40">
        <f>SUMIF(Entrada_Dados_Ano_2012!$C$264:$C$501,D382,Entrada_Dados_Ano_2012!$AU$264:$AU$501)</f>
        <v>0</v>
      </c>
      <c r="AM382" s="40">
        <f>SUMIF(Entrada_Dados_Ano_2012!$C$264:$C$501,D382,Entrada_Dados_Ano_2012!$AV$264:$AV$501)</f>
        <v>0</v>
      </c>
      <c r="AN382" s="40">
        <f>SUMIF(Entrada_Dados_Ano_2012!$C$264:$C$501,D382,Entrada_Dados_Ano_2012!$AW$264:$AW$501)</f>
        <v>0</v>
      </c>
      <c r="AO382" s="40">
        <f>SUMIF(Entrada_Dados_Ano_2012!$C$264:$C$501,D382,Entrada_Dados_Ano_2012!$AX$264:$AX$501)</f>
        <v>0</v>
      </c>
      <c r="AP382" s="40">
        <f>SUMIF(Entrada_Dados_Ano_2012!$C$264:$C$501,D382,Entrada_Dados_Ano_2012!$AY$264:$AY$501)</f>
        <v>0</v>
      </c>
      <c r="AQ382" s="40">
        <f>SUMIF(Entrada_Dados_Ano_2012!$C$264:$C$501,D382,Entrada_Dados_Ano_2012!$AZ$264:$AZ$501)</f>
        <v>0</v>
      </c>
      <c r="AR382" s="40">
        <f>SUMIF(Entrada_Dados_Ano_2012!$C$264:$C$501,D382,Entrada_Dados_Ano_2012!$BA$264:$BA$501)</f>
        <v>0</v>
      </c>
      <c r="AS382" s="40">
        <f>SUMIF(Entrada_Dados_Ano_2012!$C$264:$C$501,D382,Entrada_Dados_Ano_2012!$BB$264:$BB$501)</f>
        <v>0</v>
      </c>
      <c r="AT382" s="40">
        <f>SUMIF(Entrada_Dados_Ano_2012!$C$264:$C$501,D382,Entrada_Dados_Ano_2012!$BC$264:$BC$501)</f>
        <v>0</v>
      </c>
      <c r="AU382" s="40">
        <f>SUMIF(Entrada_Dados_Ano_2012!$C$264:$C$501,D382,Entrada_Dados_Ano_2012!$BD$264:$BD$501)</f>
        <v>0</v>
      </c>
      <c r="AV382" s="40">
        <f>SUMIF(Entrada_Dados_Ano_2012!$C$264:$C$501,D382,Entrada_Dados_Ano_2012!$BE$264:$BE$501)</f>
        <v>0</v>
      </c>
      <c r="AW382" s="40">
        <f>SUMIF(Entrada_Dados_Ano_2012!$C$264:$C$501,D382,Entrada_Dados_Ano_2012!$BF$264:$BF$501)</f>
        <v>0</v>
      </c>
      <c r="AX382" s="40">
        <f>SUMIF(Entrada_Dados_Ano_2012!$C$264:$C$501,D382,Entrada_Dados_Ano_2012!$BG$264:$BG$501)</f>
        <v>0</v>
      </c>
      <c r="AY382" s="40">
        <f>SUMIF(Entrada_Dados_Ano_2012!$C$264:$C$501,D382,Entrada_Dados_Ano_2012!$BH$264:$BH$501)</f>
        <v>0</v>
      </c>
      <c r="AZ382" s="40">
        <f>SUMIF(Entrada_Dados_Ano_2012!$C$264:$C$501,D382,Entrada_Dados_Ano_2012!$BI$264:$BI$501)</f>
        <v>0</v>
      </c>
      <c r="BA382" s="55"/>
    </row>
    <row r="383" spans="1:53" ht="12.75" customHeight="1" x14ac:dyDescent="0.2">
      <c r="A383" s="123"/>
      <c r="B383" s="124">
        <v>122</v>
      </c>
      <c r="C383" s="121" t="s">
        <v>395</v>
      </c>
      <c r="D383" s="126" t="s">
        <v>170</v>
      </c>
      <c r="E383" s="40">
        <f>SUMIF(Entrada_Dados_Ano_2012!$C$264:$C$501,D383,Entrada_Dados_Ano_2012!$D$264:$D$501)</f>
        <v>0</v>
      </c>
      <c r="F383" s="40">
        <f>SUMIF(Entrada_Dados_Ano_2012!$C$264:$C$501,D383,Entrada_Dados_Ano_2012!$E$264:$E$501)</f>
        <v>0</v>
      </c>
      <c r="G383" s="40">
        <f>SUMIF(Entrada_Dados_Ano_2012!$C$264:$C$501,D383,Entrada_Dados_Ano_2012!$F$264:$F$501)</f>
        <v>0</v>
      </c>
      <c r="H383" s="40">
        <f>SUMIF(Entrada_Dados_Ano_2012!$C$264:$C$501,D383,Entrada_Dados_Ano_2012!$G$264:$G$501)</f>
        <v>0</v>
      </c>
      <c r="I383" s="40">
        <f>SUMIF(Entrada_Dados_Ano_2012!$C$264:$C$501,D383,Entrada_Dados_Ano_2012!$H$264:$H$501)</f>
        <v>0</v>
      </c>
      <c r="J383" s="40">
        <f>SUMIF(Entrada_Dados_Ano_2012!$C$264:$C$501,D383,Entrada_Dados_Ano_2012!$I$264:$I$501)</f>
        <v>0</v>
      </c>
      <c r="K383" s="40">
        <f>SUMIF(Entrada_Dados_Ano_2012!$C$264:$C$501,D383,Entrada_Dados_Ano_2012!$J$264:$J$501)</f>
        <v>0</v>
      </c>
      <c r="L383" s="40">
        <f>SUMIF(Entrada_Dados_Ano_2012!$C$264:$C$501,D383,Entrada_Dados_Ano_2012!$K$264:$K$501)</f>
        <v>0</v>
      </c>
      <c r="M383" s="40">
        <f>SUMIF(Entrada_Dados_Ano_2012!$C$264:$C$501,D383,Entrada_Dados_Ano_2012!$L$264:$L$501)</f>
        <v>0</v>
      </c>
      <c r="N383" s="40">
        <f>SUMIF(Entrada_Dados_Ano_2012!$C$264:$C$501,D383,Entrada_Dados_Ano_2012!$M$264:$M$501)</f>
        <v>10</v>
      </c>
      <c r="O383" s="40">
        <f>SUMIF(Entrada_Dados_Ano_2012!$C$264:$C$501,D383,Entrada_Dados_Ano_2012!$N$264:$N$501)</f>
        <v>0</v>
      </c>
      <c r="P383" s="40">
        <f>SUMIF(Entrada_Dados_Ano_2012!$C$264:$C$501,D383,Entrada_Dados_Ano_2012!$O$264:$O$501)</f>
        <v>100</v>
      </c>
      <c r="Q383" s="40">
        <f>SUMIF(Entrada_Dados_Ano_2012!$C$264:$C$501,D383,Entrada_Dados_Ano_2012!$P$264:$P$501)</f>
        <v>0</v>
      </c>
      <c r="R383" s="40">
        <f>SUMIF(Entrada_Dados_Ano_2012!$C$264:$C$501,D383,Entrada_Dados_Ano_2012!$Q$264:$Q$501)</f>
        <v>180</v>
      </c>
      <c r="S383" s="40">
        <f>SUMIF(Entrada_Dados_Ano_2012!$C$264:$C$501,D383,Entrada_Dados_Ano_2012!$R$264:$R$501)</f>
        <v>0</v>
      </c>
      <c r="T383" s="145">
        <f>SUMIF(Entrada_Dados_Ano_2012!$C$264:$C$501,D383,Entrada_Dados_Ano_2012!$S$264:$S$501)</f>
        <v>0</v>
      </c>
      <c r="U383" s="142">
        <f>SUMIF(Entrada_Dados_Ano_2012!$C$264:$C$501,D383,Entrada_Dados_Ano_2012!$Y$264:$Y$501)</f>
        <v>0</v>
      </c>
      <c r="V383" s="40">
        <f>SUMIF(Entrada_Dados_Ano_2012!$C$264:$C$501,D383,Entrada_Dados_Ano_2012!$Z$264:$Z$501)</f>
        <v>0</v>
      </c>
      <c r="W383" s="40">
        <f>SUMIF(Entrada_Dados_Ano_2012!$C$264:$C$501,D383,Entrada_Dados_Ano_2012!$AA$264:$AA$501)</f>
        <v>0</v>
      </c>
      <c r="X383" s="40">
        <f>SUMIF(Entrada_Dados_Ano_2012!$C$264:$C$501,D383,Entrada_Dados_Ano_2012!$AB$264:$AB$501)</f>
        <v>0</v>
      </c>
      <c r="Y383" s="40">
        <f>SUMIF(Entrada_Dados_Ano_2012!$C$264:$C$501,D383,Entrada_Dados_Ano_2012!$AC$264:$AC$501)</f>
        <v>0</v>
      </c>
      <c r="Z383" s="40">
        <f>SUMIF(Entrada_Dados_Ano_2012!$C$264:$C$501,D383,Entrada_Dados_Ano_2012!$AD$264:$AD$501)</f>
        <v>0</v>
      </c>
      <c r="AA383" s="40">
        <f>SUMIF(Entrada_Dados_Ano_2012!$C$264:$C$501,D383,Entrada_Dados_Ano_2012!$AE$264:$AE$501)</f>
        <v>0</v>
      </c>
      <c r="AB383" s="40">
        <f>SUMIF(Entrada_Dados_Ano_2012!$C$264:$C$501,D383,Entrada_Dados_Ano_2012!$AF$264:$AF$501)</f>
        <v>0</v>
      </c>
      <c r="AC383" s="40">
        <f>SUMIF(Entrada_Dados_Ano_2012!$C$264:$C$501,D383,Entrada_Dados_Ano_2012!$AG$264:$AG$501)</f>
        <v>0</v>
      </c>
      <c r="AD383" s="40">
        <f>SUMIF(Entrada_Dados_Ano_2012!$C$264:$C$501,D383,Entrada_Dados_Ano_2012!$AH$264:$AH$501)</f>
        <v>10</v>
      </c>
      <c r="AE383" s="40">
        <f>SUMIF(Entrada_Dados_Ano_2012!$C$264:$C$501,D383,Entrada_Dados_Ano_2012!$AI$264:$AI$501)</f>
        <v>0</v>
      </c>
      <c r="AF383" s="40">
        <f>SUMIF(Entrada_Dados_Ano_2012!$C$264:$C$501,D383,Entrada_Dados_Ano_2012!$AJ$264:$AJ$501)</f>
        <v>100</v>
      </c>
      <c r="AG383" s="40">
        <f>SUMIF(Entrada_Dados_Ano_2012!$C$264:$C$501,D383,Entrada_Dados_Ano_2012!$AK$264:$AK$501)</f>
        <v>0</v>
      </c>
      <c r="AH383" s="40">
        <f>SUMIF(Entrada_Dados_Ano_2012!$C$264:$C$501,D383,Entrada_Dados_Ano_2012!$AL$264:$AL$501)</f>
        <v>180</v>
      </c>
      <c r="AI383" s="40">
        <f>SUMIF(Entrada_Dados_Ano_2012!$C$264:$C$501,D383,Entrada_Dados_Ano_2012!$AM$264:$AM$501)</f>
        <v>0</v>
      </c>
      <c r="AJ383" s="145">
        <f>SUMIF(Entrada_Dados_Ano_2012!$C$264:$C$501,D383,Entrada_Dados_Ano_2012!$AN$264:$AN$501)</f>
        <v>0</v>
      </c>
      <c r="AK383" s="142">
        <f>SUMIF(Entrada_Dados_Ano_2012!$C$264:$C$501,D383,Entrada_Dados_Ano_2012!$AT$264:$AT$501)</f>
        <v>0</v>
      </c>
      <c r="AL383" s="40">
        <f>SUMIF(Entrada_Dados_Ano_2012!$C$264:$C$501,D383,Entrada_Dados_Ano_2012!$AU$264:$AU$501)</f>
        <v>0</v>
      </c>
      <c r="AM383" s="40">
        <f>SUMIF(Entrada_Dados_Ano_2012!$C$264:$C$501,D383,Entrada_Dados_Ano_2012!$AV$264:$AV$501)</f>
        <v>0</v>
      </c>
      <c r="AN383" s="40">
        <f>SUMIF(Entrada_Dados_Ano_2012!$C$264:$C$501,D383,Entrada_Dados_Ano_2012!$AW$264:$AW$501)</f>
        <v>0</v>
      </c>
      <c r="AO383" s="40">
        <f>SUMIF(Entrada_Dados_Ano_2012!$C$264:$C$501,D383,Entrada_Dados_Ano_2012!$AX$264:$AX$501)</f>
        <v>0</v>
      </c>
      <c r="AP383" s="40">
        <f>SUMIF(Entrada_Dados_Ano_2012!$C$264:$C$501,D383,Entrada_Dados_Ano_2012!$AY$264:$AY$501)</f>
        <v>0</v>
      </c>
      <c r="AQ383" s="40">
        <f>SUMIF(Entrada_Dados_Ano_2012!$C$264:$C$501,D383,Entrada_Dados_Ano_2012!$AZ$264:$AZ$501)</f>
        <v>0</v>
      </c>
      <c r="AR383" s="40">
        <f>SUMIF(Entrada_Dados_Ano_2012!$C$264:$C$501,D383,Entrada_Dados_Ano_2012!$BA$264:$BA$501)</f>
        <v>0</v>
      </c>
      <c r="AS383" s="40">
        <f>SUMIF(Entrada_Dados_Ano_2012!$C$264:$C$501,D383,Entrada_Dados_Ano_2012!$BB$264:$BB$501)</f>
        <v>0</v>
      </c>
      <c r="AT383" s="40">
        <f>SUMIF(Entrada_Dados_Ano_2012!$C$264:$C$501,D383,Entrada_Dados_Ano_2012!$BC$264:$BC$501)</f>
        <v>200</v>
      </c>
      <c r="AU383" s="40">
        <f>SUMIF(Entrada_Dados_Ano_2012!$C$264:$C$501,D383,Entrada_Dados_Ano_2012!$BD$264:$BD$501)</f>
        <v>0</v>
      </c>
      <c r="AV383" s="40">
        <f>SUMIF(Entrada_Dados_Ano_2012!$C$264:$C$501,D383,Entrada_Dados_Ano_2012!$BE$264:$BE$501)</f>
        <v>2000</v>
      </c>
      <c r="AW383" s="40">
        <f>SUMIF(Entrada_Dados_Ano_2012!$C$264:$C$501,D383,Entrada_Dados_Ano_2012!$BF$264:$BF$501)</f>
        <v>0</v>
      </c>
      <c r="AX383" s="40">
        <f>SUMIF(Entrada_Dados_Ano_2012!$C$264:$C$501,D383,Entrada_Dados_Ano_2012!$BG$264:$BG$501)</f>
        <v>3000</v>
      </c>
      <c r="AY383" s="40">
        <f>SUMIF(Entrada_Dados_Ano_2012!$C$264:$C$501,D383,Entrada_Dados_Ano_2012!$BH$264:$BH$501)</f>
        <v>0</v>
      </c>
      <c r="AZ383" s="40">
        <f>SUMIF(Entrada_Dados_Ano_2012!$C$264:$C$501,D383,Entrada_Dados_Ano_2012!$BI$264:$BI$501)</f>
        <v>0</v>
      </c>
      <c r="BA383" s="55"/>
    </row>
    <row r="384" spans="1:53" ht="12.75" customHeight="1" x14ac:dyDescent="0.2">
      <c r="A384" s="123"/>
      <c r="B384" s="124">
        <v>123</v>
      </c>
      <c r="C384" s="121" t="s">
        <v>396</v>
      </c>
      <c r="D384" s="126" t="s">
        <v>171</v>
      </c>
      <c r="E384" s="40">
        <f>SUMIF(Entrada_Dados_Ano_2012!$C$264:$C$501,D384,Entrada_Dados_Ano_2012!$D$264:$D$501)</f>
        <v>0</v>
      </c>
      <c r="F384" s="40">
        <f>SUMIF(Entrada_Dados_Ano_2012!$C$264:$C$501,D384,Entrada_Dados_Ano_2012!$E$264:$E$501)</f>
        <v>15</v>
      </c>
      <c r="G384" s="40">
        <f>SUMIF(Entrada_Dados_Ano_2012!$C$264:$C$501,D384,Entrada_Dados_Ano_2012!$F$264:$F$501)</f>
        <v>0</v>
      </c>
      <c r="H384" s="40">
        <f>SUMIF(Entrada_Dados_Ano_2012!$C$264:$C$501,D384,Entrada_Dados_Ano_2012!$G$264:$G$501)</f>
        <v>0</v>
      </c>
      <c r="I384" s="40">
        <f>SUMIF(Entrada_Dados_Ano_2012!$C$264:$C$501,D384,Entrada_Dados_Ano_2012!$H$264:$H$501)</f>
        <v>0</v>
      </c>
      <c r="J384" s="40">
        <f>SUMIF(Entrada_Dados_Ano_2012!$C$264:$C$501,D384,Entrada_Dados_Ano_2012!$I$264:$I$501)</f>
        <v>0</v>
      </c>
      <c r="K384" s="40">
        <f>SUMIF(Entrada_Dados_Ano_2012!$C$264:$C$501,D384,Entrada_Dados_Ano_2012!$J$264:$J$501)</f>
        <v>0</v>
      </c>
      <c r="L384" s="40">
        <f>SUMIF(Entrada_Dados_Ano_2012!$C$264:$C$501,D384,Entrada_Dados_Ano_2012!$K$264:$K$501)</f>
        <v>0</v>
      </c>
      <c r="M384" s="40">
        <f>SUMIF(Entrada_Dados_Ano_2012!$C$264:$C$501,D384,Entrada_Dados_Ano_2012!$L$264:$L$501)</f>
        <v>0</v>
      </c>
      <c r="N384" s="40">
        <f>SUMIF(Entrada_Dados_Ano_2012!$C$264:$C$501,D384,Entrada_Dados_Ano_2012!$M$264:$M$501)</f>
        <v>0</v>
      </c>
      <c r="O384" s="40">
        <f>SUMIF(Entrada_Dados_Ano_2012!$C$264:$C$501,D384,Entrada_Dados_Ano_2012!$N$264:$N$501)</f>
        <v>0</v>
      </c>
      <c r="P384" s="40">
        <f>SUMIF(Entrada_Dados_Ano_2012!$C$264:$C$501,D384,Entrada_Dados_Ano_2012!$O$264:$O$501)</f>
        <v>0</v>
      </c>
      <c r="Q384" s="40">
        <f>SUMIF(Entrada_Dados_Ano_2012!$C$264:$C$501,D384,Entrada_Dados_Ano_2012!$P$264:$P$501)</f>
        <v>0</v>
      </c>
      <c r="R384" s="40">
        <f>SUMIF(Entrada_Dados_Ano_2012!$C$264:$C$501,D384,Entrada_Dados_Ano_2012!$Q$264:$Q$501)</f>
        <v>0</v>
      </c>
      <c r="S384" s="40">
        <f>SUMIF(Entrada_Dados_Ano_2012!$C$264:$C$501,D384,Entrada_Dados_Ano_2012!$R$264:$R$501)</f>
        <v>0</v>
      </c>
      <c r="T384" s="145">
        <f>SUMIF(Entrada_Dados_Ano_2012!$C$264:$C$501,D384,Entrada_Dados_Ano_2012!$S$264:$S$501)</f>
        <v>0</v>
      </c>
      <c r="U384" s="142">
        <f>SUMIF(Entrada_Dados_Ano_2012!$C$264:$C$501,D384,Entrada_Dados_Ano_2012!$Y$264:$Y$501)</f>
        <v>0</v>
      </c>
      <c r="V384" s="40">
        <f>SUMIF(Entrada_Dados_Ano_2012!$C$264:$C$501,D384,Entrada_Dados_Ano_2012!$Z$264:$Z$501)</f>
        <v>15</v>
      </c>
      <c r="W384" s="40">
        <f>SUMIF(Entrada_Dados_Ano_2012!$C$264:$C$501,D384,Entrada_Dados_Ano_2012!$AA$264:$AA$501)</f>
        <v>0</v>
      </c>
      <c r="X384" s="40">
        <f>SUMIF(Entrada_Dados_Ano_2012!$C$264:$C$501,D384,Entrada_Dados_Ano_2012!$AB$264:$AB$501)</f>
        <v>0</v>
      </c>
      <c r="Y384" s="40">
        <f>SUMIF(Entrada_Dados_Ano_2012!$C$264:$C$501,D384,Entrada_Dados_Ano_2012!$AC$264:$AC$501)</f>
        <v>0</v>
      </c>
      <c r="Z384" s="40">
        <f>SUMIF(Entrada_Dados_Ano_2012!$C$264:$C$501,D384,Entrada_Dados_Ano_2012!$AD$264:$AD$501)</f>
        <v>0</v>
      </c>
      <c r="AA384" s="40">
        <f>SUMIF(Entrada_Dados_Ano_2012!$C$264:$C$501,D384,Entrada_Dados_Ano_2012!$AE$264:$AE$501)</f>
        <v>0</v>
      </c>
      <c r="AB384" s="40">
        <f>SUMIF(Entrada_Dados_Ano_2012!$C$264:$C$501,D384,Entrada_Dados_Ano_2012!$AF$264:$AF$501)</f>
        <v>0</v>
      </c>
      <c r="AC384" s="40">
        <f>SUMIF(Entrada_Dados_Ano_2012!$C$264:$C$501,D384,Entrada_Dados_Ano_2012!$AG$264:$AG$501)</f>
        <v>0</v>
      </c>
      <c r="AD384" s="40">
        <f>SUMIF(Entrada_Dados_Ano_2012!$C$264:$C$501,D384,Entrada_Dados_Ano_2012!$AH$264:$AH$501)</f>
        <v>0</v>
      </c>
      <c r="AE384" s="40">
        <f>SUMIF(Entrada_Dados_Ano_2012!$C$264:$C$501,D384,Entrada_Dados_Ano_2012!$AI$264:$AI$501)</f>
        <v>0</v>
      </c>
      <c r="AF384" s="40">
        <f>SUMIF(Entrada_Dados_Ano_2012!$C$264:$C$501,D384,Entrada_Dados_Ano_2012!$AJ$264:$AJ$501)</f>
        <v>0</v>
      </c>
      <c r="AG384" s="40">
        <f>SUMIF(Entrada_Dados_Ano_2012!$C$264:$C$501,D384,Entrada_Dados_Ano_2012!$AK$264:$AK$501)</f>
        <v>0</v>
      </c>
      <c r="AH384" s="40">
        <f>SUMIF(Entrada_Dados_Ano_2012!$C$264:$C$501,D384,Entrada_Dados_Ano_2012!$AL$264:$AL$501)</f>
        <v>0</v>
      </c>
      <c r="AI384" s="40">
        <f>SUMIF(Entrada_Dados_Ano_2012!$C$264:$C$501,D384,Entrada_Dados_Ano_2012!$AM$264:$AM$501)</f>
        <v>0</v>
      </c>
      <c r="AJ384" s="145">
        <f>SUMIF(Entrada_Dados_Ano_2012!$C$264:$C$501,D384,Entrada_Dados_Ano_2012!$AN$264:$AN$501)</f>
        <v>0</v>
      </c>
      <c r="AK384" s="142">
        <f>SUMIF(Entrada_Dados_Ano_2012!$C$264:$C$501,D384,Entrada_Dados_Ano_2012!$AT$264:$AT$501)</f>
        <v>0</v>
      </c>
      <c r="AL384" s="40">
        <f>SUMIF(Entrada_Dados_Ano_2012!$C$264:$C$501,D384,Entrada_Dados_Ano_2012!$AU$264:$AU$501)</f>
        <v>120</v>
      </c>
      <c r="AM384" s="40">
        <f>SUMIF(Entrada_Dados_Ano_2012!$C$264:$C$501,D384,Entrada_Dados_Ano_2012!$AV$264:$AV$501)</f>
        <v>0</v>
      </c>
      <c r="AN384" s="40">
        <f>SUMIF(Entrada_Dados_Ano_2012!$C$264:$C$501,D384,Entrada_Dados_Ano_2012!$AW$264:$AW$501)</f>
        <v>0</v>
      </c>
      <c r="AO384" s="40">
        <f>SUMIF(Entrada_Dados_Ano_2012!$C$264:$C$501,D384,Entrada_Dados_Ano_2012!$AX$264:$AX$501)</f>
        <v>0</v>
      </c>
      <c r="AP384" s="40">
        <f>SUMIF(Entrada_Dados_Ano_2012!$C$264:$C$501,D384,Entrada_Dados_Ano_2012!$AY$264:$AY$501)</f>
        <v>0</v>
      </c>
      <c r="AQ384" s="40">
        <f>SUMIF(Entrada_Dados_Ano_2012!$C$264:$C$501,D384,Entrada_Dados_Ano_2012!$AZ$264:$AZ$501)</f>
        <v>0</v>
      </c>
      <c r="AR384" s="40">
        <f>SUMIF(Entrada_Dados_Ano_2012!$C$264:$C$501,D384,Entrada_Dados_Ano_2012!$BA$264:$BA$501)</f>
        <v>0</v>
      </c>
      <c r="AS384" s="40">
        <f>SUMIF(Entrada_Dados_Ano_2012!$C$264:$C$501,D384,Entrada_Dados_Ano_2012!$BB$264:$BB$501)</f>
        <v>0</v>
      </c>
      <c r="AT384" s="40">
        <f>SUMIF(Entrada_Dados_Ano_2012!$C$264:$C$501,D384,Entrada_Dados_Ano_2012!$BC$264:$BC$501)</f>
        <v>0</v>
      </c>
      <c r="AU384" s="40">
        <f>SUMIF(Entrada_Dados_Ano_2012!$C$264:$C$501,D384,Entrada_Dados_Ano_2012!$BD$264:$BD$501)</f>
        <v>0</v>
      </c>
      <c r="AV384" s="40">
        <f>SUMIF(Entrada_Dados_Ano_2012!$C$264:$C$501,D384,Entrada_Dados_Ano_2012!$BE$264:$BE$501)</f>
        <v>0</v>
      </c>
      <c r="AW384" s="40">
        <f>SUMIF(Entrada_Dados_Ano_2012!$C$264:$C$501,D384,Entrada_Dados_Ano_2012!$BF$264:$BF$501)</f>
        <v>0</v>
      </c>
      <c r="AX384" s="40">
        <f>SUMIF(Entrada_Dados_Ano_2012!$C$264:$C$501,D384,Entrada_Dados_Ano_2012!$BG$264:$BG$501)</f>
        <v>0</v>
      </c>
      <c r="AY384" s="40">
        <f>SUMIF(Entrada_Dados_Ano_2012!$C$264:$C$501,D384,Entrada_Dados_Ano_2012!$BH$264:$BH$501)</f>
        <v>0</v>
      </c>
      <c r="AZ384" s="40">
        <f>SUMIF(Entrada_Dados_Ano_2012!$C$264:$C$501,D384,Entrada_Dados_Ano_2012!$BI$264:$BI$501)</f>
        <v>0</v>
      </c>
      <c r="BA384" s="55"/>
    </row>
    <row r="385" spans="1:53" ht="12.75" customHeight="1" x14ac:dyDescent="0.2">
      <c r="A385" s="123"/>
      <c r="B385" s="124">
        <v>124</v>
      </c>
      <c r="C385" s="121" t="s">
        <v>397</v>
      </c>
      <c r="D385" s="126" t="s">
        <v>172</v>
      </c>
      <c r="E385" s="40">
        <f>SUMIF(Entrada_Dados_Ano_2012!$C$264:$C$501,D385,Entrada_Dados_Ano_2012!$D$264:$D$501)</f>
        <v>0</v>
      </c>
      <c r="F385" s="40">
        <f>SUMIF(Entrada_Dados_Ano_2012!$C$264:$C$501,D385,Entrada_Dados_Ano_2012!$E$264:$E$501)</f>
        <v>80</v>
      </c>
      <c r="G385" s="40">
        <f>SUMIF(Entrada_Dados_Ano_2012!$C$264:$C$501,D385,Entrada_Dados_Ano_2012!$F$264:$F$501)</f>
        <v>0</v>
      </c>
      <c r="H385" s="40">
        <f>SUMIF(Entrada_Dados_Ano_2012!$C$264:$C$501,D385,Entrada_Dados_Ano_2012!$G$264:$G$501)</f>
        <v>90</v>
      </c>
      <c r="I385" s="40">
        <f>SUMIF(Entrada_Dados_Ano_2012!$C$264:$C$501,D385,Entrada_Dados_Ano_2012!$H$264:$H$501)</f>
        <v>0</v>
      </c>
      <c r="J385" s="40">
        <f>SUMIF(Entrada_Dados_Ano_2012!$C$264:$C$501,D385,Entrada_Dados_Ano_2012!$I$264:$I$501)</f>
        <v>0</v>
      </c>
      <c r="K385" s="40">
        <f>SUMIF(Entrada_Dados_Ano_2012!$C$264:$C$501,D385,Entrada_Dados_Ano_2012!$J$264:$J$501)</f>
        <v>0</v>
      </c>
      <c r="L385" s="40">
        <f>SUMIF(Entrada_Dados_Ano_2012!$C$264:$C$501,D385,Entrada_Dados_Ano_2012!$K$264:$K$501)</f>
        <v>40</v>
      </c>
      <c r="M385" s="40">
        <f>SUMIF(Entrada_Dados_Ano_2012!$C$264:$C$501,D385,Entrada_Dados_Ano_2012!$L$264:$L$501)</f>
        <v>25</v>
      </c>
      <c r="N385" s="40">
        <f>SUMIF(Entrada_Dados_Ano_2012!$C$264:$C$501,D385,Entrada_Dados_Ano_2012!$M$264:$M$501)</f>
        <v>0</v>
      </c>
      <c r="O385" s="40">
        <f>SUMIF(Entrada_Dados_Ano_2012!$C$264:$C$501,D385,Entrada_Dados_Ano_2012!$N$264:$N$501)</f>
        <v>0</v>
      </c>
      <c r="P385" s="40">
        <f>SUMIF(Entrada_Dados_Ano_2012!$C$264:$C$501,D385,Entrada_Dados_Ano_2012!$O$264:$O$501)</f>
        <v>0</v>
      </c>
      <c r="Q385" s="40">
        <f>SUMIF(Entrada_Dados_Ano_2012!$C$264:$C$501,D385,Entrada_Dados_Ano_2012!$P$264:$P$501)</f>
        <v>0</v>
      </c>
      <c r="R385" s="40">
        <f>SUMIF(Entrada_Dados_Ano_2012!$C$264:$C$501,D385,Entrada_Dados_Ano_2012!$Q$264:$Q$501)</f>
        <v>0</v>
      </c>
      <c r="S385" s="40">
        <f>SUMIF(Entrada_Dados_Ano_2012!$C$264:$C$501,D385,Entrada_Dados_Ano_2012!$R$264:$R$501)</f>
        <v>25</v>
      </c>
      <c r="T385" s="145">
        <f>SUMIF(Entrada_Dados_Ano_2012!$C$264:$C$501,D385,Entrada_Dados_Ano_2012!$S$264:$S$501)</f>
        <v>0</v>
      </c>
      <c r="U385" s="142">
        <f>SUMIF(Entrada_Dados_Ano_2012!$C$264:$C$501,D385,Entrada_Dados_Ano_2012!$Y$264:$Y$501)</f>
        <v>0</v>
      </c>
      <c r="V385" s="40">
        <f>SUMIF(Entrada_Dados_Ano_2012!$C$264:$C$501,D385,Entrada_Dados_Ano_2012!$Z$264:$Z$501)</f>
        <v>80</v>
      </c>
      <c r="W385" s="40">
        <f>SUMIF(Entrada_Dados_Ano_2012!$C$264:$C$501,D385,Entrada_Dados_Ano_2012!$AA$264:$AA$501)</f>
        <v>0</v>
      </c>
      <c r="X385" s="40">
        <f>SUMIF(Entrada_Dados_Ano_2012!$C$264:$C$501,D385,Entrada_Dados_Ano_2012!$AB$264:$AB$501)</f>
        <v>90</v>
      </c>
      <c r="Y385" s="40">
        <f>SUMIF(Entrada_Dados_Ano_2012!$C$264:$C$501,D385,Entrada_Dados_Ano_2012!$AC$264:$AC$501)</f>
        <v>0</v>
      </c>
      <c r="Z385" s="40">
        <f>SUMIF(Entrada_Dados_Ano_2012!$C$264:$C$501,D385,Entrada_Dados_Ano_2012!$AD$264:$AD$501)</f>
        <v>0</v>
      </c>
      <c r="AA385" s="40">
        <f>SUMIF(Entrada_Dados_Ano_2012!$C$264:$C$501,D385,Entrada_Dados_Ano_2012!$AE$264:$AE$501)</f>
        <v>0</v>
      </c>
      <c r="AB385" s="40">
        <f>SUMIF(Entrada_Dados_Ano_2012!$C$264:$C$501,D385,Entrada_Dados_Ano_2012!$AF$264:$AF$501)</f>
        <v>40</v>
      </c>
      <c r="AC385" s="40">
        <f>SUMIF(Entrada_Dados_Ano_2012!$C$264:$C$501,D385,Entrada_Dados_Ano_2012!$AG$264:$AG$501)</f>
        <v>25</v>
      </c>
      <c r="AD385" s="40">
        <f>SUMIF(Entrada_Dados_Ano_2012!$C$264:$C$501,D385,Entrada_Dados_Ano_2012!$AH$264:$AH$501)</f>
        <v>0</v>
      </c>
      <c r="AE385" s="40">
        <f>SUMIF(Entrada_Dados_Ano_2012!$C$264:$C$501,D385,Entrada_Dados_Ano_2012!$AI$264:$AI$501)</f>
        <v>0</v>
      </c>
      <c r="AF385" s="40">
        <f>SUMIF(Entrada_Dados_Ano_2012!$C$264:$C$501,D385,Entrada_Dados_Ano_2012!$AJ$264:$AJ$501)</f>
        <v>0</v>
      </c>
      <c r="AG385" s="40">
        <f>SUMIF(Entrada_Dados_Ano_2012!$C$264:$C$501,D385,Entrada_Dados_Ano_2012!$AK$264:$AK$501)</f>
        <v>0</v>
      </c>
      <c r="AH385" s="40">
        <f>SUMIF(Entrada_Dados_Ano_2012!$C$264:$C$501,D385,Entrada_Dados_Ano_2012!$AL$264:$AL$501)</f>
        <v>0</v>
      </c>
      <c r="AI385" s="40">
        <f>SUMIF(Entrada_Dados_Ano_2012!$C$264:$C$501,D385,Entrada_Dados_Ano_2012!$AM$264:$AM$501)</f>
        <v>25</v>
      </c>
      <c r="AJ385" s="145">
        <f>SUMIF(Entrada_Dados_Ano_2012!$C$264:$C$501,D385,Entrada_Dados_Ano_2012!$AN$264:$AN$501)</f>
        <v>0</v>
      </c>
      <c r="AK385" s="142">
        <f>SUMIF(Entrada_Dados_Ano_2012!$C$264:$C$501,D385,Entrada_Dados_Ano_2012!$AT$264:$AT$501)</f>
        <v>0</v>
      </c>
      <c r="AL385" s="40">
        <f>SUMIF(Entrada_Dados_Ano_2012!$C$264:$C$501,D385,Entrada_Dados_Ano_2012!$AU$264:$AU$501)</f>
        <v>1500</v>
      </c>
      <c r="AM385" s="40">
        <f>SUMIF(Entrada_Dados_Ano_2012!$C$264:$C$501,D385,Entrada_Dados_Ano_2012!$AV$264:$AV$501)</f>
        <v>0</v>
      </c>
      <c r="AN385" s="40">
        <f>SUMIF(Entrada_Dados_Ano_2012!$C$264:$C$501,D385,Entrada_Dados_Ano_2012!$AW$264:$AW$501)</f>
        <v>134</v>
      </c>
      <c r="AO385" s="40">
        <f>SUMIF(Entrada_Dados_Ano_2012!$C$264:$C$501,D385,Entrada_Dados_Ano_2012!$AX$264:$AX$501)</f>
        <v>0</v>
      </c>
      <c r="AP385" s="40">
        <f>SUMIF(Entrada_Dados_Ano_2012!$C$264:$C$501,D385,Entrada_Dados_Ano_2012!$AY$264:$AY$501)</f>
        <v>0</v>
      </c>
      <c r="AQ385" s="40">
        <f>SUMIF(Entrada_Dados_Ano_2012!$C$264:$C$501,D385,Entrada_Dados_Ano_2012!$AZ$264:$AZ$501)</f>
        <v>0</v>
      </c>
      <c r="AR385" s="40">
        <f>SUMIF(Entrada_Dados_Ano_2012!$C$264:$C$501,D385,Entrada_Dados_Ano_2012!$BA$264:$BA$501)</f>
        <v>750</v>
      </c>
      <c r="AS385" s="40">
        <f>SUMIF(Entrada_Dados_Ano_2012!$C$264:$C$501,D385,Entrada_Dados_Ano_2012!$BB$264:$BB$501)</f>
        <v>300</v>
      </c>
      <c r="AT385" s="40">
        <f>SUMIF(Entrada_Dados_Ano_2012!$C$264:$C$501,D385,Entrada_Dados_Ano_2012!$BC$264:$BC$501)</f>
        <v>0</v>
      </c>
      <c r="AU385" s="40">
        <f>SUMIF(Entrada_Dados_Ano_2012!$C$264:$C$501,D385,Entrada_Dados_Ano_2012!$BD$264:$BD$501)</f>
        <v>0</v>
      </c>
      <c r="AV385" s="40">
        <f>SUMIF(Entrada_Dados_Ano_2012!$C$264:$C$501,D385,Entrada_Dados_Ano_2012!$BE$264:$BE$501)</f>
        <v>0</v>
      </c>
      <c r="AW385" s="40">
        <f>SUMIF(Entrada_Dados_Ano_2012!$C$264:$C$501,D385,Entrada_Dados_Ano_2012!$BF$264:$BF$501)</f>
        <v>0</v>
      </c>
      <c r="AX385" s="40">
        <f>SUMIF(Entrada_Dados_Ano_2012!$C$264:$C$501,D385,Entrada_Dados_Ano_2012!$BG$264:$BG$501)</f>
        <v>0</v>
      </c>
      <c r="AY385" s="40">
        <f>SUMIF(Entrada_Dados_Ano_2012!$C$264:$C$501,D385,Entrada_Dados_Ano_2012!$BH$264:$BH$501)</f>
        <v>300</v>
      </c>
      <c r="AZ385" s="40">
        <f>SUMIF(Entrada_Dados_Ano_2012!$C$264:$C$501,D385,Entrada_Dados_Ano_2012!$BI$264:$BI$501)</f>
        <v>0</v>
      </c>
      <c r="BA385" s="55"/>
    </row>
    <row r="386" spans="1:53" ht="12.75" customHeight="1" x14ac:dyDescent="0.2">
      <c r="A386" s="123"/>
      <c r="B386" s="124">
        <v>125</v>
      </c>
      <c r="C386" s="121" t="s">
        <v>398</v>
      </c>
      <c r="D386" s="126" t="s">
        <v>173</v>
      </c>
      <c r="E386" s="40">
        <f>SUMIF(Entrada_Dados_Ano_2012!$C$264:$C$501,D386,Entrada_Dados_Ano_2012!$D$264:$D$501)</f>
        <v>0</v>
      </c>
      <c r="F386" s="40">
        <f>SUMIF(Entrada_Dados_Ano_2012!$C$264:$C$501,D386,Entrada_Dados_Ano_2012!$E$264:$E$501)</f>
        <v>20</v>
      </c>
      <c r="G386" s="40">
        <f>SUMIF(Entrada_Dados_Ano_2012!$C$264:$C$501,D386,Entrada_Dados_Ano_2012!$F$264:$F$501)</f>
        <v>0</v>
      </c>
      <c r="H386" s="40">
        <f>SUMIF(Entrada_Dados_Ano_2012!$C$264:$C$501,D386,Entrada_Dados_Ano_2012!$G$264:$G$501)</f>
        <v>0</v>
      </c>
      <c r="I386" s="40">
        <f>SUMIF(Entrada_Dados_Ano_2012!$C$264:$C$501,D386,Entrada_Dados_Ano_2012!$H$264:$H$501)</f>
        <v>0</v>
      </c>
      <c r="J386" s="40">
        <f>SUMIF(Entrada_Dados_Ano_2012!$C$264:$C$501,D386,Entrada_Dados_Ano_2012!$I$264:$I$501)</f>
        <v>0</v>
      </c>
      <c r="K386" s="40">
        <f>SUMIF(Entrada_Dados_Ano_2012!$C$264:$C$501,D386,Entrada_Dados_Ano_2012!$J$264:$J$501)</f>
        <v>0</v>
      </c>
      <c r="L386" s="40">
        <f>SUMIF(Entrada_Dados_Ano_2012!$C$264:$C$501,D386,Entrada_Dados_Ano_2012!$K$264:$K$501)</f>
        <v>120</v>
      </c>
      <c r="M386" s="40">
        <f>SUMIF(Entrada_Dados_Ano_2012!$C$264:$C$501,D386,Entrada_Dados_Ano_2012!$L$264:$L$501)</f>
        <v>0</v>
      </c>
      <c r="N386" s="40">
        <f>SUMIF(Entrada_Dados_Ano_2012!$C$264:$C$501,D386,Entrada_Dados_Ano_2012!$M$264:$M$501)</f>
        <v>0</v>
      </c>
      <c r="O386" s="40">
        <f>SUMIF(Entrada_Dados_Ano_2012!$C$264:$C$501,D386,Entrada_Dados_Ano_2012!$N$264:$N$501)</f>
        <v>5</v>
      </c>
      <c r="P386" s="40">
        <f>SUMIF(Entrada_Dados_Ano_2012!$C$264:$C$501,D386,Entrada_Dados_Ano_2012!$O$264:$O$501)</f>
        <v>0</v>
      </c>
      <c r="Q386" s="40">
        <f>SUMIF(Entrada_Dados_Ano_2012!$C$264:$C$501,D386,Entrada_Dados_Ano_2012!$P$264:$P$501)</f>
        <v>0</v>
      </c>
      <c r="R386" s="40">
        <f>SUMIF(Entrada_Dados_Ano_2012!$C$264:$C$501,D386,Entrada_Dados_Ano_2012!$Q$264:$Q$501)</f>
        <v>0</v>
      </c>
      <c r="S386" s="40">
        <f>SUMIF(Entrada_Dados_Ano_2012!$C$264:$C$501,D386,Entrada_Dados_Ano_2012!$R$264:$R$501)</f>
        <v>0</v>
      </c>
      <c r="T386" s="145">
        <f>SUMIF(Entrada_Dados_Ano_2012!$C$264:$C$501,D386,Entrada_Dados_Ano_2012!$S$264:$S$501)</f>
        <v>0</v>
      </c>
      <c r="U386" s="142">
        <f>SUMIF(Entrada_Dados_Ano_2012!$C$264:$C$501,D386,Entrada_Dados_Ano_2012!$Y$264:$Y$501)</f>
        <v>0</v>
      </c>
      <c r="V386" s="40">
        <f>SUMIF(Entrada_Dados_Ano_2012!$C$264:$C$501,D386,Entrada_Dados_Ano_2012!$Z$264:$Z$501)</f>
        <v>20</v>
      </c>
      <c r="W386" s="40">
        <f>SUMIF(Entrada_Dados_Ano_2012!$C$264:$C$501,D386,Entrada_Dados_Ano_2012!$AA$264:$AA$501)</f>
        <v>0</v>
      </c>
      <c r="X386" s="40">
        <f>SUMIF(Entrada_Dados_Ano_2012!$C$264:$C$501,D386,Entrada_Dados_Ano_2012!$AB$264:$AB$501)</f>
        <v>0</v>
      </c>
      <c r="Y386" s="40">
        <f>SUMIF(Entrada_Dados_Ano_2012!$C$264:$C$501,D386,Entrada_Dados_Ano_2012!$AC$264:$AC$501)</f>
        <v>0</v>
      </c>
      <c r="Z386" s="40">
        <f>SUMIF(Entrada_Dados_Ano_2012!$C$264:$C$501,D386,Entrada_Dados_Ano_2012!$AD$264:$AD$501)</f>
        <v>0</v>
      </c>
      <c r="AA386" s="40">
        <f>SUMIF(Entrada_Dados_Ano_2012!$C$264:$C$501,D386,Entrada_Dados_Ano_2012!$AE$264:$AE$501)</f>
        <v>0</v>
      </c>
      <c r="AB386" s="40">
        <f>SUMIF(Entrada_Dados_Ano_2012!$C$264:$C$501,D386,Entrada_Dados_Ano_2012!$AF$264:$AF$501)</f>
        <v>120</v>
      </c>
      <c r="AC386" s="40">
        <f>SUMIF(Entrada_Dados_Ano_2012!$C$264:$C$501,D386,Entrada_Dados_Ano_2012!$AG$264:$AG$501)</f>
        <v>0</v>
      </c>
      <c r="AD386" s="40">
        <f>SUMIF(Entrada_Dados_Ano_2012!$C$264:$C$501,D386,Entrada_Dados_Ano_2012!$AH$264:$AH$501)</f>
        <v>0</v>
      </c>
      <c r="AE386" s="40">
        <f>SUMIF(Entrada_Dados_Ano_2012!$C$264:$C$501,D386,Entrada_Dados_Ano_2012!$AI$264:$AI$501)</f>
        <v>5</v>
      </c>
      <c r="AF386" s="40">
        <f>SUMIF(Entrada_Dados_Ano_2012!$C$264:$C$501,D386,Entrada_Dados_Ano_2012!$AJ$264:$AJ$501)</f>
        <v>0</v>
      </c>
      <c r="AG386" s="40">
        <f>SUMIF(Entrada_Dados_Ano_2012!$C$264:$C$501,D386,Entrada_Dados_Ano_2012!$AK$264:$AK$501)</f>
        <v>0</v>
      </c>
      <c r="AH386" s="40">
        <f>SUMIF(Entrada_Dados_Ano_2012!$C$264:$C$501,D386,Entrada_Dados_Ano_2012!$AL$264:$AL$501)</f>
        <v>0</v>
      </c>
      <c r="AI386" s="40">
        <f>SUMIF(Entrada_Dados_Ano_2012!$C$264:$C$501,D386,Entrada_Dados_Ano_2012!$AM$264:$AM$501)</f>
        <v>0</v>
      </c>
      <c r="AJ386" s="145">
        <f>SUMIF(Entrada_Dados_Ano_2012!$C$264:$C$501,D386,Entrada_Dados_Ano_2012!$AN$264:$AN$501)</f>
        <v>0</v>
      </c>
      <c r="AK386" s="142">
        <f>SUMIF(Entrada_Dados_Ano_2012!$C$264:$C$501,D386,Entrada_Dados_Ano_2012!$AT$264:$AT$501)</f>
        <v>0</v>
      </c>
      <c r="AL386" s="40">
        <f>SUMIF(Entrada_Dados_Ano_2012!$C$264:$C$501,D386,Entrada_Dados_Ano_2012!$AU$264:$AU$501)</f>
        <v>280</v>
      </c>
      <c r="AM386" s="40">
        <f>SUMIF(Entrada_Dados_Ano_2012!$C$264:$C$501,D386,Entrada_Dados_Ano_2012!$AV$264:$AV$501)</f>
        <v>0</v>
      </c>
      <c r="AN386" s="40">
        <f>SUMIF(Entrada_Dados_Ano_2012!$C$264:$C$501,D386,Entrada_Dados_Ano_2012!$AW$264:$AW$501)</f>
        <v>0</v>
      </c>
      <c r="AO386" s="40">
        <f>SUMIF(Entrada_Dados_Ano_2012!$C$264:$C$501,D386,Entrada_Dados_Ano_2012!$AX$264:$AX$501)</f>
        <v>0</v>
      </c>
      <c r="AP386" s="40">
        <f>SUMIF(Entrada_Dados_Ano_2012!$C$264:$C$501,D386,Entrada_Dados_Ano_2012!$AY$264:$AY$501)</f>
        <v>0</v>
      </c>
      <c r="AQ386" s="40">
        <f>SUMIF(Entrada_Dados_Ano_2012!$C$264:$C$501,D386,Entrada_Dados_Ano_2012!$AZ$264:$AZ$501)</f>
        <v>0</v>
      </c>
      <c r="AR386" s="40">
        <f>SUMIF(Entrada_Dados_Ano_2012!$C$264:$C$501,D386,Entrada_Dados_Ano_2012!$BA$264:$BA$501)</f>
        <v>1032</v>
      </c>
      <c r="AS386" s="40">
        <f>SUMIF(Entrada_Dados_Ano_2012!$C$264:$C$501,D386,Entrada_Dados_Ano_2012!$BB$264:$BB$501)</f>
        <v>0</v>
      </c>
      <c r="AT386" s="40">
        <f>SUMIF(Entrada_Dados_Ano_2012!$C$264:$C$501,D386,Entrada_Dados_Ano_2012!$BC$264:$BC$501)</f>
        <v>0</v>
      </c>
      <c r="AU386" s="40">
        <f>SUMIF(Entrada_Dados_Ano_2012!$C$264:$C$501,D386,Entrada_Dados_Ano_2012!$BD$264:$BD$501)</f>
        <v>50</v>
      </c>
      <c r="AV386" s="40">
        <f>SUMIF(Entrada_Dados_Ano_2012!$C$264:$C$501,D386,Entrada_Dados_Ano_2012!$BE$264:$BE$501)</f>
        <v>0</v>
      </c>
      <c r="AW386" s="40">
        <f>SUMIF(Entrada_Dados_Ano_2012!$C$264:$C$501,D386,Entrada_Dados_Ano_2012!$BF$264:$BF$501)</f>
        <v>0</v>
      </c>
      <c r="AX386" s="40">
        <f>SUMIF(Entrada_Dados_Ano_2012!$C$264:$C$501,D386,Entrada_Dados_Ano_2012!$BG$264:$BG$501)</f>
        <v>0</v>
      </c>
      <c r="AY386" s="40">
        <f>SUMIF(Entrada_Dados_Ano_2012!$C$264:$C$501,D386,Entrada_Dados_Ano_2012!$BH$264:$BH$501)</f>
        <v>0</v>
      </c>
      <c r="AZ386" s="40">
        <f>SUMIF(Entrada_Dados_Ano_2012!$C$264:$C$501,D386,Entrada_Dados_Ano_2012!$BI$264:$BI$501)</f>
        <v>0</v>
      </c>
      <c r="BA386" s="55"/>
    </row>
    <row r="387" spans="1:53" ht="12.75" customHeight="1" x14ac:dyDescent="0.2">
      <c r="A387" s="123"/>
      <c r="B387" s="124">
        <v>126</v>
      </c>
      <c r="C387" s="121" t="s">
        <v>399</v>
      </c>
      <c r="D387" s="126" t="s">
        <v>174</v>
      </c>
      <c r="E387" s="40">
        <f>SUMIF(Entrada_Dados_Ano_2012!$C$264:$C$501,D387,Entrada_Dados_Ano_2012!$D$264:$D$501)</f>
        <v>0</v>
      </c>
      <c r="F387" s="40">
        <f>SUMIF(Entrada_Dados_Ano_2012!$C$264:$C$501,D387,Entrada_Dados_Ano_2012!$E$264:$E$501)</f>
        <v>0</v>
      </c>
      <c r="G387" s="40">
        <f>SUMIF(Entrada_Dados_Ano_2012!$C$264:$C$501,D387,Entrada_Dados_Ano_2012!$F$264:$F$501)</f>
        <v>0</v>
      </c>
      <c r="H387" s="40">
        <f>SUMIF(Entrada_Dados_Ano_2012!$C$264:$C$501,D387,Entrada_Dados_Ano_2012!$G$264:$G$501)</f>
        <v>0</v>
      </c>
      <c r="I387" s="40">
        <f>SUMIF(Entrada_Dados_Ano_2012!$C$264:$C$501,D387,Entrada_Dados_Ano_2012!$H$264:$H$501)</f>
        <v>0</v>
      </c>
      <c r="J387" s="40">
        <f>SUMIF(Entrada_Dados_Ano_2012!$C$264:$C$501,D387,Entrada_Dados_Ano_2012!$I$264:$I$501)</f>
        <v>0</v>
      </c>
      <c r="K387" s="40">
        <f>SUMIF(Entrada_Dados_Ano_2012!$C$264:$C$501,D387,Entrada_Dados_Ano_2012!$J$264:$J$501)</f>
        <v>0</v>
      </c>
      <c r="L387" s="40">
        <f>SUMIF(Entrada_Dados_Ano_2012!$C$264:$C$501,D387,Entrada_Dados_Ano_2012!$K$264:$K$501)</f>
        <v>0</v>
      </c>
      <c r="M387" s="40">
        <f>SUMIF(Entrada_Dados_Ano_2012!$C$264:$C$501,D387,Entrada_Dados_Ano_2012!$L$264:$L$501)</f>
        <v>0</v>
      </c>
      <c r="N387" s="40">
        <f>SUMIF(Entrada_Dados_Ano_2012!$C$264:$C$501,D387,Entrada_Dados_Ano_2012!$M$264:$M$501)</f>
        <v>0</v>
      </c>
      <c r="O387" s="40">
        <f>SUMIF(Entrada_Dados_Ano_2012!$C$264:$C$501,D387,Entrada_Dados_Ano_2012!$N$264:$N$501)</f>
        <v>0</v>
      </c>
      <c r="P387" s="40">
        <f>SUMIF(Entrada_Dados_Ano_2012!$C$264:$C$501,D387,Entrada_Dados_Ano_2012!$O$264:$O$501)</f>
        <v>0</v>
      </c>
      <c r="Q387" s="40">
        <f>SUMIF(Entrada_Dados_Ano_2012!$C$264:$C$501,D387,Entrada_Dados_Ano_2012!$P$264:$P$501)</f>
        <v>0</v>
      </c>
      <c r="R387" s="40">
        <f>SUMIF(Entrada_Dados_Ano_2012!$C$264:$C$501,D387,Entrada_Dados_Ano_2012!$Q$264:$Q$501)</f>
        <v>0</v>
      </c>
      <c r="S387" s="40">
        <f>SUMIF(Entrada_Dados_Ano_2012!$C$264:$C$501,D387,Entrada_Dados_Ano_2012!$R$264:$R$501)</f>
        <v>0</v>
      </c>
      <c r="T387" s="145">
        <f>SUMIF(Entrada_Dados_Ano_2012!$C$264:$C$501,D387,Entrada_Dados_Ano_2012!$S$264:$S$501)</f>
        <v>0</v>
      </c>
      <c r="U387" s="142">
        <f>SUMIF(Entrada_Dados_Ano_2012!$C$264:$C$501,D387,Entrada_Dados_Ano_2012!$Y$264:$Y$501)</f>
        <v>0</v>
      </c>
      <c r="V387" s="40">
        <f>SUMIF(Entrada_Dados_Ano_2012!$C$264:$C$501,D387,Entrada_Dados_Ano_2012!$Z$264:$Z$501)</f>
        <v>0</v>
      </c>
      <c r="W387" s="40">
        <f>SUMIF(Entrada_Dados_Ano_2012!$C$264:$C$501,D387,Entrada_Dados_Ano_2012!$AA$264:$AA$501)</f>
        <v>0</v>
      </c>
      <c r="X387" s="40">
        <f>SUMIF(Entrada_Dados_Ano_2012!$C$264:$C$501,D387,Entrada_Dados_Ano_2012!$AB$264:$AB$501)</f>
        <v>0</v>
      </c>
      <c r="Y387" s="40">
        <f>SUMIF(Entrada_Dados_Ano_2012!$C$264:$C$501,D387,Entrada_Dados_Ano_2012!$AC$264:$AC$501)</f>
        <v>0</v>
      </c>
      <c r="Z387" s="40">
        <f>SUMIF(Entrada_Dados_Ano_2012!$C$264:$C$501,D387,Entrada_Dados_Ano_2012!$AD$264:$AD$501)</f>
        <v>0</v>
      </c>
      <c r="AA387" s="40">
        <f>SUMIF(Entrada_Dados_Ano_2012!$C$264:$C$501,D387,Entrada_Dados_Ano_2012!$AE$264:$AE$501)</f>
        <v>0</v>
      </c>
      <c r="AB387" s="40">
        <f>SUMIF(Entrada_Dados_Ano_2012!$C$264:$C$501,D387,Entrada_Dados_Ano_2012!$AF$264:$AF$501)</f>
        <v>0</v>
      </c>
      <c r="AC387" s="40">
        <f>SUMIF(Entrada_Dados_Ano_2012!$C$264:$C$501,D387,Entrada_Dados_Ano_2012!$AG$264:$AG$501)</f>
        <v>0</v>
      </c>
      <c r="AD387" s="40">
        <f>SUMIF(Entrada_Dados_Ano_2012!$C$264:$C$501,D387,Entrada_Dados_Ano_2012!$AH$264:$AH$501)</f>
        <v>0</v>
      </c>
      <c r="AE387" s="40">
        <f>SUMIF(Entrada_Dados_Ano_2012!$C$264:$C$501,D387,Entrada_Dados_Ano_2012!$AI$264:$AI$501)</f>
        <v>0</v>
      </c>
      <c r="AF387" s="40">
        <f>SUMIF(Entrada_Dados_Ano_2012!$C$264:$C$501,D387,Entrada_Dados_Ano_2012!$AJ$264:$AJ$501)</f>
        <v>0</v>
      </c>
      <c r="AG387" s="40">
        <f>SUMIF(Entrada_Dados_Ano_2012!$C$264:$C$501,D387,Entrada_Dados_Ano_2012!$AK$264:$AK$501)</f>
        <v>0</v>
      </c>
      <c r="AH387" s="40">
        <f>SUMIF(Entrada_Dados_Ano_2012!$C$264:$C$501,D387,Entrada_Dados_Ano_2012!$AL$264:$AL$501)</f>
        <v>0</v>
      </c>
      <c r="AI387" s="40">
        <f>SUMIF(Entrada_Dados_Ano_2012!$C$264:$C$501,D387,Entrada_Dados_Ano_2012!$AM$264:$AM$501)</f>
        <v>0</v>
      </c>
      <c r="AJ387" s="145">
        <f>SUMIF(Entrada_Dados_Ano_2012!$C$264:$C$501,D387,Entrada_Dados_Ano_2012!$AN$264:$AN$501)</f>
        <v>0</v>
      </c>
      <c r="AK387" s="142">
        <f>SUMIF(Entrada_Dados_Ano_2012!$C$264:$C$501,D387,Entrada_Dados_Ano_2012!$AT$264:$AT$501)</f>
        <v>0</v>
      </c>
      <c r="AL387" s="40">
        <f>SUMIF(Entrada_Dados_Ano_2012!$C$264:$C$501,D387,Entrada_Dados_Ano_2012!$AU$264:$AU$501)</f>
        <v>0</v>
      </c>
      <c r="AM387" s="40">
        <f>SUMIF(Entrada_Dados_Ano_2012!$C$264:$C$501,D387,Entrada_Dados_Ano_2012!$AV$264:$AV$501)</f>
        <v>0</v>
      </c>
      <c r="AN387" s="40">
        <f>SUMIF(Entrada_Dados_Ano_2012!$C$264:$C$501,D387,Entrada_Dados_Ano_2012!$AW$264:$AW$501)</f>
        <v>0</v>
      </c>
      <c r="AO387" s="40">
        <f>SUMIF(Entrada_Dados_Ano_2012!$C$264:$C$501,D387,Entrada_Dados_Ano_2012!$AX$264:$AX$501)</f>
        <v>0</v>
      </c>
      <c r="AP387" s="40">
        <f>SUMIF(Entrada_Dados_Ano_2012!$C$264:$C$501,D387,Entrada_Dados_Ano_2012!$AY$264:$AY$501)</f>
        <v>0</v>
      </c>
      <c r="AQ387" s="40">
        <f>SUMIF(Entrada_Dados_Ano_2012!$C$264:$C$501,D387,Entrada_Dados_Ano_2012!$AZ$264:$AZ$501)</f>
        <v>0</v>
      </c>
      <c r="AR387" s="40">
        <f>SUMIF(Entrada_Dados_Ano_2012!$C$264:$C$501,D387,Entrada_Dados_Ano_2012!$BA$264:$BA$501)</f>
        <v>0</v>
      </c>
      <c r="AS387" s="40">
        <f>SUMIF(Entrada_Dados_Ano_2012!$C$264:$C$501,D387,Entrada_Dados_Ano_2012!$BB$264:$BB$501)</f>
        <v>0</v>
      </c>
      <c r="AT387" s="40">
        <f>SUMIF(Entrada_Dados_Ano_2012!$C$264:$C$501,D387,Entrada_Dados_Ano_2012!$BC$264:$BC$501)</f>
        <v>0</v>
      </c>
      <c r="AU387" s="40">
        <f>SUMIF(Entrada_Dados_Ano_2012!$C$264:$C$501,D387,Entrada_Dados_Ano_2012!$BD$264:$BD$501)</f>
        <v>0</v>
      </c>
      <c r="AV387" s="40">
        <f>SUMIF(Entrada_Dados_Ano_2012!$C$264:$C$501,D387,Entrada_Dados_Ano_2012!$BE$264:$BE$501)</f>
        <v>0</v>
      </c>
      <c r="AW387" s="40">
        <f>SUMIF(Entrada_Dados_Ano_2012!$C$264:$C$501,D387,Entrada_Dados_Ano_2012!$BF$264:$BF$501)</f>
        <v>0</v>
      </c>
      <c r="AX387" s="40">
        <f>SUMIF(Entrada_Dados_Ano_2012!$C$264:$C$501,D387,Entrada_Dados_Ano_2012!$BG$264:$BG$501)</f>
        <v>0</v>
      </c>
      <c r="AY387" s="40">
        <f>SUMIF(Entrada_Dados_Ano_2012!$C$264:$C$501,D387,Entrada_Dados_Ano_2012!$BH$264:$BH$501)</f>
        <v>0</v>
      </c>
      <c r="AZ387" s="40">
        <f>SUMIF(Entrada_Dados_Ano_2012!$C$264:$C$501,D387,Entrada_Dados_Ano_2012!$BI$264:$BI$501)</f>
        <v>0</v>
      </c>
      <c r="BA387" s="55"/>
    </row>
    <row r="388" spans="1:53" ht="12.75" customHeight="1" x14ac:dyDescent="0.2">
      <c r="A388" s="123"/>
      <c r="B388" s="124">
        <v>127</v>
      </c>
      <c r="C388" s="121" t="s">
        <v>400</v>
      </c>
      <c r="D388" s="126" t="s">
        <v>175</v>
      </c>
      <c r="E388" s="40">
        <f>SUMIF(Entrada_Dados_Ano_2012!$C$264:$C$501,D388,Entrada_Dados_Ano_2012!$D$264:$D$501)</f>
        <v>0</v>
      </c>
      <c r="F388" s="40">
        <f>SUMIF(Entrada_Dados_Ano_2012!$C$264:$C$501,D388,Entrada_Dados_Ano_2012!$E$264:$E$501)</f>
        <v>0</v>
      </c>
      <c r="G388" s="40">
        <f>SUMIF(Entrada_Dados_Ano_2012!$C$264:$C$501,D388,Entrada_Dados_Ano_2012!$F$264:$F$501)</f>
        <v>0</v>
      </c>
      <c r="H388" s="40">
        <f>SUMIF(Entrada_Dados_Ano_2012!$C$264:$C$501,D388,Entrada_Dados_Ano_2012!$G$264:$G$501)</f>
        <v>0</v>
      </c>
      <c r="I388" s="40">
        <f>SUMIF(Entrada_Dados_Ano_2012!$C$264:$C$501,D388,Entrada_Dados_Ano_2012!$H$264:$H$501)</f>
        <v>2</v>
      </c>
      <c r="J388" s="40">
        <f>SUMIF(Entrada_Dados_Ano_2012!$C$264:$C$501,D388,Entrada_Dados_Ano_2012!$I$264:$I$501)</f>
        <v>0</v>
      </c>
      <c r="K388" s="40">
        <f>SUMIF(Entrada_Dados_Ano_2012!$C$264:$C$501,D388,Entrada_Dados_Ano_2012!$J$264:$J$501)</f>
        <v>0</v>
      </c>
      <c r="L388" s="40">
        <f>SUMIF(Entrada_Dados_Ano_2012!$C$264:$C$501,D388,Entrada_Dados_Ano_2012!$K$264:$K$501)</f>
        <v>0</v>
      </c>
      <c r="M388" s="40">
        <f>SUMIF(Entrada_Dados_Ano_2012!$C$264:$C$501,D388,Entrada_Dados_Ano_2012!$L$264:$L$501)</f>
        <v>0</v>
      </c>
      <c r="N388" s="40">
        <f>SUMIF(Entrada_Dados_Ano_2012!$C$264:$C$501,D388,Entrada_Dados_Ano_2012!$M$264:$M$501)</f>
        <v>0</v>
      </c>
      <c r="O388" s="40">
        <f>SUMIF(Entrada_Dados_Ano_2012!$C$264:$C$501,D388,Entrada_Dados_Ano_2012!$N$264:$N$501)</f>
        <v>0</v>
      </c>
      <c r="P388" s="40">
        <f>SUMIF(Entrada_Dados_Ano_2012!$C$264:$C$501,D388,Entrada_Dados_Ano_2012!$O$264:$O$501)</f>
        <v>0</v>
      </c>
      <c r="Q388" s="40">
        <f>SUMIF(Entrada_Dados_Ano_2012!$C$264:$C$501,D388,Entrada_Dados_Ano_2012!$P$264:$P$501)</f>
        <v>0</v>
      </c>
      <c r="R388" s="40">
        <f>SUMIF(Entrada_Dados_Ano_2012!$C$264:$C$501,D388,Entrada_Dados_Ano_2012!$Q$264:$Q$501)</f>
        <v>0</v>
      </c>
      <c r="S388" s="40">
        <f>SUMIF(Entrada_Dados_Ano_2012!$C$264:$C$501,D388,Entrada_Dados_Ano_2012!$R$264:$R$501)</f>
        <v>0</v>
      </c>
      <c r="T388" s="145">
        <f>SUMIF(Entrada_Dados_Ano_2012!$C$264:$C$501,D388,Entrada_Dados_Ano_2012!$S$264:$S$501)</f>
        <v>1</v>
      </c>
      <c r="U388" s="142">
        <f>SUMIF(Entrada_Dados_Ano_2012!$C$264:$C$501,D388,Entrada_Dados_Ano_2012!$Y$264:$Y$501)</f>
        <v>0</v>
      </c>
      <c r="V388" s="40">
        <f>SUMIF(Entrada_Dados_Ano_2012!$C$264:$C$501,D388,Entrada_Dados_Ano_2012!$Z$264:$Z$501)</f>
        <v>0</v>
      </c>
      <c r="W388" s="40">
        <f>SUMIF(Entrada_Dados_Ano_2012!$C$264:$C$501,D388,Entrada_Dados_Ano_2012!$AA$264:$AA$501)</f>
        <v>0</v>
      </c>
      <c r="X388" s="40">
        <f>SUMIF(Entrada_Dados_Ano_2012!$C$264:$C$501,D388,Entrada_Dados_Ano_2012!$AB$264:$AB$501)</f>
        <v>0</v>
      </c>
      <c r="Y388" s="40">
        <f>SUMIF(Entrada_Dados_Ano_2012!$C$264:$C$501,D388,Entrada_Dados_Ano_2012!$AC$264:$AC$501)</f>
        <v>2</v>
      </c>
      <c r="Z388" s="40">
        <f>SUMIF(Entrada_Dados_Ano_2012!$C$264:$C$501,D388,Entrada_Dados_Ano_2012!$AD$264:$AD$501)</f>
        <v>0</v>
      </c>
      <c r="AA388" s="40">
        <f>SUMIF(Entrada_Dados_Ano_2012!$C$264:$C$501,D388,Entrada_Dados_Ano_2012!$AE$264:$AE$501)</f>
        <v>0</v>
      </c>
      <c r="AB388" s="40">
        <f>SUMIF(Entrada_Dados_Ano_2012!$C$264:$C$501,D388,Entrada_Dados_Ano_2012!$AF$264:$AF$501)</f>
        <v>0</v>
      </c>
      <c r="AC388" s="40">
        <f>SUMIF(Entrada_Dados_Ano_2012!$C$264:$C$501,D388,Entrada_Dados_Ano_2012!$AG$264:$AG$501)</f>
        <v>0</v>
      </c>
      <c r="AD388" s="40">
        <f>SUMIF(Entrada_Dados_Ano_2012!$C$264:$C$501,D388,Entrada_Dados_Ano_2012!$AH$264:$AH$501)</f>
        <v>0</v>
      </c>
      <c r="AE388" s="40">
        <f>SUMIF(Entrada_Dados_Ano_2012!$C$264:$C$501,D388,Entrada_Dados_Ano_2012!$AI$264:$AI$501)</f>
        <v>0</v>
      </c>
      <c r="AF388" s="40">
        <f>SUMIF(Entrada_Dados_Ano_2012!$C$264:$C$501,D388,Entrada_Dados_Ano_2012!$AJ$264:$AJ$501)</f>
        <v>0</v>
      </c>
      <c r="AG388" s="40">
        <f>SUMIF(Entrada_Dados_Ano_2012!$C$264:$C$501,D388,Entrada_Dados_Ano_2012!$AK$264:$AK$501)</f>
        <v>0</v>
      </c>
      <c r="AH388" s="40">
        <f>SUMIF(Entrada_Dados_Ano_2012!$C$264:$C$501,D388,Entrada_Dados_Ano_2012!$AL$264:$AL$501)</f>
        <v>0</v>
      </c>
      <c r="AI388" s="40">
        <f>SUMIF(Entrada_Dados_Ano_2012!$C$264:$C$501,D388,Entrada_Dados_Ano_2012!$AM$264:$AM$501)</f>
        <v>0</v>
      </c>
      <c r="AJ388" s="145">
        <f>SUMIF(Entrada_Dados_Ano_2012!$C$264:$C$501,D388,Entrada_Dados_Ano_2012!$AN$264:$AN$501)</f>
        <v>1</v>
      </c>
      <c r="AK388" s="142">
        <f>SUMIF(Entrada_Dados_Ano_2012!$C$264:$C$501,D388,Entrada_Dados_Ano_2012!$AT$264:$AT$501)</f>
        <v>0</v>
      </c>
      <c r="AL388" s="40">
        <f>SUMIF(Entrada_Dados_Ano_2012!$C$264:$C$501,D388,Entrada_Dados_Ano_2012!$AU$264:$AU$501)</f>
        <v>0</v>
      </c>
      <c r="AM388" s="40">
        <f>SUMIF(Entrada_Dados_Ano_2012!$C$264:$C$501,D388,Entrada_Dados_Ano_2012!$AV$264:$AV$501)</f>
        <v>0</v>
      </c>
      <c r="AN388" s="40">
        <f>SUMIF(Entrada_Dados_Ano_2012!$C$264:$C$501,D388,Entrada_Dados_Ano_2012!$AW$264:$AW$501)</f>
        <v>0</v>
      </c>
      <c r="AO388" s="40">
        <f>SUMIF(Entrada_Dados_Ano_2012!$C$264:$C$501,D388,Entrada_Dados_Ano_2012!$AX$264:$AX$501)</f>
        <v>17</v>
      </c>
      <c r="AP388" s="40">
        <f>SUMIF(Entrada_Dados_Ano_2012!$C$264:$C$501,D388,Entrada_Dados_Ano_2012!$AY$264:$AY$501)</f>
        <v>0</v>
      </c>
      <c r="AQ388" s="40">
        <f>SUMIF(Entrada_Dados_Ano_2012!$C$264:$C$501,D388,Entrada_Dados_Ano_2012!$AZ$264:$AZ$501)</f>
        <v>0</v>
      </c>
      <c r="AR388" s="40">
        <f>SUMIF(Entrada_Dados_Ano_2012!$C$264:$C$501,D388,Entrada_Dados_Ano_2012!$BA$264:$BA$501)</f>
        <v>0</v>
      </c>
      <c r="AS388" s="40">
        <f>SUMIF(Entrada_Dados_Ano_2012!$C$264:$C$501,D388,Entrada_Dados_Ano_2012!$BB$264:$BB$501)</f>
        <v>0</v>
      </c>
      <c r="AT388" s="40">
        <f>SUMIF(Entrada_Dados_Ano_2012!$C$264:$C$501,D388,Entrada_Dados_Ano_2012!$BC$264:$BC$501)</f>
        <v>0</v>
      </c>
      <c r="AU388" s="40">
        <f>SUMIF(Entrada_Dados_Ano_2012!$C$264:$C$501,D388,Entrada_Dados_Ano_2012!$BD$264:$BD$501)</f>
        <v>0</v>
      </c>
      <c r="AV388" s="40">
        <f>SUMIF(Entrada_Dados_Ano_2012!$C$264:$C$501,D388,Entrada_Dados_Ano_2012!$BE$264:$BE$501)</f>
        <v>0</v>
      </c>
      <c r="AW388" s="40">
        <f>SUMIF(Entrada_Dados_Ano_2012!$C$264:$C$501,D388,Entrada_Dados_Ano_2012!$BF$264:$BF$501)</f>
        <v>0</v>
      </c>
      <c r="AX388" s="40">
        <f>SUMIF(Entrada_Dados_Ano_2012!$C$264:$C$501,D388,Entrada_Dados_Ano_2012!$BG$264:$BG$501)</f>
        <v>0</v>
      </c>
      <c r="AY388" s="40">
        <f>SUMIF(Entrada_Dados_Ano_2012!$C$264:$C$501,D388,Entrada_Dados_Ano_2012!$BH$264:$BH$501)</f>
        <v>0</v>
      </c>
      <c r="AZ388" s="40">
        <f>SUMIF(Entrada_Dados_Ano_2012!$C$264:$C$501,D388,Entrada_Dados_Ano_2012!$BI$264:$BI$501)</f>
        <v>25</v>
      </c>
      <c r="BA388" s="55"/>
    </row>
    <row r="389" spans="1:53" ht="12.75" customHeight="1" x14ac:dyDescent="0.2">
      <c r="A389" s="123"/>
      <c r="B389" s="124">
        <v>128</v>
      </c>
      <c r="C389" s="121" t="s">
        <v>13</v>
      </c>
      <c r="D389" s="126" t="s">
        <v>35</v>
      </c>
      <c r="E389" s="40">
        <f>SUMIF(Entrada_Dados_Ano_2012!$C$264:$C$501,D389,Entrada_Dados_Ano_2012!$D$264:$D$501)</f>
        <v>0</v>
      </c>
      <c r="F389" s="40">
        <f>SUMIF(Entrada_Dados_Ano_2012!$C$264:$C$501,D389,Entrada_Dados_Ano_2012!$E$264:$E$501)</f>
        <v>780</v>
      </c>
      <c r="G389" s="40">
        <f>SUMIF(Entrada_Dados_Ano_2012!$C$264:$C$501,D389,Entrada_Dados_Ano_2012!$F$264:$F$501)</f>
        <v>0</v>
      </c>
      <c r="H389" s="40">
        <f>SUMIF(Entrada_Dados_Ano_2012!$C$264:$C$501,D389,Entrada_Dados_Ano_2012!$G$264:$G$501)</f>
        <v>0</v>
      </c>
      <c r="I389" s="40">
        <f>SUMIF(Entrada_Dados_Ano_2012!$C$264:$C$501,D389,Entrada_Dados_Ano_2012!$H$264:$H$501)</f>
        <v>1</v>
      </c>
      <c r="J389" s="40">
        <f>SUMIF(Entrada_Dados_Ano_2012!$C$264:$C$501,D389,Entrada_Dados_Ano_2012!$I$264:$I$501)</f>
        <v>0</v>
      </c>
      <c r="K389" s="40">
        <f>SUMIF(Entrada_Dados_Ano_2012!$C$264:$C$501,D389,Entrada_Dados_Ano_2012!$J$264:$J$501)</f>
        <v>0</v>
      </c>
      <c r="L389" s="40">
        <f>SUMIF(Entrada_Dados_Ano_2012!$C$264:$C$501,D389,Entrada_Dados_Ano_2012!$K$264:$K$501)</f>
        <v>10</v>
      </c>
      <c r="M389" s="40">
        <f>SUMIF(Entrada_Dados_Ano_2012!$C$264:$C$501,D389,Entrada_Dados_Ano_2012!$L$264:$L$501)</f>
        <v>0</v>
      </c>
      <c r="N389" s="40">
        <f>SUMIF(Entrada_Dados_Ano_2012!$C$264:$C$501,D389,Entrada_Dados_Ano_2012!$M$264:$M$501)</f>
        <v>0</v>
      </c>
      <c r="O389" s="40">
        <f>SUMIF(Entrada_Dados_Ano_2012!$C$264:$C$501,D389,Entrada_Dados_Ano_2012!$N$264:$N$501)</f>
        <v>0</v>
      </c>
      <c r="P389" s="40">
        <f>SUMIF(Entrada_Dados_Ano_2012!$C$264:$C$501,D389,Entrada_Dados_Ano_2012!$O$264:$O$501)</f>
        <v>0</v>
      </c>
      <c r="Q389" s="40">
        <f>SUMIF(Entrada_Dados_Ano_2012!$C$264:$C$501,D389,Entrada_Dados_Ano_2012!$P$264:$P$501)</f>
        <v>0</v>
      </c>
      <c r="R389" s="40">
        <f>SUMIF(Entrada_Dados_Ano_2012!$C$264:$C$501,D389,Entrada_Dados_Ano_2012!$Q$264:$Q$501)</f>
        <v>0</v>
      </c>
      <c r="S389" s="40">
        <f>SUMIF(Entrada_Dados_Ano_2012!$C$264:$C$501,D389,Entrada_Dados_Ano_2012!$R$264:$R$501)</f>
        <v>0</v>
      </c>
      <c r="T389" s="145">
        <f>SUMIF(Entrada_Dados_Ano_2012!$C$264:$C$501,D389,Entrada_Dados_Ano_2012!$S$264:$S$501)</f>
        <v>0</v>
      </c>
      <c r="U389" s="142">
        <f>SUMIF(Entrada_Dados_Ano_2012!$C$264:$C$501,D389,Entrada_Dados_Ano_2012!$Y$264:$Y$501)</f>
        <v>0</v>
      </c>
      <c r="V389" s="40">
        <f>SUMIF(Entrada_Dados_Ano_2012!$C$264:$C$501,D389,Entrada_Dados_Ano_2012!$Z$264:$Z$501)</f>
        <v>780</v>
      </c>
      <c r="W389" s="40">
        <f>SUMIF(Entrada_Dados_Ano_2012!$C$264:$C$501,D389,Entrada_Dados_Ano_2012!$AA$264:$AA$501)</f>
        <v>0</v>
      </c>
      <c r="X389" s="40">
        <f>SUMIF(Entrada_Dados_Ano_2012!$C$264:$C$501,D389,Entrada_Dados_Ano_2012!$AB$264:$AB$501)</f>
        <v>0</v>
      </c>
      <c r="Y389" s="40">
        <f>SUMIF(Entrada_Dados_Ano_2012!$C$264:$C$501,D389,Entrada_Dados_Ano_2012!$AC$264:$AC$501)</f>
        <v>1</v>
      </c>
      <c r="Z389" s="40">
        <f>SUMIF(Entrada_Dados_Ano_2012!$C$264:$C$501,D389,Entrada_Dados_Ano_2012!$AD$264:$AD$501)</f>
        <v>0</v>
      </c>
      <c r="AA389" s="40">
        <f>SUMIF(Entrada_Dados_Ano_2012!$C$264:$C$501,D389,Entrada_Dados_Ano_2012!$AE$264:$AE$501)</f>
        <v>0</v>
      </c>
      <c r="AB389" s="40">
        <f>SUMIF(Entrada_Dados_Ano_2012!$C$264:$C$501,D389,Entrada_Dados_Ano_2012!$AF$264:$AF$501)</f>
        <v>10</v>
      </c>
      <c r="AC389" s="40">
        <f>SUMIF(Entrada_Dados_Ano_2012!$C$264:$C$501,D389,Entrada_Dados_Ano_2012!$AG$264:$AG$501)</f>
        <v>0</v>
      </c>
      <c r="AD389" s="40">
        <f>SUMIF(Entrada_Dados_Ano_2012!$C$264:$C$501,D389,Entrada_Dados_Ano_2012!$AH$264:$AH$501)</f>
        <v>0</v>
      </c>
      <c r="AE389" s="40">
        <f>SUMIF(Entrada_Dados_Ano_2012!$C$264:$C$501,D389,Entrada_Dados_Ano_2012!$AI$264:$AI$501)</f>
        <v>0</v>
      </c>
      <c r="AF389" s="40">
        <f>SUMIF(Entrada_Dados_Ano_2012!$C$264:$C$501,D389,Entrada_Dados_Ano_2012!$AJ$264:$AJ$501)</f>
        <v>0</v>
      </c>
      <c r="AG389" s="40">
        <f>SUMIF(Entrada_Dados_Ano_2012!$C$264:$C$501,D389,Entrada_Dados_Ano_2012!$AK$264:$AK$501)</f>
        <v>0</v>
      </c>
      <c r="AH389" s="40">
        <f>SUMIF(Entrada_Dados_Ano_2012!$C$264:$C$501,D389,Entrada_Dados_Ano_2012!$AL$264:$AL$501)</f>
        <v>0</v>
      </c>
      <c r="AI389" s="40">
        <f>SUMIF(Entrada_Dados_Ano_2012!$C$264:$C$501,D389,Entrada_Dados_Ano_2012!$AM$264:$AM$501)</f>
        <v>0</v>
      </c>
      <c r="AJ389" s="145">
        <f>SUMIF(Entrada_Dados_Ano_2012!$C$264:$C$501,D389,Entrada_Dados_Ano_2012!$AN$264:$AN$501)</f>
        <v>0</v>
      </c>
      <c r="AK389" s="142">
        <f>SUMIF(Entrada_Dados_Ano_2012!$C$264:$C$501,D389,Entrada_Dados_Ano_2012!$AT$264:$AT$501)</f>
        <v>0</v>
      </c>
      <c r="AL389" s="40">
        <f>SUMIF(Entrada_Dados_Ano_2012!$C$264:$C$501,D389,Entrada_Dados_Ano_2012!$AU$264:$AU$501)</f>
        <v>6630</v>
      </c>
      <c r="AM389" s="40">
        <f>SUMIF(Entrada_Dados_Ano_2012!$C$264:$C$501,D389,Entrada_Dados_Ano_2012!$AV$264:$AV$501)</f>
        <v>0</v>
      </c>
      <c r="AN389" s="40">
        <f>SUMIF(Entrada_Dados_Ano_2012!$C$264:$C$501,D389,Entrada_Dados_Ano_2012!$AW$264:$AW$501)</f>
        <v>0</v>
      </c>
      <c r="AO389" s="40">
        <f>SUMIF(Entrada_Dados_Ano_2012!$C$264:$C$501,D389,Entrada_Dados_Ano_2012!$AX$264:$AX$501)</f>
        <v>9</v>
      </c>
      <c r="AP389" s="40">
        <f>SUMIF(Entrada_Dados_Ano_2012!$C$264:$C$501,D389,Entrada_Dados_Ano_2012!$AY$264:$AY$501)</f>
        <v>0</v>
      </c>
      <c r="AQ389" s="40">
        <f>SUMIF(Entrada_Dados_Ano_2012!$C$264:$C$501,D389,Entrada_Dados_Ano_2012!$AZ$264:$AZ$501)</f>
        <v>0</v>
      </c>
      <c r="AR389" s="40">
        <f>SUMIF(Entrada_Dados_Ano_2012!$C$264:$C$501,D389,Entrada_Dados_Ano_2012!$BA$264:$BA$501)</f>
        <v>120</v>
      </c>
      <c r="AS389" s="40">
        <f>SUMIF(Entrada_Dados_Ano_2012!$C$264:$C$501,D389,Entrada_Dados_Ano_2012!$BB$264:$BB$501)</f>
        <v>0</v>
      </c>
      <c r="AT389" s="40">
        <f>SUMIF(Entrada_Dados_Ano_2012!$C$264:$C$501,D389,Entrada_Dados_Ano_2012!$BC$264:$BC$501)</f>
        <v>0</v>
      </c>
      <c r="AU389" s="40">
        <f>SUMIF(Entrada_Dados_Ano_2012!$C$264:$C$501,D389,Entrada_Dados_Ano_2012!$BD$264:$BD$501)</f>
        <v>0</v>
      </c>
      <c r="AV389" s="40">
        <f>SUMIF(Entrada_Dados_Ano_2012!$C$264:$C$501,D389,Entrada_Dados_Ano_2012!$BE$264:$BE$501)</f>
        <v>0</v>
      </c>
      <c r="AW389" s="40">
        <f>SUMIF(Entrada_Dados_Ano_2012!$C$264:$C$501,D389,Entrada_Dados_Ano_2012!$BF$264:$BF$501)</f>
        <v>0</v>
      </c>
      <c r="AX389" s="40">
        <f>SUMIF(Entrada_Dados_Ano_2012!$C$264:$C$501,D389,Entrada_Dados_Ano_2012!$BG$264:$BG$501)</f>
        <v>0</v>
      </c>
      <c r="AY389" s="40">
        <f>SUMIF(Entrada_Dados_Ano_2012!$C$264:$C$501,D389,Entrada_Dados_Ano_2012!$BH$264:$BH$501)</f>
        <v>0</v>
      </c>
      <c r="AZ389" s="40">
        <f>SUMIF(Entrada_Dados_Ano_2012!$C$264:$C$501,D389,Entrada_Dados_Ano_2012!$BI$264:$BI$501)</f>
        <v>0</v>
      </c>
      <c r="BA389" s="55"/>
    </row>
    <row r="390" spans="1:53" ht="12.75" customHeight="1" x14ac:dyDescent="0.2">
      <c r="A390" s="123"/>
      <c r="B390" s="124">
        <v>129</v>
      </c>
      <c r="C390" s="121" t="s">
        <v>21</v>
      </c>
      <c r="D390" s="126" t="s">
        <v>11</v>
      </c>
      <c r="E390" s="40">
        <f>SUMIF(Entrada_Dados_Ano_2012!$C$264:$C$501,D390,Entrada_Dados_Ano_2012!$D$264:$D$501)</f>
        <v>0</v>
      </c>
      <c r="F390" s="40">
        <f>SUMIF(Entrada_Dados_Ano_2012!$C$264:$C$501,D390,Entrada_Dados_Ano_2012!$E$264:$E$501)</f>
        <v>315</v>
      </c>
      <c r="G390" s="40">
        <f>SUMIF(Entrada_Dados_Ano_2012!$C$264:$C$501,D390,Entrada_Dados_Ano_2012!$F$264:$F$501)</f>
        <v>0</v>
      </c>
      <c r="H390" s="40">
        <f>SUMIF(Entrada_Dados_Ano_2012!$C$264:$C$501,D390,Entrada_Dados_Ano_2012!$G$264:$G$501)</f>
        <v>0</v>
      </c>
      <c r="I390" s="40">
        <f>SUMIF(Entrada_Dados_Ano_2012!$C$264:$C$501,D390,Entrada_Dados_Ano_2012!$H$264:$H$501)</f>
        <v>0</v>
      </c>
      <c r="J390" s="40">
        <f>SUMIF(Entrada_Dados_Ano_2012!$C$264:$C$501,D390,Entrada_Dados_Ano_2012!$I$264:$I$501)</f>
        <v>0</v>
      </c>
      <c r="K390" s="40">
        <f>SUMIF(Entrada_Dados_Ano_2012!$C$264:$C$501,D390,Entrada_Dados_Ano_2012!$J$264:$J$501)</f>
        <v>0</v>
      </c>
      <c r="L390" s="40">
        <f>SUMIF(Entrada_Dados_Ano_2012!$C$264:$C$501,D390,Entrada_Dados_Ano_2012!$K$264:$K$501)</f>
        <v>0</v>
      </c>
      <c r="M390" s="40">
        <f>SUMIF(Entrada_Dados_Ano_2012!$C$264:$C$501,D390,Entrada_Dados_Ano_2012!$L$264:$L$501)</f>
        <v>0</v>
      </c>
      <c r="N390" s="40">
        <f>SUMIF(Entrada_Dados_Ano_2012!$C$264:$C$501,D390,Entrada_Dados_Ano_2012!$M$264:$M$501)</f>
        <v>0</v>
      </c>
      <c r="O390" s="40">
        <f>SUMIF(Entrada_Dados_Ano_2012!$C$264:$C$501,D390,Entrada_Dados_Ano_2012!$N$264:$N$501)</f>
        <v>0</v>
      </c>
      <c r="P390" s="40">
        <f>SUMIF(Entrada_Dados_Ano_2012!$C$264:$C$501,D390,Entrada_Dados_Ano_2012!$O$264:$O$501)</f>
        <v>0</v>
      </c>
      <c r="Q390" s="40">
        <f>SUMIF(Entrada_Dados_Ano_2012!$C$264:$C$501,D390,Entrada_Dados_Ano_2012!$P$264:$P$501)</f>
        <v>0</v>
      </c>
      <c r="R390" s="40">
        <f>SUMIF(Entrada_Dados_Ano_2012!$C$264:$C$501,D390,Entrada_Dados_Ano_2012!$Q$264:$Q$501)</f>
        <v>0</v>
      </c>
      <c r="S390" s="40">
        <f>SUMIF(Entrada_Dados_Ano_2012!$C$264:$C$501,D390,Entrada_Dados_Ano_2012!$R$264:$R$501)</f>
        <v>0</v>
      </c>
      <c r="T390" s="145">
        <f>SUMIF(Entrada_Dados_Ano_2012!$C$264:$C$501,D390,Entrada_Dados_Ano_2012!$S$264:$S$501)</f>
        <v>2</v>
      </c>
      <c r="U390" s="142">
        <f>SUMIF(Entrada_Dados_Ano_2012!$C$264:$C$501,D390,Entrada_Dados_Ano_2012!$Y$264:$Y$501)</f>
        <v>0</v>
      </c>
      <c r="V390" s="40">
        <f>SUMIF(Entrada_Dados_Ano_2012!$C$264:$C$501,D390,Entrada_Dados_Ano_2012!$Z$264:$Z$501)</f>
        <v>315</v>
      </c>
      <c r="W390" s="40">
        <f>SUMIF(Entrada_Dados_Ano_2012!$C$264:$C$501,D390,Entrada_Dados_Ano_2012!$AA$264:$AA$501)</f>
        <v>0</v>
      </c>
      <c r="X390" s="40">
        <f>SUMIF(Entrada_Dados_Ano_2012!$C$264:$C$501,D390,Entrada_Dados_Ano_2012!$AB$264:$AB$501)</f>
        <v>0</v>
      </c>
      <c r="Y390" s="40">
        <f>SUMIF(Entrada_Dados_Ano_2012!$C$264:$C$501,D390,Entrada_Dados_Ano_2012!$AC$264:$AC$501)</f>
        <v>0</v>
      </c>
      <c r="Z390" s="40">
        <f>SUMIF(Entrada_Dados_Ano_2012!$C$264:$C$501,D390,Entrada_Dados_Ano_2012!$AD$264:$AD$501)</f>
        <v>0</v>
      </c>
      <c r="AA390" s="40">
        <f>SUMIF(Entrada_Dados_Ano_2012!$C$264:$C$501,D390,Entrada_Dados_Ano_2012!$AE$264:$AE$501)</f>
        <v>0</v>
      </c>
      <c r="AB390" s="40">
        <f>SUMIF(Entrada_Dados_Ano_2012!$C$264:$C$501,D390,Entrada_Dados_Ano_2012!$AF$264:$AF$501)</f>
        <v>0</v>
      </c>
      <c r="AC390" s="40">
        <f>SUMIF(Entrada_Dados_Ano_2012!$C$264:$C$501,D390,Entrada_Dados_Ano_2012!$AG$264:$AG$501)</f>
        <v>0</v>
      </c>
      <c r="AD390" s="40">
        <f>SUMIF(Entrada_Dados_Ano_2012!$C$264:$C$501,D390,Entrada_Dados_Ano_2012!$AH$264:$AH$501)</f>
        <v>0</v>
      </c>
      <c r="AE390" s="40">
        <f>SUMIF(Entrada_Dados_Ano_2012!$C$264:$C$501,D390,Entrada_Dados_Ano_2012!$AI$264:$AI$501)</f>
        <v>0</v>
      </c>
      <c r="AF390" s="40">
        <f>SUMIF(Entrada_Dados_Ano_2012!$C$264:$C$501,D390,Entrada_Dados_Ano_2012!$AJ$264:$AJ$501)</f>
        <v>0</v>
      </c>
      <c r="AG390" s="40">
        <f>SUMIF(Entrada_Dados_Ano_2012!$C$264:$C$501,D390,Entrada_Dados_Ano_2012!$AK$264:$AK$501)</f>
        <v>0</v>
      </c>
      <c r="AH390" s="40">
        <f>SUMIF(Entrada_Dados_Ano_2012!$C$264:$C$501,D390,Entrada_Dados_Ano_2012!$AL$264:$AL$501)</f>
        <v>0</v>
      </c>
      <c r="AI390" s="40">
        <f>SUMIF(Entrada_Dados_Ano_2012!$C$264:$C$501,D390,Entrada_Dados_Ano_2012!$AM$264:$AM$501)</f>
        <v>0</v>
      </c>
      <c r="AJ390" s="145">
        <f>SUMIF(Entrada_Dados_Ano_2012!$C$264:$C$501,D390,Entrada_Dados_Ano_2012!$AN$264:$AN$501)</f>
        <v>2</v>
      </c>
      <c r="AK390" s="142">
        <f>SUMIF(Entrada_Dados_Ano_2012!$C$264:$C$501,D390,Entrada_Dados_Ano_2012!$AT$264:$AT$501)</f>
        <v>0</v>
      </c>
      <c r="AL390" s="40">
        <f>SUMIF(Entrada_Dados_Ano_2012!$C$264:$C$501,D390,Entrada_Dados_Ano_2012!$AU$264:$AU$501)</f>
        <v>3780</v>
      </c>
      <c r="AM390" s="40">
        <f>SUMIF(Entrada_Dados_Ano_2012!$C$264:$C$501,D390,Entrada_Dados_Ano_2012!$AV$264:$AV$501)</f>
        <v>0</v>
      </c>
      <c r="AN390" s="40">
        <f>SUMIF(Entrada_Dados_Ano_2012!$C$264:$C$501,D390,Entrada_Dados_Ano_2012!$AW$264:$AW$501)</f>
        <v>0</v>
      </c>
      <c r="AO390" s="40">
        <f>SUMIF(Entrada_Dados_Ano_2012!$C$264:$C$501,D390,Entrada_Dados_Ano_2012!$AX$264:$AX$501)</f>
        <v>0</v>
      </c>
      <c r="AP390" s="40">
        <f>SUMIF(Entrada_Dados_Ano_2012!$C$264:$C$501,D390,Entrada_Dados_Ano_2012!$AY$264:$AY$501)</f>
        <v>0</v>
      </c>
      <c r="AQ390" s="40">
        <f>SUMIF(Entrada_Dados_Ano_2012!$C$264:$C$501,D390,Entrada_Dados_Ano_2012!$AZ$264:$AZ$501)</f>
        <v>0</v>
      </c>
      <c r="AR390" s="40">
        <f>SUMIF(Entrada_Dados_Ano_2012!$C$264:$C$501,D390,Entrada_Dados_Ano_2012!$BA$264:$BA$501)</f>
        <v>0</v>
      </c>
      <c r="AS390" s="40">
        <f>SUMIF(Entrada_Dados_Ano_2012!$C$264:$C$501,D390,Entrada_Dados_Ano_2012!$BB$264:$BB$501)</f>
        <v>0</v>
      </c>
      <c r="AT390" s="40">
        <f>SUMIF(Entrada_Dados_Ano_2012!$C$264:$C$501,D390,Entrada_Dados_Ano_2012!$BC$264:$BC$501)</f>
        <v>0</v>
      </c>
      <c r="AU390" s="40">
        <f>SUMIF(Entrada_Dados_Ano_2012!$C$264:$C$501,D390,Entrada_Dados_Ano_2012!$BD$264:$BD$501)</f>
        <v>0</v>
      </c>
      <c r="AV390" s="40">
        <f>SUMIF(Entrada_Dados_Ano_2012!$C$264:$C$501,D390,Entrada_Dados_Ano_2012!$BE$264:$BE$501)</f>
        <v>0</v>
      </c>
      <c r="AW390" s="40">
        <f>SUMIF(Entrada_Dados_Ano_2012!$C$264:$C$501,D390,Entrada_Dados_Ano_2012!$BF$264:$BF$501)</f>
        <v>0</v>
      </c>
      <c r="AX390" s="40">
        <f>SUMIF(Entrada_Dados_Ano_2012!$C$264:$C$501,D390,Entrada_Dados_Ano_2012!$BG$264:$BG$501)</f>
        <v>0</v>
      </c>
      <c r="AY390" s="40">
        <f>SUMIF(Entrada_Dados_Ano_2012!$C$264:$C$501,D390,Entrada_Dados_Ano_2012!$BH$264:$BH$501)</f>
        <v>0</v>
      </c>
      <c r="AZ390" s="40">
        <f>SUMIF(Entrada_Dados_Ano_2012!$C$264:$C$501,D390,Entrada_Dados_Ano_2012!$BI$264:$BI$501)</f>
        <v>54</v>
      </c>
      <c r="BA390" s="55"/>
    </row>
    <row r="391" spans="1:53" ht="12.75" customHeight="1" x14ac:dyDescent="0.2">
      <c r="A391" s="123"/>
      <c r="B391" s="124">
        <v>130</v>
      </c>
      <c r="C391" s="121" t="s">
        <v>401</v>
      </c>
      <c r="D391" s="126" t="s">
        <v>176</v>
      </c>
      <c r="E391" s="40">
        <f>SUMIF(Entrada_Dados_Ano_2012!$C$264:$C$501,D391,Entrada_Dados_Ano_2012!$D$264:$D$501)</f>
        <v>0</v>
      </c>
      <c r="F391" s="40">
        <f>SUMIF(Entrada_Dados_Ano_2012!$C$264:$C$501,D391,Entrada_Dados_Ano_2012!$E$264:$E$501)</f>
        <v>20</v>
      </c>
      <c r="G391" s="40">
        <f>SUMIF(Entrada_Dados_Ano_2012!$C$264:$C$501,D391,Entrada_Dados_Ano_2012!$F$264:$F$501)</f>
        <v>0</v>
      </c>
      <c r="H391" s="40">
        <f>SUMIF(Entrada_Dados_Ano_2012!$C$264:$C$501,D391,Entrada_Dados_Ano_2012!$G$264:$G$501)</f>
        <v>0</v>
      </c>
      <c r="I391" s="40">
        <f>SUMIF(Entrada_Dados_Ano_2012!$C$264:$C$501,D391,Entrada_Dados_Ano_2012!$H$264:$H$501)</f>
        <v>21</v>
      </c>
      <c r="J391" s="40">
        <f>SUMIF(Entrada_Dados_Ano_2012!$C$264:$C$501,D391,Entrada_Dados_Ano_2012!$I$264:$I$501)</f>
        <v>0</v>
      </c>
      <c r="K391" s="40">
        <f>SUMIF(Entrada_Dados_Ano_2012!$C$264:$C$501,D391,Entrada_Dados_Ano_2012!$J$264:$J$501)</f>
        <v>0</v>
      </c>
      <c r="L391" s="40">
        <f>SUMIF(Entrada_Dados_Ano_2012!$C$264:$C$501,D391,Entrada_Dados_Ano_2012!$K$264:$K$501)</f>
        <v>0</v>
      </c>
      <c r="M391" s="40">
        <f>SUMIF(Entrada_Dados_Ano_2012!$C$264:$C$501,D391,Entrada_Dados_Ano_2012!$L$264:$L$501)</f>
        <v>0</v>
      </c>
      <c r="N391" s="40">
        <f>SUMIF(Entrada_Dados_Ano_2012!$C$264:$C$501,D391,Entrada_Dados_Ano_2012!$M$264:$M$501)</f>
        <v>0</v>
      </c>
      <c r="O391" s="40">
        <f>SUMIF(Entrada_Dados_Ano_2012!$C$264:$C$501,D391,Entrada_Dados_Ano_2012!$N$264:$N$501)</f>
        <v>0</v>
      </c>
      <c r="P391" s="40">
        <f>SUMIF(Entrada_Dados_Ano_2012!$C$264:$C$501,D391,Entrada_Dados_Ano_2012!$O$264:$O$501)</f>
        <v>0</v>
      </c>
      <c r="Q391" s="40">
        <f>SUMIF(Entrada_Dados_Ano_2012!$C$264:$C$501,D391,Entrada_Dados_Ano_2012!$P$264:$P$501)</f>
        <v>0</v>
      </c>
      <c r="R391" s="40">
        <f>SUMIF(Entrada_Dados_Ano_2012!$C$264:$C$501,D391,Entrada_Dados_Ano_2012!$Q$264:$Q$501)</f>
        <v>20</v>
      </c>
      <c r="S391" s="40">
        <f>SUMIF(Entrada_Dados_Ano_2012!$C$264:$C$501,D391,Entrada_Dados_Ano_2012!$R$264:$R$501)</f>
        <v>0</v>
      </c>
      <c r="T391" s="145">
        <f>SUMIF(Entrada_Dados_Ano_2012!$C$264:$C$501,D391,Entrada_Dados_Ano_2012!$S$264:$S$501)</f>
        <v>0</v>
      </c>
      <c r="U391" s="142">
        <f>SUMIF(Entrada_Dados_Ano_2012!$C$264:$C$501,D391,Entrada_Dados_Ano_2012!$Y$264:$Y$501)</f>
        <v>0</v>
      </c>
      <c r="V391" s="40">
        <f>SUMIF(Entrada_Dados_Ano_2012!$C$264:$C$501,D391,Entrada_Dados_Ano_2012!$Z$264:$Z$501)</f>
        <v>20</v>
      </c>
      <c r="W391" s="40">
        <f>SUMIF(Entrada_Dados_Ano_2012!$C$264:$C$501,D391,Entrada_Dados_Ano_2012!$AA$264:$AA$501)</f>
        <v>0</v>
      </c>
      <c r="X391" s="40">
        <f>SUMIF(Entrada_Dados_Ano_2012!$C$264:$C$501,D391,Entrada_Dados_Ano_2012!$AB$264:$AB$501)</f>
        <v>0</v>
      </c>
      <c r="Y391" s="40">
        <f>SUMIF(Entrada_Dados_Ano_2012!$C$264:$C$501,D391,Entrada_Dados_Ano_2012!$AC$264:$AC$501)</f>
        <v>21</v>
      </c>
      <c r="Z391" s="40">
        <f>SUMIF(Entrada_Dados_Ano_2012!$C$264:$C$501,D391,Entrada_Dados_Ano_2012!$AD$264:$AD$501)</f>
        <v>0</v>
      </c>
      <c r="AA391" s="40">
        <f>SUMIF(Entrada_Dados_Ano_2012!$C$264:$C$501,D391,Entrada_Dados_Ano_2012!$AE$264:$AE$501)</f>
        <v>0</v>
      </c>
      <c r="AB391" s="40">
        <f>SUMIF(Entrada_Dados_Ano_2012!$C$264:$C$501,D391,Entrada_Dados_Ano_2012!$AF$264:$AF$501)</f>
        <v>0</v>
      </c>
      <c r="AC391" s="40">
        <f>SUMIF(Entrada_Dados_Ano_2012!$C$264:$C$501,D391,Entrada_Dados_Ano_2012!$AG$264:$AG$501)</f>
        <v>0</v>
      </c>
      <c r="AD391" s="40">
        <f>SUMIF(Entrada_Dados_Ano_2012!$C$264:$C$501,D391,Entrada_Dados_Ano_2012!$AH$264:$AH$501)</f>
        <v>0</v>
      </c>
      <c r="AE391" s="40">
        <f>SUMIF(Entrada_Dados_Ano_2012!$C$264:$C$501,D391,Entrada_Dados_Ano_2012!$AI$264:$AI$501)</f>
        <v>0</v>
      </c>
      <c r="AF391" s="40">
        <f>SUMIF(Entrada_Dados_Ano_2012!$C$264:$C$501,D391,Entrada_Dados_Ano_2012!$AJ$264:$AJ$501)</f>
        <v>0</v>
      </c>
      <c r="AG391" s="40">
        <f>SUMIF(Entrada_Dados_Ano_2012!$C$264:$C$501,D391,Entrada_Dados_Ano_2012!$AK$264:$AK$501)</f>
        <v>0</v>
      </c>
      <c r="AH391" s="40">
        <f>SUMIF(Entrada_Dados_Ano_2012!$C$264:$C$501,D391,Entrada_Dados_Ano_2012!$AL$264:$AL$501)</f>
        <v>20</v>
      </c>
      <c r="AI391" s="40">
        <f>SUMIF(Entrada_Dados_Ano_2012!$C$264:$C$501,D391,Entrada_Dados_Ano_2012!$AM$264:$AM$501)</f>
        <v>0</v>
      </c>
      <c r="AJ391" s="145">
        <f>SUMIF(Entrada_Dados_Ano_2012!$C$264:$C$501,D391,Entrada_Dados_Ano_2012!$AN$264:$AN$501)</f>
        <v>0</v>
      </c>
      <c r="AK391" s="142">
        <f>SUMIF(Entrada_Dados_Ano_2012!$C$264:$C$501,D391,Entrada_Dados_Ano_2012!$AT$264:$AT$501)</f>
        <v>0</v>
      </c>
      <c r="AL391" s="40">
        <f>SUMIF(Entrada_Dados_Ano_2012!$C$264:$C$501,D391,Entrada_Dados_Ano_2012!$AU$264:$AU$501)</f>
        <v>160</v>
      </c>
      <c r="AM391" s="40">
        <f>SUMIF(Entrada_Dados_Ano_2012!$C$264:$C$501,D391,Entrada_Dados_Ano_2012!$AV$264:$AV$501)</f>
        <v>0</v>
      </c>
      <c r="AN391" s="40">
        <f>SUMIF(Entrada_Dados_Ano_2012!$C$264:$C$501,D391,Entrada_Dados_Ano_2012!$AW$264:$AW$501)</f>
        <v>0</v>
      </c>
      <c r="AO391" s="40">
        <f>SUMIF(Entrada_Dados_Ano_2012!$C$264:$C$501,D391,Entrada_Dados_Ano_2012!$AX$264:$AX$501)</f>
        <v>210</v>
      </c>
      <c r="AP391" s="40">
        <f>SUMIF(Entrada_Dados_Ano_2012!$C$264:$C$501,D391,Entrada_Dados_Ano_2012!$AY$264:$AY$501)</f>
        <v>0</v>
      </c>
      <c r="AQ391" s="40">
        <f>SUMIF(Entrada_Dados_Ano_2012!$C$264:$C$501,D391,Entrada_Dados_Ano_2012!$AZ$264:$AZ$501)</f>
        <v>0</v>
      </c>
      <c r="AR391" s="40">
        <f>SUMIF(Entrada_Dados_Ano_2012!$C$264:$C$501,D391,Entrada_Dados_Ano_2012!$BA$264:$BA$501)</f>
        <v>0</v>
      </c>
      <c r="AS391" s="40">
        <f>SUMIF(Entrada_Dados_Ano_2012!$C$264:$C$501,D391,Entrada_Dados_Ano_2012!$BB$264:$BB$501)</f>
        <v>0</v>
      </c>
      <c r="AT391" s="40">
        <f>SUMIF(Entrada_Dados_Ano_2012!$C$264:$C$501,D391,Entrada_Dados_Ano_2012!$BC$264:$BC$501)</f>
        <v>0</v>
      </c>
      <c r="AU391" s="40">
        <f>SUMIF(Entrada_Dados_Ano_2012!$C$264:$C$501,D391,Entrada_Dados_Ano_2012!$BD$264:$BD$501)</f>
        <v>0</v>
      </c>
      <c r="AV391" s="40">
        <f>SUMIF(Entrada_Dados_Ano_2012!$C$264:$C$501,D391,Entrada_Dados_Ano_2012!$BE$264:$BE$501)</f>
        <v>0</v>
      </c>
      <c r="AW391" s="40">
        <f>SUMIF(Entrada_Dados_Ano_2012!$C$264:$C$501,D391,Entrada_Dados_Ano_2012!$BF$264:$BF$501)</f>
        <v>0</v>
      </c>
      <c r="AX391" s="40">
        <f>SUMIF(Entrada_Dados_Ano_2012!$C$264:$C$501,D391,Entrada_Dados_Ano_2012!$BG$264:$BG$501)</f>
        <v>250</v>
      </c>
      <c r="AY391" s="40">
        <f>SUMIF(Entrada_Dados_Ano_2012!$C$264:$C$501,D391,Entrada_Dados_Ano_2012!$BH$264:$BH$501)</f>
        <v>0</v>
      </c>
      <c r="AZ391" s="40">
        <f>SUMIF(Entrada_Dados_Ano_2012!$C$264:$C$501,D391,Entrada_Dados_Ano_2012!$BI$264:$BI$501)</f>
        <v>0</v>
      </c>
      <c r="BA391" s="55"/>
    </row>
    <row r="392" spans="1:53" ht="12.75" customHeight="1" x14ac:dyDescent="0.2">
      <c r="A392" s="123"/>
      <c r="B392" s="124">
        <v>131</v>
      </c>
      <c r="C392" s="121" t="s">
        <v>402</v>
      </c>
      <c r="D392" s="126" t="s">
        <v>177</v>
      </c>
      <c r="E392" s="40">
        <f>SUMIF(Entrada_Dados_Ano_2012!$C$264:$C$501,D392,Entrada_Dados_Ano_2012!$D$264:$D$501)</f>
        <v>0</v>
      </c>
      <c r="F392" s="40">
        <f>SUMIF(Entrada_Dados_Ano_2012!$C$264:$C$501,D392,Entrada_Dados_Ano_2012!$E$264:$E$501)</f>
        <v>10</v>
      </c>
      <c r="G392" s="40">
        <f>SUMIF(Entrada_Dados_Ano_2012!$C$264:$C$501,D392,Entrada_Dados_Ano_2012!$F$264:$F$501)</f>
        <v>0</v>
      </c>
      <c r="H392" s="40">
        <f>SUMIF(Entrada_Dados_Ano_2012!$C$264:$C$501,D392,Entrada_Dados_Ano_2012!$G$264:$G$501)</f>
        <v>0</v>
      </c>
      <c r="I392" s="40">
        <f>SUMIF(Entrada_Dados_Ano_2012!$C$264:$C$501,D392,Entrada_Dados_Ano_2012!$H$264:$H$501)</f>
        <v>0</v>
      </c>
      <c r="J392" s="40">
        <f>SUMIF(Entrada_Dados_Ano_2012!$C$264:$C$501,D392,Entrada_Dados_Ano_2012!$I$264:$I$501)</f>
        <v>0</v>
      </c>
      <c r="K392" s="40">
        <f>SUMIF(Entrada_Dados_Ano_2012!$C$264:$C$501,D392,Entrada_Dados_Ano_2012!$J$264:$J$501)</f>
        <v>0</v>
      </c>
      <c r="L392" s="40">
        <f>SUMIF(Entrada_Dados_Ano_2012!$C$264:$C$501,D392,Entrada_Dados_Ano_2012!$K$264:$K$501)</f>
        <v>0</v>
      </c>
      <c r="M392" s="40">
        <f>SUMIF(Entrada_Dados_Ano_2012!$C$264:$C$501,D392,Entrada_Dados_Ano_2012!$L$264:$L$501)</f>
        <v>0</v>
      </c>
      <c r="N392" s="40">
        <f>SUMIF(Entrada_Dados_Ano_2012!$C$264:$C$501,D392,Entrada_Dados_Ano_2012!$M$264:$M$501)</f>
        <v>0</v>
      </c>
      <c r="O392" s="40">
        <f>SUMIF(Entrada_Dados_Ano_2012!$C$264:$C$501,D392,Entrada_Dados_Ano_2012!$N$264:$N$501)</f>
        <v>0</v>
      </c>
      <c r="P392" s="40">
        <f>SUMIF(Entrada_Dados_Ano_2012!$C$264:$C$501,D392,Entrada_Dados_Ano_2012!$O$264:$O$501)</f>
        <v>0</v>
      </c>
      <c r="Q392" s="40">
        <f>SUMIF(Entrada_Dados_Ano_2012!$C$264:$C$501,D392,Entrada_Dados_Ano_2012!$P$264:$P$501)</f>
        <v>0</v>
      </c>
      <c r="R392" s="40">
        <f>SUMIF(Entrada_Dados_Ano_2012!$C$264:$C$501,D392,Entrada_Dados_Ano_2012!$Q$264:$Q$501)</f>
        <v>0</v>
      </c>
      <c r="S392" s="40">
        <f>SUMIF(Entrada_Dados_Ano_2012!$C$264:$C$501,D392,Entrada_Dados_Ano_2012!$R$264:$R$501)</f>
        <v>0</v>
      </c>
      <c r="T392" s="145">
        <f>SUMIF(Entrada_Dados_Ano_2012!$C$264:$C$501,D392,Entrada_Dados_Ano_2012!$S$264:$S$501)</f>
        <v>0</v>
      </c>
      <c r="U392" s="142">
        <f>SUMIF(Entrada_Dados_Ano_2012!$C$264:$C$501,D392,Entrada_Dados_Ano_2012!$Y$264:$Y$501)</f>
        <v>0</v>
      </c>
      <c r="V392" s="40">
        <f>SUMIF(Entrada_Dados_Ano_2012!$C$264:$C$501,D392,Entrada_Dados_Ano_2012!$Z$264:$Z$501)</f>
        <v>10</v>
      </c>
      <c r="W392" s="40">
        <f>SUMIF(Entrada_Dados_Ano_2012!$C$264:$C$501,D392,Entrada_Dados_Ano_2012!$AA$264:$AA$501)</f>
        <v>0</v>
      </c>
      <c r="X392" s="40">
        <f>SUMIF(Entrada_Dados_Ano_2012!$C$264:$C$501,D392,Entrada_Dados_Ano_2012!$AB$264:$AB$501)</f>
        <v>0</v>
      </c>
      <c r="Y392" s="40">
        <f>SUMIF(Entrada_Dados_Ano_2012!$C$264:$C$501,D392,Entrada_Dados_Ano_2012!$AC$264:$AC$501)</f>
        <v>0</v>
      </c>
      <c r="Z392" s="40">
        <f>SUMIF(Entrada_Dados_Ano_2012!$C$264:$C$501,D392,Entrada_Dados_Ano_2012!$AD$264:$AD$501)</f>
        <v>0</v>
      </c>
      <c r="AA392" s="40">
        <f>SUMIF(Entrada_Dados_Ano_2012!$C$264:$C$501,D392,Entrada_Dados_Ano_2012!$AE$264:$AE$501)</f>
        <v>0</v>
      </c>
      <c r="AB392" s="40">
        <f>SUMIF(Entrada_Dados_Ano_2012!$C$264:$C$501,D392,Entrada_Dados_Ano_2012!$AF$264:$AF$501)</f>
        <v>0</v>
      </c>
      <c r="AC392" s="40">
        <f>SUMIF(Entrada_Dados_Ano_2012!$C$264:$C$501,D392,Entrada_Dados_Ano_2012!$AG$264:$AG$501)</f>
        <v>0</v>
      </c>
      <c r="AD392" s="40">
        <f>SUMIF(Entrada_Dados_Ano_2012!$C$264:$C$501,D392,Entrada_Dados_Ano_2012!$AH$264:$AH$501)</f>
        <v>0</v>
      </c>
      <c r="AE392" s="40">
        <f>SUMIF(Entrada_Dados_Ano_2012!$C$264:$C$501,D392,Entrada_Dados_Ano_2012!$AI$264:$AI$501)</f>
        <v>0</v>
      </c>
      <c r="AF392" s="40">
        <f>SUMIF(Entrada_Dados_Ano_2012!$C$264:$C$501,D392,Entrada_Dados_Ano_2012!$AJ$264:$AJ$501)</f>
        <v>0</v>
      </c>
      <c r="AG392" s="40">
        <f>SUMIF(Entrada_Dados_Ano_2012!$C$264:$C$501,D392,Entrada_Dados_Ano_2012!$AK$264:$AK$501)</f>
        <v>0</v>
      </c>
      <c r="AH392" s="40">
        <f>SUMIF(Entrada_Dados_Ano_2012!$C$264:$C$501,D392,Entrada_Dados_Ano_2012!$AL$264:$AL$501)</f>
        <v>0</v>
      </c>
      <c r="AI392" s="40">
        <f>SUMIF(Entrada_Dados_Ano_2012!$C$264:$C$501,D392,Entrada_Dados_Ano_2012!$AM$264:$AM$501)</f>
        <v>0</v>
      </c>
      <c r="AJ392" s="145">
        <f>SUMIF(Entrada_Dados_Ano_2012!$C$264:$C$501,D392,Entrada_Dados_Ano_2012!$AN$264:$AN$501)</f>
        <v>0</v>
      </c>
      <c r="AK392" s="142">
        <f>SUMIF(Entrada_Dados_Ano_2012!$C$264:$C$501,D392,Entrada_Dados_Ano_2012!$AT$264:$AT$501)</f>
        <v>0</v>
      </c>
      <c r="AL392" s="40">
        <f>SUMIF(Entrada_Dados_Ano_2012!$C$264:$C$501,D392,Entrada_Dados_Ano_2012!$AU$264:$AU$501)</f>
        <v>80</v>
      </c>
      <c r="AM392" s="40">
        <f>SUMIF(Entrada_Dados_Ano_2012!$C$264:$C$501,D392,Entrada_Dados_Ano_2012!$AV$264:$AV$501)</f>
        <v>0</v>
      </c>
      <c r="AN392" s="40">
        <f>SUMIF(Entrada_Dados_Ano_2012!$C$264:$C$501,D392,Entrada_Dados_Ano_2012!$AW$264:$AW$501)</f>
        <v>0</v>
      </c>
      <c r="AO392" s="40">
        <f>SUMIF(Entrada_Dados_Ano_2012!$C$264:$C$501,D392,Entrada_Dados_Ano_2012!$AX$264:$AX$501)</f>
        <v>0</v>
      </c>
      <c r="AP392" s="40">
        <f>SUMIF(Entrada_Dados_Ano_2012!$C$264:$C$501,D392,Entrada_Dados_Ano_2012!$AY$264:$AY$501)</f>
        <v>0</v>
      </c>
      <c r="AQ392" s="40">
        <f>SUMIF(Entrada_Dados_Ano_2012!$C$264:$C$501,D392,Entrada_Dados_Ano_2012!$AZ$264:$AZ$501)</f>
        <v>0</v>
      </c>
      <c r="AR392" s="40">
        <f>SUMIF(Entrada_Dados_Ano_2012!$C$264:$C$501,D392,Entrada_Dados_Ano_2012!$BA$264:$BA$501)</f>
        <v>0</v>
      </c>
      <c r="AS392" s="40">
        <f>SUMIF(Entrada_Dados_Ano_2012!$C$264:$C$501,D392,Entrada_Dados_Ano_2012!$BB$264:$BB$501)</f>
        <v>0</v>
      </c>
      <c r="AT392" s="40">
        <f>SUMIF(Entrada_Dados_Ano_2012!$C$264:$C$501,D392,Entrada_Dados_Ano_2012!$BC$264:$BC$501)</f>
        <v>0</v>
      </c>
      <c r="AU392" s="40">
        <f>SUMIF(Entrada_Dados_Ano_2012!$C$264:$C$501,D392,Entrada_Dados_Ano_2012!$BD$264:$BD$501)</f>
        <v>0</v>
      </c>
      <c r="AV392" s="40">
        <f>SUMIF(Entrada_Dados_Ano_2012!$C$264:$C$501,D392,Entrada_Dados_Ano_2012!$BE$264:$BE$501)</f>
        <v>0</v>
      </c>
      <c r="AW392" s="40">
        <f>SUMIF(Entrada_Dados_Ano_2012!$C$264:$C$501,D392,Entrada_Dados_Ano_2012!$BF$264:$BF$501)</f>
        <v>0</v>
      </c>
      <c r="AX392" s="40">
        <f>SUMIF(Entrada_Dados_Ano_2012!$C$264:$C$501,D392,Entrada_Dados_Ano_2012!$BG$264:$BG$501)</f>
        <v>0</v>
      </c>
      <c r="AY392" s="40">
        <f>SUMIF(Entrada_Dados_Ano_2012!$C$264:$C$501,D392,Entrada_Dados_Ano_2012!$BH$264:$BH$501)</f>
        <v>0</v>
      </c>
      <c r="AZ392" s="40">
        <f>SUMIF(Entrada_Dados_Ano_2012!$C$264:$C$501,D392,Entrada_Dados_Ano_2012!$BI$264:$BI$501)</f>
        <v>0</v>
      </c>
      <c r="BA392" s="55"/>
    </row>
    <row r="393" spans="1:53" ht="12.75" customHeight="1" x14ac:dyDescent="0.2">
      <c r="A393" s="123"/>
      <c r="B393" s="124">
        <v>132</v>
      </c>
      <c r="C393" s="121" t="s">
        <v>403</v>
      </c>
      <c r="D393" s="126" t="s">
        <v>178</v>
      </c>
      <c r="E393" s="40">
        <f>SUMIF(Entrada_Dados_Ano_2012!$C$264:$C$501,D393,Entrada_Dados_Ano_2012!$D$264:$D$501)</f>
        <v>0</v>
      </c>
      <c r="F393" s="40">
        <f>SUMIF(Entrada_Dados_Ano_2012!$C$264:$C$501,D393,Entrada_Dados_Ano_2012!$E$264:$E$501)</f>
        <v>0</v>
      </c>
      <c r="G393" s="40">
        <f>SUMIF(Entrada_Dados_Ano_2012!$C$264:$C$501,D393,Entrada_Dados_Ano_2012!$F$264:$F$501)</f>
        <v>0</v>
      </c>
      <c r="H393" s="40">
        <f>SUMIF(Entrada_Dados_Ano_2012!$C$264:$C$501,D393,Entrada_Dados_Ano_2012!$G$264:$G$501)</f>
        <v>0</v>
      </c>
      <c r="I393" s="40">
        <f>SUMIF(Entrada_Dados_Ano_2012!$C$264:$C$501,D393,Entrada_Dados_Ano_2012!$H$264:$H$501)</f>
        <v>0</v>
      </c>
      <c r="J393" s="40">
        <f>SUMIF(Entrada_Dados_Ano_2012!$C$264:$C$501,D393,Entrada_Dados_Ano_2012!$I$264:$I$501)</f>
        <v>0</v>
      </c>
      <c r="K393" s="40">
        <f>SUMIF(Entrada_Dados_Ano_2012!$C$264:$C$501,D393,Entrada_Dados_Ano_2012!$J$264:$J$501)</f>
        <v>0</v>
      </c>
      <c r="L393" s="40">
        <f>SUMIF(Entrada_Dados_Ano_2012!$C$264:$C$501,D393,Entrada_Dados_Ano_2012!$K$264:$K$501)</f>
        <v>0</v>
      </c>
      <c r="M393" s="40">
        <f>SUMIF(Entrada_Dados_Ano_2012!$C$264:$C$501,D393,Entrada_Dados_Ano_2012!$L$264:$L$501)</f>
        <v>0</v>
      </c>
      <c r="N393" s="40">
        <f>SUMIF(Entrada_Dados_Ano_2012!$C$264:$C$501,D393,Entrada_Dados_Ano_2012!$M$264:$M$501)</f>
        <v>0</v>
      </c>
      <c r="O393" s="40">
        <f>SUMIF(Entrada_Dados_Ano_2012!$C$264:$C$501,D393,Entrada_Dados_Ano_2012!$N$264:$N$501)</f>
        <v>0</v>
      </c>
      <c r="P393" s="40">
        <f>SUMIF(Entrada_Dados_Ano_2012!$C$264:$C$501,D393,Entrada_Dados_Ano_2012!$O$264:$O$501)</f>
        <v>0</v>
      </c>
      <c r="Q393" s="40">
        <f>SUMIF(Entrada_Dados_Ano_2012!$C$264:$C$501,D393,Entrada_Dados_Ano_2012!$P$264:$P$501)</f>
        <v>0</v>
      </c>
      <c r="R393" s="40">
        <f>SUMIF(Entrada_Dados_Ano_2012!$C$264:$C$501,D393,Entrada_Dados_Ano_2012!$Q$264:$Q$501)</f>
        <v>0</v>
      </c>
      <c r="S393" s="40">
        <f>SUMIF(Entrada_Dados_Ano_2012!$C$264:$C$501,D393,Entrada_Dados_Ano_2012!$R$264:$R$501)</f>
        <v>0</v>
      </c>
      <c r="T393" s="145">
        <f>SUMIF(Entrada_Dados_Ano_2012!$C$264:$C$501,D393,Entrada_Dados_Ano_2012!$S$264:$S$501)</f>
        <v>0</v>
      </c>
      <c r="U393" s="142">
        <f>SUMIF(Entrada_Dados_Ano_2012!$C$264:$C$501,D393,Entrada_Dados_Ano_2012!$Y$264:$Y$501)</f>
        <v>0</v>
      </c>
      <c r="V393" s="40">
        <f>SUMIF(Entrada_Dados_Ano_2012!$C$264:$C$501,D393,Entrada_Dados_Ano_2012!$Z$264:$Z$501)</f>
        <v>0</v>
      </c>
      <c r="W393" s="40">
        <f>SUMIF(Entrada_Dados_Ano_2012!$C$264:$C$501,D393,Entrada_Dados_Ano_2012!$AA$264:$AA$501)</f>
        <v>0</v>
      </c>
      <c r="X393" s="40">
        <f>SUMIF(Entrada_Dados_Ano_2012!$C$264:$C$501,D393,Entrada_Dados_Ano_2012!$AB$264:$AB$501)</f>
        <v>0</v>
      </c>
      <c r="Y393" s="40">
        <f>SUMIF(Entrada_Dados_Ano_2012!$C$264:$C$501,D393,Entrada_Dados_Ano_2012!$AC$264:$AC$501)</f>
        <v>0</v>
      </c>
      <c r="Z393" s="40">
        <f>SUMIF(Entrada_Dados_Ano_2012!$C$264:$C$501,D393,Entrada_Dados_Ano_2012!$AD$264:$AD$501)</f>
        <v>0</v>
      </c>
      <c r="AA393" s="40">
        <f>SUMIF(Entrada_Dados_Ano_2012!$C$264:$C$501,D393,Entrada_Dados_Ano_2012!$AE$264:$AE$501)</f>
        <v>0</v>
      </c>
      <c r="AB393" s="40">
        <f>SUMIF(Entrada_Dados_Ano_2012!$C$264:$C$501,D393,Entrada_Dados_Ano_2012!$AF$264:$AF$501)</f>
        <v>0</v>
      </c>
      <c r="AC393" s="40">
        <f>SUMIF(Entrada_Dados_Ano_2012!$C$264:$C$501,D393,Entrada_Dados_Ano_2012!$AG$264:$AG$501)</f>
        <v>0</v>
      </c>
      <c r="AD393" s="40">
        <f>SUMIF(Entrada_Dados_Ano_2012!$C$264:$C$501,D393,Entrada_Dados_Ano_2012!$AH$264:$AH$501)</f>
        <v>0</v>
      </c>
      <c r="AE393" s="40">
        <f>SUMIF(Entrada_Dados_Ano_2012!$C$264:$C$501,D393,Entrada_Dados_Ano_2012!$AI$264:$AI$501)</f>
        <v>0</v>
      </c>
      <c r="AF393" s="40">
        <f>SUMIF(Entrada_Dados_Ano_2012!$C$264:$C$501,D393,Entrada_Dados_Ano_2012!$AJ$264:$AJ$501)</f>
        <v>0</v>
      </c>
      <c r="AG393" s="40">
        <f>SUMIF(Entrada_Dados_Ano_2012!$C$264:$C$501,D393,Entrada_Dados_Ano_2012!$AK$264:$AK$501)</f>
        <v>0</v>
      </c>
      <c r="AH393" s="40">
        <f>SUMIF(Entrada_Dados_Ano_2012!$C$264:$C$501,D393,Entrada_Dados_Ano_2012!$AL$264:$AL$501)</f>
        <v>0</v>
      </c>
      <c r="AI393" s="40">
        <f>SUMIF(Entrada_Dados_Ano_2012!$C$264:$C$501,D393,Entrada_Dados_Ano_2012!$AM$264:$AM$501)</f>
        <v>0</v>
      </c>
      <c r="AJ393" s="145">
        <f>SUMIF(Entrada_Dados_Ano_2012!$C$264:$C$501,D393,Entrada_Dados_Ano_2012!$AN$264:$AN$501)</f>
        <v>0</v>
      </c>
      <c r="AK393" s="142">
        <f>SUMIF(Entrada_Dados_Ano_2012!$C$264:$C$501,D393,Entrada_Dados_Ano_2012!$AT$264:$AT$501)</f>
        <v>0</v>
      </c>
      <c r="AL393" s="40">
        <f>SUMIF(Entrada_Dados_Ano_2012!$C$264:$C$501,D393,Entrada_Dados_Ano_2012!$AU$264:$AU$501)</f>
        <v>0</v>
      </c>
      <c r="AM393" s="40">
        <f>SUMIF(Entrada_Dados_Ano_2012!$C$264:$C$501,D393,Entrada_Dados_Ano_2012!$AV$264:$AV$501)</f>
        <v>0</v>
      </c>
      <c r="AN393" s="40">
        <f>SUMIF(Entrada_Dados_Ano_2012!$C$264:$C$501,D393,Entrada_Dados_Ano_2012!$AW$264:$AW$501)</f>
        <v>0</v>
      </c>
      <c r="AO393" s="40">
        <f>SUMIF(Entrada_Dados_Ano_2012!$C$264:$C$501,D393,Entrada_Dados_Ano_2012!$AX$264:$AX$501)</f>
        <v>0</v>
      </c>
      <c r="AP393" s="40">
        <f>SUMIF(Entrada_Dados_Ano_2012!$C$264:$C$501,D393,Entrada_Dados_Ano_2012!$AY$264:$AY$501)</f>
        <v>0</v>
      </c>
      <c r="AQ393" s="40">
        <f>SUMIF(Entrada_Dados_Ano_2012!$C$264:$C$501,D393,Entrada_Dados_Ano_2012!$AZ$264:$AZ$501)</f>
        <v>0</v>
      </c>
      <c r="AR393" s="40">
        <f>SUMIF(Entrada_Dados_Ano_2012!$C$264:$C$501,D393,Entrada_Dados_Ano_2012!$BA$264:$BA$501)</f>
        <v>0</v>
      </c>
      <c r="AS393" s="40">
        <f>SUMIF(Entrada_Dados_Ano_2012!$C$264:$C$501,D393,Entrada_Dados_Ano_2012!$BB$264:$BB$501)</f>
        <v>0</v>
      </c>
      <c r="AT393" s="40">
        <f>SUMIF(Entrada_Dados_Ano_2012!$C$264:$C$501,D393,Entrada_Dados_Ano_2012!$BC$264:$BC$501)</f>
        <v>0</v>
      </c>
      <c r="AU393" s="40">
        <f>SUMIF(Entrada_Dados_Ano_2012!$C$264:$C$501,D393,Entrada_Dados_Ano_2012!$BD$264:$BD$501)</f>
        <v>0</v>
      </c>
      <c r="AV393" s="40">
        <f>SUMIF(Entrada_Dados_Ano_2012!$C$264:$C$501,D393,Entrada_Dados_Ano_2012!$BE$264:$BE$501)</f>
        <v>0</v>
      </c>
      <c r="AW393" s="40">
        <f>SUMIF(Entrada_Dados_Ano_2012!$C$264:$C$501,D393,Entrada_Dados_Ano_2012!$BF$264:$BF$501)</f>
        <v>0</v>
      </c>
      <c r="AX393" s="40">
        <f>SUMIF(Entrada_Dados_Ano_2012!$C$264:$C$501,D393,Entrada_Dados_Ano_2012!$BG$264:$BG$501)</f>
        <v>0</v>
      </c>
      <c r="AY393" s="40">
        <f>SUMIF(Entrada_Dados_Ano_2012!$C$264:$C$501,D393,Entrada_Dados_Ano_2012!$BH$264:$BH$501)</f>
        <v>0</v>
      </c>
      <c r="AZ393" s="40">
        <f>SUMIF(Entrada_Dados_Ano_2012!$C$264:$C$501,D393,Entrada_Dados_Ano_2012!$BI$264:$BI$501)</f>
        <v>0</v>
      </c>
      <c r="BA393" s="55"/>
    </row>
    <row r="394" spans="1:53" ht="12.75" customHeight="1" x14ac:dyDescent="0.2">
      <c r="A394" s="123"/>
      <c r="B394" s="124">
        <v>133</v>
      </c>
      <c r="C394" s="121" t="s">
        <v>404</v>
      </c>
      <c r="D394" s="126" t="s">
        <v>179</v>
      </c>
      <c r="E394" s="40">
        <f>SUMIF(Entrada_Dados_Ano_2012!$C$264:$C$501,D394,Entrada_Dados_Ano_2012!$D$264:$D$501)</f>
        <v>0</v>
      </c>
      <c r="F394" s="40">
        <f>SUMIF(Entrada_Dados_Ano_2012!$C$264:$C$501,D394,Entrada_Dados_Ano_2012!$E$264:$E$501)</f>
        <v>0</v>
      </c>
      <c r="G394" s="40">
        <f>SUMIF(Entrada_Dados_Ano_2012!$C$264:$C$501,D394,Entrada_Dados_Ano_2012!$F$264:$F$501)</f>
        <v>0</v>
      </c>
      <c r="H394" s="40">
        <f>SUMIF(Entrada_Dados_Ano_2012!$C$264:$C$501,D394,Entrada_Dados_Ano_2012!$G$264:$G$501)</f>
        <v>0</v>
      </c>
      <c r="I394" s="40">
        <f>SUMIF(Entrada_Dados_Ano_2012!$C$264:$C$501,D394,Entrada_Dados_Ano_2012!$H$264:$H$501)</f>
        <v>0</v>
      </c>
      <c r="J394" s="40">
        <f>SUMIF(Entrada_Dados_Ano_2012!$C$264:$C$501,D394,Entrada_Dados_Ano_2012!$I$264:$I$501)</f>
        <v>0</v>
      </c>
      <c r="K394" s="40">
        <f>SUMIF(Entrada_Dados_Ano_2012!$C$264:$C$501,D394,Entrada_Dados_Ano_2012!$J$264:$J$501)</f>
        <v>0</v>
      </c>
      <c r="L394" s="40">
        <f>SUMIF(Entrada_Dados_Ano_2012!$C$264:$C$501,D394,Entrada_Dados_Ano_2012!$K$264:$K$501)</f>
        <v>0</v>
      </c>
      <c r="M394" s="40">
        <f>SUMIF(Entrada_Dados_Ano_2012!$C$264:$C$501,D394,Entrada_Dados_Ano_2012!$L$264:$L$501)</f>
        <v>0</v>
      </c>
      <c r="N394" s="40">
        <f>SUMIF(Entrada_Dados_Ano_2012!$C$264:$C$501,D394,Entrada_Dados_Ano_2012!$M$264:$M$501)</f>
        <v>0</v>
      </c>
      <c r="O394" s="40">
        <f>SUMIF(Entrada_Dados_Ano_2012!$C$264:$C$501,D394,Entrada_Dados_Ano_2012!$N$264:$N$501)</f>
        <v>0</v>
      </c>
      <c r="P394" s="40">
        <f>SUMIF(Entrada_Dados_Ano_2012!$C$264:$C$501,D394,Entrada_Dados_Ano_2012!$O$264:$O$501)</f>
        <v>0</v>
      </c>
      <c r="Q394" s="40">
        <f>SUMIF(Entrada_Dados_Ano_2012!$C$264:$C$501,D394,Entrada_Dados_Ano_2012!$P$264:$P$501)</f>
        <v>0</v>
      </c>
      <c r="R394" s="40">
        <f>SUMIF(Entrada_Dados_Ano_2012!$C$264:$C$501,D394,Entrada_Dados_Ano_2012!$Q$264:$Q$501)</f>
        <v>0</v>
      </c>
      <c r="S394" s="40">
        <f>SUMIF(Entrada_Dados_Ano_2012!$C$264:$C$501,D394,Entrada_Dados_Ano_2012!$R$264:$R$501)</f>
        <v>0</v>
      </c>
      <c r="T394" s="145">
        <f>SUMIF(Entrada_Dados_Ano_2012!$C$264:$C$501,D394,Entrada_Dados_Ano_2012!$S$264:$S$501)</f>
        <v>0</v>
      </c>
      <c r="U394" s="142">
        <f>SUMIF(Entrada_Dados_Ano_2012!$C$264:$C$501,D394,Entrada_Dados_Ano_2012!$Y$264:$Y$501)</f>
        <v>0</v>
      </c>
      <c r="V394" s="40">
        <f>SUMIF(Entrada_Dados_Ano_2012!$C$264:$C$501,D394,Entrada_Dados_Ano_2012!$Z$264:$Z$501)</f>
        <v>0</v>
      </c>
      <c r="W394" s="40">
        <f>SUMIF(Entrada_Dados_Ano_2012!$C$264:$C$501,D394,Entrada_Dados_Ano_2012!$AA$264:$AA$501)</f>
        <v>0</v>
      </c>
      <c r="X394" s="40">
        <f>SUMIF(Entrada_Dados_Ano_2012!$C$264:$C$501,D394,Entrada_Dados_Ano_2012!$AB$264:$AB$501)</f>
        <v>0</v>
      </c>
      <c r="Y394" s="40">
        <f>SUMIF(Entrada_Dados_Ano_2012!$C$264:$C$501,D394,Entrada_Dados_Ano_2012!$AC$264:$AC$501)</f>
        <v>0</v>
      </c>
      <c r="Z394" s="40">
        <f>SUMIF(Entrada_Dados_Ano_2012!$C$264:$C$501,D394,Entrada_Dados_Ano_2012!$AD$264:$AD$501)</f>
        <v>0</v>
      </c>
      <c r="AA394" s="40">
        <f>SUMIF(Entrada_Dados_Ano_2012!$C$264:$C$501,D394,Entrada_Dados_Ano_2012!$AE$264:$AE$501)</f>
        <v>0</v>
      </c>
      <c r="AB394" s="40">
        <f>SUMIF(Entrada_Dados_Ano_2012!$C$264:$C$501,D394,Entrada_Dados_Ano_2012!$AF$264:$AF$501)</f>
        <v>0</v>
      </c>
      <c r="AC394" s="40">
        <f>SUMIF(Entrada_Dados_Ano_2012!$C$264:$C$501,D394,Entrada_Dados_Ano_2012!$AG$264:$AG$501)</f>
        <v>0</v>
      </c>
      <c r="AD394" s="40">
        <f>SUMIF(Entrada_Dados_Ano_2012!$C$264:$C$501,D394,Entrada_Dados_Ano_2012!$AH$264:$AH$501)</f>
        <v>0</v>
      </c>
      <c r="AE394" s="40">
        <f>SUMIF(Entrada_Dados_Ano_2012!$C$264:$C$501,D394,Entrada_Dados_Ano_2012!$AI$264:$AI$501)</f>
        <v>0</v>
      </c>
      <c r="AF394" s="40">
        <f>SUMIF(Entrada_Dados_Ano_2012!$C$264:$C$501,D394,Entrada_Dados_Ano_2012!$AJ$264:$AJ$501)</f>
        <v>0</v>
      </c>
      <c r="AG394" s="40">
        <f>SUMIF(Entrada_Dados_Ano_2012!$C$264:$C$501,D394,Entrada_Dados_Ano_2012!$AK$264:$AK$501)</f>
        <v>0</v>
      </c>
      <c r="AH394" s="40">
        <f>SUMIF(Entrada_Dados_Ano_2012!$C$264:$C$501,D394,Entrada_Dados_Ano_2012!$AL$264:$AL$501)</f>
        <v>0</v>
      </c>
      <c r="AI394" s="40">
        <f>SUMIF(Entrada_Dados_Ano_2012!$C$264:$C$501,D394,Entrada_Dados_Ano_2012!$AM$264:$AM$501)</f>
        <v>0</v>
      </c>
      <c r="AJ394" s="145">
        <f>SUMIF(Entrada_Dados_Ano_2012!$C$264:$C$501,D394,Entrada_Dados_Ano_2012!$AN$264:$AN$501)</f>
        <v>0</v>
      </c>
      <c r="AK394" s="142">
        <f>SUMIF(Entrada_Dados_Ano_2012!$C$264:$C$501,D394,Entrada_Dados_Ano_2012!$AT$264:$AT$501)</f>
        <v>0</v>
      </c>
      <c r="AL394" s="40">
        <f>SUMIF(Entrada_Dados_Ano_2012!$C$264:$C$501,D394,Entrada_Dados_Ano_2012!$AU$264:$AU$501)</f>
        <v>0</v>
      </c>
      <c r="AM394" s="40">
        <f>SUMIF(Entrada_Dados_Ano_2012!$C$264:$C$501,D394,Entrada_Dados_Ano_2012!$AV$264:$AV$501)</f>
        <v>0</v>
      </c>
      <c r="AN394" s="40">
        <f>SUMIF(Entrada_Dados_Ano_2012!$C$264:$C$501,D394,Entrada_Dados_Ano_2012!$AW$264:$AW$501)</f>
        <v>0</v>
      </c>
      <c r="AO394" s="40">
        <f>SUMIF(Entrada_Dados_Ano_2012!$C$264:$C$501,D394,Entrada_Dados_Ano_2012!$AX$264:$AX$501)</f>
        <v>0</v>
      </c>
      <c r="AP394" s="40">
        <f>SUMIF(Entrada_Dados_Ano_2012!$C$264:$C$501,D394,Entrada_Dados_Ano_2012!$AY$264:$AY$501)</f>
        <v>0</v>
      </c>
      <c r="AQ394" s="40">
        <f>SUMIF(Entrada_Dados_Ano_2012!$C$264:$C$501,D394,Entrada_Dados_Ano_2012!$AZ$264:$AZ$501)</f>
        <v>0</v>
      </c>
      <c r="AR394" s="40">
        <f>SUMIF(Entrada_Dados_Ano_2012!$C$264:$C$501,D394,Entrada_Dados_Ano_2012!$BA$264:$BA$501)</f>
        <v>0</v>
      </c>
      <c r="AS394" s="40">
        <f>SUMIF(Entrada_Dados_Ano_2012!$C$264:$C$501,D394,Entrada_Dados_Ano_2012!$BB$264:$BB$501)</f>
        <v>0</v>
      </c>
      <c r="AT394" s="40">
        <f>SUMIF(Entrada_Dados_Ano_2012!$C$264:$C$501,D394,Entrada_Dados_Ano_2012!$BC$264:$BC$501)</f>
        <v>0</v>
      </c>
      <c r="AU394" s="40">
        <f>SUMIF(Entrada_Dados_Ano_2012!$C$264:$C$501,D394,Entrada_Dados_Ano_2012!$BD$264:$BD$501)</f>
        <v>0</v>
      </c>
      <c r="AV394" s="40">
        <f>SUMIF(Entrada_Dados_Ano_2012!$C$264:$C$501,D394,Entrada_Dados_Ano_2012!$BE$264:$BE$501)</f>
        <v>0</v>
      </c>
      <c r="AW394" s="40">
        <f>SUMIF(Entrada_Dados_Ano_2012!$C$264:$C$501,D394,Entrada_Dados_Ano_2012!$BF$264:$BF$501)</f>
        <v>0</v>
      </c>
      <c r="AX394" s="40">
        <f>SUMIF(Entrada_Dados_Ano_2012!$C$264:$C$501,D394,Entrada_Dados_Ano_2012!$BG$264:$BG$501)</f>
        <v>0</v>
      </c>
      <c r="AY394" s="40">
        <f>SUMIF(Entrada_Dados_Ano_2012!$C$264:$C$501,D394,Entrada_Dados_Ano_2012!$BH$264:$BH$501)</f>
        <v>0</v>
      </c>
      <c r="AZ394" s="40">
        <f>SUMIF(Entrada_Dados_Ano_2012!$C$264:$C$501,D394,Entrada_Dados_Ano_2012!$BI$264:$BI$501)</f>
        <v>0</v>
      </c>
      <c r="BA394" s="55"/>
    </row>
    <row r="395" spans="1:53" ht="12.75" customHeight="1" x14ac:dyDescent="0.2">
      <c r="A395" s="123"/>
      <c r="B395" s="124">
        <v>134</v>
      </c>
      <c r="C395" s="121" t="s">
        <v>405</v>
      </c>
      <c r="D395" s="126" t="s">
        <v>180</v>
      </c>
      <c r="E395" s="40">
        <f>SUMIF(Entrada_Dados_Ano_2012!$C$264:$C$501,D395,Entrada_Dados_Ano_2012!$D$264:$D$501)</f>
        <v>0</v>
      </c>
      <c r="F395" s="40">
        <f>SUMIF(Entrada_Dados_Ano_2012!$C$264:$C$501,D395,Entrada_Dados_Ano_2012!$E$264:$E$501)</f>
        <v>0</v>
      </c>
      <c r="G395" s="40">
        <f>SUMIF(Entrada_Dados_Ano_2012!$C$264:$C$501,D395,Entrada_Dados_Ano_2012!$F$264:$F$501)</f>
        <v>0</v>
      </c>
      <c r="H395" s="40">
        <f>SUMIF(Entrada_Dados_Ano_2012!$C$264:$C$501,D395,Entrada_Dados_Ano_2012!$G$264:$G$501)</f>
        <v>0</v>
      </c>
      <c r="I395" s="40">
        <f>SUMIF(Entrada_Dados_Ano_2012!$C$264:$C$501,D395,Entrada_Dados_Ano_2012!$H$264:$H$501)</f>
        <v>0</v>
      </c>
      <c r="J395" s="40">
        <f>SUMIF(Entrada_Dados_Ano_2012!$C$264:$C$501,D395,Entrada_Dados_Ano_2012!$I$264:$I$501)</f>
        <v>0</v>
      </c>
      <c r="K395" s="40">
        <f>SUMIF(Entrada_Dados_Ano_2012!$C$264:$C$501,D395,Entrada_Dados_Ano_2012!$J$264:$J$501)</f>
        <v>0</v>
      </c>
      <c r="L395" s="40">
        <f>SUMIF(Entrada_Dados_Ano_2012!$C$264:$C$501,D395,Entrada_Dados_Ano_2012!$K$264:$K$501)</f>
        <v>0</v>
      </c>
      <c r="M395" s="40">
        <f>SUMIF(Entrada_Dados_Ano_2012!$C$264:$C$501,D395,Entrada_Dados_Ano_2012!$L$264:$L$501)</f>
        <v>0</v>
      </c>
      <c r="N395" s="40">
        <f>SUMIF(Entrada_Dados_Ano_2012!$C$264:$C$501,D395,Entrada_Dados_Ano_2012!$M$264:$M$501)</f>
        <v>0</v>
      </c>
      <c r="O395" s="40">
        <f>SUMIF(Entrada_Dados_Ano_2012!$C$264:$C$501,D395,Entrada_Dados_Ano_2012!$N$264:$N$501)</f>
        <v>0</v>
      </c>
      <c r="P395" s="40">
        <f>SUMIF(Entrada_Dados_Ano_2012!$C$264:$C$501,D395,Entrada_Dados_Ano_2012!$O$264:$O$501)</f>
        <v>0</v>
      </c>
      <c r="Q395" s="40">
        <f>SUMIF(Entrada_Dados_Ano_2012!$C$264:$C$501,D395,Entrada_Dados_Ano_2012!$P$264:$P$501)</f>
        <v>0</v>
      </c>
      <c r="R395" s="40">
        <f>SUMIF(Entrada_Dados_Ano_2012!$C$264:$C$501,D395,Entrada_Dados_Ano_2012!$Q$264:$Q$501)</f>
        <v>0</v>
      </c>
      <c r="S395" s="40">
        <f>SUMIF(Entrada_Dados_Ano_2012!$C$264:$C$501,D395,Entrada_Dados_Ano_2012!$R$264:$R$501)</f>
        <v>0</v>
      </c>
      <c r="T395" s="145">
        <f>SUMIF(Entrada_Dados_Ano_2012!$C$264:$C$501,D395,Entrada_Dados_Ano_2012!$S$264:$S$501)</f>
        <v>0</v>
      </c>
      <c r="U395" s="142">
        <f>SUMIF(Entrada_Dados_Ano_2012!$C$264:$C$501,D395,Entrada_Dados_Ano_2012!$Y$264:$Y$501)</f>
        <v>0</v>
      </c>
      <c r="V395" s="40">
        <f>SUMIF(Entrada_Dados_Ano_2012!$C$264:$C$501,D395,Entrada_Dados_Ano_2012!$Z$264:$Z$501)</f>
        <v>0</v>
      </c>
      <c r="W395" s="40">
        <f>SUMIF(Entrada_Dados_Ano_2012!$C$264:$C$501,D395,Entrada_Dados_Ano_2012!$AA$264:$AA$501)</f>
        <v>0</v>
      </c>
      <c r="X395" s="40">
        <f>SUMIF(Entrada_Dados_Ano_2012!$C$264:$C$501,D395,Entrada_Dados_Ano_2012!$AB$264:$AB$501)</f>
        <v>0</v>
      </c>
      <c r="Y395" s="40">
        <f>SUMIF(Entrada_Dados_Ano_2012!$C$264:$C$501,D395,Entrada_Dados_Ano_2012!$AC$264:$AC$501)</f>
        <v>0</v>
      </c>
      <c r="Z395" s="40">
        <f>SUMIF(Entrada_Dados_Ano_2012!$C$264:$C$501,D395,Entrada_Dados_Ano_2012!$AD$264:$AD$501)</f>
        <v>0</v>
      </c>
      <c r="AA395" s="40">
        <f>SUMIF(Entrada_Dados_Ano_2012!$C$264:$C$501,D395,Entrada_Dados_Ano_2012!$AE$264:$AE$501)</f>
        <v>0</v>
      </c>
      <c r="AB395" s="40">
        <f>SUMIF(Entrada_Dados_Ano_2012!$C$264:$C$501,D395,Entrada_Dados_Ano_2012!$AF$264:$AF$501)</f>
        <v>0</v>
      </c>
      <c r="AC395" s="40">
        <f>SUMIF(Entrada_Dados_Ano_2012!$C$264:$C$501,D395,Entrada_Dados_Ano_2012!$AG$264:$AG$501)</f>
        <v>0</v>
      </c>
      <c r="AD395" s="40">
        <f>SUMIF(Entrada_Dados_Ano_2012!$C$264:$C$501,D395,Entrada_Dados_Ano_2012!$AH$264:$AH$501)</f>
        <v>0</v>
      </c>
      <c r="AE395" s="40">
        <f>SUMIF(Entrada_Dados_Ano_2012!$C$264:$C$501,D395,Entrada_Dados_Ano_2012!$AI$264:$AI$501)</f>
        <v>0</v>
      </c>
      <c r="AF395" s="40">
        <f>SUMIF(Entrada_Dados_Ano_2012!$C$264:$C$501,D395,Entrada_Dados_Ano_2012!$AJ$264:$AJ$501)</f>
        <v>0</v>
      </c>
      <c r="AG395" s="40">
        <f>SUMIF(Entrada_Dados_Ano_2012!$C$264:$C$501,D395,Entrada_Dados_Ano_2012!$AK$264:$AK$501)</f>
        <v>0</v>
      </c>
      <c r="AH395" s="40">
        <f>SUMIF(Entrada_Dados_Ano_2012!$C$264:$C$501,D395,Entrada_Dados_Ano_2012!$AL$264:$AL$501)</f>
        <v>0</v>
      </c>
      <c r="AI395" s="40">
        <f>SUMIF(Entrada_Dados_Ano_2012!$C$264:$C$501,D395,Entrada_Dados_Ano_2012!$AM$264:$AM$501)</f>
        <v>0</v>
      </c>
      <c r="AJ395" s="145">
        <f>SUMIF(Entrada_Dados_Ano_2012!$C$264:$C$501,D395,Entrada_Dados_Ano_2012!$AN$264:$AN$501)</f>
        <v>0</v>
      </c>
      <c r="AK395" s="142">
        <f>SUMIF(Entrada_Dados_Ano_2012!$C$264:$C$501,D395,Entrada_Dados_Ano_2012!$AT$264:$AT$501)</f>
        <v>0</v>
      </c>
      <c r="AL395" s="40">
        <f>SUMIF(Entrada_Dados_Ano_2012!$C$264:$C$501,D395,Entrada_Dados_Ano_2012!$AU$264:$AU$501)</f>
        <v>0</v>
      </c>
      <c r="AM395" s="40">
        <f>SUMIF(Entrada_Dados_Ano_2012!$C$264:$C$501,D395,Entrada_Dados_Ano_2012!$AV$264:$AV$501)</f>
        <v>0</v>
      </c>
      <c r="AN395" s="40">
        <f>SUMIF(Entrada_Dados_Ano_2012!$C$264:$C$501,D395,Entrada_Dados_Ano_2012!$AW$264:$AW$501)</f>
        <v>0</v>
      </c>
      <c r="AO395" s="40">
        <f>SUMIF(Entrada_Dados_Ano_2012!$C$264:$C$501,D395,Entrada_Dados_Ano_2012!$AX$264:$AX$501)</f>
        <v>0</v>
      </c>
      <c r="AP395" s="40">
        <f>SUMIF(Entrada_Dados_Ano_2012!$C$264:$C$501,D395,Entrada_Dados_Ano_2012!$AY$264:$AY$501)</f>
        <v>0</v>
      </c>
      <c r="AQ395" s="40">
        <f>SUMIF(Entrada_Dados_Ano_2012!$C$264:$C$501,D395,Entrada_Dados_Ano_2012!$AZ$264:$AZ$501)</f>
        <v>0</v>
      </c>
      <c r="AR395" s="40">
        <f>SUMIF(Entrada_Dados_Ano_2012!$C$264:$C$501,D395,Entrada_Dados_Ano_2012!$BA$264:$BA$501)</f>
        <v>0</v>
      </c>
      <c r="AS395" s="40">
        <f>SUMIF(Entrada_Dados_Ano_2012!$C$264:$C$501,D395,Entrada_Dados_Ano_2012!$BB$264:$BB$501)</f>
        <v>0</v>
      </c>
      <c r="AT395" s="40">
        <f>SUMIF(Entrada_Dados_Ano_2012!$C$264:$C$501,D395,Entrada_Dados_Ano_2012!$BC$264:$BC$501)</f>
        <v>0</v>
      </c>
      <c r="AU395" s="40">
        <f>SUMIF(Entrada_Dados_Ano_2012!$C$264:$C$501,D395,Entrada_Dados_Ano_2012!$BD$264:$BD$501)</f>
        <v>0</v>
      </c>
      <c r="AV395" s="40">
        <f>SUMIF(Entrada_Dados_Ano_2012!$C$264:$C$501,D395,Entrada_Dados_Ano_2012!$BE$264:$BE$501)</f>
        <v>0</v>
      </c>
      <c r="AW395" s="40">
        <f>SUMIF(Entrada_Dados_Ano_2012!$C$264:$C$501,D395,Entrada_Dados_Ano_2012!$BF$264:$BF$501)</f>
        <v>0</v>
      </c>
      <c r="AX395" s="40">
        <f>SUMIF(Entrada_Dados_Ano_2012!$C$264:$C$501,D395,Entrada_Dados_Ano_2012!$BG$264:$BG$501)</f>
        <v>0</v>
      </c>
      <c r="AY395" s="40">
        <f>SUMIF(Entrada_Dados_Ano_2012!$C$264:$C$501,D395,Entrada_Dados_Ano_2012!$BH$264:$BH$501)</f>
        <v>0</v>
      </c>
      <c r="AZ395" s="40">
        <f>SUMIF(Entrada_Dados_Ano_2012!$C$264:$C$501,D395,Entrada_Dados_Ano_2012!$BI$264:$BI$501)</f>
        <v>0</v>
      </c>
      <c r="BA395" s="55"/>
    </row>
    <row r="396" spans="1:53" ht="12.75" customHeight="1" x14ac:dyDescent="0.2">
      <c r="A396" s="123"/>
      <c r="B396" s="124">
        <v>135</v>
      </c>
      <c r="C396" s="121" t="s">
        <v>406</v>
      </c>
      <c r="D396" s="126" t="s">
        <v>181</v>
      </c>
      <c r="E396" s="40">
        <f>SUMIF(Entrada_Dados_Ano_2012!$C$264:$C$501,D396,Entrada_Dados_Ano_2012!$D$264:$D$501)</f>
        <v>0</v>
      </c>
      <c r="F396" s="40">
        <f>SUMIF(Entrada_Dados_Ano_2012!$C$264:$C$501,D396,Entrada_Dados_Ano_2012!$E$264:$E$501)</f>
        <v>0</v>
      </c>
      <c r="G396" s="40">
        <f>SUMIF(Entrada_Dados_Ano_2012!$C$264:$C$501,D396,Entrada_Dados_Ano_2012!$F$264:$F$501)</f>
        <v>0</v>
      </c>
      <c r="H396" s="40">
        <f>SUMIF(Entrada_Dados_Ano_2012!$C$264:$C$501,D396,Entrada_Dados_Ano_2012!$G$264:$G$501)</f>
        <v>0</v>
      </c>
      <c r="I396" s="40">
        <f>SUMIF(Entrada_Dados_Ano_2012!$C$264:$C$501,D396,Entrada_Dados_Ano_2012!$H$264:$H$501)</f>
        <v>0</v>
      </c>
      <c r="J396" s="40">
        <f>SUMIF(Entrada_Dados_Ano_2012!$C$264:$C$501,D396,Entrada_Dados_Ano_2012!$I$264:$I$501)</f>
        <v>0</v>
      </c>
      <c r="K396" s="40">
        <f>SUMIF(Entrada_Dados_Ano_2012!$C$264:$C$501,D396,Entrada_Dados_Ano_2012!$J$264:$J$501)</f>
        <v>0</v>
      </c>
      <c r="L396" s="40">
        <f>SUMIF(Entrada_Dados_Ano_2012!$C$264:$C$501,D396,Entrada_Dados_Ano_2012!$K$264:$K$501)</f>
        <v>0</v>
      </c>
      <c r="M396" s="40">
        <f>SUMIF(Entrada_Dados_Ano_2012!$C$264:$C$501,D396,Entrada_Dados_Ano_2012!$L$264:$L$501)</f>
        <v>0</v>
      </c>
      <c r="N396" s="40">
        <f>SUMIF(Entrada_Dados_Ano_2012!$C$264:$C$501,D396,Entrada_Dados_Ano_2012!$M$264:$M$501)</f>
        <v>0</v>
      </c>
      <c r="O396" s="40">
        <f>SUMIF(Entrada_Dados_Ano_2012!$C$264:$C$501,D396,Entrada_Dados_Ano_2012!$N$264:$N$501)</f>
        <v>0</v>
      </c>
      <c r="P396" s="40">
        <f>SUMIF(Entrada_Dados_Ano_2012!$C$264:$C$501,D396,Entrada_Dados_Ano_2012!$O$264:$O$501)</f>
        <v>0</v>
      </c>
      <c r="Q396" s="40">
        <f>SUMIF(Entrada_Dados_Ano_2012!$C$264:$C$501,D396,Entrada_Dados_Ano_2012!$P$264:$P$501)</f>
        <v>0</v>
      </c>
      <c r="R396" s="40">
        <f>SUMIF(Entrada_Dados_Ano_2012!$C$264:$C$501,D396,Entrada_Dados_Ano_2012!$Q$264:$Q$501)</f>
        <v>0</v>
      </c>
      <c r="S396" s="40">
        <f>SUMIF(Entrada_Dados_Ano_2012!$C$264:$C$501,D396,Entrada_Dados_Ano_2012!$R$264:$R$501)</f>
        <v>0</v>
      </c>
      <c r="T396" s="145">
        <f>SUMIF(Entrada_Dados_Ano_2012!$C$264:$C$501,D396,Entrada_Dados_Ano_2012!$S$264:$S$501)</f>
        <v>0</v>
      </c>
      <c r="U396" s="142">
        <f>SUMIF(Entrada_Dados_Ano_2012!$C$264:$C$501,D396,Entrada_Dados_Ano_2012!$Y$264:$Y$501)</f>
        <v>0</v>
      </c>
      <c r="V396" s="40">
        <f>SUMIF(Entrada_Dados_Ano_2012!$C$264:$C$501,D396,Entrada_Dados_Ano_2012!$Z$264:$Z$501)</f>
        <v>0</v>
      </c>
      <c r="W396" s="40">
        <f>SUMIF(Entrada_Dados_Ano_2012!$C$264:$C$501,D396,Entrada_Dados_Ano_2012!$AA$264:$AA$501)</f>
        <v>0</v>
      </c>
      <c r="X396" s="40">
        <f>SUMIF(Entrada_Dados_Ano_2012!$C$264:$C$501,D396,Entrada_Dados_Ano_2012!$AB$264:$AB$501)</f>
        <v>0</v>
      </c>
      <c r="Y396" s="40">
        <f>SUMIF(Entrada_Dados_Ano_2012!$C$264:$C$501,D396,Entrada_Dados_Ano_2012!$AC$264:$AC$501)</f>
        <v>0</v>
      </c>
      <c r="Z396" s="40">
        <f>SUMIF(Entrada_Dados_Ano_2012!$C$264:$C$501,D396,Entrada_Dados_Ano_2012!$AD$264:$AD$501)</f>
        <v>0</v>
      </c>
      <c r="AA396" s="40">
        <f>SUMIF(Entrada_Dados_Ano_2012!$C$264:$C$501,D396,Entrada_Dados_Ano_2012!$AE$264:$AE$501)</f>
        <v>0</v>
      </c>
      <c r="AB396" s="40">
        <f>SUMIF(Entrada_Dados_Ano_2012!$C$264:$C$501,D396,Entrada_Dados_Ano_2012!$AF$264:$AF$501)</f>
        <v>0</v>
      </c>
      <c r="AC396" s="40">
        <f>SUMIF(Entrada_Dados_Ano_2012!$C$264:$C$501,D396,Entrada_Dados_Ano_2012!$AG$264:$AG$501)</f>
        <v>0</v>
      </c>
      <c r="AD396" s="40">
        <f>SUMIF(Entrada_Dados_Ano_2012!$C$264:$C$501,D396,Entrada_Dados_Ano_2012!$AH$264:$AH$501)</f>
        <v>0</v>
      </c>
      <c r="AE396" s="40">
        <f>SUMIF(Entrada_Dados_Ano_2012!$C$264:$C$501,D396,Entrada_Dados_Ano_2012!$AI$264:$AI$501)</f>
        <v>0</v>
      </c>
      <c r="AF396" s="40">
        <f>SUMIF(Entrada_Dados_Ano_2012!$C$264:$C$501,D396,Entrada_Dados_Ano_2012!$AJ$264:$AJ$501)</f>
        <v>0</v>
      </c>
      <c r="AG396" s="40">
        <f>SUMIF(Entrada_Dados_Ano_2012!$C$264:$C$501,D396,Entrada_Dados_Ano_2012!$AK$264:$AK$501)</f>
        <v>0</v>
      </c>
      <c r="AH396" s="40">
        <f>SUMIF(Entrada_Dados_Ano_2012!$C$264:$C$501,D396,Entrada_Dados_Ano_2012!$AL$264:$AL$501)</f>
        <v>0</v>
      </c>
      <c r="AI396" s="40">
        <f>SUMIF(Entrada_Dados_Ano_2012!$C$264:$C$501,D396,Entrada_Dados_Ano_2012!$AM$264:$AM$501)</f>
        <v>0</v>
      </c>
      <c r="AJ396" s="145">
        <f>SUMIF(Entrada_Dados_Ano_2012!$C$264:$C$501,D396,Entrada_Dados_Ano_2012!$AN$264:$AN$501)</f>
        <v>0</v>
      </c>
      <c r="AK396" s="142">
        <f>SUMIF(Entrada_Dados_Ano_2012!$C$264:$C$501,D396,Entrada_Dados_Ano_2012!$AT$264:$AT$501)</f>
        <v>0</v>
      </c>
      <c r="AL396" s="40">
        <f>SUMIF(Entrada_Dados_Ano_2012!$C$264:$C$501,D396,Entrada_Dados_Ano_2012!$AU$264:$AU$501)</f>
        <v>0</v>
      </c>
      <c r="AM396" s="40">
        <f>SUMIF(Entrada_Dados_Ano_2012!$C$264:$C$501,D396,Entrada_Dados_Ano_2012!$AV$264:$AV$501)</f>
        <v>0</v>
      </c>
      <c r="AN396" s="40">
        <f>SUMIF(Entrada_Dados_Ano_2012!$C$264:$C$501,D396,Entrada_Dados_Ano_2012!$AW$264:$AW$501)</f>
        <v>0</v>
      </c>
      <c r="AO396" s="40">
        <f>SUMIF(Entrada_Dados_Ano_2012!$C$264:$C$501,D396,Entrada_Dados_Ano_2012!$AX$264:$AX$501)</f>
        <v>0</v>
      </c>
      <c r="AP396" s="40">
        <f>SUMIF(Entrada_Dados_Ano_2012!$C$264:$C$501,D396,Entrada_Dados_Ano_2012!$AY$264:$AY$501)</f>
        <v>0</v>
      </c>
      <c r="AQ396" s="40">
        <f>SUMIF(Entrada_Dados_Ano_2012!$C$264:$C$501,D396,Entrada_Dados_Ano_2012!$AZ$264:$AZ$501)</f>
        <v>0</v>
      </c>
      <c r="AR396" s="40">
        <f>SUMIF(Entrada_Dados_Ano_2012!$C$264:$C$501,D396,Entrada_Dados_Ano_2012!$BA$264:$BA$501)</f>
        <v>0</v>
      </c>
      <c r="AS396" s="40">
        <f>SUMIF(Entrada_Dados_Ano_2012!$C$264:$C$501,D396,Entrada_Dados_Ano_2012!$BB$264:$BB$501)</f>
        <v>0</v>
      </c>
      <c r="AT396" s="40">
        <f>SUMIF(Entrada_Dados_Ano_2012!$C$264:$C$501,D396,Entrada_Dados_Ano_2012!$BC$264:$BC$501)</f>
        <v>0</v>
      </c>
      <c r="AU396" s="40">
        <f>SUMIF(Entrada_Dados_Ano_2012!$C$264:$C$501,D396,Entrada_Dados_Ano_2012!$BD$264:$BD$501)</f>
        <v>0</v>
      </c>
      <c r="AV396" s="40">
        <f>SUMIF(Entrada_Dados_Ano_2012!$C$264:$C$501,D396,Entrada_Dados_Ano_2012!$BE$264:$BE$501)</f>
        <v>0</v>
      </c>
      <c r="AW396" s="40">
        <f>SUMIF(Entrada_Dados_Ano_2012!$C$264:$C$501,D396,Entrada_Dados_Ano_2012!$BF$264:$BF$501)</f>
        <v>0</v>
      </c>
      <c r="AX396" s="40">
        <f>SUMIF(Entrada_Dados_Ano_2012!$C$264:$C$501,D396,Entrada_Dados_Ano_2012!$BG$264:$BG$501)</f>
        <v>0</v>
      </c>
      <c r="AY396" s="40">
        <f>SUMIF(Entrada_Dados_Ano_2012!$C$264:$C$501,D396,Entrada_Dados_Ano_2012!$BH$264:$BH$501)</f>
        <v>0</v>
      </c>
      <c r="AZ396" s="40">
        <f>SUMIF(Entrada_Dados_Ano_2012!$C$264:$C$501,D396,Entrada_Dados_Ano_2012!$BI$264:$BI$501)</f>
        <v>0</v>
      </c>
      <c r="BA396" s="55"/>
    </row>
    <row r="397" spans="1:53" ht="12.75" customHeight="1" x14ac:dyDescent="0.2">
      <c r="A397" s="123"/>
      <c r="B397" s="124">
        <v>136</v>
      </c>
      <c r="C397" s="121" t="s">
        <v>20</v>
      </c>
      <c r="D397" s="126" t="s">
        <v>36</v>
      </c>
      <c r="E397" s="40">
        <f>SUMIF(Entrada_Dados_Ano_2012!$C$264:$C$501,D397,Entrada_Dados_Ano_2012!$D$264:$D$501)</f>
        <v>0</v>
      </c>
      <c r="F397" s="40">
        <f>SUMIF(Entrada_Dados_Ano_2012!$C$264:$C$501,D397,Entrada_Dados_Ano_2012!$E$264:$E$501)</f>
        <v>0</v>
      </c>
      <c r="G397" s="40">
        <f>SUMIF(Entrada_Dados_Ano_2012!$C$264:$C$501,D397,Entrada_Dados_Ano_2012!$F$264:$F$501)</f>
        <v>0</v>
      </c>
      <c r="H397" s="40">
        <f>SUMIF(Entrada_Dados_Ano_2012!$C$264:$C$501,D397,Entrada_Dados_Ano_2012!$G$264:$G$501)</f>
        <v>0</v>
      </c>
      <c r="I397" s="40">
        <f>SUMIF(Entrada_Dados_Ano_2012!$C$264:$C$501,D397,Entrada_Dados_Ano_2012!$H$264:$H$501)</f>
        <v>0</v>
      </c>
      <c r="J397" s="40">
        <f>SUMIF(Entrada_Dados_Ano_2012!$C$264:$C$501,D397,Entrada_Dados_Ano_2012!$I$264:$I$501)</f>
        <v>0</v>
      </c>
      <c r="K397" s="40">
        <f>SUMIF(Entrada_Dados_Ano_2012!$C$264:$C$501,D397,Entrada_Dados_Ano_2012!$J$264:$J$501)</f>
        <v>11</v>
      </c>
      <c r="L397" s="40">
        <f>SUMIF(Entrada_Dados_Ano_2012!$C$264:$C$501,D397,Entrada_Dados_Ano_2012!$K$264:$K$501)</f>
        <v>0</v>
      </c>
      <c r="M397" s="40">
        <f>SUMIF(Entrada_Dados_Ano_2012!$C$264:$C$501,D397,Entrada_Dados_Ano_2012!$L$264:$L$501)</f>
        <v>0</v>
      </c>
      <c r="N397" s="40">
        <f>SUMIF(Entrada_Dados_Ano_2012!$C$264:$C$501,D397,Entrada_Dados_Ano_2012!$M$264:$M$501)</f>
        <v>0</v>
      </c>
      <c r="O397" s="40">
        <f>SUMIF(Entrada_Dados_Ano_2012!$C$264:$C$501,D397,Entrada_Dados_Ano_2012!$N$264:$N$501)</f>
        <v>0</v>
      </c>
      <c r="P397" s="40">
        <f>SUMIF(Entrada_Dados_Ano_2012!$C$264:$C$501,D397,Entrada_Dados_Ano_2012!$O$264:$O$501)</f>
        <v>0</v>
      </c>
      <c r="Q397" s="40">
        <f>SUMIF(Entrada_Dados_Ano_2012!$C$264:$C$501,D397,Entrada_Dados_Ano_2012!$P$264:$P$501)</f>
        <v>0</v>
      </c>
      <c r="R397" s="40">
        <f>SUMIF(Entrada_Dados_Ano_2012!$C$264:$C$501,D397,Entrada_Dados_Ano_2012!$Q$264:$Q$501)</f>
        <v>0</v>
      </c>
      <c r="S397" s="40">
        <f>SUMIF(Entrada_Dados_Ano_2012!$C$264:$C$501,D397,Entrada_Dados_Ano_2012!$R$264:$R$501)</f>
        <v>0</v>
      </c>
      <c r="T397" s="145">
        <f>SUMIF(Entrada_Dados_Ano_2012!$C$264:$C$501,D397,Entrada_Dados_Ano_2012!$S$264:$S$501)</f>
        <v>0</v>
      </c>
      <c r="U397" s="142">
        <f>SUMIF(Entrada_Dados_Ano_2012!$C$264:$C$501,D397,Entrada_Dados_Ano_2012!$Y$264:$Y$501)</f>
        <v>0</v>
      </c>
      <c r="V397" s="40">
        <f>SUMIF(Entrada_Dados_Ano_2012!$C$264:$C$501,D397,Entrada_Dados_Ano_2012!$Z$264:$Z$501)</f>
        <v>0</v>
      </c>
      <c r="W397" s="40">
        <f>SUMIF(Entrada_Dados_Ano_2012!$C$264:$C$501,D397,Entrada_Dados_Ano_2012!$AA$264:$AA$501)</f>
        <v>0</v>
      </c>
      <c r="X397" s="40">
        <f>SUMIF(Entrada_Dados_Ano_2012!$C$264:$C$501,D397,Entrada_Dados_Ano_2012!$AB$264:$AB$501)</f>
        <v>0</v>
      </c>
      <c r="Y397" s="40">
        <f>SUMIF(Entrada_Dados_Ano_2012!$C$264:$C$501,D397,Entrada_Dados_Ano_2012!$AC$264:$AC$501)</f>
        <v>0</v>
      </c>
      <c r="Z397" s="40">
        <f>SUMIF(Entrada_Dados_Ano_2012!$C$264:$C$501,D397,Entrada_Dados_Ano_2012!$AD$264:$AD$501)</f>
        <v>0</v>
      </c>
      <c r="AA397" s="40">
        <f>SUMIF(Entrada_Dados_Ano_2012!$C$264:$C$501,D397,Entrada_Dados_Ano_2012!$AE$264:$AE$501)</f>
        <v>11</v>
      </c>
      <c r="AB397" s="40">
        <f>SUMIF(Entrada_Dados_Ano_2012!$C$264:$C$501,D397,Entrada_Dados_Ano_2012!$AF$264:$AF$501)</f>
        <v>0</v>
      </c>
      <c r="AC397" s="40">
        <f>SUMIF(Entrada_Dados_Ano_2012!$C$264:$C$501,D397,Entrada_Dados_Ano_2012!$AG$264:$AG$501)</f>
        <v>0</v>
      </c>
      <c r="AD397" s="40">
        <f>SUMIF(Entrada_Dados_Ano_2012!$C$264:$C$501,D397,Entrada_Dados_Ano_2012!$AH$264:$AH$501)</f>
        <v>0</v>
      </c>
      <c r="AE397" s="40">
        <f>SUMIF(Entrada_Dados_Ano_2012!$C$264:$C$501,D397,Entrada_Dados_Ano_2012!$AI$264:$AI$501)</f>
        <v>0</v>
      </c>
      <c r="AF397" s="40">
        <f>SUMIF(Entrada_Dados_Ano_2012!$C$264:$C$501,D397,Entrada_Dados_Ano_2012!$AJ$264:$AJ$501)</f>
        <v>0</v>
      </c>
      <c r="AG397" s="40">
        <f>SUMIF(Entrada_Dados_Ano_2012!$C$264:$C$501,D397,Entrada_Dados_Ano_2012!$AK$264:$AK$501)</f>
        <v>0</v>
      </c>
      <c r="AH397" s="40">
        <f>SUMIF(Entrada_Dados_Ano_2012!$C$264:$C$501,D397,Entrada_Dados_Ano_2012!$AL$264:$AL$501)</f>
        <v>0</v>
      </c>
      <c r="AI397" s="40">
        <f>SUMIF(Entrada_Dados_Ano_2012!$C$264:$C$501,D397,Entrada_Dados_Ano_2012!$AM$264:$AM$501)</f>
        <v>0</v>
      </c>
      <c r="AJ397" s="145">
        <f>SUMIF(Entrada_Dados_Ano_2012!$C$264:$C$501,D397,Entrada_Dados_Ano_2012!$AN$264:$AN$501)</f>
        <v>0</v>
      </c>
      <c r="AK397" s="142">
        <f>SUMIF(Entrada_Dados_Ano_2012!$C$264:$C$501,D397,Entrada_Dados_Ano_2012!$AT$264:$AT$501)</f>
        <v>0</v>
      </c>
      <c r="AL397" s="40">
        <f>SUMIF(Entrada_Dados_Ano_2012!$C$264:$C$501,D397,Entrada_Dados_Ano_2012!$AU$264:$AU$501)</f>
        <v>0</v>
      </c>
      <c r="AM397" s="40">
        <f>SUMIF(Entrada_Dados_Ano_2012!$C$264:$C$501,D397,Entrada_Dados_Ano_2012!$AV$264:$AV$501)</f>
        <v>0</v>
      </c>
      <c r="AN397" s="40">
        <f>SUMIF(Entrada_Dados_Ano_2012!$C$264:$C$501,D397,Entrada_Dados_Ano_2012!$AW$264:$AW$501)</f>
        <v>0</v>
      </c>
      <c r="AO397" s="40">
        <f>SUMIF(Entrada_Dados_Ano_2012!$C$264:$C$501,D397,Entrada_Dados_Ano_2012!$AX$264:$AX$501)</f>
        <v>0</v>
      </c>
      <c r="AP397" s="40">
        <f>SUMIF(Entrada_Dados_Ano_2012!$C$264:$C$501,D397,Entrada_Dados_Ano_2012!$AY$264:$AY$501)</f>
        <v>0</v>
      </c>
      <c r="AQ397" s="40">
        <f>SUMIF(Entrada_Dados_Ano_2012!$C$264:$C$501,D397,Entrada_Dados_Ano_2012!$AZ$264:$AZ$501)</f>
        <v>341</v>
      </c>
      <c r="AR397" s="40">
        <f>SUMIF(Entrada_Dados_Ano_2012!$C$264:$C$501,D397,Entrada_Dados_Ano_2012!$BA$264:$BA$501)</f>
        <v>0</v>
      </c>
      <c r="AS397" s="40">
        <f>SUMIF(Entrada_Dados_Ano_2012!$C$264:$C$501,D397,Entrada_Dados_Ano_2012!$BB$264:$BB$501)</f>
        <v>0</v>
      </c>
      <c r="AT397" s="40">
        <f>SUMIF(Entrada_Dados_Ano_2012!$C$264:$C$501,D397,Entrada_Dados_Ano_2012!$BC$264:$BC$501)</f>
        <v>0</v>
      </c>
      <c r="AU397" s="40">
        <f>SUMIF(Entrada_Dados_Ano_2012!$C$264:$C$501,D397,Entrada_Dados_Ano_2012!$BD$264:$BD$501)</f>
        <v>0</v>
      </c>
      <c r="AV397" s="40">
        <f>SUMIF(Entrada_Dados_Ano_2012!$C$264:$C$501,D397,Entrada_Dados_Ano_2012!$BE$264:$BE$501)</f>
        <v>0</v>
      </c>
      <c r="AW397" s="40">
        <f>SUMIF(Entrada_Dados_Ano_2012!$C$264:$C$501,D397,Entrada_Dados_Ano_2012!$BF$264:$BF$501)</f>
        <v>0</v>
      </c>
      <c r="AX397" s="40">
        <f>SUMIF(Entrada_Dados_Ano_2012!$C$264:$C$501,D397,Entrada_Dados_Ano_2012!$BG$264:$BG$501)</f>
        <v>0</v>
      </c>
      <c r="AY397" s="40">
        <f>SUMIF(Entrada_Dados_Ano_2012!$C$264:$C$501,D397,Entrada_Dados_Ano_2012!$BH$264:$BH$501)</f>
        <v>0</v>
      </c>
      <c r="AZ397" s="40">
        <f>SUMIF(Entrada_Dados_Ano_2012!$C$264:$C$501,D397,Entrada_Dados_Ano_2012!$BI$264:$BI$501)</f>
        <v>0</v>
      </c>
      <c r="BA397" s="55"/>
    </row>
    <row r="398" spans="1:53" ht="12.75" customHeight="1" x14ac:dyDescent="0.2">
      <c r="A398" s="123"/>
      <c r="B398" s="124">
        <v>137</v>
      </c>
      <c r="C398" s="121" t="s">
        <v>407</v>
      </c>
      <c r="D398" s="126" t="s">
        <v>182</v>
      </c>
      <c r="E398" s="40">
        <f>SUMIF(Entrada_Dados_Ano_2012!$C$264:$C$501,D398,Entrada_Dados_Ano_2012!$D$264:$D$501)</f>
        <v>0</v>
      </c>
      <c r="F398" s="40">
        <f>SUMIF(Entrada_Dados_Ano_2012!$C$264:$C$501,D398,Entrada_Dados_Ano_2012!$E$264:$E$501)</f>
        <v>12</v>
      </c>
      <c r="G398" s="40">
        <f>SUMIF(Entrada_Dados_Ano_2012!$C$264:$C$501,D398,Entrada_Dados_Ano_2012!$F$264:$F$501)</f>
        <v>0</v>
      </c>
      <c r="H398" s="40">
        <f>SUMIF(Entrada_Dados_Ano_2012!$C$264:$C$501,D398,Entrada_Dados_Ano_2012!$G$264:$G$501)</f>
        <v>0</v>
      </c>
      <c r="I398" s="40">
        <f>SUMIF(Entrada_Dados_Ano_2012!$C$264:$C$501,D398,Entrada_Dados_Ano_2012!$H$264:$H$501)</f>
        <v>0</v>
      </c>
      <c r="J398" s="40">
        <f>SUMIF(Entrada_Dados_Ano_2012!$C$264:$C$501,D398,Entrada_Dados_Ano_2012!$I$264:$I$501)</f>
        <v>0</v>
      </c>
      <c r="K398" s="40">
        <f>SUMIF(Entrada_Dados_Ano_2012!$C$264:$C$501,D398,Entrada_Dados_Ano_2012!$J$264:$J$501)</f>
        <v>0</v>
      </c>
      <c r="L398" s="40">
        <f>SUMIF(Entrada_Dados_Ano_2012!$C$264:$C$501,D398,Entrada_Dados_Ano_2012!$K$264:$K$501)</f>
        <v>22</v>
      </c>
      <c r="M398" s="40">
        <f>SUMIF(Entrada_Dados_Ano_2012!$C$264:$C$501,D398,Entrada_Dados_Ano_2012!$L$264:$L$501)</f>
        <v>0</v>
      </c>
      <c r="N398" s="40">
        <f>SUMIF(Entrada_Dados_Ano_2012!$C$264:$C$501,D398,Entrada_Dados_Ano_2012!$M$264:$M$501)</f>
        <v>0</v>
      </c>
      <c r="O398" s="40">
        <f>SUMIF(Entrada_Dados_Ano_2012!$C$264:$C$501,D398,Entrada_Dados_Ano_2012!$N$264:$N$501)</f>
        <v>0</v>
      </c>
      <c r="P398" s="40">
        <f>SUMIF(Entrada_Dados_Ano_2012!$C$264:$C$501,D398,Entrada_Dados_Ano_2012!$O$264:$O$501)</f>
        <v>0</v>
      </c>
      <c r="Q398" s="40">
        <f>SUMIF(Entrada_Dados_Ano_2012!$C$264:$C$501,D398,Entrada_Dados_Ano_2012!$P$264:$P$501)</f>
        <v>0</v>
      </c>
      <c r="R398" s="40">
        <f>SUMIF(Entrada_Dados_Ano_2012!$C$264:$C$501,D398,Entrada_Dados_Ano_2012!$Q$264:$Q$501)</f>
        <v>0</v>
      </c>
      <c r="S398" s="40">
        <f>SUMIF(Entrada_Dados_Ano_2012!$C$264:$C$501,D398,Entrada_Dados_Ano_2012!$R$264:$R$501)</f>
        <v>0</v>
      </c>
      <c r="T398" s="145">
        <f>SUMIF(Entrada_Dados_Ano_2012!$C$264:$C$501,D398,Entrada_Dados_Ano_2012!$S$264:$S$501)</f>
        <v>0</v>
      </c>
      <c r="U398" s="142">
        <f>SUMIF(Entrada_Dados_Ano_2012!$C$264:$C$501,D398,Entrada_Dados_Ano_2012!$Y$264:$Y$501)</f>
        <v>0</v>
      </c>
      <c r="V398" s="40">
        <f>SUMIF(Entrada_Dados_Ano_2012!$C$264:$C$501,D398,Entrada_Dados_Ano_2012!$Z$264:$Z$501)</f>
        <v>12</v>
      </c>
      <c r="W398" s="40">
        <f>SUMIF(Entrada_Dados_Ano_2012!$C$264:$C$501,D398,Entrada_Dados_Ano_2012!$AA$264:$AA$501)</f>
        <v>0</v>
      </c>
      <c r="X398" s="40">
        <f>SUMIF(Entrada_Dados_Ano_2012!$C$264:$C$501,D398,Entrada_Dados_Ano_2012!$AB$264:$AB$501)</f>
        <v>0</v>
      </c>
      <c r="Y398" s="40">
        <f>SUMIF(Entrada_Dados_Ano_2012!$C$264:$C$501,D398,Entrada_Dados_Ano_2012!$AC$264:$AC$501)</f>
        <v>0</v>
      </c>
      <c r="Z398" s="40">
        <f>SUMIF(Entrada_Dados_Ano_2012!$C$264:$C$501,D398,Entrada_Dados_Ano_2012!$AD$264:$AD$501)</f>
        <v>0</v>
      </c>
      <c r="AA398" s="40">
        <f>SUMIF(Entrada_Dados_Ano_2012!$C$264:$C$501,D398,Entrada_Dados_Ano_2012!$AE$264:$AE$501)</f>
        <v>0</v>
      </c>
      <c r="AB398" s="40">
        <f>SUMIF(Entrada_Dados_Ano_2012!$C$264:$C$501,D398,Entrada_Dados_Ano_2012!$AF$264:$AF$501)</f>
        <v>22</v>
      </c>
      <c r="AC398" s="40">
        <f>SUMIF(Entrada_Dados_Ano_2012!$C$264:$C$501,D398,Entrada_Dados_Ano_2012!$AG$264:$AG$501)</f>
        <v>0</v>
      </c>
      <c r="AD398" s="40">
        <f>SUMIF(Entrada_Dados_Ano_2012!$C$264:$C$501,D398,Entrada_Dados_Ano_2012!$AH$264:$AH$501)</f>
        <v>0</v>
      </c>
      <c r="AE398" s="40">
        <f>SUMIF(Entrada_Dados_Ano_2012!$C$264:$C$501,D398,Entrada_Dados_Ano_2012!$AI$264:$AI$501)</f>
        <v>0</v>
      </c>
      <c r="AF398" s="40">
        <f>SUMIF(Entrada_Dados_Ano_2012!$C$264:$C$501,D398,Entrada_Dados_Ano_2012!$AJ$264:$AJ$501)</f>
        <v>0</v>
      </c>
      <c r="AG398" s="40">
        <f>SUMIF(Entrada_Dados_Ano_2012!$C$264:$C$501,D398,Entrada_Dados_Ano_2012!$AK$264:$AK$501)</f>
        <v>0</v>
      </c>
      <c r="AH398" s="40">
        <f>SUMIF(Entrada_Dados_Ano_2012!$C$264:$C$501,D398,Entrada_Dados_Ano_2012!$AL$264:$AL$501)</f>
        <v>0</v>
      </c>
      <c r="AI398" s="40">
        <f>SUMIF(Entrada_Dados_Ano_2012!$C$264:$C$501,D398,Entrada_Dados_Ano_2012!$AM$264:$AM$501)</f>
        <v>0</v>
      </c>
      <c r="AJ398" s="145">
        <f>SUMIF(Entrada_Dados_Ano_2012!$C$264:$C$501,D398,Entrada_Dados_Ano_2012!$AN$264:$AN$501)</f>
        <v>0</v>
      </c>
      <c r="AK398" s="142">
        <f>SUMIF(Entrada_Dados_Ano_2012!$C$264:$C$501,D398,Entrada_Dados_Ano_2012!$AT$264:$AT$501)</f>
        <v>0</v>
      </c>
      <c r="AL398" s="40">
        <f>SUMIF(Entrada_Dados_Ano_2012!$C$264:$C$501,D398,Entrada_Dados_Ano_2012!$AU$264:$AU$501)</f>
        <v>306</v>
      </c>
      <c r="AM398" s="40">
        <f>SUMIF(Entrada_Dados_Ano_2012!$C$264:$C$501,D398,Entrada_Dados_Ano_2012!$AV$264:$AV$501)</f>
        <v>0</v>
      </c>
      <c r="AN398" s="40">
        <f>SUMIF(Entrada_Dados_Ano_2012!$C$264:$C$501,D398,Entrada_Dados_Ano_2012!$AW$264:$AW$501)</f>
        <v>0</v>
      </c>
      <c r="AO398" s="40">
        <f>SUMIF(Entrada_Dados_Ano_2012!$C$264:$C$501,D398,Entrada_Dados_Ano_2012!$AX$264:$AX$501)</f>
        <v>0</v>
      </c>
      <c r="AP398" s="40">
        <f>SUMIF(Entrada_Dados_Ano_2012!$C$264:$C$501,D398,Entrada_Dados_Ano_2012!$AY$264:$AY$501)</f>
        <v>0</v>
      </c>
      <c r="AQ398" s="40">
        <f>SUMIF(Entrada_Dados_Ano_2012!$C$264:$C$501,D398,Entrada_Dados_Ano_2012!$AZ$264:$AZ$501)</f>
        <v>0</v>
      </c>
      <c r="AR398" s="40">
        <f>SUMIF(Entrada_Dados_Ano_2012!$C$264:$C$501,D398,Entrada_Dados_Ano_2012!$BA$264:$BA$501)</f>
        <v>453</v>
      </c>
      <c r="AS398" s="40">
        <f>SUMIF(Entrada_Dados_Ano_2012!$C$264:$C$501,D398,Entrada_Dados_Ano_2012!$BB$264:$BB$501)</f>
        <v>0</v>
      </c>
      <c r="AT398" s="40">
        <f>SUMIF(Entrada_Dados_Ano_2012!$C$264:$C$501,D398,Entrada_Dados_Ano_2012!$BC$264:$BC$501)</f>
        <v>0</v>
      </c>
      <c r="AU398" s="40">
        <f>SUMIF(Entrada_Dados_Ano_2012!$C$264:$C$501,D398,Entrada_Dados_Ano_2012!$BD$264:$BD$501)</f>
        <v>0</v>
      </c>
      <c r="AV398" s="40">
        <f>SUMIF(Entrada_Dados_Ano_2012!$C$264:$C$501,D398,Entrada_Dados_Ano_2012!$BE$264:$BE$501)</f>
        <v>0</v>
      </c>
      <c r="AW398" s="40">
        <f>SUMIF(Entrada_Dados_Ano_2012!$C$264:$C$501,D398,Entrada_Dados_Ano_2012!$BF$264:$BF$501)</f>
        <v>0</v>
      </c>
      <c r="AX398" s="40">
        <f>SUMIF(Entrada_Dados_Ano_2012!$C$264:$C$501,D398,Entrada_Dados_Ano_2012!$BG$264:$BG$501)</f>
        <v>0</v>
      </c>
      <c r="AY398" s="40">
        <f>SUMIF(Entrada_Dados_Ano_2012!$C$264:$C$501,D398,Entrada_Dados_Ano_2012!$BH$264:$BH$501)</f>
        <v>0</v>
      </c>
      <c r="AZ398" s="40">
        <f>SUMIF(Entrada_Dados_Ano_2012!$C$264:$C$501,D398,Entrada_Dados_Ano_2012!$BI$264:$BI$501)</f>
        <v>0</v>
      </c>
      <c r="BA398" s="55"/>
    </row>
    <row r="399" spans="1:53" ht="12.75" customHeight="1" x14ac:dyDescent="0.2">
      <c r="A399" s="123"/>
      <c r="B399" s="124">
        <v>138</v>
      </c>
      <c r="C399" s="121" t="s">
        <v>408</v>
      </c>
      <c r="D399" s="126" t="s">
        <v>183</v>
      </c>
      <c r="E399" s="40">
        <f>SUMIF(Entrada_Dados_Ano_2012!$C$264:$C$501,D399,Entrada_Dados_Ano_2012!$D$264:$D$501)</f>
        <v>0</v>
      </c>
      <c r="F399" s="40">
        <f>SUMIF(Entrada_Dados_Ano_2012!$C$264:$C$501,D399,Entrada_Dados_Ano_2012!$E$264:$E$501)</f>
        <v>0</v>
      </c>
      <c r="G399" s="40">
        <f>SUMIF(Entrada_Dados_Ano_2012!$C$264:$C$501,D399,Entrada_Dados_Ano_2012!$F$264:$F$501)</f>
        <v>0</v>
      </c>
      <c r="H399" s="40">
        <f>SUMIF(Entrada_Dados_Ano_2012!$C$264:$C$501,D399,Entrada_Dados_Ano_2012!$G$264:$G$501)</f>
        <v>0</v>
      </c>
      <c r="I399" s="40">
        <f>SUMIF(Entrada_Dados_Ano_2012!$C$264:$C$501,D399,Entrada_Dados_Ano_2012!$H$264:$H$501)</f>
        <v>0</v>
      </c>
      <c r="J399" s="40">
        <f>SUMIF(Entrada_Dados_Ano_2012!$C$264:$C$501,D399,Entrada_Dados_Ano_2012!$I$264:$I$501)</f>
        <v>0</v>
      </c>
      <c r="K399" s="40">
        <f>SUMIF(Entrada_Dados_Ano_2012!$C$264:$C$501,D399,Entrada_Dados_Ano_2012!$J$264:$J$501)</f>
        <v>0</v>
      </c>
      <c r="L399" s="40">
        <f>SUMIF(Entrada_Dados_Ano_2012!$C$264:$C$501,D399,Entrada_Dados_Ano_2012!$K$264:$K$501)</f>
        <v>0</v>
      </c>
      <c r="M399" s="40">
        <f>SUMIF(Entrada_Dados_Ano_2012!$C$264:$C$501,D399,Entrada_Dados_Ano_2012!$L$264:$L$501)</f>
        <v>0</v>
      </c>
      <c r="N399" s="40">
        <f>SUMIF(Entrada_Dados_Ano_2012!$C$264:$C$501,D399,Entrada_Dados_Ano_2012!$M$264:$M$501)</f>
        <v>0</v>
      </c>
      <c r="O399" s="40">
        <f>SUMIF(Entrada_Dados_Ano_2012!$C$264:$C$501,D399,Entrada_Dados_Ano_2012!$N$264:$N$501)</f>
        <v>0</v>
      </c>
      <c r="P399" s="40">
        <f>SUMIF(Entrada_Dados_Ano_2012!$C$264:$C$501,D399,Entrada_Dados_Ano_2012!$O$264:$O$501)</f>
        <v>0</v>
      </c>
      <c r="Q399" s="40">
        <f>SUMIF(Entrada_Dados_Ano_2012!$C$264:$C$501,D399,Entrada_Dados_Ano_2012!$P$264:$P$501)</f>
        <v>0</v>
      </c>
      <c r="R399" s="40">
        <f>SUMIF(Entrada_Dados_Ano_2012!$C$264:$C$501,D399,Entrada_Dados_Ano_2012!$Q$264:$Q$501)</f>
        <v>0</v>
      </c>
      <c r="S399" s="40">
        <f>SUMIF(Entrada_Dados_Ano_2012!$C$264:$C$501,D399,Entrada_Dados_Ano_2012!$R$264:$R$501)</f>
        <v>0</v>
      </c>
      <c r="T399" s="145">
        <f>SUMIF(Entrada_Dados_Ano_2012!$C$264:$C$501,D399,Entrada_Dados_Ano_2012!$S$264:$S$501)</f>
        <v>0</v>
      </c>
      <c r="U399" s="142">
        <f>SUMIF(Entrada_Dados_Ano_2012!$C$264:$C$501,D399,Entrada_Dados_Ano_2012!$Y$264:$Y$501)</f>
        <v>0</v>
      </c>
      <c r="V399" s="40">
        <f>SUMIF(Entrada_Dados_Ano_2012!$C$264:$C$501,D399,Entrada_Dados_Ano_2012!$Z$264:$Z$501)</f>
        <v>0</v>
      </c>
      <c r="W399" s="40">
        <f>SUMIF(Entrada_Dados_Ano_2012!$C$264:$C$501,D399,Entrada_Dados_Ano_2012!$AA$264:$AA$501)</f>
        <v>0</v>
      </c>
      <c r="X399" s="40">
        <f>SUMIF(Entrada_Dados_Ano_2012!$C$264:$C$501,D399,Entrada_Dados_Ano_2012!$AB$264:$AB$501)</f>
        <v>0</v>
      </c>
      <c r="Y399" s="40">
        <f>SUMIF(Entrada_Dados_Ano_2012!$C$264:$C$501,D399,Entrada_Dados_Ano_2012!$AC$264:$AC$501)</f>
        <v>0</v>
      </c>
      <c r="Z399" s="40">
        <f>SUMIF(Entrada_Dados_Ano_2012!$C$264:$C$501,D399,Entrada_Dados_Ano_2012!$AD$264:$AD$501)</f>
        <v>0</v>
      </c>
      <c r="AA399" s="40">
        <f>SUMIF(Entrada_Dados_Ano_2012!$C$264:$C$501,D399,Entrada_Dados_Ano_2012!$AE$264:$AE$501)</f>
        <v>0</v>
      </c>
      <c r="AB399" s="40">
        <f>SUMIF(Entrada_Dados_Ano_2012!$C$264:$C$501,D399,Entrada_Dados_Ano_2012!$AF$264:$AF$501)</f>
        <v>0</v>
      </c>
      <c r="AC399" s="40">
        <f>SUMIF(Entrada_Dados_Ano_2012!$C$264:$C$501,D399,Entrada_Dados_Ano_2012!$AG$264:$AG$501)</f>
        <v>0</v>
      </c>
      <c r="AD399" s="40">
        <f>SUMIF(Entrada_Dados_Ano_2012!$C$264:$C$501,D399,Entrada_Dados_Ano_2012!$AH$264:$AH$501)</f>
        <v>0</v>
      </c>
      <c r="AE399" s="40">
        <f>SUMIF(Entrada_Dados_Ano_2012!$C$264:$C$501,D399,Entrada_Dados_Ano_2012!$AI$264:$AI$501)</f>
        <v>0</v>
      </c>
      <c r="AF399" s="40">
        <f>SUMIF(Entrada_Dados_Ano_2012!$C$264:$C$501,D399,Entrada_Dados_Ano_2012!$AJ$264:$AJ$501)</f>
        <v>0</v>
      </c>
      <c r="AG399" s="40">
        <f>SUMIF(Entrada_Dados_Ano_2012!$C$264:$C$501,D399,Entrada_Dados_Ano_2012!$AK$264:$AK$501)</f>
        <v>0</v>
      </c>
      <c r="AH399" s="40">
        <f>SUMIF(Entrada_Dados_Ano_2012!$C$264:$C$501,D399,Entrada_Dados_Ano_2012!$AL$264:$AL$501)</f>
        <v>0</v>
      </c>
      <c r="AI399" s="40">
        <f>SUMIF(Entrada_Dados_Ano_2012!$C$264:$C$501,D399,Entrada_Dados_Ano_2012!$AM$264:$AM$501)</f>
        <v>0</v>
      </c>
      <c r="AJ399" s="145">
        <f>SUMIF(Entrada_Dados_Ano_2012!$C$264:$C$501,D399,Entrada_Dados_Ano_2012!$AN$264:$AN$501)</f>
        <v>0</v>
      </c>
      <c r="AK399" s="142">
        <f>SUMIF(Entrada_Dados_Ano_2012!$C$264:$C$501,D399,Entrada_Dados_Ano_2012!$AT$264:$AT$501)</f>
        <v>0</v>
      </c>
      <c r="AL399" s="40">
        <f>SUMIF(Entrada_Dados_Ano_2012!$C$264:$C$501,D399,Entrada_Dados_Ano_2012!$AU$264:$AU$501)</f>
        <v>0</v>
      </c>
      <c r="AM399" s="40">
        <f>SUMIF(Entrada_Dados_Ano_2012!$C$264:$C$501,D399,Entrada_Dados_Ano_2012!$AV$264:$AV$501)</f>
        <v>0</v>
      </c>
      <c r="AN399" s="40">
        <f>SUMIF(Entrada_Dados_Ano_2012!$C$264:$C$501,D399,Entrada_Dados_Ano_2012!$AW$264:$AW$501)</f>
        <v>0</v>
      </c>
      <c r="AO399" s="40">
        <f>SUMIF(Entrada_Dados_Ano_2012!$C$264:$C$501,D399,Entrada_Dados_Ano_2012!$AX$264:$AX$501)</f>
        <v>0</v>
      </c>
      <c r="AP399" s="40">
        <f>SUMIF(Entrada_Dados_Ano_2012!$C$264:$C$501,D399,Entrada_Dados_Ano_2012!$AY$264:$AY$501)</f>
        <v>0</v>
      </c>
      <c r="AQ399" s="40">
        <f>SUMIF(Entrada_Dados_Ano_2012!$C$264:$C$501,D399,Entrada_Dados_Ano_2012!$AZ$264:$AZ$501)</f>
        <v>0</v>
      </c>
      <c r="AR399" s="40">
        <f>SUMIF(Entrada_Dados_Ano_2012!$C$264:$C$501,D399,Entrada_Dados_Ano_2012!$BA$264:$BA$501)</f>
        <v>0</v>
      </c>
      <c r="AS399" s="40">
        <f>SUMIF(Entrada_Dados_Ano_2012!$C$264:$C$501,D399,Entrada_Dados_Ano_2012!$BB$264:$BB$501)</f>
        <v>0</v>
      </c>
      <c r="AT399" s="40">
        <f>SUMIF(Entrada_Dados_Ano_2012!$C$264:$C$501,D399,Entrada_Dados_Ano_2012!$BC$264:$BC$501)</f>
        <v>0</v>
      </c>
      <c r="AU399" s="40">
        <f>SUMIF(Entrada_Dados_Ano_2012!$C$264:$C$501,D399,Entrada_Dados_Ano_2012!$BD$264:$BD$501)</f>
        <v>0</v>
      </c>
      <c r="AV399" s="40">
        <f>SUMIF(Entrada_Dados_Ano_2012!$C$264:$C$501,D399,Entrada_Dados_Ano_2012!$BE$264:$BE$501)</f>
        <v>0</v>
      </c>
      <c r="AW399" s="40">
        <f>SUMIF(Entrada_Dados_Ano_2012!$C$264:$C$501,D399,Entrada_Dados_Ano_2012!$BF$264:$BF$501)</f>
        <v>0</v>
      </c>
      <c r="AX399" s="40">
        <f>SUMIF(Entrada_Dados_Ano_2012!$C$264:$C$501,D399,Entrada_Dados_Ano_2012!$BG$264:$BG$501)</f>
        <v>0</v>
      </c>
      <c r="AY399" s="40">
        <f>SUMIF(Entrada_Dados_Ano_2012!$C$264:$C$501,D399,Entrada_Dados_Ano_2012!$BH$264:$BH$501)</f>
        <v>0</v>
      </c>
      <c r="AZ399" s="40">
        <f>SUMIF(Entrada_Dados_Ano_2012!$C$264:$C$501,D399,Entrada_Dados_Ano_2012!$BI$264:$BI$501)</f>
        <v>0</v>
      </c>
      <c r="BA399" s="55"/>
    </row>
    <row r="400" spans="1:53" ht="12.75" customHeight="1" x14ac:dyDescent="0.2">
      <c r="A400" s="123"/>
      <c r="B400" s="124">
        <v>139</v>
      </c>
      <c r="C400" s="121" t="s">
        <v>409</v>
      </c>
      <c r="D400" s="126" t="s">
        <v>184</v>
      </c>
      <c r="E400" s="40">
        <f>SUMIF(Entrada_Dados_Ano_2012!$C$264:$C$501,D400,Entrada_Dados_Ano_2012!$D$264:$D$501)</f>
        <v>0</v>
      </c>
      <c r="F400" s="40">
        <f>SUMIF(Entrada_Dados_Ano_2012!$C$264:$C$501,D400,Entrada_Dados_Ano_2012!$E$264:$E$501)</f>
        <v>35</v>
      </c>
      <c r="G400" s="40">
        <f>SUMIF(Entrada_Dados_Ano_2012!$C$264:$C$501,D400,Entrada_Dados_Ano_2012!$F$264:$F$501)</f>
        <v>0</v>
      </c>
      <c r="H400" s="40">
        <f>SUMIF(Entrada_Dados_Ano_2012!$C$264:$C$501,D400,Entrada_Dados_Ano_2012!$G$264:$G$501)</f>
        <v>0</v>
      </c>
      <c r="I400" s="40">
        <f>SUMIF(Entrada_Dados_Ano_2012!$C$264:$C$501,D400,Entrada_Dados_Ano_2012!$H$264:$H$501)</f>
        <v>0</v>
      </c>
      <c r="J400" s="40">
        <f>SUMIF(Entrada_Dados_Ano_2012!$C$264:$C$501,D400,Entrada_Dados_Ano_2012!$I$264:$I$501)</f>
        <v>0</v>
      </c>
      <c r="K400" s="40">
        <f>SUMIF(Entrada_Dados_Ano_2012!$C$264:$C$501,D400,Entrada_Dados_Ano_2012!$J$264:$J$501)</f>
        <v>0</v>
      </c>
      <c r="L400" s="40">
        <f>SUMIF(Entrada_Dados_Ano_2012!$C$264:$C$501,D400,Entrada_Dados_Ano_2012!$K$264:$K$501)</f>
        <v>0</v>
      </c>
      <c r="M400" s="40">
        <f>SUMIF(Entrada_Dados_Ano_2012!$C$264:$C$501,D400,Entrada_Dados_Ano_2012!$L$264:$L$501)</f>
        <v>0</v>
      </c>
      <c r="N400" s="40">
        <f>SUMIF(Entrada_Dados_Ano_2012!$C$264:$C$501,D400,Entrada_Dados_Ano_2012!$M$264:$M$501)</f>
        <v>0</v>
      </c>
      <c r="O400" s="40">
        <f>SUMIF(Entrada_Dados_Ano_2012!$C$264:$C$501,D400,Entrada_Dados_Ano_2012!$N$264:$N$501)</f>
        <v>0</v>
      </c>
      <c r="P400" s="40">
        <f>SUMIF(Entrada_Dados_Ano_2012!$C$264:$C$501,D400,Entrada_Dados_Ano_2012!$O$264:$O$501)</f>
        <v>0</v>
      </c>
      <c r="Q400" s="40">
        <f>SUMIF(Entrada_Dados_Ano_2012!$C$264:$C$501,D400,Entrada_Dados_Ano_2012!$P$264:$P$501)</f>
        <v>0</v>
      </c>
      <c r="R400" s="40">
        <f>SUMIF(Entrada_Dados_Ano_2012!$C$264:$C$501,D400,Entrada_Dados_Ano_2012!$Q$264:$Q$501)</f>
        <v>0</v>
      </c>
      <c r="S400" s="40">
        <f>SUMIF(Entrada_Dados_Ano_2012!$C$264:$C$501,D400,Entrada_Dados_Ano_2012!$R$264:$R$501)</f>
        <v>0</v>
      </c>
      <c r="T400" s="145">
        <f>SUMIF(Entrada_Dados_Ano_2012!$C$264:$C$501,D400,Entrada_Dados_Ano_2012!$S$264:$S$501)</f>
        <v>0</v>
      </c>
      <c r="U400" s="142">
        <f>SUMIF(Entrada_Dados_Ano_2012!$C$264:$C$501,D400,Entrada_Dados_Ano_2012!$Y$264:$Y$501)</f>
        <v>0</v>
      </c>
      <c r="V400" s="40">
        <f>SUMIF(Entrada_Dados_Ano_2012!$C$264:$C$501,D400,Entrada_Dados_Ano_2012!$Z$264:$Z$501)</f>
        <v>35</v>
      </c>
      <c r="W400" s="40">
        <f>SUMIF(Entrada_Dados_Ano_2012!$C$264:$C$501,D400,Entrada_Dados_Ano_2012!$AA$264:$AA$501)</f>
        <v>0</v>
      </c>
      <c r="X400" s="40">
        <f>SUMIF(Entrada_Dados_Ano_2012!$C$264:$C$501,D400,Entrada_Dados_Ano_2012!$AB$264:$AB$501)</f>
        <v>0</v>
      </c>
      <c r="Y400" s="40">
        <f>SUMIF(Entrada_Dados_Ano_2012!$C$264:$C$501,D400,Entrada_Dados_Ano_2012!$AC$264:$AC$501)</f>
        <v>0</v>
      </c>
      <c r="Z400" s="40">
        <f>SUMIF(Entrada_Dados_Ano_2012!$C$264:$C$501,D400,Entrada_Dados_Ano_2012!$AD$264:$AD$501)</f>
        <v>0</v>
      </c>
      <c r="AA400" s="40">
        <f>SUMIF(Entrada_Dados_Ano_2012!$C$264:$C$501,D400,Entrada_Dados_Ano_2012!$AE$264:$AE$501)</f>
        <v>0</v>
      </c>
      <c r="AB400" s="40">
        <f>SUMIF(Entrada_Dados_Ano_2012!$C$264:$C$501,D400,Entrada_Dados_Ano_2012!$AF$264:$AF$501)</f>
        <v>0</v>
      </c>
      <c r="AC400" s="40">
        <f>SUMIF(Entrada_Dados_Ano_2012!$C$264:$C$501,D400,Entrada_Dados_Ano_2012!$AG$264:$AG$501)</f>
        <v>0</v>
      </c>
      <c r="AD400" s="40">
        <f>SUMIF(Entrada_Dados_Ano_2012!$C$264:$C$501,D400,Entrada_Dados_Ano_2012!$AH$264:$AH$501)</f>
        <v>0</v>
      </c>
      <c r="AE400" s="40">
        <f>SUMIF(Entrada_Dados_Ano_2012!$C$264:$C$501,D400,Entrada_Dados_Ano_2012!$AI$264:$AI$501)</f>
        <v>0</v>
      </c>
      <c r="AF400" s="40">
        <f>SUMIF(Entrada_Dados_Ano_2012!$C$264:$C$501,D400,Entrada_Dados_Ano_2012!$AJ$264:$AJ$501)</f>
        <v>0</v>
      </c>
      <c r="AG400" s="40">
        <f>SUMIF(Entrada_Dados_Ano_2012!$C$264:$C$501,D400,Entrada_Dados_Ano_2012!$AK$264:$AK$501)</f>
        <v>0</v>
      </c>
      <c r="AH400" s="40">
        <f>SUMIF(Entrada_Dados_Ano_2012!$C$264:$C$501,D400,Entrada_Dados_Ano_2012!$AL$264:$AL$501)</f>
        <v>0</v>
      </c>
      <c r="AI400" s="40">
        <f>SUMIF(Entrada_Dados_Ano_2012!$C$264:$C$501,D400,Entrada_Dados_Ano_2012!$AM$264:$AM$501)</f>
        <v>0</v>
      </c>
      <c r="AJ400" s="145">
        <f>SUMIF(Entrada_Dados_Ano_2012!$C$264:$C$501,D400,Entrada_Dados_Ano_2012!$AN$264:$AN$501)</f>
        <v>0</v>
      </c>
      <c r="AK400" s="142">
        <f>SUMIF(Entrada_Dados_Ano_2012!$C$264:$C$501,D400,Entrada_Dados_Ano_2012!$AT$264:$AT$501)</f>
        <v>0</v>
      </c>
      <c r="AL400" s="40">
        <f>SUMIF(Entrada_Dados_Ano_2012!$C$264:$C$501,D400,Entrada_Dados_Ano_2012!$AU$264:$AU$501)</f>
        <v>315</v>
      </c>
      <c r="AM400" s="40">
        <f>SUMIF(Entrada_Dados_Ano_2012!$C$264:$C$501,D400,Entrada_Dados_Ano_2012!$AV$264:$AV$501)</f>
        <v>0</v>
      </c>
      <c r="AN400" s="40">
        <f>SUMIF(Entrada_Dados_Ano_2012!$C$264:$C$501,D400,Entrada_Dados_Ano_2012!$AW$264:$AW$501)</f>
        <v>0</v>
      </c>
      <c r="AO400" s="40">
        <f>SUMIF(Entrada_Dados_Ano_2012!$C$264:$C$501,D400,Entrada_Dados_Ano_2012!$AX$264:$AX$501)</f>
        <v>0</v>
      </c>
      <c r="AP400" s="40">
        <f>SUMIF(Entrada_Dados_Ano_2012!$C$264:$C$501,D400,Entrada_Dados_Ano_2012!$AY$264:$AY$501)</f>
        <v>0</v>
      </c>
      <c r="AQ400" s="40">
        <f>SUMIF(Entrada_Dados_Ano_2012!$C$264:$C$501,D400,Entrada_Dados_Ano_2012!$AZ$264:$AZ$501)</f>
        <v>0</v>
      </c>
      <c r="AR400" s="40">
        <f>SUMIF(Entrada_Dados_Ano_2012!$C$264:$C$501,D400,Entrada_Dados_Ano_2012!$BA$264:$BA$501)</f>
        <v>0</v>
      </c>
      <c r="AS400" s="40">
        <f>SUMIF(Entrada_Dados_Ano_2012!$C$264:$C$501,D400,Entrada_Dados_Ano_2012!$BB$264:$BB$501)</f>
        <v>0</v>
      </c>
      <c r="AT400" s="40">
        <f>SUMIF(Entrada_Dados_Ano_2012!$C$264:$C$501,D400,Entrada_Dados_Ano_2012!$BC$264:$BC$501)</f>
        <v>0</v>
      </c>
      <c r="AU400" s="40">
        <f>SUMIF(Entrada_Dados_Ano_2012!$C$264:$C$501,D400,Entrada_Dados_Ano_2012!$BD$264:$BD$501)</f>
        <v>0</v>
      </c>
      <c r="AV400" s="40">
        <f>SUMIF(Entrada_Dados_Ano_2012!$C$264:$C$501,D400,Entrada_Dados_Ano_2012!$BE$264:$BE$501)</f>
        <v>0</v>
      </c>
      <c r="AW400" s="40">
        <f>SUMIF(Entrada_Dados_Ano_2012!$C$264:$C$501,D400,Entrada_Dados_Ano_2012!$BF$264:$BF$501)</f>
        <v>0</v>
      </c>
      <c r="AX400" s="40">
        <f>SUMIF(Entrada_Dados_Ano_2012!$C$264:$C$501,D400,Entrada_Dados_Ano_2012!$BG$264:$BG$501)</f>
        <v>0</v>
      </c>
      <c r="AY400" s="40">
        <f>SUMIF(Entrada_Dados_Ano_2012!$C$264:$C$501,D400,Entrada_Dados_Ano_2012!$BH$264:$BH$501)</f>
        <v>0</v>
      </c>
      <c r="AZ400" s="40">
        <f>SUMIF(Entrada_Dados_Ano_2012!$C$264:$C$501,D400,Entrada_Dados_Ano_2012!$BI$264:$BI$501)</f>
        <v>0</v>
      </c>
      <c r="BA400" s="55"/>
    </row>
    <row r="401" spans="1:53" ht="12.75" customHeight="1" x14ac:dyDescent="0.2">
      <c r="A401" s="123"/>
      <c r="B401" s="124">
        <v>140</v>
      </c>
      <c r="C401" s="121" t="s">
        <v>410</v>
      </c>
      <c r="D401" s="126" t="s">
        <v>185</v>
      </c>
      <c r="E401" s="40">
        <f>SUMIF(Entrada_Dados_Ano_2012!$C$264:$C$501,D401,Entrada_Dados_Ano_2012!$D$264:$D$501)</f>
        <v>0</v>
      </c>
      <c r="F401" s="40">
        <f>SUMIF(Entrada_Dados_Ano_2012!$C$264:$C$501,D401,Entrada_Dados_Ano_2012!$E$264:$E$501)</f>
        <v>0</v>
      </c>
      <c r="G401" s="40">
        <f>SUMIF(Entrada_Dados_Ano_2012!$C$264:$C$501,D401,Entrada_Dados_Ano_2012!$F$264:$F$501)</f>
        <v>0</v>
      </c>
      <c r="H401" s="40">
        <f>SUMIF(Entrada_Dados_Ano_2012!$C$264:$C$501,D401,Entrada_Dados_Ano_2012!$G$264:$G$501)</f>
        <v>0</v>
      </c>
      <c r="I401" s="40">
        <f>SUMIF(Entrada_Dados_Ano_2012!$C$264:$C$501,D401,Entrada_Dados_Ano_2012!$H$264:$H$501)</f>
        <v>0</v>
      </c>
      <c r="J401" s="40">
        <f>SUMIF(Entrada_Dados_Ano_2012!$C$264:$C$501,D401,Entrada_Dados_Ano_2012!$I$264:$I$501)</f>
        <v>0</v>
      </c>
      <c r="K401" s="40">
        <f>SUMIF(Entrada_Dados_Ano_2012!$C$264:$C$501,D401,Entrada_Dados_Ano_2012!$J$264:$J$501)</f>
        <v>0</v>
      </c>
      <c r="L401" s="40">
        <f>SUMIF(Entrada_Dados_Ano_2012!$C$264:$C$501,D401,Entrada_Dados_Ano_2012!$K$264:$K$501)</f>
        <v>70</v>
      </c>
      <c r="M401" s="40">
        <f>SUMIF(Entrada_Dados_Ano_2012!$C$264:$C$501,D401,Entrada_Dados_Ano_2012!$L$264:$L$501)</f>
        <v>0</v>
      </c>
      <c r="N401" s="40">
        <f>SUMIF(Entrada_Dados_Ano_2012!$C$264:$C$501,D401,Entrada_Dados_Ano_2012!$M$264:$M$501)</f>
        <v>0</v>
      </c>
      <c r="O401" s="40">
        <f>SUMIF(Entrada_Dados_Ano_2012!$C$264:$C$501,D401,Entrada_Dados_Ano_2012!$N$264:$N$501)</f>
        <v>0</v>
      </c>
      <c r="P401" s="40">
        <f>SUMIF(Entrada_Dados_Ano_2012!$C$264:$C$501,D401,Entrada_Dados_Ano_2012!$O$264:$O$501)</f>
        <v>0</v>
      </c>
      <c r="Q401" s="40">
        <f>SUMIF(Entrada_Dados_Ano_2012!$C$264:$C$501,D401,Entrada_Dados_Ano_2012!$P$264:$P$501)</f>
        <v>0</v>
      </c>
      <c r="R401" s="40">
        <f>SUMIF(Entrada_Dados_Ano_2012!$C$264:$C$501,D401,Entrada_Dados_Ano_2012!$Q$264:$Q$501)</f>
        <v>0</v>
      </c>
      <c r="S401" s="40">
        <f>SUMIF(Entrada_Dados_Ano_2012!$C$264:$C$501,D401,Entrada_Dados_Ano_2012!$R$264:$R$501)</f>
        <v>0</v>
      </c>
      <c r="T401" s="145">
        <f>SUMIF(Entrada_Dados_Ano_2012!$C$264:$C$501,D401,Entrada_Dados_Ano_2012!$S$264:$S$501)</f>
        <v>0</v>
      </c>
      <c r="U401" s="142">
        <f>SUMIF(Entrada_Dados_Ano_2012!$C$264:$C$501,D401,Entrada_Dados_Ano_2012!$Y$264:$Y$501)</f>
        <v>0</v>
      </c>
      <c r="V401" s="40">
        <f>SUMIF(Entrada_Dados_Ano_2012!$C$264:$C$501,D401,Entrada_Dados_Ano_2012!$Z$264:$Z$501)</f>
        <v>0</v>
      </c>
      <c r="W401" s="40">
        <f>SUMIF(Entrada_Dados_Ano_2012!$C$264:$C$501,D401,Entrada_Dados_Ano_2012!$AA$264:$AA$501)</f>
        <v>0</v>
      </c>
      <c r="X401" s="40">
        <f>SUMIF(Entrada_Dados_Ano_2012!$C$264:$C$501,D401,Entrada_Dados_Ano_2012!$AB$264:$AB$501)</f>
        <v>0</v>
      </c>
      <c r="Y401" s="40">
        <f>SUMIF(Entrada_Dados_Ano_2012!$C$264:$C$501,D401,Entrada_Dados_Ano_2012!$AC$264:$AC$501)</f>
        <v>0</v>
      </c>
      <c r="Z401" s="40">
        <f>SUMIF(Entrada_Dados_Ano_2012!$C$264:$C$501,D401,Entrada_Dados_Ano_2012!$AD$264:$AD$501)</f>
        <v>0</v>
      </c>
      <c r="AA401" s="40">
        <f>SUMIF(Entrada_Dados_Ano_2012!$C$264:$C$501,D401,Entrada_Dados_Ano_2012!$AE$264:$AE$501)</f>
        <v>0</v>
      </c>
      <c r="AB401" s="40">
        <f>SUMIF(Entrada_Dados_Ano_2012!$C$264:$C$501,D401,Entrada_Dados_Ano_2012!$AF$264:$AF$501)</f>
        <v>70</v>
      </c>
      <c r="AC401" s="40">
        <f>SUMIF(Entrada_Dados_Ano_2012!$C$264:$C$501,D401,Entrada_Dados_Ano_2012!$AG$264:$AG$501)</f>
        <v>0</v>
      </c>
      <c r="AD401" s="40">
        <f>SUMIF(Entrada_Dados_Ano_2012!$C$264:$C$501,D401,Entrada_Dados_Ano_2012!$AH$264:$AH$501)</f>
        <v>0</v>
      </c>
      <c r="AE401" s="40">
        <f>SUMIF(Entrada_Dados_Ano_2012!$C$264:$C$501,D401,Entrada_Dados_Ano_2012!$AI$264:$AI$501)</f>
        <v>0</v>
      </c>
      <c r="AF401" s="40">
        <f>SUMIF(Entrada_Dados_Ano_2012!$C$264:$C$501,D401,Entrada_Dados_Ano_2012!$AJ$264:$AJ$501)</f>
        <v>0</v>
      </c>
      <c r="AG401" s="40">
        <f>SUMIF(Entrada_Dados_Ano_2012!$C$264:$C$501,D401,Entrada_Dados_Ano_2012!$AK$264:$AK$501)</f>
        <v>0</v>
      </c>
      <c r="AH401" s="40">
        <f>SUMIF(Entrada_Dados_Ano_2012!$C$264:$C$501,D401,Entrada_Dados_Ano_2012!$AL$264:$AL$501)</f>
        <v>0</v>
      </c>
      <c r="AI401" s="40">
        <f>SUMIF(Entrada_Dados_Ano_2012!$C$264:$C$501,D401,Entrada_Dados_Ano_2012!$AM$264:$AM$501)</f>
        <v>0</v>
      </c>
      <c r="AJ401" s="145">
        <f>SUMIF(Entrada_Dados_Ano_2012!$C$264:$C$501,D401,Entrada_Dados_Ano_2012!$AN$264:$AN$501)</f>
        <v>0</v>
      </c>
      <c r="AK401" s="142">
        <f>SUMIF(Entrada_Dados_Ano_2012!$C$264:$C$501,D401,Entrada_Dados_Ano_2012!$AT$264:$AT$501)</f>
        <v>0</v>
      </c>
      <c r="AL401" s="40">
        <f>SUMIF(Entrada_Dados_Ano_2012!$C$264:$C$501,D401,Entrada_Dados_Ano_2012!$AU$264:$AU$501)</f>
        <v>0</v>
      </c>
      <c r="AM401" s="40">
        <f>SUMIF(Entrada_Dados_Ano_2012!$C$264:$C$501,D401,Entrada_Dados_Ano_2012!$AV$264:$AV$501)</f>
        <v>0</v>
      </c>
      <c r="AN401" s="40">
        <f>SUMIF(Entrada_Dados_Ano_2012!$C$264:$C$501,D401,Entrada_Dados_Ano_2012!$AW$264:$AW$501)</f>
        <v>0</v>
      </c>
      <c r="AO401" s="40">
        <f>SUMIF(Entrada_Dados_Ano_2012!$C$264:$C$501,D401,Entrada_Dados_Ano_2012!$AX$264:$AX$501)</f>
        <v>0</v>
      </c>
      <c r="AP401" s="40">
        <f>SUMIF(Entrada_Dados_Ano_2012!$C$264:$C$501,D401,Entrada_Dados_Ano_2012!$AY$264:$AY$501)</f>
        <v>0</v>
      </c>
      <c r="AQ401" s="40">
        <f>SUMIF(Entrada_Dados_Ano_2012!$C$264:$C$501,D401,Entrada_Dados_Ano_2012!$AZ$264:$AZ$501)</f>
        <v>0</v>
      </c>
      <c r="AR401" s="40">
        <f>SUMIF(Entrada_Dados_Ano_2012!$C$264:$C$501,D401,Entrada_Dados_Ano_2012!$BA$264:$BA$501)</f>
        <v>1400</v>
      </c>
      <c r="AS401" s="40">
        <f>SUMIF(Entrada_Dados_Ano_2012!$C$264:$C$501,D401,Entrada_Dados_Ano_2012!$BB$264:$BB$501)</f>
        <v>0</v>
      </c>
      <c r="AT401" s="40">
        <f>SUMIF(Entrada_Dados_Ano_2012!$C$264:$C$501,D401,Entrada_Dados_Ano_2012!$BC$264:$BC$501)</f>
        <v>0</v>
      </c>
      <c r="AU401" s="40">
        <f>SUMIF(Entrada_Dados_Ano_2012!$C$264:$C$501,D401,Entrada_Dados_Ano_2012!$BD$264:$BD$501)</f>
        <v>0</v>
      </c>
      <c r="AV401" s="40">
        <f>SUMIF(Entrada_Dados_Ano_2012!$C$264:$C$501,D401,Entrada_Dados_Ano_2012!$BE$264:$BE$501)</f>
        <v>0</v>
      </c>
      <c r="AW401" s="40">
        <f>SUMIF(Entrada_Dados_Ano_2012!$C$264:$C$501,D401,Entrada_Dados_Ano_2012!$BF$264:$BF$501)</f>
        <v>0</v>
      </c>
      <c r="AX401" s="40">
        <f>SUMIF(Entrada_Dados_Ano_2012!$C$264:$C$501,D401,Entrada_Dados_Ano_2012!$BG$264:$BG$501)</f>
        <v>0</v>
      </c>
      <c r="AY401" s="40">
        <f>SUMIF(Entrada_Dados_Ano_2012!$C$264:$C$501,D401,Entrada_Dados_Ano_2012!$BH$264:$BH$501)</f>
        <v>0</v>
      </c>
      <c r="AZ401" s="40">
        <f>SUMIF(Entrada_Dados_Ano_2012!$C$264:$C$501,D401,Entrada_Dados_Ano_2012!$BI$264:$BI$501)</f>
        <v>0</v>
      </c>
      <c r="BA401" s="55"/>
    </row>
    <row r="402" spans="1:53" ht="12.75" customHeight="1" x14ac:dyDescent="0.2">
      <c r="A402" s="123"/>
      <c r="B402" s="124">
        <v>141</v>
      </c>
      <c r="C402" s="121" t="s">
        <v>411</v>
      </c>
      <c r="D402" s="126" t="s">
        <v>186</v>
      </c>
      <c r="E402" s="40">
        <f>SUMIF(Entrada_Dados_Ano_2012!$C$264:$C$501,D402,Entrada_Dados_Ano_2012!$D$264:$D$501)</f>
        <v>0</v>
      </c>
      <c r="F402" s="40">
        <f>SUMIF(Entrada_Dados_Ano_2012!$C$264:$C$501,D402,Entrada_Dados_Ano_2012!$E$264:$E$501)</f>
        <v>0</v>
      </c>
      <c r="G402" s="40">
        <f>SUMIF(Entrada_Dados_Ano_2012!$C$264:$C$501,D402,Entrada_Dados_Ano_2012!$F$264:$F$501)</f>
        <v>0</v>
      </c>
      <c r="H402" s="40">
        <f>SUMIF(Entrada_Dados_Ano_2012!$C$264:$C$501,D402,Entrada_Dados_Ano_2012!$G$264:$G$501)</f>
        <v>0</v>
      </c>
      <c r="I402" s="40">
        <f>SUMIF(Entrada_Dados_Ano_2012!$C$264:$C$501,D402,Entrada_Dados_Ano_2012!$H$264:$H$501)</f>
        <v>0</v>
      </c>
      <c r="J402" s="40">
        <f>SUMIF(Entrada_Dados_Ano_2012!$C$264:$C$501,D402,Entrada_Dados_Ano_2012!$I$264:$I$501)</f>
        <v>0</v>
      </c>
      <c r="K402" s="40">
        <f>SUMIF(Entrada_Dados_Ano_2012!$C$264:$C$501,D402,Entrada_Dados_Ano_2012!$J$264:$J$501)</f>
        <v>0</v>
      </c>
      <c r="L402" s="40">
        <f>SUMIF(Entrada_Dados_Ano_2012!$C$264:$C$501,D402,Entrada_Dados_Ano_2012!$K$264:$K$501)</f>
        <v>0</v>
      </c>
      <c r="M402" s="40">
        <f>SUMIF(Entrada_Dados_Ano_2012!$C$264:$C$501,D402,Entrada_Dados_Ano_2012!$L$264:$L$501)</f>
        <v>0</v>
      </c>
      <c r="N402" s="40">
        <f>SUMIF(Entrada_Dados_Ano_2012!$C$264:$C$501,D402,Entrada_Dados_Ano_2012!$M$264:$M$501)</f>
        <v>0</v>
      </c>
      <c r="O402" s="40">
        <f>SUMIF(Entrada_Dados_Ano_2012!$C$264:$C$501,D402,Entrada_Dados_Ano_2012!$N$264:$N$501)</f>
        <v>0</v>
      </c>
      <c r="P402" s="40">
        <f>SUMIF(Entrada_Dados_Ano_2012!$C$264:$C$501,D402,Entrada_Dados_Ano_2012!$O$264:$O$501)</f>
        <v>0</v>
      </c>
      <c r="Q402" s="40">
        <f>SUMIF(Entrada_Dados_Ano_2012!$C$264:$C$501,D402,Entrada_Dados_Ano_2012!$P$264:$P$501)</f>
        <v>0</v>
      </c>
      <c r="R402" s="40">
        <f>SUMIF(Entrada_Dados_Ano_2012!$C$264:$C$501,D402,Entrada_Dados_Ano_2012!$Q$264:$Q$501)</f>
        <v>0</v>
      </c>
      <c r="S402" s="40">
        <f>SUMIF(Entrada_Dados_Ano_2012!$C$264:$C$501,D402,Entrada_Dados_Ano_2012!$R$264:$R$501)</f>
        <v>0</v>
      </c>
      <c r="T402" s="145">
        <f>SUMIF(Entrada_Dados_Ano_2012!$C$264:$C$501,D402,Entrada_Dados_Ano_2012!$S$264:$S$501)</f>
        <v>0</v>
      </c>
      <c r="U402" s="142">
        <f>SUMIF(Entrada_Dados_Ano_2012!$C$264:$C$501,D402,Entrada_Dados_Ano_2012!$Y$264:$Y$501)</f>
        <v>0</v>
      </c>
      <c r="V402" s="40">
        <f>SUMIF(Entrada_Dados_Ano_2012!$C$264:$C$501,D402,Entrada_Dados_Ano_2012!$Z$264:$Z$501)</f>
        <v>0</v>
      </c>
      <c r="W402" s="40">
        <f>SUMIF(Entrada_Dados_Ano_2012!$C$264:$C$501,D402,Entrada_Dados_Ano_2012!$AA$264:$AA$501)</f>
        <v>0</v>
      </c>
      <c r="X402" s="40">
        <f>SUMIF(Entrada_Dados_Ano_2012!$C$264:$C$501,D402,Entrada_Dados_Ano_2012!$AB$264:$AB$501)</f>
        <v>0</v>
      </c>
      <c r="Y402" s="40">
        <f>SUMIF(Entrada_Dados_Ano_2012!$C$264:$C$501,D402,Entrada_Dados_Ano_2012!$AC$264:$AC$501)</f>
        <v>0</v>
      </c>
      <c r="Z402" s="40">
        <f>SUMIF(Entrada_Dados_Ano_2012!$C$264:$C$501,D402,Entrada_Dados_Ano_2012!$AD$264:$AD$501)</f>
        <v>0</v>
      </c>
      <c r="AA402" s="40">
        <f>SUMIF(Entrada_Dados_Ano_2012!$C$264:$C$501,D402,Entrada_Dados_Ano_2012!$AE$264:$AE$501)</f>
        <v>0</v>
      </c>
      <c r="AB402" s="40">
        <f>SUMIF(Entrada_Dados_Ano_2012!$C$264:$C$501,D402,Entrada_Dados_Ano_2012!$AF$264:$AF$501)</f>
        <v>0</v>
      </c>
      <c r="AC402" s="40">
        <f>SUMIF(Entrada_Dados_Ano_2012!$C$264:$C$501,D402,Entrada_Dados_Ano_2012!$AG$264:$AG$501)</f>
        <v>0</v>
      </c>
      <c r="AD402" s="40">
        <f>SUMIF(Entrada_Dados_Ano_2012!$C$264:$C$501,D402,Entrada_Dados_Ano_2012!$AH$264:$AH$501)</f>
        <v>0</v>
      </c>
      <c r="AE402" s="40">
        <f>SUMIF(Entrada_Dados_Ano_2012!$C$264:$C$501,D402,Entrada_Dados_Ano_2012!$AI$264:$AI$501)</f>
        <v>0</v>
      </c>
      <c r="AF402" s="40">
        <f>SUMIF(Entrada_Dados_Ano_2012!$C$264:$C$501,D402,Entrada_Dados_Ano_2012!$AJ$264:$AJ$501)</f>
        <v>0</v>
      </c>
      <c r="AG402" s="40">
        <f>SUMIF(Entrada_Dados_Ano_2012!$C$264:$C$501,D402,Entrada_Dados_Ano_2012!$AK$264:$AK$501)</f>
        <v>0</v>
      </c>
      <c r="AH402" s="40">
        <f>SUMIF(Entrada_Dados_Ano_2012!$C$264:$C$501,D402,Entrada_Dados_Ano_2012!$AL$264:$AL$501)</f>
        <v>0</v>
      </c>
      <c r="AI402" s="40">
        <f>SUMIF(Entrada_Dados_Ano_2012!$C$264:$C$501,D402,Entrada_Dados_Ano_2012!$AM$264:$AM$501)</f>
        <v>0</v>
      </c>
      <c r="AJ402" s="145">
        <f>SUMIF(Entrada_Dados_Ano_2012!$C$264:$C$501,D402,Entrada_Dados_Ano_2012!$AN$264:$AN$501)</f>
        <v>0</v>
      </c>
      <c r="AK402" s="142">
        <f>SUMIF(Entrada_Dados_Ano_2012!$C$264:$C$501,D402,Entrada_Dados_Ano_2012!$AT$264:$AT$501)</f>
        <v>0</v>
      </c>
      <c r="AL402" s="40">
        <f>SUMIF(Entrada_Dados_Ano_2012!$C$264:$C$501,D402,Entrada_Dados_Ano_2012!$AU$264:$AU$501)</f>
        <v>0</v>
      </c>
      <c r="AM402" s="40">
        <f>SUMIF(Entrada_Dados_Ano_2012!$C$264:$C$501,D402,Entrada_Dados_Ano_2012!$AV$264:$AV$501)</f>
        <v>0</v>
      </c>
      <c r="AN402" s="40">
        <f>SUMIF(Entrada_Dados_Ano_2012!$C$264:$C$501,D402,Entrada_Dados_Ano_2012!$AW$264:$AW$501)</f>
        <v>0</v>
      </c>
      <c r="AO402" s="40">
        <f>SUMIF(Entrada_Dados_Ano_2012!$C$264:$C$501,D402,Entrada_Dados_Ano_2012!$AX$264:$AX$501)</f>
        <v>0</v>
      </c>
      <c r="AP402" s="40">
        <f>SUMIF(Entrada_Dados_Ano_2012!$C$264:$C$501,D402,Entrada_Dados_Ano_2012!$AY$264:$AY$501)</f>
        <v>0</v>
      </c>
      <c r="AQ402" s="40">
        <f>SUMIF(Entrada_Dados_Ano_2012!$C$264:$C$501,D402,Entrada_Dados_Ano_2012!$AZ$264:$AZ$501)</f>
        <v>0</v>
      </c>
      <c r="AR402" s="40">
        <f>SUMIF(Entrada_Dados_Ano_2012!$C$264:$C$501,D402,Entrada_Dados_Ano_2012!$BA$264:$BA$501)</f>
        <v>0</v>
      </c>
      <c r="AS402" s="40">
        <f>SUMIF(Entrada_Dados_Ano_2012!$C$264:$C$501,D402,Entrada_Dados_Ano_2012!$BB$264:$BB$501)</f>
        <v>0</v>
      </c>
      <c r="AT402" s="40">
        <f>SUMIF(Entrada_Dados_Ano_2012!$C$264:$C$501,D402,Entrada_Dados_Ano_2012!$BC$264:$BC$501)</f>
        <v>0</v>
      </c>
      <c r="AU402" s="40">
        <f>SUMIF(Entrada_Dados_Ano_2012!$C$264:$C$501,D402,Entrada_Dados_Ano_2012!$BD$264:$BD$501)</f>
        <v>0</v>
      </c>
      <c r="AV402" s="40">
        <f>SUMIF(Entrada_Dados_Ano_2012!$C$264:$C$501,D402,Entrada_Dados_Ano_2012!$BE$264:$BE$501)</f>
        <v>0</v>
      </c>
      <c r="AW402" s="40">
        <f>SUMIF(Entrada_Dados_Ano_2012!$C$264:$C$501,D402,Entrada_Dados_Ano_2012!$BF$264:$BF$501)</f>
        <v>0</v>
      </c>
      <c r="AX402" s="40">
        <f>SUMIF(Entrada_Dados_Ano_2012!$C$264:$C$501,D402,Entrada_Dados_Ano_2012!$BG$264:$BG$501)</f>
        <v>0</v>
      </c>
      <c r="AY402" s="40">
        <f>SUMIF(Entrada_Dados_Ano_2012!$C$264:$C$501,D402,Entrada_Dados_Ano_2012!$BH$264:$BH$501)</f>
        <v>0</v>
      </c>
      <c r="AZ402" s="40">
        <f>SUMIF(Entrada_Dados_Ano_2012!$C$264:$C$501,D402,Entrada_Dados_Ano_2012!$BI$264:$BI$501)</f>
        <v>0</v>
      </c>
      <c r="BA402" s="55"/>
    </row>
    <row r="403" spans="1:53" ht="12.75" customHeight="1" x14ac:dyDescent="0.2">
      <c r="A403" s="123"/>
      <c r="B403" s="124">
        <v>142</v>
      </c>
      <c r="C403" s="121" t="s">
        <v>412</v>
      </c>
      <c r="D403" s="126" t="s">
        <v>187</v>
      </c>
      <c r="E403" s="40">
        <f>SUMIF(Entrada_Dados_Ano_2012!$C$264:$C$501,D403,Entrada_Dados_Ano_2012!$D$264:$D$501)</f>
        <v>0</v>
      </c>
      <c r="F403" s="40">
        <f>SUMIF(Entrada_Dados_Ano_2012!$C$264:$C$501,D403,Entrada_Dados_Ano_2012!$E$264:$E$501)</f>
        <v>0</v>
      </c>
      <c r="G403" s="40">
        <f>SUMIF(Entrada_Dados_Ano_2012!$C$264:$C$501,D403,Entrada_Dados_Ano_2012!$F$264:$F$501)</f>
        <v>0</v>
      </c>
      <c r="H403" s="40">
        <f>SUMIF(Entrada_Dados_Ano_2012!$C$264:$C$501,D403,Entrada_Dados_Ano_2012!$G$264:$G$501)</f>
        <v>0</v>
      </c>
      <c r="I403" s="40">
        <f>SUMIF(Entrada_Dados_Ano_2012!$C$264:$C$501,D403,Entrada_Dados_Ano_2012!$H$264:$H$501)</f>
        <v>0</v>
      </c>
      <c r="J403" s="40">
        <f>SUMIF(Entrada_Dados_Ano_2012!$C$264:$C$501,D403,Entrada_Dados_Ano_2012!$I$264:$I$501)</f>
        <v>0</v>
      </c>
      <c r="K403" s="40">
        <f>SUMIF(Entrada_Dados_Ano_2012!$C$264:$C$501,D403,Entrada_Dados_Ano_2012!$J$264:$J$501)</f>
        <v>0</v>
      </c>
      <c r="L403" s="40">
        <f>SUMIF(Entrada_Dados_Ano_2012!$C$264:$C$501,D403,Entrada_Dados_Ano_2012!$K$264:$K$501)</f>
        <v>0</v>
      </c>
      <c r="M403" s="40">
        <f>SUMIF(Entrada_Dados_Ano_2012!$C$264:$C$501,D403,Entrada_Dados_Ano_2012!$L$264:$L$501)</f>
        <v>0</v>
      </c>
      <c r="N403" s="40">
        <f>SUMIF(Entrada_Dados_Ano_2012!$C$264:$C$501,D403,Entrada_Dados_Ano_2012!$M$264:$M$501)</f>
        <v>0</v>
      </c>
      <c r="O403" s="40">
        <f>SUMIF(Entrada_Dados_Ano_2012!$C$264:$C$501,D403,Entrada_Dados_Ano_2012!$N$264:$N$501)</f>
        <v>0</v>
      </c>
      <c r="P403" s="40">
        <f>SUMIF(Entrada_Dados_Ano_2012!$C$264:$C$501,D403,Entrada_Dados_Ano_2012!$O$264:$O$501)</f>
        <v>0</v>
      </c>
      <c r="Q403" s="40">
        <f>SUMIF(Entrada_Dados_Ano_2012!$C$264:$C$501,D403,Entrada_Dados_Ano_2012!$P$264:$P$501)</f>
        <v>0</v>
      </c>
      <c r="R403" s="40">
        <f>SUMIF(Entrada_Dados_Ano_2012!$C$264:$C$501,D403,Entrada_Dados_Ano_2012!$Q$264:$Q$501)</f>
        <v>0</v>
      </c>
      <c r="S403" s="40">
        <f>SUMIF(Entrada_Dados_Ano_2012!$C$264:$C$501,D403,Entrada_Dados_Ano_2012!$R$264:$R$501)</f>
        <v>0</v>
      </c>
      <c r="T403" s="145">
        <f>SUMIF(Entrada_Dados_Ano_2012!$C$264:$C$501,D403,Entrada_Dados_Ano_2012!$S$264:$S$501)</f>
        <v>0</v>
      </c>
      <c r="U403" s="142">
        <f>SUMIF(Entrada_Dados_Ano_2012!$C$264:$C$501,D403,Entrada_Dados_Ano_2012!$Y$264:$Y$501)</f>
        <v>0</v>
      </c>
      <c r="V403" s="40">
        <f>SUMIF(Entrada_Dados_Ano_2012!$C$264:$C$501,D403,Entrada_Dados_Ano_2012!$Z$264:$Z$501)</f>
        <v>0</v>
      </c>
      <c r="W403" s="40">
        <f>SUMIF(Entrada_Dados_Ano_2012!$C$264:$C$501,D403,Entrada_Dados_Ano_2012!$AA$264:$AA$501)</f>
        <v>0</v>
      </c>
      <c r="X403" s="40">
        <f>SUMIF(Entrada_Dados_Ano_2012!$C$264:$C$501,D403,Entrada_Dados_Ano_2012!$AB$264:$AB$501)</f>
        <v>0</v>
      </c>
      <c r="Y403" s="40">
        <f>SUMIF(Entrada_Dados_Ano_2012!$C$264:$C$501,D403,Entrada_Dados_Ano_2012!$AC$264:$AC$501)</f>
        <v>0</v>
      </c>
      <c r="Z403" s="40">
        <f>SUMIF(Entrada_Dados_Ano_2012!$C$264:$C$501,D403,Entrada_Dados_Ano_2012!$AD$264:$AD$501)</f>
        <v>0</v>
      </c>
      <c r="AA403" s="40">
        <f>SUMIF(Entrada_Dados_Ano_2012!$C$264:$C$501,D403,Entrada_Dados_Ano_2012!$AE$264:$AE$501)</f>
        <v>0</v>
      </c>
      <c r="AB403" s="40">
        <f>SUMIF(Entrada_Dados_Ano_2012!$C$264:$C$501,D403,Entrada_Dados_Ano_2012!$AF$264:$AF$501)</f>
        <v>0</v>
      </c>
      <c r="AC403" s="40">
        <f>SUMIF(Entrada_Dados_Ano_2012!$C$264:$C$501,D403,Entrada_Dados_Ano_2012!$AG$264:$AG$501)</f>
        <v>0</v>
      </c>
      <c r="AD403" s="40">
        <f>SUMIF(Entrada_Dados_Ano_2012!$C$264:$C$501,D403,Entrada_Dados_Ano_2012!$AH$264:$AH$501)</f>
        <v>0</v>
      </c>
      <c r="AE403" s="40">
        <f>SUMIF(Entrada_Dados_Ano_2012!$C$264:$C$501,D403,Entrada_Dados_Ano_2012!$AI$264:$AI$501)</f>
        <v>0</v>
      </c>
      <c r="AF403" s="40">
        <f>SUMIF(Entrada_Dados_Ano_2012!$C$264:$C$501,D403,Entrada_Dados_Ano_2012!$AJ$264:$AJ$501)</f>
        <v>0</v>
      </c>
      <c r="AG403" s="40">
        <f>SUMIF(Entrada_Dados_Ano_2012!$C$264:$C$501,D403,Entrada_Dados_Ano_2012!$AK$264:$AK$501)</f>
        <v>0</v>
      </c>
      <c r="AH403" s="40">
        <f>SUMIF(Entrada_Dados_Ano_2012!$C$264:$C$501,D403,Entrada_Dados_Ano_2012!$AL$264:$AL$501)</f>
        <v>0</v>
      </c>
      <c r="AI403" s="40">
        <f>SUMIF(Entrada_Dados_Ano_2012!$C$264:$C$501,D403,Entrada_Dados_Ano_2012!$AM$264:$AM$501)</f>
        <v>0</v>
      </c>
      <c r="AJ403" s="145">
        <f>SUMIF(Entrada_Dados_Ano_2012!$C$264:$C$501,D403,Entrada_Dados_Ano_2012!$AN$264:$AN$501)</f>
        <v>0</v>
      </c>
      <c r="AK403" s="142">
        <f>SUMIF(Entrada_Dados_Ano_2012!$C$264:$C$501,D403,Entrada_Dados_Ano_2012!$AT$264:$AT$501)</f>
        <v>0</v>
      </c>
      <c r="AL403" s="40">
        <f>SUMIF(Entrada_Dados_Ano_2012!$C$264:$C$501,D403,Entrada_Dados_Ano_2012!$AU$264:$AU$501)</f>
        <v>0</v>
      </c>
      <c r="AM403" s="40">
        <f>SUMIF(Entrada_Dados_Ano_2012!$C$264:$C$501,D403,Entrada_Dados_Ano_2012!$AV$264:$AV$501)</f>
        <v>0</v>
      </c>
      <c r="AN403" s="40">
        <f>SUMIF(Entrada_Dados_Ano_2012!$C$264:$C$501,D403,Entrada_Dados_Ano_2012!$AW$264:$AW$501)</f>
        <v>0</v>
      </c>
      <c r="AO403" s="40">
        <f>SUMIF(Entrada_Dados_Ano_2012!$C$264:$C$501,D403,Entrada_Dados_Ano_2012!$AX$264:$AX$501)</f>
        <v>0</v>
      </c>
      <c r="AP403" s="40">
        <f>SUMIF(Entrada_Dados_Ano_2012!$C$264:$C$501,D403,Entrada_Dados_Ano_2012!$AY$264:$AY$501)</f>
        <v>0</v>
      </c>
      <c r="AQ403" s="40">
        <f>SUMIF(Entrada_Dados_Ano_2012!$C$264:$C$501,D403,Entrada_Dados_Ano_2012!$AZ$264:$AZ$501)</f>
        <v>0</v>
      </c>
      <c r="AR403" s="40">
        <f>SUMIF(Entrada_Dados_Ano_2012!$C$264:$C$501,D403,Entrada_Dados_Ano_2012!$BA$264:$BA$501)</f>
        <v>0</v>
      </c>
      <c r="AS403" s="40">
        <f>SUMIF(Entrada_Dados_Ano_2012!$C$264:$C$501,D403,Entrada_Dados_Ano_2012!$BB$264:$BB$501)</f>
        <v>0</v>
      </c>
      <c r="AT403" s="40">
        <f>SUMIF(Entrada_Dados_Ano_2012!$C$264:$C$501,D403,Entrada_Dados_Ano_2012!$BC$264:$BC$501)</f>
        <v>0</v>
      </c>
      <c r="AU403" s="40">
        <f>SUMIF(Entrada_Dados_Ano_2012!$C$264:$C$501,D403,Entrada_Dados_Ano_2012!$BD$264:$BD$501)</f>
        <v>0</v>
      </c>
      <c r="AV403" s="40">
        <f>SUMIF(Entrada_Dados_Ano_2012!$C$264:$C$501,D403,Entrada_Dados_Ano_2012!$BE$264:$BE$501)</f>
        <v>0</v>
      </c>
      <c r="AW403" s="40">
        <f>SUMIF(Entrada_Dados_Ano_2012!$C$264:$C$501,D403,Entrada_Dados_Ano_2012!$BF$264:$BF$501)</f>
        <v>0</v>
      </c>
      <c r="AX403" s="40">
        <f>SUMIF(Entrada_Dados_Ano_2012!$C$264:$C$501,D403,Entrada_Dados_Ano_2012!$BG$264:$BG$501)</f>
        <v>0</v>
      </c>
      <c r="AY403" s="40">
        <f>SUMIF(Entrada_Dados_Ano_2012!$C$264:$C$501,D403,Entrada_Dados_Ano_2012!$BH$264:$BH$501)</f>
        <v>0</v>
      </c>
      <c r="AZ403" s="40">
        <f>SUMIF(Entrada_Dados_Ano_2012!$C$264:$C$501,D403,Entrada_Dados_Ano_2012!$BI$264:$BI$501)</f>
        <v>0</v>
      </c>
      <c r="BA403" s="55"/>
    </row>
    <row r="404" spans="1:53" ht="12.75" customHeight="1" x14ac:dyDescent="0.2">
      <c r="A404" s="123"/>
      <c r="B404" s="124">
        <v>143</v>
      </c>
      <c r="C404" s="121" t="s">
        <v>413</v>
      </c>
      <c r="D404" s="126" t="s">
        <v>188</v>
      </c>
      <c r="E404" s="40">
        <f>SUMIF(Entrada_Dados_Ano_2012!$C$264:$C$501,D404,Entrada_Dados_Ano_2012!$D$264:$D$501)</f>
        <v>0</v>
      </c>
      <c r="F404" s="40">
        <f>SUMIF(Entrada_Dados_Ano_2012!$C$264:$C$501,D404,Entrada_Dados_Ano_2012!$E$264:$E$501)</f>
        <v>0</v>
      </c>
      <c r="G404" s="40">
        <f>SUMIF(Entrada_Dados_Ano_2012!$C$264:$C$501,D404,Entrada_Dados_Ano_2012!$F$264:$F$501)</f>
        <v>0</v>
      </c>
      <c r="H404" s="40">
        <f>SUMIF(Entrada_Dados_Ano_2012!$C$264:$C$501,D404,Entrada_Dados_Ano_2012!$G$264:$G$501)</f>
        <v>0</v>
      </c>
      <c r="I404" s="40">
        <f>SUMIF(Entrada_Dados_Ano_2012!$C$264:$C$501,D404,Entrada_Dados_Ano_2012!$H$264:$H$501)</f>
        <v>0</v>
      </c>
      <c r="J404" s="40">
        <f>SUMIF(Entrada_Dados_Ano_2012!$C$264:$C$501,D404,Entrada_Dados_Ano_2012!$I$264:$I$501)</f>
        <v>0</v>
      </c>
      <c r="K404" s="40">
        <f>SUMIF(Entrada_Dados_Ano_2012!$C$264:$C$501,D404,Entrada_Dados_Ano_2012!$J$264:$J$501)</f>
        <v>0</v>
      </c>
      <c r="L404" s="40">
        <f>SUMIF(Entrada_Dados_Ano_2012!$C$264:$C$501,D404,Entrada_Dados_Ano_2012!$K$264:$K$501)</f>
        <v>0</v>
      </c>
      <c r="M404" s="40">
        <f>SUMIF(Entrada_Dados_Ano_2012!$C$264:$C$501,D404,Entrada_Dados_Ano_2012!$L$264:$L$501)</f>
        <v>0</v>
      </c>
      <c r="N404" s="40">
        <f>SUMIF(Entrada_Dados_Ano_2012!$C$264:$C$501,D404,Entrada_Dados_Ano_2012!$M$264:$M$501)</f>
        <v>0</v>
      </c>
      <c r="O404" s="40">
        <f>SUMIF(Entrada_Dados_Ano_2012!$C$264:$C$501,D404,Entrada_Dados_Ano_2012!$N$264:$N$501)</f>
        <v>0</v>
      </c>
      <c r="P404" s="40">
        <f>SUMIF(Entrada_Dados_Ano_2012!$C$264:$C$501,D404,Entrada_Dados_Ano_2012!$O$264:$O$501)</f>
        <v>0</v>
      </c>
      <c r="Q404" s="40">
        <f>SUMIF(Entrada_Dados_Ano_2012!$C$264:$C$501,D404,Entrada_Dados_Ano_2012!$P$264:$P$501)</f>
        <v>0</v>
      </c>
      <c r="R404" s="40">
        <f>SUMIF(Entrada_Dados_Ano_2012!$C$264:$C$501,D404,Entrada_Dados_Ano_2012!$Q$264:$Q$501)</f>
        <v>0</v>
      </c>
      <c r="S404" s="40">
        <f>SUMIF(Entrada_Dados_Ano_2012!$C$264:$C$501,D404,Entrada_Dados_Ano_2012!$R$264:$R$501)</f>
        <v>0</v>
      </c>
      <c r="T404" s="145">
        <f>SUMIF(Entrada_Dados_Ano_2012!$C$264:$C$501,D404,Entrada_Dados_Ano_2012!$S$264:$S$501)</f>
        <v>0</v>
      </c>
      <c r="U404" s="142">
        <f>SUMIF(Entrada_Dados_Ano_2012!$C$264:$C$501,D404,Entrada_Dados_Ano_2012!$Y$264:$Y$501)</f>
        <v>0</v>
      </c>
      <c r="V404" s="40">
        <f>SUMIF(Entrada_Dados_Ano_2012!$C$264:$C$501,D404,Entrada_Dados_Ano_2012!$Z$264:$Z$501)</f>
        <v>0</v>
      </c>
      <c r="W404" s="40">
        <f>SUMIF(Entrada_Dados_Ano_2012!$C$264:$C$501,D404,Entrada_Dados_Ano_2012!$AA$264:$AA$501)</f>
        <v>0</v>
      </c>
      <c r="X404" s="40">
        <f>SUMIF(Entrada_Dados_Ano_2012!$C$264:$C$501,D404,Entrada_Dados_Ano_2012!$AB$264:$AB$501)</f>
        <v>0</v>
      </c>
      <c r="Y404" s="40">
        <f>SUMIF(Entrada_Dados_Ano_2012!$C$264:$C$501,D404,Entrada_Dados_Ano_2012!$AC$264:$AC$501)</f>
        <v>0</v>
      </c>
      <c r="Z404" s="40">
        <f>SUMIF(Entrada_Dados_Ano_2012!$C$264:$C$501,D404,Entrada_Dados_Ano_2012!$AD$264:$AD$501)</f>
        <v>0</v>
      </c>
      <c r="AA404" s="40">
        <f>SUMIF(Entrada_Dados_Ano_2012!$C$264:$C$501,D404,Entrada_Dados_Ano_2012!$AE$264:$AE$501)</f>
        <v>0</v>
      </c>
      <c r="AB404" s="40">
        <f>SUMIF(Entrada_Dados_Ano_2012!$C$264:$C$501,D404,Entrada_Dados_Ano_2012!$AF$264:$AF$501)</f>
        <v>0</v>
      </c>
      <c r="AC404" s="40">
        <f>SUMIF(Entrada_Dados_Ano_2012!$C$264:$C$501,D404,Entrada_Dados_Ano_2012!$AG$264:$AG$501)</f>
        <v>0</v>
      </c>
      <c r="AD404" s="40">
        <f>SUMIF(Entrada_Dados_Ano_2012!$C$264:$C$501,D404,Entrada_Dados_Ano_2012!$AH$264:$AH$501)</f>
        <v>0</v>
      </c>
      <c r="AE404" s="40">
        <f>SUMIF(Entrada_Dados_Ano_2012!$C$264:$C$501,D404,Entrada_Dados_Ano_2012!$AI$264:$AI$501)</f>
        <v>0</v>
      </c>
      <c r="AF404" s="40">
        <f>SUMIF(Entrada_Dados_Ano_2012!$C$264:$C$501,D404,Entrada_Dados_Ano_2012!$AJ$264:$AJ$501)</f>
        <v>0</v>
      </c>
      <c r="AG404" s="40">
        <f>SUMIF(Entrada_Dados_Ano_2012!$C$264:$C$501,D404,Entrada_Dados_Ano_2012!$AK$264:$AK$501)</f>
        <v>0</v>
      </c>
      <c r="AH404" s="40">
        <f>SUMIF(Entrada_Dados_Ano_2012!$C$264:$C$501,D404,Entrada_Dados_Ano_2012!$AL$264:$AL$501)</f>
        <v>0</v>
      </c>
      <c r="AI404" s="40">
        <f>SUMIF(Entrada_Dados_Ano_2012!$C$264:$C$501,D404,Entrada_Dados_Ano_2012!$AM$264:$AM$501)</f>
        <v>0</v>
      </c>
      <c r="AJ404" s="145">
        <f>SUMIF(Entrada_Dados_Ano_2012!$C$264:$C$501,D404,Entrada_Dados_Ano_2012!$AN$264:$AN$501)</f>
        <v>0</v>
      </c>
      <c r="AK404" s="142">
        <f>SUMIF(Entrada_Dados_Ano_2012!$C$264:$C$501,D404,Entrada_Dados_Ano_2012!$AT$264:$AT$501)</f>
        <v>0</v>
      </c>
      <c r="AL404" s="40">
        <f>SUMIF(Entrada_Dados_Ano_2012!$C$264:$C$501,D404,Entrada_Dados_Ano_2012!$AU$264:$AU$501)</f>
        <v>0</v>
      </c>
      <c r="AM404" s="40">
        <f>SUMIF(Entrada_Dados_Ano_2012!$C$264:$C$501,D404,Entrada_Dados_Ano_2012!$AV$264:$AV$501)</f>
        <v>0</v>
      </c>
      <c r="AN404" s="40">
        <f>SUMIF(Entrada_Dados_Ano_2012!$C$264:$C$501,D404,Entrada_Dados_Ano_2012!$AW$264:$AW$501)</f>
        <v>0</v>
      </c>
      <c r="AO404" s="40">
        <f>SUMIF(Entrada_Dados_Ano_2012!$C$264:$C$501,D404,Entrada_Dados_Ano_2012!$AX$264:$AX$501)</f>
        <v>0</v>
      </c>
      <c r="AP404" s="40">
        <f>SUMIF(Entrada_Dados_Ano_2012!$C$264:$C$501,D404,Entrada_Dados_Ano_2012!$AY$264:$AY$501)</f>
        <v>0</v>
      </c>
      <c r="AQ404" s="40">
        <f>SUMIF(Entrada_Dados_Ano_2012!$C$264:$C$501,D404,Entrada_Dados_Ano_2012!$AZ$264:$AZ$501)</f>
        <v>0</v>
      </c>
      <c r="AR404" s="40">
        <f>SUMIF(Entrada_Dados_Ano_2012!$C$264:$C$501,D404,Entrada_Dados_Ano_2012!$BA$264:$BA$501)</f>
        <v>0</v>
      </c>
      <c r="AS404" s="40">
        <f>SUMIF(Entrada_Dados_Ano_2012!$C$264:$C$501,D404,Entrada_Dados_Ano_2012!$BB$264:$BB$501)</f>
        <v>0</v>
      </c>
      <c r="AT404" s="40">
        <f>SUMIF(Entrada_Dados_Ano_2012!$C$264:$C$501,D404,Entrada_Dados_Ano_2012!$BC$264:$BC$501)</f>
        <v>0</v>
      </c>
      <c r="AU404" s="40">
        <f>SUMIF(Entrada_Dados_Ano_2012!$C$264:$C$501,D404,Entrada_Dados_Ano_2012!$BD$264:$BD$501)</f>
        <v>0</v>
      </c>
      <c r="AV404" s="40">
        <f>SUMIF(Entrada_Dados_Ano_2012!$C$264:$C$501,D404,Entrada_Dados_Ano_2012!$BE$264:$BE$501)</f>
        <v>0</v>
      </c>
      <c r="AW404" s="40">
        <f>SUMIF(Entrada_Dados_Ano_2012!$C$264:$C$501,D404,Entrada_Dados_Ano_2012!$BF$264:$BF$501)</f>
        <v>0</v>
      </c>
      <c r="AX404" s="40">
        <f>SUMIF(Entrada_Dados_Ano_2012!$C$264:$C$501,D404,Entrada_Dados_Ano_2012!$BG$264:$BG$501)</f>
        <v>0</v>
      </c>
      <c r="AY404" s="40">
        <f>SUMIF(Entrada_Dados_Ano_2012!$C$264:$C$501,D404,Entrada_Dados_Ano_2012!$BH$264:$BH$501)</f>
        <v>0</v>
      </c>
      <c r="AZ404" s="40">
        <f>SUMIF(Entrada_Dados_Ano_2012!$C$264:$C$501,D404,Entrada_Dados_Ano_2012!$BI$264:$BI$501)</f>
        <v>0</v>
      </c>
      <c r="BA404" s="55"/>
    </row>
    <row r="405" spans="1:53" ht="12.75" customHeight="1" x14ac:dyDescent="0.2">
      <c r="A405" s="123"/>
      <c r="B405" s="124">
        <v>144</v>
      </c>
      <c r="C405" s="121" t="s">
        <v>414</v>
      </c>
      <c r="D405" s="126" t="s">
        <v>189</v>
      </c>
      <c r="E405" s="40">
        <f>SUMIF(Entrada_Dados_Ano_2012!$C$264:$C$501,D405,Entrada_Dados_Ano_2012!$D$264:$D$501)</f>
        <v>0</v>
      </c>
      <c r="F405" s="40">
        <f>SUMIF(Entrada_Dados_Ano_2012!$C$264:$C$501,D405,Entrada_Dados_Ano_2012!$E$264:$E$501)</f>
        <v>0</v>
      </c>
      <c r="G405" s="40">
        <f>SUMIF(Entrada_Dados_Ano_2012!$C$264:$C$501,D405,Entrada_Dados_Ano_2012!$F$264:$F$501)</f>
        <v>0</v>
      </c>
      <c r="H405" s="40">
        <f>SUMIF(Entrada_Dados_Ano_2012!$C$264:$C$501,D405,Entrada_Dados_Ano_2012!$G$264:$G$501)</f>
        <v>0</v>
      </c>
      <c r="I405" s="40">
        <f>SUMIF(Entrada_Dados_Ano_2012!$C$264:$C$501,D405,Entrada_Dados_Ano_2012!$H$264:$H$501)</f>
        <v>0</v>
      </c>
      <c r="J405" s="40">
        <f>SUMIF(Entrada_Dados_Ano_2012!$C$264:$C$501,D405,Entrada_Dados_Ano_2012!$I$264:$I$501)</f>
        <v>0</v>
      </c>
      <c r="K405" s="40">
        <f>SUMIF(Entrada_Dados_Ano_2012!$C$264:$C$501,D405,Entrada_Dados_Ano_2012!$J$264:$J$501)</f>
        <v>0</v>
      </c>
      <c r="L405" s="40">
        <f>SUMIF(Entrada_Dados_Ano_2012!$C$264:$C$501,D405,Entrada_Dados_Ano_2012!$K$264:$K$501)</f>
        <v>0</v>
      </c>
      <c r="M405" s="40">
        <f>SUMIF(Entrada_Dados_Ano_2012!$C$264:$C$501,D405,Entrada_Dados_Ano_2012!$L$264:$L$501)</f>
        <v>0</v>
      </c>
      <c r="N405" s="40">
        <f>SUMIF(Entrada_Dados_Ano_2012!$C$264:$C$501,D405,Entrada_Dados_Ano_2012!$M$264:$M$501)</f>
        <v>0</v>
      </c>
      <c r="O405" s="40">
        <f>SUMIF(Entrada_Dados_Ano_2012!$C$264:$C$501,D405,Entrada_Dados_Ano_2012!$N$264:$N$501)</f>
        <v>0</v>
      </c>
      <c r="P405" s="40">
        <f>SUMIF(Entrada_Dados_Ano_2012!$C$264:$C$501,D405,Entrada_Dados_Ano_2012!$O$264:$O$501)</f>
        <v>0</v>
      </c>
      <c r="Q405" s="40">
        <f>SUMIF(Entrada_Dados_Ano_2012!$C$264:$C$501,D405,Entrada_Dados_Ano_2012!$P$264:$P$501)</f>
        <v>0</v>
      </c>
      <c r="R405" s="40">
        <f>SUMIF(Entrada_Dados_Ano_2012!$C$264:$C$501,D405,Entrada_Dados_Ano_2012!$Q$264:$Q$501)</f>
        <v>0</v>
      </c>
      <c r="S405" s="40">
        <f>SUMIF(Entrada_Dados_Ano_2012!$C$264:$C$501,D405,Entrada_Dados_Ano_2012!$R$264:$R$501)</f>
        <v>0</v>
      </c>
      <c r="T405" s="145">
        <f>SUMIF(Entrada_Dados_Ano_2012!$C$264:$C$501,D405,Entrada_Dados_Ano_2012!$S$264:$S$501)</f>
        <v>0</v>
      </c>
      <c r="U405" s="142">
        <f>SUMIF(Entrada_Dados_Ano_2012!$C$264:$C$501,D405,Entrada_Dados_Ano_2012!$Y$264:$Y$501)</f>
        <v>0</v>
      </c>
      <c r="V405" s="40">
        <f>SUMIF(Entrada_Dados_Ano_2012!$C$264:$C$501,D405,Entrada_Dados_Ano_2012!$Z$264:$Z$501)</f>
        <v>0</v>
      </c>
      <c r="W405" s="40">
        <f>SUMIF(Entrada_Dados_Ano_2012!$C$264:$C$501,D405,Entrada_Dados_Ano_2012!$AA$264:$AA$501)</f>
        <v>0</v>
      </c>
      <c r="X405" s="40">
        <f>SUMIF(Entrada_Dados_Ano_2012!$C$264:$C$501,D405,Entrada_Dados_Ano_2012!$AB$264:$AB$501)</f>
        <v>0</v>
      </c>
      <c r="Y405" s="40">
        <f>SUMIF(Entrada_Dados_Ano_2012!$C$264:$C$501,D405,Entrada_Dados_Ano_2012!$AC$264:$AC$501)</f>
        <v>0</v>
      </c>
      <c r="Z405" s="40">
        <f>SUMIF(Entrada_Dados_Ano_2012!$C$264:$C$501,D405,Entrada_Dados_Ano_2012!$AD$264:$AD$501)</f>
        <v>0</v>
      </c>
      <c r="AA405" s="40">
        <f>SUMIF(Entrada_Dados_Ano_2012!$C$264:$C$501,D405,Entrada_Dados_Ano_2012!$AE$264:$AE$501)</f>
        <v>0</v>
      </c>
      <c r="AB405" s="40">
        <f>SUMIF(Entrada_Dados_Ano_2012!$C$264:$C$501,D405,Entrada_Dados_Ano_2012!$AF$264:$AF$501)</f>
        <v>0</v>
      </c>
      <c r="AC405" s="40">
        <f>SUMIF(Entrada_Dados_Ano_2012!$C$264:$C$501,D405,Entrada_Dados_Ano_2012!$AG$264:$AG$501)</f>
        <v>0</v>
      </c>
      <c r="AD405" s="40">
        <f>SUMIF(Entrada_Dados_Ano_2012!$C$264:$C$501,D405,Entrada_Dados_Ano_2012!$AH$264:$AH$501)</f>
        <v>0</v>
      </c>
      <c r="AE405" s="40">
        <f>SUMIF(Entrada_Dados_Ano_2012!$C$264:$C$501,D405,Entrada_Dados_Ano_2012!$AI$264:$AI$501)</f>
        <v>0</v>
      </c>
      <c r="AF405" s="40">
        <f>SUMIF(Entrada_Dados_Ano_2012!$C$264:$C$501,D405,Entrada_Dados_Ano_2012!$AJ$264:$AJ$501)</f>
        <v>0</v>
      </c>
      <c r="AG405" s="40">
        <f>SUMIF(Entrada_Dados_Ano_2012!$C$264:$C$501,D405,Entrada_Dados_Ano_2012!$AK$264:$AK$501)</f>
        <v>0</v>
      </c>
      <c r="AH405" s="40">
        <f>SUMIF(Entrada_Dados_Ano_2012!$C$264:$C$501,D405,Entrada_Dados_Ano_2012!$AL$264:$AL$501)</f>
        <v>0</v>
      </c>
      <c r="AI405" s="40">
        <f>SUMIF(Entrada_Dados_Ano_2012!$C$264:$C$501,D405,Entrada_Dados_Ano_2012!$AM$264:$AM$501)</f>
        <v>0</v>
      </c>
      <c r="AJ405" s="145">
        <f>SUMIF(Entrada_Dados_Ano_2012!$C$264:$C$501,D405,Entrada_Dados_Ano_2012!$AN$264:$AN$501)</f>
        <v>0</v>
      </c>
      <c r="AK405" s="142">
        <f>SUMIF(Entrada_Dados_Ano_2012!$C$264:$C$501,D405,Entrada_Dados_Ano_2012!$AT$264:$AT$501)</f>
        <v>0</v>
      </c>
      <c r="AL405" s="40">
        <f>SUMIF(Entrada_Dados_Ano_2012!$C$264:$C$501,D405,Entrada_Dados_Ano_2012!$AU$264:$AU$501)</f>
        <v>0</v>
      </c>
      <c r="AM405" s="40">
        <f>SUMIF(Entrada_Dados_Ano_2012!$C$264:$C$501,D405,Entrada_Dados_Ano_2012!$AV$264:$AV$501)</f>
        <v>0</v>
      </c>
      <c r="AN405" s="40">
        <f>SUMIF(Entrada_Dados_Ano_2012!$C$264:$C$501,D405,Entrada_Dados_Ano_2012!$AW$264:$AW$501)</f>
        <v>0</v>
      </c>
      <c r="AO405" s="40">
        <f>SUMIF(Entrada_Dados_Ano_2012!$C$264:$C$501,D405,Entrada_Dados_Ano_2012!$AX$264:$AX$501)</f>
        <v>0</v>
      </c>
      <c r="AP405" s="40">
        <f>SUMIF(Entrada_Dados_Ano_2012!$C$264:$C$501,D405,Entrada_Dados_Ano_2012!$AY$264:$AY$501)</f>
        <v>0</v>
      </c>
      <c r="AQ405" s="40">
        <f>SUMIF(Entrada_Dados_Ano_2012!$C$264:$C$501,D405,Entrada_Dados_Ano_2012!$AZ$264:$AZ$501)</f>
        <v>0</v>
      </c>
      <c r="AR405" s="40">
        <f>SUMIF(Entrada_Dados_Ano_2012!$C$264:$C$501,D405,Entrada_Dados_Ano_2012!$BA$264:$BA$501)</f>
        <v>0</v>
      </c>
      <c r="AS405" s="40">
        <f>SUMIF(Entrada_Dados_Ano_2012!$C$264:$C$501,D405,Entrada_Dados_Ano_2012!$BB$264:$BB$501)</f>
        <v>0</v>
      </c>
      <c r="AT405" s="40">
        <f>SUMIF(Entrada_Dados_Ano_2012!$C$264:$C$501,D405,Entrada_Dados_Ano_2012!$BC$264:$BC$501)</f>
        <v>0</v>
      </c>
      <c r="AU405" s="40">
        <f>SUMIF(Entrada_Dados_Ano_2012!$C$264:$C$501,D405,Entrada_Dados_Ano_2012!$BD$264:$BD$501)</f>
        <v>0</v>
      </c>
      <c r="AV405" s="40">
        <f>SUMIF(Entrada_Dados_Ano_2012!$C$264:$C$501,D405,Entrada_Dados_Ano_2012!$BE$264:$BE$501)</f>
        <v>0</v>
      </c>
      <c r="AW405" s="40">
        <f>SUMIF(Entrada_Dados_Ano_2012!$C$264:$C$501,D405,Entrada_Dados_Ano_2012!$BF$264:$BF$501)</f>
        <v>0</v>
      </c>
      <c r="AX405" s="40">
        <f>SUMIF(Entrada_Dados_Ano_2012!$C$264:$C$501,D405,Entrada_Dados_Ano_2012!$BG$264:$BG$501)</f>
        <v>0</v>
      </c>
      <c r="AY405" s="40">
        <f>SUMIF(Entrada_Dados_Ano_2012!$C$264:$C$501,D405,Entrada_Dados_Ano_2012!$BH$264:$BH$501)</f>
        <v>0</v>
      </c>
      <c r="AZ405" s="40">
        <f>SUMIF(Entrada_Dados_Ano_2012!$C$264:$C$501,D405,Entrada_Dados_Ano_2012!$BI$264:$BI$501)</f>
        <v>0</v>
      </c>
      <c r="BA405" s="55"/>
    </row>
    <row r="406" spans="1:53" ht="12.75" customHeight="1" x14ac:dyDescent="0.2">
      <c r="A406" s="123"/>
      <c r="B406" s="124">
        <v>145</v>
      </c>
      <c r="C406" s="121" t="s">
        <v>15</v>
      </c>
      <c r="D406" s="126" t="s">
        <v>37</v>
      </c>
      <c r="E406" s="40">
        <f>SUMIF(Entrada_Dados_Ano_2012!$C$264:$C$501,D406,Entrada_Dados_Ano_2012!$D$264:$D$501)</f>
        <v>0</v>
      </c>
      <c r="F406" s="40">
        <f>SUMIF(Entrada_Dados_Ano_2012!$C$264:$C$501,D406,Entrada_Dados_Ano_2012!$E$264:$E$501)</f>
        <v>0</v>
      </c>
      <c r="G406" s="40">
        <f>SUMIF(Entrada_Dados_Ano_2012!$C$264:$C$501,D406,Entrada_Dados_Ano_2012!$F$264:$F$501)</f>
        <v>0</v>
      </c>
      <c r="H406" s="40">
        <f>SUMIF(Entrada_Dados_Ano_2012!$C$264:$C$501,D406,Entrada_Dados_Ano_2012!$G$264:$G$501)</f>
        <v>0</v>
      </c>
      <c r="I406" s="40">
        <f>SUMIF(Entrada_Dados_Ano_2012!$C$264:$C$501,D406,Entrada_Dados_Ano_2012!$H$264:$H$501)</f>
        <v>0</v>
      </c>
      <c r="J406" s="40">
        <f>SUMIF(Entrada_Dados_Ano_2012!$C$264:$C$501,D406,Entrada_Dados_Ano_2012!$I$264:$I$501)</f>
        <v>0</v>
      </c>
      <c r="K406" s="40">
        <f>SUMIF(Entrada_Dados_Ano_2012!$C$264:$C$501,D406,Entrada_Dados_Ano_2012!$J$264:$J$501)</f>
        <v>0</v>
      </c>
      <c r="L406" s="40">
        <f>SUMIF(Entrada_Dados_Ano_2012!$C$264:$C$501,D406,Entrada_Dados_Ano_2012!$K$264:$K$501)</f>
        <v>0</v>
      </c>
      <c r="M406" s="40">
        <f>SUMIF(Entrada_Dados_Ano_2012!$C$264:$C$501,D406,Entrada_Dados_Ano_2012!$L$264:$L$501)</f>
        <v>0</v>
      </c>
      <c r="N406" s="40">
        <f>SUMIF(Entrada_Dados_Ano_2012!$C$264:$C$501,D406,Entrada_Dados_Ano_2012!$M$264:$M$501)</f>
        <v>0</v>
      </c>
      <c r="O406" s="40">
        <f>SUMIF(Entrada_Dados_Ano_2012!$C$264:$C$501,D406,Entrada_Dados_Ano_2012!$N$264:$N$501)</f>
        <v>0</v>
      </c>
      <c r="P406" s="40">
        <f>SUMIF(Entrada_Dados_Ano_2012!$C$264:$C$501,D406,Entrada_Dados_Ano_2012!$O$264:$O$501)</f>
        <v>0</v>
      </c>
      <c r="Q406" s="40">
        <f>SUMIF(Entrada_Dados_Ano_2012!$C$264:$C$501,D406,Entrada_Dados_Ano_2012!$P$264:$P$501)</f>
        <v>0</v>
      </c>
      <c r="R406" s="40">
        <f>SUMIF(Entrada_Dados_Ano_2012!$C$264:$C$501,D406,Entrada_Dados_Ano_2012!$Q$264:$Q$501)</f>
        <v>0</v>
      </c>
      <c r="S406" s="40">
        <f>SUMIF(Entrada_Dados_Ano_2012!$C$264:$C$501,D406,Entrada_Dados_Ano_2012!$R$264:$R$501)</f>
        <v>0</v>
      </c>
      <c r="T406" s="145">
        <f>SUMIF(Entrada_Dados_Ano_2012!$C$264:$C$501,D406,Entrada_Dados_Ano_2012!$S$264:$S$501)</f>
        <v>0</v>
      </c>
      <c r="U406" s="142">
        <f>SUMIF(Entrada_Dados_Ano_2012!$C$264:$C$501,D406,Entrada_Dados_Ano_2012!$Y$264:$Y$501)</f>
        <v>0</v>
      </c>
      <c r="V406" s="40">
        <f>SUMIF(Entrada_Dados_Ano_2012!$C$264:$C$501,D406,Entrada_Dados_Ano_2012!$Z$264:$Z$501)</f>
        <v>0</v>
      </c>
      <c r="W406" s="40">
        <f>SUMIF(Entrada_Dados_Ano_2012!$C$264:$C$501,D406,Entrada_Dados_Ano_2012!$AA$264:$AA$501)</f>
        <v>0</v>
      </c>
      <c r="X406" s="40">
        <f>SUMIF(Entrada_Dados_Ano_2012!$C$264:$C$501,D406,Entrada_Dados_Ano_2012!$AB$264:$AB$501)</f>
        <v>0</v>
      </c>
      <c r="Y406" s="40">
        <f>SUMIF(Entrada_Dados_Ano_2012!$C$264:$C$501,D406,Entrada_Dados_Ano_2012!$AC$264:$AC$501)</f>
        <v>0</v>
      </c>
      <c r="Z406" s="40">
        <f>SUMIF(Entrada_Dados_Ano_2012!$C$264:$C$501,D406,Entrada_Dados_Ano_2012!$AD$264:$AD$501)</f>
        <v>0</v>
      </c>
      <c r="AA406" s="40">
        <f>SUMIF(Entrada_Dados_Ano_2012!$C$264:$C$501,D406,Entrada_Dados_Ano_2012!$AE$264:$AE$501)</f>
        <v>0</v>
      </c>
      <c r="AB406" s="40">
        <f>SUMIF(Entrada_Dados_Ano_2012!$C$264:$C$501,D406,Entrada_Dados_Ano_2012!$AF$264:$AF$501)</f>
        <v>0</v>
      </c>
      <c r="AC406" s="40">
        <f>SUMIF(Entrada_Dados_Ano_2012!$C$264:$C$501,D406,Entrada_Dados_Ano_2012!$AG$264:$AG$501)</f>
        <v>0</v>
      </c>
      <c r="AD406" s="40">
        <f>SUMIF(Entrada_Dados_Ano_2012!$C$264:$C$501,D406,Entrada_Dados_Ano_2012!$AH$264:$AH$501)</f>
        <v>0</v>
      </c>
      <c r="AE406" s="40">
        <f>SUMIF(Entrada_Dados_Ano_2012!$C$264:$C$501,D406,Entrada_Dados_Ano_2012!$AI$264:$AI$501)</f>
        <v>0</v>
      </c>
      <c r="AF406" s="40">
        <f>SUMIF(Entrada_Dados_Ano_2012!$C$264:$C$501,D406,Entrada_Dados_Ano_2012!$AJ$264:$AJ$501)</f>
        <v>0</v>
      </c>
      <c r="AG406" s="40">
        <f>SUMIF(Entrada_Dados_Ano_2012!$C$264:$C$501,D406,Entrada_Dados_Ano_2012!$AK$264:$AK$501)</f>
        <v>0</v>
      </c>
      <c r="AH406" s="40">
        <f>SUMIF(Entrada_Dados_Ano_2012!$C$264:$C$501,D406,Entrada_Dados_Ano_2012!$AL$264:$AL$501)</f>
        <v>0</v>
      </c>
      <c r="AI406" s="40">
        <f>SUMIF(Entrada_Dados_Ano_2012!$C$264:$C$501,D406,Entrada_Dados_Ano_2012!$AM$264:$AM$501)</f>
        <v>0</v>
      </c>
      <c r="AJ406" s="145">
        <f>SUMIF(Entrada_Dados_Ano_2012!$C$264:$C$501,D406,Entrada_Dados_Ano_2012!$AN$264:$AN$501)</f>
        <v>0</v>
      </c>
      <c r="AK406" s="142">
        <f>SUMIF(Entrada_Dados_Ano_2012!$C$264:$C$501,D406,Entrada_Dados_Ano_2012!$AT$264:$AT$501)</f>
        <v>0</v>
      </c>
      <c r="AL406" s="40">
        <f>SUMIF(Entrada_Dados_Ano_2012!$C$264:$C$501,D406,Entrada_Dados_Ano_2012!$AU$264:$AU$501)</f>
        <v>0</v>
      </c>
      <c r="AM406" s="40">
        <f>SUMIF(Entrada_Dados_Ano_2012!$C$264:$C$501,D406,Entrada_Dados_Ano_2012!$AV$264:$AV$501)</f>
        <v>0</v>
      </c>
      <c r="AN406" s="40">
        <f>SUMIF(Entrada_Dados_Ano_2012!$C$264:$C$501,D406,Entrada_Dados_Ano_2012!$AW$264:$AW$501)</f>
        <v>0</v>
      </c>
      <c r="AO406" s="40">
        <f>SUMIF(Entrada_Dados_Ano_2012!$C$264:$C$501,D406,Entrada_Dados_Ano_2012!$AX$264:$AX$501)</f>
        <v>0</v>
      </c>
      <c r="AP406" s="40">
        <f>SUMIF(Entrada_Dados_Ano_2012!$C$264:$C$501,D406,Entrada_Dados_Ano_2012!$AY$264:$AY$501)</f>
        <v>0</v>
      </c>
      <c r="AQ406" s="40">
        <f>SUMIF(Entrada_Dados_Ano_2012!$C$264:$C$501,D406,Entrada_Dados_Ano_2012!$AZ$264:$AZ$501)</f>
        <v>0</v>
      </c>
      <c r="AR406" s="40">
        <f>SUMIF(Entrada_Dados_Ano_2012!$C$264:$C$501,D406,Entrada_Dados_Ano_2012!$BA$264:$BA$501)</f>
        <v>0</v>
      </c>
      <c r="AS406" s="40">
        <f>SUMIF(Entrada_Dados_Ano_2012!$C$264:$C$501,D406,Entrada_Dados_Ano_2012!$BB$264:$BB$501)</f>
        <v>0</v>
      </c>
      <c r="AT406" s="40">
        <f>SUMIF(Entrada_Dados_Ano_2012!$C$264:$C$501,D406,Entrada_Dados_Ano_2012!$BC$264:$BC$501)</f>
        <v>0</v>
      </c>
      <c r="AU406" s="40">
        <f>SUMIF(Entrada_Dados_Ano_2012!$C$264:$C$501,D406,Entrada_Dados_Ano_2012!$BD$264:$BD$501)</f>
        <v>0</v>
      </c>
      <c r="AV406" s="40">
        <f>SUMIF(Entrada_Dados_Ano_2012!$C$264:$C$501,D406,Entrada_Dados_Ano_2012!$BE$264:$BE$501)</f>
        <v>0</v>
      </c>
      <c r="AW406" s="40">
        <f>SUMIF(Entrada_Dados_Ano_2012!$C$264:$C$501,D406,Entrada_Dados_Ano_2012!$BF$264:$BF$501)</f>
        <v>0</v>
      </c>
      <c r="AX406" s="40">
        <f>SUMIF(Entrada_Dados_Ano_2012!$C$264:$C$501,D406,Entrada_Dados_Ano_2012!$BG$264:$BG$501)</f>
        <v>0</v>
      </c>
      <c r="AY406" s="40">
        <f>SUMIF(Entrada_Dados_Ano_2012!$C$264:$C$501,D406,Entrada_Dados_Ano_2012!$BH$264:$BH$501)</f>
        <v>0</v>
      </c>
      <c r="AZ406" s="40">
        <f>SUMIF(Entrada_Dados_Ano_2012!$C$264:$C$501,D406,Entrada_Dados_Ano_2012!$BI$264:$BI$501)</f>
        <v>0</v>
      </c>
      <c r="BA406" s="55"/>
    </row>
    <row r="407" spans="1:53" ht="12.75" customHeight="1" x14ac:dyDescent="0.2">
      <c r="A407" s="123"/>
      <c r="B407" s="124">
        <v>146</v>
      </c>
      <c r="C407" s="121" t="s">
        <v>415</v>
      </c>
      <c r="D407" s="126" t="s">
        <v>190</v>
      </c>
      <c r="E407" s="40">
        <f>SUMIF(Entrada_Dados_Ano_2012!$C$264:$C$501,D407,Entrada_Dados_Ano_2012!$D$264:$D$501)</f>
        <v>0</v>
      </c>
      <c r="F407" s="40">
        <f>SUMIF(Entrada_Dados_Ano_2012!$C$264:$C$501,D407,Entrada_Dados_Ano_2012!$E$264:$E$501)</f>
        <v>20</v>
      </c>
      <c r="G407" s="40">
        <f>SUMIF(Entrada_Dados_Ano_2012!$C$264:$C$501,D407,Entrada_Dados_Ano_2012!$F$264:$F$501)</f>
        <v>0</v>
      </c>
      <c r="H407" s="40">
        <f>SUMIF(Entrada_Dados_Ano_2012!$C$264:$C$501,D407,Entrada_Dados_Ano_2012!$G$264:$G$501)</f>
        <v>0</v>
      </c>
      <c r="I407" s="40">
        <f>SUMIF(Entrada_Dados_Ano_2012!$C$264:$C$501,D407,Entrada_Dados_Ano_2012!$H$264:$H$501)</f>
        <v>0</v>
      </c>
      <c r="J407" s="40">
        <f>SUMIF(Entrada_Dados_Ano_2012!$C$264:$C$501,D407,Entrada_Dados_Ano_2012!$I$264:$I$501)</f>
        <v>0</v>
      </c>
      <c r="K407" s="40">
        <f>SUMIF(Entrada_Dados_Ano_2012!$C$264:$C$501,D407,Entrada_Dados_Ano_2012!$J$264:$J$501)</f>
        <v>0</v>
      </c>
      <c r="L407" s="40">
        <f>SUMIF(Entrada_Dados_Ano_2012!$C$264:$C$501,D407,Entrada_Dados_Ano_2012!$K$264:$K$501)</f>
        <v>0</v>
      </c>
      <c r="M407" s="40">
        <f>SUMIF(Entrada_Dados_Ano_2012!$C$264:$C$501,D407,Entrada_Dados_Ano_2012!$L$264:$L$501)</f>
        <v>0</v>
      </c>
      <c r="N407" s="40">
        <f>SUMIF(Entrada_Dados_Ano_2012!$C$264:$C$501,D407,Entrada_Dados_Ano_2012!$M$264:$M$501)</f>
        <v>0</v>
      </c>
      <c r="O407" s="40">
        <f>SUMIF(Entrada_Dados_Ano_2012!$C$264:$C$501,D407,Entrada_Dados_Ano_2012!$N$264:$N$501)</f>
        <v>0</v>
      </c>
      <c r="P407" s="40">
        <f>SUMIF(Entrada_Dados_Ano_2012!$C$264:$C$501,D407,Entrada_Dados_Ano_2012!$O$264:$O$501)</f>
        <v>0</v>
      </c>
      <c r="Q407" s="40">
        <f>SUMIF(Entrada_Dados_Ano_2012!$C$264:$C$501,D407,Entrada_Dados_Ano_2012!$P$264:$P$501)</f>
        <v>0</v>
      </c>
      <c r="R407" s="40">
        <f>SUMIF(Entrada_Dados_Ano_2012!$C$264:$C$501,D407,Entrada_Dados_Ano_2012!$Q$264:$Q$501)</f>
        <v>0</v>
      </c>
      <c r="S407" s="40">
        <f>SUMIF(Entrada_Dados_Ano_2012!$C$264:$C$501,D407,Entrada_Dados_Ano_2012!$R$264:$R$501)</f>
        <v>0</v>
      </c>
      <c r="T407" s="145">
        <f>SUMIF(Entrada_Dados_Ano_2012!$C$264:$C$501,D407,Entrada_Dados_Ano_2012!$S$264:$S$501)</f>
        <v>0</v>
      </c>
      <c r="U407" s="142">
        <f>SUMIF(Entrada_Dados_Ano_2012!$C$264:$C$501,D407,Entrada_Dados_Ano_2012!$Y$264:$Y$501)</f>
        <v>0</v>
      </c>
      <c r="V407" s="40">
        <f>SUMIF(Entrada_Dados_Ano_2012!$C$264:$C$501,D407,Entrada_Dados_Ano_2012!$Z$264:$Z$501)</f>
        <v>20</v>
      </c>
      <c r="W407" s="40">
        <f>SUMIF(Entrada_Dados_Ano_2012!$C$264:$C$501,D407,Entrada_Dados_Ano_2012!$AA$264:$AA$501)</f>
        <v>0</v>
      </c>
      <c r="X407" s="40">
        <f>SUMIF(Entrada_Dados_Ano_2012!$C$264:$C$501,D407,Entrada_Dados_Ano_2012!$AB$264:$AB$501)</f>
        <v>0</v>
      </c>
      <c r="Y407" s="40">
        <f>SUMIF(Entrada_Dados_Ano_2012!$C$264:$C$501,D407,Entrada_Dados_Ano_2012!$AC$264:$AC$501)</f>
        <v>0</v>
      </c>
      <c r="Z407" s="40">
        <f>SUMIF(Entrada_Dados_Ano_2012!$C$264:$C$501,D407,Entrada_Dados_Ano_2012!$AD$264:$AD$501)</f>
        <v>0</v>
      </c>
      <c r="AA407" s="40">
        <f>SUMIF(Entrada_Dados_Ano_2012!$C$264:$C$501,D407,Entrada_Dados_Ano_2012!$AE$264:$AE$501)</f>
        <v>0</v>
      </c>
      <c r="AB407" s="40">
        <f>SUMIF(Entrada_Dados_Ano_2012!$C$264:$C$501,D407,Entrada_Dados_Ano_2012!$AF$264:$AF$501)</f>
        <v>0</v>
      </c>
      <c r="AC407" s="40">
        <f>SUMIF(Entrada_Dados_Ano_2012!$C$264:$C$501,D407,Entrada_Dados_Ano_2012!$AG$264:$AG$501)</f>
        <v>0</v>
      </c>
      <c r="AD407" s="40">
        <f>SUMIF(Entrada_Dados_Ano_2012!$C$264:$C$501,D407,Entrada_Dados_Ano_2012!$AH$264:$AH$501)</f>
        <v>0</v>
      </c>
      <c r="AE407" s="40">
        <f>SUMIF(Entrada_Dados_Ano_2012!$C$264:$C$501,D407,Entrada_Dados_Ano_2012!$AI$264:$AI$501)</f>
        <v>0</v>
      </c>
      <c r="AF407" s="40">
        <f>SUMIF(Entrada_Dados_Ano_2012!$C$264:$C$501,D407,Entrada_Dados_Ano_2012!$AJ$264:$AJ$501)</f>
        <v>0</v>
      </c>
      <c r="AG407" s="40">
        <f>SUMIF(Entrada_Dados_Ano_2012!$C$264:$C$501,D407,Entrada_Dados_Ano_2012!$AK$264:$AK$501)</f>
        <v>0</v>
      </c>
      <c r="AH407" s="40">
        <f>SUMIF(Entrada_Dados_Ano_2012!$C$264:$C$501,D407,Entrada_Dados_Ano_2012!$AL$264:$AL$501)</f>
        <v>0</v>
      </c>
      <c r="AI407" s="40">
        <f>SUMIF(Entrada_Dados_Ano_2012!$C$264:$C$501,D407,Entrada_Dados_Ano_2012!$AM$264:$AM$501)</f>
        <v>0</v>
      </c>
      <c r="AJ407" s="145">
        <f>SUMIF(Entrada_Dados_Ano_2012!$C$264:$C$501,D407,Entrada_Dados_Ano_2012!$AN$264:$AN$501)</f>
        <v>0</v>
      </c>
      <c r="AK407" s="142">
        <f>SUMIF(Entrada_Dados_Ano_2012!$C$264:$C$501,D407,Entrada_Dados_Ano_2012!$AT$264:$AT$501)</f>
        <v>0</v>
      </c>
      <c r="AL407" s="40">
        <f>SUMIF(Entrada_Dados_Ano_2012!$C$264:$C$501,D407,Entrada_Dados_Ano_2012!$AU$264:$AU$501)</f>
        <v>160</v>
      </c>
      <c r="AM407" s="40">
        <f>SUMIF(Entrada_Dados_Ano_2012!$C$264:$C$501,D407,Entrada_Dados_Ano_2012!$AV$264:$AV$501)</f>
        <v>0</v>
      </c>
      <c r="AN407" s="40">
        <f>SUMIF(Entrada_Dados_Ano_2012!$C$264:$C$501,D407,Entrada_Dados_Ano_2012!$AW$264:$AW$501)</f>
        <v>0</v>
      </c>
      <c r="AO407" s="40">
        <f>SUMIF(Entrada_Dados_Ano_2012!$C$264:$C$501,D407,Entrada_Dados_Ano_2012!$AX$264:$AX$501)</f>
        <v>0</v>
      </c>
      <c r="AP407" s="40">
        <f>SUMIF(Entrada_Dados_Ano_2012!$C$264:$C$501,D407,Entrada_Dados_Ano_2012!$AY$264:$AY$501)</f>
        <v>0</v>
      </c>
      <c r="AQ407" s="40">
        <f>SUMIF(Entrada_Dados_Ano_2012!$C$264:$C$501,D407,Entrada_Dados_Ano_2012!$AZ$264:$AZ$501)</f>
        <v>0</v>
      </c>
      <c r="AR407" s="40">
        <f>SUMIF(Entrada_Dados_Ano_2012!$C$264:$C$501,D407,Entrada_Dados_Ano_2012!$BA$264:$BA$501)</f>
        <v>0</v>
      </c>
      <c r="AS407" s="40">
        <f>SUMIF(Entrada_Dados_Ano_2012!$C$264:$C$501,D407,Entrada_Dados_Ano_2012!$BB$264:$BB$501)</f>
        <v>0</v>
      </c>
      <c r="AT407" s="40">
        <f>SUMIF(Entrada_Dados_Ano_2012!$C$264:$C$501,D407,Entrada_Dados_Ano_2012!$BC$264:$BC$501)</f>
        <v>0</v>
      </c>
      <c r="AU407" s="40">
        <f>SUMIF(Entrada_Dados_Ano_2012!$C$264:$C$501,D407,Entrada_Dados_Ano_2012!$BD$264:$BD$501)</f>
        <v>0</v>
      </c>
      <c r="AV407" s="40">
        <f>SUMIF(Entrada_Dados_Ano_2012!$C$264:$C$501,D407,Entrada_Dados_Ano_2012!$BE$264:$BE$501)</f>
        <v>0</v>
      </c>
      <c r="AW407" s="40">
        <f>SUMIF(Entrada_Dados_Ano_2012!$C$264:$C$501,D407,Entrada_Dados_Ano_2012!$BF$264:$BF$501)</f>
        <v>0</v>
      </c>
      <c r="AX407" s="40">
        <f>SUMIF(Entrada_Dados_Ano_2012!$C$264:$C$501,D407,Entrada_Dados_Ano_2012!$BG$264:$BG$501)</f>
        <v>0</v>
      </c>
      <c r="AY407" s="40">
        <f>SUMIF(Entrada_Dados_Ano_2012!$C$264:$C$501,D407,Entrada_Dados_Ano_2012!$BH$264:$BH$501)</f>
        <v>0</v>
      </c>
      <c r="AZ407" s="40">
        <f>SUMIF(Entrada_Dados_Ano_2012!$C$264:$C$501,D407,Entrada_Dados_Ano_2012!$BI$264:$BI$501)</f>
        <v>0</v>
      </c>
      <c r="BA407" s="55"/>
    </row>
    <row r="408" spans="1:53" ht="12.75" customHeight="1" x14ac:dyDescent="0.2">
      <c r="A408" s="123"/>
      <c r="B408" s="124">
        <v>147</v>
      </c>
      <c r="C408" s="121" t="s">
        <v>416</v>
      </c>
      <c r="D408" s="126" t="s">
        <v>191</v>
      </c>
      <c r="E408" s="40">
        <f>SUMIF(Entrada_Dados_Ano_2012!$C$264:$C$501,D408,Entrada_Dados_Ano_2012!$D$264:$D$501)</f>
        <v>0</v>
      </c>
      <c r="F408" s="40">
        <f>SUMIF(Entrada_Dados_Ano_2012!$C$264:$C$501,D408,Entrada_Dados_Ano_2012!$E$264:$E$501)</f>
        <v>0</v>
      </c>
      <c r="G408" s="40">
        <f>SUMIF(Entrada_Dados_Ano_2012!$C$264:$C$501,D408,Entrada_Dados_Ano_2012!$F$264:$F$501)</f>
        <v>0</v>
      </c>
      <c r="H408" s="40">
        <f>SUMIF(Entrada_Dados_Ano_2012!$C$264:$C$501,D408,Entrada_Dados_Ano_2012!$G$264:$G$501)</f>
        <v>0</v>
      </c>
      <c r="I408" s="40">
        <f>SUMIF(Entrada_Dados_Ano_2012!$C$264:$C$501,D408,Entrada_Dados_Ano_2012!$H$264:$H$501)</f>
        <v>0</v>
      </c>
      <c r="J408" s="40">
        <f>SUMIF(Entrada_Dados_Ano_2012!$C$264:$C$501,D408,Entrada_Dados_Ano_2012!$I$264:$I$501)</f>
        <v>0</v>
      </c>
      <c r="K408" s="40">
        <f>SUMIF(Entrada_Dados_Ano_2012!$C$264:$C$501,D408,Entrada_Dados_Ano_2012!$J$264:$J$501)</f>
        <v>0</v>
      </c>
      <c r="L408" s="40">
        <f>SUMIF(Entrada_Dados_Ano_2012!$C$264:$C$501,D408,Entrada_Dados_Ano_2012!$K$264:$K$501)</f>
        <v>0</v>
      </c>
      <c r="M408" s="40">
        <f>SUMIF(Entrada_Dados_Ano_2012!$C$264:$C$501,D408,Entrada_Dados_Ano_2012!$L$264:$L$501)</f>
        <v>0</v>
      </c>
      <c r="N408" s="40">
        <f>SUMIF(Entrada_Dados_Ano_2012!$C$264:$C$501,D408,Entrada_Dados_Ano_2012!$M$264:$M$501)</f>
        <v>0</v>
      </c>
      <c r="O408" s="40">
        <f>SUMIF(Entrada_Dados_Ano_2012!$C$264:$C$501,D408,Entrada_Dados_Ano_2012!$N$264:$N$501)</f>
        <v>0</v>
      </c>
      <c r="P408" s="40">
        <f>SUMIF(Entrada_Dados_Ano_2012!$C$264:$C$501,D408,Entrada_Dados_Ano_2012!$O$264:$O$501)</f>
        <v>0</v>
      </c>
      <c r="Q408" s="40">
        <f>SUMIF(Entrada_Dados_Ano_2012!$C$264:$C$501,D408,Entrada_Dados_Ano_2012!$P$264:$P$501)</f>
        <v>0</v>
      </c>
      <c r="R408" s="40">
        <f>SUMIF(Entrada_Dados_Ano_2012!$C$264:$C$501,D408,Entrada_Dados_Ano_2012!$Q$264:$Q$501)</f>
        <v>0</v>
      </c>
      <c r="S408" s="40">
        <f>SUMIF(Entrada_Dados_Ano_2012!$C$264:$C$501,D408,Entrada_Dados_Ano_2012!$R$264:$R$501)</f>
        <v>0</v>
      </c>
      <c r="T408" s="145">
        <f>SUMIF(Entrada_Dados_Ano_2012!$C$264:$C$501,D408,Entrada_Dados_Ano_2012!$S$264:$S$501)</f>
        <v>0</v>
      </c>
      <c r="U408" s="142">
        <f>SUMIF(Entrada_Dados_Ano_2012!$C$264:$C$501,D408,Entrada_Dados_Ano_2012!$Y$264:$Y$501)</f>
        <v>0</v>
      </c>
      <c r="V408" s="40">
        <f>SUMIF(Entrada_Dados_Ano_2012!$C$264:$C$501,D408,Entrada_Dados_Ano_2012!$Z$264:$Z$501)</f>
        <v>0</v>
      </c>
      <c r="W408" s="40">
        <f>SUMIF(Entrada_Dados_Ano_2012!$C$264:$C$501,D408,Entrada_Dados_Ano_2012!$AA$264:$AA$501)</f>
        <v>0</v>
      </c>
      <c r="X408" s="40">
        <f>SUMIF(Entrada_Dados_Ano_2012!$C$264:$C$501,D408,Entrada_Dados_Ano_2012!$AB$264:$AB$501)</f>
        <v>0</v>
      </c>
      <c r="Y408" s="40">
        <f>SUMIF(Entrada_Dados_Ano_2012!$C$264:$C$501,D408,Entrada_Dados_Ano_2012!$AC$264:$AC$501)</f>
        <v>0</v>
      </c>
      <c r="Z408" s="40">
        <f>SUMIF(Entrada_Dados_Ano_2012!$C$264:$C$501,D408,Entrada_Dados_Ano_2012!$AD$264:$AD$501)</f>
        <v>0</v>
      </c>
      <c r="AA408" s="40">
        <f>SUMIF(Entrada_Dados_Ano_2012!$C$264:$C$501,D408,Entrada_Dados_Ano_2012!$AE$264:$AE$501)</f>
        <v>0</v>
      </c>
      <c r="AB408" s="40">
        <f>SUMIF(Entrada_Dados_Ano_2012!$C$264:$C$501,D408,Entrada_Dados_Ano_2012!$AF$264:$AF$501)</f>
        <v>0</v>
      </c>
      <c r="AC408" s="40">
        <f>SUMIF(Entrada_Dados_Ano_2012!$C$264:$C$501,D408,Entrada_Dados_Ano_2012!$AG$264:$AG$501)</f>
        <v>0</v>
      </c>
      <c r="AD408" s="40">
        <f>SUMIF(Entrada_Dados_Ano_2012!$C$264:$C$501,D408,Entrada_Dados_Ano_2012!$AH$264:$AH$501)</f>
        <v>0</v>
      </c>
      <c r="AE408" s="40">
        <f>SUMIF(Entrada_Dados_Ano_2012!$C$264:$C$501,D408,Entrada_Dados_Ano_2012!$AI$264:$AI$501)</f>
        <v>0</v>
      </c>
      <c r="AF408" s="40">
        <f>SUMIF(Entrada_Dados_Ano_2012!$C$264:$C$501,D408,Entrada_Dados_Ano_2012!$AJ$264:$AJ$501)</f>
        <v>0</v>
      </c>
      <c r="AG408" s="40">
        <f>SUMIF(Entrada_Dados_Ano_2012!$C$264:$C$501,D408,Entrada_Dados_Ano_2012!$AK$264:$AK$501)</f>
        <v>0</v>
      </c>
      <c r="AH408" s="40">
        <f>SUMIF(Entrada_Dados_Ano_2012!$C$264:$C$501,D408,Entrada_Dados_Ano_2012!$AL$264:$AL$501)</f>
        <v>0</v>
      </c>
      <c r="AI408" s="40">
        <f>SUMIF(Entrada_Dados_Ano_2012!$C$264:$C$501,D408,Entrada_Dados_Ano_2012!$AM$264:$AM$501)</f>
        <v>0</v>
      </c>
      <c r="AJ408" s="145">
        <f>SUMIF(Entrada_Dados_Ano_2012!$C$264:$C$501,D408,Entrada_Dados_Ano_2012!$AN$264:$AN$501)</f>
        <v>0</v>
      </c>
      <c r="AK408" s="142">
        <f>SUMIF(Entrada_Dados_Ano_2012!$C$264:$C$501,D408,Entrada_Dados_Ano_2012!$AT$264:$AT$501)</f>
        <v>0</v>
      </c>
      <c r="AL408" s="40">
        <f>SUMIF(Entrada_Dados_Ano_2012!$C$264:$C$501,D408,Entrada_Dados_Ano_2012!$AU$264:$AU$501)</f>
        <v>0</v>
      </c>
      <c r="AM408" s="40">
        <f>SUMIF(Entrada_Dados_Ano_2012!$C$264:$C$501,D408,Entrada_Dados_Ano_2012!$AV$264:$AV$501)</f>
        <v>0</v>
      </c>
      <c r="AN408" s="40">
        <f>SUMIF(Entrada_Dados_Ano_2012!$C$264:$C$501,D408,Entrada_Dados_Ano_2012!$AW$264:$AW$501)</f>
        <v>0</v>
      </c>
      <c r="AO408" s="40">
        <f>SUMIF(Entrada_Dados_Ano_2012!$C$264:$C$501,D408,Entrada_Dados_Ano_2012!$AX$264:$AX$501)</f>
        <v>0</v>
      </c>
      <c r="AP408" s="40">
        <f>SUMIF(Entrada_Dados_Ano_2012!$C$264:$C$501,D408,Entrada_Dados_Ano_2012!$AY$264:$AY$501)</f>
        <v>0</v>
      </c>
      <c r="AQ408" s="40">
        <f>SUMIF(Entrada_Dados_Ano_2012!$C$264:$C$501,D408,Entrada_Dados_Ano_2012!$AZ$264:$AZ$501)</f>
        <v>0</v>
      </c>
      <c r="AR408" s="40">
        <f>SUMIF(Entrada_Dados_Ano_2012!$C$264:$C$501,D408,Entrada_Dados_Ano_2012!$BA$264:$BA$501)</f>
        <v>0</v>
      </c>
      <c r="AS408" s="40">
        <f>SUMIF(Entrada_Dados_Ano_2012!$C$264:$C$501,D408,Entrada_Dados_Ano_2012!$BB$264:$BB$501)</f>
        <v>0</v>
      </c>
      <c r="AT408" s="40">
        <f>SUMIF(Entrada_Dados_Ano_2012!$C$264:$C$501,D408,Entrada_Dados_Ano_2012!$BC$264:$BC$501)</f>
        <v>0</v>
      </c>
      <c r="AU408" s="40">
        <f>SUMIF(Entrada_Dados_Ano_2012!$C$264:$C$501,D408,Entrada_Dados_Ano_2012!$BD$264:$BD$501)</f>
        <v>0</v>
      </c>
      <c r="AV408" s="40">
        <f>SUMIF(Entrada_Dados_Ano_2012!$C$264:$C$501,D408,Entrada_Dados_Ano_2012!$BE$264:$BE$501)</f>
        <v>0</v>
      </c>
      <c r="AW408" s="40">
        <f>SUMIF(Entrada_Dados_Ano_2012!$C$264:$C$501,D408,Entrada_Dados_Ano_2012!$BF$264:$BF$501)</f>
        <v>0</v>
      </c>
      <c r="AX408" s="40">
        <f>SUMIF(Entrada_Dados_Ano_2012!$C$264:$C$501,D408,Entrada_Dados_Ano_2012!$BG$264:$BG$501)</f>
        <v>0</v>
      </c>
      <c r="AY408" s="40">
        <f>SUMIF(Entrada_Dados_Ano_2012!$C$264:$C$501,D408,Entrada_Dados_Ano_2012!$BH$264:$BH$501)</f>
        <v>0</v>
      </c>
      <c r="AZ408" s="40">
        <f>SUMIF(Entrada_Dados_Ano_2012!$C$264:$C$501,D408,Entrada_Dados_Ano_2012!$BI$264:$BI$501)</f>
        <v>0</v>
      </c>
      <c r="BA408" s="55"/>
    </row>
    <row r="409" spans="1:53" ht="12.75" customHeight="1" x14ac:dyDescent="0.2">
      <c r="A409" s="123"/>
      <c r="B409" s="124">
        <v>148</v>
      </c>
      <c r="C409" s="121" t="s">
        <v>417</v>
      </c>
      <c r="D409" s="126" t="s">
        <v>192</v>
      </c>
      <c r="E409" s="40">
        <f>SUMIF(Entrada_Dados_Ano_2012!$C$264:$C$501,D409,Entrada_Dados_Ano_2012!$D$264:$D$501)</f>
        <v>0</v>
      </c>
      <c r="F409" s="40">
        <f>SUMIF(Entrada_Dados_Ano_2012!$C$264:$C$501,D409,Entrada_Dados_Ano_2012!$E$264:$E$501)</f>
        <v>50</v>
      </c>
      <c r="G409" s="40">
        <f>SUMIF(Entrada_Dados_Ano_2012!$C$264:$C$501,D409,Entrada_Dados_Ano_2012!$F$264:$F$501)</f>
        <v>0</v>
      </c>
      <c r="H409" s="40">
        <f>SUMIF(Entrada_Dados_Ano_2012!$C$264:$C$501,D409,Entrada_Dados_Ano_2012!$G$264:$G$501)</f>
        <v>0</v>
      </c>
      <c r="I409" s="40">
        <f>SUMIF(Entrada_Dados_Ano_2012!$C$264:$C$501,D409,Entrada_Dados_Ano_2012!$H$264:$H$501)</f>
        <v>5</v>
      </c>
      <c r="J409" s="40">
        <f>SUMIF(Entrada_Dados_Ano_2012!$C$264:$C$501,D409,Entrada_Dados_Ano_2012!$I$264:$I$501)</f>
        <v>0</v>
      </c>
      <c r="K409" s="40">
        <f>SUMIF(Entrada_Dados_Ano_2012!$C$264:$C$501,D409,Entrada_Dados_Ano_2012!$J$264:$J$501)</f>
        <v>0</v>
      </c>
      <c r="L409" s="40">
        <f>SUMIF(Entrada_Dados_Ano_2012!$C$264:$C$501,D409,Entrada_Dados_Ano_2012!$K$264:$K$501)</f>
        <v>0</v>
      </c>
      <c r="M409" s="40">
        <f>SUMIF(Entrada_Dados_Ano_2012!$C$264:$C$501,D409,Entrada_Dados_Ano_2012!$L$264:$L$501)</f>
        <v>0</v>
      </c>
      <c r="N409" s="40">
        <f>SUMIF(Entrada_Dados_Ano_2012!$C$264:$C$501,D409,Entrada_Dados_Ano_2012!$M$264:$M$501)</f>
        <v>0</v>
      </c>
      <c r="O409" s="40">
        <f>SUMIF(Entrada_Dados_Ano_2012!$C$264:$C$501,D409,Entrada_Dados_Ano_2012!$N$264:$N$501)</f>
        <v>0</v>
      </c>
      <c r="P409" s="40">
        <f>SUMIF(Entrada_Dados_Ano_2012!$C$264:$C$501,D409,Entrada_Dados_Ano_2012!$O$264:$O$501)</f>
        <v>0</v>
      </c>
      <c r="Q409" s="40">
        <f>SUMIF(Entrada_Dados_Ano_2012!$C$264:$C$501,D409,Entrada_Dados_Ano_2012!$P$264:$P$501)</f>
        <v>0</v>
      </c>
      <c r="R409" s="40">
        <f>SUMIF(Entrada_Dados_Ano_2012!$C$264:$C$501,D409,Entrada_Dados_Ano_2012!$Q$264:$Q$501)</f>
        <v>0</v>
      </c>
      <c r="S409" s="40">
        <f>SUMIF(Entrada_Dados_Ano_2012!$C$264:$C$501,D409,Entrada_Dados_Ano_2012!$R$264:$R$501)</f>
        <v>0</v>
      </c>
      <c r="T409" s="145">
        <f>SUMIF(Entrada_Dados_Ano_2012!$C$264:$C$501,D409,Entrada_Dados_Ano_2012!$S$264:$S$501)</f>
        <v>0</v>
      </c>
      <c r="U409" s="142">
        <f>SUMIF(Entrada_Dados_Ano_2012!$C$264:$C$501,D409,Entrada_Dados_Ano_2012!$Y$264:$Y$501)</f>
        <v>0</v>
      </c>
      <c r="V409" s="40">
        <f>SUMIF(Entrada_Dados_Ano_2012!$C$264:$C$501,D409,Entrada_Dados_Ano_2012!$Z$264:$Z$501)</f>
        <v>50</v>
      </c>
      <c r="W409" s="40">
        <f>SUMIF(Entrada_Dados_Ano_2012!$C$264:$C$501,D409,Entrada_Dados_Ano_2012!$AA$264:$AA$501)</f>
        <v>0</v>
      </c>
      <c r="X409" s="40">
        <f>SUMIF(Entrada_Dados_Ano_2012!$C$264:$C$501,D409,Entrada_Dados_Ano_2012!$AB$264:$AB$501)</f>
        <v>0</v>
      </c>
      <c r="Y409" s="40">
        <f>SUMIF(Entrada_Dados_Ano_2012!$C$264:$C$501,D409,Entrada_Dados_Ano_2012!$AC$264:$AC$501)</f>
        <v>5</v>
      </c>
      <c r="Z409" s="40">
        <f>SUMIF(Entrada_Dados_Ano_2012!$C$264:$C$501,D409,Entrada_Dados_Ano_2012!$AD$264:$AD$501)</f>
        <v>0</v>
      </c>
      <c r="AA409" s="40">
        <f>SUMIF(Entrada_Dados_Ano_2012!$C$264:$C$501,D409,Entrada_Dados_Ano_2012!$AE$264:$AE$501)</f>
        <v>0</v>
      </c>
      <c r="AB409" s="40">
        <f>SUMIF(Entrada_Dados_Ano_2012!$C$264:$C$501,D409,Entrada_Dados_Ano_2012!$AF$264:$AF$501)</f>
        <v>0</v>
      </c>
      <c r="AC409" s="40">
        <f>SUMIF(Entrada_Dados_Ano_2012!$C$264:$C$501,D409,Entrada_Dados_Ano_2012!$AG$264:$AG$501)</f>
        <v>0</v>
      </c>
      <c r="AD409" s="40">
        <f>SUMIF(Entrada_Dados_Ano_2012!$C$264:$C$501,D409,Entrada_Dados_Ano_2012!$AH$264:$AH$501)</f>
        <v>0</v>
      </c>
      <c r="AE409" s="40">
        <f>SUMIF(Entrada_Dados_Ano_2012!$C$264:$C$501,D409,Entrada_Dados_Ano_2012!$AI$264:$AI$501)</f>
        <v>0</v>
      </c>
      <c r="AF409" s="40">
        <f>SUMIF(Entrada_Dados_Ano_2012!$C$264:$C$501,D409,Entrada_Dados_Ano_2012!$AJ$264:$AJ$501)</f>
        <v>0</v>
      </c>
      <c r="AG409" s="40">
        <f>SUMIF(Entrada_Dados_Ano_2012!$C$264:$C$501,D409,Entrada_Dados_Ano_2012!$AK$264:$AK$501)</f>
        <v>0</v>
      </c>
      <c r="AH409" s="40">
        <f>SUMIF(Entrada_Dados_Ano_2012!$C$264:$C$501,D409,Entrada_Dados_Ano_2012!$AL$264:$AL$501)</f>
        <v>0</v>
      </c>
      <c r="AI409" s="40">
        <f>SUMIF(Entrada_Dados_Ano_2012!$C$264:$C$501,D409,Entrada_Dados_Ano_2012!$AM$264:$AM$501)</f>
        <v>0</v>
      </c>
      <c r="AJ409" s="145">
        <f>SUMIF(Entrada_Dados_Ano_2012!$C$264:$C$501,D409,Entrada_Dados_Ano_2012!$AN$264:$AN$501)</f>
        <v>0</v>
      </c>
      <c r="AK409" s="142">
        <f>SUMIF(Entrada_Dados_Ano_2012!$C$264:$C$501,D409,Entrada_Dados_Ano_2012!$AT$264:$AT$501)</f>
        <v>0</v>
      </c>
      <c r="AL409" s="40">
        <f>SUMIF(Entrada_Dados_Ano_2012!$C$264:$C$501,D409,Entrada_Dados_Ano_2012!$AU$264:$AU$501)</f>
        <v>500</v>
      </c>
      <c r="AM409" s="40">
        <f>SUMIF(Entrada_Dados_Ano_2012!$C$264:$C$501,D409,Entrada_Dados_Ano_2012!$AV$264:$AV$501)</f>
        <v>0</v>
      </c>
      <c r="AN409" s="40">
        <f>SUMIF(Entrada_Dados_Ano_2012!$C$264:$C$501,D409,Entrada_Dados_Ano_2012!$AW$264:$AW$501)</f>
        <v>0</v>
      </c>
      <c r="AO409" s="40">
        <f>SUMIF(Entrada_Dados_Ano_2012!$C$264:$C$501,D409,Entrada_Dados_Ano_2012!$AX$264:$AX$501)</f>
        <v>67</v>
      </c>
      <c r="AP409" s="40">
        <f>SUMIF(Entrada_Dados_Ano_2012!$C$264:$C$501,D409,Entrada_Dados_Ano_2012!$AY$264:$AY$501)</f>
        <v>0</v>
      </c>
      <c r="AQ409" s="40">
        <f>SUMIF(Entrada_Dados_Ano_2012!$C$264:$C$501,D409,Entrada_Dados_Ano_2012!$AZ$264:$AZ$501)</f>
        <v>0</v>
      </c>
      <c r="AR409" s="40">
        <f>SUMIF(Entrada_Dados_Ano_2012!$C$264:$C$501,D409,Entrada_Dados_Ano_2012!$BA$264:$BA$501)</f>
        <v>0</v>
      </c>
      <c r="AS409" s="40">
        <f>SUMIF(Entrada_Dados_Ano_2012!$C$264:$C$501,D409,Entrada_Dados_Ano_2012!$BB$264:$BB$501)</f>
        <v>0</v>
      </c>
      <c r="AT409" s="40">
        <f>SUMIF(Entrada_Dados_Ano_2012!$C$264:$C$501,D409,Entrada_Dados_Ano_2012!$BC$264:$BC$501)</f>
        <v>0</v>
      </c>
      <c r="AU409" s="40">
        <f>SUMIF(Entrada_Dados_Ano_2012!$C$264:$C$501,D409,Entrada_Dados_Ano_2012!$BD$264:$BD$501)</f>
        <v>0</v>
      </c>
      <c r="AV409" s="40">
        <f>SUMIF(Entrada_Dados_Ano_2012!$C$264:$C$501,D409,Entrada_Dados_Ano_2012!$BE$264:$BE$501)</f>
        <v>0</v>
      </c>
      <c r="AW409" s="40">
        <f>SUMIF(Entrada_Dados_Ano_2012!$C$264:$C$501,D409,Entrada_Dados_Ano_2012!$BF$264:$BF$501)</f>
        <v>0</v>
      </c>
      <c r="AX409" s="40">
        <f>SUMIF(Entrada_Dados_Ano_2012!$C$264:$C$501,D409,Entrada_Dados_Ano_2012!$BG$264:$BG$501)</f>
        <v>0</v>
      </c>
      <c r="AY409" s="40">
        <f>SUMIF(Entrada_Dados_Ano_2012!$C$264:$C$501,D409,Entrada_Dados_Ano_2012!$BH$264:$BH$501)</f>
        <v>0</v>
      </c>
      <c r="AZ409" s="40">
        <f>SUMIF(Entrada_Dados_Ano_2012!$C$264:$C$501,D409,Entrada_Dados_Ano_2012!$BI$264:$BI$501)</f>
        <v>0</v>
      </c>
      <c r="BA409" s="55"/>
    </row>
    <row r="410" spans="1:53" ht="12.75" customHeight="1" x14ac:dyDescent="0.2">
      <c r="A410" s="123"/>
      <c r="B410" s="124">
        <v>149</v>
      </c>
      <c r="C410" s="121" t="s">
        <v>418</v>
      </c>
      <c r="D410" s="126" t="s">
        <v>12</v>
      </c>
      <c r="E410" s="40">
        <f>SUMIF(Entrada_Dados_Ano_2012!$C$264:$C$501,D410,Entrada_Dados_Ano_2012!$D$264:$D$501)</f>
        <v>0</v>
      </c>
      <c r="F410" s="40">
        <f>SUMIF(Entrada_Dados_Ano_2012!$C$264:$C$501,D410,Entrada_Dados_Ano_2012!$E$264:$E$501)</f>
        <v>0</v>
      </c>
      <c r="G410" s="40">
        <f>SUMIF(Entrada_Dados_Ano_2012!$C$264:$C$501,D410,Entrada_Dados_Ano_2012!$F$264:$F$501)</f>
        <v>0</v>
      </c>
      <c r="H410" s="40">
        <f>SUMIF(Entrada_Dados_Ano_2012!$C$264:$C$501,D410,Entrada_Dados_Ano_2012!$G$264:$G$501)</f>
        <v>0</v>
      </c>
      <c r="I410" s="40">
        <f>SUMIF(Entrada_Dados_Ano_2012!$C$264:$C$501,D410,Entrada_Dados_Ano_2012!$H$264:$H$501)</f>
        <v>0</v>
      </c>
      <c r="J410" s="40">
        <f>SUMIF(Entrada_Dados_Ano_2012!$C$264:$C$501,D410,Entrada_Dados_Ano_2012!$I$264:$I$501)</f>
        <v>0</v>
      </c>
      <c r="K410" s="40">
        <f>SUMIF(Entrada_Dados_Ano_2012!$C$264:$C$501,D410,Entrada_Dados_Ano_2012!$J$264:$J$501)</f>
        <v>0</v>
      </c>
      <c r="L410" s="40">
        <f>SUMIF(Entrada_Dados_Ano_2012!$C$264:$C$501,D410,Entrada_Dados_Ano_2012!$K$264:$K$501)</f>
        <v>45</v>
      </c>
      <c r="M410" s="40">
        <f>SUMIF(Entrada_Dados_Ano_2012!$C$264:$C$501,D410,Entrada_Dados_Ano_2012!$L$264:$L$501)</f>
        <v>0</v>
      </c>
      <c r="N410" s="40">
        <f>SUMIF(Entrada_Dados_Ano_2012!$C$264:$C$501,D410,Entrada_Dados_Ano_2012!$M$264:$M$501)</f>
        <v>0</v>
      </c>
      <c r="O410" s="40">
        <f>SUMIF(Entrada_Dados_Ano_2012!$C$264:$C$501,D410,Entrada_Dados_Ano_2012!$N$264:$N$501)</f>
        <v>0</v>
      </c>
      <c r="P410" s="40">
        <f>SUMIF(Entrada_Dados_Ano_2012!$C$264:$C$501,D410,Entrada_Dados_Ano_2012!$O$264:$O$501)</f>
        <v>0</v>
      </c>
      <c r="Q410" s="40">
        <f>SUMIF(Entrada_Dados_Ano_2012!$C$264:$C$501,D410,Entrada_Dados_Ano_2012!$P$264:$P$501)</f>
        <v>0</v>
      </c>
      <c r="R410" s="40">
        <f>SUMIF(Entrada_Dados_Ano_2012!$C$264:$C$501,D410,Entrada_Dados_Ano_2012!$Q$264:$Q$501)</f>
        <v>0</v>
      </c>
      <c r="S410" s="40">
        <f>SUMIF(Entrada_Dados_Ano_2012!$C$264:$C$501,D410,Entrada_Dados_Ano_2012!$R$264:$R$501)</f>
        <v>0</v>
      </c>
      <c r="T410" s="145">
        <f>SUMIF(Entrada_Dados_Ano_2012!$C$264:$C$501,D410,Entrada_Dados_Ano_2012!$S$264:$S$501)</f>
        <v>0</v>
      </c>
      <c r="U410" s="142">
        <f>SUMIF(Entrada_Dados_Ano_2012!$C$264:$C$501,D410,Entrada_Dados_Ano_2012!$Y$264:$Y$501)</f>
        <v>0</v>
      </c>
      <c r="V410" s="40">
        <f>SUMIF(Entrada_Dados_Ano_2012!$C$264:$C$501,D410,Entrada_Dados_Ano_2012!$Z$264:$Z$501)</f>
        <v>0</v>
      </c>
      <c r="W410" s="40">
        <f>SUMIF(Entrada_Dados_Ano_2012!$C$264:$C$501,D410,Entrada_Dados_Ano_2012!$AA$264:$AA$501)</f>
        <v>0</v>
      </c>
      <c r="X410" s="40">
        <f>SUMIF(Entrada_Dados_Ano_2012!$C$264:$C$501,D410,Entrada_Dados_Ano_2012!$AB$264:$AB$501)</f>
        <v>0</v>
      </c>
      <c r="Y410" s="40">
        <f>SUMIF(Entrada_Dados_Ano_2012!$C$264:$C$501,D410,Entrada_Dados_Ano_2012!$AC$264:$AC$501)</f>
        <v>0</v>
      </c>
      <c r="Z410" s="40">
        <f>SUMIF(Entrada_Dados_Ano_2012!$C$264:$C$501,D410,Entrada_Dados_Ano_2012!$AD$264:$AD$501)</f>
        <v>0</v>
      </c>
      <c r="AA410" s="40">
        <f>SUMIF(Entrada_Dados_Ano_2012!$C$264:$C$501,D410,Entrada_Dados_Ano_2012!$AE$264:$AE$501)</f>
        <v>0</v>
      </c>
      <c r="AB410" s="40">
        <f>SUMIF(Entrada_Dados_Ano_2012!$C$264:$C$501,D410,Entrada_Dados_Ano_2012!$AF$264:$AF$501)</f>
        <v>45</v>
      </c>
      <c r="AC410" s="40">
        <f>SUMIF(Entrada_Dados_Ano_2012!$C$264:$C$501,D410,Entrada_Dados_Ano_2012!$AG$264:$AG$501)</f>
        <v>0</v>
      </c>
      <c r="AD410" s="40">
        <f>SUMIF(Entrada_Dados_Ano_2012!$C$264:$C$501,D410,Entrada_Dados_Ano_2012!$AH$264:$AH$501)</f>
        <v>0</v>
      </c>
      <c r="AE410" s="40">
        <f>SUMIF(Entrada_Dados_Ano_2012!$C$264:$C$501,D410,Entrada_Dados_Ano_2012!$AI$264:$AI$501)</f>
        <v>0</v>
      </c>
      <c r="AF410" s="40">
        <f>SUMIF(Entrada_Dados_Ano_2012!$C$264:$C$501,D410,Entrada_Dados_Ano_2012!$AJ$264:$AJ$501)</f>
        <v>0</v>
      </c>
      <c r="AG410" s="40">
        <f>SUMIF(Entrada_Dados_Ano_2012!$C$264:$C$501,D410,Entrada_Dados_Ano_2012!$AK$264:$AK$501)</f>
        <v>0</v>
      </c>
      <c r="AH410" s="40">
        <f>SUMIF(Entrada_Dados_Ano_2012!$C$264:$C$501,D410,Entrada_Dados_Ano_2012!$AL$264:$AL$501)</f>
        <v>0</v>
      </c>
      <c r="AI410" s="40">
        <f>SUMIF(Entrada_Dados_Ano_2012!$C$264:$C$501,D410,Entrada_Dados_Ano_2012!$AM$264:$AM$501)</f>
        <v>0</v>
      </c>
      <c r="AJ410" s="145">
        <f>SUMIF(Entrada_Dados_Ano_2012!$C$264:$C$501,D410,Entrada_Dados_Ano_2012!$AN$264:$AN$501)</f>
        <v>0</v>
      </c>
      <c r="AK410" s="142">
        <f>SUMIF(Entrada_Dados_Ano_2012!$C$264:$C$501,D410,Entrada_Dados_Ano_2012!$AT$264:$AT$501)</f>
        <v>0</v>
      </c>
      <c r="AL410" s="40">
        <f>SUMIF(Entrada_Dados_Ano_2012!$C$264:$C$501,D410,Entrada_Dados_Ano_2012!$AU$264:$AU$501)</f>
        <v>0</v>
      </c>
      <c r="AM410" s="40">
        <f>SUMIF(Entrada_Dados_Ano_2012!$C$264:$C$501,D410,Entrada_Dados_Ano_2012!$AV$264:$AV$501)</f>
        <v>0</v>
      </c>
      <c r="AN410" s="40">
        <f>SUMIF(Entrada_Dados_Ano_2012!$C$264:$C$501,D410,Entrada_Dados_Ano_2012!$AW$264:$AW$501)</f>
        <v>0</v>
      </c>
      <c r="AO410" s="40">
        <f>SUMIF(Entrada_Dados_Ano_2012!$C$264:$C$501,D410,Entrada_Dados_Ano_2012!$AX$264:$AX$501)</f>
        <v>0</v>
      </c>
      <c r="AP410" s="40">
        <f>SUMIF(Entrada_Dados_Ano_2012!$C$264:$C$501,D410,Entrada_Dados_Ano_2012!$AY$264:$AY$501)</f>
        <v>0</v>
      </c>
      <c r="AQ410" s="40">
        <f>SUMIF(Entrada_Dados_Ano_2012!$C$264:$C$501,D410,Entrada_Dados_Ano_2012!$AZ$264:$AZ$501)</f>
        <v>0</v>
      </c>
      <c r="AR410" s="40">
        <f>SUMIF(Entrada_Dados_Ano_2012!$C$264:$C$501,D410,Entrada_Dados_Ano_2012!$BA$264:$BA$501)</f>
        <v>1100</v>
      </c>
      <c r="AS410" s="40">
        <f>SUMIF(Entrada_Dados_Ano_2012!$C$264:$C$501,D410,Entrada_Dados_Ano_2012!$BB$264:$BB$501)</f>
        <v>0</v>
      </c>
      <c r="AT410" s="40">
        <f>SUMIF(Entrada_Dados_Ano_2012!$C$264:$C$501,D410,Entrada_Dados_Ano_2012!$BC$264:$BC$501)</f>
        <v>0</v>
      </c>
      <c r="AU410" s="40">
        <f>SUMIF(Entrada_Dados_Ano_2012!$C$264:$C$501,D410,Entrada_Dados_Ano_2012!$BD$264:$BD$501)</f>
        <v>0</v>
      </c>
      <c r="AV410" s="40">
        <f>SUMIF(Entrada_Dados_Ano_2012!$C$264:$C$501,D410,Entrada_Dados_Ano_2012!$BE$264:$BE$501)</f>
        <v>0</v>
      </c>
      <c r="AW410" s="40">
        <f>SUMIF(Entrada_Dados_Ano_2012!$C$264:$C$501,D410,Entrada_Dados_Ano_2012!$BF$264:$BF$501)</f>
        <v>0</v>
      </c>
      <c r="AX410" s="40">
        <f>SUMIF(Entrada_Dados_Ano_2012!$C$264:$C$501,D410,Entrada_Dados_Ano_2012!$BG$264:$BG$501)</f>
        <v>0</v>
      </c>
      <c r="AY410" s="40">
        <f>SUMIF(Entrada_Dados_Ano_2012!$C$264:$C$501,D410,Entrada_Dados_Ano_2012!$BH$264:$BH$501)</f>
        <v>0</v>
      </c>
      <c r="AZ410" s="40">
        <f>SUMIF(Entrada_Dados_Ano_2012!$C$264:$C$501,D410,Entrada_Dados_Ano_2012!$BI$264:$BI$501)</f>
        <v>0</v>
      </c>
      <c r="BA410" s="55"/>
    </row>
    <row r="411" spans="1:53" ht="12.75" customHeight="1" x14ac:dyDescent="0.2">
      <c r="A411" s="123"/>
      <c r="B411" s="124">
        <v>150</v>
      </c>
      <c r="C411" s="121" t="s">
        <v>419</v>
      </c>
      <c r="D411" s="126" t="s">
        <v>193</v>
      </c>
      <c r="E411" s="40">
        <f>SUMIF(Entrada_Dados_Ano_2012!$C$264:$C$501,D411,Entrada_Dados_Ano_2012!$D$264:$D$501)</f>
        <v>0</v>
      </c>
      <c r="F411" s="40">
        <f>SUMIF(Entrada_Dados_Ano_2012!$C$264:$C$501,D411,Entrada_Dados_Ano_2012!$E$264:$E$501)</f>
        <v>0</v>
      </c>
      <c r="G411" s="40">
        <f>SUMIF(Entrada_Dados_Ano_2012!$C$264:$C$501,D411,Entrada_Dados_Ano_2012!$F$264:$F$501)</f>
        <v>0</v>
      </c>
      <c r="H411" s="40">
        <f>SUMIF(Entrada_Dados_Ano_2012!$C$264:$C$501,D411,Entrada_Dados_Ano_2012!$G$264:$G$501)</f>
        <v>0</v>
      </c>
      <c r="I411" s="40">
        <f>SUMIF(Entrada_Dados_Ano_2012!$C$264:$C$501,D411,Entrada_Dados_Ano_2012!$H$264:$H$501)</f>
        <v>0</v>
      </c>
      <c r="J411" s="40">
        <f>SUMIF(Entrada_Dados_Ano_2012!$C$264:$C$501,D411,Entrada_Dados_Ano_2012!$I$264:$I$501)</f>
        <v>0</v>
      </c>
      <c r="K411" s="40">
        <f>SUMIF(Entrada_Dados_Ano_2012!$C$264:$C$501,D411,Entrada_Dados_Ano_2012!$J$264:$J$501)</f>
        <v>0</v>
      </c>
      <c r="L411" s="40">
        <f>SUMIF(Entrada_Dados_Ano_2012!$C$264:$C$501,D411,Entrada_Dados_Ano_2012!$K$264:$K$501)</f>
        <v>0</v>
      </c>
      <c r="M411" s="40">
        <f>SUMIF(Entrada_Dados_Ano_2012!$C$264:$C$501,D411,Entrada_Dados_Ano_2012!$L$264:$L$501)</f>
        <v>0</v>
      </c>
      <c r="N411" s="40">
        <f>SUMIF(Entrada_Dados_Ano_2012!$C$264:$C$501,D411,Entrada_Dados_Ano_2012!$M$264:$M$501)</f>
        <v>0</v>
      </c>
      <c r="O411" s="40">
        <f>SUMIF(Entrada_Dados_Ano_2012!$C$264:$C$501,D411,Entrada_Dados_Ano_2012!$N$264:$N$501)</f>
        <v>0</v>
      </c>
      <c r="P411" s="40">
        <f>SUMIF(Entrada_Dados_Ano_2012!$C$264:$C$501,D411,Entrada_Dados_Ano_2012!$O$264:$O$501)</f>
        <v>0</v>
      </c>
      <c r="Q411" s="40">
        <f>SUMIF(Entrada_Dados_Ano_2012!$C$264:$C$501,D411,Entrada_Dados_Ano_2012!$P$264:$P$501)</f>
        <v>0</v>
      </c>
      <c r="R411" s="40">
        <f>SUMIF(Entrada_Dados_Ano_2012!$C$264:$C$501,D411,Entrada_Dados_Ano_2012!$Q$264:$Q$501)</f>
        <v>0</v>
      </c>
      <c r="S411" s="40">
        <f>SUMIF(Entrada_Dados_Ano_2012!$C$264:$C$501,D411,Entrada_Dados_Ano_2012!$R$264:$R$501)</f>
        <v>0</v>
      </c>
      <c r="T411" s="145">
        <f>SUMIF(Entrada_Dados_Ano_2012!$C$264:$C$501,D411,Entrada_Dados_Ano_2012!$S$264:$S$501)</f>
        <v>0</v>
      </c>
      <c r="U411" s="142">
        <f>SUMIF(Entrada_Dados_Ano_2012!$C$264:$C$501,D411,Entrada_Dados_Ano_2012!$Y$264:$Y$501)</f>
        <v>0</v>
      </c>
      <c r="V411" s="40">
        <f>SUMIF(Entrada_Dados_Ano_2012!$C$264:$C$501,D411,Entrada_Dados_Ano_2012!$Z$264:$Z$501)</f>
        <v>0</v>
      </c>
      <c r="W411" s="40">
        <f>SUMIF(Entrada_Dados_Ano_2012!$C$264:$C$501,D411,Entrada_Dados_Ano_2012!$AA$264:$AA$501)</f>
        <v>0</v>
      </c>
      <c r="X411" s="40">
        <f>SUMIF(Entrada_Dados_Ano_2012!$C$264:$C$501,D411,Entrada_Dados_Ano_2012!$AB$264:$AB$501)</f>
        <v>0</v>
      </c>
      <c r="Y411" s="40">
        <f>SUMIF(Entrada_Dados_Ano_2012!$C$264:$C$501,D411,Entrada_Dados_Ano_2012!$AC$264:$AC$501)</f>
        <v>0</v>
      </c>
      <c r="Z411" s="40">
        <f>SUMIF(Entrada_Dados_Ano_2012!$C$264:$C$501,D411,Entrada_Dados_Ano_2012!$AD$264:$AD$501)</f>
        <v>0</v>
      </c>
      <c r="AA411" s="40">
        <f>SUMIF(Entrada_Dados_Ano_2012!$C$264:$C$501,D411,Entrada_Dados_Ano_2012!$AE$264:$AE$501)</f>
        <v>0</v>
      </c>
      <c r="AB411" s="40">
        <f>SUMIF(Entrada_Dados_Ano_2012!$C$264:$C$501,D411,Entrada_Dados_Ano_2012!$AF$264:$AF$501)</f>
        <v>0</v>
      </c>
      <c r="AC411" s="40">
        <f>SUMIF(Entrada_Dados_Ano_2012!$C$264:$C$501,D411,Entrada_Dados_Ano_2012!$AG$264:$AG$501)</f>
        <v>0</v>
      </c>
      <c r="AD411" s="40">
        <f>SUMIF(Entrada_Dados_Ano_2012!$C$264:$C$501,D411,Entrada_Dados_Ano_2012!$AH$264:$AH$501)</f>
        <v>0</v>
      </c>
      <c r="AE411" s="40">
        <f>SUMIF(Entrada_Dados_Ano_2012!$C$264:$C$501,D411,Entrada_Dados_Ano_2012!$AI$264:$AI$501)</f>
        <v>0</v>
      </c>
      <c r="AF411" s="40">
        <f>SUMIF(Entrada_Dados_Ano_2012!$C$264:$C$501,D411,Entrada_Dados_Ano_2012!$AJ$264:$AJ$501)</f>
        <v>0</v>
      </c>
      <c r="AG411" s="40">
        <f>SUMIF(Entrada_Dados_Ano_2012!$C$264:$C$501,D411,Entrada_Dados_Ano_2012!$AK$264:$AK$501)</f>
        <v>0</v>
      </c>
      <c r="AH411" s="40">
        <f>SUMIF(Entrada_Dados_Ano_2012!$C$264:$C$501,D411,Entrada_Dados_Ano_2012!$AL$264:$AL$501)</f>
        <v>0</v>
      </c>
      <c r="AI411" s="40">
        <f>SUMIF(Entrada_Dados_Ano_2012!$C$264:$C$501,D411,Entrada_Dados_Ano_2012!$AM$264:$AM$501)</f>
        <v>0</v>
      </c>
      <c r="AJ411" s="145">
        <f>SUMIF(Entrada_Dados_Ano_2012!$C$264:$C$501,D411,Entrada_Dados_Ano_2012!$AN$264:$AN$501)</f>
        <v>0</v>
      </c>
      <c r="AK411" s="142">
        <f>SUMIF(Entrada_Dados_Ano_2012!$C$264:$C$501,D411,Entrada_Dados_Ano_2012!$AT$264:$AT$501)</f>
        <v>0</v>
      </c>
      <c r="AL411" s="40">
        <f>SUMIF(Entrada_Dados_Ano_2012!$C$264:$C$501,D411,Entrada_Dados_Ano_2012!$AU$264:$AU$501)</f>
        <v>0</v>
      </c>
      <c r="AM411" s="40">
        <f>SUMIF(Entrada_Dados_Ano_2012!$C$264:$C$501,D411,Entrada_Dados_Ano_2012!$AV$264:$AV$501)</f>
        <v>0</v>
      </c>
      <c r="AN411" s="40">
        <f>SUMIF(Entrada_Dados_Ano_2012!$C$264:$C$501,D411,Entrada_Dados_Ano_2012!$AW$264:$AW$501)</f>
        <v>0</v>
      </c>
      <c r="AO411" s="40">
        <f>SUMIF(Entrada_Dados_Ano_2012!$C$264:$C$501,D411,Entrada_Dados_Ano_2012!$AX$264:$AX$501)</f>
        <v>0</v>
      </c>
      <c r="AP411" s="40">
        <f>SUMIF(Entrada_Dados_Ano_2012!$C$264:$C$501,D411,Entrada_Dados_Ano_2012!$AY$264:$AY$501)</f>
        <v>0</v>
      </c>
      <c r="AQ411" s="40">
        <f>SUMIF(Entrada_Dados_Ano_2012!$C$264:$C$501,D411,Entrada_Dados_Ano_2012!$AZ$264:$AZ$501)</f>
        <v>0</v>
      </c>
      <c r="AR411" s="40">
        <f>SUMIF(Entrada_Dados_Ano_2012!$C$264:$C$501,D411,Entrada_Dados_Ano_2012!$BA$264:$BA$501)</f>
        <v>0</v>
      </c>
      <c r="AS411" s="40">
        <f>SUMIF(Entrada_Dados_Ano_2012!$C$264:$C$501,D411,Entrada_Dados_Ano_2012!$BB$264:$BB$501)</f>
        <v>0</v>
      </c>
      <c r="AT411" s="40">
        <f>SUMIF(Entrada_Dados_Ano_2012!$C$264:$C$501,D411,Entrada_Dados_Ano_2012!$BC$264:$BC$501)</f>
        <v>0</v>
      </c>
      <c r="AU411" s="40">
        <f>SUMIF(Entrada_Dados_Ano_2012!$C$264:$C$501,D411,Entrada_Dados_Ano_2012!$BD$264:$BD$501)</f>
        <v>0</v>
      </c>
      <c r="AV411" s="40">
        <f>SUMIF(Entrada_Dados_Ano_2012!$C$264:$C$501,D411,Entrada_Dados_Ano_2012!$BE$264:$BE$501)</f>
        <v>0</v>
      </c>
      <c r="AW411" s="40">
        <f>SUMIF(Entrada_Dados_Ano_2012!$C$264:$C$501,D411,Entrada_Dados_Ano_2012!$BF$264:$BF$501)</f>
        <v>0</v>
      </c>
      <c r="AX411" s="40">
        <f>SUMIF(Entrada_Dados_Ano_2012!$C$264:$C$501,D411,Entrada_Dados_Ano_2012!$BG$264:$BG$501)</f>
        <v>0</v>
      </c>
      <c r="AY411" s="40">
        <f>SUMIF(Entrada_Dados_Ano_2012!$C$264:$C$501,D411,Entrada_Dados_Ano_2012!$BH$264:$BH$501)</f>
        <v>0</v>
      </c>
      <c r="AZ411" s="40">
        <f>SUMIF(Entrada_Dados_Ano_2012!$C$264:$C$501,D411,Entrada_Dados_Ano_2012!$BI$264:$BI$501)</f>
        <v>0</v>
      </c>
      <c r="BA411" s="55"/>
    </row>
    <row r="412" spans="1:53" ht="12.75" customHeight="1" x14ac:dyDescent="0.2">
      <c r="A412" s="123"/>
      <c r="B412" s="124">
        <v>151</v>
      </c>
      <c r="C412" s="121" t="s">
        <v>22</v>
      </c>
      <c r="D412" s="126" t="s">
        <v>38</v>
      </c>
      <c r="E412" s="40">
        <f>SUMIF(Entrada_Dados_Ano_2012!$C$264:$C$501,D412,Entrada_Dados_Ano_2012!$D$264:$D$501)</f>
        <v>0</v>
      </c>
      <c r="F412" s="40">
        <f>SUMIF(Entrada_Dados_Ano_2012!$C$264:$C$501,D412,Entrada_Dados_Ano_2012!$E$264:$E$501)</f>
        <v>110</v>
      </c>
      <c r="G412" s="40">
        <f>SUMIF(Entrada_Dados_Ano_2012!$C$264:$C$501,D412,Entrada_Dados_Ano_2012!$F$264:$F$501)</f>
        <v>0</v>
      </c>
      <c r="H412" s="40">
        <f>SUMIF(Entrada_Dados_Ano_2012!$C$264:$C$501,D412,Entrada_Dados_Ano_2012!$G$264:$G$501)</f>
        <v>0</v>
      </c>
      <c r="I412" s="40">
        <f>SUMIF(Entrada_Dados_Ano_2012!$C$264:$C$501,D412,Entrada_Dados_Ano_2012!$H$264:$H$501)</f>
        <v>0</v>
      </c>
      <c r="J412" s="40">
        <f>SUMIF(Entrada_Dados_Ano_2012!$C$264:$C$501,D412,Entrada_Dados_Ano_2012!$I$264:$I$501)</f>
        <v>0</v>
      </c>
      <c r="K412" s="40">
        <f>SUMIF(Entrada_Dados_Ano_2012!$C$264:$C$501,D412,Entrada_Dados_Ano_2012!$J$264:$J$501)</f>
        <v>100</v>
      </c>
      <c r="L412" s="40">
        <f>SUMIF(Entrada_Dados_Ano_2012!$C$264:$C$501,D412,Entrada_Dados_Ano_2012!$K$264:$K$501)</f>
        <v>110</v>
      </c>
      <c r="M412" s="40">
        <f>SUMIF(Entrada_Dados_Ano_2012!$C$264:$C$501,D412,Entrada_Dados_Ano_2012!$L$264:$L$501)</f>
        <v>0</v>
      </c>
      <c r="N412" s="40">
        <f>SUMIF(Entrada_Dados_Ano_2012!$C$264:$C$501,D412,Entrada_Dados_Ano_2012!$M$264:$M$501)</f>
        <v>0</v>
      </c>
      <c r="O412" s="40">
        <f>SUMIF(Entrada_Dados_Ano_2012!$C$264:$C$501,D412,Entrada_Dados_Ano_2012!$N$264:$N$501)</f>
        <v>25</v>
      </c>
      <c r="P412" s="40">
        <f>SUMIF(Entrada_Dados_Ano_2012!$C$264:$C$501,D412,Entrada_Dados_Ano_2012!$O$264:$O$501)</f>
        <v>25</v>
      </c>
      <c r="Q412" s="40">
        <f>SUMIF(Entrada_Dados_Ano_2012!$C$264:$C$501,D412,Entrada_Dados_Ano_2012!$P$264:$P$501)</f>
        <v>0</v>
      </c>
      <c r="R412" s="40">
        <f>SUMIF(Entrada_Dados_Ano_2012!$C$264:$C$501,D412,Entrada_Dados_Ano_2012!$Q$264:$Q$501)</f>
        <v>60</v>
      </c>
      <c r="S412" s="40">
        <f>SUMIF(Entrada_Dados_Ano_2012!$C$264:$C$501,D412,Entrada_Dados_Ano_2012!$R$264:$R$501)</f>
        <v>0</v>
      </c>
      <c r="T412" s="145">
        <f>SUMIF(Entrada_Dados_Ano_2012!$C$264:$C$501,D412,Entrada_Dados_Ano_2012!$S$264:$S$501)</f>
        <v>0</v>
      </c>
      <c r="U412" s="142">
        <f>SUMIF(Entrada_Dados_Ano_2012!$C$264:$C$501,D412,Entrada_Dados_Ano_2012!$Y$264:$Y$501)</f>
        <v>0</v>
      </c>
      <c r="V412" s="40">
        <f>SUMIF(Entrada_Dados_Ano_2012!$C$264:$C$501,D412,Entrada_Dados_Ano_2012!$Z$264:$Z$501)</f>
        <v>110</v>
      </c>
      <c r="W412" s="40">
        <f>SUMIF(Entrada_Dados_Ano_2012!$C$264:$C$501,D412,Entrada_Dados_Ano_2012!$AA$264:$AA$501)</f>
        <v>0</v>
      </c>
      <c r="X412" s="40">
        <f>SUMIF(Entrada_Dados_Ano_2012!$C$264:$C$501,D412,Entrada_Dados_Ano_2012!$AB$264:$AB$501)</f>
        <v>0</v>
      </c>
      <c r="Y412" s="40">
        <f>SUMIF(Entrada_Dados_Ano_2012!$C$264:$C$501,D412,Entrada_Dados_Ano_2012!$AC$264:$AC$501)</f>
        <v>0</v>
      </c>
      <c r="Z412" s="40">
        <f>SUMIF(Entrada_Dados_Ano_2012!$C$264:$C$501,D412,Entrada_Dados_Ano_2012!$AD$264:$AD$501)</f>
        <v>0</v>
      </c>
      <c r="AA412" s="40">
        <f>SUMIF(Entrada_Dados_Ano_2012!$C$264:$C$501,D412,Entrada_Dados_Ano_2012!$AE$264:$AE$501)</f>
        <v>100</v>
      </c>
      <c r="AB412" s="40">
        <f>SUMIF(Entrada_Dados_Ano_2012!$C$264:$C$501,D412,Entrada_Dados_Ano_2012!$AF$264:$AF$501)</f>
        <v>110</v>
      </c>
      <c r="AC412" s="40">
        <f>SUMIF(Entrada_Dados_Ano_2012!$C$264:$C$501,D412,Entrada_Dados_Ano_2012!$AG$264:$AG$501)</f>
        <v>0</v>
      </c>
      <c r="AD412" s="40">
        <f>SUMIF(Entrada_Dados_Ano_2012!$C$264:$C$501,D412,Entrada_Dados_Ano_2012!$AH$264:$AH$501)</f>
        <v>0</v>
      </c>
      <c r="AE412" s="40">
        <f>SUMIF(Entrada_Dados_Ano_2012!$C$264:$C$501,D412,Entrada_Dados_Ano_2012!$AI$264:$AI$501)</f>
        <v>25</v>
      </c>
      <c r="AF412" s="40">
        <f>SUMIF(Entrada_Dados_Ano_2012!$C$264:$C$501,D412,Entrada_Dados_Ano_2012!$AJ$264:$AJ$501)</f>
        <v>25</v>
      </c>
      <c r="AG412" s="40">
        <f>SUMIF(Entrada_Dados_Ano_2012!$C$264:$C$501,D412,Entrada_Dados_Ano_2012!$AK$264:$AK$501)</f>
        <v>0</v>
      </c>
      <c r="AH412" s="40">
        <f>SUMIF(Entrada_Dados_Ano_2012!$C$264:$C$501,D412,Entrada_Dados_Ano_2012!$AL$264:$AL$501)</f>
        <v>60</v>
      </c>
      <c r="AI412" s="40">
        <f>SUMIF(Entrada_Dados_Ano_2012!$C$264:$C$501,D412,Entrada_Dados_Ano_2012!$AM$264:$AM$501)</f>
        <v>0</v>
      </c>
      <c r="AJ412" s="145">
        <f>SUMIF(Entrada_Dados_Ano_2012!$C$264:$C$501,D412,Entrada_Dados_Ano_2012!$AN$264:$AN$501)</f>
        <v>0</v>
      </c>
      <c r="AK412" s="142">
        <f>SUMIF(Entrada_Dados_Ano_2012!$C$264:$C$501,D412,Entrada_Dados_Ano_2012!$AT$264:$AT$501)</f>
        <v>0</v>
      </c>
      <c r="AL412" s="40">
        <f>SUMIF(Entrada_Dados_Ano_2012!$C$264:$C$501,D412,Entrada_Dados_Ano_2012!$AU$264:$AU$501)</f>
        <v>1650</v>
      </c>
      <c r="AM412" s="40">
        <f>SUMIF(Entrada_Dados_Ano_2012!$C$264:$C$501,D412,Entrada_Dados_Ano_2012!$AV$264:$AV$501)</f>
        <v>0</v>
      </c>
      <c r="AN412" s="40">
        <f>SUMIF(Entrada_Dados_Ano_2012!$C$264:$C$501,D412,Entrada_Dados_Ano_2012!$AW$264:$AW$501)</f>
        <v>0</v>
      </c>
      <c r="AO412" s="40">
        <f>SUMIF(Entrada_Dados_Ano_2012!$C$264:$C$501,D412,Entrada_Dados_Ano_2012!$AX$264:$AX$501)</f>
        <v>0</v>
      </c>
      <c r="AP412" s="40">
        <f>SUMIF(Entrada_Dados_Ano_2012!$C$264:$C$501,D412,Entrada_Dados_Ano_2012!$AY$264:$AY$501)</f>
        <v>0</v>
      </c>
      <c r="AQ412" s="40">
        <f>SUMIF(Entrada_Dados_Ano_2012!$C$264:$C$501,D412,Entrada_Dados_Ano_2012!$AZ$264:$AZ$501)</f>
        <v>4000</v>
      </c>
      <c r="AR412" s="40">
        <f>SUMIF(Entrada_Dados_Ano_2012!$C$264:$C$501,D412,Entrada_Dados_Ano_2012!$BA$264:$BA$501)</f>
        <v>2420</v>
      </c>
      <c r="AS412" s="40">
        <f>SUMIF(Entrada_Dados_Ano_2012!$C$264:$C$501,D412,Entrada_Dados_Ano_2012!$BB$264:$BB$501)</f>
        <v>0</v>
      </c>
      <c r="AT412" s="40">
        <f>SUMIF(Entrada_Dados_Ano_2012!$C$264:$C$501,D412,Entrada_Dados_Ano_2012!$BC$264:$BC$501)</f>
        <v>0</v>
      </c>
      <c r="AU412" s="40">
        <f>SUMIF(Entrada_Dados_Ano_2012!$C$264:$C$501,D412,Entrada_Dados_Ano_2012!$BD$264:$BD$501)</f>
        <v>200</v>
      </c>
      <c r="AV412" s="40">
        <f>SUMIF(Entrada_Dados_Ano_2012!$C$264:$C$501,D412,Entrada_Dados_Ano_2012!$BE$264:$BE$501)</f>
        <v>275</v>
      </c>
      <c r="AW412" s="40">
        <f>SUMIF(Entrada_Dados_Ano_2012!$C$264:$C$501,D412,Entrada_Dados_Ano_2012!$BF$264:$BF$501)</f>
        <v>0</v>
      </c>
      <c r="AX412" s="40">
        <f>SUMIF(Entrada_Dados_Ano_2012!$C$264:$C$501,D412,Entrada_Dados_Ano_2012!$BG$264:$BG$501)</f>
        <v>1080</v>
      </c>
      <c r="AY412" s="40">
        <f>SUMIF(Entrada_Dados_Ano_2012!$C$264:$C$501,D412,Entrada_Dados_Ano_2012!$BH$264:$BH$501)</f>
        <v>0</v>
      </c>
      <c r="AZ412" s="40">
        <f>SUMIF(Entrada_Dados_Ano_2012!$C$264:$C$501,D412,Entrada_Dados_Ano_2012!$BI$264:$BI$501)</f>
        <v>0</v>
      </c>
      <c r="BA412" s="55"/>
    </row>
    <row r="413" spans="1:53" ht="12.75" customHeight="1" x14ac:dyDescent="0.2">
      <c r="A413" s="123"/>
      <c r="B413" s="124">
        <v>152</v>
      </c>
      <c r="C413" s="121" t="s">
        <v>420</v>
      </c>
      <c r="D413" s="126" t="s">
        <v>194</v>
      </c>
      <c r="E413" s="40">
        <f>SUMIF(Entrada_Dados_Ano_2012!$C$264:$C$501,D413,Entrada_Dados_Ano_2012!$D$264:$D$501)</f>
        <v>0</v>
      </c>
      <c r="F413" s="40">
        <f>SUMIF(Entrada_Dados_Ano_2012!$C$264:$C$501,D413,Entrada_Dados_Ano_2012!$E$264:$E$501)</f>
        <v>0</v>
      </c>
      <c r="G413" s="40">
        <f>SUMIF(Entrada_Dados_Ano_2012!$C$264:$C$501,D413,Entrada_Dados_Ano_2012!$F$264:$F$501)</f>
        <v>0</v>
      </c>
      <c r="H413" s="40">
        <f>SUMIF(Entrada_Dados_Ano_2012!$C$264:$C$501,D413,Entrada_Dados_Ano_2012!$G$264:$G$501)</f>
        <v>0</v>
      </c>
      <c r="I413" s="40">
        <f>SUMIF(Entrada_Dados_Ano_2012!$C$264:$C$501,D413,Entrada_Dados_Ano_2012!$H$264:$H$501)</f>
        <v>0</v>
      </c>
      <c r="J413" s="40">
        <f>SUMIF(Entrada_Dados_Ano_2012!$C$264:$C$501,D413,Entrada_Dados_Ano_2012!$I$264:$I$501)</f>
        <v>0</v>
      </c>
      <c r="K413" s="40">
        <f>SUMIF(Entrada_Dados_Ano_2012!$C$264:$C$501,D413,Entrada_Dados_Ano_2012!$J$264:$J$501)</f>
        <v>0</v>
      </c>
      <c r="L413" s="40">
        <f>SUMIF(Entrada_Dados_Ano_2012!$C$264:$C$501,D413,Entrada_Dados_Ano_2012!$K$264:$K$501)</f>
        <v>0</v>
      </c>
      <c r="M413" s="40">
        <f>SUMIF(Entrada_Dados_Ano_2012!$C$264:$C$501,D413,Entrada_Dados_Ano_2012!$L$264:$L$501)</f>
        <v>0</v>
      </c>
      <c r="N413" s="40">
        <f>SUMIF(Entrada_Dados_Ano_2012!$C$264:$C$501,D413,Entrada_Dados_Ano_2012!$M$264:$M$501)</f>
        <v>0</v>
      </c>
      <c r="O413" s="40">
        <f>SUMIF(Entrada_Dados_Ano_2012!$C$264:$C$501,D413,Entrada_Dados_Ano_2012!$N$264:$N$501)</f>
        <v>0</v>
      </c>
      <c r="P413" s="40">
        <f>SUMIF(Entrada_Dados_Ano_2012!$C$264:$C$501,D413,Entrada_Dados_Ano_2012!$O$264:$O$501)</f>
        <v>0</v>
      </c>
      <c r="Q413" s="40">
        <f>SUMIF(Entrada_Dados_Ano_2012!$C$264:$C$501,D413,Entrada_Dados_Ano_2012!$P$264:$P$501)</f>
        <v>0</v>
      </c>
      <c r="R413" s="40">
        <f>SUMIF(Entrada_Dados_Ano_2012!$C$264:$C$501,D413,Entrada_Dados_Ano_2012!$Q$264:$Q$501)</f>
        <v>0</v>
      </c>
      <c r="S413" s="40">
        <f>SUMIF(Entrada_Dados_Ano_2012!$C$264:$C$501,D413,Entrada_Dados_Ano_2012!$R$264:$R$501)</f>
        <v>0</v>
      </c>
      <c r="T413" s="145">
        <f>SUMIF(Entrada_Dados_Ano_2012!$C$264:$C$501,D413,Entrada_Dados_Ano_2012!$S$264:$S$501)</f>
        <v>0</v>
      </c>
      <c r="U413" s="142">
        <f>SUMIF(Entrada_Dados_Ano_2012!$C$264:$C$501,D413,Entrada_Dados_Ano_2012!$Y$264:$Y$501)</f>
        <v>0</v>
      </c>
      <c r="V413" s="40">
        <f>SUMIF(Entrada_Dados_Ano_2012!$C$264:$C$501,D413,Entrada_Dados_Ano_2012!$Z$264:$Z$501)</f>
        <v>0</v>
      </c>
      <c r="W413" s="40">
        <f>SUMIF(Entrada_Dados_Ano_2012!$C$264:$C$501,D413,Entrada_Dados_Ano_2012!$AA$264:$AA$501)</f>
        <v>0</v>
      </c>
      <c r="X413" s="40">
        <f>SUMIF(Entrada_Dados_Ano_2012!$C$264:$C$501,D413,Entrada_Dados_Ano_2012!$AB$264:$AB$501)</f>
        <v>0</v>
      </c>
      <c r="Y413" s="40">
        <f>SUMIF(Entrada_Dados_Ano_2012!$C$264:$C$501,D413,Entrada_Dados_Ano_2012!$AC$264:$AC$501)</f>
        <v>0</v>
      </c>
      <c r="Z413" s="40">
        <f>SUMIF(Entrada_Dados_Ano_2012!$C$264:$C$501,D413,Entrada_Dados_Ano_2012!$AD$264:$AD$501)</f>
        <v>0</v>
      </c>
      <c r="AA413" s="40">
        <f>SUMIF(Entrada_Dados_Ano_2012!$C$264:$C$501,D413,Entrada_Dados_Ano_2012!$AE$264:$AE$501)</f>
        <v>0</v>
      </c>
      <c r="AB413" s="40">
        <f>SUMIF(Entrada_Dados_Ano_2012!$C$264:$C$501,D413,Entrada_Dados_Ano_2012!$AF$264:$AF$501)</f>
        <v>0</v>
      </c>
      <c r="AC413" s="40">
        <f>SUMIF(Entrada_Dados_Ano_2012!$C$264:$C$501,D413,Entrada_Dados_Ano_2012!$AG$264:$AG$501)</f>
        <v>0</v>
      </c>
      <c r="AD413" s="40">
        <f>SUMIF(Entrada_Dados_Ano_2012!$C$264:$C$501,D413,Entrada_Dados_Ano_2012!$AH$264:$AH$501)</f>
        <v>0</v>
      </c>
      <c r="AE413" s="40">
        <f>SUMIF(Entrada_Dados_Ano_2012!$C$264:$C$501,D413,Entrada_Dados_Ano_2012!$AI$264:$AI$501)</f>
        <v>0</v>
      </c>
      <c r="AF413" s="40">
        <f>SUMIF(Entrada_Dados_Ano_2012!$C$264:$C$501,D413,Entrada_Dados_Ano_2012!$AJ$264:$AJ$501)</f>
        <v>0</v>
      </c>
      <c r="AG413" s="40">
        <f>SUMIF(Entrada_Dados_Ano_2012!$C$264:$C$501,D413,Entrada_Dados_Ano_2012!$AK$264:$AK$501)</f>
        <v>0</v>
      </c>
      <c r="AH413" s="40">
        <f>SUMIF(Entrada_Dados_Ano_2012!$C$264:$C$501,D413,Entrada_Dados_Ano_2012!$AL$264:$AL$501)</f>
        <v>0</v>
      </c>
      <c r="AI413" s="40">
        <f>SUMIF(Entrada_Dados_Ano_2012!$C$264:$C$501,D413,Entrada_Dados_Ano_2012!$AM$264:$AM$501)</f>
        <v>0</v>
      </c>
      <c r="AJ413" s="145">
        <f>SUMIF(Entrada_Dados_Ano_2012!$C$264:$C$501,D413,Entrada_Dados_Ano_2012!$AN$264:$AN$501)</f>
        <v>0</v>
      </c>
      <c r="AK413" s="142">
        <f>SUMIF(Entrada_Dados_Ano_2012!$C$264:$C$501,D413,Entrada_Dados_Ano_2012!$AT$264:$AT$501)</f>
        <v>0</v>
      </c>
      <c r="AL413" s="40">
        <f>SUMIF(Entrada_Dados_Ano_2012!$C$264:$C$501,D413,Entrada_Dados_Ano_2012!$AU$264:$AU$501)</f>
        <v>0</v>
      </c>
      <c r="AM413" s="40">
        <f>SUMIF(Entrada_Dados_Ano_2012!$C$264:$C$501,D413,Entrada_Dados_Ano_2012!$AV$264:$AV$501)</f>
        <v>0</v>
      </c>
      <c r="AN413" s="40">
        <f>SUMIF(Entrada_Dados_Ano_2012!$C$264:$C$501,D413,Entrada_Dados_Ano_2012!$AW$264:$AW$501)</f>
        <v>0</v>
      </c>
      <c r="AO413" s="40">
        <f>SUMIF(Entrada_Dados_Ano_2012!$C$264:$C$501,D413,Entrada_Dados_Ano_2012!$AX$264:$AX$501)</f>
        <v>0</v>
      </c>
      <c r="AP413" s="40">
        <f>SUMIF(Entrada_Dados_Ano_2012!$C$264:$C$501,D413,Entrada_Dados_Ano_2012!$AY$264:$AY$501)</f>
        <v>0</v>
      </c>
      <c r="AQ413" s="40">
        <f>SUMIF(Entrada_Dados_Ano_2012!$C$264:$C$501,D413,Entrada_Dados_Ano_2012!$AZ$264:$AZ$501)</f>
        <v>0</v>
      </c>
      <c r="AR413" s="40">
        <f>SUMIF(Entrada_Dados_Ano_2012!$C$264:$C$501,D413,Entrada_Dados_Ano_2012!$BA$264:$BA$501)</f>
        <v>0</v>
      </c>
      <c r="AS413" s="40">
        <f>SUMIF(Entrada_Dados_Ano_2012!$C$264:$C$501,D413,Entrada_Dados_Ano_2012!$BB$264:$BB$501)</f>
        <v>0</v>
      </c>
      <c r="AT413" s="40">
        <f>SUMIF(Entrada_Dados_Ano_2012!$C$264:$C$501,D413,Entrada_Dados_Ano_2012!$BC$264:$BC$501)</f>
        <v>0</v>
      </c>
      <c r="AU413" s="40">
        <f>SUMIF(Entrada_Dados_Ano_2012!$C$264:$C$501,D413,Entrada_Dados_Ano_2012!$BD$264:$BD$501)</f>
        <v>0</v>
      </c>
      <c r="AV413" s="40">
        <f>SUMIF(Entrada_Dados_Ano_2012!$C$264:$C$501,D413,Entrada_Dados_Ano_2012!$BE$264:$BE$501)</f>
        <v>0</v>
      </c>
      <c r="AW413" s="40">
        <f>SUMIF(Entrada_Dados_Ano_2012!$C$264:$C$501,D413,Entrada_Dados_Ano_2012!$BF$264:$BF$501)</f>
        <v>0</v>
      </c>
      <c r="AX413" s="40">
        <f>SUMIF(Entrada_Dados_Ano_2012!$C$264:$C$501,D413,Entrada_Dados_Ano_2012!$BG$264:$BG$501)</f>
        <v>0</v>
      </c>
      <c r="AY413" s="40">
        <f>SUMIF(Entrada_Dados_Ano_2012!$C$264:$C$501,D413,Entrada_Dados_Ano_2012!$BH$264:$BH$501)</f>
        <v>0</v>
      </c>
      <c r="AZ413" s="40">
        <f>SUMIF(Entrada_Dados_Ano_2012!$C$264:$C$501,D413,Entrada_Dados_Ano_2012!$BI$264:$BI$501)</f>
        <v>0</v>
      </c>
      <c r="BA413" s="55"/>
    </row>
    <row r="414" spans="1:53" ht="12.75" customHeight="1" x14ac:dyDescent="0.2">
      <c r="A414" s="123"/>
      <c r="B414" s="124">
        <v>153</v>
      </c>
      <c r="C414" s="121" t="s">
        <v>421</v>
      </c>
      <c r="D414" s="126" t="s">
        <v>195</v>
      </c>
      <c r="E414" s="40">
        <f>SUMIF(Entrada_Dados_Ano_2012!$C$264:$C$501,D414,Entrada_Dados_Ano_2012!$D$264:$D$501)</f>
        <v>0</v>
      </c>
      <c r="F414" s="40">
        <f>SUMIF(Entrada_Dados_Ano_2012!$C$264:$C$501,D414,Entrada_Dados_Ano_2012!$E$264:$E$501)</f>
        <v>0</v>
      </c>
      <c r="G414" s="40">
        <f>SUMIF(Entrada_Dados_Ano_2012!$C$264:$C$501,D414,Entrada_Dados_Ano_2012!$F$264:$F$501)</f>
        <v>0</v>
      </c>
      <c r="H414" s="40">
        <f>SUMIF(Entrada_Dados_Ano_2012!$C$264:$C$501,D414,Entrada_Dados_Ano_2012!$G$264:$G$501)</f>
        <v>0</v>
      </c>
      <c r="I414" s="40">
        <f>SUMIF(Entrada_Dados_Ano_2012!$C$264:$C$501,D414,Entrada_Dados_Ano_2012!$H$264:$H$501)</f>
        <v>0</v>
      </c>
      <c r="J414" s="40">
        <f>SUMIF(Entrada_Dados_Ano_2012!$C$264:$C$501,D414,Entrada_Dados_Ano_2012!$I$264:$I$501)</f>
        <v>0</v>
      </c>
      <c r="K414" s="40">
        <f>SUMIF(Entrada_Dados_Ano_2012!$C$264:$C$501,D414,Entrada_Dados_Ano_2012!$J$264:$J$501)</f>
        <v>0</v>
      </c>
      <c r="L414" s="40">
        <f>SUMIF(Entrada_Dados_Ano_2012!$C$264:$C$501,D414,Entrada_Dados_Ano_2012!$K$264:$K$501)</f>
        <v>0</v>
      </c>
      <c r="M414" s="40">
        <f>SUMIF(Entrada_Dados_Ano_2012!$C$264:$C$501,D414,Entrada_Dados_Ano_2012!$L$264:$L$501)</f>
        <v>0</v>
      </c>
      <c r="N414" s="40">
        <f>SUMIF(Entrada_Dados_Ano_2012!$C$264:$C$501,D414,Entrada_Dados_Ano_2012!$M$264:$M$501)</f>
        <v>0</v>
      </c>
      <c r="O414" s="40">
        <f>SUMIF(Entrada_Dados_Ano_2012!$C$264:$C$501,D414,Entrada_Dados_Ano_2012!$N$264:$N$501)</f>
        <v>0</v>
      </c>
      <c r="P414" s="40">
        <f>SUMIF(Entrada_Dados_Ano_2012!$C$264:$C$501,D414,Entrada_Dados_Ano_2012!$O$264:$O$501)</f>
        <v>0</v>
      </c>
      <c r="Q414" s="40">
        <f>SUMIF(Entrada_Dados_Ano_2012!$C$264:$C$501,D414,Entrada_Dados_Ano_2012!$P$264:$P$501)</f>
        <v>0</v>
      </c>
      <c r="R414" s="40">
        <f>SUMIF(Entrada_Dados_Ano_2012!$C$264:$C$501,D414,Entrada_Dados_Ano_2012!$Q$264:$Q$501)</f>
        <v>0</v>
      </c>
      <c r="S414" s="40">
        <f>SUMIF(Entrada_Dados_Ano_2012!$C$264:$C$501,D414,Entrada_Dados_Ano_2012!$R$264:$R$501)</f>
        <v>0</v>
      </c>
      <c r="T414" s="145">
        <f>SUMIF(Entrada_Dados_Ano_2012!$C$264:$C$501,D414,Entrada_Dados_Ano_2012!$S$264:$S$501)</f>
        <v>0</v>
      </c>
      <c r="U414" s="142">
        <f>SUMIF(Entrada_Dados_Ano_2012!$C$264:$C$501,D414,Entrada_Dados_Ano_2012!$Y$264:$Y$501)</f>
        <v>0</v>
      </c>
      <c r="V414" s="40">
        <f>SUMIF(Entrada_Dados_Ano_2012!$C$264:$C$501,D414,Entrada_Dados_Ano_2012!$Z$264:$Z$501)</f>
        <v>0</v>
      </c>
      <c r="W414" s="40">
        <f>SUMIF(Entrada_Dados_Ano_2012!$C$264:$C$501,D414,Entrada_Dados_Ano_2012!$AA$264:$AA$501)</f>
        <v>0</v>
      </c>
      <c r="X414" s="40">
        <f>SUMIF(Entrada_Dados_Ano_2012!$C$264:$C$501,D414,Entrada_Dados_Ano_2012!$AB$264:$AB$501)</f>
        <v>0</v>
      </c>
      <c r="Y414" s="40">
        <f>SUMIF(Entrada_Dados_Ano_2012!$C$264:$C$501,D414,Entrada_Dados_Ano_2012!$AC$264:$AC$501)</f>
        <v>0</v>
      </c>
      <c r="Z414" s="40">
        <f>SUMIF(Entrada_Dados_Ano_2012!$C$264:$C$501,D414,Entrada_Dados_Ano_2012!$AD$264:$AD$501)</f>
        <v>0</v>
      </c>
      <c r="AA414" s="40">
        <f>SUMIF(Entrada_Dados_Ano_2012!$C$264:$C$501,D414,Entrada_Dados_Ano_2012!$AE$264:$AE$501)</f>
        <v>0</v>
      </c>
      <c r="AB414" s="40">
        <f>SUMIF(Entrada_Dados_Ano_2012!$C$264:$C$501,D414,Entrada_Dados_Ano_2012!$AF$264:$AF$501)</f>
        <v>0</v>
      </c>
      <c r="AC414" s="40">
        <f>SUMIF(Entrada_Dados_Ano_2012!$C$264:$C$501,D414,Entrada_Dados_Ano_2012!$AG$264:$AG$501)</f>
        <v>0</v>
      </c>
      <c r="AD414" s="40">
        <f>SUMIF(Entrada_Dados_Ano_2012!$C$264:$C$501,D414,Entrada_Dados_Ano_2012!$AH$264:$AH$501)</f>
        <v>0</v>
      </c>
      <c r="AE414" s="40">
        <f>SUMIF(Entrada_Dados_Ano_2012!$C$264:$C$501,D414,Entrada_Dados_Ano_2012!$AI$264:$AI$501)</f>
        <v>0</v>
      </c>
      <c r="AF414" s="40">
        <f>SUMIF(Entrada_Dados_Ano_2012!$C$264:$C$501,D414,Entrada_Dados_Ano_2012!$AJ$264:$AJ$501)</f>
        <v>0</v>
      </c>
      <c r="AG414" s="40">
        <f>SUMIF(Entrada_Dados_Ano_2012!$C$264:$C$501,D414,Entrada_Dados_Ano_2012!$AK$264:$AK$501)</f>
        <v>0</v>
      </c>
      <c r="AH414" s="40">
        <f>SUMIF(Entrada_Dados_Ano_2012!$C$264:$C$501,D414,Entrada_Dados_Ano_2012!$AL$264:$AL$501)</f>
        <v>0</v>
      </c>
      <c r="AI414" s="40">
        <f>SUMIF(Entrada_Dados_Ano_2012!$C$264:$C$501,D414,Entrada_Dados_Ano_2012!$AM$264:$AM$501)</f>
        <v>0</v>
      </c>
      <c r="AJ414" s="145">
        <f>SUMIF(Entrada_Dados_Ano_2012!$C$264:$C$501,D414,Entrada_Dados_Ano_2012!$AN$264:$AN$501)</f>
        <v>0</v>
      </c>
      <c r="AK414" s="142">
        <f>SUMIF(Entrada_Dados_Ano_2012!$C$264:$C$501,D414,Entrada_Dados_Ano_2012!$AT$264:$AT$501)</f>
        <v>0</v>
      </c>
      <c r="AL414" s="40">
        <f>SUMIF(Entrada_Dados_Ano_2012!$C$264:$C$501,D414,Entrada_Dados_Ano_2012!$AU$264:$AU$501)</f>
        <v>0</v>
      </c>
      <c r="AM414" s="40">
        <f>SUMIF(Entrada_Dados_Ano_2012!$C$264:$C$501,D414,Entrada_Dados_Ano_2012!$AV$264:$AV$501)</f>
        <v>0</v>
      </c>
      <c r="AN414" s="40">
        <f>SUMIF(Entrada_Dados_Ano_2012!$C$264:$C$501,D414,Entrada_Dados_Ano_2012!$AW$264:$AW$501)</f>
        <v>0</v>
      </c>
      <c r="AO414" s="40">
        <f>SUMIF(Entrada_Dados_Ano_2012!$C$264:$C$501,D414,Entrada_Dados_Ano_2012!$AX$264:$AX$501)</f>
        <v>0</v>
      </c>
      <c r="AP414" s="40">
        <f>SUMIF(Entrada_Dados_Ano_2012!$C$264:$C$501,D414,Entrada_Dados_Ano_2012!$AY$264:$AY$501)</f>
        <v>0</v>
      </c>
      <c r="AQ414" s="40">
        <f>SUMIF(Entrada_Dados_Ano_2012!$C$264:$C$501,D414,Entrada_Dados_Ano_2012!$AZ$264:$AZ$501)</f>
        <v>0</v>
      </c>
      <c r="AR414" s="40">
        <f>SUMIF(Entrada_Dados_Ano_2012!$C$264:$C$501,D414,Entrada_Dados_Ano_2012!$BA$264:$BA$501)</f>
        <v>0</v>
      </c>
      <c r="AS414" s="40">
        <f>SUMIF(Entrada_Dados_Ano_2012!$C$264:$C$501,D414,Entrada_Dados_Ano_2012!$BB$264:$BB$501)</f>
        <v>0</v>
      </c>
      <c r="AT414" s="40">
        <f>SUMIF(Entrada_Dados_Ano_2012!$C$264:$C$501,D414,Entrada_Dados_Ano_2012!$BC$264:$BC$501)</f>
        <v>0</v>
      </c>
      <c r="AU414" s="40">
        <f>SUMIF(Entrada_Dados_Ano_2012!$C$264:$C$501,D414,Entrada_Dados_Ano_2012!$BD$264:$BD$501)</f>
        <v>0</v>
      </c>
      <c r="AV414" s="40">
        <f>SUMIF(Entrada_Dados_Ano_2012!$C$264:$C$501,D414,Entrada_Dados_Ano_2012!$BE$264:$BE$501)</f>
        <v>0</v>
      </c>
      <c r="AW414" s="40">
        <f>SUMIF(Entrada_Dados_Ano_2012!$C$264:$C$501,D414,Entrada_Dados_Ano_2012!$BF$264:$BF$501)</f>
        <v>0</v>
      </c>
      <c r="AX414" s="40">
        <f>SUMIF(Entrada_Dados_Ano_2012!$C$264:$C$501,D414,Entrada_Dados_Ano_2012!$BG$264:$BG$501)</f>
        <v>0</v>
      </c>
      <c r="AY414" s="40">
        <f>SUMIF(Entrada_Dados_Ano_2012!$C$264:$C$501,D414,Entrada_Dados_Ano_2012!$BH$264:$BH$501)</f>
        <v>0</v>
      </c>
      <c r="AZ414" s="40">
        <f>SUMIF(Entrada_Dados_Ano_2012!$C$264:$C$501,D414,Entrada_Dados_Ano_2012!$BI$264:$BI$501)</f>
        <v>0</v>
      </c>
      <c r="BA414" s="55"/>
    </row>
    <row r="415" spans="1:53" ht="12.75" customHeight="1" x14ac:dyDescent="0.2">
      <c r="A415" s="123"/>
      <c r="B415" s="124">
        <v>154</v>
      </c>
      <c r="C415" s="121" t="s">
        <v>422</v>
      </c>
      <c r="D415" s="126" t="s">
        <v>196</v>
      </c>
      <c r="E415" s="40">
        <f>SUMIF(Entrada_Dados_Ano_2012!$C$264:$C$501,D415,Entrada_Dados_Ano_2012!$D$264:$D$501)</f>
        <v>0</v>
      </c>
      <c r="F415" s="40">
        <f>SUMIF(Entrada_Dados_Ano_2012!$C$264:$C$501,D415,Entrada_Dados_Ano_2012!$E$264:$E$501)</f>
        <v>0</v>
      </c>
      <c r="G415" s="40">
        <f>SUMIF(Entrada_Dados_Ano_2012!$C$264:$C$501,D415,Entrada_Dados_Ano_2012!$F$264:$F$501)</f>
        <v>78</v>
      </c>
      <c r="H415" s="40">
        <f>SUMIF(Entrada_Dados_Ano_2012!$C$264:$C$501,D415,Entrada_Dados_Ano_2012!$G$264:$G$501)</f>
        <v>0</v>
      </c>
      <c r="I415" s="40">
        <f>SUMIF(Entrada_Dados_Ano_2012!$C$264:$C$501,D415,Entrada_Dados_Ano_2012!$H$264:$H$501)</f>
        <v>0</v>
      </c>
      <c r="J415" s="40">
        <f>SUMIF(Entrada_Dados_Ano_2012!$C$264:$C$501,D415,Entrada_Dados_Ano_2012!$I$264:$I$501)</f>
        <v>0</v>
      </c>
      <c r="K415" s="40">
        <f>SUMIF(Entrada_Dados_Ano_2012!$C$264:$C$501,D415,Entrada_Dados_Ano_2012!$J$264:$J$501)</f>
        <v>0</v>
      </c>
      <c r="L415" s="40">
        <f>SUMIF(Entrada_Dados_Ano_2012!$C$264:$C$501,D415,Entrada_Dados_Ano_2012!$K$264:$K$501)</f>
        <v>0</v>
      </c>
      <c r="M415" s="40">
        <f>SUMIF(Entrada_Dados_Ano_2012!$C$264:$C$501,D415,Entrada_Dados_Ano_2012!$L$264:$L$501)</f>
        <v>0</v>
      </c>
      <c r="N415" s="40">
        <f>SUMIF(Entrada_Dados_Ano_2012!$C$264:$C$501,D415,Entrada_Dados_Ano_2012!$M$264:$M$501)</f>
        <v>0</v>
      </c>
      <c r="O415" s="40">
        <f>SUMIF(Entrada_Dados_Ano_2012!$C$264:$C$501,D415,Entrada_Dados_Ano_2012!$N$264:$N$501)</f>
        <v>0</v>
      </c>
      <c r="P415" s="40">
        <f>SUMIF(Entrada_Dados_Ano_2012!$C$264:$C$501,D415,Entrada_Dados_Ano_2012!$O$264:$O$501)</f>
        <v>0</v>
      </c>
      <c r="Q415" s="40">
        <f>SUMIF(Entrada_Dados_Ano_2012!$C$264:$C$501,D415,Entrada_Dados_Ano_2012!$P$264:$P$501)</f>
        <v>0</v>
      </c>
      <c r="R415" s="40">
        <f>SUMIF(Entrada_Dados_Ano_2012!$C$264:$C$501,D415,Entrada_Dados_Ano_2012!$Q$264:$Q$501)</f>
        <v>0</v>
      </c>
      <c r="S415" s="40">
        <f>SUMIF(Entrada_Dados_Ano_2012!$C$264:$C$501,D415,Entrada_Dados_Ano_2012!$R$264:$R$501)</f>
        <v>0</v>
      </c>
      <c r="T415" s="145">
        <f>SUMIF(Entrada_Dados_Ano_2012!$C$264:$C$501,D415,Entrada_Dados_Ano_2012!$S$264:$S$501)</f>
        <v>0</v>
      </c>
      <c r="U415" s="142">
        <f>SUMIF(Entrada_Dados_Ano_2012!$C$264:$C$501,D415,Entrada_Dados_Ano_2012!$Y$264:$Y$501)</f>
        <v>0</v>
      </c>
      <c r="V415" s="40">
        <f>SUMIF(Entrada_Dados_Ano_2012!$C$264:$C$501,D415,Entrada_Dados_Ano_2012!$Z$264:$Z$501)</f>
        <v>0</v>
      </c>
      <c r="W415" s="40">
        <f>SUMIF(Entrada_Dados_Ano_2012!$C$264:$C$501,D415,Entrada_Dados_Ano_2012!$AA$264:$AA$501)</f>
        <v>78</v>
      </c>
      <c r="X415" s="40">
        <f>SUMIF(Entrada_Dados_Ano_2012!$C$264:$C$501,D415,Entrada_Dados_Ano_2012!$AB$264:$AB$501)</f>
        <v>0</v>
      </c>
      <c r="Y415" s="40">
        <f>SUMIF(Entrada_Dados_Ano_2012!$C$264:$C$501,D415,Entrada_Dados_Ano_2012!$AC$264:$AC$501)</f>
        <v>0</v>
      </c>
      <c r="Z415" s="40">
        <f>SUMIF(Entrada_Dados_Ano_2012!$C$264:$C$501,D415,Entrada_Dados_Ano_2012!$AD$264:$AD$501)</f>
        <v>0</v>
      </c>
      <c r="AA415" s="40">
        <f>SUMIF(Entrada_Dados_Ano_2012!$C$264:$C$501,D415,Entrada_Dados_Ano_2012!$AE$264:$AE$501)</f>
        <v>0</v>
      </c>
      <c r="AB415" s="40">
        <f>SUMIF(Entrada_Dados_Ano_2012!$C$264:$C$501,D415,Entrada_Dados_Ano_2012!$AF$264:$AF$501)</f>
        <v>0</v>
      </c>
      <c r="AC415" s="40">
        <f>SUMIF(Entrada_Dados_Ano_2012!$C$264:$C$501,D415,Entrada_Dados_Ano_2012!$AG$264:$AG$501)</f>
        <v>0</v>
      </c>
      <c r="AD415" s="40">
        <f>SUMIF(Entrada_Dados_Ano_2012!$C$264:$C$501,D415,Entrada_Dados_Ano_2012!$AH$264:$AH$501)</f>
        <v>0</v>
      </c>
      <c r="AE415" s="40">
        <f>SUMIF(Entrada_Dados_Ano_2012!$C$264:$C$501,D415,Entrada_Dados_Ano_2012!$AI$264:$AI$501)</f>
        <v>0</v>
      </c>
      <c r="AF415" s="40">
        <f>SUMIF(Entrada_Dados_Ano_2012!$C$264:$C$501,D415,Entrada_Dados_Ano_2012!$AJ$264:$AJ$501)</f>
        <v>0</v>
      </c>
      <c r="AG415" s="40">
        <f>SUMIF(Entrada_Dados_Ano_2012!$C$264:$C$501,D415,Entrada_Dados_Ano_2012!$AK$264:$AK$501)</f>
        <v>0</v>
      </c>
      <c r="AH415" s="40">
        <f>SUMIF(Entrada_Dados_Ano_2012!$C$264:$C$501,D415,Entrada_Dados_Ano_2012!$AL$264:$AL$501)</f>
        <v>0</v>
      </c>
      <c r="AI415" s="40">
        <f>SUMIF(Entrada_Dados_Ano_2012!$C$264:$C$501,D415,Entrada_Dados_Ano_2012!$AM$264:$AM$501)</f>
        <v>0</v>
      </c>
      <c r="AJ415" s="145">
        <f>SUMIF(Entrada_Dados_Ano_2012!$C$264:$C$501,D415,Entrada_Dados_Ano_2012!$AN$264:$AN$501)</f>
        <v>0</v>
      </c>
      <c r="AK415" s="142">
        <f>SUMIF(Entrada_Dados_Ano_2012!$C$264:$C$501,D415,Entrada_Dados_Ano_2012!$AT$264:$AT$501)</f>
        <v>0</v>
      </c>
      <c r="AL415" s="40">
        <f>SUMIF(Entrada_Dados_Ano_2012!$C$264:$C$501,D415,Entrada_Dados_Ano_2012!$AU$264:$AU$501)</f>
        <v>0</v>
      </c>
      <c r="AM415" s="40">
        <f>SUMIF(Entrada_Dados_Ano_2012!$C$264:$C$501,D415,Entrada_Dados_Ano_2012!$AV$264:$AV$501)</f>
        <v>269</v>
      </c>
      <c r="AN415" s="40">
        <f>SUMIF(Entrada_Dados_Ano_2012!$C$264:$C$501,D415,Entrada_Dados_Ano_2012!$AW$264:$AW$501)</f>
        <v>0</v>
      </c>
      <c r="AO415" s="40">
        <f>SUMIF(Entrada_Dados_Ano_2012!$C$264:$C$501,D415,Entrada_Dados_Ano_2012!$AX$264:$AX$501)</f>
        <v>0</v>
      </c>
      <c r="AP415" s="40">
        <f>SUMIF(Entrada_Dados_Ano_2012!$C$264:$C$501,D415,Entrada_Dados_Ano_2012!$AY$264:$AY$501)</f>
        <v>0</v>
      </c>
      <c r="AQ415" s="40">
        <f>SUMIF(Entrada_Dados_Ano_2012!$C$264:$C$501,D415,Entrada_Dados_Ano_2012!$AZ$264:$AZ$501)</f>
        <v>0</v>
      </c>
      <c r="AR415" s="40">
        <f>SUMIF(Entrada_Dados_Ano_2012!$C$264:$C$501,D415,Entrada_Dados_Ano_2012!$BA$264:$BA$501)</f>
        <v>0</v>
      </c>
      <c r="AS415" s="40">
        <f>SUMIF(Entrada_Dados_Ano_2012!$C$264:$C$501,D415,Entrada_Dados_Ano_2012!$BB$264:$BB$501)</f>
        <v>0</v>
      </c>
      <c r="AT415" s="40">
        <f>SUMIF(Entrada_Dados_Ano_2012!$C$264:$C$501,D415,Entrada_Dados_Ano_2012!$BC$264:$BC$501)</f>
        <v>0</v>
      </c>
      <c r="AU415" s="40">
        <f>SUMIF(Entrada_Dados_Ano_2012!$C$264:$C$501,D415,Entrada_Dados_Ano_2012!$BD$264:$BD$501)</f>
        <v>0</v>
      </c>
      <c r="AV415" s="40">
        <f>SUMIF(Entrada_Dados_Ano_2012!$C$264:$C$501,D415,Entrada_Dados_Ano_2012!$BE$264:$BE$501)</f>
        <v>0</v>
      </c>
      <c r="AW415" s="40">
        <f>SUMIF(Entrada_Dados_Ano_2012!$C$264:$C$501,D415,Entrada_Dados_Ano_2012!$BF$264:$BF$501)</f>
        <v>0</v>
      </c>
      <c r="AX415" s="40">
        <f>SUMIF(Entrada_Dados_Ano_2012!$C$264:$C$501,D415,Entrada_Dados_Ano_2012!$BG$264:$BG$501)</f>
        <v>0</v>
      </c>
      <c r="AY415" s="40">
        <f>SUMIF(Entrada_Dados_Ano_2012!$C$264:$C$501,D415,Entrada_Dados_Ano_2012!$BH$264:$BH$501)</f>
        <v>0</v>
      </c>
      <c r="AZ415" s="40">
        <f>SUMIF(Entrada_Dados_Ano_2012!$C$264:$C$501,D415,Entrada_Dados_Ano_2012!$BI$264:$BI$501)</f>
        <v>0</v>
      </c>
      <c r="BA415" s="55"/>
    </row>
    <row r="416" spans="1:53" ht="12.75" customHeight="1" x14ac:dyDescent="0.2">
      <c r="A416" s="123"/>
      <c r="B416" s="124">
        <v>155</v>
      </c>
      <c r="C416" s="121" t="s">
        <v>423</v>
      </c>
      <c r="D416" s="126" t="s">
        <v>197</v>
      </c>
      <c r="E416" s="40">
        <f>SUMIF(Entrada_Dados_Ano_2012!$C$264:$C$501,D416,Entrada_Dados_Ano_2012!$D$264:$D$501)</f>
        <v>0</v>
      </c>
      <c r="F416" s="40">
        <f>SUMIF(Entrada_Dados_Ano_2012!$C$264:$C$501,D416,Entrada_Dados_Ano_2012!$E$264:$E$501)</f>
        <v>0</v>
      </c>
      <c r="G416" s="40">
        <f>SUMIF(Entrada_Dados_Ano_2012!$C$264:$C$501,D416,Entrada_Dados_Ano_2012!$F$264:$F$501)</f>
        <v>245</v>
      </c>
      <c r="H416" s="40">
        <f>SUMIF(Entrada_Dados_Ano_2012!$C$264:$C$501,D416,Entrada_Dados_Ano_2012!$G$264:$G$501)</f>
        <v>0</v>
      </c>
      <c r="I416" s="40">
        <f>SUMIF(Entrada_Dados_Ano_2012!$C$264:$C$501,D416,Entrada_Dados_Ano_2012!$H$264:$H$501)</f>
        <v>0</v>
      </c>
      <c r="J416" s="40">
        <f>SUMIF(Entrada_Dados_Ano_2012!$C$264:$C$501,D416,Entrada_Dados_Ano_2012!$I$264:$I$501)</f>
        <v>0</v>
      </c>
      <c r="K416" s="40">
        <f>SUMIF(Entrada_Dados_Ano_2012!$C$264:$C$501,D416,Entrada_Dados_Ano_2012!$J$264:$J$501)</f>
        <v>0</v>
      </c>
      <c r="L416" s="40">
        <f>SUMIF(Entrada_Dados_Ano_2012!$C$264:$C$501,D416,Entrada_Dados_Ano_2012!$K$264:$K$501)</f>
        <v>0</v>
      </c>
      <c r="M416" s="40">
        <f>SUMIF(Entrada_Dados_Ano_2012!$C$264:$C$501,D416,Entrada_Dados_Ano_2012!$L$264:$L$501)</f>
        <v>0</v>
      </c>
      <c r="N416" s="40">
        <f>SUMIF(Entrada_Dados_Ano_2012!$C$264:$C$501,D416,Entrada_Dados_Ano_2012!$M$264:$M$501)</f>
        <v>100</v>
      </c>
      <c r="O416" s="40">
        <f>SUMIF(Entrada_Dados_Ano_2012!$C$264:$C$501,D416,Entrada_Dados_Ano_2012!$N$264:$N$501)</f>
        <v>0</v>
      </c>
      <c r="P416" s="40">
        <f>SUMIF(Entrada_Dados_Ano_2012!$C$264:$C$501,D416,Entrada_Dados_Ano_2012!$O$264:$O$501)</f>
        <v>0</v>
      </c>
      <c r="Q416" s="40">
        <f>SUMIF(Entrada_Dados_Ano_2012!$C$264:$C$501,D416,Entrada_Dados_Ano_2012!$P$264:$P$501)</f>
        <v>0</v>
      </c>
      <c r="R416" s="40">
        <f>SUMIF(Entrada_Dados_Ano_2012!$C$264:$C$501,D416,Entrada_Dados_Ano_2012!$Q$264:$Q$501)</f>
        <v>0</v>
      </c>
      <c r="S416" s="40">
        <f>SUMIF(Entrada_Dados_Ano_2012!$C$264:$C$501,D416,Entrada_Dados_Ano_2012!$R$264:$R$501)</f>
        <v>0</v>
      </c>
      <c r="T416" s="145">
        <f>SUMIF(Entrada_Dados_Ano_2012!$C$264:$C$501,D416,Entrada_Dados_Ano_2012!$S$264:$S$501)</f>
        <v>0</v>
      </c>
      <c r="U416" s="142">
        <f>SUMIF(Entrada_Dados_Ano_2012!$C$264:$C$501,D416,Entrada_Dados_Ano_2012!$Y$264:$Y$501)</f>
        <v>0</v>
      </c>
      <c r="V416" s="40">
        <f>SUMIF(Entrada_Dados_Ano_2012!$C$264:$C$501,D416,Entrada_Dados_Ano_2012!$Z$264:$Z$501)</f>
        <v>0</v>
      </c>
      <c r="W416" s="40">
        <f>SUMIF(Entrada_Dados_Ano_2012!$C$264:$C$501,D416,Entrada_Dados_Ano_2012!$AA$264:$AA$501)</f>
        <v>245</v>
      </c>
      <c r="X416" s="40">
        <f>SUMIF(Entrada_Dados_Ano_2012!$C$264:$C$501,D416,Entrada_Dados_Ano_2012!$AB$264:$AB$501)</f>
        <v>0</v>
      </c>
      <c r="Y416" s="40">
        <f>SUMIF(Entrada_Dados_Ano_2012!$C$264:$C$501,D416,Entrada_Dados_Ano_2012!$AC$264:$AC$501)</f>
        <v>0</v>
      </c>
      <c r="Z416" s="40">
        <f>SUMIF(Entrada_Dados_Ano_2012!$C$264:$C$501,D416,Entrada_Dados_Ano_2012!$AD$264:$AD$501)</f>
        <v>0</v>
      </c>
      <c r="AA416" s="40">
        <f>SUMIF(Entrada_Dados_Ano_2012!$C$264:$C$501,D416,Entrada_Dados_Ano_2012!$AE$264:$AE$501)</f>
        <v>0</v>
      </c>
      <c r="AB416" s="40">
        <f>SUMIF(Entrada_Dados_Ano_2012!$C$264:$C$501,D416,Entrada_Dados_Ano_2012!$AF$264:$AF$501)</f>
        <v>0</v>
      </c>
      <c r="AC416" s="40">
        <f>SUMIF(Entrada_Dados_Ano_2012!$C$264:$C$501,D416,Entrada_Dados_Ano_2012!$AG$264:$AG$501)</f>
        <v>0</v>
      </c>
      <c r="AD416" s="40">
        <f>SUMIF(Entrada_Dados_Ano_2012!$C$264:$C$501,D416,Entrada_Dados_Ano_2012!$AH$264:$AH$501)</f>
        <v>100</v>
      </c>
      <c r="AE416" s="40">
        <f>SUMIF(Entrada_Dados_Ano_2012!$C$264:$C$501,D416,Entrada_Dados_Ano_2012!$AI$264:$AI$501)</f>
        <v>0</v>
      </c>
      <c r="AF416" s="40">
        <f>SUMIF(Entrada_Dados_Ano_2012!$C$264:$C$501,D416,Entrada_Dados_Ano_2012!$AJ$264:$AJ$501)</f>
        <v>0</v>
      </c>
      <c r="AG416" s="40">
        <f>SUMIF(Entrada_Dados_Ano_2012!$C$264:$C$501,D416,Entrada_Dados_Ano_2012!$AK$264:$AK$501)</f>
        <v>0</v>
      </c>
      <c r="AH416" s="40">
        <f>SUMIF(Entrada_Dados_Ano_2012!$C$264:$C$501,D416,Entrada_Dados_Ano_2012!$AL$264:$AL$501)</f>
        <v>0</v>
      </c>
      <c r="AI416" s="40">
        <f>SUMIF(Entrada_Dados_Ano_2012!$C$264:$C$501,D416,Entrada_Dados_Ano_2012!$AM$264:$AM$501)</f>
        <v>0</v>
      </c>
      <c r="AJ416" s="145">
        <f>SUMIF(Entrada_Dados_Ano_2012!$C$264:$C$501,D416,Entrada_Dados_Ano_2012!$AN$264:$AN$501)</f>
        <v>0</v>
      </c>
      <c r="AK416" s="142">
        <f>SUMIF(Entrada_Dados_Ano_2012!$C$264:$C$501,D416,Entrada_Dados_Ano_2012!$AT$264:$AT$501)</f>
        <v>0</v>
      </c>
      <c r="AL416" s="40">
        <f>SUMIF(Entrada_Dados_Ano_2012!$C$264:$C$501,D416,Entrada_Dados_Ano_2012!$AU$264:$AU$501)</f>
        <v>0</v>
      </c>
      <c r="AM416" s="40">
        <f>SUMIF(Entrada_Dados_Ano_2012!$C$264:$C$501,D416,Entrada_Dados_Ano_2012!$AV$264:$AV$501)</f>
        <v>450</v>
      </c>
      <c r="AN416" s="40">
        <f>SUMIF(Entrada_Dados_Ano_2012!$C$264:$C$501,D416,Entrada_Dados_Ano_2012!$AW$264:$AW$501)</f>
        <v>0</v>
      </c>
      <c r="AO416" s="40">
        <f>SUMIF(Entrada_Dados_Ano_2012!$C$264:$C$501,D416,Entrada_Dados_Ano_2012!$AX$264:$AX$501)</f>
        <v>0</v>
      </c>
      <c r="AP416" s="40">
        <f>SUMIF(Entrada_Dados_Ano_2012!$C$264:$C$501,D416,Entrada_Dados_Ano_2012!$AY$264:$AY$501)</f>
        <v>0</v>
      </c>
      <c r="AQ416" s="40">
        <f>SUMIF(Entrada_Dados_Ano_2012!$C$264:$C$501,D416,Entrada_Dados_Ano_2012!$AZ$264:$AZ$501)</f>
        <v>0</v>
      </c>
      <c r="AR416" s="40">
        <f>SUMIF(Entrada_Dados_Ano_2012!$C$264:$C$501,D416,Entrada_Dados_Ano_2012!$BA$264:$BA$501)</f>
        <v>0</v>
      </c>
      <c r="AS416" s="40">
        <f>SUMIF(Entrada_Dados_Ano_2012!$C$264:$C$501,D416,Entrada_Dados_Ano_2012!$BB$264:$BB$501)</f>
        <v>0</v>
      </c>
      <c r="AT416" s="40">
        <f>SUMIF(Entrada_Dados_Ano_2012!$C$264:$C$501,D416,Entrada_Dados_Ano_2012!$BC$264:$BC$501)</f>
        <v>2000</v>
      </c>
      <c r="AU416" s="40">
        <f>SUMIF(Entrada_Dados_Ano_2012!$C$264:$C$501,D416,Entrada_Dados_Ano_2012!$BD$264:$BD$501)</f>
        <v>0</v>
      </c>
      <c r="AV416" s="40">
        <f>SUMIF(Entrada_Dados_Ano_2012!$C$264:$C$501,D416,Entrada_Dados_Ano_2012!$BE$264:$BE$501)</f>
        <v>0</v>
      </c>
      <c r="AW416" s="40">
        <f>SUMIF(Entrada_Dados_Ano_2012!$C$264:$C$501,D416,Entrada_Dados_Ano_2012!$BF$264:$BF$501)</f>
        <v>0</v>
      </c>
      <c r="AX416" s="40">
        <f>SUMIF(Entrada_Dados_Ano_2012!$C$264:$C$501,D416,Entrada_Dados_Ano_2012!$BG$264:$BG$501)</f>
        <v>0</v>
      </c>
      <c r="AY416" s="40">
        <f>SUMIF(Entrada_Dados_Ano_2012!$C$264:$C$501,D416,Entrada_Dados_Ano_2012!$BH$264:$BH$501)</f>
        <v>0</v>
      </c>
      <c r="AZ416" s="40">
        <f>SUMIF(Entrada_Dados_Ano_2012!$C$264:$C$501,D416,Entrada_Dados_Ano_2012!$BI$264:$BI$501)</f>
        <v>0</v>
      </c>
      <c r="BA416" s="55"/>
    </row>
    <row r="417" spans="1:53" ht="12.75" customHeight="1" x14ac:dyDescent="0.2">
      <c r="A417" s="123"/>
      <c r="B417" s="124">
        <v>156</v>
      </c>
      <c r="C417" s="121" t="s">
        <v>424</v>
      </c>
      <c r="D417" s="126" t="s">
        <v>198</v>
      </c>
      <c r="E417" s="40">
        <f>SUMIF(Entrada_Dados_Ano_2012!$C$264:$C$501,D417,Entrada_Dados_Ano_2012!$D$264:$D$501)</f>
        <v>0</v>
      </c>
      <c r="F417" s="40">
        <f>SUMIF(Entrada_Dados_Ano_2012!$C$264:$C$501,D417,Entrada_Dados_Ano_2012!$E$264:$E$501)</f>
        <v>0</v>
      </c>
      <c r="G417" s="40">
        <f>SUMIF(Entrada_Dados_Ano_2012!$C$264:$C$501,D417,Entrada_Dados_Ano_2012!$F$264:$F$501)</f>
        <v>0</v>
      </c>
      <c r="H417" s="40">
        <f>SUMIF(Entrada_Dados_Ano_2012!$C$264:$C$501,D417,Entrada_Dados_Ano_2012!$G$264:$G$501)</f>
        <v>0</v>
      </c>
      <c r="I417" s="40">
        <f>SUMIF(Entrada_Dados_Ano_2012!$C$264:$C$501,D417,Entrada_Dados_Ano_2012!$H$264:$H$501)</f>
        <v>0</v>
      </c>
      <c r="J417" s="40">
        <f>SUMIF(Entrada_Dados_Ano_2012!$C$264:$C$501,D417,Entrada_Dados_Ano_2012!$I$264:$I$501)</f>
        <v>0</v>
      </c>
      <c r="K417" s="40">
        <f>SUMIF(Entrada_Dados_Ano_2012!$C$264:$C$501,D417,Entrada_Dados_Ano_2012!$J$264:$J$501)</f>
        <v>0</v>
      </c>
      <c r="L417" s="40">
        <f>SUMIF(Entrada_Dados_Ano_2012!$C$264:$C$501,D417,Entrada_Dados_Ano_2012!$K$264:$K$501)</f>
        <v>0</v>
      </c>
      <c r="M417" s="40">
        <f>SUMIF(Entrada_Dados_Ano_2012!$C$264:$C$501,D417,Entrada_Dados_Ano_2012!$L$264:$L$501)</f>
        <v>0</v>
      </c>
      <c r="N417" s="40">
        <f>SUMIF(Entrada_Dados_Ano_2012!$C$264:$C$501,D417,Entrada_Dados_Ano_2012!$M$264:$M$501)</f>
        <v>0</v>
      </c>
      <c r="O417" s="40">
        <f>SUMIF(Entrada_Dados_Ano_2012!$C$264:$C$501,D417,Entrada_Dados_Ano_2012!$N$264:$N$501)</f>
        <v>0</v>
      </c>
      <c r="P417" s="40">
        <f>SUMIF(Entrada_Dados_Ano_2012!$C$264:$C$501,D417,Entrada_Dados_Ano_2012!$O$264:$O$501)</f>
        <v>0</v>
      </c>
      <c r="Q417" s="40">
        <f>SUMIF(Entrada_Dados_Ano_2012!$C$264:$C$501,D417,Entrada_Dados_Ano_2012!$P$264:$P$501)</f>
        <v>0</v>
      </c>
      <c r="R417" s="40">
        <f>SUMIF(Entrada_Dados_Ano_2012!$C$264:$C$501,D417,Entrada_Dados_Ano_2012!$Q$264:$Q$501)</f>
        <v>0</v>
      </c>
      <c r="S417" s="40">
        <f>SUMIF(Entrada_Dados_Ano_2012!$C$264:$C$501,D417,Entrada_Dados_Ano_2012!$R$264:$R$501)</f>
        <v>0</v>
      </c>
      <c r="T417" s="145">
        <f>SUMIF(Entrada_Dados_Ano_2012!$C$264:$C$501,D417,Entrada_Dados_Ano_2012!$S$264:$S$501)</f>
        <v>0</v>
      </c>
      <c r="U417" s="142">
        <f>SUMIF(Entrada_Dados_Ano_2012!$C$264:$C$501,D417,Entrada_Dados_Ano_2012!$Y$264:$Y$501)</f>
        <v>0</v>
      </c>
      <c r="V417" s="40">
        <f>SUMIF(Entrada_Dados_Ano_2012!$C$264:$C$501,D417,Entrada_Dados_Ano_2012!$Z$264:$Z$501)</f>
        <v>0</v>
      </c>
      <c r="W417" s="40">
        <f>SUMIF(Entrada_Dados_Ano_2012!$C$264:$C$501,D417,Entrada_Dados_Ano_2012!$AA$264:$AA$501)</f>
        <v>0</v>
      </c>
      <c r="X417" s="40">
        <f>SUMIF(Entrada_Dados_Ano_2012!$C$264:$C$501,D417,Entrada_Dados_Ano_2012!$AB$264:$AB$501)</f>
        <v>0</v>
      </c>
      <c r="Y417" s="40">
        <f>SUMIF(Entrada_Dados_Ano_2012!$C$264:$C$501,D417,Entrada_Dados_Ano_2012!$AC$264:$AC$501)</f>
        <v>0</v>
      </c>
      <c r="Z417" s="40">
        <f>SUMIF(Entrada_Dados_Ano_2012!$C$264:$C$501,D417,Entrada_Dados_Ano_2012!$AD$264:$AD$501)</f>
        <v>0</v>
      </c>
      <c r="AA417" s="40">
        <f>SUMIF(Entrada_Dados_Ano_2012!$C$264:$C$501,D417,Entrada_Dados_Ano_2012!$AE$264:$AE$501)</f>
        <v>0</v>
      </c>
      <c r="AB417" s="40">
        <f>SUMIF(Entrada_Dados_Ano_2012!$C$264:$C$501,D417,Entrada_Dados_Ano_2012!$AF$264:$AF$501)</f>
        <v>0</v>
      </c>
      <c r="AC417" s="40">
        <f>SUMIF(Entrada_Dados_Ano_2012!$C$264:$C$501,D417,Entrada_Dados_Ano_2012!$AG$264:$AG$501)</f>
        <v>0</v>
      </c>
      <c r="AD417" s="40">
        <f>SUMIF(Entrada_Dados_Ano_2012!$C$264:$C$501,D417,Entrada_Dados_Ano_2012!$AH$264:$AH$501)</f>
        <v>0</v>
      </c>
      <c r="AE417" s="40">
        <f>SUMIF(Entrada_Dados_Ano_2012!$C$264:$C$501,D417,Entrada_Dados_Ano_2012!$AI$264:$AI$501)</f>
        <v>0</v>
      </c>
      <c r="AF417" s="40">
        <f>SUMIF(Entrada_Dados_Ano_2012!$C$264:$C$501,D417,Entrada_Dados_Ano_2012!$AJ$264:$AJ$501)</f>
        <v>0</v>
      </c>
      <c r="AG417" s="40">
        <f>SUMIF(Entrada_Dados_Ano_2012!$C$264:$C$501,D417,Entrada_Dados_Ano_2012!$AK$264:$AK$501)</f>
        <v>0</v>
      </c>
      <c r="AH417" s="40">
        <f>SUMIF(Entrada_Dados_Ano_2012!$C$264:$C$501,D417,Entrada_Dados_Ano_2012!$AL$264:$AL$501)</f>
        <v>0</v>
      </c>
      <c r="AI417" s="40">
        <f>SUMIF(Entrada_Dados_Ano_2012!$C$264:$C$501,D417,Entrada_Dados_Ano_2012!$AM$264:$AM$501)</f>
        <v>0</v>
      </c>
      <c r="AJ417" s="145">
        <f>SUMIF(Entrada_Dados_Ano_2012!$C$264:$C$501,D417,Entrada_Dados_Ano_2012!$AN$264:$AN$501)</f>
        <v>0</v>
      </c>
      <c r="AK417" s="142">
        <f>SUMIF(Entrada_Dados_Ano_2012!$C$264:$C$501,D417,Entrada_Dados_Ano_2012!$AT$264:$AT$501)</f>
        <v>0</v>
      </c>
      <c r="AL417" s="40">
        <f>SUMIF(Entrada_Dados_Ano_2012!$C$264:$C$501,D417,Entrada_Dados_Ano_2012!$AU$264:$AU$501)</f>
        <v>0</v>
      </c>
      <c r="AM417" s="40">
        <f>SUMIF(Entrada_Dados_Ano_2012!$C$264:$C$501,D417,Entrada_Dados_Ano_2012!$AV$264:$AV$501)</f>
        <v>0</v>
      </c>
      <c r="AN417" s="40">
        <f>SUMIF(Entrada_Dados_Ano_2012!$C$264:$C$501,D417,Entrada_Dados_Ano_2012!$AW$264:$AW$501)</f>
        <v>0</v>
      </c>
      <c r="AO417" s="40">
        <f>SUMIF(Entrada_Dados_Ano_2012!$C$264:$C$501,D417,Entrada_Dados_Ano_2012!$AX$264:$AX$501)</f>
        <v>0</v>
      </c>
      <c r="AP417" s="40">
        <f>SUMIF(Entrada_Dados_Ano_2012!$C$264:$C$501,D417,Entrada_Dados_Ano_2012!$AY$264:$AY$501)</f>
        <v>0</v>
      </c>
      <c r="AQ417" s="40">
        <f>SUMIF(Entrada_Dados_Ano_2012!$C$264:$C$501,D417,Entrada_Dados_Ano_2012!$AZ$264:$AZ$501)</f>
        <v>0</v>
      </c>
      <c r="AR417" s="40">
        <f>SUMIF(Entrada_Dados_Ano_2012!$C$264:$C$501,D417,Entrada_Dados_Ano_2012!$BA$264:$BA$501)</f>
        <v>0</v>
      </c>
      <c r="AS417" s="40">
        <f>SUMIF(Entrada_Dados_Ano_2012!$C$264:$C$501,D417,Entrada_Dados_Ano_2012!$BB$264:$BB$501)</f>
        <v>0</v>
      </c>
      <c r="AT417" s="40">
        <f>SUMIF(Entrada_Dados_Ano_2012!$C$264:$C$501,D417,Entrada_Dados_Ano_2012!$BC$264:$BC$501)</f>
        <v>0</v>
      </c>
      <c r="AU417" s="40">
        <f>SUMIF(Entrada_Dados_Ano_2012!$C$264:$C$501,D417,Entrada_Dados_Ano_2012!$BD$264:$BD$501)</f>
        <v>0</v>
      </c>
      <c r="AV417" s="40">
        <f>SUMIF(Entrada_Dados_Ano_2012!$C$264:$C$501,D417,Entrada_Dados_Ano_2012!$BE$264:$BE$501)</f>
        <v>0</v>
      </c>
      <c r="AW417" s="40">
        <f>SUMIF(Entrada_Dados_Ano_2012!$C$264:$C$501,D417,Entrada_Dados_Ano_2012!$BF$264:$BF$501)</f>
        <v>0</v>
      </c>
      <c r="AX417" s="40">
        <f>SUMIF(Entrada_Dados_Ano_2012!$C$264:$C$501,D417,Entrada_Dados_Ano_2012!$BG$264:$BG$501)</f>
        <v>0</v>
      </c>
      <c r="AY417" s="40">
        <f>SUMIF(Entrada_Dados_Ano_2012!$C$264:$C$501,D417,Entrada_Dados_Ano_2012!$BH$264:$BH$501)</f>
        <v>0</v>
      </c>
      <c r="AZ417" s="40">
        <f>SUMIF(Entrada_Dados_Ano_2012!$C$264:$C$501,D417,Entrada_Dados_Ano_2012!$BI$264:$BI$501)</f>
        <v>0</v>
      </c>
      <c r="BA417" s="55"/>
    </row>
    <row r="418" spans="1:53" ht="12.75" customHeight="1" x14ac:dyDescent="0.2">
      <c r="A418" s="123"/>
      <c r="B418" s="124">
        <v>157</v>
      </c>
      <c r="C418" s="121" t="s">
        <v>425</v>
      </c>
      <c r="D418" s="126" t="s">
        <v>199</v>
      </c>
      <c r="E418" s="40">
        <f>SUMIF(Entrada_Dados_Ano_2012!$C$264:$C$501,D418,Entrada_Dados_Ano_2012!$D$264:$D$501)</f>
        <v>0</v>
      </c>
      <c r="F418" s="40">
        <f>SUMIF(Entrada_Dados_Ano_2012!$C$264:$C$501,D418,Entrada_Dados_Ano_2012!$E$264:$E$501)</f>
        <v>10</v>
      </c>
      <c r="G418" s="40">
        <f>SUMIF(Entrada_Dados_Ano_2012!$C$264:$C$501,D418,Entrada_Dados_Ano_2012!$F$264:$F$501)</f>
        <v>0</v>
      </c>
      <c r="H418" s="40">
        <f>SUMIF(Entrada_Dados_Ano_2012!$C$264:$C$501,D418,Entrada_Dados_Ano_2012!$G$264:$G$501)</f>
        <v>35</v>
      </c>
      <c r="I418" s="40">
        <f>SUMIF(Entrada_Dados_Ano_2012!$C$264:$C$501,D418,Entrada_Dados_Ano_2012!$H$264:$H$501)</f>
        <v>0</v>
      </c>
      <c r="J418" s="40">
        <f>SUMIF(Entrada_Dados_Ano_2012!$C$264:$C$501,D418,Entrada_Dados_Ano_2012!$I$264:$I$501)</f>
        <v>0</v>
      </c>
      <c r="K418" s="40">
        <f>SUMIF(Entrada_Dados_Ano_2012!$C$264:$C$501,D418,Entrada_Dados_Ano_2012!$J$264:$J$501)</f>
        <v>0</v>
      </c>
      <c r="L418" s="40">
        <f>SUMIF(Entrada_Dados_Ano_2012!$C$264:$C$501,D418,Entrada_Dados_Ano_2012!$K$264:$K$501)</f>
        <v>48</v>
      </c>
      <c r="M418" s="40">
        <f>SUMIF(Entrada_Dados_Ano_2012!$C$264:$C$501,D418,Entrada_Dados_Ano_2012!$L$264:$L$501)</f>
        <v>0</v>
      </c>
      <c r="N418" s="40">
        <f>SUMIF(Entrada_Dados_Ano_2012!$C$264:$C$501,D418,Entrada_Dados_Ano_2012!$M$264:$M$501)</f>
        <v>0</v>
      </c>
      <c r="O418" s="40">
        <f>SUMIF(Entrada_Dados_Ano_2012!$C$264:$C$501,D418,Entrada_Dados_Ano_2012!$N$264:$N$501)</f>
        <v>0</v>
      </c>
      <c r="P418" s="40">
        <f>SUMIF(Entrada_Dados_Ano_2012!$C$264:$C$501,D418,Entrada_Dados_Ano_2012!$O$264:$O$501)</f>
        <v>0</v>
      </c>
      <c r="Q418" s="40">
        <f>SUMIF(Entrada_Dados_Ano_2012!$C$264:$C$501,D418,Entrada_Dados_Ano_2012!$P$264:$P$501)</f>
        <v>0</v>
      </c>
      <c r="R418" s="40">
        <f>SUMIF(Entrada_Dados_Ano_2012!$C$264:$C$501,D418,Entrada_Dados_Ano_2012!$Q$264:$Q$501)</f>
        <v>0</v>
      </c>
      <c r="S418" s="40">
        <f>SUMIF(Entrada_Dados_Ano_2012!$C$264:$C$501,D418,Entrada_Dados_Ano_2012!$R$264:$R$501)</f>
        <v>0</v>
      </c>
      <c r="T418" s="145">
        <f>SUMIF(Entrada_Dados_Ano_2012!$C$264:$C$501,D418,Entrada_Dados_Ano_2012!$S$264:$S$501)</f>
        <v>0</v>
      </c>
      <c r="U418" s="142">
        <f>SUMIF(Entrada_Dados_Ano_2012!$C$264:$C$501,D418,Entrada_Dados_Ano_2012!$Y$264:$Y$501)</f>
        <v>0</v>
      </c>
      <c r="V418" s="40">
        <f>SUMIF(Entrada_Dados_Ano_2012!$C$264:$C$501,D418,Entrada_Dados_Ano_2012!$Z$264:$Z$501)</f>
        <v>10</v>
      </c>
      <c r="W418" s="40">
        <f>SUMIF(Entrada_Dados_Ano_2012!$C$264:$C$501,D418,Entrada_Dados_Ano_2012!$AA$264:$AA$501)</f>
        <v>0</v>
      </c>
      <c r="X418" s="40">
        <f>SUMIF(Entrada_Dados_Ano_2012!$C$264:$C$501,D418,Entrada_Dados_Ano_2012!$AB$264:$AB$501)</f>
        <v>35</v>
      </c>
      <c r="Y418" s="40">
        <f>SUMIF(Entrada_Dados_Ano_2012!$C$264:$C$501,D418,Entrada_Dados_Ano_2012!$AC$264:$AC$501)</f>
        <v>0</v>
      </c>
      <c r="Z418" s="40">
        <f>SUMIF(Entrada_Dados_Ano_2012!$C$264:$C$501,D418,Entrada_Dados_Ano_2012!$AD$264:$AD$501)</f>
        <v>0</v>
      </c>
      <c r="AA418" s="40">
        <f>SUMIF(Entrada_Dados_Ano_2012!$C$264:$C$501,D418,Entrada_Dados_Ano_2012!$AE$264:$AE$501)</f>
        <v>0</v>
      </c>
      <c r="AB418" s="40">
        <f>SUMIF(Entrada_Dados_Ano_2012!$C$264:$C$501,D418,Entrada_Dados_Ano_2012!$AF$264:$AF$501)</f>
        <v>48</v>
      </c>
      <c r="AC418" s="40">
        <f>SUMIF(Entrada_Dados_Ano_2012!$C$264:$C$501,D418,Entrada_Dados_Ano_2012!$AG$264:$AG$501)</f>
        <v>0</v>
      </c>
      <c r="AD418" s="40">
        <f>SUMIF(Entrada_Dados_Ano_2012!$C$264:$C$501,D418,Entrada_Dados_Ano_2012!$AH$264:$AH$501)</f>
        <v>0</v>
      </c>
      <c r="AE418" s="40">
        <f>SUMIF(Entrada_Dados_Ano_2012!$C$264:$C$501,D418,Entrada_Dados_Ano_2012!$AI$264:$AI$501)</f>
        <v>0</v>
      </c>
      <c r="AF418" s="40">
        <f>SUMIF(Entrada_Dados_Ano_2012!$C$264:$C$501,D418,Entrada_Dados_Ano_2012!$AJ$264:$AJ$501)</f>
        <v>0</v>
      </c>
      <c r="AG418" s="40">
        <f>SUMIF(Entrada_Dados_Ano_2012!$C$264:$C$501,D418,Entrada_Dados_Ano_2012!$AK$264:$AK$501)</f>
        <v>0</v>
      </c>
      <c r="AH418" s="40">
        <f>SUMIF(Entrada_Dados_Ano_2012!$C$264:$C$501,D418,Entrada_Dados_Ano_2012!$AL$264:$AL$501)</f>
        <v>0</v>
      </c>
      <c r="AI418" s="40">
        <f>SUMIF(Entrada_Dados_Ano_2012!$C$264:$C$501,D418,Entrada_Dados_Ano_2012!$AM$264:$AM$501)</f>
        <v>0</v>
      </c>
      <c r="AJ418" s="145">
        <f>SUMIF(Entrada_Dados_Ano_2012!$C$264:$C$501,D418,Entrada_Dados_Ano_2012!$AN$264:$AN$501)</f>
        <v>0</v>
      </c>
      <c r="AK418" s="142">
        <f>SUMIF(Entrada_Dados_Ano_2012!$C$264:$C$501,D418,Entrada_Dados_Ano_2012!$AT$264:$AT$501)</f>
        <v>0</v>
      </c>
      <c r="AL418" s="40">
        <f>SUMIF(Entrada_Dados_Ano_2012!$C$264:$C$501,D418,Entrada_Dados_Ano_2012!$AU$264:$AU$501)</f>
        <v>198</v>
      </c>
      <c r="AM418" s="40">
        <f>SUMIF(Entrada_Dados_Ano_2012!$C$264:$C$501,D418,Entrada_Dados_Ano_2012!$AV$264:$AV$501)</f>
        <v>0</v>
      </c>
      <c r="AN418" s="40">
        <f>SUMIF(Entrada_Dados_Ano_2012!$C$264:$C$501,D418,Entrada_Dados_Ano_2012!$AW$264:$AW$501)</f>
        <v>52</v>
      </c>
      <c r="AO418" s="40">
        <f>SUMIF(Entrada_Dados_Ano_2012!$C$264:$C$501,D418,Entrada_Dados_Ano_2012!$AX$264:$AX$501)</f>
        <v>0</v>
      </c>
      <c r="AP418" s="40">
        <f>SUMIF(Entrada_Dados_Ano_2012!$C$264:$C$501,D418,Entrada_Dados_Ano_2012!$AY$264:$AY$501)</f>
        <v>0</v>
      </c>
      <c r="AQ418" s="40">
        <f>SUMIF(Entrada_Dados_Ano_2012!$C$264:$C$501,D418,Entrada_Dados_Ano_2012!$AZ$264:$AZ$501)</f>
        <v>0</v>
      </c>
      <c r="AR418" s="40">
        <f>SUMIF(Entrada_Dados_Ano_2012!$C$264:$C$501,D418,Entrada_Dados_Ano_2012!$BA$264:$BA$501)</f>
        <v>1300</v>
      </c>
      <c r="AS418" s="40">
        <f>SUMIF(Entrada_Dados_Ano_2012!$C$264:$C$501,D418,Entrada_Dados_Ano_2012!$BB$264:$BB$501)</f>
        <v>0</v>
      </c>
      <c r="AT418" s="40">
        <f>SUMIF(Entrada_Dados_Ano_2012!$C$264:$C$501,D418,Entrada_Dados_Ano_2012!$BC$264:$BC$501)</f>
        <v>0</v>
      </c>
      <c r="AU418" s="40">
        <f>SUMIF(Entrada_Dados_Ano_2012!$C$264:$C$501,D418,Entrada_Dados_Ano_2012!$BD$264:$BD$501)</f>
        <v>0</v>
      </c>
      <c r="AV418" s="40">
        <f>SUMIF(Entrada_Dados_Ano_2012!$C$264:$C$501,D418,Entrada_Dados_Ano_2012!$BE$264:$BE$501)</f>
        <v>0</v>
      </c>
      <c r="AW418" s="40">
        <f>SUMIF(Entrada_Dados_Ano_2012!$C$264:$C$501,D418,Entrada_Dados_Ano_2012!$BF$264:$BF$501)</f>
        <v>0</v>
      </c>
      <c r="AX418" s="40">
        <f>SUMIF(Entrada_Dados_Ano_2012!$C$264:$C$501,D418,Entrada_Dados_Ano_2012!$BG$264:$BG$501)</f>
        <v>0</v>
      </c>
      <c r="AY418" s="40">
        <f>SUMIF(Entrada_Dados_Ano_2012!$C$264:$C$501,D418,Entrada_Dados_Ano_2012!$BH$264:$BH$501)</f>
        <v>0</v>
      </c>
      <c r="AZ418" s="40">
        <f>SUMIF(Entrada_Dados_Ano_2012!$C$264:$C$501,D418,Entrada_Dados_Ano_2012!$BI$264:$BI$501)</f>
        <v>0</v>
      </c>
      <c r="BA418" s="55"/>
    </row>
    <row r="419" spans="1:53" ht="12.75" customHeight="1" x14ac:dyDescent="0.2">
      <c r="A419" s="123"/>
      <c r="B419" s="124">
        <v>158</v>
      </c>
      <c r="C419" s="121" t="s">
        <v>426</v>
      </c>
      <c r="D419" s="126" t="s">
        <v>200</v>
      </c>
      <c r="E419" s="40">
        <f>SUMIF(Entrada_Dados_Ano_2012!$C$264:$C$501,D419,Entrada_Dados_Ano_2012!$D$264:$D$501)</f>
        <v>0</v>
      </c>
      <c r="F419" s="40">
        <f>SUMIF(Entrada_Dados_Ano_2012!$C$264:$C$501,D419,Entrada_Dados_Ano_2012!$E$264:$E$501)</f>
        <v>80</v>
      </c>
      <c r="G419" s="40">
        <f>SUMIF(Entrada_Dados_Ano_2012!$C$264:$C$501,D419,Entrada_Dados_Ano_2012!$F$264:$F$501)</f>
        <v>0</v>
      </c>
      <c r="H419" s="40">
        <f>SUMIF(Entrada_Dados_Ano_2012!$C$264:$C$501,D419,Entrada_Dados_Ano_2012!$G$264:$G$501)</f>
        <v>70</v>
      </c>
      <c r="I419" s="40">
        <f>SUMIF(Entrada_Dados_Ano_2012!$C$264:$C$501,D419,Entrada_Dados_Ano_2012!$H$264:$H$501)</f>
        <v>5</v>
      </c>
      <c r="J419" s="40">
        <f>SUMIF(Entrada_Dados_Ano_2012!$C$264:$C$501,D419,Entrada_Dados_Ano_2012!$I$264:$I$501)</f>
        <v>10</v>
      </c>
      <c r="K419" s="40">
        <f>SUMIF(Entrada_Dados_Ano_2012!$C$264:$C$501,D419,Entrada_Dados_Ano_2012!$J$264:$J$501)</f>
        <v>20</v>
      </c>
      <c r="L419" s="40">
        <f>SUMIF(Entrada_Dados_Ano_2012!$C$264:$C$501,D419,Entrada_Dados_Ano_2012!$K$264:$K$501)</f>
        <v>105</v>
      </c>
      <c r="M419" s="40">
        <f>SUMIF(Entrada_Dados_Ano_2012!$C$264:$C$501,D419,Entrada_Dados_Ano_2012!$L$264:$L$501)</f>
        <v>0</v>
      </c>
      <c r="N419" s="40">
        <f>SUMIF(Entrada_Dados_Ano_2012!$C$264:$C$501,D419,Entrada_Dados_Ano_2012!$M$264:$M$501)</f>
        <v>0</v>
      </c>
      <c r="O419" s="40">
        <f>SUMIF(Entrada_Dados_Ano_2012!$C$264:$C$501,D419,Entrada_Dados_Ano_2012!$N$264:$N$501)</f>
        <v>0</v>
      </c>
      <c r="P419" s="40">
        <f>SUMIF(Entrada_Dados_Ano_2012!$C$264:$C$501,D419,Entrada_Dados_Ano_2012!$O$264:$O$501)</f>
        <v>0</v>
      </c>
      <c r="Q419" s="40">
        <f>SUMIF(Entrada_Dados_Ano_2012!$C$264:$C$501,D419,Entrada_Dados_Ano_2012!$P$264:$P$501)</f>
        <v>0</v>
      </c>
      <c r="R419" s="40">
        <f>SUMIF(Entrada_Dados_Ano_2012!$C$264:$C$501,D419,Entrada_Dados_Ano_2012!$Q$264:$Q$501)</f>
        <v>0</v>
      </c>
      <c r="S419" s="40">
        <f>SUMIF(Entrada_Dados_Ano_2012!$C$264:$C$501,D419,Entrada_Dados_Ano_2012!$R$264:$R$501)</f>
        <v>110</v>
      </c>
      <c r="T419" s="145">
        <f>SUMIF(Entrada_Dados_Ano_2012!$C$264:$C$501,D419,Entrada_Dados_Ano_2012!$S$264:$S$501)</f>
        <v>0</v>
      </c>
      <c r="U419" s="142">
        <f>SUMIF(Entrada_Dados_Ano_2012!$C$264:$C$501,D419,Entrada_Dados_Ano_2012!$Y$264:$Y$501)</f>
        <v>0</v>
      </c>
      <c r="V419" s="40">
        <f>SUMIF(Entrada_Dados_Ano_2012!$C$264:$C$501,D419,Entrada_Dados_Ano_2012!$Z$264:$Z$501)</f>
        <v>80</v>
      </c>
      <c r="W419" s="40">
        <f>SUMIF(Entrada_Dados_Ano_2012!$C$264:$C$501,D419,Entrada_Dados_Ano_2012!$AA$264:$AA$501)</f>
        <v>0</v>
      </c>
      <c r="X419" s="40">
        <f>SUMIF(Entrada_Dados_Ano_2012!$C$264:$C$501,D419,Entrada_Dados_Ano_2012!$AB$264:$AB$501)</f>
        <v>70</v>
      </c>
      <c r="Y419" s="40">
        <f>SUMIF(Entrada_Dados_Ano_2012!$C$264:$C$501,D419,Entrada_Dados_Ano_2012!$AC$264:$AC$501)</f>
        <v>5</v>
      </c>
      <c r="Z419" s="40">
        <f>SUMIF(Entrada_Dados_Ano_2012!$C$264:$C$501,D419,Entrada_Dados_Ano_2012!$AD$264:$AD$501)</f>
        <v>10</v>
      </c>
      <c r="AA419" s="40">
        <f>SUMIF(Entrada_Dados_Ano_2012!$C$264:$C$501,D419,Entrada_Dados_Ano_2012!$AE$264:$AE$501)</f>
        <v>20</v>
      </c>
      <c r="AB419" s="40">
        <f>SUMIF(Entrada_Dados_Ano_2012!$C$264:$C$501,D419,Entrada_Dados_Ano_2012!$AF$264:$AF$501)</f>
        <v>105</v>
      </c>
      <c r="AC419" s="40">
        <f>SUMIF(Entrada_Dados_Ano_2012!$C$264:$C$501,D419,Entrada_Dados_Ano_2012!$AG$264:$AG$501)</f>
        <v>0</v>
      </c>
      <c r="AD419" s="40">
        <f>SUMIF(Entrada_Dados_Ano_2012!$C$264:$C$501,D419,Entrada_Dados_Ano_2012!$AH$264:$AH$501)</f>
        <v>0</v>
      </c>
      <c r="AE419" s="40">
        <f>SUMIF(Entrada_Dados_Ano_2012!$C$264:$C$501,D419,Entrada_Dados_Ano_2012!$AI$264:$AI$501)</f>
        <v>0</v>
      </c>
      <c r="AF419" s="40">
        <f>SUMIF(Entrada_Dados_Ano_2012!$C$264:$C$501,D419,Entrada_Dados_Ano_2012!$AJ$264:$AJ$501)</f>
        <v>0</v>
      </c>
      <c r="AG419" s="40">
        <f>SUMIF(Entrada_Dados_Ano_2012!$C$264:$C$501,D419,Entrada_Dados_Ano_2012!$AK$264:$AK$501)</f>
        <v>0</v>
      </c>
      <c r="AH419" s="40">
        <f>SUMIF(Entrada_Dados_Ano_2012!$C$264:$C$501,D419,Entrada_Dados_Ano_2012!$AL$264:$AL$501)</f>
        <v>0</v>
      </c>
      <c r="AI419" s="40">
        <f>SUMIF(Entrada_Dados_Ano_2012!$C$264:$C$501,D419,Entrada_Dados_Ano_2012!$AM$264:$AM$501)</f>
        <v>110</v>
      </c>
      <c r="AJ419" s="145">
        <f>SUMIF(Entrada_Dados_Ano_2012!$C$264:$C$501,D419,Entrada_Dados_Ano_2012!$AN$264:$AN$501)</f>
        <v>0</v>
      </c>
      <c r="AK419" s="142">
        <f>SUMIF(Entrada_Dados_Ano_2012!$C$264:$C$501,D419,Entrada_Dados_Ano_2012!$AT$264:$AT$501)</f>
        <v>0</v>
      </c>
      <c r="AL419" s="40">
        <f>SUMIF(Entrada_Dados_Ano_2012!$C$264:$C$501,D419,Entrada_Dados_Ano_2012!$AU$264:$AU$501)</f>
        <v>1860</v>
      </c>
      <c r="AM419" s="40">
        <f>SUMIF(Entrada_Dados_Ano_2012!$C$264:$C$501,D419,Entrada_Dados_Ano_2012!$AV$264:$AV$501)</f>
        <v>0</v>
      </c>
      <c r="AN419" s="40">
        <f>SUMIF(Entrada_Dados_Ano_2012!$C$264:$C$501,D419,Entrada_Dados_Ano_2012!$AW$264:$AW$501)</f>
        <v>180</v>
      </c>
      <c r="AO419" s="40">
        <f>SUMIF(Entrada_Dados_Ano_2012!$C$264:$C$501,D419,Entrada_Dados_Ano_2012!$AX$264:$AX$501)</f>
        <v>50</v>
      </c>
      <c r="AP419" s="40">
        <f>SUMIF(Entrada_Dados_Ano_2012!$C$264:$C$501,D419,Entrada_Dados_Ano_2012!$AY$264:$AY$501)</f>
        <v>10</v>
      </c>
      <c r="AQ419" s="40">
        <f>SUMIF(Entrada_Dados_Ano_2012!$C$264:$C$501,D419,Entrada_Dados_Ano_2012!$AZ$264:$AZ$501)</f>
        <v>300</v>
      </c>
      <c r="AR419" s="40">
        <f>SUMIF(Entrada_Dados_Ano_2012!$C$264:$C$501,D419,Entrada_Dados_Ano_2012!$BA$264:$BA$501)</f>
        <v>1780</v>
      </c>
      <c r="AS419" s="40">
        <f>SUMIF(Entrada_Dados_Ano_2012!$C$264:$C$501,D419,Entrada_Dados_Ano_2012!$BB$264:$BB$501)</f>
        <v>0</v>
      </c>
      <c r="AT419" s="40">
        <f>SUMIF(Entrada_Dados_Ano_2012!$C$264:$C$501,D419,Entrada_Dados_Ano_2012!$BC$264:$BC$501)</f>
        <v>0</v>
      </c>
      <c r="AU419" s="40">
        <f>SUMIF(Entrada_Dados_Ano_2012!$C$264:$C$501,D419,Entrada_Dados_Ano_2012!$BD$264:$BD$501)</f>
        <v>0</v>
      </c>
      <c r="AV419" s="40">
        <f>SUMIF(Entrada_Dados_Ano_2012!$C$264:$C$501,D419,Entrada_Dados_Ano_2012!$BE$264:$BE$501)</f>
        <v>0</v>
      </c>
      <c r="AW419" s="40">
        <f>SUMIF(Entrada_Dados_Ano_2012!$C$264:$C$501,D419,Entrada_Dados_Ano_2012!$BF$264:$BF$501)</f>
        <v>0</v>
      </c>
      <c r="AX419" s="40">
        <f>SUMIF(Entrada_Dados_Ano_2012!$C$264:$C$501,D419,Entrada_Dados_Ano_2012!$BG$264:$BG$501)</f>
        <v>0</v>
      </c>
      <c r="AY419" s="40">
        <f>SUMIF(Entrada_Dados_Ano_2012!$C$264:$C$501,D419,Entrada_Dados_Ano_2012!$BH$264:$BH$501)</f>
        <v>3500</v>
      </c>
      <c r="AZ419" s="40">
        <f>SUMIF(Entrada_Dados_Ano_2012!$C$264:$C$501,D419,Entrada_Dados_Ano_2012!$BI$264:$BI$501)</f>
        <v>0</v>
      </c>
      <c r="BA419" s="55"/>
    </row>
    <row r="420" spans="1:53" ht="12.75" customHeight="1" x14ac:dyDescent="0.2">
      <c r="A420" s="123"/>
      <c r="B420" s="124">
        <v>159</v>
      </c>
      <c r="C420" s="121" t="s">
        <v>427</v>
      </c>
      <c r="D420" s="126" t="s">
        <v>201</v>
      </c>
      <c r="E420" s="40">
        <f>SUMIF(Entrada_Dados_Ano_2012!$C$264:$C$501,D420,Entrada_Dados_Ano_2012!$D$264:$D$501)</f>
        <v>0</v>
      </c>
      <c r="F420" s="40">
        <f>SUMIF(Entrada_Dados_Ano_2012!$C$264:$C$501,D420,Entrada_Dados_Ano_2012!$E$264:$E$501)</f>
        <v>70</v>
      </c>
      <c r="G420" s="40">
        <f>SUMIF(Entrada_Dados_Ano_2012!$C$264:$C$501,D420,Entrada_Dados_Ano_2012!$F$264:$F$501)</f>
        <v>100</v>
      </c>
      <c r="H420" s="40">
        <f>SUMIF(Entrada_Dados_Ano_2012!$C$264:$C$501,D420,Entrada_Dados_Ano_2012!$G$264:$G$501)</f>
        <v>0</v>
      </c>
      <c r="I420" s="40">
        <f>SUMIF(Entrada_Dados_Ano_2012!$C$264:$C$501,D420,Entrada_Dados_Ano_2012!$H$264:$H$501)</f>
        <v>10</v>
      </c>
      <c r="J420" s="40">
        <f>SUMIF(Entrada_Dados_Ano_2012!$C$264:$C$501,D420,Entrada_Dados_Ano_2012!$I$264:$I$501)</f>
        <v>0</v>
      </c>
      <c r="K420" s="40">
        <f>SUMIF(Entrada_Dados_Ano_2012!$C$264:$C$501,D420,Entrada_Dados_Ano_2012!$J$264:$J$501)</f>
        <v>0</v>
      </c>
      <c r="L420" s="40">
        <f>SUMIF(Entrada_Dados_Ano_2012!$C$264:$C$501,D420,Entrada_Dados_Ano_2012!$K$264:$K$501)</f>
        <v>0</v>
      </c>
      <c r="M420" s="40">
        <f>SUMIF(Entrada_Dados_Ano_2012!$C$264:$C$501,D420,Entrada_Dados_Ano_2012!$L$264:$L$501)</f>
        <v>0</v>
      </c>
      <c r="N420" s="40">
        <f>SUMIF(Entrada_Dados_Ano_2012!$C$264:$C$501,D420,Entrada_Dados_Ano_2012!$M$264:$M$501)</f>
        <v>0</v>
      </c>
      <c r="O420" s="40">
        <f>SUMIF(Entrada_Dados_Ano_2012!$C$264:$C$501,D420,Entrada_Dados_Ano_2012!$N$264:$N$501)</f>
        <v>0</v>
      </c>
      <c r="P420" s="40">
        <f>SUMIF(Entrada_Dados_Ano_2012!$C$264:$C$501,D420,Entrada_Dados_Ano_2012!$O$264:$O$501)</f>
        <v>0</v>
      </c>
      <c r="Q420" s="40">
        <f>SUMIF(Entrada_Dados_Ano_2012!$C$264:$C$501,D420,Entrada_Dados_Ano_2012!$P$264:$P$501)</f>
        <v>0</v>
      </c>
      <c r="R420" s="40">
        <f>SUMIF(Entrada_Dados_Ano_2012!$C$264:$C$501,D420,Entrada_Dados_Ano_2012!$Q$264:$Q$501)</f>
        <v>50</v>
      </c>
      <c r="S420" s="40">
        <f>SUMIF(Entrada_Dados_Ano_2012!$C$264:$C$501,D420,Entrada_Dados_Ano_2012!$R$264:$R$501)</f>
        <v>0</v>
      </c>
      <c r="T420" s="145">
        <f>SUMIF(Entrada_Dados_Ano_2012!$C$264:$C$501,D420,Entrada_Dados_Ano_2012!$S$264:$S$501)</f>
        <v>0</v>
      </c>
      <c r="U420" s="142">
        <f>SUMIF(Entrada_Dados_Ano_2012!$C$264:$C$501,D420,Entrada_Dados_Ano_2012!$Y$264:$Y$501)</f>
        <v>0</v>
      </c>
      <c r="V420" s="40">
        <f>SUMIF(Entrada_Dados_Ano_2012!$C$264:$C$501,D420,Entrada_Dados_Ano_2012!$Z$264:$Z$501)</f>
        <v>70</v>
      </c>
      <c r="W420" s="40">
        <f>SUMIF(Entrada_Dados_Ano_2012!$C$264:$C$501,D420,Entrada_Dados_Ano_2012!$AA$264:$AA$501)</f>
        <v>100</v>
      </c>
      <c r="X420" s="40">
        <f>SUMIF(Entrada_Dados_Ano_2012!$C$264:$C$501,D420,Entrada_Dados_Ano_2012!$AB$264:$AB$501)</f>
        <v>0</v>
      </c>
      <c r="Y420" s="40">
        <f>SUMIF(Entrada_Dados_Ano_2012!$C$264:$C$501,D420,Entrada_Dados_Ano_2012!$AC$264:$AC$501)</f>
        <v>10</v>
      </c>
      <c r="Z420" s="40">
        <f>SUMIF(Entrada_Dados_Ano_2012!$C$264:$C$501,D420,Entrada_Dados_Ano_2012!$AD$264:$AD$501)</f>
        <v>0</v>
      </c>
      <c r="AA420" s="40">
        <f>SUMIF(Entrada_Dados_Ano_2012!$C$264:$C$501,D420,Entrada_Dados_Ano_2012!$AE$264:$AE$501)</f>
        <v>0</v>
      </c>
      <c r="AB420" s="40">
        <f>SUMIF(Entrada_Dados_Ano_2012!$C$264:$C$501,D420,Entrada_Dados_Ano_2012!$AF$264:$AF$501)</f>
        <v>0</v>
      </c>
      <c r="AC420" s="40">
        <f>SUMIF(Entrada_Dados_Ano_2012!$C$264:$C$501,D420,Entrada_Dados_Ano_2012!$AG$264:$AG$501)</f>
        <v>0</v>
      </c>
      <c r="AD420" s="40">
        <f>SUMIF(Entrada_Dados_Ano_2012!$C$264:$C$501,D420,Entrada_Dados_Ano_2012!$AH$264:$AH$501)</f>
        <v>0</v>
      </c>
      <c r="AE420" s="40">
        <f>SUMIF(Entrada_Dados_Ano_2012!$C$264:$C$501,D420,Entrada_Dados_Ano_2012!$AI$264:$AI$501)</f>
        <v>0</v>
      </c>
      <c r="AF420" s="40">
        <f>SUMIF(Entrada_Dados_Ano_2012!$C$264:$C$501,D420,Entrada_Dados_Ano_2012!$AJ$264:$AJ$501)</f>
        <v>0</v>
      </c>
      <c r="AG420" s="40">
        <f>SUMIF(Entrada_Dados_Ano_2012!$C$264:$C$501,D420,Entrada_Dados_Ano_2012!$AK$264:$AK$501)</f>
        <v>0</v>
      </c>
      <c r="AH420" s="40">
        <f>SUMIF(Entrada_Dados_Ano_2012!$C$264:$C$501,D420,Entrada_Dados_Ano_2012!$AL$264:$AL$501)</f>
        <v>50</v>
      </c>
      <c r="AI420" s="40">
        <f>SUMIF(Entrada_Dados_Ano_2012!$C$264:$C$501,D420,Entrada_Dados_Ano_2012!$AM$264:$AM$501)</f>
        <v>0</v>
      </c>
      <c r="AJ420" s="145">
        <f>SUMIF(Entrada_Dados_Ano_2012!$C$264:$C$501,D420,Entrada_Dados_Ano_2012!$AN$264:$AN$501)</f>
        <v>0</v>
      </c>
      <c r="AK420" s="142">
        <f>SUMIF(Entrada_Dados_Ano_2012!$C$264:$C$501,D420,Entrada_Dados_Ano_2012!$AT$264:$AT$501)</f>
        <v>0</v>
      </c>
      <c r="AL420" s="40">
        <f>SUMIF(Entrada_Dados_Ano_2012!$C$264:$C$501,D420,Entrada_Dados_Ano_2012!$AU$264:$AU$501)</f>
        <v>630</v>
      </c>
      <c r="AM420" s="40">
        <f>SUMIF(Entrada_Dados_Ano_2012!$C$264:$C$501,D420,Entrada_Dados_Ano_2012!$AV$264:$AV$501)</f>
        <v>300</v>
      </c>
      <c r="AN420" s="40">
        <f>SUMIF(Entrada_Dados_Ano_2012!$C$264:$C$501,D420,Entrada_Dados_Ano_2012!$AW$264:$AW$501)</f>
        <v>0</v>
      </c>
      <c r="AO420" s="40">
        <f>SUMIF(Entrada_Dados_Ano_2012!$C$264:$C$501,D420,Entrada_Dados_Ano_2012!$AX$264:$AX$501)</f>
        <v>100</v>
      </c>
      <c r="AP420" s="40">
        <f>SUMIF(Entrada_Dados_Ano_2012!$C$264:$C$501,D420,Entrada_Dados_Ano_2012!$AY$264:$AY$501)</f>
        <v>0</v>
      </c>
      <c r="AQ420" s="40">
        <f>SUMIF(Entrada_Dados_Ano_2012!$C$264:$C$501,D420,Entrada_Dados_Ano_2012!$AZ$264:$AZ$501)</f>
        <v>0</v>
      </c>
      <c r="AR420" s="40">
        <f>SUMIF(Entrada_Dados_Ano_2012!$C$264:$C$501,D420,Entrada_Dados_Ano_2012!$BA$264:$BA$501)</f>
        <v>0</v>
      </c>
      <c r="AS420" s="40">
        <f>SUMIF(Entrada_Dados_Ano_2012!$C$264:$C$501,D420,Entrada_Dados_Ano_2012!$BB$264:$BB$501)</f>
        <v>0</v>
      </c>
      <c r="AT420" s="40">
        <f>SUMIF(Entrada_Dados_Ano_2012!$C$264:$C$501,D420,Entrada_Dados_Ano_2012!$BC$264:$BC$501)</f>
        <v>0</v>
      </c>
      <c r="AU420" s="40">
        <f>SUMIF(Entrada_Dados_Ano_2012!$C$264:$C$501,D420,Entrada_Dados_Ano_2012!$BD$264:$BD$501)</f>
        <v>0</v>
      </c>
      <c r="AV420" s="40">
        <f>SUMIF(Entrada_Dados_Ano_2012!$C$264:$C$501,D420,Entrada_Dados_Ano_2012!$BE$264:$BE$501)</f>
        <v>0</v>
      </c>
      <c r="AW420" s="40">
        <f>SUMIF(Entrada_Dados_Ano_2012!$C$264:$C$501,D420,Entrada_Dados_Ano_2012!$BF$264:$BF$501)</f>
        <v>0</v>
      </c>
      <c r="AX420" s="40">
        <f>SUMIF(Entrada_Dados_Ano_2012!$C$264:$C$501,D420,Entrada_Dados_Ano_2012!$BG$264:$BG$501)</f>
        <v>500</v>
      </c>
      <c r="AY420" s="40">
        <f>SUMIF(Entrada_Dados_Ano_2012!$C$264:$C$501,D420,Entrada_Dados_Ano_2012!$BH$264:$BH$501)</f>
        <v>0</v>
      </c>
      <c r="AZ420" s="40">
        <f>SUMIF(Entrada_Dados_Ano_2012!$C$264:$C$501,D420,Entrada_Dados_Ano_2012!$BI$264:$BI$501)</f>
        <v>0</v>
      </c>
      <c r="BA420" s="55"/>
    </row>
    <row r="421" spans="1:53" ht="12.75" customHeight="1" x14ac:dyDescent="0.2">
      <c r="A421" s="123"/>
      <c r="B421" s="124">
        <v>160</v>
      </c>
      <c r="C421" s="121" t="s">
        <v>428</v>
      </c>
      <c r="D421" s="126" t="s">
        <v>202</v>
      </c>
      <c r="E421" s="40">
        <f>SUMIF(Entrada_Dados_Ano_2012!$C$264:$C$501,D421,Entrada_Dados_Ano_2012!$D$264:$D$501)</f>
        <v>0</v>
      </c>
      <c r="F421" s="40">
        <f>SUMIF(Entrada_Dados_Ano_2012!$C$264:$C$501,D421,Entrada_Dados_Ano_2012!$E$264:$E$501)</f>
        <v>0</v>
      </c>
      <c r="G421" s="40">
        <f>SUMIF(Entrada_Dados_Ano_2012!$C$264:$C$501,D421,Entrada_Dados_Ano_2012!$F$264:$F$501)</f>
        <v>0</v>
      </c>
      <c r="H421" s="40">
        <f>SUMIF(Entrada_Dados_Ano_2012!$C$264:$C$501,D421,Entrada_Dados_Ano_2012!$G$264:$G$501)</f>
        <v>0</v>
      </c>
      <c r="I421" s="40">
        <f>SUMIF(Entrada_Dados_Ano_2012!$C$264:$C$501,D421,Entrada_Dados_Ano_2012!$H$264:$H$501)</f>
        <v>0</v>
      </c>
      <c r="J421" s="40">
        <f>SUMIF(Entrada_Dados_Ano_2012!$C$264:$C$501,D421,Entrada_Dados_Ano_2012!$I$264:$I$501)</f>
        <v>0</v>
      </c>
      <c r="K421" s="40">
        <f>SUMIF(Entrada_Dados_Ano_2012!$C$264:$C$501,D421,Entrada_Dados_Ano_2012!$J$264:$J$501)</f>
        <v>0</v>
      </c>
      <c r="L421" s="40">
        <f>SUMIF(Entrada_Dados_Ano_2012!$C$264:$C$501,D421,Entrada_Dados_Ano_2012!$K$264:$K$501)</f>
        <v>0</v>
      </c>
      <c r="M421" s="40">
        <f>SUMIF(Entrada_Dados_Ano_2012!$C$264:$C$501,D421,Entrada_Dados_Ano_2012!$L$264:$L$501)</f>
        <v>0</v>
      </c>
      <c r="N421" s="40">
        <f>SUMIF(Entrada_Dados_Ano_2012!$C$264:$C$501,D421,Entrada_Dados_Ano_2012!$M$264:$M$501)</f>
        <v>0</v>
      </c>
      <c r="O421" s="40">
        <f>SUMIF(Entrada_Dados_Ano_2012!$C$264:$C$501,D421,Entrada_Dados_Ano_2012!$N$264:$N$501)</f>
        <v>0</v>
      </c>
      <c r="P421" s="40">
        <f>SUMIF(Entrada_Dados_Ano_2012!$C$264:$C$501,D421,Entrada_Dados_Ano_2012!$O$264:$O$501)</f>
        <v>0</v>
      </c>
      <c r="Q421" s="40">
        <f>SUMIF(Entrada_Dados_Ano_2012!$C$264:$C$501,D421,Entrada_Dados_Ano_2012!$P$264:$P$501)</f>
        <v>0</v>
      </c>
      <c r="R421" s="40">
        <f>SUMIF(Entrada_Dados_Ano_2012!$C$264:$C$501,D421,Entrada_Dados_Ano_2012!$Q$264:$Q$501)</f>
        <v>0</v>
      </c>
      <c r="S421" s="40">
        <f>SUMIF(Entrada_Dados_Ano_2012!$C$264:$C$501,D421,Entrada_Dados_Ano_2012!$R$264:$R$501)</f>
        <v>0</v>
      </c>
      <c r="T421" s="145">
        <f>SUMIF(Entrada_Dados_Ano_2012!$C$264:$C$501,D421,Entrada_Dados_Ano_2012!$S$264:$S$501)</f>
        <v>0</v>
      </c>
      <c r="U421" s="142">
        <f>SUMIF(Entrada_Dados_Ano_2012!$C$264:$C$501,D421,Entrada_Dados_Ano_2012!$Y$264:$Y$501)</f>
        <v>0</v>
      </c>
      <c r="V421" s="40">
        <f>SUMIF(Entrada_Dados_Ano_2012!$C$264:$C$501,D421,Entrada_Dados_Ano_2012!$Z$264:$Z$501)</f>
        <v>0</v>
      </c>
      <c r="W421" s="40">
        <f>SUMIF(Entrada_Dados_Ano_2012!$C$264:$C$501,D421,Entrada_Dados_Ano_2012!$AA$264:$AA$501)</f>
        <v>0</v>
      </c>
      <c r="X421" s="40">
        <f>SUMIF(Entrada_Dados_Ano_2012!$C$264:$C$501,D421,Entrada_Dados_Ano_2012!$AB$264:$AB$501)</f>
        <v>0</v>
      </c>
      <c r="Y421" s="40">
        <f>SUMIF(Entrada_Dados_Ano_2012!$C$264:$C$501,D421,Entrada_Dados_Ano_2012!$AC$264:$AC$501)</f>
        <v>0</v>
      </c>
      <c r="Z421" s="40">
        <f>SUMIF(Entrada_Dados_Ano_2012!$C$264:$C$501,D421,Entrada_Dados_Ano_2012!$AD$264:$AD$501)</f>
        <v>0</v>
      </c>
      <c r="AA421" s="40">
        <f>SUMIF(Entrada_Dados_Ano_2012!$C$264:$C$501,D421,Entrada_Dados_Ano_2012!$AE$264:$AE$501)</f>
        <v>0</v>
      </c>
      <c r="AB421" s="40">
        <f>SUMIF(Entrada_Dados_Ano_2012!$C$264:$C$501,D421,Entrada_Dados_Ano_2012!$AF$264:$AF$501)</f>
        <v>0</v>
      </c>
      <c r="AC421" s="40">
        <f>SUMIF(Entrada_Dados_Ano_2012!$C$264:$C$501,D421,Entrada_Dados_Ano_2012!$AG$264:$AG$501)</f>
        <v>0</v>
      </c>
      <c r="AD421" s="40">
        <f>SUMIF(Entrada_Dados_Ano_2012!$C$264:$C$501,D421,Entrada_Dados_Ano_2012!$AH$264:$AH$501)</f>
        <v>0</v>
      </c>
      <c r="AE421" s="40">
        <f>SUMIF(Entrada_Dados_Ano_2012!$C$264:$C$501,D421,Entrada_Dados_Ano_2012!$AI$264:$AI$501)</f>
        <v>0</v>
      </c>
      <c r="AF421" s="40">
        <f>SUMIF(Entrada_Dados_Ano_2012!$C$264:$C$501,D421,Entrada_Dados_Ano_2012!$AJ$264:$AJ$501)</f>
        <v>0</v>
      </c>
      <c r="AG421" s="40">
        <f>SUMIF(Entrada_Dados_Ano_2012!$C$264:$C$501,D421,Entrada_Dados_Ano_2012!$AK$264:$AK$501)</f>
        <v>0</v>
      </c>
      <c r="AH421" s="40">
        <f>SUMIF(Entrada_Dados_Ano_2012!$C$264:$C$501,D421,Entrada_Dados_Ano_2012!$AL$264:$AL$501)</f>
        <v>0</v>
      </c>
      <c r="AI421" s="40">
        <f>SUMIF(Entrada_Dados_Ano_2012!$C$264:$C$501,D421,Entrada_Dados_Ano_2012!$AM$264:$AM$501)</f>
        <v>0</v>
      </c>
      <c r="AJ421" s="145">
        <f>SUMIF(Entrada_Dados_Ano_2012!$C$264:$C$501,D421,Entrada_Dados_Ano_2012!$AN$264:$AN$501)</f>
        <v>0</v>
      </c>
      <c r="AK421" s="142">
        <f>SUMIF(Entrada_Dados_Ano_2012!$C$264:$C$501,D421,Entrada_Dados_Ano_2012!$AT$264:$AT$501)</f>
        <v>0</v>
      </c>
      <c r="AL421" s="40">
        <f>SUMIF(Entrada_Dados_Ano_2012!$C$264:$C$501,D421,Entrada_Dados_Ano_2012!$AU$264:$AU$501)</f>
        <v>0</v>
      </c>
      <c r="AM421" s="40">
        <f>SUMIF(Entrada_Dados_Ano_2012!$C$264:$C$501,D421,Entrada_Dados_Ano_2012!$AV$264:$AV$501)</f>
        <v>0</v>
      </c>
      <c r="AN421" s="40">
        <f>SUMIF(Entrada_Dados_Ano_2012!$C$264:$C$501,D421,Entrada_Dados_Ano_2012!$AW$264:$AW$501)</f>
        <v>0</v>
      </c>
      <c r="AO421" s="40">
        <f>SUMIF(Entrada_Dados_Ano_2012!$C$264:$C$501,D421,Entrada_Dados_Ano_2012!$AX$264:$AX$501)</f>
        <v>0</v>
      </c>
      <c r="AP421" s="40">
        <f>SUMIF(Entrada_Dados_Ano_2012!$C$264:$C$501,D421,Entrada_Dados_Ano_2012!$AY$264:$AY$501)</f>
        <v>0</v>
      </c>
      <c r="AQ421" s="40">
        <f>SUMIF(Entrada_Dados_Ano_2012!$C$264:$C$501,D421,Entrada_Dados_Ano_2012!$AZ$264:$AZ$501)</f>
        <v>0</v>
      </c>
      <c r="AR421" s="40">
        <f>SUMIF(Entrada_Dados_Ano_2012!$C$264:$C$501,D421,Entrada_Dados_Ano_2012!$BA$264:$BA$501)</f>
        <v>0</v>
      </c>
      <c r="AS421" s="40">
        <f>SUMIF(Entrada_Dados_Ano_2012!$C$264:$C$501,D421,Entrada_Dados_Ano_2012!$BB$264:$BB$501)</f>
        <v>0</v>
      </c>
      <c r="AT421" s="40">
        <f>SUMIF(Entrada_Dados_Ano_2012!$C$264:$C$501,D421,Entrada_Dados_Ano_2012!$BC$264:$BC$501)</f>
        <v>0</v>
      </c>
      <c r="AU421" s="40">
        <f>SUMIF(Entrada_Dados_Ano_2012!$C$264:$C$501,D421,Entrada_Dados_Ano_2012!$BD$264:$BD$501)</f>
        <v>0</v>
      </c>
      <c r="AV421" s="40">
        <f>SUMIF(Entrada_Dados_Ano_2012!$C$264:$C$501,D421,Entrada_Dados_Ano_2012!$BE$264:$BE$501)</f>
        <v>0</v>
      </c>
      <c r="AW421" s="40">
        <f>SUMIF(Entrada_Dados_Ano_2012!$C$264:$C$501,D421,Entrada_Dados_Ano_2012!$BF$264:$BF$501)</f>
        <v>0</v>
      </c>
      <c r="AX421" s="40">
        <f>SUMIF(Entrada_Dados_Ano_2012!$C$264:$C$501,D421,Entrada_Dados_Ano_2012!$BG$264:$BG$501)</f>
        <v>0</v>
      </c>
      <c r="AY421" s="40">
        <f>SUMIF(Entrada_Dados_Ano_2012!$C$264:$C$501,D421,Entrada_Dados_Ano_2012!$BH$264:$BH$501)</f>
        <v>0</v>
      </c>
      <c r="AZ421" s="40">
        <f>SUMIF(Entrada_Dados_Ano_2012!$C$264:$C$501,D421,Entrada_Dados_Ano_2012!$BI$264:$BI$501)</f>
        <v>0</v>
      </c>
      <c r="BA421" s="55"/>
    </row>
    <row r="422" spans="1:53" ht="12.75" customHeight="1" x14ac:dyDescent="0.2">
      <c r="A422" s="123"/>
      <c r="B422" s="124">
        <v>161</v>
      </c>
      <c r="C422" s="121" t="s">
        <v>429</v>
      </c>
      <c r="D422" s="126" t="s">
        <v>203</v>
      </c>
      <c r="E422" s="40">
        <f>SUMIF(Entrada_Dados_Ano_2012!$C$264:$C$501,D422,Entrada_Dados_Ano_2012!$D$264:$D$501)</f>
        <v>0</v>
      </c>
      <c r="F422" s="40">
        <f>SUMIF(Entrada_Dados_Ano_2012!$C$264:$C$501,D422,Entrada_Dados_Ano_2012!$E$264:$E$501)</f>
        <v>0</v>
      </c>
      <c r="G422" s="40">
        <f>SUMIF(Entrada_Dados_Ano_2012!$C$264:$C$501,D422,Entrada_Dados_Ano_2012!$F$264:$F$501)</f>
        <v>0</v>
      </c>
      <c r="H422" s="40">
        <f>SUMIF(Entrada_Dados_Ano_2012!$C$264:$C$501,D422,Entrada_Dados_Ano_2012!$G$264:$G$501)</f>
        <v>0</v>
      </c>
      <c r="I422" s="40">
        <f>SUMIF(Entrada_Dados_Ano_2012!$C$264:$C$501,D422,Entrada_Dados_Ano_2012!$H$264:$H$501)</f>
        <v>0</v>
      </c>
      <c r="J422" s="40">
        <f>SUMIF(Entrada_Dados_Ano_2012!$C$264:$C$501,D422,Entrada_Dados_Ano_2012!$I$264:$I$501)</f>
        <v>0</v>
      </c>
      <c r="K422" s="40">
        <f>SUMIF(Entrada_Dados_Ano_2012!$C$264:$C$501,D422,Entrada_Dados_Ano_2012!$J$264:$J$501)</f>
        <v>0</v>
      </c>
      <c r="L422" s="40">
        <f>SUMIF(Entrada_Dados_Ano_2012!$C$264:$C$501,D422,Entrada_Dados_Ano_2012!$K$264:$K$501)</f>
        <v>0</v>
      </c>
      <c r="M422" s="40">
        <f>SUMIF(Entrada_Dados_Ano_2012!$C$264:$C$501,D422,Entrada_Dados_Ano_2012!$L$264:$L$501)</f>
        <v>0</v>
      </c>
      <c r="N422" s="40">
        <f>SUMIF(Entrada_Dados_Ano_2012!$C$264:$C$501,D422,Entrada_Dados_Ano_2012!$M$264:$M$501)</f>
        <v>0</v>
      </c>
      <c r="O422" s="40">
        <f>SUMIF(Entrada_Dados_Ano_2012!$C$264:$C$501,D422,Entrada_Dados_Ano_2012!$N$264:$N$501)</f>
        <v>0</v>
      </c>
      <c r="P422" s="40">
        <f>SUMIF(Entrada_Dados_Ano_2012!$C$264:$C$501,D422,Entrada_Dados_Ano_2012!$O$264:$O$501)</f>
        <v>0</v>
      </c>
      <c r="Q422" s="40">
        <f>SUMIF(Entrada_Dados_Ano_2012!$C$264:$C$501,D422,Entrada_Dados_Ano_2012!$P$264:$P$501)</f>
        <v>0</v>
      </c>
      <c r="R422" s="40">
        <f>SUMIF(Entrada_Dados_Ano_2012!$C$264:$C$501,D422,Entrada_Dados_Ano_2012!$Q$264:$Q$501)</f>
        <v>0</v>
      </c>
      <c r="S422" s="40">
        <f>SUMIF(Entrada_Dados_Ano_2012!$C$264:$C$501,D422,Entrada_Dados_Ano_2012!$R$264:$R$501)</f>
        <v>0</v>
      </c>
      <c r="T422" s="145">
        <f>SUMIF(Entrada_Dados_Ano_2012!$C$264:$C$501,D422,Entrada_Dados_Ano_2012!$S$264:$S$501)</f>
        <v>0</v>
      </c>
      <c r="U422" s="142">
        <f>SUMIF(Entrada_Dados_Ano_2012!$C$264:$C$501,D422,Entrada_Dados_Ano_2012!$Y$264:$Y$501)</f>
        <v>0</v>
      </c>
      <c r="V422" s="40">
        <f>SUMIF(Entrada_Dados_Ano_2012!$C$264:$C$501,D422,Entrada_Dados_Ano_2012!$Z$264:$Z$501)</f>
        <v>0</v>
      </c>
      <c r="W422" s="40">
        <f>SUMIF(Entrada_Dados_Ano_2012!$C$264:$C$501,D422,Entrada_Dados_Ano_2012!$AA$264:$AA$501)</f>
        <v>0</v>
      </c>
      <c r="X422" s="40">
        <f>SUMIF(Entrada_Dados_Ano_2012!$C$264:$C$501,D422,Entrada_Dados_Ano_2012!$AB$264:$AB$501)</f>
        <v>0</v>
      </c>
      <c r="Y422" s="40">
        <f>SUMIF(Entrada_Dados_Ano_2012!$C$264:$C$501,D422,Entrada_Dados_Ano_2012!$AC$264:$AC$501)</f>
        <v>0</v>
      </c>
      <c r="Z422" s="40">
        <f>SUMIF(Entrada_Dados_Ano_2012!$C$264:$C$501,D422,Entrada_Dados_Ano_2012!$AD$264:$AD$501)</f>
        <v>0</v>
      </c>
      <c r="AA422" s="40">
        <f>SUMIF(Entrada_Dados_Ano_2012!$C$264:$C$501,D422,Entrada_Dados_Ano_2012!$AE$264:$AE$501)</f>
        <v>0</v>
      </c>
      <c r="AB422" s="40">
        <f>SUMIF(Entrada_Dados_Ano_2012!$C$264:$C$501,D422,Entrada_Dados_Ano_2012!$AF$264:$AF$501)</f>
        <v>0</v>
      </c>
      <c r="AC422" s="40">
        <f>SUMIF(Entrada_Dados_Ano_2012!$C$264:$C$501,D422,Entrada_Dados_Ano_2012!$AG$264:$AG$501)</f>
        <v>0</v>
      </c>
      <c r="AD422" s="40">
        <f>SUMIF(Entrada_Dados_Ano_2012!$C$264:$C$501,D422,Entrada_Dados_Ano_2012!$AH$264:$AH$501)</f>
        <v>0</v>
      </c>
      <c r="AE422" s="40">
        <f>SUMIF(Entrada_Dados_Ano_2012!$C$264:$C$501,D422,Entrada_Dados_Ano_2012!$AI$264:$AI$501)</f>
        <v>0</v>
      </c>
      <c r="AF422" s="40">
        <f>SUMIF(Entrada_Dados_Ano_2012!$C$264:$C$501,D422,Entrada_Dados_Ano_2012!$AJ$264:$AJ$501)</f>
        <v>0</v>
      </c>
      <c r="AG422" s="40">
        <f>SUMIF(Entrada_Dados_Ano_2012!$C$264:$C$501,D422,Entrada_Dados_Ano_2012!$AK$264:$AK$501)</f>
        <v>0</v>
      </c>
      <c r="AH422" s="40">
        <f>SUMIF(Entrada_Dados_Ano_2012!$C$264:$C$501,D422,Entrada_Dados_Ano_2012!$AL$264:$AL$501)</f>
        <v>0</v>
      </c>
      <c r="AI422" s="40">
        <f>SUMIF(Entrada_Dados_Ano_2012!$C$264:$C$501,D422,Entrada_Dados_Ano_2012!$AM$264:$AM$501)</f>
        <v>0</v>
      </c>
      <c r="AJ422" s="145">
        <f>SUMIF(Entrada_Dados_Ano_2012!$C$264:$C$501,D422,Entrada_Dados_Ano_2012!$AN$264:$AN$501)</f>
        <v>0</v>
      </c>
      <c r="AK422" s="142">
        <f>SUMIF(Entrada_Dados_Ano_2012!$C$264:$C$501,D422,Entrada_Dados_Ano_2012!$AT$264:$AT$501)</f>
        <v>0</v>
      </c>
      <c r="AL422" s="40">
        <f>SUMIF(Entrada_Dados_Ano_2012!$C$264:$C$501,D422,Entrada_Dados_Ano_2012!$AU$264:$AU$501)</f>
        <v>0</v>
      </c>
      <c r="AM422" s="40">
        <f>SUMIF(Entrada_Dados_Ano_2012!$C$264:$C$501,D422,Entrada_Dados_Ano_2012!$AV$264:$AV$501)</f>
        <v>0</v>
      </c>
      <c r="AN422" s="40">
        <f>SUMIF(Entrada_Dados_Ano_2012!$C$264:$C$501,D422,Entrada_Dados_Ano_2012!$AW$264:$AW$501)</f>
        <v>0</v>
      </c>
      <c r="AO422" s="40">
        <f>SUMIF(Entrada_Dados_Ano_2012!$C$264:$C$501,D422,Entrada_Dados_Ano_2012!$AX$264:$AX$501)</f>
        <v>0</v>
      </c>
      <c r="AP422" s="40">
        <f>SUMIF(Entrada_Dados_Ano_2012!$C$264:$C$501,D422,Entrada_Dados_Ano_2012!$AY$264:$AY$501)</f>
        <v>0</v>
      </c>
      <c r="AQ422" s="40">
        <f>SUMIF(Entrada_Dados_Ano_2012!$C$264:$C$501,D422,Entrada_Dados_Ano_2012!$AZ$264:$AZ$501)</f>
        <v>0</v>
      </c>
      <c r="AR422" s="40">
        <f>SUMIF(Entrada_Dados_Ano_2012!$C$264:$C$501,D422,Entrada_Dados_Ano_2012!$BA$264:$BA$501)</f>
        <v>0</v>
      </c>
      <c r="AS422" s="40">
        <f>SUMIF(Entrada_Dados_Ano_2012!$C$264:$C$501,D422,Entrada_Dados_Ano_2012!$BB$264:$BB$501)</f>
        <v>0</v>
      </c>
      <c r="AT422" s="40">
        <f>SUMIF(Entrada_Dados_Ano_2012!$C$264:$C$501,D422,Entrada_Dados_Ano_2012!$BC$264:$BC$501)</f>
        <v>0</v>
      </c>
      <c r="AU422" s="40">
        <f>SUMIF(Entrada_Dados_Ano_2012!$C$264:$C$501,D422,Entrada_Dados_Ano_2012!$BD$264:$BD$501)</f>
        <v>0</v>
      </c>
      <c r="AV422" s="40">
        <f>SUMIF(Entrada_Dados_Ano_2012!$C$264:$C$501,D422,Entrada_Dados_Ano_2012!$BE$264:$BE$501)</f>
        <v>0</v>
      </c>
      <c r="AW422" s="40">
        <f>SUMIF(Entrada_Dados_Ano_2012!$C$264:$C$501,D422,Entrada_Dados_Ano_2012!$BF$264:$BF$501)</f>
        <v>0</v>
      </c>
      <c r="AX422" s="40">
        <f>SUMIF(Entrada_Dados_Ano_2012!$C$264:$C$501,D422,Entrada_Dados_Ano_2012!$BG$264:$BG$501)</f>
        <v>0</v>
      </c>
      <c r="AY422" s="40">
        <f>SUMIF(Entrada_Dados_Ano_2012!$C$264:$C$501,D422,Entrada_Dados_Ano_2012!$BH$264:$BH$501)</f>
        <v>0</v>
      </c>
      <c r="AZ422" s="40">
        <f>SUMIF(Entrada_Dados_Ano_2012!$C$264:$C$501,D422,Entrada_Dados_Ano_2012!$BI$264:$BI$501)</f>
        <v>0</v>
      </c>
      <c r="BA422" s="55"/>
    </row>
    <row r="423" spans="1:53" ht="12.75" customHeight="1" x14ac:dyDescent="0.2">
      <c r="A423" s="123"/>
      <c r="B423" s="124">
        <v>162</v>
      </c>
      <c r="C423" s="121" t="s">
        <v>430</v>
      </c>
      <c r="D423" s="126" t="s">
        <v>204</v>
      </c>
      <c r="E423" s="40">
        <f>SUMIF(Entrada_Dados_Ano_2012!$C$264:$C$501,D423,Entrada_Dados_Ano_2012!$D$264:$D$501)</f>
        <v>0</v>
      </c>
      <c r="F423" s="40">
        <f>SUMIF(Entrada_Dados_Ano_2012!$C$264:$C$501,D423,Entrada_Dados_Ano_2012!$E$264:$E$501)</f>
        <v>0</v>
      </c>
      <c r="G423" s="40">
        <f>SUMIF(Entrada_Dados_Ano_2012!$C$264:$C$501,D423,Entrada_Dados_Ano_2012!$F$264:$F$501)</f>
        <v>207</v>
      </c>
      <c r="H423" s="40">
        <f>SUMIF(Entrada_Dados_Ano_2012!$C$264:$C$501,D423,Entrada_Dados_Ano_2012!$G$264:$G$501)</f>
        <v>0</v>
      </c>
      <c r="I423" s="40">
        <f>SUMIF(Entrada_Dados_Ano_2012!$C$264:$C$501,D423,Entrada_Dados_Ano_2012!$H$264:$H$501)</f>
        <v>0</v>
      </c>
      <c r="J423" s="40">
        <f>SUMIF(Entrada_Dados_Ano_2012!$C$264:$C$501,D423,Entrada_Dados_Ano_2012!$I$264:$I$501)</f>
        <v>0</v>
      </c>
      <c r="K423" s="40">
        <f>SUMIF(Entrada_Dados_Ano_2012!$C$264:$C$501,D423,Entrada_Dados_Ano_2012!$J$264:$J$501)</f>
        <v>0</v>
      </c>
      <c r="L423" s="40">
        <f>SUMIF(Entrada_Dados_Ano_2012!$C$264:$C$501,D423,Entrada_Dados_Ano_2012!$K$264:$K$501)</f>
        <v>0</v>
      </c>
      <c r="M423" s="40">
        <f>SUMIF(Entrada_Dados_Ano_2012!$C$264:$C$501,D423,Entrada_Dados_Ano_2012!$L$264:$L$501)</f>
        <v>0</v>
      </c>
      <c r="N423" s="40">
        <f>SUMIF(Entrada_Dados_Ano_2012!$C$264:$C$501,D423,Entrada_Dados_Ano_2012!$M$264:$M$501)</f>
        <v>0</v>
      </c>
      <c r="O423" s="40">
        <f>SUMIF(Entrada_Dados_Ano_2012!$C$264:$C$501,D423,Entrada_Dados_Ano_2012!$N$264:$N$501)</f>
        <v>0</v>
      </c>
      <c r="P423" s="40">
        <f>SUMIF(Entrada_Dados_Ano_2012!$C$264:$C$501,D423,Entrada_Dados_Ano_2012!$O$264:$O$501)</f>
        <v>0</v>
      </c>
      <c r="Q423" s="40">
        <f>SUMIF(Entrada_Dados_Ano_2012!$C$264:$C$501,D423,Entrada_Dados_Ano_2012!$P$264:$P$501)</f>
        <v>0</v>
      </c>
      <c r="R423" s="40">
        <f>SUMIF(Entrada_Dados_Ano_2012!$C$264:$C$501,D423,Entrada_Dados_Ano_2012!$Q$264:$Q$501)</f>
        <v>0</v>
      </c>
      <c r="S423" s="40">
        <f>SUMIF(Entrada_Dados_Ano_2012!$C$264:$C$501,D423,Entrada_Dados_Ano_2012!$R$264:$R$501)</f>
        <v>0</v>
      </c>
      <c r="T423" s="145">
        <f>SUMIF(Entrada_Dados_Ano_2012!$C$264:$C$501,D423,Entrada_Dados_Ano_2012!$S$264:$S$501)</f>
        <v>0</v>
      </c>
      <c r="U423" s="142">
        <f>SUMIF(Entrada_Dados_Ano_2012!$C$264:$C$501,D423,Entrada_Dados_Ano_2012!$Y$264:$Y$501)</f>
        <v>0</v>
      </c>
      <c r="V423" s="40">
        <f>SUMIF(Entrada_Dados_Ano_2012!$C$264:$C$501,D423,Entrada_Dados_Ano_2012!$Z$264:$Z$501)</f>
        <v>0</v>
      </c>
      <c r="W423" s="40">
        <f>SUMIF(Entrada_Dados_Ano_2012!$C$264:$C$501,D423,Entrada_Dados_Ano_2012!$AA$264:$AA$501)</f>
        <v>207</v>
      </c>
      <c r="X423" s="40">
        <f>SUMIF(Entrada_Dados_Ano_2012!$C$264:$C$501,D423,Entrada_Dados_Ano_2012!$AB$264:$AB$501)</f>
        <v>0</v>
      </c>
      <c r="Y423" s="40">
        <f>SUMIF(Entrada_Dados_Ano_2012!$C$264:$C$501,D423,Entrada_Dados_Ano_2012!$AC$264:$AC$501)</f>
        <v>0</v>
      </c>
      <c r="Z423" s="40">
        <f>SUMIF(Entrada_Dados_Ano_2012!$C$264:$C$501,D423,Entrada_Dados_Ano_2012!$AD$264:$AD$501)</f>
        <v>0</v>
      </c>
      <c r="AA423" s="40">
        <f>SUMIF(Entrada_Dados_Ano_2012!$C$264:$C$501,D423,Entrada_Dados_Ano_2012!$AE$264:$AE$501)</f>
        <v>0</v>
      </c>
      <c r="AB423" s="40">
        <f>SUMIF(Entrada_Dados_Ano_2012!$C$264:$C$501,D423,Entrada_Dados_Ano_2012!$AF$264:$AF$501)</f>
        <v>0</v>
      </c>
      <c r="AC423" s="40">
        <f>SUMIF(Entrada_Dados_Ano_2012!$C$264:$C$501,D423,Entrada_Dados_Ano_2012!$AG$264:$AG$501)</f>
        <v>0</v>
      </c>
      <c r="AD423" s="40">
        <f>SUMIF(Entrada_Dados_Ano_2012!$C$264:$C$501,D423,Entrada_Dados_Ano_2012!$AH$264:$AH$501)</f>
        <v>0</v>
      </c>
      <c r="AE423" s="40">
        <f>SUMIF(Entrada_Dados_Ano_2012!$C$264:$C$501,D423,Entrada_Dados_Ano_2012!$AI$264:$AI$501)</f>
        <v>0</v>
      </c>
      <c r="AF423" s="40">
        <f>SUMIF(Entrada_Dados_Ano_2012!$C$264:$C$501,D423,Entrada_Dados_Ano_2012!$AJ$264:$AJ$501)</f>
        <v>0</v>
      </c>
      <c r="AG423" s="40">
        <f>SUMIF(Entrada_Dados_Ano_2012!$C$264:$C$501,D423,Entrada_Dados_Ano_2012!$AK$264:$AK$501)</f>
        <v>0</v>
      </c>
      <c r="AH423" s="40">
        <f>SUMIF(Entrada_Dados_Ano_2012!$C$264:$C$501,D423,Entrada_Dados_Ano_2012!$AL$264:$AL$501)</f>
        <v>0</v>
      </c>
      <c r="AI423" s="40">
        <f>SUMIF(Entrada_Dados_Ano_2012!$C$264:$C$501,D423,Entrada_Dados_Ano_2012!$AM$264:$AM$501)</f>
        <v>0</v>
      </c>
      <c r="AJ423" s="145">
        <f>SUMIF(Entrada_Dados_Ano_2012!$C$264:$C$501,D423,Entrada_Dados_Ano_2012!$AN$264:$AN$501)</f>
        <v>0</v>
      </c>
      <c r="AK423" s="142">
        <f>SUMIF(Entrada_Dados_Ano_2012!$C$264:$C$501,D423,Entrada_Dados_Ano_2012!$AT$264:$AT$501)</f>
        <v>0</v>
      </c>
      <c r="AL423" s="40">
        <f>SUMIF(Entrada_Dados_Ano_2012!$C$264:$C$501,D423,Entrada_Dados_Ano_2012!$AU$264:$AU$501)</f>
        <v>0</v>
      </c>
      <c r="AM423" s="40">
        <f>SUMIF(Entrada_Dados_Ano_2012!$C$264:$C$501,D423,Entrada_Dados_Ano_2012!$AV$264:$AV$501)</f>
        <v>551</v>
      </c>
      <c r="AN423" s="40">
        <f>SUMIF(Entrada_Dados_Ano_2012!$C$264:$C$501,D423,Entrada_Dados_Ano_2012!$AW$264:$AW$501)</f>
        <v>0</v>
      </c>
      <c r="AO423" s="40">
        <f>SUMIF(Entrada_Dados_Ano_2012!$C$264:$C$501,D423,Entrada_Dados_Ano_2012!$AX$264:$AX$501)</f>
        <v>0</v>
      </c>
      <c r="AP423" s="40">
        <f>SUMIF(Entrada_Dados_Ano_2012!$C$264:$C$501,D423,Entrada_Dados_Ano_2012!$AY$264:$AY$501)</f>
        <v>0</v>
      </c>
      <c r="AQ423" s="40">
        <f>SUMIF(Entrada_Dados_Ano_2012!$C$264:$C$501,D423,Entrada_Dados_Ano_2012!$AZ$264:$AZ$501)</f>
        <v>0</v>
      </c>
      <c r="AR423" s="40">
        <f>SUMIF(Entrada_Dados_Ano_2012!$C$264:$C$501,D423,Entrada_Dados_Ano_2012!$BA$264:$BA$501)</f>
        <v>0</v>
      </c>
      <c r="AS423" s="40">
        <f>SUMIF(Entrada_Dados_Ano_2012!$C$264:$C$501,D423,Entrada_Dados_Ano_2012!$BB$264:$BB$501)</f>
        <v>0</v>
      </c>
      <c r="AT423" s="40">
        <f>SUMIF(Entrada_Dados_Ano_2012!$C$264:$C$501,D423,Entrada_Dados_Ano_2012!$BC$264:$BC$501)</f>
        <v>0</v>
      </c>
      <c r="AU423" s="40">
        <f>SUMIF(Entrada_Dados_Ano_2012!$C$264:$C$501,D423,Entrada_Dados_Ano_2012!$BD$264:$BD$501)</f>
        <v>0</v>
      </c>
      <c r="AV423" s="40">
        <f>SUMIF(Entrada_Dados_Ano_2012!$C$264:$C$501,D423,Entrada_Dados_Ano_2012!$BE$264:$BE$501)</f>
        <v>0</v>
      </c>
      <c r="AW423" s="40">
        <f>SUMIF(Entrada_Dados_Ano_2012!$C$264:$C$501,D423,Entrada_Dados_Ano_2012!$BF$264:$BF$501)</f>
        <v>0</v>
      </c>
      <c r="AX423" s="40">
        <f>SUMIF(Entrada_Dados_Ano_2012!$C$264:$C$501,D423,Entrada_Dados_Ano_2012!$BG$264:$BG$501)</f>
        <v>0</v>
      </c>
      <c r="AY423" s="40">
        <f>SUMIF(Entrada_Dados_Ano_2012!$C$264:$C$501,D423,Entrada_Dados_Ano_2012!$BH$264:$BH$501)</f>
        <v>0</v>
      </c>
      <c r="AZ423" s="40">
        <f>SUMIF(Entrada_Dados_Ano_2012!$C$264:$C$501,D423,Entrada_Dados_Ano_2012!$BI$264:$BI$501)</f>
        <v>0</v>
      </c>
      <c r="BA423" s="55"/>
    </row>
    <row r="424" spans="1:53" ht="12.75" customHeight="1" x14ac:dyDescent="0.2">
      <c r="A424" s="123"/>
      <c r="B424" s="124">
        <v>163</v>
      </c>
      <c r="C424" s="121" t="s">
        <v>431</v>
      </c>
      <c r="D424" s="126" t="s">
        <v>205</v>
      </c>
      <c r="E424" s="40">
        <f>SUMIF(Entrada_Dados_Ano_2012!$C$264:$C$501,D424,Entrada_Dados_Ano_2012!$D$264:$D$501)</f>
        <v>0</v>
      </c>
      <c r="F424" s="40">
        <f>SUMIF(Entrada_Dados_Ano_2012!$C$264:$C$501,D424,Entrada_Dados_Ano_2012!$E$264:$E$501)</f>
        <v>0</v>
      </c>
      <c r="G424" s="40">
        <f>SUMIF(Entrada_Dados_Ano_2012!$C$264:$C$501,D424,Entrada_Dados_Ano_2012!$F$264:$F$501)</f>
        <v>0</v>
      </c>
      <c r="H424" s="40">
        <f>SUMIF(Entrada_Dados_Ano_2012!$C$264:$C$501,D424,Entrada_Dados_Ano_2012!$G$264:$G$501)</f>
        <v>0</v>
      </c>
      <c r="I424" s="40">
        <f>SUMIF(Entrada_Dados_Ano_2012!$C$264:$C$501,D424,Entrada_Dados_Ano_2012!$H$264:$H$501)</f>
        <v>0</v>
      </c>
      <c r="J424" s="40">
        <f>SUMIF(Entrada_Dados_Ano_2012!$C$264:$C$501,D424,Entrada_Dados_Ano_2012!$I$264:$I$501)</f>
        <v>0</v>
      </c>
      <c r="K424" s="40">
        <f>SUMIF(Entrada_Dados_Ano_2012!$C$264:$C$501,D424,Entrada_Dados_Ano_2012!$J$264:$J$501)</f>
        <v>0</v>
      </c>
      <c r="L424" s="40">
        <f>SUMIF(Entrada_Dados_Ano_2012!$C$264:$C$501,D424,Entrada_Dados_Ano_2012!$K$264:$K$501)</f>
        <v>0</v>
      </c>
      <c r="M424" s="40">
        <f>SUMIF(Entrada_Dados_Ano_2012!$C$264:$C$501,D424,Entrada_Dados_Ano_2012!$L$264:$L$501)</f>
        <v>0</v>
      </c>
      <c r="N424" s="40">
        <f>SUMIF(Entrada_Dados_Ano_2012!$C$264:$C$501,D424,Entrada_Dados_Ano_2012!$M$264:$M$501)</f>
        <v>0</v>
      </c>
      <c r="O424" s="40">
        <f>SUMIF(Entrada_Dados_Ano_2012!$C$264:$C$501,D424,Entrada_Dados_Ano_2012!$N$264:$N$501)</f>
        <v>0</v>
      </c>
      <c r="P424" s="40">
        <f>SUMIF(Entrada_Dados_Ano_2012!$C$264:$C$501,D424,Entrada_Dados_Ano_2012!$O$264:$O$501)</f>
        <v>0</v>
      </c>
      <c r="Q424" s="40">
        <f>SUMIF(Entrada_Dados_Ano_2012!$C$264:$C$501,D424,Entrada_Dados_Ano_2012!$P$264:$P$501)</f>
        <v>0</v>
      </c>
      <c r="R424" s="40">
        <f>SUMIF(Entrada_Dados_Ano_2012!$C$264:$C$501,D424,Entrada_Dados_Ano_2012!$Q$264:$Q$501)</f>
        <v>0</v>
      </c>
      <c r="S424" s="40">
        <f>SUMIF(Entrada_Dados_Ano_2012!$C$264:$C$501,D424,Entrada_Dados_Ano_2012!$R$264:$R$501)</f>
        <v>0</v>
      </c>
      <c r="T424" s="145">
        <f>SUMIF(Entrada_Dados_Ano_2012!$C$264:$C$501,D424,Entrada_Dados_Ano_2012!$S$264:$S$501)</f>
        <v>0</v>
      </c>
      <c r="U424" s="142">
        <f>SUMIF(Entrada_Dados_Ano_2012!$C$264:$C$501,D424,Entrada_Dados_Ano_2012!$Y$264:$Y$501)</f>
        <v>0</v>
      </c>
      <c r="V424" s="40">
        <f>SUMIF(Entrada_Dados_Ano_2012!$C$264:$C$501,D424,Entrada_Dados_Ano_2012!$Z$264:$Z$501)</f>
        <v>0</v>
      </c>
      <c r="W424" s="40">
        <f>SUMIF(Entrada_Dados_Ano_2012!$C$264:$C$501,D424,Entrada_Dados_Ano_2012!$AA$264:$AA$501)</f>
        <v>0</v>
      </c>
      <c r="X424" s="40">
        <f>SUMIF(Entrada_Dados_Ano_2012!$C$264:$C$501,D424,Entrada_Dados_Ano_2012!$AB$264:$AB$501)</f>
        <v>0</v>
      </c>
      <c r="Y424" s="40">
        <f>SUMIF(Entrada_Dados_Ano_2012!$C$264:$C$501,D424,Entrada_Dados_Ano_2012!$AC$264:$AC$501)</f>
        <v>0</v>
      </c>
      <c r="Z424" s="40">
        <f>SUMIF(Entrada_Dados_Ano_2012!$C$264:$C$501,D424,Entrada_Dados_Ano_2012!$AD$264:$AD$501)</f>
        <v>0</v>
      </c>
      <c r="AA424" s="40">
        <f>SUMIF(Entrada_Dados_Ano_2012!$C$264:$C$501,D424,Entrada_Dados_Ano_2012!$AE$264:$AE$501)</f>
        <v>0</v>
      </c>
      <c r="AB424" s="40">
        <f>SUMIF(Entrada_Dados_Ano_2012!$C$264:$C$501,D424,Entrada_Dados_Ano_2012!$AF$264:$AF$501)</f>
        <v>0</v>
      </c>
      <c r="AC424" s="40">
        <f>SUMIF(Entrada_Dados_Ano_2012!$C$264:$C$501,D424,Entrada_Dados_Ano_2012!$AG$264:$AG$501)</f>
        <v>0</v>
      </c>
      <c r="AD424" s="40">
        <f>SUMIF(Entrada_Dados_Ano_2012!$C$264:$C$501,D424,Entrada_Dados_Ano_2012!$AH$264:$AH$501)</f>
        <v>0</v>
      </c>
      <c r="AE424" s="40">
        <f>SUMIF(Entrada_Dados_Ano_2012!$C$264:$C$501,D424,Entrada_Dados_Ano_2012!$AI$264:$AI$501)</f>
        <v>0</v>
      </c>
      <c r="AF424" s="40">
        <f>SUMIF(Entrada_Dados_Ano_2012!$C$264:$C$501,D424,Entrada_Dados_Ano_2012!$AJ$264:$AJ$501)</f>
        <v>0</v>
      </c>
      <c r="AG424" s="40">
        <f>SUMIF(Entrada_Dados_Ano_2012!$C$264:$C$501,D424,Entrada_Dados_Ano_2012!$AK$264:$AK$501)</f>
        <v>0</v>
      </c>
      <c r="AH424" s="40">
        <f>SUMIF(Entrada_Dados_Ano_2012!$C$264:$C$501,D424,Entrada_Dados_Ano_2012!$AL$264:$AL$501)</f>
        <v>0</v>
      </c>
      <c r="AI424" s="40">
        <f>SUMIF(Entrada_Dados_Ano_2012!$C$264:$C$501,D424,Entrada_Dados_Ano_2012!$AM$264:$AM$501)</f>
        <v>0</v>
      </c>
      <c r="AJ424" s="145">
        <f>SUMIF(Entrada_Dados_Ano_2012!$C$264:$C$501,D424,Entrada_Dados_Ano_2012!$AN$264:$AN$501)</f>
        <v>0</v>
      </c>
      <c r="AK424" s="142">
        <f>SUMIF(Entrada_Dados_Ano_2012!$C$264:$C$501,D424,Entrada_Dados_Ano_2012!$AT$264:$AT$501)</f>
        <v>0</v>
      </c>
      <c r="AL424" s="40">
        <f>SUMIF(Entrada_Dados_Ano_2012!$C$264:$C$501,D424,Entrada_Dados_Ano_2012!$AU$264:$AU$501)</f>
        <v>0</v>
      </c>
      <c r="AM424" s="40">
        <f>SUMIF(Entrada_Dados_Ano_2012!$C$264:$C$501,D424,Entrada_Dados_Ano_2012!$AV$264:$AV$501)</f>
        <v>0</v>
      </c>
      <c r="AN424" s="40">
        <f>SUMIF(Entrada_Dados_Ano_2012!$C$264:$C$501,D424,Entrada_Dados_Ano_2012!$AW$264:$AW$501)</f>
        <v>0</v>
      </c>
      <c r="AO424" s="40">
        <f>SUMIF(Entrada_Dados_Ano_2012!$C$264:$C$501,D424,Entrada_Dados_Ano_2012!$AX$264:$AX$501)</f>
        <v>0</v>
      </c>
      <c r="AP424" s="40">
        <f>SUMIF(Entrada_Dados_Ano_2012!$C$264:$C$501,D424,Entrada_Dados_Ano_2012!$AY$264:$AY$501)</f>
        <v>0</v>
      </c>
      <c r="AQ424" s="40">
        <f>SUMIF(Entrada_Dados_Ano_2012!$C$264:$C$501,D424,Entrada_Dados_Ano_2012!$AZ$264:$AZ$501)</f>
        <v>0</v>
      </c>
      <c r="AR424" s="40">
        <f>SUMIF(Entrada_Dados_Ano_2012!$C$264:$C$501,D424,Entrada_Dados_Ano_2012!$BA$264:$BA$501)</f>
        <v>0</v>
      </c>
      <c r="AS424" s="40">
        <f>SUMIF(Entrada_Dados_Ano_2012!$C$264:$C$501,D424,Entrada_Dados_Ano_2012!$BB$264:$BB$501)</f>
        <v>0</v>
      </c>
      <c r="AT424" s="40">
        <f>SUMIF(Entrada_Dados_Ano_2012!$C$264:$C$501,D424,Entrada_Dados_Ano_2012!$BC$264:$BC$501)</f>
        <v>0</v>
      </c>
      <c r="AU424" s="40">
        <f>SUMIF(Entrada_Dados_Ano_2012!$C$264:$C$501,D424,Entrada_Dados_Ano_2012!$BD$264:$BD$501)</f>
        <v>0</v>
      </c>
      <c r="AV424" s="40">
        <f>SUMIF(Entrada_Dados_Ano_2012!$C$264:$C$501,D424,Entrada_Dados_Ano_2012!$BE$264:$BE$501)</f>
        <v>0</v>
      </c>
      <c r="AW424" s="40">
        <f>SUMIF(Entrada_Dados_Ano_2012!$C$264:$C$501,D424,Entrada_Dados_Ano_2012!$BF$264:$BF$501)</f>
        <v>0</v>
      </c>
      <c r="AX424" s="40">
        <f>SUMIF(Entrada_Dados_Ano_2012!$C$264:$C$501,D424,Entrada_Dados_Ano_2012!$BG$264:$BG$501)</f>
        <v>0</v>
      </c>
      <c r="AY424" s="40">
        <f>SUMIF(Entrada_Dados_Ano_2012!$C$264:$C$501,D424,Entrada_Dados_Ano_2012!$BH$264:$BH$501)</f>
        <v>0</v>
      </c>
      <c r="AZ424" s="40">
        <f>SUMIF(Entrada_Dados_Ano_2012!$C$264:$C$501,D424,Entrada_Dados_Ano_2012!$BI$264:$BI$501)</f>
        <v>0</v>
      </c>
      <c r="BA424" s="55"/>
    </row>
    <row r="425" spans="1:53" ht="12.75" customHeight="1" x14ac:dyDescent="0.2">
      <c r="A425" s="123"/>
      <c r="B425" s="124">
        <v>164</v>
      </c>
      <c r="C425" s="121" t="s">
        <v>432</v>
      </c>
      <c r="D425" s="126" t="s">
        <v>206</v>
      </c>
      <c r="E425" s="40">
        <f>SUMIF(Entrada_Dados_Ano_2012!$C$264:$C$501,D425,Entrada_Dados_Ano_2012!$D$264:$D$501)</f>
        <v>0</v>
      </c>
      <c r="F425" s="40">
        <f>SUMIF(Entrada_Dados_Ano_2012!$C$264:$C$501,D425,Entrada_Dados_Ano_2012!$E$264:$E$501)</f>
        <v>7</v>
      </c>
      <c r="G425" s="40">
        <f>SUMIF(Entrada_Dados_Ano_2012!$C$264:$C$501,D425,Entrada_Dados_Ano_2012!$F$264:$F$501)</f>
        <v>0</v>
      </c>
      <c r="H425" s="40">
        <f>SUMIF(Entrada_Dados_Ano_2012!$C$264:$C$501,D425,Entrada_Dados_Ano_2012!$G$264:$G$501)</f>
        <v>0</v>
      </c>
      <c r="I425" s="40">
        <f>SUMIF(Entrada_Dados_Ano_2012!$C$264:$C$501,D425,Entrada_Dados_Ano_2012!$H$264:$H$501)</f>
        <v>0</v>
      </c>
      <c r="J425" s="40">
        <f>SUMIF(Entrada_Dados_Ano_2012!$C$264:$C$501,D425,Entrada_Dados_Ano_2012!$I$264:$I$501)</f>
        <v>0</v>
      </c>
      <c r="K425" s="40">
        <f>SUMIF(Entrada_Dados_Ano_2012!$C$264:$C$501,D425,Entrada_Dados_Ano_2012!$J$264:$J$501)</f>
        <v>0</v>
      </c>
      <c r="L425" s="40">
        <f>SUMIF(Entrada_Dados_Ano_2012!$C$264:$C$501,D425,Entrada_Dados_Ano_2012!$K$264:$K$501)</f>
        <v>0</v>
      </c>
      <c r="M425" s="40">
        <f>SUMIF(Entrada_Dados_Ano_2012!$C$264:$C$501,D425,Entrada_Dados_Ano_2012!$L$264:$L$501)</f>
        <v>0</v>
      </c>
      <c r="N425" s="40">
        <f>SUMIF(Entrada_Dados_Ano_2012!$C$264:$C$501,D425,Entrada_Dados_Ano_2012!$M$264:$M$501)</f>
        <v>0</v>
      </c>
      <c r="O425" s="40">
        <f>SUMIF(Entrada_Dados_Ano_2012!$C$264:$C$501,D425,Entrada_Dados_Ano_2012!$N$264:$N$501)</f>
        <v>0</v>
      </c>
      <c r="P425" s="40">
        <f>SUMIF(Entrada_Dados_Ano_2012!$C$264:$C$501,D425,Entrada_Dados_Ano_2012!$O$264:$O$501)</f>
        <v>0</v>
      </c>
      <c r="Q425" s="40">
        <f>SUMIF(Entrada_Dados_Ano_2012!$C$264:$C$501,D425,Entrada_Dados_Ano_2012!$P$264:$P$501)</f>
        <v>0</v>
      </c>
      <c r="R425" s="40">
        <f>SUMIF(Entrada_Dados_Ano_2012!$C$264:$C$501,D425,Entrada_Dados_Ano_2012!$Q$264:$Q$501)</f>
        <v>0</v>
      </c>
      <c r="S425" s="40">
        <f>SUMIF(Entrada_Dados_Ano_2012!$C$264:$C$501,D425,Entrada_Dados_Ano_2012!$R$264:$R$501)</f>
        <v>0</v>
      </c>
      <c r="T425" s="145">
        <f>SUMIF(Entrada_Dados_Ano_2012!$C$264:$C$501,D425,Entrada_Dados_Ano_2012!$S$264:$S$501)</f>
        <v>0</v>
      </c>
      <c r="U425" s="142">
        <f>SUMIF(Entrada_Dados_Ano_2012!$C$264:$C$501,D425,Entrada_Dados_Ano_2012!$Y$264:$Y$501)</f>
        <v>0</v>
      </c>
      <c r="V425" s="40">
        <f>SUMIF(Entrada_Dados_Ano_2012!$C$264:$C$501,D425,Entrada_Dados_Ano_2012!$Z$264:$Z$501)</f>
        <v>7</v>
      </c>
      <c r="W425" s="40">
        <f>SUMIF(Entrada_Dados_Ano_2012!$C$264:$C$501,D425,Entrada_Dados_Ano_2012!$AA$264:$AA$501)</f>
        <v>0</v>
      </c>
      <c r="X425" s="40">
        <f>SUMIF(Entrada_Dados_Ano_2012!$C$264:$C$501,D425,Entrada_Dados_Ano_2012!$AB$264:$AB$501)</f>
        <v>0</v>
      </c>
      <c r="Y425" s="40">
        <f>SUMIF(Entrada_Dados_Ano_2012!$C$264:$C$501,D425,Entrada_Dados_Ano_2012!$AC$264:$AC$501)</f>
        <v>0</v>
      </c>
      <c r="Z425" s="40">
        <f>SUMIF(Entrada_Dados_Ano_2012!$C$264:$C$501,D425,Entrada_Dados_Ano_2012!$AD$264:$AD$501)</f>
        <v>0</v>
      </c>
      <c r="AA425" s="40">
        <f>SUMIF(Entrada_Dados_Ano_2012!$C$264:$C$501,D425,Entrada_Dados_Ano_2012!$AE$264:$AE$501)</f>
        <v>0</v>
      </c>
      <c r="AB425" s="40">
        <f>SUMIF(Entrada_Dados_Ano_2012!$C$264:$C$501,D425,Entrada_Dados_Ano_2012!$AF$264:$AF$501)</f>
        <v>0</v>
      </c>
      <c r="AC425" s="40">
        <f>SUMIF(Entrada_Dados_Ano_2012!$C$264:$C$501,D425,Entrada_Dados_Ano_2012!$AG$264:$AG$501)</f>
        <v>0</v>
      </c>
      <c r="AD425" s="40">
        <f>SUMIF(Entrada_Dados_Ano_2012!$C$264:$C$501,D425,Entrada_Dados_Ano_2012!$AH$264:$AH$501)</f>
        <v>0</v>
      </c>
      <c r="AE425" s="40">
        <f>SUMIF(Entrada_Dados_Ano_2012!$C$264:$C$501,D425,Entrada_Dados_Ano_2012!$AI$264:$AI$501)</f>
        <v>0</v>
      </c>
      <c r="AF425" s="40">
        <f>SUMIF(Entrada_Dados_Ano_2012!$C$264:$C$501,D425,Entrada_Dados_Ano_2012!$AJ$264:$AJ$501)</f>
        <v>0</v>
      </c>
      <c r="AG425" s="40">
        <f>SUMIF(Entrada_Dados_Ano_2012!$C$264:$C$501,D425,Entrada_Dados_Ano_2012!$AK$264:$AK$501)</f>
        <v>0</v>
      </c>
      <c r="AH425" s="40">
        <f>SUMIF(Entrada_Dados_Ano_2012!$C$264:$C$501,D425,Entrada_Dados_Ano_2012!$AL$264:$AL$501)</f>
        <v>0</v>
      </c>
      <c r="AI425" s="40">
        <f>SUMIF(Entrada_Dados_Ano_2012!$C$264:$C$501,D425,Entrada_Dados_Ano_2012!$AM$264:$AM$501)</f>
        <v>0</v>
      </c>
      <c r="AJ425" s="145">
        <f>SUMIF(Entrada_Dados_Ano_2012!$C$264:$C$501,D425,Entrada_Dados_Ano_2012!$AN$264:$AN$501)</f>
        <v>0</v>
      </c>
      <c r="AK425" s="142">
        <f>SUMIF(Entrada_Dados_Ano_2012!$C$264:$C$501,D425,Entrada_Dados_Ano_2012!$AT$264:$AT$501)</f>
        <v>0</v>
      </c>
      <c r="AL425" s="40">
        <f>SUMIF(Entrada_Dados_Ano_2012!$C$264:$C$501,D425,Entrada_Dados_Ano_2012!$AU$264:$AU$501)</f>
        <v>63</v>
      </c>
      <c r="AM425" s="40">
        <f>SUMIF(Entrada_Dados_Ano_2012!$C$264:$C$501,D425,Entrada_Dados_Ano_2012!$AV$264:$AV$501)</f>
        <v>0</v>
      </c>
      <c r="AN425" s="40">
        <f>SUMIF(Entrada_Dados_Ano_2012!$C$264:$C$501,D425,Entrada_Dados_Ano_2012!$AW$264:$AW$501)</f>
        <v>0</v>
      </c>
      <c r="AO425" s="40">
        <f>SUMIF(Entrada_Dados_Ano_2012!$C$264:$C$501,D425,Entrada_Dados_Ano_2012!$AX$264:$AX$501)</f>
        <v>0</v>
      </c>
      <c r="AP425" s="40">
        <f>SUMIF(Entrada_Dados_Ano_2012!$C$264:$C$501,D425,Entrada_Dados_Ano_2012!$AY$264:$AY$501)</f>
        <v>0</v>
      </c>
      <c r="AQ425" s="40">
        <f>SUMIF(Entrada_Dados_Ano_2012!$C$264:$C$501,D425,Entrada_Dados_Ano_2012!$AZ$264:$AZ$501)</f>
        <v>0</v>
      </c>
      <c r="AR425" s="40">
        <f>SUMIF(Entrada_Dados_Ano_2012!$C$264:$C$501,D425,Entrada_Dados_Ano_2012!$BA$264:$BA$501)</f>
        <v>0</v>
      </c>
      <c r="AS425" s="40">
        <f>SUMIF(Entrada_Dados_Ano_2012!$C$264:$C$501,D425,Entrada_Dados_Ano_2012!$BB$264:$BB$501)</f>
        <v>0</v>
      </c>
      <c r="AT425" s="40">
        <f>SUMIF(Entrada_Dados_Ano_2012!$C$264:$C$501,D425,Entrada_Dados_Ano_2012!$BC$264:$BC$501)</f>
        <v>0</v>
      </c>
      <c r="AU425" s="40">
        <f>SUMIF(Entrada_Dados_Ano_2012!$C$264:$C$501,D425,Entrada_Dados_Ano_2012!$BD$264:$BD$501)</f>
        <v>0</v>
      </c>
      <c r="AV425" s="40">
        <f>SUMIF(Entrada_Dados_Ano_2012!$C$264:$C$501,D425,Entrada_Dados_Ano_2012!$BE$264:$BE$501)</f>
        <v>0</v>
      </c>
      <c r="AW425" s="40">
        <f>SUMIF(Entrada_Dados_Ano_2012!$C$264:$C$501,D425,Entrada_Dados_Ano_2012!$BF$264:$BF$501)</f>
        <v>0</v>
      </c>
      <c r="AX425" s="40">
        <f>SUMIF(Entrada_Dados_Ano_2012!$C$264:$C$501,D425,Entrada_Dados_Ano_2012!$BG$264:$BG$501)</f>
        <v>0</v>
      </c>
      <c r="AY425" s="40">
        <f>SUMIF(Entrada_Dados_Ano_2012!$C$264:$C$501,D425,Entrada_Dados_Ano_2012!$BH$264:$BH$501)</f>
        <v>0</v>
      </c>
      <c r="AZ425" s="40">
        <f>SUMIF(Entrada_Dados_Ano_2012!$C$264:$C$501,D425,Entrada_Dados_Ano_2012!$BI$264:$BI$501)</f>
        <v>0</v>
      </c>
      <c r="BA425" s="55"/>
    </row>
    <row r="426" spans="1:53" ht="12.75" customHeight="1" x14ac:dyDescent="0.2">
      <c r="A426" s="123"/>
      <c r="B426" s="124">
        <v>165</v>
      </c>
      <c r="C426" s="121" t="s">
        <v>433</v>
      </c>
      <c r="D426" s="126" t="s">
        <v>207</v>
      </c>
      <c r="E426" s="40">
        <f>SUMIF(Entrada_Dados_Ano_2012!$C$264:$C$501,D426,Entrada_Dados_Ano_2012!$D$264:$D$501)</f>
        <v>0</v>
      </c>
      <c r="F426" s="40">
        <f>SUMIF(Entrada_Dados_Ano_2012!$C$264:$C$501,D426,Entrada_Dados_Ano_2012!$E$264:$E$501)</f>
        <v>0</v>
      </c>
      <c r="G426" s="40">
        <f>SUMIF(Entrada_Dados_Ano_2012!$C$264:$C$501,D426,Entrada_Dados_Ano_2012!$F$264:$F$501)</f>
        <v>0</v>
      </c>
      <c r="H426" s="40">
        <f>SUMIF(Entrada_Dados_Ano_2012!$C$264:$C$501,D426,Entrada_Dados_Ano_2012!$G$264:$G$501)</f>
        <v>0</v>
      </c>
      <c r="I426" s="40">
        <f>SUMIF(Entrada_Dados_Ano_2012!$C$264:$C$501,D426,Entrada_Dados_Ano_2012!$H$264:$H$501)</f>
        <v>0</v>
      </c>
      <c r="J426" s="40">
        <f>SUMIF(Entrada_Dados_Ano_2012!$C$264:$C$501,D426,Entrada_Dados_Ano_2012!$I$264:$I$501)</f>
        <v>0</v>
      </c>
      <c r="K426" s="40">
        <f>SUMIF(Entrada_Dados_Ano_2012!$C$264:$C$501,D426,Entrada_Dados_Ano_2012!$J$264:$J$501)</f>
        <v>0</v>
      </c>
      <c r="L426" s="40">
        <f>SUMIF(Entrada_Dados_Ano_2012!$C$264:$C$501,D426,Entrada_Dados_Ano_2012!$K$264:$K$501)</f>
        <v>0</v>
      </c>
      <c r="M426" s="40">
        <f>SUMIF(Entrada_Dados_Ano_2012!$C$264:$C$501,D426,Entrada_Dados_Ano_2012!$L$264:$L$501)</f>
        <v>0</v>
      </c>
      <c r="N426" s="40">
        <f>SUMIF(Entrada_Dados_Ano_2012!$C$264:$C$501,D426,Entrada_Dados_Ano_2012!$M$264:$M$501)</f>
        <v>0</v>
      </c>
      <c r="O426" s="40">
        <f>SUMIF(Entrada_Dados_Ano_2012!$C$264:$C$501,D426,Entrada_Dados_Ano_2012!$N$264:$N$501)</f>
        <v>0</v>
      </c>
      <c r="P426" s="40">
        <f>SUMIF(Entrada_Dados_Ano_2012!$C$264:$C$501,D426,Entrada_Dados_Ano_2012!$O$264:$O$501)</f>
        <v>0</v>
      </c>
      <c r="Q426" s="40">
        <f>SUMIF(Entrada_Dados_Ano_2012!$C$264:$C$501,D426,Entrada_Dados_Ano_2012!$P$264:$P$501)</f>
        <v>0</v>
      </c>
      <c r="R426" s="40">
        <f>SUMIF(Entrada_Dados_Ano_2012!$C$264:$C$501,D426,Entrada_Dados_Ano_2012!$Q$264:$Q$501)</f>
        <v>0</v>
      </c>
      <c r="S426" s="40">
        <f>SUMIF(Entrada_Dados_Ano_2012!$C$264:$C$501,D426,Entrada_Dados_Ano_2012!$R$264:$R$501)</f>
        <v>0</v>
      </c>
      <c r="T426" s="145">
        <f>SUMIF(Entrada_Dados_Ano_2012!$C$264:$C$501,D426,Entrada_Dados_Ano_2012!$S$264:$S$501)</f>
        <v>0</v>
      </c>
      <c r="U426" s="142">
        <f>SUMIF(Entrada_Dados_Ano_2012!$C$264:$C$501,D426,Entrada_Dados_Ano_2012!$Y$264:$Y$501)</f>
        <v>0</v>
      </c>
      <c r="V426" s="40">
        <f>SUMIF(Entrada_Dados_Ano_2012!$C$264:$C$501,D426,Entrada_Dados_Ano_2012!$Z$264:$Z$501)</f>
        <v>0</v>
      </c>
      <c r="W426" s="40">
        <f>SUMIF(Entrada_Dados_Ano_2012!$C$264:$C$501,D426,Entrada_Dados_Ano_2012!$AA$264:$AA$501)</f>
        <v>0</v>
      </c>
      <c r="X426" s="40">
        <f>SUMIF(Entrada_Dados_Ano_2012!$C$264:$C$501,D426,Entrada_Dados_Ano_2012!$AB$264:$AB$501)</f>
        <v>0</v>
      </c>
      <c r="Y426" s="40">
        <f>SUMIF(Entrada_Dados_Ano_2012!$C$264:$C$501,D426,Entrada_Dados_Ano_2012!$AC$264:$AC$501)</f>
        <v>0</v>
      </c>
      <c r="Z426" s="40">
        <f>SUMIF(Entrada_Dados_Ano_2012!$C$264:$C$501,D426,Entrada_Dados_Ano_2012!$AD$264:$AD$501)</f>
        <v>0</v>
      </c>
      <c r="AA426" s="40">
        <f>SUMIF(Entrada_Dados_Ano_2012!$C$264:$C$501,D426,Entrada_Dados_Ano_2012!$AE$264:$AE$501)</f>
        <v>0</v>
      </c>
      <c r="AB426" s="40">
        <f>SUMIF(Entrada_Dados_Ano_2012!$C$264:$C$501,D426,Entrada_Dados_Ano_2012!$AF$264:$AF$501)</f>
        <v>0</v>
      </c>
      <c r="AC426" s="40">
        <f>SUMIF(Entrada_Dados_Ano_2012!$C$264:$C$501,D426,Entrada_Dados_Ano_2012!$AG$264:$AG$501)</f>
        <v>0</v>
      </c>
      <c r="AD426" s="40">
        <f>SUMIF(Entrada_Dados_Ano_2012!$C$264:$C$501,D426,Entrada_Dados_Ano_2012!$AH$264:$AH$501)</f>
        <v>0</v>
      </c>
      <c r="AE426" s="40">
        <f>SUMIF(Entrada_Dados_Ano_2012!$C$264:$C$501,D426,Entrada_Dados_Ano_2012!$AI$264:$AI$501)</f>
        <v>0</v>
      </c>
      <c r="AF426" s="40">
        <f>SUMIF(Entrada_Dados_Ano_2012!$C$264:$C$501,D426,Entrada_Dados_Ano_2012!$AJ$264:$AJ$501)</f>
        <v>0</v>
      </c>
      <c r="AG426" s="40">
        <f>SUMIF(Entrada_Dados_Ano_2012!$C$264:$C$501,D426,Entrada_Dados_Ano_2012!$AK$264:$AK$501)</f>
        <v>0</v>
      </c>
      <c r="AH426" s="40">
        <f>SUMIF(Entrada_Dados_Ano_2012!$C$264:$C$501,D426,Entrada_Dados_Ano_2012!$AL$264:$AL$501)</f>
        <v>0</v>
      </c>
      <c r="AI426" s="40">
        <f>SUMIF(Entrada_Dados_Ano_2012!$C$264:$C$501,D426,Entrada_Dados_Ano_2012!$AM$264:$AM$501)</f>
        <v>0</v>
      </c>
      <c r="AJ426" s="145">
        <f>SUMIF(Entrada_Dados_Ano_2012!$C$264:$C$501,D426,Entrada_Dados_Ano_2012!$AN$264:$AN$501)</f>
        <v>0</v>
      </c>
      <c r="AK426" s="142">
        <f>SUMIF(Entrada_Dados_Ano_2012!$C$264:$C$501,D426,Entrada_Dados_Ano_2012!$AT$264:$AT$501)</f>
        <v>0</v>
      </c>
      <c r="AL426" s="40">
        <f>SUMIF(Entrada_Dados_Ano_2012!$C$264:$C$501,D426,Entrada_Dados_Ano_2012!$AU$264:$AU$501)</f>
        <v>0</v>
      </c>
      <c r="AM426" s="40">
        <f>SUMIF(Entrada_Dados_Ano_2012!$C$264:$C$501,D426,Entrada_Dados_Ano_2012!$AV$264:$AV$501)</f>
        <v>0</v>
      </c>
      <c r="AN426" s="40">
        <f>SUMIF(Entrada_Dados_Ano_2012!$C$264:$C$501,D426,Entrada_Dados_Ano_2012!$AW$264:$AW$501)</f>
        <v>0</v>
      </c>
      <c r="AO426" s="40">
        <f>SUMIF(Entrada_Dados_Ano_2012!$C$264:$C$501,D426,Entrada_Dados_Ano_2012!$AX$264:$AX$501)</f>
        <v>0</v>
      </c>
      <c r="AP426" s="40">
        <f>SUMIF(Entrada_Dados_Ano_2012!$C$264:$C$501,D426,Entrada_Dados_Ano_2012!$AY$264:$AY$501)</f>
        <v>0</v>
      </c>
      <c r="AQ426" s="40">
        <f>SUMIF(Entrada_Dados_Ano_2012!$C$264:$C$501,D426,Entrada_Dados_Ano_2012!$AZ$264:$AZ$501)</f>
        <v>0</v>
      </c>
      <c r="AR426" s="40">
        <f>SUMIF(Entrada_Dados_Ano_2012!$C$264:$C$501,D426,Entrada_Dados_Ano_2012!$BA$264:$BA$501)</f>
        <v>0</v>
      </c>
      <c r="AS426" s="40">
        <f>SUMIF(Entrada_Dados_Ano_2012!$C$264:$C$501,D426,Entrada_Dados_Ano_2012!$BB$264:$BB$501)</f>
        <v>0</v>
      </c>
      <c r="AT426" s="40">
        <f>SUMIF(Entrada_Dados_Ano_2012!$C$264:$C$501,D426,Entrada_Dados_Ano_2012!$BC$264:$BC$501)</f>
        <v>0</v>
      </c>
      <c r="AU426" s="40">
        <f>SUMIF(Entrada_Dados_Ano_2012!$C$264:$C$501,D426,Entrada_Dados_Ano_2012!$BD$264:$BD$501)</f>
        <v>0</v>
      </c>
      <c r="AV426" s="40">
        <f>SUMIF(Entrada_Dados_Ano_2012!$C$264:$C$501,D426,Entrada_Dados_Ano_2012!$BE$264:$BE$501)</f>
        <v>0</v>
      </c>
      <c r="AW426" s="40">
        <f>SUMIF(Entrada_Dados_Ano_2012!$C$264:$C$501,D426,Entrada_Dados_Ano_2012!$BF$264:$BF$501)</f>
        <v>0</v>
      </c>
      <c r="AX426" s="40">
        <f>SUMIF(Entrada_Dados_Ano_2012!$C$264:$C$501,D426,Entrada_Dados_Ano_2012!$BG$264:$BG$501)</f>
        <v>0</v>
      </c>
      <c r="AY426" s="40">
        <f>SUMIF(Entrada_Dados_Ano_2012!$C$264:$C$501,D426,Entrada_Dados_Ano_2012!$BH$264:$BH$501)</f>
        <v>0</v>
      </c>
      <c r="AZ426" s="40">
        <f>SUMIF(Entrada_Dados_Ano_2012!$C$264:$C$501,D426,Entrada_Dados_Ano_2012!$BI$264:$BI$501)</f>
        <v>0</v>
      </c>
      <c r="BA426" s="55"/>
    </row>
    <row r="427" spans="1:53" ht="12.75" customHeight="1" x14ac:dyDescent="0.2">
      <c r="A427" s="123"/>
      <c r="B427" s="124">
        <v>166</v>
      </c>
      <c r="C427" s="121" t="s">
        <v>434</v>
      </c>
      <c r="D427" s="126" t="s">
        <v>208</v>
      </c>
      <c r="E427" s="40">
        <f>SUMIF(Entrada_Dados_Ano_2012!$C$264:$C$501,D427,Entrada_Dados_Ano_2012!$D$264:$D$501)</f>
        <v>0</v>
      </c>
      <c r="F427" s="40">
        <f>SUMIF(Entrada_Dados_Ano_2012!$C$264:$C$501,D427,Entrada_Dados_Ano_2012!$E$264:$E$501)</f>
        <v>0</v>
      </c>
      <c r="G427" s="40">
        <f>SUMIF(Entrada_Dados_Ano_2012!$C$264:$C$501,D427,Entrada_Dados_Ano_2012!$F$264:$F$501)</f>
        <v>0</v>
      </c>
      <c r="H427" s="40">
        <f>SUMIF(Entrada_Dados_Ano_2012!$C$264:$C$501,D427,Entrada_Dados_Ano_2012!$G$264:$G$501)</f>
        <v>110</v>
      </c>
      <c r="I427" s="40">
        <f>SUMIF(Entrada_Dados_Ano_2012!$C$264:$C$501,D427,Entrada_Dados_Ano_2012!$H$264:$H$501)</f>
        <v>0</v>
      </c>
      <c r="J427" s="40">
        <f>SUMIF(Entrada_Dados_Ano_2012!$C$264:$C$501,D427,Entrada_Dados_Ano_2012!$I$264:$I$501)</f>
        <v>0</v>
      </c>
      <c r="K427" s="40">
        <f>SUMIF(Entrada_Dados_Ano_2012!$C$264:$C$501,D427,Entrada_Dados_Ano_2012!$J$264:$J$501)</f>
        <v>0</v>
      </c>
      <c r="L427" s="40">
        <f>SUMIF(Entrada_Dados_Ano_2012!$C$264:$C$501,D427,Entrada_Dados_Ano_2012!$K$264:$K$501)</f>
        <v>20</v>
      </c>
      <c r="M427" s="40">
        <f>SUMIF(Entrada_Dados_Ano_2012!$C$264:$C$501,D427,Entrada_Dados_Ano_2012!$L$264:$L$501)</f>
        <v>0</v>
      </c>
      <c r="N427" s="40">
        <f>SUMIF(Entrada_Dados_Ano_2012!$C$264:$C$501,D427,Entrada_Dados_Ano_2012!$M$264:$M$501)</f>
        <v>0</v>
      </c>
      <c r="O427" s="40">
        <f>SUMIF(Entrada_Dados_Ano_2012!$C$264:$C$501,D427,Entrada_Dados_Ano_2012!$N$264:$N$501)</f>
        <v>0</v>
      </c>
      <c r="P427" s="40">
        <f>SUMIF(Entrada_Dados_Ano_2012!$C$264:$C$501,D427,Entrada_Dados_Ano_2012!$O$264:$O$501)</f>
        <v>0</v>
      </c>
      <c r="Q427" s="40">
        <f>SUMIF(Entrada_Dados_Ano_2012!$C$264:$C$501,D427,Entrada_Dados_Ano_2012!$P$264:$P$501)</f>
        <v>0</v>
      </c>
      <c r="R427" s="40">
        <f>SUMIF(Entrada_Dados_Ano_2012!$C$264:$C$501,D427,Entrada_Dados_Ano_2012!$Q$264:$Q$501)</f>
        <v>20</v>
      </c>
      <c r="S427" s="40">
        <f>SUMIF(Entrada_Dados_Ano_2012!$C$264:$C$501,D427,Entrada_Dados_Ano_2012!$R$264:$R$501)</f>
        <v>18</v>
      </c>
      <c r="T427" s="145">
        <f>SUMIF(Entrada_Dados_Ano_2012!$C$264:$C$501,D427,Entrada_Dados_Ano_2012!$S$264:$S$501)</f>
        <v>1</v>
      </c>
      <c r="U427" s="142">
        <f>SUMIF(Entrada_Dados_Ano_2012!$C$264:$C$501,D427,Entrada_Dados_Ano_2012!$Y$264:$Y$501)</f>
        <v>0</v>
      </c>
      <c r="V427" s="40">
        <f>SUMIF(Entrada_Dados_Ano_2012!$C$264:$C$501,D427,Entrada_Dados_Ano_2012!$Z$264:$Z$501)</f>
        <v>0</v>
      </c>
      <c r="W427" s="40">
        <f>SUMIF(Entrada_Dados_Ano_2012!$C$264:$C$501,D427,Entrada_Dados_Ano_2012!$AA$264:$AA$501)</f>
        <v>0</v>
      </c>
      <c r="X427" s="40">
        <f>SUMIF(Entrada_Dados_Ano_2012!$C$264:$C$501,D427,Entrada_Dados_Ano_2012!$AB$264:$AB$501)</f>
        <v>110</v>
      </c>
      <c r="Y427" s="40">
        <f>SUMIF(Entrada_Dados_Ano_2012!$C$264:$C$501,D427,Entrada_Dados_Ano_2012!$AC$264:$AC$501)</f>
        <v>0</v>
      </c>
      <c r="Z427" s="40">
        <f>SUMIF(Entrada_Dados_Ano_2012!$C$264:$C$501,D427,Entrada_Dados_Ano_2012!$AD$264:$AD$501)</f>
        <v>0</v>
      </c>
      <c r="AA427" s="40">
        <f>SUMIF(Entrada_Dados_Ano_2012!$C$264:$C$501,D427,Entrada_Dados_Ano_2012!$AE$264:$AE$501)</f>
        <v>0</v>
      </c>
      <c r="AB427" s="40">
        <f>SUMIF(Entrada_Dados_Ano_2012!$C$264:$C$501,D427,Entrada_Dados_Ano_2012!$AF$264:$AF$501)</f>
        <v>20</v>
      </c>
      <c r="AC427" s="40">
        <f>SUMIF(Entrada_Dados_Ano_2012!$C$264:$C$501,D427,Entrada_Dados_Ano_2012!$AG$264:$AG$501)</f>
        <v>0</v>
      </c>
      <c r="AD427" s="40">
        <f>SUMIF(Entrada_Dados_Ano_2012!$C$264:$C$501,D427,Entrada_Dados_Ano_2012!$AH$264:$AH$501)</f>
        <v>0</v>
      </c>
      <c r="AE427" s="40">
        <f>SUMIF(Entrada_Dados_Ano_2012!$C$264:$C$501,D427,Entrada_Dados_Ano_2012!$AI$264:$AI$501)</f>
        <v>0</v>
      </c>
      <c r="AF427" s="40">
        <f>SUMIF(Entrada_Dados_Ano_2012!$C$264:$C$501,D427,Entrada_Dados_Ano_2012!$AJ$264:$AJ$501)</f>
        <v>0</v>
      </c>
      <c r="AG427" s="40">
        <f>SUMIF(Entrada_Dados_Ano_2012!$C$264:$C$501,D427,Entrada_Dados_Ano_2012!$AK$264:$AK$501)</f>
        <v>0</v>
      </c>
      <c r="AH427" s="40">
        <f>SUMIF(Entrada_Dados_Ano_2012!$C$264:$C$501,D427,Entrada_Dados_Ano_2012!$AL$264:$AL$501)</f>
        <v>20</v>
      </c>
      <c r="AI427" s="40">
        <f>SUMIF(Entrada_Dados_Ano_2012!$C$264:$C$501,D427,Entrada_Dados_Ano_2012!$AM$264:$AM$501)</f>
        <v>18</v>
      </c>
      <c r="AJ427" s="145">
        <f>SUMIF(Entrada_Dados_Ano_2012!$C$264:$C$501,D427,Entrada_Dados_Ano_2012!$AN$264:$AN$501)</f>
        <v>1</v>
      </c>
      <c r="AK427" s="142">
        <f>SUMIF(Entrada_Dados_Ano_2012!$C$264:$C$501,D427,Entrada_Dados_Ano_2012!$AT$264:$AT$501)</f>
        <v>0</v>
      </c>
      <c r="AL427" s="40">
        <f>SUMIF(Entrada_Dados_Ano_2012!$C$264:$C$501,D427,Entrada_Dados_Ano_2012!$AU$264:$AU$501)</f>
        <v>0</v>
      </c>
      <c r="AM427" s="40">
        <f>SUMIF(Entrada_Dados_Ano_2012!$C$264:$C$501,D427,Entrada_Dados_Ano_2012!$AV$264:$AV$501)</f>
        <v>0</v>
      </c>
      <c r="AN427" s="40">
        <f>SUMIF(Entrada_Dados_Ano_2012!$C$264:$C$501,D427,Entrada_Dados_Ano_2012!$AW$264:$AW$501)</f>
        <v>170</v>
      </c>
      <c r="AO427" s="40">
        <f>SUMIF(Entrada_Dados_Ano_2012!$C$264:$C$501,D427,Entrada_Dados_Ano_2012!$AX$264:$AX$501)</f>
        <v>0</v>
      </c>
      <c r="AP427" s="40">
        <f>SUMIF(Entrada_Dados_Ano_2012!$C$264:$C$501,D427,Entrada_Dados_Ano_2012!$AY$264:$AY$501)</f>
        <v>0</v>
      </c>
      <c r="AQ427" s="40">
        <f>SUMIF(Entrada_Dados_Ano_2012!$C$264:$C$501,D427,Entrada_Dados_Ano_2012!$AZ$264:$AZ$501)</f>
        <v>0</v>
      </c>
      <c r="AR427" s="40">
        <f>SUMIF(Entrada_Dados_Ano_2012!$C$264:$C$501,D427,Entrada_Dados_Ano_2012!$BA$264:$BA$501)</f>
        <v>240</v>
      </c>
      <c r="AS427" s="40">
        <f>SUMIF(Entrada_Dados_Ano_2012!$C$264:$C$501,D427,Entrada_Dados_Ano_2012!$BB$264:$BB$501)</f>
        <v>0</v>
      </c>
      <c r="AT427" s="40">
        <f>SUMIF(Entrada_Dados_Ano_2012!$C$264:$C$501,D427,Entrada_Dados_Ano_2012!$BC$264:$BC$501)</f>
        <v>0</v>
      </c>
      <c r="AU427" s="40">
        <f>SUMIF(Entrada_Dados_Ano_2012!$C$264:$C$501,D427,Entrada_Dados_Ano_2012!$BD$264:$BD$501)</f>
        <v>0</v>
      </c>
      <c r="AV427" s="40">
        <f>SUMIF(Entrada_Dados_Ano_2012!$C$264:$C$501,D427,Entrada_Dados_Ano_2012!$BE$264:$BE$501)</f>
        <v>0</v>
      </c>
      <c r="AW427" s="40">
        <f>SUMIF(Entrada_Dados_Ano_2012!$C$264:$C$501,D427,Entrada_Dados_Ano_2012!$BF$264:$BF$501)</f>
        <v>0</v>
      </c>
      <c r="AX427" s="40">
        <f>SUMIF(Entrada_Dados_Ano_2012!$C$264:$C$501,D427,Entrada_Dados_Ano_2012!$BG$264:$BG$501)</f>
        <v>600</v>
      </c>
      <c r="AY427" s="40">
        <f>SUMIF(Entrada_Dados_Ano_2012!$C$264:$C$501,D427,Entrada_Dados_Ano_2012!$BH$264:$BH$501)</f>
        <v>170</v>
      </c>
      <c r="AZ427" s="40">
        <f>SUMIF(Entrada_Dados_Ano_2012!$C$264:$C$501,D427,Entrada_Dados_Ano_2012!$BI$264:$BI$501)</f>
        <v>24</v>
      </c>
      <c r="BA427" s="55"/>
    </row>
    <row r="428" spans="1:53" ht="12.75" customHeight="1" x14ac:dyDescent="0.2">
      <c r="A428" s="123"/>
      <c r="B428" s="124">
        <v>167</v>
      </c>
      <c r="C428" s="121" t="s">
        <v>435</v>
      </c>
      <c r="D428" s="126" t="s">
        <v>209</v>
      </c>
      <c r="E428" s="40">
        <f>SUMIF(Entrada_Dados_Ano_2012!$C$264:$C$501,D428,Entrada_Dados_Ano_2012!$D$264:$D$501)</f>
        <v>0</v>
      </c>
      <c r="F428" s="40">
        <f>SUMIF(Entrada_Dados_Ano_2012!$C$264:$C$501,D428,Entrada_Dados_Ano_2012!$E$264:$E$501)</f>
        <v>0</v>
      </c>
      <c r="G428" s="40">
        <f>SUMIF(Entrada_Dados_Ano_2012!$C$264:$C$501,D428,Entrada_Dados_Ano_2012!$F$264:$F$501)</f>
        <v>0</v>
      </c>
      <c r="H428" s="40">
        <f>SUMIF(Entrada_Dados_Ano_2012!$C$264:$C$501,D428,Entrada_Dados_Ano_2012!$G$264:$G$501)</f>
        <v>0</v>
      </c>
      <c r="I428" s="40">
        <f>SUMIF(Entrada_Dados_Ano_2012!$C$264:$C$501,D428,Entrada_Dados_Ano_2012!$H$264:$H$501)</f>
        <v>0</v>
      </c>
      <c r="J428" s="40">
        <f>SUMIF(Entrada_Dados_Ano_2012!$C$264:$C$501,D428,Entrada_Dados_Ano_2012!$I$264:$I$501)</f>
        <v>0</v>
      </c>
      <c r="K428" s="40">
        <f>SUMIF(Entrada_Dados_Ano_2012!$C$264:$C$501,D428,Entrada_Dados_Ano_2012!$J$264:$J$501)</f>
        <v>0</v>
      </c>
      <c r="L428" s="40">
        <f>SUMIF(Entrada_Dados_Ano_2012!$C$264:$C$501,D428,Entrada_Dados_Ano_2012!$K$264:$K$501)</f>
        <v>0</v>
      </c>
      <c r="M428" s="40">
        <f>SUMIF(Entrada_Dados_Ano_2012!$C$264:$C$501,D428,Entrada_Dados_Ano_2012!$L$264:$L$501)</f>
        <v>0</v>
      </c>
      <c r="N428" s="40">
        <f>SUMIF(Entrada_Dados_Ano_2012!$C$264:$C$501,D428,Entrada_Dados_Ano_2012!$M$264:$M$501)</f>
        <v>0</v>
      </c>
      <c r="O428" s="40">
        <f>SUMIF(Entrada_Dados_Ano_2012!$C$264:$C$501,D428,Entrada_Dados_Ano_2012!$N$264:$N$501)</f>
        <v>0</v>
      </c>
      <c r="P428" s="40">
        <f>SUMIF(Entrada_Dados_Ano_2012!$C$264:$C$501,D428,Entrada_Dados_Ano_2012!$O$264:$O$501)</f>
        <v>0</v>
      </c>
      <c r="Q428" s="40">
        <f>SUMIF(Entrada_Dados_Ano_2012!$C$264:$C$501,D428,Entrada_Dados_Ano_2012!$P$264:$P$501)</f>
        <v>0</v>
      </c>
      <c r="R428" s="40">
        <f>SUMIF(Entrada_Dados_Ano_2012!$C$264:$C$501,D428,Entrada_Dados_Ano_2012!$Q$264:$Q$501)</f>
        <v>0</v>
      </c>
      <c r="S428" s="40">
        <f>SUMIF(Entrada_Dados_Ano_2012!$C$264:$C$501,D428,Entrada_Dados_Ano_2012!$R$264:$R$501)</f>
        <v>0</v>
      </c>
      <c r="T428" s="145">
        <f>SUMIF(Entrada_Dados_Ano_2012!$C$264:$C$501,D428,Entrada_Dados_Ano_2012!$S$264:$S$501)</f>
        <v>0</v>
      </c>
      <c r="U428" s="142">
        <f>SUMIF(Entrada_Dados_Ano_2012!$C$264:$C$501,D428,Entrada_Dados_Ano_2012!$Y$264:$Y$501)</f>
        <v>0</v>
      </c>
      <c r="V428" s="40">
        <f>SUMIF(Entrada_Dados_Ano_2012!$C$264:$C$501,D428,Entrada_Dados_Ano_2012!$Z$264:$Z$501)</f>
        <v>0</v>
      </c>
      <c r="W428" s="40">
        <f>SUMIF(Entrada_Dados_Ano_2012!$C$264:$C$501,D428,Entrada_Dados_Ano_2012!$AA$264:$AA$501)</f>
        <v>0</v>
      </c>
      <c r="X428" s="40">
        <f>SUMIF(Entrada_Dados_Ano_2012!$C$264:$C$501,D428,Entrada_Dados_Ano_2012!$AB$264:$AB$501)</f>
        <v>0</v>
      </c>
      <c r="Y428" s="40">
        <f>SUMIF(Entrada_Dados_Ano_2012!$C$264:$C$501,D428,Entrada_Dados_Ano_2012!$AC$264:$AC$501)</f>
        <v>0</v>
      </c>
      <c r="Z428" s="40">
        <f>SUMIF(Entrada_Dados_Ano_2012!$C$264:$C$501,D428,Entrada_Dados_Ano_2012!$AD$264:$AD$501)</f>
        <v>0</v>
      </c>
      <c r="AA428" s="40">
        <f>SUMIF(Entrada_Dados_Ano_2012!$C$264:$C$501,D428,Entrada_Dados_Ano_2012!$AE$264:$AE$501)</f>
        <v>0</v>
      </c>
      <c r="AB428" s="40">
        <f>SUMIF(Entrada_Dados_Ano_2012!$C$264:$C$501,D428,Entrada_Dados_Ano_2012!$AF$264:$AF$501)</f>
        <v>0</v>
      </c>
      <c r="AC428" s="40">
        <f>SUMIF(Entrada_Dados_Ano_2012!$C$264:$C$501,D428,Entrada_Dados_Ano_2012!$AG$264:$AG$501)</f>
        <v>0</v>
      </c>
      <c r="AD428" s="40">
        <f>SUMIF(Entrada_Dados_Ano_2012!$C$264:$C$501,D428,Entrada_Dados_Ano_2012!$AH$264:$AH$501)</f>
        <v>0</v>
      </c>
      <c r="AE428" s="40">
        <f>SUMIF(Entrada_Dados_Ano_2012!$C$264:$C$501,D428,Entrada_Dados_Ano_2012!$AI$264:$AI$501)</f>
        <v>0</v>
      </c>
      <c r="AF428" s="40">
        <f>SUMIF(Entrada_Dados_Ano_2012!$C$264:$C$501,D428,Entrada_Dados_Ano_2012!$AJ$264:$AJ$501)</f>
        <v>0</v>
      </c>
      <c r="AG428" s="40">
        <f>SUMIF(Entrada_Dados_Ano_2012!$C$264:$C$501,D428,Entrada_Dados_Ano_2012!$AK$264:$AK$501)</f>
        <v>0</v>
      </c>
      <c r="AH428" s="40">
        <f>SUMIF(Entrada_Dados_Ano_2012!$C$264:$C$501,D428,Entrada_Dados_Ano_2012!$AL$264:$AL$501)</f>
        <v>0</v>
      </c>
      <c r="AI428" s="40">
        <f>SUMIF(Entrada_Dados_Ano_2012!$C$264:$C$501,D428,Entrada_Dados_Ano_2012!$AM$264:$AM$501)</f>
        <v>0</v>
      </c>
      <c r="AJ428" s="145">
        <f>SUMIF(Entrada_Dados_Ano_2012!$C$264:$C$501,D428,Entrada_Dados_Ano_2012!$AN$264:$AN$501)</f>
        <v>0</v>
      </c>
      <c r="AK428" s="142">
        <f>SUMIF(Entrada_Dados_Ano_2012!$C$264:$C$501,D428,Entrada_Dados_Ano_2012!$AT$264:$AT$501)</f>
        <v>0</v>
      </c>
      <c r="AL428" s="40">
        <f>SUMIF(Entrada_Dados_Ano_2012!$C$264:$C$501,D428,Entrada_Dados_Ano_2012!$AU$264:$AU$501)</f>
        <v>0</v>
      </c>
      <c r="AM428" s="40">
        <f>SUMIF(Entrada_Dados_Ano_2012!$C$264:$C$501,D428,Entrada_Dados_Ano_2012!$AV$264:$AV$501)</f>
        <v>0</v>
      </c>
      <c r="AN428" s="40">
        <f>SUMIF(Entrada_Dados_Ano_2012!$C$264:$C$501,D428,Entrada_Dados_Ano_2012!$AW$264:$AW$501)</f>
        <v>0</v>
      </c>
      <c r="AO428" s="40">
        <f>SUMIF(Entrada_Dados_Ano_2012!$C$264:$C$501,D428,Entrada_Dados_Ano_2012!$AX$264:$AX$501)</f>
        <v>0</v>
      </c>
      <c r="AP428" s="40">
        <f>SUMIF(Entrada_Dados_Ano_2012!$C$264:$C$501,D428,Entrada_Dados_Ano_2012!$AY$264:$AY$501)</f>
        <v>0</v>
      </c>
      <c r="AQ428" s="40">
        <f>SUMIF(Entrada_Dados_Ano_2012!$C$264:$C$501,D428,Entrada_Dados_Ano_2012!$AZ$264:$AZ$501)</f>
        <v>0</v>
      </c>
      <c r="AR428" s="40">
        <f>SUMIF(Entrada_Dados_Ano_2012!$C$264:$C$501,D428,Entrada_Dados_Ano_2012!$BA$264:$BA$501)</f>
        <v>0</v>
      </c>
      <c r="AS428" s="40">
        <f>SUMIF(Entrada_Dados_Ano_2012!$C$264:$C$501,D428,Entrada_Dados_Ano_2012!$BB$264:$BB$501)</f>
        <v>0</v>
      </c>
      <c r="AT428" s="40">
        <f>SUMIF(Entrada_Dados_Ano_2012!$C$264:$C$501,D428,Entrada_Dados_Ano_2012!$BC$264:$BC$501)</f>
        <v>0</v>
      </c>
      <c r="AU428" s="40">
        <f>SUMIF(Entrada_Dados_Ano_2012!$C$264:$C$501,D428,Entrada_Dados_Ano_2012!$BD$264:$BD$501)</f>
        <v>0</v>
      </c>
      <c r="AV428" s="40">
        <f>SUMIF(Entrada_Dados_Ano_2012!$C$264:$C$501,D428,Entrada_Dados_Ano_2012!$BE$264:$BE$501)</f>
        <v>0</v>
      </c>
      <c r="AW428" s="40">
        <f>SUMIF(Entrada_Dados_Ano_2012!$C$264:$C$501,D428,Entrada_Dados_Ano_2012!$BF$264:$BF$501)</f>
        <v>0</v>
      </c>
      <c r="AX428" s="40">
        <f>SUMIF(Entrada_Dados_Ano_2012!$C$264:$C$501,D428,Entrada_Dados_Ano_2012!$BG$264:$BG$501)</f>
        <v>0</v>
      </c>
      <c r="AY428" s="40">
        <f>SUMIF(Entrada_Dados_Ano_2012!$C$264:$C$501,D428,Entrada_Dados_Ano_2012!$BH$264:$BH$501)</f>
        <v>0</v>
      </c>
      <c r="AZ428" s="40">
        <f>SUMIF(Entrada_Dados_Ano_2012!$C$264:$C$501,D428,Entrada_Dados_Ano_2012!$BI$264:$BI$501)</f>
        <v>0</v>
      </c>
      <c r="BA428" s="55"/>
    </row>
    <row r="429" spans="1:53" ht="12.75" customHeight="1" x14ac:dyDescent="0.2">
      <c r="A429" s="123"/>
      <c r="B429" s="124">
        <v>168</v>
      </c>
      <c r="C429" s="121" t="s">
        <v>436</v>
      </c>
      <c r="D429" s="126" t="s">
        <v>210</v>
      </c>
      <c r="E429" s="40">
        <f>SUMIF(Entrada_Dados_Ano_2012!$C$264:$C$501,D429,Entrada_Dados_Ano_2012!$D$264:$D$501)</f>
        <v>0</v>
      </c>
      <c r="F429" s="40">
        <f>SUMIF(Entrada_Dados_Ano_2012!$C$264:$C$501,D429,Entrada_Dados_Ano_2012!$E$264:$E$501)</f>
        <v>0</v>
      </c>
      <c r="G429" s="40">
        <f>SUMIF(Entrada_Dados_Ano_2012!$C$264:$C$501,D429,Entrada_Dados_Ano_2012!$F$264:$F$501)</f>
        <v>0</v>
      </c>
      <c r="H429" s="40">
        <f>SUMIF(Entrada_Dados_Ano_2012!$C$264:$C$501,D429,Entrada_Dados_Ano_2012!$G$264:$G$501)</f>
        <v>0</v>
      </c>
      <c r="I429" s="40">
        <f>SUMIF(Entrada_Dados_Ano_2012!$C$264:$C$501,D429,Entrada_Dados_Ano_2012!$H$264:$H$501)</f>
        <v>0</v>
      </c>
      <c r="J429" s="40">
        <f>SUMIF(Entrada_Dados_Ano_2012!$C$264:$C$501,D429,Entrada_Dados_Ano_2012!$I$264:$I$501)</f>
        <v>0</v>
      </c>
      <c r="K429" s="40">
        <f>SUMIF(Entrada_Dados_Ano_2012!$C$264:$C$501,D429,Entrada_Dados_Ano_2012!$J$264:$J$501)</f>
        <v>0</v>
      </c>
      <c r="L429" s="40">
        <f>SUMIF(Entrada_Dados_Ano_2012!$C$264:$C$501,D429,Entrada_Dados_Ano_2012!$K$264:$K$501)</f>
        <v>0</v>
      </c>
      <c r="M429" s="40">
        <f>SUMIF(Entrada_Dados_Ano_2012!$C$264:$C$501,D429,Entrada_Dados_Ano_2012!$L$264:$L$501)</f>
        <v>0</v>
      </c>
      <c r="N429" s="40">
        <f>SUMIF(Entrada_Dados_Ano_2012!$C$264:$C$501,D429,Entrada_Dados_Ano_2012!$M$264:$M$501)</f>
        <v>0</v>
      </c>
      <c r="O429" s="40">
        <f>SUMIF(Entrada_Dados_Ano_2012!$C$264:$C$501,D429,Entrada_Dados_Ano_2012!$N$264:$N$501)</f>
        <v>0</v>
      </c>
      <c r="P429" s="40">
        <f>SUMIF(Entrada_Dados_Ano_2012!$C$264:$C$501,D429,Entrada_Dados_Ano_2012!$O$264:$O$501)</f>
        <v>0</v>
      </c>
      <c r="Q429" s="40">
        <f>SUMIF(Entrada_Dados_Ano_2012!$C$264:$C$501,D429,Entrada_Dados_Ano_2012!$P$264:$P$501)</f>
        <v>0</v>
      </c>
      <c r="R429" s="40">
        <f>SUMIF(Entrada_Dados_Ano_2012!$C$264:$C$501,D429,Entrada_Dados_Ano_2012!$Q$264:$Q$501)</f>
        <v>0</v>
      </c>
      <c r="S429" s="40">
        <f>SUMIF(Entrada_Dados_Ano_2012!$C$264:$C$501,D429,Entrada_Dados_Ano_2012!$R$264:$R$501)</f>
        <v>0</v>
      </c>
      <c r="T429" s="145">
        <f>SUMIF(Entrada_Dados_Ano_2012!$C$264:$C$501,D429,Entrada_Dados_Ano_2012!$S$264:$S$501)</f>
        <v>0</v>
      </c>
      <c r="U429" s="142">
        <f>SUMIF(Entrada_Dados_Ano_2012!$C$264:$C$501,D429,Entrada_Dados_Ano_2012!$Y$264:$Y$501)</f>
        <v>0</v>
      </c>
      <c r="V429" s="40">
        <f>SUMIF(Entrada_Dados_Ano_2012!$C$264:$C$501,D429,Entrada_Dados_Ano_2012!$Z$264:$Z$501)</f>
        <v>0</v>
      </c>
      <c r="W429" s="40">
        <f>SUMIF(Entrada_Dados_Ano_2012!$C$264:$C$501,D429,Entrada_Dados_Ano_2012!$AA$264:$AA$501)</f>
        <v>0</v>
      </c>
      <c r="X429" s="40">
        <f>SUMIF(Entrada_Dados_Ano_2012!$C$264:$C$501,D429,Entrada_Dados_Ano_2012!$AB$264:$AB$501)</f>
        <v>0</v>
      </c>
      <c r="Y429" s="40">
        <f>SUMIF(Entrada_Dados_Ano_2012!$C$264:$C$501,D429,Entrada_Dados_Ano_2012!$AC$264:$AC$501)</f>
        <v>0</v>
      </c>
      <c r="Z429" s="40">
        <f>SUMIF(Entrada_Dados_Ano_2012!$C$264:$C$501,D429,Entrada_Dados_Ano_2012!$AD$264:$AD$501)</f>
        <v>0</v>
      </c>
      <c r="AA429" s="40">
        <f>SUMIF(Entrada_Dados_Ano_2012!$C$264:$C$501,D429,Entrada_Dados_Ano_2012!$AE$264:$AE$501)</f>
        <v>0</v>
      </c>
      <c r="AB429" s="40">
        <f>SUMIF(Entrada_Dados_Ano_2012!$C$264:$C$501,D429,Entrada_Dados_Ano_2012!$AF$264:$AF$501)</f>
        <v>0</v>
      </c>
      <c r="AC429" s="40">
        <f>SUMIF(Entrada_Dados_Ano_2012!$C$264:$C$501,D429,Entrada_Dados_Ano_2012!$AG$264:$AG$501)</f>
        <v>0</v>
      </c>
      <c r="AD429" s="40">
        <f>SUMIF(Entrada_Dados_Ano_2012!$C$264:$C$501,D429,Entrada_Dados_Ano_2012!$AH$264:$AH$501)</f>
        <v>0</v>
      </c>
      <c r="AE429" s="40">
        <f>SUMIF(Entrada_Dados_Ano_2012!$C$264:$C$501,D429,Entrada_Dados_Ano_2012!$AI$264:$AI$501)</f>
        <v>0</v>
      </c>
      <c r="AF429" s="40">
        <f>SUMIF(Entrada_Dados_Ano_2012!$C$264:$C$501,D429,Entrada_Dados_Ano_2012!$AJ$264:$AJ$501)</f>
        <v>0</v>
      </c>
      <c r="AG429" s="40">
        <f>SUMIF(Entrada_Dados_Ano_2012!$C$264:$C$501,D429,Entrada_Dados_Ano_2012!$AK$264:$AK$501)</f>
        <v>0</v>
      </c>
      <c r="AH429" s="40">
        <f>SUMIF(Entrada_Dados_Ano_2012!$C$264:$C$501,D429,Entrada_Dados_Ano_2012!$AL$264:$AL$501)</f>
        <v>0</v>
      </c>
      <c r="AI429" s="40">
        <f>SUMIF(Entrada_Dados_Ano_2012!$C$264:$C$501,D429,Entrada_Dados_Ano_2012!$AM$264:$AM$501)</f>
        <v>0</v>
      </c>
      <c r="AJ429" s="145">
        <f>SUMIF(Entrada_Dados_Ano_2012!$C$264:$C$501,D429,Entrada_Dados_Ano_2012!$AN$264:$AN$501)</f>
        <v>0</v>
      </c>
      <c r="AK429" s="142">
        <f>SUMIF(Entrada_Dados_Ano_2012!$C$264:$C$501,D429,Entrada_Dados_Ano_2012!$AT$264:$AT$501)</f>
        <v>0</v>
      </c>
      <c r="AL429" s="40">
        <f>SUMIF(Entrada_Dados_Ano_2012!$C$264:$C$501,D429,Entrada_Dados_Ano_2012!$AU$264:$AU$501)</f>
        <v>0</v>
      </c>
      <c r="AM429" s="40">
        <f>SUMIF(Entrada_Dados_Ano_2012!$C$264:$C$501,D429,Entrada_Dados_Ano_2012!$AV$264:$AV$501)</f>
        <v>0</v>
      </c>
      <c r="AN429" s="40">
        <f>SUMIF(Entrada_Dados_Ano_2012!$C$264:$C$501,D429,Entrada_Dados_Ano_2012!$AW$264:$AW$501)</f>
        <v>0</v>
      </c>
      <c r="AO429" s="40">
        <f>SUMIF(Entrada_Dados_Ano_2012!$C$264:$C$501,D429,Entrada_Dados_Ano_2012!$AX$264:$AX$501)</f>
        <v>0</v>
      </c>
      <c r="AP429" s="40">
        <f>SUMIF(Entrada_Dados_Ano_2012!$C$264:$C$501,D429,Entrada_Dados_Ano_2012!$AY$264:$AY$501)</f>
        <v>0</v>
      </c>
      <c r="AQ429" s="40">
        <f>SUMIF(Entrada_Dados_Ano_2012!$C$264:$C$501,D429,Entrada_Dados_Ano_2012!$AZ$264:$AZ$501)</f>
        <v>0</v>
      </c>
      <c r="AR429" s="40">
        <f>SUMIF(Entrada_Dados_Ano_2012!$C$264:$C$501,D429,Entrada_Dados_Ano_2012!$BA$264:$BA$501)</f>
        <v>0</v>
      </c>
      <c r="AS429" s="40">
        <f>SUMIF(Entrada_Dados_Ano_2012!$C$264:$C$501,D429,Entrada_Dados_Ano_2012!$BB$264:$BB$501)</f>
        <v>0</v>
      </c>
      <c r="AT429" s="40">
        <f>SUMIF(Entrada_Dados_Ano_2012!$C$264:$C$501,D429,Entrada_Dados_Ano_2012!$BC$264:$BC$501)</f>
        <v>0</v>
      </c>
      <c r="AU429" s="40">
        <f>SUMIF(Entrada_Dados_Ano_2012!$C$264:$C$501,D429,Entrada_Dados_Ano_2012!$BD$264:$BD$501)</f>
        <v>0</v>
      </c>
      <c r="AV429" s="40">
        <f>SUMIF(Entrada_Dados_Ano_2012!$C$264:$C$501,D429,Entrada_Dados_Ano_2012!$BE$264:$BE$501)</f>
        <v>0</v>
      </c>
      <c r="AW429" s="40">
        <f>SUMIF(Entrada_Dados_Ano_2012!$C$264:$C$501,D429,Entrada_Dados_Ano_2012!$BF$264:$BF$501)</f>
        <v>0</v>
      </c>
      <c r="AX429" s="40">
        <f>SUMIF(Entrada_Dados_Ano_2012!$C$264:$C$501,D429,Entrada_Dados_Ano_2012!$BG$264:$BG$501)</f>
        <v>0</v>
      </c>
      <c r="AY429" s="40">
        <f>SUMIF(Entrada_Dados_Ano_2012!$C$264:$C$501,D429,Entrada_Dados_Ano_2012!$BH$264:$BH$501)</f>
        <v>0</v>
      </c>
      <c r="AZ429" s="40">
        <f>SUMIF(Entrada_Dados_Ano_2012!$C$264:$C$501,D429,Entrada_Dados_Ano_2012!$BI$264:$BI$501)</f>
        <v>0</v>
      </c>
      <c r="BA429" s="55"/>
    </row>
    <row r="430" spans="1:53" ht="12.75" customHeight="1" x14ac:dyDescent="0.2">
      <c r="A430" s="123"/>
      <c r="B430" s="124">
        <v>169</v>
      </c>
      <c r="C430" s="121" t="s">
        <v>437</v>
      </c>
      <c r="D430" s="126" t="s">
        <v>211</v>
      </c>
      <c r="E430" s="40">
        <f>SUMIF(Entrada_Dados_Ano_2012!$C$264:$C$501,D430,Entrada_Dados_Ano_2012!$D$264:$D$501)</f>
        <v>0</v>
      </c>
      <c r="F430" s="40">
        <f>SUMIF(Entrada_Dados_Ano_2012!$C$264:$C$501,D430,Entrada_Dados_Ano_2012!$E$264:$E$501)</f>
        <v>0</v>
      </c>
      <c r="G430" s="40">
        <f>SUMIF(Entrada_Dados_Ano_2012!$C$264:$C$501,D430,Entrada_Dados_Ano_2012!$F$264:$F$501)</f>
        <v>0</v>
      </c>
      <c r="H430" s="40">
        <f>SUMIF(Entrada_Dados_Ano_2012!$C$264:$C$501,D430,Entrada_Dados_Ano_2012!$G$264:$G$501)</f>
        <v>0</v>
      </c>
      <c r="I430" s="40">
        <f>SUMIF(Entrada_Dados_Ano_2012!$C$264:$C$501,D430,Entrada_Dados_Ano_2012!$H$264:$H$501)</f>
        <v>0</v>
      </c>
      <c r="J430" s="40">
        <f>SUMIF(Entrada_Dados_Ano_2012!$C$264:$C$501,D430,Entrada_Dados_Ano_2012!$I$264:$I$501)</f>
        <v>0</v>
      </c>
      <c r="K430" s="40">
        <f>SUMIF(Entrada_Dados_Ano_2012!$C$264:$C$501,D430,Entrada_Dados_Ano_2012!$J$264:$J$501)</f>
        <v>0</v>
      </c>
      <c r="L430" s="40">
        <f>SUMIF(Entrada_Dados_Ano_2012!$C$264:$C$501,D430,Entrada_Dados_Ano_2012!$K$264:$K$501)</f>
        <v>0</v>
      </c>
      <c r="M430" s="40">
        <f>SUMIF(Entrada_Dados_Ano_2012!$C$264:$C$501,D430,Entrada_Dados_Ano_2012!$L$264:$L$501)</f>
        <v>0</v>
      </c>
      <c r="N430" s="40">
        <f>SUMIF(Entrada_Dados_Ano_2012!$C$264:$C$501,D430,Entrada_Dados_Ano_2012!$M$264:$M$501)</f>
        <v>0</v>
      </c>
      <c r="O430" s="40">
        <f>SUMIF(Entrada_Dados_Ano_2012!$C$264:$C$501,D430,Entrada_Dados_Ano_2012!$N$264:$N$501)</f>
        <v>0</v>
      </c>
      <c r="P430" s="40">
        <f>SUMIF(Entrada_Dados_Ano_2012!$C$264:$C$501,D430,Entrada_Dados_Ano_2012!$O$264:$O$501)</f>
        <v>0</v>
      </c>
      <c r="Q430" s="40">
        <f>SUMIF(Entrada_Dados_Ano_2012!$C$264:$C$501,D430,Entrada_Dados_Ano_2012!$P$264:$P$501)</f>
        <v>0</v>
      </c>
      <c r="R430" s="40">
        <f>SUMIF(Entrada_Dados_Ano_2012!$C$264:$C$501,D430,Entrada_Dados_Ano_2012!$Q$264:$Q$501)</f>
        <v>0</v>
      </c>
      <c r="S430" s="40">
        <f>SUMIF(Entrada_Dados_Ano_2012!$C$264:$C$501,D430,Entrada_Dados_Ano_2012!$R$264:$R$501)</f>
        <v>0</v>
      </c>
      <c r="T430" s="145">
        <f>SUMIF(Entrada_Dados_Ano_2012!$C$264:$C$501,D430,Entrada_Dados_Ano_2012!$S$264:$S$501)</f>
        <v>0</v>
      </c>
      <c r="U430" s="142">
        <f>SUMIF(Entrada_Dados_Ano_2012!$C$264:$C$501,D430,Entrada_Dados_Ano_2012!$Y$264:$Y$501)</f>
        <v>0</v>
      </c>
      <c r="V430" s="40">
        <f>SUMIF(Entrada_Dados_Ano_2012!$C$264:$C$501,D430,Entrada_Dados_Ano_2012!$Z$264:$Z$501)</f>
        <v>0</v>
      </c>
      <c r="W430" s="40">
        <f>SUMIF(Entrada_Dados_Ano_2012!$C$264:$C$501,D430,Entrada_Dados_Ano_2012!$AA$264:$AA$501)</f>
        <v>0</v>
      </c>
      <c r="X430" s="40">
        <f>SUMIF(Entrada_Dados_Ano_2012!$C$264:$C$501,D430,Entrada_Dados_Ano_2012!$AB$264:$AB$501)</f>
        <v>0</v>
      </c>
      <c r="Y430" s="40">
        <f>SUMIF(Entrada_Dados_Ano_2012!$C$264:$C$501,D430,Entrada_Dados_Ano_2012!$AC$264:$AC$501)</f>
        <v>0</v>
      </c>
      <c r="Z430" s="40">
        <f>SUMIF(Entrada_Dados_Ano_2012!$C$264:$C$501,D430,Entrada_Dados_Ano_2012!$AD$264:$AD$501)</f>
        <v>0</v>
      </c>
      <c r="AA430" s="40">
        <f>SUMIF(Entrada_Dados_Ano_2012!$C$264:$C$501,D430,Entrada_Dados_Ano_2012!$AE$264:$AE$501)</f>
        <v>0</v>
      </c>
      <c r="AB430" s="40">
        <f>SUMIF(Entrada_Dados_Ano_2012!$C$264:$C$501,D430,Entrada_Dados_Ano_2012!$AF$264:$AF$501)</f>
        <v>0</v>
      </c>
      <c r="AC430" s="40">
        <f>SUMIF(Entrada_Dados_Ano_2012!$C$264:$C$501,D430,Entrada_Dados_Ano_2012!$AG$264:$AG$501)</f>
        <v>0</v>
      </c>
      <c r="AD430" s="40">
        <f>SUMIF(Entrada_Dados_Ano_2012!$C$264:$C$501,D430,Entrada_Dados_Ano_2012!$AH$264:$AH$501)</f>
        <v>0</v>
      </c>
      <c r="AE430" s="40">
        <f>SUMIF(Entrada_Dados_Ano_2012!$C$264:$C$501,D430,Entrada_Dados_Ano_2012!$AI$264:$AI$501)</f>
        <v>0</v>
      </c>
      <c r="AF430" s="40">
        <f>SUMIF(Entrada_Dados_Ano_2012!$C$264:$C$501,D430,Entrada_Dados_Ano_2012!$AJ$264:$AJ$501)</f>
        <v>0</v>
      </c>
      <c r="AG430" s="40">
        <f>SUMIF(Entrada_Dados_Ano_2012!$C$264:$C$501,D430,Entrada_Dados_Ano_2012!$AK$264:$AK$501)</f>
        <v>0</v>
      </c>
      <c r="AH430" s="40">
        <f>SUMIF(Entrada_Dados_Ano_2012!$C$264:$C$501,D430,Entrada_Dados_Ano_2012!$AL$264:$AL$501)</f>
        <v>0</v>
      </c>
      <c r="AI430" s="40">
        <f>SUMIF(Entrada_Dados_Ano_2012!$C$264:$C$501,D430,Entrada_Dados_Ano_2012!$AM$264:$AM$501)</f>
        <v>0</v>
      </c>
      <c r="AJ430" s="145">
        <f>SUMIF(Entrada_Dados_Ano_2012!$C$264:$C$501,D430,Entrada_Dados_Ano_2012!$AN$264:$AN$501)</f>
        <v>0</v>
      </c>
      <c r="AK430" s="142">
        <f>SUMIF(Entrada_Dados_Ano_2012!$C$264:$C$501,D430,Entrada_Dados_Ano_2012!$AT$264:$AT$501)</f>
        <v>0</v>
      </c>
      <c r="AL430" s="40">
        <f>SUMIF(Entrada_Dados_Ano_2012!$C$264:$C$501,D430,Entrada_Dados_Ano_2012!$AU$264:$AU$501)</f>
        <v>0</v>
      </c>
      <c r="AM430" s="40">
        <f>SUMIF(Entrada_Dados_Ano_2012!$C$264:$C$501,D430,Entrada_Dados_Ano_2012!$AV$264:$AV$501)</f>
        <v>0</v>
      </c>
      <c r="AN430" s="40">
        <f>SUMIF(Entrada_Dados_Ano_2012!$C$264:$C$501,D430,Entrada_Dados_Ano_2012!$AW$264:$AW$501)</f>
        <v>0</v>
      </c>
      <c r="AO430" s="40">
        <f>SUMIF(Entrada_Dados_Ano_2012!$C$264:$C$501,D430,Entrada_Dados_Ano_2012!$AX$264:$AX$501)</f>
        <v>0</v>
      </c>
      <c r="AP430" s="40">
        <f>SUMIF(Entrada_Dados_Ano_2012!$C$264:$C$501,D430,Entrada_Dados_Ano_2012!$AY$264:$AY$501)</f>
        <v>0</v>
      </c>
      <c r="AQ430" s="40">
        <f>SUMIF(Entrada_Dados_Ano_2012!$C$264:$C$501,D430,Entrada_Dados_Ano_2012!$AZ$264:$AZ$501)</f>
        <v>0</v>
      </c>
      <c r="AR430" s="40">
        <f>SUMIF(Entrada_Dados_Ano_2012!$C$264:$C$501,D430,Entrada_Dados_Ano_2012!$BA$264:$BA$501)</f>
        <v>0</v>
      </c>
      <c r="AS430" s="40">
        <f>SUMIF(Entrada_Dados_Ano_2012!$C$264:$C$501,D430,Entrada_Dados_Ano_2012!$BB$264:$BB$501)</f>
        <v>0</v>
      </c>
      <c r="AT430" s="40">
        <f>SUMIF(Entrada_Dados_Ano_2012!$C$264:$C$501,D430,Entrada_Dados_Ano_2012!$BC$264:$BC$501)</f>
        <v>0</v>
      </c>
      <c r="AU430" s="40">
        <f>SUMIF(Entrada_Dados_Ano_2012!$C$264:$C$501,D430,Entrada_Dados_Ano_2012!$BD$264:$BD$501)</f>
        <v>0</v>
      </c>
      <c r="AV430" s="40">
        <f>SUMIF(Entrada_Dados_Ano_2012!$C$264:$C$501,D430,Entrada_Dados_Ano_2012!$BE$264:$BE$501)</f>
        <v>0</v>
      </c>
      <c r="AW430" s="40">
        <f>SUMIF(Entrada_Dados_Ano_2012!$C$264:$C$501,D430,Entrada_Dados_Ano_2012!$BF$264:$BF$501)</f>
        <v>0</v>
      </c>
      <c r="AX430" s="40">
        <f>SUMIF(Entrada_Dados_Ano_2012!$C$264:$C$501,D430,Entrada_Dados_Ano_2012!$BG$264:$BG$501)</f>
        <v>0</v>
      </c>
      <c r="AY430" s="40">
        <f>SUMIF(Entrada_Dados_Ano_2012!$C$264:$C$501,D430,Entrada_Dados_Ano_2012!$BH$264:$BH$501)</f>
        <v>0</v>
      </c>
      <c r="AZ430" s="40">
        <f>SUMIF(Entrada_Dados_Ano_2012!$C$264:$C$501,D430,Entrada_Dados_Ano_2012!$BI$264:$BI$501)</f>
        <v>0</v>
      </c>
      <c r="BA430" s="55"/>
    </row>
    <row r="431" spans="1:53" ht="12.75" customHeight="1" x14ac:dyDescent="0.2">
      <c r="A431" s="123"/>
      <c r="B431" s="124">
        <v>170</v>
      </c>
      <c r="C431" s="121" t="s">
        <v>438</v>
      </c>
      <c r="D431" s="126" t="s">
        <v>212</v>
      </c>
      <c r="E431" s="40">
        <f>SUMIF(Entrada_Dados_Ano_2012!$C$264:$C$501,D431,Entrada_Dados_Ano_2012!$D$264:$D$501)</f>
        <v>0</v>
      </c>
      <c r="F431" s="40">
        <f>SUMIF(Entrada_Dados_Ano_2012!$C$264:$C$501,D431,Entrada_Dados_Ano_2012!$E$264:$E$501)</f>
        <v>0</v>
      </c>
      <c r="G431" s="40">
        <f>SUMIF(Entrada_Dados_Ano_2012!$C$264:$C$501,D431,Entrada_Dados_Ano_2012!$F$264:$F$501)</f>
        <v>0</v>
      </c>
      <c r="H431" s="40">
        <f>SUMIF(Entrada_Dados_Ano_2012!$C$264:$C$501,D431,Entrada_Dados_Ano_2012!$G$264:$G$501)</f>
        <v>0</v>
      </c>
      <c r="I431" s="40">
        <f>SUMIF(Entrada_Dados_Ano_2012!$C$264:$C$501,D431,Entrada_Dados_Ano_2012!$H$264:$H$501)</f>
        <v>0</v>
      </c>
      <c r="J431" s="40">
        <f>SUMIF(Entrada_Dados_Ano_2012!$C$264:$C$501,D431,Entrada_Dados_Ano_2012!$I$264:$I$501)</f>
        <v>0</v>
      </c>
      <c r="K431" s="40">
        <f>SUMIF(Entrada_Dados_Ano_2012!$C$264:$C$501,D431,Entrada_Dados_Ano_2012!$J$264:$J$501)</f>
        <v>0</v>
      </c>
      <c r="L431" s="40">
        <f>SUMIF(Entrada_Dados_Ano_2012!$C$264:$C$501,D431,Entrada_Dados_Ano_2012!$K$264:$K$501)</f>
        <v>0</v>
      </c>
      <c r="M431" s="40">
        <f>SUMIF(Entrada_Dados_Ano_2012!$C$264:$C$501,D431,Entrada_Dados_Ano_2012!$L$264:$L$501)</f>
        <v>0</v>
      </c>
      <c r="N431" s="40">
        <f>SUMIF(Entrada_Dados_Ano_2012!$C$264:$C$501,D431,Entrada_Dados_Ano_2012!$M$264:$M$501)</f>
        <v>0</v>
      </c>
      <c r="O431" s="40">
        <f>SUMIF(Entrada_Dados_Ano_2012!$C$264:$C$501,D431,Entrada_Dados_Ano_2012!$N$264:$N$501)</f>
        <v>0</v>
      </c>
      <c r="P431" s="40">
        <f>SUMIF(Entrada_Dados_Ano_2012!$C$264:$C$501,D431,Entrada_Dados_Ano_2012!$O$264:$O$501)</f>
        <v>0</v>
      </c>
      <c r="Q431" s="40">
        <f>SUMIF(Entrada_Dados_Ano_2012!$C$264:$C$501,D431,Entrada_Dados_Ano_2012!$P$264:$P$501)</f>
        <v>0</v>
      </c>
      <c r="R431" s="40">
        <f>SUMIF(Entrada_Dados_Ano_2012!$C$264:$C$501,D431,Entrada_Dados_Ano_2012!$Q$264:$Q$501)</f>
        <v>0</v>
      </c>
      <c r="S431" s="40">
        <f>SUMIF(Entrada_Dados_Ano_2012!$C$264:$C$501,D431,Entrada_Dados_Ano_2012!$R$264:$R$501)</f>
        <v>0</v>
      </c>
      <c r="T431" s="145">
        <f>SUMIF(Entrada_Dados_Ano_2012!$C$264:$C$501,D431,Entrada_Dados_Ano_2012!$S$264:$S$501)</f>
        <v>0</v>
      </c>
      <c r="U431" s="142">
        <f>SUMIF(Entrada_Dados_Ano_2012!$C$264:$C$501,D431,Entrada_Dados_Ano_2012!$Y$264:$Y$501)</f>
        <v>0</v>
      </c>
      <c r="V431" s="40">
        <f>SUMIF(Entrada_Dados_Ano_2012!$C$264:$C$501,D431,Entrada_Dados_Ano_2012!$Z$264:$Z$501)</f>
        <v>0</v>
      </c>
      <c r="W431" s="40">
        <f>SUMIF(Entrada_Dados_Ano_2012!$C$264:$C$501,D431,Entrada_Dados_Ano_2012!$AA$264:$AA$501)</f>
        <v>0</v>
      </c>
      <c r="X431" s="40">
        <f>SUMIF(Entrada_Dados_Ano_2012!$C$264:$C$501,D431,Entrada_Dados_Ano_2012!$AB$264:$AB$501)</f>
        <v>0</v>
      </c>
      <c r="Y431" s="40">
        <f>SUMIF(Entrada_Dados_Ano_2012!$C$264:$C$501,D431,Entrada_Dados_Ano_2012!$AC$264:$AC$501)</f>
        <v>0</v>
      </c>
      <c r="Z431" s="40">
        <f>SUMIF(Entrada_Dados_Ano_2012!$C$264:$C$501,D431,Entrada_Dados_Ano_2012!$AD$264:$AD$501)</f>
        <v>0</v>
      </c>
      <c r="AA431" s="40">
        <f>SUMIF(Entrada_Dados_Ano_2012!$C$264:$C$501,D431,Entrada_Dados_Ano_2012!$AE$264:$AE$501)</f>
        <v>0</v>
      </c>
      <c r="AB431" s="40">
        <f>SUMIF(Entrada_Dados_Ano_2012!$C$264:$C$501,D431,Entrada_Dados_Ano_2012!$AF$264:$AF$501)</f>
        <v>0</v>
      </c>
      <c r="AC431" s="40">
        <f>SUMIF(Entrada_Dados_Ano_2012!$C$264:$C$501,D431,Entrada_Dados_Ano_2012!$AG$264:$AG$501)</f>
        <v>0</v>
      </c>
      <c r="AD431" s="40">
        <f>SUMIF(Entrada_Dados_Ano_2012!$C$264:$C$501,D431,Entrada_Dados_Ano_2012!$AH$264:$AH$501)</f>
        <v>0</v>
      </c>
      <c r="AE431" s="40">
        <f>SUMIF(Entrada_Dados_Ano_2012!$C$264:$C$501,D431,Entrada_Dados_Ano_2012!$AI$264:$AI$501)</f>
        <v>0</v>
      </c>
      <c r="AF431" s="40">
        <f>SUMIF(Entrada_Dados_Ano_2012!$C$264:$C$501,D431,Entrada_Dados_Ano_2012!$AJ$264:$AJ$501)</f>
        <v>0</v>
      </c>
      <c r="AG431" s="40">
        <f>SUMIF(Entrada_Dados_Ano_2012!$C$264:$C$501,D431,Entrada_Dados_Ano_2012!$AK$264:$AK$501)</f>
        <v>0</v>
      </c>
      <c r="AH431" s="40">
        <f>SUMIF(Entrada_Dados_Ano_2012!$C$264:$C$501,D431,Entrada_Dados_Ano_2012!$AL$264:$AL$501)</f>
        <v>0</v>
      </c>
      <c r="AI431" s="40">
        <f>SUMIF(Entrada_Dados_Ano_2012!$C$264:$C$501,D431,Entrada_Dados_Ano_2012!$AM$264:$AM$501)</f>
        <v>0</v>
      </c>
      <c r="AJ431" s="145">
        <f>SUMIF(Entrada_Dados_Ano_2012!$C$264:$C$501,D431,Entrada_Dados_Ano_2012!$AN$264:$AN$501)</f>
        <v>0</v>
      </c>
      <c r="AK431" s="142">
        <f>SUMIF(Entrada_Dados_Ano_2012!$C$264:$C$501,D431,Entrada_Dados_Ano_2012!$AT$264:$AT$501)</f>
        <v>0</v>
      </c>
      <c r="AL431" s="40">
        <f>SUMIF(Entrada_Dados_Ano_2012!$C$264:$C$501,D431,Entrada_Dados_Ano_2012!$AU$264:$AU$501)</f>
        <v>0</v>
      </c>
      <c r="AM431" s="40">
        <f>SUMIF(Entrada_Dados_Ano_2012!$C$264:$C$501,D431,Entrada_Dados_Ano_2012!$AV$264:$AV$501)</f>
        <v>0</v>
      </c>
      <c r="AN431" s="40">
        <f>SUMIF(Entrada_Dados_Ano_2012!$C$264:$C$501,D431,Entrada_Dados_Ano_2012!$AW$264:$AW$501)</f>
        <v>0</v>
      </c>
      <c r="AO431" s="40">
        <f>SUMIF(Entrada_Dados_Ano_2012!$C$264:$C$501,D431,Entrada_Dados_Ano_2012!$AX$264:$AX$501)</f>
        <v>0</v>
      </c>
      <c r="AP431" s="40">
        <f>SUMIF(Entrada_Dados_Ano_2012!$C$264:$C$501,D431,Entrada_Dados_Ano_2012!$AY$264:$AY$501)</f>
        <v>0</v>
      </c>
      <c r="AQ431" s="40">
        <f>SUMIF(Entrada_Dados_Ano_2012!$C$264:$C$501,D431,Entrada_Dados_Ano_2012!$AZ$264:$AZ$501)</f>
        <v>0</v>
      </c>
      <c r="AR431" s="40">
        <f>SUMIF(Entrada_Dados_Ano_2012!$C$264:$C$501,D431,Entrada_Dados_Ano_2012!$BA$264:$BA$501)</f>
        <v>0</v>
      </c>
      <c r="AS431" s="40">
        <f>SUMIF(Entrada_Dados_Ano_2012!$C$264:$C$501,D431,Entrada_Dados_Ano_2012!$BB$264:$BB$501)</f>
        <v>0</v>
      </c>
      <c r="AT431" s="40">
        <f>SUMIF(Entrada_Dados_Ano_2012!$C$264:$C$501,D431,Entrada_Dados_Ano_2012!$BC$264:$BC$501)</f>
        <v>0</v>
      </c>
      <c r="AU431" s="40">
        <f>SUMIF(Entrada_Dados_Ano_2012!$C$264:$C$501,D431,Entrada_Dados_Ano_2012!$BD$264:$BD$501)</f>
        <v>0</v>
      </c>
      <c r="AV431" s="40">
        <f>SUMIF(Entrada_Dados_Ano_2012!$C$264:$C$501,D431,Entrada_Dados_Ano_2012!$BE$264:$BE$501)</f>
        <v>0</v>
      </c>
      <c r="AW431" s="40">
        <f>SUMIF(Entrada_Dados_Ano_2012!$C$264:$C$501,D431,Entrada_Dados_Ano_2012!$BF$264:$BF$501)</f>
        <v>0</v>
      </c>
      <c r="AX431" s="40">
        <f>SUMIF(Entrada_Dados_Ano_2012!$C$264:$C$501,D431,Entrada_Dados_Ano_2012!$BG$264:$BG$501)</f>
        <v>0</v>
      </c>
      <c r="AY431" s="40">
        <f>SUMIF(Entrada_Dados_Ano_2012!$C$264:$C$501,D431,Entrada_Dados_Ano_2012!$BH$264:$BH$501)</f>
        <v>0</v>
      </c>
      <c r="AZ431" s="40">
        <f>SUMIF(Entrada_Dados_Ano_2012!$C$264:$C$501,D431,Entrada_Dados_Ano_2012!$BI$264:$BI$501)</f>
        <v>0</v>
      </c>
      <c r="BA431" s="55"/>
    </row>
    <row r="432" spans="1:53" ht="12.75" customHeight="1" x14ac:dyDescent="0.2">
      <c r="A432" s="123"/>
      <c r="B432" s="124">
        <v>171</v>
      </c>
      <c r="C432" s="121" t="s">
        <v>439</v>
      </c>
      <c r="D432" s="126" t="s">
        <v>213</v>
      </c>
      <c r="E432" s="40">
        <f>SUMIF(Entrada_Dados_Ano_2012!$C$264:$C$501,D432,Entrada_Dados_Ano_2012!$D$264:$D$501)</f>
        <v>0</v>
      </c>
      <c r="F432" s="40">
        <f>SUMIF(Entrada_Dados_Ano_2012!$C$264:$C$501,D432,Entrada_Dados_Ano_2012!$E$264:$E$501)</f>
        <v>200</v>
      </c>
      <c r="G432" s="40">
        <f>SUMIF(Entrada_Dados_Ano_2012!$C$264:$C$501,D432,Entrada_Dados_Ano_2012!$F$264:$F$501)</f>
        <v>0</v>
      </c>
      <c r="H432" s="40">
        <f>SUMIF(Entrada_Dados_Ano_2012!$C$264:$C$501,D432,Entrada_Dados_Ano_2012!$G$264:$G$501)</f>
        <v>50</v>
      </c>
      <c r="I432" s="40">
        <f>SUMIF(Entrada_Dados_Ano_2012!$C$264:$C$501,D432,Entrada_Dados_Ano_2012!$H$264:$H$501)</f>
        <v>0</v>
      </c>
      <c r="J432" s="40">
        <f>SUMIF(Entrada_Dados_Ano_2012!$C$264:$C$501,D432,Entrada_Dados_Ano_2012!$I$264:$I$501)</f>
        <v>0</v>
      </c>
      <c r="K432" s="40">
        <f>SUMIF(Entrada_Dados_Ano_2012!$C$264:$C$501,D432,Entrada_Dados_Ano_2012!$J$264:$J$501)</f>
        <v>0</v>
      </c>
      <c r="L432" s="40">
        <f>SUMIF(Entrada_Dados_Ano_2012!$C$264:$C$501,D432,Entrada_Dados_Ano_2012!$K$264:$K$501)</f>
        <v>3</v>
      </c>
      <c r="M432" s="40">
        <f>SUMIF(Entrada_Dados_Ano_2012!$C$264:$C$501,D432,Entrada_Dados_Ano_2012!$L$264:$L$501)</f>
        <v>4</v>
      </c>
      <c r="N432" s="40">
        <f>SUMIF(Entrada_Dados_Ano_2012!$C$264:$C$501,D432,Entrada_Dados_Ano_2012!$M$264:$M$501)</f>
        <v>0</v>
      </c>
      <c r="O432" s="40">
        <f>SUMIF(Entrada_Dados_Ano_2012!$C$264:$C$501,D432,Entrada_Dados_Ano_2012!$N$264:$N$501)</f>
        <v>0</v>
      </c>
      <c r="P432" s="40">
        <f>SUMIF(Entrada_Dados_Ano_2012!$C$264:$C$501,D432,Entrada_Dados_Ano_2012!$O$264:$O$501)</f>
        <v>0</v>
      </c>
      <c r="Q432" s="40">
        <f>SUMIF(Entrada_Dados_Ano_2012!$C$264:$C$501,D432,Entrada_Dados_Ano_2012!$P$264:$P$501)</f>
        <v>0</v>
      </c>
      <c r="R432" s="40">
        <f>SUMIF(Entrada_Dados_Ano_2012!$C$264:$C$501,D432,Entrada_Dados_Ano_2012!$Q$264:$Q$501)</f>
        <v>0</v>
      </c>
      <c r="S432" s="40">
        <f>SUMIF(Entrada_Dados_Ano_2012!$C$264:$C$501,D432,Entrada_Dados_Ano_2012!$R$264:$R$501)</f>
        <v>10</v>
      </c>
      <c r="T432" s="145">
        <f>SUMIF(Entrada_Dados_Ano_2012!$C$264:$C$501,D432,Entrada_Dados_Ano_2012!$S$264:$S$501)</f>
        <v>0</v>
      </c>
      <c r="U432" s="142">
        <f>SUMIF(Entrada_Dados_Ano_2012!$C$264:$C$501,D432,Entrada_Dados_Ano_2012!$Y$264:$Y$501)</f>
        <v>0</v>
      </c>
      <c r="V432" s="40">
        <f>SUMIF(Entrada_Dados_Ano_2012!$C$264:$C$501,D432,Entrada_Dados_Ano_2012!$Z$264:$Z$501)</f>
        <v>200</v>
      </c>
      <c r="W432" s="40">
        <f>SUMIF(Entrada_Dados_Ano_2012!$C$264:$C$501,D432,Entrada_Dados_Ano_2012!$AA$264:$AA$501)</f>
        <v>0</v>
      </c>
      <c r="X432" s="40">
        <f>SUMIF(Entrada_Dados_Ano_2012!$C$264:$C$501,D432,Entrada_Dados_Ano_2012!$AB$264:$AB$501)</f>
        <v>50</v>
      </c>
      <c r="Y432" s="40">
        <f>SUMIF(Entrada_Dados_Ano_2012!$C$264:$C$501,D432,Entrada_Dados_Ano_2012!$AC$264:$AC$501)</f>
        <v>0</v>
      </c>
      <c r="Z432" s="40">
        <f>SUMIF(Entrada_Dados_Ano_2012!$C$264:$C$501,D432,Entrada_Dados_Ano_2012!$AD$264:$AD$501)</f>
        <v>0</v>
      </c>
      <c r="AA432" s="40">
        <f>SUMIF(Entrada_Dados_Ano_2012!$C$264:$C$501,D432,Entrada_Dados_Ano_2012!$AE$264:$AE$501)</f>
        <v>0</v>
      </c>
      <c r="AB432" s="40">
        <f>SUMIF(Entrada_Dados_Ano_2012!$C$264:$C$501,D432,Entrada_Dados_Ano_2012!$AF$264:$AF$501)</f>
        <v>3</v>
      </c>
      <c r="AC432" s="40">
        <f>SUMIF(Entrada_Dados_Ano_2012!$C$264:$C$501,D432,Entrada_Dados_Ano_2012!$AG$264:$AG$501)</f>
        <v>4</v>
      </c>
      <c r="AD432" s="40">
        <f>SUMIF(Entrada_Dados_Ano_2012!$C$264:$C$501,D432,Entrada_Dados_Ano_2012!$AH$264:$AH$501)</f>
        <v>0</v>
      </c>
      <c r="AE432" s="40">
        <f>SUMIF(Entrada_Dados_Ano_2012!$C$264:$C$501,D432,Entrada_Dados_Ano_2012!$AI$264:$AI$501)</f>
        <v>0</v>
      </c>
      <c r="AF432" s="40">
        <f>SUMIF(Entrada_Dados_Ano_2012!$C$264:$C$501,D432,Entrada_Dados_Ano_2012!$AJ$264:$AJ$501)</f>
        <v>0</v>
      </c>
      <c r="AG432" s="40">
        <f>SUMIF(Entrada_Dados_Ano_2012!$C$264:$C$501,D432,Entrada_Dados_Ano_2012!$AK$264:$AK$501)</f>
        <v>0</v>
      </c>
      <c r="AH432" s="40">
        <f>SUMIF(Entrada_Dados_Ano_2012!$C$264:$C$501,D432,Entrada_Dados_Ano_2012!$AL$264:$AL$501)</f>
        <v>0</v>
      </c>
      <c r="AI432" s="40">
        <f>SUMIF(Entrada_Dados_Ano_2012!$C$264:$C$501,D432,Entrada_Dados_Ano_2012!$AM$264:$AM$501)</f>
        <v>10</v>
      </c>
      <c r="AJ432" s="145">
        <f>SUMIF(Entrada_Dados_Ano_2012!$C$264:$C$501,D432,Entrada_Dados_Ano_2012!$AN$264:$AN$501)</f>
        <v>0</v>
      </c>
      <c r="AK432" s="142">
        <f>SUMIF(Entrada_Dados_Ano_2012!$C$264:$C$501,D432,Entrada_Dados_Ano_2012!$AT$264:$AT$501)</f>
        <v>0</v>
      </c>
      <c r="AL432" s="40">
        <f>SUMIF(Entrada_Dados_Ano_2012!$C$264:$C$501,D432,Entrada_Dados_Ano_2012!$AU$264:$AU$501)</f>
        <v>4900</v>
      </c>
      <c r="AM432" s="40">
        <f>SUMIF(Entrada_Dados_Ano_2012!$C$264:$C$501,D432,Entrada_Dados_Ano_2012!$AV$264:$AV$501)</f>
        <v>0</v>
      </c>
      <c r="AN432" s="40">
        <f>SUMIF(Entrada_Dados_Ano_2012!$C$264:$C$501,D432,Entrada_Dados_Ano_2012!$AW$264:$AW$501)</f>
        <v>129</v>
      </c>
      <c r="AO432" s="40">
        <f>SUMIF(Entrada_Dados_Ano_2012!$C$264:$C$501,D432,Entrada_Dados_Ano_2012!$AX$264:$AX$501)</f>
        <v>0</v>
      </c>
      <c r="AP432" s="40">
        <f>SUMIF(Entrada_Dados_Ano_2012!$C$264:$C$501,D432,Entrada_Dados_Ano_2012!$AY$264:$AY$501)</f>
        <v>0</v>
      </c>
      <c r="AQ432" s="40">
        <f>SUMIF(Entrada_Dados_Ano_2012!$C$264:$C$501,D432,Entrada_Dados_Ano_2012!$AZ$264:$AZ$501)</f>
        <v>0</v>
      </c>
      <c r="AR432" s="40">
        <f>SUMIF(Entrada_Dados_Ano_2012!$C$264:$C$501,D432,Entrada_Dados_Ano_2012!$BA$264:$BA$501)</f>
        <v>80</v>
      </c>
      <c r="AS432" s="40">
        <f>SUMIF(Entrada_Dados_Ano_2012!$C$264:$C$501,D432,Entrada_Dados_Ano_2012!$BB$264:$BB$501)</f>
        <v>45</v>
      </c>
      <c r="AT432" s="40">
        <f>SUMIF(Entrada_Dados_Ano_2012!$C$264:$C$501,D432,Entrada_Dados_Ano_2012!$BC$264:$BC$501)</f>
        <v>0</v>
      </c>
      <c r="AU432" s="40">
        <f>SUMIF(Entrada_Dados_Ano_2012!$C$264:$C$501,D432,Entrada_Dados_Ano_2012!$BD$264:$BD$501)</f>
        <v>0</v>
      </c>
      <c r="AV432" s="40">
        <f>SUMIF(Entrada_Dados_Ano_2012!$C$264:$C$501,D432,Entrada_Dados_Ano_2012!$BE$264:$BE$501)</f>
        <v>0</v>
      </c>
      <c r="AW432" s="40">
        <f>SUMIF(Entrada_Dados_Ano_2012!$C$264:$C$501,D432,Entrada_Dados_Ano_2012!$BF$264:$BF$501)</f>
        <v>0</v>
      </c>
      <c r="AX432" s="40">
        <f>SUMIF(Entrada_Dados_Ano_2012!$C$264:$C$501,D432,Entrada_Dados_Ano_2012!$BG$264:$BG$501)</f>
        <v>0</v>
      </c>
      <c r="AY432" s="40">
        <f>SUMIF(Entrada_Dados_Ano_2012!$C$264:$C$501,D432,Entrada_Dados_Ano_2012!$BH$264:$BH$501)</f>
        <v>285</v>
      </c>
      <c r="AZ432" s="40">
        <f>SUMIF(Entrada_Dados_Ano_2012!$C$264:$C$501,D432,Entrada_Dados_Ano_2012!$BI$264:$BI$501)</f>
        <v>0</v>
      </c>
      <c r="BA432" s="55"/>
    </row>
    <row r="433" spans="1:53" ht="12.75" customHeight="1" x14ac:dyDescent="0.2">
      <c r="A433" s="123"/>
      <c r="B433" s="124">
        <v>172</v>
      </c>
      <c r="C433" s="121" t="s">
        <v>440</v>
      </c>
      <c r="D433" s="126" t="s">
        <v>214</v>
      </c>
      <c r="E433" s="40">
        <f>SUMIF(Entrada_Dados_Ano_2012!$C$264:$C$501,D433,Entrada_Dados_Ano_2012!$D$264:$D$501)</f>
        <v>0</v>
      </c>
      <c r="F433" s="40">
        <f>SUMIF(Entrada_Dados_Ano_2012!$C$264:$C$501,D433,Entrada_Dados_Ano_2012!$E$264:$E$501)</f>
        <v>0</v>
      </c>
      <c r="G433" s="40">
        <f>SUMIF(Entrada_Dados_Ano_2012!$C$264:$C$501,D433,Entrada_Dados_Ano_2012!$F$264:$F$501)</f>
        <v>0</v>
      </c>
      <c r="H433" s="40">
        <f>SUMIF(Entrada_Dados_Ano_2012!$C$264:$C$501,D433,Entrada_Dados_Ano_2012!$G$264:$G$501)</f>
        <v>47</v>
      </c>
      <c r="I433" s="40">
        <f>SUMIF(Entrada_Dados_Ano_2012!$C$264:$C$501,D433,Entrada_Dados_Ano_2012!$H$264:$H$501)</f>
        <v>0</v>
      </c>
      <c r="J433" s="40">
        <f>SUMIF(Entrada_Dados_Ano_2012!$C$264:$C$501,D433,Entrada_Dados_Ano_2012!$I$264:$I$501)</f>
        <v>0</v>
      </c>
      <c r="K433" s="40">
        <f>SUMIF(Entrada_Dados_Ano_2012!$C$264:$C$501,D433,Entrada_Dados_Ano_2012!$J$264:$J$501)</f>
        <v>0</v>
      </c>
      <c r="L433" s="40">
        <f>SUMIF(Entrada_Dados_Ano_2012!$C$264:$C$501,D433,Entrada_Dados_Ano_2012!$K$264:$K$501)</f>
        <v>0</v>
      </c>
      <c r="M433" s="40">
        <f>SUMIF(Entrada_Dados_Ano_2012!$C$264:$C$501,D433,Entrada_Dados_Ano_2012!$L$264:$L$501)</f>
        <v>0</v>
      </c>
      <c r="N433" s="40">
        <f>SUMIF(Entrada_Dados_Ano_2012!$C$264:$C$501,D433,Entrada_Dados_Ano_2012!$M$264:$M$501)</f>
        <v>0</v>
      </c>
      <c r="O433" s="40">
        <f>SUMIF(Entrada_Dados_Ano_2012!$C$264:$C$501,D433,Entrada_Dados_Ano_2012!$N$264:$N$501)</f>
        <v>0</v>
      </c>
      <c r="P433" s="40">
        <f>SUMIF(Entrada_Dados_Ano_2012!$C$264:$C$501,D433,Entrada_Dados_Ano_2012!$O$264:$O$501)</f>
        <v>0</v>
      </c>
      <c r="Q433" s="40">
        <f>SUMIF(Entrada_Dados_Ano_2012!$C$264:$C$501,D433,Entrada_Dados_Ano_2012!$P$264:$P$501)</f>
        <v>0</v>
      </c>
      <c r="R433" s="40">
        <f>SUMIF(Entrada_Dados_Ano_2012!$C$264:$C$501,D433,Entrada_Dados_Ano_2012!$Q$264:$Q$501)</f>
        <v>0</v>
      </c>
      <c r="S433" s="40">
        <f>SUMIF(Entrada_Dados_Ano_2012!$C$264:$C$501,D433,Entrada_Dados_Ano_2012!$R$264:$R$501)</f>
        <v>0</v>
      </c>
      <c r="T433" s="145">
        <f>SUMIF(Entrada_Dados_Ano_2012!$C$264:$C$501,D433,Entrada_Dados_Ano_2012!$S$264:$S$501)</f>
        <v>0</v>
      </c>
      <c r="U433" s="142">
        <f>SUMIF(Entrada_Dados_Ano_2012!$C$264:$C$501,D433,Entrada_Dados_Ano_2012!$Y$264:$Y$501)</f>
        <v>0</v>
      </c>
      <c r="V433" s="40">
        <f>SUMIF(Entrada_Dados_Ano_2012!$C$264:$C$501,D433,Entrada_Dados_Ano_2012!$Z$264:$Z$501)</f>
        <v>0</v>
      </c>
      <c r="W433" s="40">
        <f>SUMIF(Entrada_Dados_Ano_2012!$C$264:$C$501,D433,Entrada_Dados_Ano_2012!$AA$264:$AA$501)</f>
        <v>0</v>
      </c>
      <c r="X433" s="40">
        <f>SUMIF(Entrada_Dados_Ano_2012!$C$264:$C$501,D433,Entrada_Dados_Ano_2012!$AB$264:$AB$501)</f>
        <v>47</v>
      </c>
      <c r="Y433" s="40">
        <f>SUMIF(Entrada_Dados_Ano_2012!$C$264:$C$501,D433,Entrada_Dados_Ano_2012!$AC$264:$AC$501)</f>
        <v>0</v>
      </c>
      <c r="Z433" s="40">
        <f>SUMIF(Entrada_Dados_Ano_2012!$C$264:$C$501,D433,Entrada_Dados_Ano_2012!$AD$264:$AD$501)</f>
        <v>0</v>
      </c>
      <c r="AA433" s="40">
        <f>SUMIF(Entrada_Dados_Ano_2012!$C$264:$C$501,D433,Entrada_Dados_Ano_2012!$AE$264:$AE$501)</f>
        <v>0</v>
      </c>
      <c r="AB433" s="40">
        <f>SUMIF(Entrada_Dados_Ano_2012!$C$264:$C$501,D433,Entrada_Dados_Ano_2012!$AF$264:$AF$501)</f>
        <v>0</v>
      </c>
      <c r="AC433" s="40">
        <f>SUMIF(Entrada_Dados_Ano_2012!$C$264:$C$501,D433,Entrada_Dados_Ano_2012!$AG$264:$AG$501)</f>
        <v>0</v>
      </c>
      <c r="AD433" s="40">
        <f>SUMIF(Entrada_Dados_Ano_2012!$C$264:$C$501,D433,Entrada_Dados_Ano_2012!$AH$264:$AH$501)</f>
        <v>0</v>
      </c>
      <c r="AE433" s="40">
        <f>SUMIF(Entrada_Dados_Ano_2012!$C$264:$C$501,D433,Entrada_Dados_Ano_2012!$AI$264:$AI$501)</f>
        <v>0</v>
      </c>
      <c r="AF433" s="40">
        <f>SUMIF(Entrada_Dados_Ano_2012!$C$264:$C$501,D433,Entrada_Dados_Ano_2012!$AJ$264:$AJ$501)</f>
        <v>0</v>
      </c>
      <c r="AG433" s="40">
        <f>SUMIF(Entrada_Dados_Ano_2012!$C$264:$C$501,D433,Entrada_Dados_Ano_2012!$AK$264:$AK$501)</f>
        <v>0</v>
      </c>
      <c r="AH433" s="40">
        <f>SUMIF(Entrada_Dados_Ano_2012!$C$264:$C$501,D433,Entrada_Dados_Ano_2012!$AL$264:$AL$501)</f>
        <v>0</v>
      </c>
      <c r="AI433" s="40">
        <f>SUMIF(Entrada_Dados_Ano_2012!$C$264:$C$501,D433,Entrada_Dados_Ano_2012!$AM$264:$AM$501)</f>
        <v>0</v>
      </c>
      <c r="AJ433" s="145">
        <f>SUMIF(Entrada_Dados_Ano_2012!$C$264:$C$501,D433,Entrada_Dados_Ano_2012!$AN$264:$AN$501)</f>
        <v>0</v>
      </c>
      <c r="AK433" s="142">
        <f>SUMIF(Entrada_Dados_Ano_2012!$C$264:$C$501,D433,Entrada_Dados_Ano_2012!$AT$264:$AT$501)</f>
        <v>0</v>
      </c>
      <c r="AL433" s="40">
        <f>SUMIF(Entrada_Dados_Ano_2012!$C$264:$C$501,D433,Entrada_Dados_Ano_2012!$AU$264:$AU$501)</f>
        <v>0</v>
      </c>
      <c r="AM433" s="40">
        <f>SUMIF(Entrada_Dados_Ano_2012!$C$264:$C$501,D433,Entrada_Dados_Ano_2012!$AV$264:$AV$501)</f>
        <v>0</v>
      </c>
      <c r="AN433" s="40">
        <f>SUMIF(Entrada_Dados_Ano_2012!$C$264:$C$501,D433,Entrada_Dados_Ano_2012!$AW$264:$AW$501)</f>
        <v>132</v>
      </c>
      <c r="AO433" s="40">
        <f>SUMIF(Entrada_Dados_Ano_2012!$C$264:$C$501,D433,Entrada_Dados_Ano_2012!$AX$264:$AX$501)</f>
        <v>0</v>
      </c>
      <c r="AP433" s="40">
        <f>SUMIF(Entrada_Dados_Ano_2012!$C$264:$C$501,D433,Entrada_Dados_Ano_2012!$AY$264:$AY$501)</f>
        <v>0</v>
      </c>
      <c r="AQ433" s="40">
        <f>SUMIF(Entrada_Dados_Ano_2012!$C$264:$C$501,D433,Entrada_Dados_Ano_2012!$AZ$264:$AZ$501)</f>
        <v>0</v>
      </c>
      <c r="AR433" s="40">
        <f>SUMIF(Entrada_Dados_Ano_2012!$C$264:$C$501,D433,Entrada_Dados_Ano_2012!$BA$264:$BA$501)</f>
        <v>0</v>
      </c>
      <c r="AS433" s="40">
        <f>SUMIF(Entrada_Dados_Ano_2012!$C$264:$C$501,D433,Entrada_Dados_Ano_2012!$BB$264:$BB$501)</f>
        <v>0</v>
      </c>
      <c r="AT433" s="40">
        <f>SUMIF(Entrada_Dados_Ano_2012!$C$264:$C$501,D433,Entrada_Dados_Ano_2012!$BC$264:$BC$501)</f>
        <v>0</v>
      </c>
      <c r="AU433" s="40">
        <f>SUMIF(Entrada_Dados_Ano_2012!$C$264:$C$501,D433,Entrada_Dados_Ano_2012!$BD$264:$BD$501)</f>
        <v>0</v>
      </c>
      <c r="AV433" s="40">
        <f>SUMIF(Entrada_Dados_Ano_2012!$C$264:$C$501,D433,Entrada_Dados_Ano_2012!$BE$264:$BE$501)</f>
        <v>0</v>
      </c>
      <c r="AW433" s="40">
        <f>SUMIF(Entrada_Dados_Ano_2012!$C$264:$C$501,D433,Entrada_Dados_Ano_2012!$BF$264:$BF$501)</f>
        <v>0</v>
      </c>
      <c r="AX433" s="40">
        <f>SUMIF(Entrada_Dados_Ano_2012!$C$264:$C$501,D433,Entrada_Dados_Ano_2012!$BG$264:$BG$501)</f>
        <v>0</v>
      </c>
      <c r="AY433" s="40">
        <f>SUMIF(Entrada_Dados_Ano_2012!$C$264:$C$501,D433,Entrada_Dados_Ano_2012!$BH$264:$BH$501)</f>
        <v>0</v>
      </c>
      <c r="AZ433" s="40">
        <f>SUMIF(Entrada_Dados_Ano_2012!$C$264:$C$501,D433,Entrada_Dados_Ano_2012!$BI$264:$BI$501)</f>
        <v>0</v>
      </c>
      <c r="BA433" s="55"/>
    </row>
    <row r="434" spans="1:53" ht="12.75" customHeight="1" x14ac:dyDescent="0.2">
      <c r="A434" s="123"/>
      <c r="B434" s="124">
        <v>173</v>
      </c>
      <c r="C434" s="121" t="s">
        <v>54</v>
      </c>
      <c r="D434" s="126" t="s">
        <v>50</v>
      </c>
      <c r="E434" s="40">
        <f>SUMIF(Entrada_Dados_Ano_2012!$C$264:$C$501,D434,Entrada_Dados_Ano_2012!$D$264:$D$501)</f>
        <v>0</v>
      </c>
      <c r="F434" s="40">
        <f>SUMIF(Entrada_Dados_Ano_2012!$C$264:$C$501,D434,Entrada_Dados_Ano_2012!$E$264:$E$501)</f>
        <v>110</v>
      </c>
      <c r="G434" s="40">
        <f>SUMIF(Entrada_Dados_Ano_2012!$C$264:$C$501,D434,Entrada_Dados_Ano_2012!$F$264:$F$501)</f>
        <v>0</v>
      </c>
      <c r="H434" s="40">
        <f>SUMIF(Entrada_Dados_Ano_2012!$C$264:$C$501,D434,Entrada_Dados_Ano_2012!$G$264:$G$501)</f>
        <v>0</v>
      </c>
      <c r="I434" s="40">
        <f>SUMIF(Entrada_Dados_Ano_2012!$C$264:$C$501,D434,Entrada_Dados_Ano_2012!$H$264:$H$501)</f>
        <v>0</v>
      </c>
      <c r="J434" s="40">
        <f>SUMIF(Entrada_Dados_Ano_2012!$C$264:$C$501,D434,Entrada_Dados_Ano_2012!$I$264:$I$501)</f>
        <v>0</v>
      </c>
      <c r="K434" s="40">
        <f>SUMIF(Entrada_Dados_Ano_2012!$C$264:$C$501,D434,Entrada_Dados_Ano_2012!$J$264:$J$501)</f>
        <v>0</v>
      </c>
      <c r="L434" s="40">
        <f>SUMIF(Entrada_Dados_Ano_2012!$C$264:$C$501,D434,Entrada_Dados_Ano_2012!$K$264:$K$501)</f>
        <v>0</v>
      </c>
      <c r="M434" s="40">
        <f>SUMIF(Entrada_Dados_Ano_2012!$C$264:$C$501,D434,Entrada_Dados_Ano_2012!$L$264:$L$501)</f>
        <v>0</v>
      </c>
      <c r="N434" s="40">
        <f>SUMIF(Entrada_Dados_Ano_2012!$C$264:$C$501,D434,Entrada_Dados_Ano_2012!$M$264:$M$501)</f>
        <v>0</v>
      </c>
      <c r="O434" s="40">
        <f>SUMIF(Entrada_Dados_Ano_2012!$C$264:$C$501,D434,Entrada_Dados_Ano_2012!$N$264:$N$501)</f>
        <v>0</v>
      </c>
      <c r="P434" s="40">
        <f>SUMIF(Entrada_Dados_Ano_2012!$C$264:$C$501,D434,Entrada_Dados_Ano_2012!$O$264:$O$501)</f>
        <v>0</v>
      </c>
      <c r="Q434" s="40">
        <f>SUMIF(Entrada_Dados_Ano_2012!$C$264:$C$501,D434,Entrada_Dados_Ano_2012!$P$264:$P$501)</f>
        <v>0</v>
      </c>
      <c r="R434" s="40">
        <f>SUMIF(Entrada_Dados_Ano_2012!$C$264:$C$501,D434,Entrada_Dados_Ano_2012!$Q$264:$Q$501)</f>
        <v>0</v>
      </c>
      <c r="S434" s="40">
        <f>SUMIF(Entrada_Dados_Ano_2012!$C$264:$C$501,D434,Entrada_Dados_Ano_2012!$R$264:$R$501)</f>
        <v>0</v>
      </c>
      <c r="T434" s="145">
        <f>SUMIF(Entrada_Dados_Ano_2012!$C$264:$C$501,D434,Entrada_Dados_Ano_2012!$S$264:$S$501)</f>
        <v>0</v>
      </c>
      <c r="U434" s="142">
        <f>SUMIF(Entrada_Dados_Ano_2012!$C$264:$C$501,D434,Entrada_Dados_Ano_2012!$Y$264:$Y$501)</f>
        <v>0</v>
      </c>
      <c r="V434" s="40">
        <f>SUMIF(Entrada_Dados_Ano_2012!$C$264:$C$501,D434,Entrada_Dados_Ano_2012!$Z$264:$Z$501)</f>
        <v>110</v>
      </c>
      <c r="W434" s="40">
        <f>SUMIF(Entrada_Dados_Ano_2012!$C$264:$C$501,D434,Entrada_Dados_Ano_2012!$AA$264:$AA$501)</f>
        <v>0</v>
      </c>
      <c r="X434" s="40">
        <f>SUMIF(Entrada_Dados_Ano_2012!$C$264:$C$501,D434,Entrada_Dados_Ano_2012!$AB$264:$AB$501)</f>
        <v>0</v>
      </c>
      <c r="Y434" s="40">
        <f>SUMIF(Entrada_Dados_Ano_2012!$C$264:$C$501,D434,Entrada_Dados_Ano_2012!$AC$264:$AC$501)</f>
        <v>0</v>
      </c>
      <c r="Z434" s="40">
        <f>SUMIF(Entrada_Dados_Ano_2012!$C$264:$C$501,D434,Entrada_Dados_Ano_2012!$AD$264:$AD$501)</f>
        <v>0</v>
      </c>
      <c r="AA434" s="40">
        <f>SUMIF(Entrada_Dados_Ano_2012!$C$264:$C$501,D434,Entrada_Dados_Ano_2012!$AE$264:$AE$501)</f>
        <v>0</v>
      </c>
      <c r="AB434" s="40">
        <f>SUMIF(Entrada_Dados_Ano_2012!$C$264:$C$501,D434,Entrada_Dados_Ano_2012!$AF$264:$AF$501)</f>
        <v>0</v>
      </c>
      <c r="AC434" s="40">
        <f>SUMIF(Entrada_Dados_Ano_2012!$C$264:$C$501,D434,Entrada_Dados_Ano_2012!$AG$264:$AG$501)</f>
        <v>0</v>
      </c>
      <c r="AD434" s="40">
        <f>SUMIF(Entrada_Dados_Ano_2012!$C$264:$C$501,D434,Entrada_Dados_Ano_2012!$AH$264:$AH$501)</f>
        <v>0</v>
      </c>
      <c r="AE434" s="40">
        <f>SUMIF(Entrada_Dados_Ano_2012!$C$264:$C$501,D434,Entrada_Dados_Ano_2012!$AI$264:$AI$501)</f>
        <v>0</v>
      </c>
      <c r="AF434" s="40">
        <f>SUMIF(Entrada_Dados_Ano_2012!$C$264:$C$501,D434,Entrada_Dados_Ano_2012!$AJ$264:$AJ$501)</f>
        <v>0</v>
      </c>
      <c r="AG434" s="40">
        <f>SUMIF(Entrada_Dados_Ano_2012!$C$264:$C$501,D434,Entrada_Dados_Ano_2012!$AK$264:$AK$501)</f>
        <v>0</v>
      </c>
      <c r="AH434" s="40">
        <f>SUMIF(Entrada_Dados_Ano_2012!$C$264:$C$501,D434,Entrada_Dados_Ano_2012!$AL$264:$AL$501)</f>
        <v>0</v>
      </c>
      <c r="AI434" s="40">
        <f>SUMIF(Entrada_Dados_Ano_2012!$C$264:$C$501,D434,Entrada_Dados_Ano_2012!$AM$264:$AM$501)</f>
        <v>0</v>
      </c>
      <c r="AJ434" s="145">
        <f>SUMIF(Entrada_Dados_Ano_2012!$C$264:$C$501,D434,Entrada_Dados_Ano_2012!$AN$264:$AN$501)</f>
        <v>0</v>
      </c>
      <c r="AK434" s="142">
        <f>SUMIF(Entrada_Dados_Ano_2012!$C$264:$C$501,D434,Entrada_Dados_Ano_2012!$AT$264:$AT$501)</f>
        <v>0</v>
      </c>
      <c r="AL434" s="40">
        <f>SUMIF(Entrada_Dados_Ano_2012!$C$264:$C$501,D434,Entrada_Dados_Ano_2012!$AU$264:$AU$501)</f>
        <v>3300</v>
      </c>
      <c r="AM434" s="40">
        <f>SUMIF(Entrada_Dados_Ano_2012!$C$264:$C$501,D434,Entrada_Dados_Ano_2012!$AV$264:$AV$501)</f>
        <v>0</v>
      </c>
      <c r="AN434" s="40">
        <f>SUMIF(Entrada_Dados_Ano_2012!$C$264:$C$501,D434,Entrada_Dados_Ano_2012!$AW$264:$AW$501)</f>
        <v>0</v>
      </c>
      <c r="AO434" s="40">
        <f>SUMIF(Entrada_Dados_Ano_2012!$C$264:$C$501,D434,Entrada_Dados_Ano_2012!$AX$264:$AX$501)</f>
        <v>0</v>
      </c>
      <c r="AP434" s="40">
        <f>SUMIF(Entrada_Dados_Ano_2012!$C$264:$C$501,D434,Entrada_Dados_Ano_2012!$AY$264:$AY$501)</f>
        <v>0</v>
      </c>
      <c r="AQ434" s="40">
        <f>SUMIF(Entrada_Dados_Ano_2012!$C$264:$C$501,D434,Entrada_Dados_Ano_2012!$AZ$264:$AZ$501)</f>
        <v>0</v>
      </c>
      <c r="AR434" s="40">
        <f>SUMIF(Entrada_Dados_Ano_2012!$C$264:$C$501,D434,Entrada_Dados_Ano_2012!$BA$264:$BA$501)</f>
        <v>0</v>
      </c>
      <c r="AS434" s="40">
        <f>SUMIF(Entrada_Dados_Ano_2012!$C$264:$C$501,D434,Entrada_Dados_Ano_2012!$BB$264:$BB$501)</f>
        <v>0</v>
      </c>
      <c r="AT434" s="40">
        <f>SUMIF(Entrada_Dados_Ano_2012!$C$264:$C$501,D434,Entrada_Dados_Ano_2012!$BC$264:$BC$501)</f>
        <v>0</v>
      </c>
      <c r="AU434" s="40">
        <f>SUMIF(Entrada_Dados_Ano_2012!$C$264:$C$501,D434,Entrada_Dados_Ano_2012!$BD$264:$BD$501)</f>
        <v>0</v>
      </c>
      <c r="AV434" s="40">
        <f>SUMIF(Entrada_Dados_Ano_2012!$C$264:$C$501,D434,Entrada_Dados_Ano_2012!$BE$264:$BE$501)</f>
        <v>0</v>
      </c>
      <c r="AW434" s="40">
        <f>SUMIF(Entrada_Dados_Ano_2012!$C$264:$C$501,D434,Entrada_Dados_Ano_2012!$BF$264:$BF$501)</f>
        <v>0</v>
      </c>
      <c r="AX434" s="40">
        <f>SUMIF(Entrada_Dados_Ano_2012!$C$264:$C$501,D434,Entrada_Dados_Ano_2012!$BG$264:$BG$501)</f>
        <v>0</v>
      </c>
      <c r="AY434" s="40">
        <f>SUMIF(Entrada_Dados_Ano_2012!$C$264:$C$501,D434,Entrada_Dados_Ano_2012!$BH$264:$BH$501)</f>
        <v>0</v>
      </c>
      <c r="AZ434" s="40">
        <f>SUMIF(Entrada_Dados_Ano_2012!$C$264:$C$501,D434,Entrada_Dados_Ano_2012!$BI$264:$BI$501)</f>
        <v>0</v>
      </c>
      <c r="BA434" s="55"/>
    </row>
    <row r="435" spans="1:53" ht="12.75" customHeight="1" x14ac:dyDescent="0.2">
      <c r="A435" s="123"/>
      <c r="B435" s="124">
        <v>174</v>
      </c>
      <c r="C435" s="121" t="s">
        <v>441</v>
      </c>
      <c r="D435" s="126" t="s">
        <v>215</v>
      </c>
      <c r="E435" s="40">
        <f>SUMIF(Entrada_Dados_Ano_2012!$C$264:$C$501,D435,Entrada_Dados_Ano_2012!$D$264:$D$501)</f>
        <v>0</v>
      </c>
      <c r="F435" s="40">
        <f>SUMIF(Entrada_Dados_Ano_2012!$C$264:$C$501,D435,Entrada_Dados_Ano_2012!$E$264:$E$501)</f>
        <v>9</v>
      </c>
      <c r="G435" s="40">
        <f>SUMIF(Entrada_Dados_Ano_2012!$C$264:$C$501,D435,Entrada_Dados_Ano_2012!$F$264:$F$501)</f>
        <v>0</v>
      </c>
      <c r="H435" s="40">
        <f>SUMIF(Entrada_Dados_Ano_2012!$C$264:$C$501,D435,Entrada_Dados_Ano_2012!$G$264:$G$501)</f>
        <v>0</v>
      </c>
      <c r="I435" s="40">
        <f>SUMIF(Entrada_Dados_Ano_2012!$C$264:$C$501,D435,Entrada_Dados_Ano_2012!$H$264:$H$501)</f>
        <v>0</v>
      </c>
      <c r="J435" s="40">
        <f>SUMIF(Entrada_Dados_Ano_2012!$C$264:$C$501,D435,Entrada_Dados_Ano_2012!$I$264:$I$501)</f>
        <v>0</v>
      </c>
      <c r="K435" s="40">
        <f>SUMIF(Entrada_Dados_Ano_2012!$C$264:$C$501,D435,Entrada_Dados_Ano_2012!$J$264:$J$501)</f>
        <v>0</v>
      </c>
      <c r="L435" s="40">
        <f>SUMIF(Entrada_Dados_Ano_2012!$C$264:$C$501,D435,Entrada_Dados_Ano_2012!$K$264:$K$501)</f>
        <v>0</v>
      </c>
      <c r="M435" s="40">
        <f>SUMIF(Entrada_Dados_Ano_2012!$C$264:$C$501,D435,Entrada_Dados_Ano_2012!$L$264:$L$501)</f>
        <v>0</v>
      </c>
      <c r="N435" s="40">
        <f>SUMIF(Entrada_Dados_Ano_2012!$C$264:$C$501,D435,Entrada_Dados_Ano_2012!$M$264:$M$501)</f>
        <v>0</v>
      </c>
      <c r="O435" s="40">
        <f>SUMIF(Entrada_Dados_Ano_2012!$C$264:$C$501,D435,Entrada_Dados_Ano_2012!$N$264:$N$501)</f>
        <v>0</v>
      </c>
      <c r="P435" s="40">
        <f>SUMIF(Entrada_Dados_Ano_2012!$C$264:$C$501,D435,Entrada_Dados_Ano_2012!$O$264:$O$501)</f>
        <v>0</v>
      </c>
      <c r="Q435" s="40">
        <f>SUMIF(Entrada_Dados_Ano_2012!$C$264:$C$501,D435,Entrada_Dados_Ano_2012!$P$264:$P$501)</f>
        <v>0</v>
      </c>
      <c r="R435" s="40">
        <f>SUMIF(Entrada_Dados_Ano_2012!$C$264:$C$501,D435,Entrada_Dados_Ano_2012!$Q$264:$Q$501)</f>
        <v>0</v>
      </c>
      <c r="S435" s="40">
        <f>SUMIF(Entrada_Dados_Ano_2012!$C$264:$C$501,D435,Entrada_Dados_Ano_2012!$R$264:$R$501)</f>
        <v>0</v>
      </c>
      <c r="T435" s="145">
        <f>SUMIF(Entrada_Dados_Ano_2012!$C$264:$C$501,D435,Entrada_Dados_Ano_2012!$S$264:$S$501)</f>
        <v>0</v>
      </c>
      <c r="U435" s="142">
        <f>SUMIF(Entrada_Dados_Ano_2012!$C$264:$C$501,D435,Entrada_Dados_Ano_2012!$Y$264:$Y$501)</f>
        <v>0</v>
      </c>
      <c r="V435" s="40">
        <f>SUMIF(Entrada_Dados_Ano_2012!$C$264:$C$501,D435,Entrada_Dados_Ano_2012!$Z$264:$Z$501)</f>
        <v>9</v>
      </c>
      <c r="W435" s="40">
        <f>SUMIF(Entrada_Dados_Ano_2012!$C$264:$C$501,D435,Entrada_Dados_Ano_2012!$AA$264:$AA$501)</f>
        <v>0</v>
      </c>
      <c r="X435" s="40">
        <f>SUMIF(Entrada_Dados_Ano_2012!$C$264:$C$501,D435,Entrada_Dados_Ano_2012!$AB$264:$AB$501)</f>
        <v>0</v>
      </c>
      <c r="Y435" s="40">
        <f>SUMIF(Entrada_Dados_Ano_2012!$C$264:$C$501,D435,Entrada_Dados_Ano_2012!$AC$264:$AC$501)</f>
        <v>0</v>
      </c>
      <c r="Z435" s="40">
        <f>SUMIF(Entrada_Dados_Ano_2012!$C$264:$C$501,D435,Entrada_Dados_Ano_2012!$AD$264:$AD$501)</f>
        <v>0</v>
      </c>
      <c r="AA435" s="40">
        <f>SUMIF(Entrada_Dados_Ano_2012!$C$264:$C$501,D435,Entrada_Dados_Ano_2012!$AE$264:$AE$501)</f>
        <v>0</v>
      </c>
      <c r="AB435" s="40">
        <f>SUMIF(Entrada_Dados_Ano_2012!$C$264:$C$501,D435,Entrada_Dados_Ano_2012!$AF$264:$AF$501)</f>
        <v>0</v>
      </c>
      <c r="AC435" s="40">
        <f>SUMIF(Entrada_Dados_Ano_2012!$C$264:$C$501,D435,Entrada_Dados_Ano_2012!$AG$264:$AG$501)</f>
        <v>0</v>
      </c>
      <c r="AD435" s="40">
        <f>SUMIF(Entrada_Dados_Ano_2012!$C$264:$C$501,D435,Entrada_Dados_Ano_2012!$AH$264:$AH$501)</f>
        <v>0</v>
      </c>
      <c r="AE435" s="40">
        <f>SUMIF(Entrada_Dados_Ano_2012!$C$264:$C$501,D435,Entrada_Dados_Ano_2012!$AI$264:$AI$501)</f>
        <v>0</v>
      </c>
      <c r="AF435" s="40">
        <f>SUMIF(Entrada_Dados_Ano_2012!$C$264:$C$501,D435,Entrada_Dados_Ano_2012!$AJ$264:$AJ$501)</f>
        <v>0</v>
      </c>
      <c r="AG435" s="40">
        <f>SUMIF(Entrada_Dados_Ano_2012!$C$264:$C$501,D435,Entrada_Dados_Ano_2012!$AK$264:$AK$501)</f>
        <v>0</v>
      </c>
      <c r="AH435" s="40">
        <f>SUMIF(Entrada_Dados_Ano_2012!$C$264:$C$501,D435,Entrada_Dados_Ano_2012!$AL$264:$AL$501)</f>
        <v>0</v>
      </c>
      <c r="AI435" s="40">
        <f>SUMIF(Entrada_Dados_Ano_2012!$C$264:$C$501,D435,Entrada_Dados_Ano_2012!$AM$264:$AM$501)</f>
        <v>0</v>
      </c>
      <c r="AJ435" s="145">
        <f>SUMIF(Entrada_Dados_Ano_2012!$C$264:$C$501,D435,Entrada_Dados_Ano_2012!$AN$264:$AN$501)</f>
        <v>0</v>
      </c>
      <c r="AK435" s="142">
        <f>SUMIF(Entrada_Dados_Ano_2012!$C$264:$C$501,D435,Entrada_Dados_Ano_2012!$AT$264:$AT$501)</f>
        <v>0</v>
      </c>
      <c r="AL435" s="40">
        <f>SUMIF(Entrada_Dados_Ano_2012!$C$264:$C$501,D435,Entrada_Dados_Ano_2012!$AU$264:$AU$501)</f>
        <v>117</v>
      </c>
      <c r="AM435" s="40">
        <f>SUMIF(Entrada_Dados_Ano_2012!$C$264:$C$501,D435,Entrada_Dados_Ano_2012!$AV$264:$AV$501)</f>
        <v>0</v>
      </c>
      <c r="AN435" s="40">
        <f>SUMIF(Entrada_Dados_Ano_2012!$C$264:$C$501,D435,Entrada_Dados_Ano_2012!$AW$264:$AW$501)</f>
        <v>0</v>
      </c>
      <c r="AO435" s="40">
        <f>SUMIF(Entrada_Dados_Ano_2012!$C$264:$C$501,D435,Entrada_Dados_Ano_2012!$AX$264:$AX$501)</f>
        <v>0</v>
      </c>
      <c r="AP435" s="40">
        <f>SUMIF(Entrada_Dados_Ano_2012!$C$264:$C$501,D435,Entrada_Dados_Ano_2012!$AY$264:$AY$501)</f>
        <v>0</v>
      </c>
      <c r="AQ435" s="40">
        <f>SUMIF(Entrada_Dados_Ano_2012!$C$264:$C$501,D435,Entrada_Dados_Ano_2012!$AZ$264:$AZ$501)</f>
        <v>0</v>
      </c>
      <c r="AR435" s="40">
        <f>SUMIF(Entrada_Dados_Ano_2012!$C$264:$C$501,D435,Entrada_Dados_Ano_2012!$BA$264:$BA$501)</f>
        <v>0</v>
      </c>
      <c r="AS435" s="40">
        <f>SUMIF(Entrada_Dados_Ano_2012!$C$264:$C$501,D435,Entrada_Dados_Ano_2012!$BB$264:$BB$501)</f>
        <v>0</v>
      </c>
      <c r="AT435" s="40">
        <f>SUMIF(Entrada_Dados_Ano_2012!$C$264:$C$501,D435,Entrada_Dados_Ano_2012!$BC$264:$BC$501)</f>
        <v>0</v>
      </c>
      <c r="AU435" s="40">
        <f>SUMIF(Entrada_Dados_Ano_2012!$C$264:$C$501,D435,Entrada_Dados_Ano_2012!$BD$264:$BD$501)</f>
        <v>0</v>
      </c>
      <c r="AV435" s="40">
        <f>SUMIF(Entrada_Dados_Ano_2012!$C$264:$C$501,D435,Entrada_Dados_Ano_2012!$BE$264:$BE$501)</f>
        <v>0</v>
      </c>
      <c r="AW435" s="40">
        <f>SUMIF(Entrada_Dados_Ano_2012!$C$264:$C$501,D435,Entrada_Dados_Ano_2012!$BF$264:$BF$501)</f>
        <v>0</v>
      </c>
      <c r="AX435" s="40">
        <f>SUMIF(Entrada_Dados_Ano_2012!$C$264:$C$501,D435,Entrada_Dados_Ano_2012!$BG$264:$BG$501)</f>
        <v>0</v>
      </c>
      <c r="AY435" s="40">
        <f>SUMIF(Entrada_Dados_Ano_2012!$C$264:$C$501,D435,Entrada_Dados_Ano_2012!$BH$264:$BH$501)</f>
        <v>0</v>
      </c>
      <c r="AZ435" s="40">
        <f>SUMIF(Entrada_Dados_Ano_2012!$C$264:$C$501,D435,Entrada_Dados_Ano_2012!$BI$264:$BI$501)</f>
        <v>0</v>
      </c>
      <c r="BA435" s="55"/>
    </row>
    <row r="436" spans="1:53" ht="12.75" customHeight="1" x14ac:dyDescent="0.2">
      <c r="A436" s="123"/>
      <c r="B436" s="124">
        <v>175</v>
      </c>
      <c r="C436" s="121" t="s">
        <v>442</v>
      </c>
      <c r="D436" s="126" t="s">
        <v>216</v>
      </c>
      <c r="E436" s="40">
        <f>SUMIF(Entrada_Dados_Ano_2012!$C$264:$C$501,D436,Entrada_Dados_Ano_2012!$D$264:$D$501)</f>
        <v>0</v>
      </c>
      <c r="F436" s="40">
        <f>SUMIF(Entrada_Dados_Ano_2012!$C$264:$C$501,D436,Entrada_Dados_Ano_2012!$E$264:$E$501)</f>
        <v>50</v>
      </c>
      <c r="G436" s="40">
        <f>SUMIF(Entrada_Dados_Ano_2012!$C$264:$C$501,D436,Entrada_Dados_Ano_2012!$F$264:$F$501)</f>
        <v>68</v>
      </c>
      <c r="H436" s="40">
        <f>SUMIF(Entrada_Dados_Ano_2012!$C$264:$C$501,D436,Entrada_Dados_Ano_2012!$G$264:$G$501)</f>
        <v>0</v>
      </c>
      <c r="I436" s="40">
        <f>SUMIF(Entrada_Dados_Ano_2012!$C$264:$C$501,D436,Entrada_Dados_Ano_2012!$H$264:$H$501)</f>
        <v>170</v>
      </c>
      <c r="J436" s="40">
        <f>SUMIF(Entrada_Dados_Ano_2012!$C$264:$C$501,D436,Entrada_Dados_Ano_2012!$I$264:$I$501)</f>
        <v>0</v>
      </c>
      <c r="K436" s="40">
        <f>SUMIF(Entrada_Dados_Ano_2012!$C$264:$C$501,D436,Entrada_Dados_Ano_2012!$J$264:$J$501)</f>
        <v>0</v>
      </c>
      <c r="L436" s="40">
        <f>SUMIF(Entrada_Dados_Ano_2012!$C$264:$C$501,D436,Entrada_Dados_Ano_2012!$K$264:$K$501)</f>
        <v>115</v>
      </c>
      <c r="M436" s="40">
        <f>SUMIF(Entrada_Dados_Ano_2012!$C$264:$C$501,D436,Entrada_Dados_Ano_2012!$L$264:$L$501)</f>
        <v>0</v>
      </c>
      <c r="N436" s="40">
        <f>SUMIF(Entrada_Dados_Ano_2012!$C$264:$C$501,D436,Entrada_Dados_Ano_2012!$M$264:$M$501)</f>
        <v>0</v>
      </c>
      <c r="O436" s="40">
        <f>SUMIF(Entrada_Dados_Ano_2012!$C$264:$C$501,D436,Entrada_Dados_Ano_2012!$N$264:$N$501)</f>
        <v>0</v>
      </c>
      <c r="P436" s="40">
        <f>SUMIF(Entrada_Dados_Ano_2012!$C$264:$C$501,D436,Entrada_Dados_Ano_2012!$O$264:$O$501)</f>
        <v>0</v>
      </c>
      <c r="Q436" s="40">
        <f>SUMIF(Entrada_Dados_Ano_2012!$C$264:$C$501,D436,Entrada_Dados_Ano_2012!$P$264:$P$501)</f>
        <v>0</v>
      </c>
      <c r="R436" s="40">
        <f>SUMIF(Entrada_Dados_Ano_2012!$C$264:$C$501,D436,Entrada_Dados_Ano_2012!$Q$264:$Q$501)</f>
        <v>0</v>
      </c>
      <c r="S436" s="40">
        <f>SUMIF(Entrada_Dados_Ano_2012!$C$264:$C$501,D436,Entrada_Dados_Ano_2012!$R$264:$R$501)</f>
        <v>0</v>
      </c>
      <c r="T436" s="145">
        <f>SUMIF(Entrada_Dados_Ano_2012!$C$264:$C$501,D436,Entrada_Dados_Ano_2012!$S$264:$S$501)</f>
        <v>0</v>
      </c>
      <c r="U436" s="142">
        <f>SUMIF(Entrada_Dados_Ano_2012!$C$264:$C$501,D436,Entrada_Dados_Ano_2012!$Y$264:$Y$501)</f>
        <v>0</v>
      </c>
      <c r="V436" s="40">
        <f>SUMIF(Entrada_Dados_Ano_2012!$C$264:$C$501,D436,Entrada_Dados_Ano_2012!$Z$264:$Z$501)</f>
        <v>50</v>
      </c>
      <c r="W436" s="40">
        <f>SUMIF(Entrada_Dados_Ano_2012!$C$264:$C$501,D436,Entrada_Dados_Ano_2012!$AA$264:$AA$501)</f>
        <v>68</v>
      </c>
      <c r="X436" s="40">
        <f>SUMIF(Entrada_Dados_Ano_2012!$C$264:$C$501,D436,Entrada_Dados_Ano_2012!$AB$264:$AB$501)</f>
        <v>0</v>
      </c>
      <c r="Y436" s="40">
        <f>SUMIF(Entrada_Dados_Ano_2012!$C$264:$C$501,D436,Entrada_Dados_Ano_2012!$AC$264:$AC$501)</f>
        <v>170</v>
      </c>
      <c r="Z436" s="40">
        <f>SUMIF(Entrada_Dados_Ano_2012!$C$264:$C$501,D436,Entrada_Dados_Ano_2012!$AD$264:$AD$501)</f>
        <v>0</v>
      </c>
      <c r="AA436" s="40">
        <f>SUMIF(Entrada_Dados_Ano_2012!$C$264:$C$501,D436,Entrada_Dados_Ano_2012!$AE$264:$AE$501)</f>
        <v>0</v>
      </c>
      <c r="AB436" s="40">
        <f>SUMIF(Entrada_Dados_Ano_2012!$C$264:$C$501,D436,Entrada_Dados_Ano_2012!$AF$264:$AF$501)</f>
        <v>115</v>
      </c>
      <c r="AC436" s="40">
        <f>SUMIF(Entrada_Dados_Ano_2012!$C$264:$C$501,D436,Entrada_Dados_Ano_2012!$AG$264:$AG$501)</f>
        <v>0</v>
      </c>
      <c r="AD436" s="40">
        <f>SUMIF(Entrada_Dados_Ano_2012!$C$264:$C$501,D436,Entrada_Dados_Ano_2012!$AH$264:$AH$501)</f>
        <v>0</v>
      </c>
      <c r="AE436" s="40">
        <f>SUMIF(Entrada_Dados_Ano_2012!$C$264:$C$501,D436,Entrada_Dados_Ano_2012!$AI$264:$AI$501)</f>
        <v>0</v>
      </c>
      <c r="AF436" s="40">
        <f>SUMIF(Entrada_Dados_Ano_2012!$C$264:$C$501,D436,Entrada_Dados_Ano_2012!$AJ$264:$AJ$501)</f>
        <v>0</v>
      </c>
      <c r="AG436" s="40">
        <f>SUMIF(Entrada_Dados_Ano_2012!$C$264:$C$501,D436,Entrada_Dados_Ano_2012!$AK$264:$AK$501)</f>
        <v>0</v>
      </c>
      <c r="AH436" s="40">
        <f>SUMIF(Entrada_Dados_Ano_2012!$C$264:$C$501,D436,Entrada_Dados_Ano_2012!$AL$264:$AL$501)</f>
        <v>0</v>
      </c>
      <c r="AI436" s="40">
        <f>SUMIF(Entrada_Dados_Ano_2012!$C$264:$C$501,D436,Entrada_Dados_Ano_2012!$AM$264:$AM$501)</f>
        <v>0</v>
      </c>
      <c r="AJ436" s="145">
        <f>SUMIF(Entrada_Dados_Ano_2012!$C$264:$C$501,D436,Entrada_Dados_Ano_2012!$AN$264:$AN$501)</f>
        <v>0</v>
      </c>
      <c r="AK436" s="142">
        <f>SUMIF(Entrada_Dados_Ano_2012!$C$264:$C$501,D436,Entrada_Dados_Ano_2012!$AT$264:$AT$501)</f>
        <v>0</v>
      </c>
      <c r="AL436" s="40">
        <f>SUMIF(Entrada_Dados_Ano_2012!$C$264:$C$501,D436,Entrada_Dados_Ano_2012!$AU$264:$AU$501)</f>
        <v>400</v>
      </c>
      <c r="AM436" s="40">
        <f>SUMIF(Entrada_Dados_Ano_2012!$C$264:$C$501,D436,Entrada_Dados_Ano_2012!$AV$264:$AV$501)</f>
        <v>204</v>
      </c>
      <c r="AN436" s="40">
        <f>SUMIF(Entrada_Dados_Ano_2012!$C$264:$C$501,D436,Entrada_Dados_Ano_2012!$AW$264:$AW$501)</f>
        <v>0</v>
      </c>
      <c r="AO436" s="40">
        <f>SUMIF(Entrada_Dados_Ano_2012!$C$264:$C$501,D436,Entrada_Dados_Ano_2012!$AX$264:$AX$501)</f>
        <v>1700</v>
      </c>
      <c r="AP436" s="40">
        <f>SUMIF(Entrada_Dados_Ano_2012!$C$264:$C$501,D436,Entrada_Dados_Ano_2012!$AY$264:$AY$501)</f>
        <v>0</v>
      </c>
      <c r="AQ436" s="40">
        <f>SUMIF(Entrada_Dados_Ano_2012!$C$264:$C$501,D436,Entrada_Dados_Ano_2012!$AZ$264:$AZ$501)</f>
        <v>0</v>
      </c>
      <c r="AR436" s="40">
        <f>SUMIF(Entrada_Dados_Ano_2012!$C$264:$C$501,D436,Entrada_Dados_Ano_2012!$BA$264:$BA$501)</f>
        <v>1800</v>
      </c>
      <c r="AS436" s="40">
        <f>SUMIF(Entrada_Dados_Ano_2012!$C$264:$C$501,D436,Entrada_Dados_Ano_2012!$BB$264:$BB$501)</f>
        <v>0</v>
      </c>
      <c r="AT436" s="40">
        <f>SUMIF(Entrada_Dados_Ano_2012!$C$264:$C$501,D436,Entrada_Dados_Ano_2012!$BC$264:$BC$501)</f>
        <v>0</v>
      </c>
      <c r="AU436" s="40">
        <f>SUMIF(Entrada_Dados_Ano_2012!$C$264:$C$501,D436,Entrada_Dados_Ano_2012!$BD$264:$BD$501)</f>
        <v>0</v>
      </c>
      <c r="AV436" s="40">
        <f>SUMIF(Entrada_Dados_Ano_2012!$C$264:$C$501,D436,Entrada_Dados_Ano_2012!$BE$264:$BE$501)</f>
        <v>0</v>
      </c>
      <c r="AW436" s="40">
        <f>SUMIF(Entrada_Dados_Ano_2012!$C$264:$C$501,D436,Entrada_Dados_Ano_2012!$BF$264:$BF$501)</f>
        <v>0</v>
      </c>
      <c r="AX436" s="40">
        <f>SUMIF(Entrada_Dados_Ano_2012!$C$264:$C$501,D436,Entrada_Dados_Ano_2012!$BG$264:$BG$501)</f>
        <v>0</v>
      </c>
      <c r="AY436" s="40">
        <f>SUMIF(Entrada_Dados_Ano_2012!$C$264:$C$501,D436,Entrada_Dados_Ano_2012!$BH$264:$BH$501)</f>
        <v>0</v>
      </c>
      <c r="AZ436" s="40">
        <f>SUMIF(Entrada_Dados_Ano_2012!$C$264:$C$501,D436,Entrada_Dados_Ano_2012!$BI$264:$BI$501)</f>
        <v>0</v>
      </c>
      <c r="BA436" s="55"/>
    </row>
    <row r="437" spans="1:53" ht="12.75" customHeight="1" x14ac:dyDescent="0.2">
      <c r="A437" s="123"/>
      <c r="B437" s="124">
        <v>176</v>
      </c>
      <c r="C437" s="121" t="s">
        <v>443</v>
      </c>
      <c r="D437" s="126" t="s">
        <v>217</v>
      </c>
      <c r="E437" s="40">
        <f>SUMIF(Entrada_Dados_Ano_2012!$C$264:$C$501,D437,Entrada_Dados_Ano_2012!$D$264:$D$501)</f>
        <v>0</v>
      </c>
      <c r="F437" s="40">
        <f>SUMIF(Entrada_Dados_Ano_2012!$C$264:$C$501,D437,Entrada_Dados_Ano_2012!$E$264:$E$501)</f>
        <v>0</v>
      </c>
      <c r="G437" s="40">
        <f>SUMIF(Entrada_Dados_Ano_2012!$C$264:$C$501,D437,Entrada_Dados_Ano_2012!$F$264:$F$501)</f>
        <v>0</v>
      </c>
      <c r="H437" s="40">
        <f>SUMIF(Entrada_Dados_Ano_2012!$C$264:$C$501,D437,Entrada_Dados_Ano_2012!$G$264:$G$501)</f>
        <v>0</v>
      </c>
      <c r="I437" s="40">
        <f>SUMIF(Entrada_Dados_Ano_2012!$C$264:$C$501,D437,Entrada_Dados_Ano_2012!$H$264:$H$501)</f>
        <v>0</v>
      </c>
      <c r="J437" s="40">
        <f>SUMIF(Entrada_Dados_Ano_2012!$C$264:$C$501,D437,Entrada_Dados_Ano_2012!$I$264:$I$501)</f>
        <v>0</v>
      </c>
      <c r="K437" s="40">
        <f>SUMIF(Entrada_Dados_Ano_2012!$C$264:$C$501,D437,Entrada_Dados_Ano_2012!$J$264:$J$501)</f>
        <v>0</v>
      </c>
      <c r="L437" s="40">
        <f>SUMIF(Entrada_Dados_Ano_2012!$C$264:$C$501,D437,Entrada_Dados_Ano_2012!$K$264:$K$501)</f>
        <v>25</v>
      </c>
      <c r="M437" s="40">
        <f>SUMIF(Entrada_Dados_Ano_2012!$C$264:$C$501,D437,Entrada_Dados_Ano_2012!$L$264:$L$501)</f>
        <v>0</v>
      </c>
      <c r="N437" s="40">
        <f>SUMIF(Entrada_Dados_Ano_2012!$C$264:$C$501,D437,Entrada_Dados_Ano_2012!$M$264:$M$501)</f>
        <v>0</v>
      </c>
      <c r="O437" s="40">
        <f>SUMIF(Entrada_Dados_Ano_2012!$C$264:$C$501,D437,Entrada_Dados_Ano_2012!$N$264:$N$501)</f>
        <v>0</v>
      </c>
      <c r="P437" s="40">
        <f>SUMIF(Entrada_Dados_Ano_2012!$C$264:$C$501,D437,Entrada_Dados_Ano_2012!$O$264:$O$501)</f>
        <v>0</v>
      </c>
      <c r="Q437" s="40">
        <f>SUMIF(Entrada_Dados_Ano_2012!$C$264:$C$501,D437,Entrada_Dados_Ano_2012!$P$264:$P$501)</f>
        <v>0</v>
      </c>
      <c r="R437" s="40">
        <f>SUMIF(Entrada_Dados_Ano_2012!$C$264:$C$501,D437,Entrada_Dados_Ano_2012!$Q$264:$Q$501)</f>
        <v>0</v>
      </c>
      <c r="S437" s="40">
        <f>SUMIF(Entrada_Dados_Ano_2012!$C$264:$C$501,D437,Entrada_Dados_Ano_2012!$R$264:$R$501)</f>
        <v>0</v>
      </c>
      <c r="T437" s="145">
        <f>SUMIF(Entrada_Dados_Ano_2012!$C$264:$C$501,D437,Entrada_Dados_Ano_2012!$S$264:$S$501)</f>
        <v>0</v>
      </c>
      <c r="U437" s="142">
        <f>SUMIF(Entrada_Dados_Ano_2012!$C$264:$C$501,D437,Entrada_Dados_Ano_2012!$Y$264:$Y$501)</f>
        <v>0</v>
      </c>
      <c r="V437" s="40">
        <f>SUMIF(Entrada_Dados_Ano_2012!$C$264:$C$501,D437,Entrada_Dados_Ano_2012!$Z$264:$Z$501)</f>
        <v>0</v>
      </c>
      <c r="W437" s="40">
        <f>SUMIF(Entrada_Dados_Ano_2012!$C$264:$C$501,D437,Entrada_Dados_Ano_2012!$AA$264:$AA$501)</f>
        <v>0</v>
      </c>
      <c r="X437" s="40">
        <f>SUMIF(Entrada_Dados_Ano_2012!$C$264:$C$501,D437,Entrada_Dados_Ano_2012!$AB$264:$AB$501)</f>
        <v>0</v>
      </c>
      <c r="Y437" s="40">
        <f>SUMIF(Entrada_Dados_Ano_2012!$C$264:$C$501,D437,Entrada_Dados_Ano_2012!$AC$264:$AC$501)</f>
        <v>0</v>
      </c>
      <c r="Z437" s="40">
        <f>SUMIF(Entrada_Dados_Ano_2012!$C$264:$C$501,D437,Entrada_Dados_Ano_2012!$AD$264:$AD$501)</f>
        <v>0</v>
      </c>
      <c r="AA437" s="40">
        <f>SUMIF(Entrada_Dados_Ano_2012!$C$264:$C$501,D437,Entrada_Dados_Ano_2012!$AE$264:$AE$501)</f>
        <v>0</v>
      </c>
      <c r="AB437" s="40">
        <f>SUMIF(Entrada_Dados_Ano_2012!$C$264:$C$501,D437,Entrada_Dados_Ano_2012!$AF$264:$AF$501)</f>
        <v>25</v>
      </c>
      <c r="AC437" s="40">
        <f>SUMIF(Entrada_Dados_Ano_2012!$C$264:$C$501,D437,Entrada_Dados_Ano_2012!$AG$264:$AG$501)</f>
        <v>0</v>
      </c>
      <c r="AD437" s="40">
        <f>SUMIF(Entrada_Dados_Ano_2012!$C$264:$C$501,D437,Entrada_Dados_Ano_2012!$AH$264:$AH$501)</f>
        <v>0</v>
      </c>
      <c r="AE437" s="40">
        <f>SUMIF(Entrada_Dados_Ano_2012!$C$264:$C$501,D437,Entrada_Dados_Ano_2012!$AI$264:$AI$501)</f>
        <v>0</v>
      </c>
      <c r="AF437" s="40">
        <f>SUMIF(Entrada_Dados_Ano_2012!$C$264:$C$501,D437,Entrada_Dados_Ano_2012!$AJ$264:$AJ$501)</f>
        <v>0</v>
      </c>
      <c r="AG437" s="40">
        <f>SUMIF(Entrada_Dados_Ano_2012!$C$264:$C$501,D437,Entrada_Dados_Ano_2012!$AK$264:$AK$501)</f>
        <v>0</v>
      </c>
      <c r="AH437" s="40">
        <f>SUMIF(Entrada_Dados_Ano_2012!$C$264:$C$501,D437,Entrada_Dados_Ano_2012!$AL$264:$AL$501)</f>
        <v>0</v>
      </c>
      <c r="AI437" s="40">
        <f>SUMIF(Entrada_Dados_Ano_2012!$C$264:$C$501,D437,Entrada_Dados_Ano_2012!$AM$264:$AM$501)</f>
        <v>0</v>
      </c>
      <c r="AJ437" s="145">
        <f>SUMIF(Entrada_Dados_Ano_2012!$C$264:$C$501,D437,Entrada_Dados_Ano_2012!$AN$264:$AN$501)</f>
        <v>0</v>
      </c>
      <c r="AK437" s="142">
        <f>SUMIF(Entrada_Dados_Ano_2012!$C$264:$C$501,D437,Entrada_Dados_Ano_2012!$AT$264:$AT$501)</f>
        <v>0</v>
      </c>
      <c r="AL437" s="40">
        <f>SUMIF(Entrada_Dados_Ano_2012!$C$264:$C$501,D437,Entrada_Dados_Ano_2012!$AU$264:$AU$501)</f>
        <v>0</v>
      </c>
      <c r="AM437" s="40">
        <f>SUMIF(Entrada_Dados_Ano_2012!$C$264:$C$501,D437,Entrada_Dados_Ano_2012!$AV$264:$AV$501)</f>
        <v>0</v>
      </c>
      <c r="AN437" s="40">
        <f>SUMIF(Entrada_Dados_Ano_2012!$C$264:$C$501,D437,Entrada_Dados_Ano_2012!$AW$264:$AW$501)</f>
        <v>0</v>
      </c>
      <c r="AO437" s="40">
        <f>SUMIF(Entrada_Dados_Ano_2012!$C$264:$C$501,D437,Entrada_Dados_Ano_2012!$AX$264:$AX$501)</f>
        <v>0</v>
      </c>
      <c r="AP437" s="40">
        <f>SUMIF(Entrada_Dados_Ano_2012!$C$264:$C$501,D437,Entrada_Dados_Ano_2012!$AY$264:$AY$501)</f>
        <v>0</v>
      </c>
      <c r="AQ437" s="40">
        <f>SUMIF(Entrada_Dados_Ano_2012!$C$264:$C$501,D437,Entrada_Dados_Ano_2012!$AZ$264:$AZ$501)</f>
        <v>0</v>
      </c>
      <c r="AR437" s="40">
        <f>SUMIF(Entrada_Dados_Ano_2012!$C$264:$C$501,D437,Entrada_Dados_Ano_2012!$BA$264:$BA$501)</f>
        <v>450</v>
      </c>
      <c r="AS437" s="40">
        <f>SUMIF(Entrada_Dados_Ano_2012!$C$264:$C$501,D437,Entrada_Dados_Ano_2012!$BB$264:$BB$501)</f>
        <v>0</v>
      </c>
      <c r="AT437" s="40">
        <f>SUMIF(Entrada_Dados_Ano_2012!$C$264:$C$501,D437,Entrada_Dados_Ano_2012!$BC$264:$BC$501)</f>
        <v>0</v>
      </c>
      <c r="AU437" s="40">
        <f>SUMIF(Entrada_Dados_Ano_2012!$C$264:$C$501,D437,Entrada_Dados_Ano_2012!$BD$264:$BD$501)</f>
        <v>0</v>
      </c>
      <c r="AV437" s="40">
        <f>SUMIF(Entrada_Dados_Ano_2012!$C$264:$C$501,D437,Entrada_Dados_Ano_2012!$BE$264:$BE$501)</f>
        <v>0</v>
      </c>
      <c r="AW437" s="40">
        <f>SUMIF(Entrada_Dados_Ano_2012!$C$264:$C$501,D437,Entrada_Dados_Ano_2012!$BF$264:$BF$501)</f>
        <v>0</v>
      </c>
      <c r="AX437" s="40">
        <f>SUMIF(Entrada_Dados_Ano_2012!$C$264:$C$501,D437,Entrada_Dados_Ano_2012!$BG$264:$BG$501)</f>
        <v>0</v>
      </c>
      <c r="AY437" s="40">
        <f>SUMIF(Entrada_Dados_Ano_2012!$C$264:$C$501,D437,Entrada_Dados_Ano_2012!$BH$264:$BH$501)</f>
        <v>0</v>
      </c>
      <c r="AZ437" s="40">
        <f>SUMIF(Entrada_Dados_Ano_2012!$C$264:$C$501,D437,Entrada_Dados_Ano_2012!$BI$264:$BI$501)</f>
        <v>0</v>
      </c>
      <c r="BA437" s="55"/>
    </row>
    <row r="438" spans="1:53" ht="12.75" customHeight="1" x14ac:dyDescent="0.2">
      <c r="A438" s="123"/>
      <c r="B438" s="124">
        <v>177</v>
      </c>
      <c r="C438" s="121" t="s">
        <v>444</v>
      </c>
      <c r="D438" s="126" t="s">
        <v>218</v>
      </c>
      <c r="E438" s="40">
        <f>SUMIF(Entrada_Dados_Ano_2012!$C$264:$C$501,D438,Entrada_Dados_Ano_2012!$D$264:$D$501)</f>
        <v>0</v>
      </c>
      <c r="F438" s="40">
        <f>SUMIF(Entrada_Dados_Ano_2012!$C$264:$C$501,D438,Entrada_Dados_Ano_2012!$E$264:$E$501)</f>
        <v>0</v>
      </c>
      <c r="G438" s="40">
        <f>SUMIF(Entrada_Dados_Ano_2012!$C$264:$C$501,D438,Entrada_Dados_Ano_2012!$F$264:$F$501)</f>
        <v>28</v>
      </c>
      <c r="H438" s="40">
        <f>SUMIF(Entrada_Dados_Ano_2012!$C$264:$C$501,D438,Entrada_Dados_Ano_2012!$G$264:$G$501)</f>
        <v>0</v>
      </c>
      <c r="I438" s="40">
        <f>SUMIF(Entrada_Dados_Ano_2012!$C$264:$C$501,D438,Entrada_Dados_Ano_2012!$H$264:$H$501)</f>
        <v>0</v>
      </c>
      <c r="J438" s="40">
        <f>SUMIF(Entrada_Dados_Ano_2012!$C$264:$C$501,D438,Entrada_Dados_Ano_2012!$I$264:$I$501)</f>
        <v>0</v>
      </c>
      <c r="K438" s="40">
        <f>SUMIF(Entrada_Dados_Ano_2012!$C$264:$C$501,D438,Entrada_Dados_Ano_2012!$J$264:$J$501)</f>
        <v>0</v>
      </c>
      <c r="L438" s="40">
        <f>SUMIF(Entrada_Dados_Ano_2012!$C$264:$C$501,D438,Entrada_Dados_Ano_2012!$K$264:$K$501)</f>
        <v>0</v>
      </c>
      <c r="M438" s="40">
        <f>SUMIF(Entrada_Dados_Ano_2012!$C$264:$C$501,D438,Entrada_Dados_Ano_2012!$L$264:$L$501)</f>
        <v>0</v>
      </c>
      <c r="N438" s="40">
        <f>SUMIF(Entrada_Dados_Ano_2012!$C$264:$C$501,D438,Entrada_Dados_Ano_2012!$M$264:$M$501)</f>
        <v>0</v>
      </c>
      <c r="O438" s="40">
        <f>SUMIF(Entrada_Dados_Ano_2012!$C$264:$C$501,D438,Entrada_Dados_Ano_2012!$N$264:$N$501)</f>
        <v>0</v>
      </c>
      <c r="P438" s="40">
        <f>SUMIF(Entrada_Dados_Ano_2012!$C$264:$C$501,D438,Entrada_Dados_Ano_2012!$O$264:$O$501)</f>
        <v>0</v>
      </c>
      <c r="Q438" s="40">
        <f>SUMIF(Entrada_Dados_Ano_2012!$C$264:$C$501,D438,Entrada_Dados_Ano_2012!$P$264:$P$501)</f>
        <v>0</v>
      </c>
      <c r="R438" s="40">
        <f>SUMIF(Entrada_Dados_Ano_2012!$C$264:$C$501,D438,Entrada_Dados_Ano_2012!$Q$264:$Q$501)</f>
        <v>0</v>
      </c>
      <c r="S438" s="40">
        <f>SUMIF(Entrada_Dados_Ano_2012!$C$264:$C$501,D438,Entrada_Dados_Ano_2012!$R$264:$R$501)</f>
        <v>0</v>
      </c>
      <c r="T438" s="145">
        <f>SUMIF(Entrada_Dados_Ano_2012!$C$264:$C$501,D438,Entrada_Dados_Ano_2012!$S$264:$S$501)</f>
        <v>0</v>
      </c>
      <c r="U438" s="142">
        <f>SUMIF(Entrada_Dados_Ano_2012!$C$264:$C$501,D438,Entrada_Dados_Ano_2012!$Y$264:$Y$501)</f>
        <v>0</v>
      </c>
      <c r="V438" s="40">
        <f>SUMIF(Entrada_Dados_Ano_2012!$C$264:$C$501,D438,Entrada_Dados_Ano_2012!$Z$264:$Z$501)</f>
        <v>0</v>
      </c>
      <c r="W438" s="40">
        <f>SUMIF(Entrada_Dados_Ano_2012!$C$264:$C$501,D438,Entrada_Dados_Ano_2012!$AA$264:$AA$501)</f>
        <v>28</v>
      </c>
      <c r="X438" s="40">
        <f>SUMIF(Entrada_Dados_Ano_2012!$C$264:$C$501,D438,Entrada_Dados_Ano_2012!$AB$264:$AB$501)</f>
        <v>0</v>
      </c>
      <c r="Y438" s="40">
        <f>SUMIF(Entrada_Dados_Ano_2012!$C$264:$C$501,D438,Entrada_Dados_Ano_2012!$AC$264:$AC$501)</f>
        <v>0</v>
      </c>
      <c r="Z438" s="40">
        <f>SUMIF(Entrada_Dados_Ano_2012!$C$264:$C$501,D438,Entrada_Dados_Ano_2012!$AD$264:$AD$501)</f>
        <v>0</v>
      </c>
      <c r="AA438" s="40">
        <f>SUMIF(Entrada_Dados_Ano_2012!$C$264:$C$501,D438,Entrada_Dados_Ano_2012!$AE$264:$AE$501)</f>
        <v>0</v>
      </c>
      <c r="AB438" s="40">
        <f>SUMIF(Entrada_Dados_Ano_2012!$C$264:$C$501,D438,Entrada_Dados_Ano_2012!$AF$264:$AF$501)</f>
        <v>0</v>
      </c>
      <c r="AC438" s="40">
        <f>SUMIF(Entrada_Dados_Ano_2012!$C$264:$C$501,D438,Entrada_Dados_Ano_2012!$AG$264:$AG$501)</f>
        <v>0</v>
      </c>
      <c r="AD438" s="40">
        <f>SUMIF(Entrada_Dados_Ano_2012!$C$264:$C$501,D438,Entrada_Dados_Ano_2012!$AH$264:$AH$501)</f>
        <v>0</v>
      </c>
      <c r="AE438" s="40">
        <f>SUMIF(Entrada_Dados_Ano_2012!$C$264:$C$501,D438,Entrada_Dados_Ano_2012!$AI$264:$AI$501)</f>
        <v>0</v>
      </c>
      <c r="AF438" s="40">
        <f>SUMIF(Entrada_Dados_Ano_2012!$C$264:$C$501,D438,Entrada_Dados_Ano_2012!$AJ$264:$AJ$501)</f>
        <v>0</v>
      </c>
      <c r="AG438" s="40">
        <f>SUMIF(Entrada_Dados_Ano_2012!$C$264:$C$501,D438,Entrada_Dados_Ano_2012!$AK$264:$AK$501)</f>
        <v>0</v>
      </c>
      <c r="AH438" s="40">
        <f>SUMIF(Entrada_Dados_Ano_2012!$C$264:$C$501,D438,Entrada_Dados_Ano_2012!$AL$264:$AL$501)</f>
        <v>0</v>
      </c>
      <c r="AI438" s="40">
        <f>SUMIF(Entrada_Dados_Ano_2012!$C$264:$C$501,D438,Entrada_Dados_Ano_2012!$AM$264:$AM$501)</f>
        <v>0</v>
      </c>
      <c r="AJ438" s="145">
        <f>SUMIF(Entrada_Dados_Ano_2012!$C$264:$C$501,D438,Entrada_Dados_Ano_2012!$AN$264:$AN$501)</f>
        <v>0</v>
      </c>
      <c r="AK438" s="142">
        <f>SUMIF(Entrada_Dados_Ano_2012!$C$264:$C$501,D438,Entrada_Dados_Ano_2012!$AT$264:$AT$501)</f>
        <v>0</v>
      </c>
      <c r="AL438" s="40">
        <f>SUMIF(Entrada_Dados_Ano_2012!$C$264:$C$501,D438,Entrada_Dados_Ano_2012!$AU$264:$AU$501)</f>
        <v>0</v>
      </c>
      <c r="AM438" s="40">
        <f>SUMIF(Entrada_Dados_Ano_2012!$C$264:$C$501,D438,Entrada_Dados_Ano_2012!$AV$264:$AV$501)</f>
        <v>84</v>
      </c>
      <c r="AN438" s="40">
        <f>SUMIF(Entrada_Dados_Ano_2012!$C$264:$C$501,D438,Entrada_Dados_Ano_2012!$AW$264:$AW$501)</f>
        <v>0</v>
      </c>
      <c r="AO438" s="40">
        <f>SUMIF(Entrada_Dados_Ano_2012!$C$264:$C$501,D438,Entrada_Dados_Ano_2012!$AX$264:$AX$501)</f>
        <v>0</v>
      </c>
      <c r="AP438" s="40">
        <f>SUMIF(Entrada_Dados_Ano_2012!$C$264:$C$501,D438,Entrada_Dados_Ano_2012!$AY$264:$AY$501)</f>
        <v>0</v>
      </c>
      <c r="AQ438" s="40">
        <f>SUMIF(Entrada_Dados_Ano_2012!$C$264:$C$501,D438,Entrada_Dados_Ano_2012!$AZ$264:$AZ$501)</f>
        <v>0</v>
      </c>
      <c r="AR438" s="40">
        <f>SUMIF(Entrada_Dados_Ano_2012!$C$264:$C$501,D438,Entrada_Dados_Ano_2012!$BA$264:$BA$501)</f>
        <v>0</v>
      </c>
      <c r="AS438" s="40">
        <f>SUMIF(Entrada_Dados_Ano_2012!$C$264:$C$501,D438,Entrada_Dados_Ano_2012!$BB$264:$BB$501)</f>
        <v>0</v>
      </c>
      <c r="AT438" s="40">
        <f>SUMIF(Entrada_Dados_Ano_2012!$C$264:$C$501,D438,Entrada_Dados_Ano_2012!$BC$264:$BC$501)</f>
        <v>0</v>
      </c>
      <c r="AU438" s="40">
        <f>SUMIF(Entrada_Dados_Ano_2012!$C$264:$C$501,D438,Entrada_Dados_Ano_2012!$BD$264:$BD$501)</f>
        <v>0</v>
      </c>
      <c r="AV438" s="40">
        <f>SUMIF(Entrada_Dados_Ano_2012!$C$264:$C$501,D438,Entrada_Dados_Ano_2012!$BE$264:$BE$501)</f>
        <v>0</v>
      </c>
      <c r="AW438" s="40">
        <f>SUMIF(Entrada_Dados_Ano_2012!$C$264:$C$501,D438,Entrada_Dados_Ano_2012!$BF$264:$BF$501)</f>
        <v>0</v>
      </c>
      <c r="AX438" s="40">
        <f>SUMIF(Entrada_Dados_Ano_2012!$C$264:$C$501,D438,Entrada_Dados_Ano_2012!$BG$264:$BG$501)</f>
        <v>0</v>
      </c>
      <c r="AY438" s="40">
        <f>SUMIF(Entrada_Dados_Ano_2012!$C$264:$C$501,D438,Entrada_Dados_Ano_2012!$BH$264:$BH$501)</f>
        <v>0</v>
      </c>
      <c r="AZ438" s="40">
        <f>SUMIF(Entrada_Dados_Ano_2012!$C$264:$C$501,D438,Entrada_Dados_Ano_2012!$BI$264:$BI$501)</f>
        <v>0</v>
      </c>
      <c r="BA438" s="55"/>
    </row>
    <row r="439" spans="1:53" ht="12.75" customHeight="1" x14ac:dyDescent="0.2">
      <c r="A439" s="123"/>
      <c r="B439" s="124">
        <v>178</v>
      </c>
      <c r="C439" s="121" t="s">
        <v>445</v>
      </c>
      <c r="D439" s="126" t="s">
        <v>219</v>
      </c>
      <c r="E439" s="40">
        <f>SUMIF(Entrada_Dados_Ano_2012!$C$264:$C$501,D439,Entrada_Dados_Ano_2012!$D$264:$D$501)</f>
        <v>0</v>
      </c>
      <c r="F439" s="40">
        <f>SUMIF(Entrada_Dados_Ano_2012!$C$264:$C$501,D439,Entrada_Dados_Ano_2012!$E$264:$E$501)</f>
        <v>0</v>
      </c>
      <c r="G439" s="40">
        <f>SUMIF(Entrada_Dados_Ano_2012!$C$264:$C$501,D439,Entrada_Dados_Ano_2012!$F$264:$F$501)</f>
        <v>0</v>
      </c>
      <c r="H439" s="40">
        <f>SUMIF(Entrada_Dados_Ano_2012!$C$264:$C$501,D439,Entrada_Dados_Ano_2012!$G$264:$G$501)</f>
        <v>0</v>
      </c>
      <c r="I439" s="40">
        <f>SUMIF(Entrada_Dados_Ano_2012!$C$264:$C$501,D439,Entrada_Dados_Ano_2012!$H$264:$H$501)</f>
        <v>0</v>
      </c>
      <c r="J439" s="40">
        <f>SUMIF(Entrada_Dados_Ano_2012!$C$264:$C$501,D439,Entrada_Dados_Ano_2012!$I$264:$I$501)</f>
        <v>0</v>
      </c>
      <c r="K439" s="40">
        <f>SUMIF(Entrada_Dados_Ano_2012!$C$264:$C$501,D439,Entrada_Dados_Ano_2012!$J$264:$J$501)</f>
        <v>0</v>
      </c>
      <c r="L439" s="40">
        <f>SUMIF(Entrada_Dados_Ano_2012!$C$264:$C$501,D439,Entrada_Dados_Ano_2012!$K$264:$K$501)</f>
        <v>104</v>
      </c>
      <c r="M439" s="40">
        <f>SUMIF(Entrada_Dados_Ano_2012!$C$264:$C$501,D439,Entrada_Dados_Ano_2012!$L$264:$L$501)</f>
        <v>0</v>
      </c>
      <c r="N439" s="40">
        <f>SUMIF(Entrada_Dados_Ano_2012!$C$264:$C$501,D439,Entrada_Dados_Ano_2012!$M$264:$M$501)</f>
        <v>0</v>
      </c>
      <c r="O439" s="40">
        <f>SUMIF(Entrada_Dados_Ano_2012!$C$264:$C$501,D439,Entrada_Dados_Ano_2012!$N$264:$N$501)</f>
        <v>0</v>
      </c>
      <c r="P439" s="40">
        <f>SUMIF(Entrada_Dados_Ano_2012!$C$264:$C$501,D439,Entrada_Dados_Ano_2012!$O$264:$O$501)</f>
        <v>0</v>
      </c>
      <c r="Q439" s="40">
        <f>SUMIF(Entrada_Dados_Ano_2012!$C$264:$C$501,D439,Entrada_Dados_Ano_2012!$P$264:$P$501)</f>
        <v>0</v>
      </c>
      <c r="R439" s="40">
        <f>SUMIF(Entrada_Dados_Ano_2012!$C$264:$C$501,D439,Entrada_Dados_Ano_2012!$Q$264:$Q$501)</f>
        <v>0</v>
      </c>
      <c r="S439" s="40">
        <f>SUMIF(Entrada_Dados_Ano_2012!$C$264:$C$501,D439,Entrada_Dados_Ano_2012!$R$264:$R$501)</f>
        <v>0</v>
      </c>
      <c r="T439" s="145">
        <f>SUMIF(Entrada_Dados_Ano_2012!$C$264:$C$501,D439,Entrada_Dados_Ano_2012!$S$264:$S$501)</f>
        <v>0</v>
      </c>
      <c r="U439" s="142">
        <f>SUMIF(Entrada_Dados_Ano_2012!$C$264:$C$501,D439,Entrada_Dados_Ano_2012!$Y$264:$Y$501)</f>
        <v>0</v>
      </c>
      <c r="V439" s="40">
        <f>SUMIF(Entrada_Dados_Ano_2012!$C$264:$C$501,D439,Entrada_Dados_Ano_2012!$Z$264:$Z$501)</f>
        <v>0</v>
      </c>
      <c r="W439" s="40">
        <f>SUMIF(Entrada_Dados_Ano_2012!$C$264:$C$501,D439,Entrada_Dados_Ano_2012!$AA$264:$AA$501)</f>
        <v>0</v>
      </c>
      <c r="X439" s="40">
        <f>SUMIF(Entrada_Dados_Ano_2012!$C$264:$C$501,D439,Entrada_Dados_Ano_2012!$AB$264:$AB$501)</f>
        <v>0</v>
      </c>
      <c r="Y439" s="40">
        <f>SUMIF(Entrada_Dados_Ano_2012!$C$264:$C$501,D439,Entrada_Dados_Ano_2012!$AC$264:$AC$501)</f>
        <v>0</v>
      </c>
      <c r="Z439" s="40">
        <f>SUMIF(Entrada_Dados_Ano_2012!$C$264:$C$501,D439,Entrada_Dados_Ano_2012!$AD$264:$AD$501)</f>
        <v>0</v>
      </c>
      <c r="AA439" s="40">
        <f>SUMIF(Entrada_Dados_Ano_2012!$C$264:$C$501,D439,Entrada_Dados_Ano_2012!$AE$264:$AE$501)</f>
        <v>0</v>
      </c>
      <c r="AB439" s="40">
        <f>SUMIF(Entrada_Dados_Ano_2012!$C$264:$C$501,D439,Entrada_Dados_Ano_2012!$AF$264:$AF$501)</f>
        <v>104</v>
      </c>
      <c r="AC439" s="40">
        <f>SUMIF(Entrada_Dados_Ano_2012!$C$264:$C$501,D439,Entrada_Dados_Ano_2012!$AG$264:$AG$501)</f>
        <v>0</v>
      </c>
      <c r="AD439" s="40">
        <f>SUMIF(Entrada_Dados_Ano_2012!$C$264:$C$501,D439,Entrada_Dados_Ano_2012!$AH$264:$AH$501)</f>
        <v>0</v>
      </c>
      <c r="AE439" s="40">
        <f>SUMIF(Entrada_Dados_Ano_2012!$C$264:$C$501,D439,Entrada_Dados_Ano_2012!$AI$264:$AI$501)</f>
        <v>0</v>
      </c>
      <c r="AF439" s="40">
        <f>SUMIF(Entrada_Dados_Ano_2012!$C$264:$C$501,D439,Entrada_Dados_Ano_2012!$AJ$264:$AJ$501)</f>
        <v>0</v>
      </c>
      <c r="AG439" s="40">
        <f>SUMIF(Entrada_Dados_Ano_2012!$C$264:$C$501,D439,Entrada_Dados_Ano_2012!$AK$264:$AK$501)</f>
        <v>0</v>
      </c>
      <c r="AH439" s="40">
        <f>SUMIF(Entrada_Dados_Ano_2012!$C$264:$C$501,D439,Entrada_Dados_Ano_2012!$AL$264:$AL$501)</f>
        <v>0</v>
      </c>
      <c r="AI439" s="40">
        <f>SUMIF(Entrada_Dados_Ano_2012!$C$264:$C$501,D439,Entrada_Dados_Ano_2012!$AM$264:$AM$501)</f>
        <v>0</v>
      </c>
      <c r="AJ439" s="145">
        <f>SUMIF(Entrada_Dados_Ano_2012!$C$264:$C$501,D439,Entrada_Dados_Ano_2012!$AN$264:$AN$501)</f>
        <v>0</v>
      </c>
      <c r="AK439" s="142">
        <f>SUMIF(Entrada_Dados_Ano_2012!$C$264:$C$501,D439,Entrada_Dados_Ano_2012!$AT$264:$AT$501)</f>
        <v>0</v>
      </c>
      <c r="AL439" s="40">
        <f>SUMIF(Entrada_Dados_Ano_2012!$C$264:$C$501,D439,Entrada_Dados_Ano_2012!$AU$264:$AU$501)</f>
        <v>0</v>
      </c>
      <c r="AM439" s="40">
        <f>SUMIF(Entrada_Dados_Ano_2012!$C$264:$C$501,D439,Entrada_Dados_Ano_2012!$AV$264:$AV$501)</f>
        <v>0</v>
      </c>
      <c r="AN439" s="40">
        <f>SUMIF(Entrada_Dados_Ano_2012!$C$264:$C$501,D439,Entrada_Dados_Ano_2012!$AW$264:$AW$501)</f>
        <v>0</v>
      </c>
      <c r="AO439" s="40">
        <f>SUMIF(Entrada_Dados_Ano_2012!$C$264:$C$501,D439,Entrada_Dados_Ano_2012!$AX$264:$AX$501)</f>
        <v>0</v>
      </c>
      <c r="AP439" s="40">
        <f>SUMIF(Entrada_Dados_Ano_2012!$C$264:$C$501,D439,Entrada_Dados_Ano_2012!$AY$264:$AY$501)</f>
        <v>0</v>
      </c>
      <c r="AQ439" s="40">
        <f>SUMIF(Entrada_Dados_Ano_2012!$C$264:$C$501,D439,Entrada_Dados_Ano_2012!$AZ$264:$AZ$501)</f>
        <v>0</v>
      </c>
      <c r="AR439" s="40">
        <f>SUMIF(Entrada_Dados_Ano_2012!$C$264:$C$501,D439,Entrada_Dados_Ano_2012!$BA$264:$BA$501)</f>
        <v>1997</v>
      </c>
      <c r="AS439" s="40">
        <f>SUMIF(Entrada_Dados_Ano_2012!$C$264:$C$501,D439,Entrada_Dados_Ano_2012!$BB$264:$BB$501)</f>
        <v>0</v>
      </c>
      <c r="AT439" s="40">
        <f>SUMIF(Entrada_Dados_Ano_2012!$C$264:$C$501,D439,Entrada_Dados_Ano_2012!$BC$264:$BC$501)</f>
        <v>0</v>
      </c>
      <c r="AU439" s="40">
        <f>SUMIF(Entrada_Dados_Ano_2012!$C$264:$C$501,D439,Entrada_Dados_Ano_2012!$BD$264:$BD$501)</f>
        <v>0</v>
      </c>
      <c r="AV439" s="40">
        <f>SUMIF(Entrada_Dados_Ano_2012!$C$264:$C$501,D439,Entrada_Dados_Ano_2012!$BE$264:$BE$501)</f>
        <v>0</v>
      </c>
      <c r="AW439" s="40">
        <f>SUMIF(Entrada_Dados_Ano_2012!$C$264:$C$501,D439,Entrada_Dados_Ano_2012!$BF$264:$BF$501)</f>
        <v>0</v>
      </c>
      <c r="AX439" s="40">
        <f>SUMIF(Entrada_Dados_Ano_2012!$C$264:$C$501,D439,Entrada_Dados_Ano_2012!$BG$264:$BG$501)</f>
        <v>0</v>
      </c>
      <c r="AY439" s="40">
        <f>SUMIF(Entrada_Dados_Ano_2012!$C$264:$C$501,D439,Entrada_Dados_Ano_2012!$BH$264:$BH$501)</f>
        <v>0</v>
      </c>
      <c r="AZ439" s="40">
        <f>SUMIF(Entrada_Dados_Ano_2012!$C$264:$C$501,D439,Entrada_Dados_Ano_2012!$BI$264:$BI$501)</f>
        <v>0</v>
      </c>
      <c r="BA439" s="55"/>
    </row>
    <row r="440" spans="1:53" ht="12.75" customHeight="1" x14ac:dyDescent="0.2">
      <c r="A440" s="123"/>
      <c r="B440" s="124">
        <v>179</v>
      </c>
      <c r="C440" s="121" t="s">
        <v>446</v>
      </c>
      <c r="D440" s="126" t="s">
        <v>220</v>
      </c>
      <c r="E440" s="40">
        <f>SUMIF(Entrada_Dados_Ano_2012!$C$264:$C$501,D440,Entrada_Dados_Ano_2012!$D$264:$D$501)</f>
        <v>0</v>
      </c>
      <c r="F440" s="40">
        <f>SUMIF(Entrada_Dados_Ano_2012!$C$264:$C$501,D440,Entrada_Dados_Ano_2012!$E$264:$E$501)</f>
        <v>0</v>
      </c>
      <c r="G440" s="40">
        <f>SUMIF(Entrada_Dados_Ano_2012!$C$264:$C$501,D440,Entrada_Dados_Ano_2012!$F$264:$F$501)</f>
        <v>0</v>
      </c>
      <c r="H440" s="40">
        <f>SUMIF(Entrada_Dados_Ano_2012!$C$264:$C$501,D440,Entrada_Dados_Ano_2012!$G$264:$G$501)</f>
        <v>0</v>
      </c>
      <c r="I440" s="40">
        <f>SUMIF(Entrada_Dados_Ano_2012!$C$264:$C$501,D440,Entrada_Dados_Ano_2012!$H$264:$H$501)</f>
        <v>0</v>
      </c>
      <c r="J440" s="40">
        <f>SUMIF(Entrada_Dados_Ano_2012!$C$264:$C$501,D440,Entrada_Dados_Ano_2012!$I$264:$I$501)</f>
        <v>0</v>
      </c>
      <c r="K440" s="40">
        <f>SUMIF(Entrada_Dados_Ano_2012!$C$264:$C$501,D440,Entrada_Dados_Ano_2012!$J$264:$J$501)</f>
        <v>0</v>
      </c>
      <c r="L440" s="40">
        <f>SUMIF(Entrada_Dados_Ano_2012!$C$264:$C$501,D440,Entrada_Dados_Ano_2012!$K$264:$K$501)</f>
        <v>0</v>
      </c>
      <c r="M440" s="40">
        <f>SUMIF(Entrada_Dados_Ano_2012!$C$264:$C$501,D440,Entrada_Dados_Ano_2012!$L$264:$L$501)</f>
        <v>0</v>
      </c>
      <c r="N440" s="40">
        <f>SUMIF(Entrada_Dados_Ano_2012!$C$264:$C$501,D440,Entrada_Dados_Ano_2012!$M$264:$M$501)</f>
        <v>0</v>
      </c>
      <c r="O440" s="40">
        <f>SUMIF(Entrada_Dados_Ano_2012!$C$264:$C$501,D440,Entrada_Dados_Ano_2012!$N$264:$N$501)</f>
        <v>0</v>
      </c>
      <c r="P440" s="40">
        <f>SUMIF(Entrada_Dados_Ano_2012!$C$264:$C$501,D440,Entrada_Dados_Ano_2012!$O$264:$O$501)</f>
        <v>0</v>
      </c>
      <c r="Q440" s="40">
        <f>SUMIF(Entrada_Dados_Ano_2012!$C$264:$C$501,D440,Entrada_Dados_Ano_2012!$P$264:$P$501)</f>
        <v>0</v>
      </c>
      <c r="R440" s="40">
        <f>SUMIF(Entrada_Dados_Ano_2012!$C$264:$C$501,D440,Entrada_Dados_Ano_2012!$Q$264:$Q$501)</f>
        <v>0</v>
      </c>
      <c r="S440" s="40">
        <f>SUMIF(Entrada_Dados_Ano_2012!$C$264:$C$501,D440,Entrada_Dados_Ano_2012!$R$264:$R$501)</f>
        <v>0</v>
      </c>
      <c r="T440" s="145">
        <f>SUMIF(Entrada_Dados_Ano_2012!$C$264:$C$501,D440,Entrada_Dados_Ano_2012!$S$264:$S$501)</f>
        <v>0</v>
      </c>
      <c r="U440" s="142">
        <f>SUMIF(Entrada_Dados_Ano_2012!$C$264:$C$501,D440,Entrada_Dados_Ano_2012!$Y$264:$Y$501)</f>
        <v>0</v>
      </c>
      <c r="V440" s="40">
        <f>SUMIF(Entrada_Dados_Ano_2012!$C$264:$C$501,D440,Entrada_Dados_Ano_2012!$Z$264:$Z$501)</f>
        <v>0</v>
      </c>
      <c r="W440" s="40">
        <f>SUMIF(Entrada_Dados_Ano_2012!$C$264:$C$501,D440,Entrada_Dados_Ano_2012!$AA$264:$AA$501)</f>
        <v>0</v>
      </c>
      <c r="X440" s="40">
        <f>SUMIF(Entrada_Dados_Ano_2012!$C$264:$C$501,D440,Entrada_Dados_Ano_2012!$AB$264:$AB$501)</f>
        <v>0</v>
      </c>
      <c r="Y440" s="40">
        <f>SUMIF(Entrada_Dados_Ano_2012!$C$264:$C$501,D440,Entrada_Dados_Ano_2012!$AC$264:$AC$501)</f>
        <v>0</v>
      </c>
      <c r="Z440" s="40">
        <f>SUMIF(Entrada_Dados_Ano_2012!$C$264:$C$501,D440,Entrada_Dados_Ano_2012!$AD$264:$AD$501)</f>
        <v>0</v>
      </c>
      <c r="AA440" s="40">
        <f>SUMIF(Entrada_Dados_Ano_2012!$C$264:$C$501,D440,Entrada_Dados_Ano_2012!$AE$264:$AE$501)</f>
        <v>0</v>
      </c>
      <c r="AB440" s="40">
        <f>SUMIF(Entrada_Dados_Ano_2012!$C$264:$C$501,D440,Entrada_Dados_Ano_2012!$AF$264:$AF$501)</f>
        <v>0</v>
      </c>
      <c r="AC440" s="40">
        <f>SUMIF(Entrada_Dados_Ano_2012!$C$264:$C$501,D440,Entrada_Dados_Ano_2012!$AG$264:$AG$501)</f>
        <v>0</v>
      </c>
      <c r="AD440" s="40">
        <f>SUMIF(Entrada_Dados_Ano_2012!$C$264:$C$501,D440,Entrada_Dados_Ano_2012!$AH$264:$AH$501)</f>
        <v>0</v>
      </c>
      <c r="AE440" s="40">
        <f>SUMIF(Entrada_Dados_Ano_2012!$C$264:$C$501,D440,Entrada_Dados_Ano_2012!$AI$264:$AI$501)</f>
        <v>0</v>
      </c>
      <c r="AF440" s="40">
        <f>SUMIF(Entrada_Dados_Ano_2012!$C$264:$C$501,D440,Entrada_Dados_Ano_2012!$AJ$264:$AJ$501)</f>
        <v>0</v>
      </c>
      <c r="AG440" s="40">
        <f>SUMIF(Entrada_Dados_Ano_2012!$C$264:$C$501,D440,Entrada_Dados_Ano_2012!$AK$264:$AK$501)</f>
        <v>0</v>
      </c>
      <c r="AH440" s="40">
        <f>SUMIF(Entrada_Dados_Ano_2012!$C$264:$C$501,D440,Entrada_Dados_Ano_2012!$AL$264:$AL$501)</f>
        <v>0</v>
      </c>
      <c r="AI440" s="40">
        <f>SUMIF(Entrada_Dados_Ano_2012!$C$264:$C$501,D440,Entrada_Dados_Ano_2012!$AM$264:$AM$501)</f>
        <v>0</v>
      </c>
      <c r="AJ440" s="145">
        <f>SUMIF(Entrada_Dados_Ano_2012!$C$264:$C$501,D440,Entrada_Dados_Ano_2012!$AN$264:$AN$501)</f>
        <v>0</v>
      </c>
      <c r="AK440" s="142">
        <f>SUMIF(Entrada_Dados_Ano_2012!$C$264:$C$501,D440,Entrada_Dados_Ano_2012!$AT$264:$AT$501)</f>
        <v>0</v>
      </c>
      <c r="AL440" s="40">
        <f>SUMIF(Entrada_Dados_Ano_2012!$C$264:$C$501,D440,Entrada_Dados_Ano_2012!$AU$264:$AU$501)</f>
        <v>0</v>
      </c>
      <c r="AM440" s="40">
        <f>SUMIF(Entrada_Dados_Ano_2012!$C$264:$C$501,D440,Entrada_Dados_Ano_2012!$AV$264:$AV$501)</f>
        <v>0</v>
      </c>
      <c r="AN440" s="40">
        <f>SUMIF(Entrada_Dados_Ano_2012!$C$264:$C$501,D440,Entrada_Dados_Ano_2012!$AW$264:$AW$501)</f>
        <v>0</v>
      </c>
      <c r="AO440" s="40">
        <f>SUMIF(Entrada_Dados_Ano_2012!$C$264:$C$501,D440,Entrada_Dados_Ano_2012!$AX$264:$AX$501)</f>
        <v>0</v>
      </c>
      <c r="AP440" s="40">
        <f>SUMIF(Entrada_Dados_Ano_2012!$C$264:$C$501,D440,Entrada_Dados_Ano_2012!$AY$264:$AY$501)</f>
        <v>0</v>
      </c>
      <c r="AQ440" s="40">
        <f>SUMIF(Entrada_Dados_Ano_2012!$C$264:$C$501,D440,Entrada_Dados_Ano_2012!$AZ$264:$AZ$501)</f>
        <v>0</v>
      </c>
      <c r="AR440" s="40">
        <f>SUMIF(Entrada_Dados_Ano_2012!$C$264:$C$501,D440,Entrada_Dados_Ano_2012!$BA$264:$BA$501)</f>
        <v>0</v>
      </c>
      <c r="AS440" s="40">
        <f>SUMIF(Entrada_Dados_Ano_2012!$C$264:$C$501,D440,Entrada_Dados_Ano_2012!$BB$264:$BB$501)</f>
        <v>0</v>
      </c>
      <c r="AT440" s="40">
        <f>SUMIF(Entrada_Dados_Ano_2012!$C$264:$C$501,D440,Entrada_Dados_Ano_2012!$BC$264:$BC$501)</f>
        <v>0</v>
      </c>
      <c r="AU440" s="40">
        <f>SUMIF(Entrada_Dados_Ano_2012!$C$264:$C$501,D440,Entrada_Dados_Ano_2012!$BD$264:$BD$501)</f>
        <v>0</v>
      </c>
      <c r="AV440" s="40">
        <f>SUMIF(Entrada_Dados_Ano_2012!$C$264:$C$501,D440,Entrada_Dados_Ano_2012!$BE$264:$BE$501)</f>
        <v>0</v>
      </c>
      <c r="AW440" s="40">
        <f>SUMIF(Entrada_Dados_Ano_2012!$C$264:$C$501,D440,Entrada_Dados_Ano_2012!$BF$264:$BF$501)</f>
        <v>0</v>
      </c>
      <c r="AX440" s="40">
        <f>SUMIF(Entrada_Dados_Ano_2012!$C$264:$C$501,D440,Entrada_Dados_Ano_2012!$BG$264:$BG$501)</f>
        <v>0</v>
      </c>
      <c r="AY440" s="40">
        <f>SUMIF(Entrada_Dados_Ano_2012!$C$264:$C$501,D440,Entrada_Dados_Ano_2012!$BH$264:$BH$501)</f>
        <v>0</v>
      </c>
      <c r="AZ440" s="40">
        <f>SUMIF(Entrada_Dados_Ano_2012!$C$264:$C$501,D440,Entrada_Dados_Ano_2012!$BI$264:$BI$501)</f>
        <v>0</v>
      </c>
      <c r="BA440" s="55"/>
    </row>
    <row r="441" spans="1:53" ht="12.75" customHeight="1" x14ac:dyDescent="0.2">
      <c r="A441" s="123"/>
      <c r="B441" s="124">
        <v>180</v>
      </c>
      <c r="C441" s="121" t="s">
        <v>447</v>
      </c>
      <c r="D441" s="126" t="s">
        <v>221</v>
      </c>
      <c r="E441" s="40">
        <f>SUMIF(Entrada_Dados_Ano_2012!$C$264:$C$501,D441,Entrada_Dados_Ano_2012!$D$264:$D$501)</f>
        <v>0</v>
      </c>
      <c r="F441" s="40">
        <f>SUMIF(Entrada_Dados_Ano_2012!$C$264:$C$501,D441,Entrada_Dados_Ano_2012!$E$264:$E$501)</f>
        <v>0</v>
      </c>
      <c r="G441" s="40">
        <f>SUMIF(Entrada_Dados_Ano_2012!$C$264:$C$501,D441,Entrada_Dados_Ano_2012!$F$264:$F$501)</f>
        <v>0</v>
      </c>
      <c r="H441" s="40">
        <f>SUMIF(Entrada_Dados_Ano_2012!$C$264:$C$501,D441,Entrada_Dados_Ano_2012!$G$264:$G$501)</f>
        <v>500</v>
      </c>
      <c r="I441" s="40">
        <f>SUMIF(Entrada_Dados_Ano_2012!$C$264:$C$501,D441,Entrada_Dados_Ano_2012!$H$264:$H$501)</f>
        <v>0</v>
      </c>
      <c r="J441" s="40">
        <f>SUMIF(Entrada_Dados_Ano_2012!$C$264:$C$501,D441,Entrada_Dados_Ano_2012!$I$264:$I$501)</f>
        <v>0</v>
      </c>
      <c r="K441" s="40">
        <f>SUMIF(Entrada_Dados_Ano_2012!$C$264:$C$501,D441,Entrada_Dados_Ano_2012!$J$264:$J$501)</f>
        <v>0</v>
      </c>
      <c r="L441" s="40">
        <f>SUMIF(Entrada_Dados_Ano_2012!$C$264:$C$501,D441,Entrada_Dados_Ano_2012!$K$264:$K$501)</f>
        <v>0</v>
      </c>
      <c r="M441" s="40">
        <f>SUMIF(Entrada_Dados_Ano_2012!$C$264:$C$501,D441,Entrada_Dados_Ano_2012!$L$264:$L$501)</f>
        <v>0</v>
      </c>
      <c r="N441" s="40">
        <f>SUMIF(Entrada_Dados_Ano_2012!$C$264:$C$501,D441,Entrada_Dados_Ano_2012!$M$264:$M$501)</f>
        <v>0</v>
      </c>
      <c r="O441" s="40">
        <f>SUMIF(Entrada_Dados_Ano_2012!$C$264:$C$501,D441,Entrada_Dados_Ano_2012!$N$264:$N$501)</f>
        <v>0</v>
      </c>
      <c r="P441" s="40">
        <f>SUMIF(Entrada_Dados_Ano_2012!$C$264:$C$501,D441,Entrada_Dados_Ano_2012!$O$264:$O$501)</f>
        <v>0</v>
      </c>
      <c r="Q441" s="40">
        <f>SUMIF(Entrada_Dados_Ano_2012!$C$264:$C$501,D441,Entrada_Dados_Ano_2012!$P$264:$P$501)</f>
        <v>0</v>
      </c>
      <c r="R441" s="40">
        <f>SUMIF(Entrada_Dados_Ano_2012!$C$264:$C$501,D441,Entrada_Dados_Ano_2012!$Q$264:$Q$501)</f>
        <v>0</v>
      </c>
      <c r="S441" s="40">
        <f>SUMIF(Entrada_Dados_Ano_2012!$C$264:$C$501,D441,Entrada_Dados_Ano_2012!$R$264:$R$501)</f>
        <v>0</v>
      </c>
      <c r="T441" s="145">
        <f>SUMIF(Entrada_Dados_Ano_2012!$C$264:$C$501,D441,Entrada_Dados_Ano_2012!$S$264:$S$501)</f>
        <v>70</v>
      </c>
      <c r="U441" s="142">
        <f>SUMIF(Entrada_Dados_Ano_2012!$C$264:$C$501,D441,Entrada_Dados_Ano_2012!$Y$264:$Y$501)</f>
        <v>0</v>
      </c>
      <c r="V441" s="40">
        <f>SUMIF(Entrada_Dados_Ano_2012!$C$264:$C$501,D441,Entrada_Dados_Ano_2012!$Z$264:$Z$501)</f>
        <v>0</v>
      </c>
      <c r="W441" s="40">
        <f>SUMIF(Entrada_Dados_Ano_2012!$C$264:$C$501,D441,Entrada_Dados_Ano_2012!$AA$264:$AA$501)</f>
        <v>0</v>
      </c>
      <c r="X441" s="40">
        <f>SUMIF(Entrada_Dados_Ano_2012!$C$264:$C$501,D441,Entrada_Dados_Ano_2012!$AB$264:$AB$501)</f>
        <v>500</v>
      </c>
      <c r="Y441" s="40">
        <f>SUMIF(Entrada_Dados_Ano_2012!$C$264:$C$501,D441,Entrada_Dados_Ano_2012!$AC$264:$AC$501)</f>
        <v>0</v>
      </c>
      <c r="Z441" s="40">
        <f>SUMIF(Entrada_Dados_Ano_2012!$C$264:$C$501,D441,Entrada_Dados_Ano_2012!$AD$264:$AD$501)</f>
        <v>0</v>
      </c>
      <c r="AA441" s="40">
        <f>SUMIF(Entrada_Dados_Ano_2012!$C$264:$C$501,D441,Entrada_Dados_Ano_2012!$AE$264:$AE$501)</f>
        <v>0</v>
      </c>
      <c r="AB441" s="40">
        <f>SUMIF(Entrada_Dados_Ano_2012!$C$264:$C$501,D441,Entrada_Dados_Ano_2012!$AF$264:$AF$501)</f>
        <v>0</v>
      </c>
      <c r="AC441" s="40">
        <f>SUMIF(Entrada_Dados_Ano_2012!$C$264:$C$501,D441,Entrada_Dados_Ano_2012!$AG$264:$AG$501)</f>
        <v>0</v>
      </c>
      <c r="AD441" s="40">
        <f>SUMIF(Entrada_Dados_Ano_2012!$C$264:$C$501,D441,Entrada_Dados_Ano_2012!$AH$264:$AH$501)</f>
        <v>0</v>
      </c>
      <c r="AE441" s="40">
        <f>SUMIF(Entrada_Dados_Ano_2012!$C$264:$C$501,D441,Entrada_Dados_Ano_2012!$AI$264:$AI$501)</f>
        <v>0</v>
      </c>
      <c r="AF441" s="40">
        <f>SUMIF(Entrada_Dados_Ano_2012!$C$264:$C$501,D441,Entrada_Dados_Ano_2012!$AJ$264:$AJ$501)</f>
        <v>0</v>
      </c>
      <c r="AG441" s="40">
        <f>SUMIF(Entrada_Dados_Ano_2012!$C$264:$C$501,D441,Entrada_Dados_Ano_2012!$AK$264:$AK$501)</f>
        <v>0</v>
      </c>
      <c r="AH441" s="40">
        <f>SUMIF(Entrada_Dados_Ano_2012!$C$264:$C$501,D441,Entrada_Dados_Ano_2012!$AL$264:$AL$501)</f>
        <v>0</v>
      </c>
      <c r="AI441" s="40">
        <f>SUMIF(Entrada_Dados_Ano_2012!$C$264:$C$501,D441,Entrada_Dados_Ano_2012!$AM$264:$AM$501)</f>
        <v>0</v>
      </c>
      <c r="AJ441" s="145">
        <f>SUMIF(Entrada_Dados_Ano_2012!$C$264:$C$501,D441,Entrada_Dados_Ano_2012!$AN$264:$AN$501)</f>
        <v>70</v>
      </c>
      <c r="AK441" s="142">
        <f>SUMIF(Entrada_Dados_Ano_2012!$C$264:$C$501,D441,Entrada_Dados_Ano_2012!$AT$264:$AT$501)</f>
        <v>0</v>
      </c>
      <c r="AL441" s="40">
        <f>SUMIF(Entrada_Dados_Ano_2012!$C$264:$C$501,D441,Entrada_Dados_Ano_2012!$AU$264:$AU$501)</f>
        <v>0</v>
      </c>
      <c r="AM441" s="40">
        <f>SUMIF(Entrada_Dados_Ano_2012!$C$264:$C$501,D441,Entrada_Dados_Ano_2012!$AV$264:$AV$501)</f>
        <v>0</v>
      </c>
      <c r="AN441" s="40">
        <f>SUMIF(Entrada_Dados_Ano_2012!$C$264:$C$501,D441,Entrada_Dados_Ano_2012!$AW$264:$AW$501)</f>
        <v>2100</v>
      </c>
      <c r="AO441" s="40">
        <f>SUMIF(Entrada_Dados_Ano_2012!$C$264:$C$501,D441,Entrada_Dados_Ano_2012!$AX$264:$AX$501)</f>
        <v>0</v>
      </c>
      <c r="AP441" s="40">
        <f>SUMIF(Entrada_Dados_Ano_2012!$C$264:$C$501,D441,Entrada_Dados_Ano_2012!$AY$264:$AY$501)</f>
        <v>0</v>
      </c>
      <c r="AQ441" s="40">
        <f>SUMIF(Entrada_Dados_Ano_2012!$C$264:$C$501,D441,Entrada_Dados_Ano_2012!$AZ$264:$AZ$501)</f>
        <v>0</v>
      </c>
      <c r="AR441" s="40">
        <f>SUMIF(Entrada_Dados_Ano_2012!$C$264:$C$501,D441,Entrada_Dados_Ano_2012!$BA$264:$BA$501)</f>
        <v>0</v>
      </c>
      <c r="AS441" s="40">
        <f>SUMIF(Entrada_Dados_Ano_2012!$C$264:$C$501,D441,Entrada_Dados_Ano_2012!$BB$264:$BB$501)</f>
        <v>0</v>
      </c>
      <c r="AT441" s="40">
        <f>SUMIF(Entrada_Dados_Ano_2012!$C$264:$C$501,D441,Entrada_Dados_Ano_2012!$BC$264:$BC$501)</f>
        <v>0</v>
      </c>
      <c r="AU441" s="40">
        <f>SUMIF(Entrada_Dados_Ano_2012!$C$264:$C$501,D441,Entrada_Dados_Ano_2012!$BD$264:$BD$501)</f>
        <v>0</v>
      </c>
      <c r="AV441" s="40">
        <f>SUMIF(Entrada_Dados_Ano_2012!$C$264:$C$501,D441,Entrada_Dados_Ano_2012!$BE$264:$BE$501)</f>
        <v>0</v>
      </c>
      <c r="AW441" s="40">
        <f>SUMIF(Entrada_Dados_Ano_2012!$C$264:$C$501,D441,Entrada_Dados_Ano_2012!$BF$264:$BF$501)</f>
        <v>0</v>
      </c>
      <c r="AX441" s="40">
        <f>SUMIF(Entrada_Dados_Ano_2012!$C$264:$C$501,D441,Entrada_Dados_Ano_2012!$BG$264:$BG$501)</f>
        <v>0</v>
      </c>
      <c r="AY441" s="40">
        <f>SUMIF(Entrada_Dados_Ano_2012!$C$264:$C$501,D441,Entrada_Dados_Ano_2012!$BH$264:$BH$501)</f>
        <v>0</v>
      </c>
      <c r="AZ441" s="40">
        <f>SUMIF(Entrada_Dados_Ano_2012!$C$264:$C$501,D441,Entrada_Dados_Ano_2012!$BI$264:$BI$501)</f>
        <v>1500</v>
      </c>
      <c r="BA441" s="55"/>
    </row>
    <row r="442" spans="1:53" ht="12.75" customHeight="1" x14ac:dyDescent="0.2">
      <c r="A442" s="123"/>
      <c r="B442" s="124">
        <v>181</v>
      </c>
      <c r="C442" s="121" t="s">
        <v>448</v>
      </c>
      <c r="D442" s="126" t="s">
        <v>222</v>
      </c>
      <c r="E442" s="40">
        <f>SUMIF(Entrada_Dados_Ano_2012!$C$264:$C$501,D442,Entrada_Dados_Ano_2012!$D$264:$D$501)</f>
        <v>0</v>
      </c>
      <c r="F442" s="40">
        <f>SUMIF(Entrada_Dados_Ano_2012!$C$264:$C$501,D442,Entrada_Dados_Ano_2012!$E$264:$E$501)</f>
        <v>185</v>
      </c>
      <c r="G442" s="40">
        <f>SUMIF(Entrada_Dados_Ano_2012!$C$264:$C$501,D442,Entrada_Dados_Ano_2012!$F$264:$F$501)</f>
        <v>0</v>
      </c>
      <c r="H442" s="40">
        <f>SUMIF(Entrada_Dados_Ano_2012!$C$264:$C$501,D442,Entrada_Dados_Ano_2012!$G$264:$G$501)</f>
        <v>10</v>
      </c>
      <c r="I442" s="40">
        <f>SUMIF(Entrada_Dados_Ano_2012!$C$264:$C$501,D442,Entrada_Dados_Ano_2012!$H$264:$H$501)</f>
        <v>0</v>
      </c>
      <c r="J442" s="40">
        <f>SUMIF(Entrada_Dados_Ano_2012!$C$264:$C$501,D442,Entrada_Dados_Ano_2012!$I$264:$I$501)</f>
        <v>0</v>
      </c>
      <c r="K442" s="40">
        <f>SUMIF(Entrada_Dados_Ano_2012!$C$264:$C$501,D442,Entrada_Dados_Ano_2012!$J$264:$J$501)</f>
        <v>0</v>
      </c>
      <c r="L442" s="40">
        <f>SUMIF(Entrada_Dados_Ano_2012!$C$264:$C$501,D442,Entrada_Dados_Ano_2012!$K$264:$K$501)</f>
        <v>0</v>
      </c>
      <c r="M442" s="40">
        <f>SUMIF(Entrada_Dados_Ano_2012!$C$264:$C$501,D442,Entrada_Dados_Ano_2012!$L$264:$L$501)</f>
        <v>0</v>
      </c>
      <c r="N442" s="40">
        <f>SUMIF(Entrada_Dados_Ano_2012!$C$264:$C$501,D442,Entrada_Dados_Ano_2012!$M$264:$M$501)</f>
        <v>0</v>
      </c>
      <c r="O442" s="40">
        <f>SUMIF(Entrada_Dados_Ano_2012!$C$264:$C$501,D442,Entrada_Dados_Ano_2012!$N$264:$N$501)</f>
        <v>0</v>
      </c>
      <c r="P442" s="40">
        <f>SUMIF(Entrada_Dados_Ano_2012!$C$264:$C$501,D442,Entrada_Dados_Ano_2012!$O$264:$O$501)</f>
        <v>0</v>
      </c>
      <c r="Q442" s="40">
        <f>SUMIF(Entrada_Dados_Ano_2012!$C$264:$C$501,D442,Entrada_Dados_Ano_2012!$P$264:$P$501)</f>
        <v>0</v>
      </c>
      <c r="R442" s="40">
        <f>SUMIF(Entrada_Dados_Ano_2012!$C$264:$C$501,D442,Entrada_Dados_Ano_2012!$Q$264:$Q$501)</f>
        <v>0</v>
      </c>
      <c r="S442" s="40">
        <f>SUMIF(Entrada_Dados_Ano_2012!$C$264:$C$501,D442,Entrada_Dados_Ano_2012!$R$264:$R$501)</f>
        <v>0</v>
      </c>
      <c r="T442" s="145">
        <f>SUMIF(Entrada_Dados_Ano_2012!$C$264:$C$501,D442,Entrada_Dados_Ano_2012!$S$264:$S$501)</f>
        <v>0</v>
      </c>
      <c r="U442" s="142">
        <f>SUMIF(Entrada_Dados_Ano_2012!$C$264:$C$501,D442,Entrada_Dados_Ano_2012!$Y$264:$Y$501)</f>
        <v>0</v>
      </c>
      <c r="V442" s="40">
        <f>SUMIF(Entrada_Dados_Ano_2012!$C$264:$C$501,D442,Entrada_Dados_Ano_2012!$Z$264:$Z$501)</f>
        <v>185</v>
      </c>
      <c r="W442" s="40">
        <f>SUMIF(Entrada_Dados_Ano_2012!$C$264:$C$501,D442,Entrada_Dados_Ano_2012!$AA$264:$AA$501)</f>
        <v>0</v>
      </c>
      <c r="X442" s="40">
        <f>SUMIF(Entrada_Dados_Ano_2012!$C$264:$C$501,D442,Entrada_Dados_Ano_2012!$AB$264:$AB$501)</f>
        <v>10</v>
      </c>
      <c r="Y442" s="40">
        <f>SUMIF(Entrada_Dados_Ano_2012!$C$264:$C$501,D442,Entrada_Dados_Ano_2012!$AC$264:$AC$501)</f>
        <v>0</v>
      </c>
      <c r="Z442" s="40">
        <f>SUMIF(Entrada_Dados_Ano_2012!$C$264:$C$501,D442,Entrada_Dados_Ano_2012!$AD$264:$AD$501)</f>
        <v>0</v>
      </c>
      <c r="AA442" s="40">
        <f>SUMIF(Entrada_Dados_Ano_2012!$C$264:$C$501,D442,Entrada_Dados_Ano_2012!$AE$264:$AE$501)</f>
        <v>0</v>
      </c>
      <c r="AB442" s="40">
        <f>SUMIF(Entrada_Dados_Ano_2012!$C$264:$C$501,D442,Entrada_Dados_Ano_2012!$AF$264:$AF$501)</f>
        <v>0</v>
      </c>
      <c r="AC442" s="40">
        <f>SUMIF(Entrada_Dados_Ano_2012!$C$264:$C$501,D442,Entrada_Dados_Ano_2012!$AG$264:$AG$501)</f>
        <v>0</v>
      </c>
      <c r="AD442" s="40">
        <f>SUMIF(Entrada_Dados_Ano_2012!$C$264:$C$501,D442,Entrada_Dados_Ano_2012!$AH$264:$AH$501)</f>
        <v>0</v>
      </c>
      <c r="AE442" s="40">
        <f>SUMIF(Entrada_Dados_Ano_2012!$C$264:$C$501,D442,Entrada_Dados_Ano_2012!$AI$264:$AI$501)</f>
        <v>0</v>
      </c>
      <c r="AF442" s="40">
        <f>SUMIF(Entrada_Dados_Ano_2012!$C$264:$C$501,D442,Entrada_Dados_Ano_2012!$AJ$264:$AJ$501)</f>
        <v>0</v>
      </c>
      <c r="AG442" s="40">
        <f>SUMIF(Entrada_Dados_Ano_2012!$C$264:$C$501,D442,Entrada_Dados_Ano_2012!$AK$264:$AK$501)</f>
        <v>0</v>
      </c>
      <c r="AH442" s="40">
        <f>SUMIF(Entrada_Dados_Ano_2012!$C$264:$C$501,D442,Entrada_Dados_Ano_2012!$AL$264:$AL$501)</f>
        <v>0</v>
      </c>
      <c r="AI442" s="40">
        <f>SUMIF(Entrada_Dados_Ano_2012!$C$264:$C$501,D442,Entrada_Dados_Ano_2012!$AM$264:$AM$501)</f>
        <v>0</v>
      </c>
      <c r="AJ442" s="145">
        <f>SUMIF(Entrada_Dados_Ano_2012!$C$264:$C$501,D442,Entrada_Dados_Ano_2012!$AN$264:$AN$501)</f>
        <v>0</v>
      </c>
      <c r="AK442" s="142">
        <f>SUMIF(Entrada_Dados_Ano_2012!$C$264:$C$501,D442,Entrada_Dados_Ano_2012!$AT$264:$AT$501)</f>
        <v>0</v>
      </c>
      <c r="AL442" s="40">
        <f>SUMIF(Entrada_Dados_Ano_2012!$C$264:$C$501,D442,Entrada_Dados_Ano_2012!$AU$264:$AU$501)</f>
        <v>2405</v>
      </c>
      <c r="AM442" s="40">
        <f>SUMIF(Entrada_Dados_Ano_2012!$C$264:$C$501,D442,Entrada_Dados_Ano_2012!$AV$264:$AV$501)</f>
        <v>0</v>
      </c>
      <c r="AN442" s="40">
        <f>SUMIF(Entrada_Dados_Ano_2012!$C$264:$C$501,D442,Entrada_Dados_Ano_2012!$AW$264:$AW$501)</f>
        <v>22</v>
      </c>
      <c r="AO442" s="40">
        <f>SUMIF(Entrada_Dados_Ano_2012!$C$264:$C$501,D442,Entrada_Dados_Ano_2012!$AX$264:$AX$501)</f>
        <v>0</v>
      </c>
      <c r="AP442" s="40">
        <f>SUMIF(Entrada_Dados_Ano_2012!$C$264:$C$501,D442,Entrada_Dados_Ano_2012!$AY$264:$AY$501)</f>
        <v>0</v>
      </c>
      <c r="AQ442" s="40">
        <f>SUMIF(Entrada_Dados_Ano_2012!$C$264:$C$501,D442,Entrada_Dados_Ano_2012!$AZ$264:$AZ$501)</f>
        <v>0</v>
      </c>
      <c r="AR442" s="40">
        <f>SUMIF(Entrada_Dados_Ano_2012!$C$264:$C$501,D442,Entrada_Dados_Ano_2012!$BA$264:$BA$501)</f>
        <v>0</v>
      </c>
      <c r="AS442" s="40">
        <f>SUMIF(Entrada_Dados_Ano_2012!$C$264:$C$501,D442,Entrada_Dados_Ano_2012!$BB$264:$BB$501)</f>
        <v>0</v>
      </c>
      <c r="AT442" s="40">
        <f>SUMIF(Entrada_Dados_Ano_2012!$C$264:$C$501,D442,Entrada_Dados_Ano_2012!$BC$264:$BC$501)</f>
        <v>0</v>
      </c>
      <c r="AU442" s="40">
        <f>SUMIF(Entrada_Dados_Ano_2012!$C$264:$C$501,D442,Entrada_Dados_Ano_2012!$BD$264:$BD$501)</f>
        <v>0</v>
      </c>
      <c r="AV442" s="40">
        <f>SUMIF(Entrada_Dados_Ano_2012!$C$264:$C$501,D442,Entrada_Dados_Ano_2012!$BE$264:$BE$501)</f>
        <v>0</v>
      </c>
      <c r="AW442" s="40">
        <f>SUMIF(Entrada_Dados_Ano_2012!$C$264:$C$501,D442,Entrada_Dados_Ano_2012!$BF$264:$BF$501)</f>
        <v>0</v>
      </c>
      <c r="AX442" s="40">
        <f>SUMIF(Entrada_Dados_Ano_2012!$C$264:$C$501,D442,Entrada_Dados_Ano_2012!$BG$264:$BG$501)</f>
        <v>0</v>
      </c>
      <c r="AY442" s="40">
        <f>SUMIF(Entrada_Dados_Ano_2012!$C$264:$C$501,D442,Entrada_Dados_Ano_2012!$BH$264:$BH$501)</f>
        <v>0</v>
      </c>
      <c r="AZ442" s="40">
        <f>SUMIF(Entrada_Dados_Ano_2012!$C$264:$C$501,D442,Entrada_Dados_Ano_2012!$BI$264:$BI$501)</f>
        <v>0</v>
      </c>
      <c r="BA442" s="55"/>
    </row>
    <row r="443" spans="1:53" ht="12.75" customHeight="1" x14ac:dyDescent="0.2">
      <c r="A443" s="123"/>
      <c r="B443" s="124">
        <v>182</v>
      </c>
      <c r="C443" s="121" t="s">
        <v>449</v>
      </c>
      <c r="D443" s="126" t="s">
        <v>223</v>
      </c>
      <c r="E443" s="40">
        <f>SUMIF(Entrada_Dados_Ano_2012!$C$264:$C$501,D443,Entrada_Dados_Ano_2012!$D$264:$D$501)</f>
        <v>0</v>
      </c>
      <c r="F443" s="40">
        <f>SUMIF(Entrada_Dados_Ano_2012!$C$264:$C$501,D443,Entrada_Dados_Ano_2012!$E$264:$E$501)</f>
        <v>260</v>
      </c>
      <c r="G443" s="40">
        <f>SUMIF(Entrada_Dados_Ano_2012!$C$264:$C$501,D443,Entrada_Dados_Ano_2012!$F$264:$F$501)</f>
        <v>0</v>
      </c>
      <c r="H443" s="40">
        <f>SUMIF(Entrada_Dados_Ano_2012!$C$264:$C$501,D443,Entrada_Dados_Ano_2012!$G$264:$G$501)</f>
        <v>0</v>
      </c>
      <c r="I443" s="40">
        <f>SUMIF(Entrada_Dados_Ano_2012!$C$264:$C$501,D443,Entrada_Dados_Ano_2012!$H$264:$H$501)</f>
        <v>0</v>
      </c>
      <c r="J443" s="40">
        <f>SUMIF(Entrada_Dados_Ano_2012!$C$264:$C$501,D443,Entrada_Dados_Ano_2012!$I$264:$I$501)</f>
        <v>0</v>
      </c>
      <c r="K443" s="40">
        <f>SUMIF(Entrada_Dados_Ano_2012!$C$264:$C$501,D443,Entrada_Dados_Ano_2012!$J$264:$J$501)</f>
        <v>0</v>
      </c>
      <c r="L443" s="40">
        <f>SUMIF(Entrada_Dados_Ano_2012!$C$264:$C$501,D443,Entrada_Dados_Ano_2012!$K$264:$K$501)</f>
        <v>0</v>
      </c>
      <c r="M443" s="40">
        <f>SUMIF(Entrada_Dados_Ano_2012!$C$264:$C$501,D443,Entrada_Dados_Ano_2012!$L$264:$L$501)</f>
        <v>0</v>
      </c>
      <c r="N443" s="40">
        <f>SUMIF(Entrada_Dados_Ano_2012!$C$264:$C$501,D443,Entrada_Dados_Ano_2012!$M$264:$M$501)</f>
        <v>0</v>
      </c>
      <c r="O443" s="40">
        <f>SUMIF(Entrada_Dados_Ano_2012!$C$264:$C$501,D443,Entrada_Dados_Ano_2012!$N$264:$N$501)</f>
        <v>0</v>
      </c>
      <c r="P443" s="40">
        <f>SUMIF(Entrada_Dados_Ano_2012!$C$264:$C$501,D443,Entrada_Dados_Ano_2012!$O$264:$O$501)</f>
        <v>0</v>
      </c>
      <c r="Q443" s="40">
        <f>SUMIF(Entrada_Dados_Ano_2012!$C$264:$C$501,D443,Entrada_Dados_Ano_2012!$P$264:$P$501)</f>
        <v>0</v>
      </c>
      <c r="R443" s="40">
        <f>SUMIF(Entrada_Dados_Ano_2012!$C$264:$C$501,D443,Entrada_Dados_Ano_2012!$Q$264:$Q$501)</f>
        <v>0</v>
      </c>
      <c r="S443" s="40">
        <f>SUMIF(Entrada_Dados_Ano_2012!$C$264:$C$501,D443,Entrada_Dados_Ano_2012!$R$264:$R$501)</f>
        <v>0</v>
      </c>
      <c r="T443" s="145">
        <f>SUMIF(Entrada_Dados_Ano_2012!$C$264:$C$501,D443,Entrada_Dados_Ano_2012!$S$264:$S$501)</f>
        <v>0</v>
      </c>
      <c r="U443" s="142">
        <f>SUMIF(Entrada_Dados_Ano_2012!$C$264:$C$501,D443,Entrada_Dados_Ano_2012!$Y$264:$Y$501)</f>
        <v>0</v>
      </c>
      <c r="V443" s="40">
        <f>SUMIF(Entrada_Dados_Ano_2012!$C$264:$C$501,D443,Entrada_Dados_Ano_2012!$Z$264:$Z$501)</f>
        <v>260</v>
      </c>
      <c r="W443" s="40">
        <f>SUMIF(Entrada_Dados_Ano_2012!$C$264:$C$501,D443,Entrada_Dados_Ano_2012!$AA$264:$AA$501)</f>
        <v>0</v>
      </c>
      <c r="X443" s="40">
        <f>SUMIF(Entrada_Dados_Ano_2012!$C$264:$C$501,D443,Entrada_Dados_Ano_2012!$AB$264:$AB$501)</f>
        <v>0</v>
      </c>
      <c r="Y443" s="40">
        <f>SUMIF(Entrada_Dados_Ano_2012!$C$264:$C$501,D443,Entrada_Dados_Ano_2012!$AC$264:$AC$501)</f>
        <v>0</v>
      </c>
      <c r="Z443" s="40">
        <f>SUMIF(Entrada_Dados_Ano_2012!$C$264:$C$501,D443,Entrada_Dados_Ano_2012!$AD$264:$AD$501)</f>
        <v>0</v>
      </c>
      <c r="AA443" s="40">
        <f>SUMIF(Entrada_Dados_Ano_2012!$C$264:$C$501,D443,Entrada_Dados_Ano_2012!$AE$264:$AE$501)</f>
        <v>0</v>
      </c>
      <c r="AB443" s="40">
        <f>SUMIF(Entrada_Dados_Ano_2012!$C$264:$C$501,D443,Entrada_Dados_Ano_2012!$AF$264:$AF$501)</f>
        <v>0</v>
      </c>
      <c r="AC443" s="40">
        <f>SUMIF(Entrada_Dados_Ano_2012!$C$264:$C$501,D443,Entrada_Dados_Ano_2012!$AG$264:$AG$501)</f>
        <v>0</v>
      </c>
      <c r="AD443" s="40">
        <f>SUMIF(Entrada_Dados_Ano_2012!$C$264:$C$501,D443,Entrada_Dados_Ano_2012!$AH$264:$AH$501)</f>
        <v>0</v>
      </c>
      <c r="AE443" s="40">
        <f>SUMIF(Entrada_Dados_Ano_2012!$C$264:$C$501,D443,Entrada_Dados_Ano_2012!$AI$264:$AI$501)</f>
        <v>0</v>
      </c>
      <c r="AF443" s="40">
        <f>SUMIF(Entrada_Dados_Ano_2012!$C$264:$C$501,D443,Entrada_Dados_Ano_2012!$AJ$264:$AJ$501)</f>
        <v>0</v>
      </c>
      <c r="AG443" s="40">
        <f>SUMIF(Entrada_Dados_Ano_2012!$C$264:$C$501,D443,Entrada_Dados_Ano_2012!$AK$264:$AK$501)</f>
        <v>0</v>
      </c>
      <c r="AH443" s="40">
        <f>SUMIF(Entrada_Dados_Ano_2012!$C$264:$C$501,D443,Entrada_Dados_Ano_2012!$AL$264:$AL$501)</f>
        <v>0</v>
      </c>
      <c r="AI443" s="40">
        <f>SUMIF(Entrada_Dados_Ano_2012!$C$264:$C$501,D443,Entrada_Dados_Ano_2012!$AM$264:$AM$501)</f>
        <v>0</v>
      </c>
      <c r="AJ443" s="145">
        <f>SUMIF(Entrada_Dados_Ano_2012!$C$264:$C$501,D443,Entrada_Dados_Ano_2012!$AN$264:$AN$501)</f>
        <v>0</v>
      </c>
      <c r="AK443" s="142">
        <f>SUMIF(Entrada_Dados_Ano_2012!$C$264:$C$501,D443,Entrada_Dados_Ano_2012!$AT$264:$AT$501)</f>
        <v>0</v>
      </c>
      <c r="AL443" s="40">
        <f>SUMIF(Entrada_Dados_Ano_2012!$C$264:$C$501,D443,Entrada_Dados_Ano_2012!$AU$264:$AU$501)</f>
        <v>3060</v>
      </c>
      <c r="AM443" s="40">
        <f>SUMIF(Entrada_Dados_Ano_2012!$C$264:$C$501,D443,Entrada_Dados_Ano_2012!$AV$264:$AV$501)</f>
        <v>0</v>
      </c>
      <c r="AN443" s="40">
        <f>SUMIF(Entrada_Dados_Ano_2012!$C$264:$C$501,D443,Entrada_Dados_Ano_2012!$AW$264:$AW$501)</f>
        <v>0</v>
      </c>
      <c r="AO443" s="40">
        <f>SUMIF(Entrada_Dados_Ano_2012!$C$264:$C$501,D443,Entrada_Dados_Ano_2012!$AX$264:$AX$501)</f>
        <v>0</v>
      </c>
      <c r="AP443" s="40">
        <f>SUMIF(Entrada_Dados_Ano_2012!$C$264:$C$501,D443,Entrada_Dados_Ano_2012!$AY$264:$AY$501)</f>
        <v>0</v>
      </c>
      <c r="AQ443" s="40">
        <f>SUMIF(Entrada_Dados_Ano_2012!$C$264:$C$501,D443,Entrada_Dados_Ano_2012!$AZ$264:$AZ$501)</f>
        <v>0</v>
      </c>
      <c r="AR443" s="40">
        <f>SUMIF(Entrada_Dados_Ano_2012!$C$264:$C$501,D443,Entrada_Dados_Ano_2012!$BA$264:$BA$501)</f>
        <v>0</v>
      </c>
      <c r="AS443" s="40">
        <f>SUMIF(Entrada_Dados_Ano_2012!$C$264:$C$501,D443,Entrada_Dados_Ano_2012!$BB$264:$BB$501)</f>
        <v>0</v>
      </c>
      <c r="AT443" s="40">
        <f>SUMIF(Entrada_Dados_Ano_2012!$C$264:$C$501,D443,Entrada_Dados_Ano_2012!$BC$264:$BC$501)</f>
        <v>0</v>
      </c>
      <c r="AU443" s="40">
        <f>SUMIF(Entrada_Dados_Ano_2012!$C$264:$C$501,D443,Entrada_Dados_Ano_2012!$BD$264:$BD$501)</f>
        <v>0</v>
      </c>
      <c r="AV443" s="40">
        <f>SUMIF(Entrada_Dados_Ano_2012!$C$264:$C$501,D443,Entrada_Dados_Ano_2012!$BE$264:$BE$501)</f>
        <v>0</v>
      </c>
      <c r="AW443" s="40">
        <f>SUMIF(Entrada_Dados_Ano_2012!$C$264:$C$501,D443,Entrada_Dados_Ano_2012!$BF$264:$BF$501)</f>
        <v>0</v>
      </c>
      <c r="AX443" s="40">
        <f>SUMIF(Entrada_Dados_Ano_2012!$C$264:$C$501,D443,Entrada_Dados_Ano_2012!$BG$264:$BG$501)</f>
        <v>0</v>
      </c>
      <c r="AY443" s="40">
        <f>SUMIF(Entrada_Dados_Ano_2012!$C$264:$C$501,D443,Entrada_Dados_Ano_2012!$BH$264:$BH$501)</f>
        <v>0</v>
      </c>
      <c r="AZ443" s="40">
        <f>SUMIF(Entrada_Dados_Ano_2012!$C$264:$C$501,D443,Entrada_Dados_Ano_2012!$BI$264:$BI$501)</f>
        <v>0</v>
      </c>
      <c r="BA443" s="55"/>
    </row>
    <row r="444" spans="1:53" ht="12.75" customHeight="1" x14ac:dyDescent="0.2">
      <c r="A444" s="123"/>
      <c r="B444" s="124">
        <v>183</v>
      </c>
      <c r="C444" s="121" t="s">
        <v>450</v>
      </c>
      <c r="D444" s="126" t="s">
        <v>224</v>
      </c>
      <c r="E444" s="40">
        <f>SUMIF(Entrada_Dados_Ano_2012!$C$264:$C$501,D444,Entrada_Dados_Ano_2012!$D$264:$D$501)</f>
        <v>0</v>
      </c>
      <c r="F444" s="40">
        <f>SUMIF(Entrada_Dados_Ano_2012!$C$264:$C$501,D444,Entrada_Dados_Ano_2012!$E$264:$E$501)</f>
        <v>0</v>
      </c>
      <c r="G444" s="40">
        <f>SUMIF(Entrada_Dados_Ano_2012!$C$264:$C$501,D444,Entrada_Dados_Ano_2012!$F$264:$F$501)</f>
        <v>0</v>
      </c>
      <c r="H444" s="40">
        <f>SUMIF(Entrada_Dados_Ano_2012!$C$264:$C$501,D444,Entrada_Dados_Ano_2012!$G$264:$G$501)</f>
        <v>0</v>
      </c>
      <c r="I444" s="40">
        <f>SUMIF(Entrada_Dados_Ano_2012!$C$264:$C$501,D444,Entrada_Dados_Ano_2012!$H$264:$H$501)</f>
        <v>0</v>
      </c>
      <c r="J444" s="40">
        <f>SUMIF(Entrada_Dados_Ano_2012!$C$264:$C$501,D444,Entrada_Dados_Ano_2012!$I$264:$I$501)</f>
        <v>0</v>
      </c>
      <c r="K444" s="40">
        <f>SUMIF(Entrada_Dados_Ano_2012!$C$264:$C$501,D444,Entrada_Dados_Ano_2012!$J$264:$J$501)</f>
        <v>0</v>
      </c>
      <c r="L444" s="40">
        <f>SUMIF(Entrada_Dados_Ano_2012!$C$264:$C$501,D444,Entrada_Dados_Ano_2012!$K$264:$K$501)</f>
        <v>0</v>
      </c>
      <c r="M444" s="40">
        <f>SUMIF(Entrada_Dados_Ano_2012!$C$264:$C$501,D444,Entrada_Dados_Ano_2012!$L$264:$L$501)</f>
        <v>0</v>
      </c>
      <c r="N444" s="40">
        <f>SUMIF(Entrada_Dados_Ano_2012!$C$264:$C$501,D444,Entrada_Dados_Ano_2012!$M$264:$M$501)</f>
        <v>0</v>
      </c>
      <c r="O444" s="40">
        <f>SUMIF(Entrada_Dados_Ano_2012!$C$264:$C$501,D444,Entrada_Dados_Ano_2012!$N$264:$N$501)</f>
        <v>0</v>
      </c>
      <c r="P444" s="40">
        <f>SUMIF(Entrada_Dados_Ano_2012!$C$264:$C$501,D444,Entrada_Dados_Ano_2012!$O$264:$O$501)</f>
        <v>0</v>
      </c>
      <c r="Q444" s="40">
        <f>SUMIF(Entrada_Dados_Ano_2012!$C$264:$C$501,D444,Entrada_Dados_Ano_2012!$P$264:$P$501)</f>
        <v>0</v>
      </c>
      <c r="R444" s="40">
        <f>SUMIF(Entrada_Dados_Ano_2012!$C$264:$C$501,D444,Entrada_Dados_Ano_2012!$Q$264:$Q$501)</f>
        <v>0</v>
      </c>
      <c r="S444" s="40">
        <f>SUMIF(Entrada_Dados_Ano_2012!$C$264:$C$501,D444,Entrada_Dados_Ano_2012!$R$264:$R$501)</f>
        <v>0</v>
      </c>
      <c r="T444" s="145">
        <f>SUMIF(Entrada_Dados_Ano_2012!$C$264:$C$501,D444,Entrada_Dados_Ano_2012!$S$264:$S$501)</f>
        <v>0</v>
      </c>
      <c r="U444" s="142">
        <f>SUMIF(Entrada_Dados_Ano_2012!$C$264:$C$501,D444,Entrada_Dados_Ano_2012!$Y$264:$Y$501)</f>
        <v>0</v>
      </c>
      <c r="V444" s="40">
        <f>SUMIF(Entrada_Dados_Ano_2012!$C$264:$C$501,D444,Entrada_Dados_Ano_2012!$Z$264:$Z$501)</f>
        <v>0</v>
      </c>
      <c r="W444" s="40">
        <f>SUMIF(Entrada_Dados_Ano_2012!$C$264:$C$501,D444,Entrada_Dados_Ano_2012!$AA$264:$AA$501)</f>
        <v>0</v>
      </c>
      <c r="X444" s="40">
        <f>SUMIF(Entrada_Dados_Ano_2012!$C$264:$C$501,D444,Entrada_Dados_Ano_2012!$AB$264:$AB$501)</f>
        <v>0</v>
      </c>
      <c r="Y444" s="40">
        <f>SUMIF(Entrada_Dados_Ano_2012!$C$264:$C$501,D444,Entrada_Dados_Ano_2012!$AC$264:$AC$501)</f>
        <v>0</v>
      </c>
      <c r="Z444" s="40">
        <f>SUMIF(Entrada_Dados_Ano_2012!$C$264:$C$501,D444,Entrada_Dados_Ano_2012!$AD$264:$AD$501)</f>
        <v>0</v>
      </c>
      <c r="AA444" s="40">
        <f>SUMIF(Entrada_Dados_Ano_2012!$C$264:$C$501,D444,Entrada_Dados_Ano_2012!$AE$264:$AE$501)</f>
        <v>0</v>
      </c>
      <c r="AB444" s="40">
        <f>SUMIF(Entrada_Dados_Ano_2012!$C$264:$C$501,D444,Entrada_Dados_Ano_2012!$AF$264:$AF$501)</f>
        <v>0</v>
      </c>
      <c r="AC444" s="40">
        <f>SUMIF(Entrada_Dados_Ano_2012!$C$264:$C$501,D444,Entrada_Dados_Ano_2012!$AG$264:$AG$501)</f>
        <v>0</v>
      </c>
      <c r="AD444" s="40">
        <f>SUMIF(Entrada_Dados_Ano_2012!$C$264:$C$501,D444,Entrada_Dados_Ano_2012!$AH$264:$AH$501)</f>
        <v>0</v>
      </c>
      <c r="AE444" s="40">
        <f>SUMIF(Entrada_Dados_Ano_2012!$C$264:$C$501,D444,Entrada_Dados_Ano_2012!$AI$264:$AI$501)</f>
        <v>0</v>
      </c>
      <c r="AF444" s="40">
        <f>SUMIF(Entrada_Dados_Ano_2012!$C$264:$C$501,D444,Entrada_Dados_Ano_2012!$AJ$264:$AJ$501)</f>
        <v>0</v>
      </c>
      <c r="AG444" s="40">
        <f>SUMIF(Entrada_Dados_Ano_2012!$C$264:$C$501,D444,Entrada_Dados_Ano_2012!$AK$264:$AK$501)</f>
        <v>0</v>
      </c>
      <c r="AH444" s="40">
        <f>SUMIF(Entrada_Dados_Ano_2012!$C$264:$C$501,D444,Entrada_Dados_Ano_2012!$AL$264:$AL$501)</f>
        <v>0</v>
      </c>
      <c r="AI444" s="40">
        <f>SUMIF(Entrada_Dados_Ano_2012!$C$264:$C$501,D444,Entrada_Dados_Ano_2012!$AM$264:$AM$501)</f>
        <v>0</v>
      </c>
      <c r="AJ444" s="145">
        <f>SUMIF(Entrada_Dados_Ano_2012!$C$264:$C$501,D444,Entrada_Dados_Ano_2012!$AN$264:$AN$501)</f>
        <v>0</v>
      </c>
      <c r="AK444" s="142">
        <f>SUMIF(Entrada_Dados_Ano_2012!$C$264:$C$501,D444,Entrada_Dados_Ano_2012!$AT$264:$AT$501)</f>
        <v>0</v>
      </c>
      <c r="AL444" s="40">
        <f>SUMIF(Entrada_Dados_Ano_2012!$C$264:$C$501,D444,Entrada_Dados_Ano_2012!$AU$264:$AU$501)</f>
        <v>0</v>
      </c>
      <c r="AM444" s="40">
        <f>SUMIF(Entrada_Dados_Ano_2012!$C$264:$C$501,D444,Entrada_Dados_Ano_2012!$AV$264:$AV$501)</f>
        <v>0</v>
      </c>
      <c r="AN444" s="40">
        <f>SUMIF(Entrada_Dados_Ano_2012!$C$264:$C$501,D444,Entrada_Dados_Ano_2012!$AW$264:$AW$501)</f>
        <v>0</v>
      </c>
      <c r="AO444" s="40">
        <f>SUMIF(Entrada_Dados_Ano_2012!$C$264:$C$501,D444,Entrada_Dados_Ano_2012!$AX$264:$AX$501)</f>
        <v>0</v>
      </c>
      <c r="AP444" s="40">
        <f>SUMIF(Entrada_Dados_Ano_2012!$C$264:$C$501,D444,Entrada_Dados_Ano_2012!$AY$264:$AY$501)</f>
        <v>0</v>
      </c>
      <c r="AQ444" s="40">
        <f>SUMIF(Entrada_Dados_Ano_2012!$C$264:$C$501,D444,Entrada_Dados_Ano_2012!$AZ$264:$AZ$501)</f>
        <v>0</v>
      </c>
      <c r="AR444" s="40">
        <f>SUMIF(Entrada_Dados_Ano_2012!$C$264:$C$501,D444,Entrada_Dados_Ano_2012!$BA$264:$BA$501)</f>
        <v>0</v>
      </c>
      <c r="AS444" s="40">
        <f>SUMIF(Entrada_Dados_Ano_2012!$C$264:$C$501,D444,Entrada_Dados_Ano_2012!$BB$264:$BB$501)</f>
        <v>0</v>
      </c>
      <c r="AT444" s="40">
        <f>SUMIF(Entrada_Dados_Ano_2012!$C$264:$C$501,D444,Entrada_Dados_Ano_2012!$BC$264:$BC$501)</f>
        <v>0</v>
      </c>
      <c r="AU444" s="40">
        <f>SUMIF(Entrada_Dados_Ano_2012!$C$264:$C$501,D444,Entrada_Dados_Ano_2012!$BD$264:$BD$501)</f>
        <v>0</v>
      </c>
      <c r="AV444" s="40">
        <f>SUMIF(Entrada_Dados_Ano_2012!$C$264:$C$501,D444,Entrada_Dados_Ano_2012!$BE$264:$BE$501)</f>
        <v>0</v>
      </c>
      <c r="AW444" s="40">
        <f>SUMIF(Entrada_Dados_Ano_2012!$C$264:$C$501,D444,Entrada_Dados_Ano_2012!$BF$264:$BF$501)</f>
        <v>0</v>
      </c>
      <c r="AX444" s="40">
        <f>SUMIF(Entrada_Dados_Ano_2012!$C$264:$C$501,D444,Entrada_Dados_Ano_2012!$BG$264:$BG$501)</f>
        <v>0</v>
      </c>
      <c r="AY444" s="40">
        <f>SUMIF(Entrada_Dados_Ano_2012!$C$264:$C$501,D444,Entrada_Dados_Ano_2012!$BH$264:$BH$501)</f>
        <v>0</v>
      </c>
      <c r="AZ444" s="40">
        <f>SUMIF(Entrada_Dados_Ano_2012!$C$264:$C$501,D444,Entrada_Dados_Ano_2012!$BI$264:$BI$501)</f>
        <v>0</v>
      </c>
      <c r="BA444" s="55"/>
    </row>
    <row r="445" spans="1:53" ht="12.75" customHeight="1" x14ac:dyDescent="0.2">
      <c r="A445" s="123"/>
      <c r="B445" s="124">
        <v>184</v>
      </c>
      <c r="C445" s="121" t="s">
        <v>43</v>
      </c>
      <c r="D445" s="126" t="s">
        <v>39</v>
      </c>
      <c r="E445" s="40">
        <f>SUMIF(Entrada_Dados_Ano_2012!$C$264:$C$501,D445,Entrada_Dados_Ano_2012!$D$264:$D$501)</f>
        <v>0</v>
      </c>
      <c r="F445" s="40">
        <f>SUMIF(Entrada_Dados_Ano_2012!$C$264:$C$501,D445,Entrada_Dados_Ano_2012!$E$264:$E$501)</f>
        <v>5</v>
      </c>
      <c r="G445" s="40">
        <f>SUMIF(Entrada_Dados_Ano_2012!$C$264:$C$501,D445,Entrada_Dados_Ano_2012!$F$264:$F$501)</f>
        <v>40</v>
      </c>
      <c r="H445" s="40">
        <f>SUMIF(Entrada_Dados_Ano_2012!$C$264:$C$501,D445,Entrada_Dados_Ano_2012!$G$264:$G$501)</f>
        <v>0</v>
      </c>
      <c r="I445" s="40">
        <f>SUMIF(Entrada_Dados_Ano_2012!$C$264:$C$501,D445,Entrada_Dados_Ano_2012!$H$264:$H$501)</f>
        <v>0</v>
      </c>
      <c r="J445" s="40">
        <f>SUMIF(Entrada_Dados_Ano_2012!$C$264:$C$501,D445,Entrada_Dados_Ano_2012!$I$264:$I$501)</f>
        <v>0</v>
      </c>
      <c r="K445" s="40">
        <f>SUMIF(Entrada_Dados_Ano_2012!$C$264:$C$501,D445,Entrada_Dados_Ano_2012!$J$264:$J$501)</f>
        <v>0</v>
      </c>
      <c r="L445" s="40">
        <f>SUMIF(Entrada_Dados_Ano_2012!$C$264:$C$501,D445,Entrada_Dados_Ano_2012!$K$264:$K$501)</f>
        <v>213</v>
      </c>
      <c r="M445" s="40">
        <f>SUMIF(Entrada_Dados_Ano_2012!$C$264:$C$501,D445,Entrada_Dados_Ano_2012!$L$264:$L$501)</f>
        <v>0</v>
      </c>
      <c r="N445" s="40">
        <f>SUMIF(Entrada_Dados_Ano_2012!$C$264:$C$501,D445,Entrada_Dados_Ano_2012!$M$264:$M$501)</f>
        <v>0</v>
      </c>
      <c r="O445" s="40">
        <f>SUMIF(Entrada_Dados_Ano_2012!$C$264:$C$501,D445,Entrada_Dados_Ano_2012!$N$264:$N$501)</f>
        <v>0</v>
      </c>
      <c r="P445" s="40">
        <f>SUMIF(Entrada_Dados_Ano_2012!$C$264:$C$501,D445,Entrada_Dados_Ano_2012!$O$264:$O$501)</f>
        <v>0</v>
      </c>
      <c r="Q445" s="40">
        <f>SUMIF(Entrada_Dados_Ano_2012!$C$264:$C$501,D445,Entrada_Dados_Ano_2012!$P$264:$P$501)</f>
        <v>0</v>
      </c>
      <c r="R445" s="40">
        <f>SUMIF(Entrada_Dados_Ano_2012!$C$264:$C$501,D445,Entrada_Dados_Ano_2012!$Q$264:$Q$501)</f>
        <v>105</v>
      </c>
      <c r="S445" s="40">
        <f>SUMIF(Entrada_Dados_Ano_2012!$C$264:$C$501,D445,Entrada_Dados_Ano_2012!$R$264:$R$501)</f>
        <v>0</v>
      </c>
      <c r="T445" s="145">
        <f>SUMIF(Entrada_Dados_Ano_2012!$C$264:$C$501,D445,Entrada_Dados_Ano_2012!$S$264:$S$501)</f>
        <v>0</v>
      </c>
      <c r="U445" s="142">
        <f>SUMIF(Entrada_Dados_Ano_2012!$C$264:$C$501,D445,Entrada_Dados_Ano_2012!$Y$264:$Y$501)</f>
        <v>0</v>
      </c>
      <c r="V445" s="40">
        <f>SUMIF(Entrada_Dados_Ano_2012!$C$264:$C$501,D445,Entrada_Dados_Ano_2012!$Z$264:$Z$501)</f>
        <v>5</v>
      </c>
      <c r="W445" s="40">
        <f>SUMIF(Entrada_Dados_Ano_2012!$C$264:$C$501,D445,Entrada_Dados_Ano_2012!$AA$264:$AA$501)</f>
        <v>40</v>
      </c>
      <c r="X445" s="40">
        <f>SUMIF(Entrada_Dados_Ano_2012!$C$264:$C$501,D445,Entrada_Dados_Ano_2012!$AB$264:$AB$501)</f>
        <v>0</v>
      </c>
      <c r="Y445" s="40">
        <f>SUMIF(Entrada_Dados_Ano_2012!$C$264:$C$501,D445,Entrada_Dados_Ano_2012!$AC$264:$AC$501)</f>
        <v>0</v>
      </c>
      <c r="Z445" s="40">
        <f>SUMIF(Entrada_Dados_Ano_2012!$C$264:$C$501,D445,Entrada_Dados_Ano_2012!$AD$264:$AD$501)</f>
        <v>0</v>
      </c>
      <c r="AA445" s="40">
        <f>SUMIF(Entrada_Dados_Ano_2012!$C$264:$C$501,D445,Entrada_Dados_Ano_2012!$AE$264:$AE$501)</f>
        <v>0</v>
      </c>
      <c r="AB445" s="40">
        <f>SUMIF(Entrada_Dados_Ano_2012!$C$264:$C$501,D445,Entrada_Dados_Ano_2012!$AF$264:$AF$501)</f>
        <v>213</v>
      </c>
      <c r="AC445" s="40">
        <f>SUMIF(Entrada_Dados_Ano_2012!$C$264:$C$501,D445,Entrada_Dados_Ano_2012!$AG$264:$AG$501)</f>
        <v>0</v>
      </c>
      <c r="AD445" s="40">
        <f>SUMIF(Entrada_Dados_Ano_2012!$C$264:$C$501,D445,Entrada_Dados_Ano_2012!$AH$264:$AH$501)</f>
        <v>0</v>
      </c>
      <c r="AE445" s="40">
        <f>SUMIF(Entrada_Dados_Ano_2012!$C$264:$C$501,D445,Entrada_Dados_Ano_2012!$AI$264:$AI$501)</f>
        <v>0</v>
      </c>
      <c r="AF445" s="40">
        <f>SUMIF(Entrada_Dados_Ano_2012!$C$264:$C$501,D445,Entrada_Dados_Ano_2012!$AJ$264:$AJ$501)</f>
        <v>0</v>
      </c>
      <c r="AG445" s="40">
        <f>SUMIF(Entrada_Dados_Ano_2012!$C$264:$C$501,D445,Entrada_Dados_Ano_2012!$AK$264:$AK$501)</f>
        <v>0</v>
      </c>
      <c r="AH445" s="40">
        <f>SUMIF(Entrada_Dados_Ano_2012!$C$264:$C$501,D445,Entrada_Dados_Ano_2012!$AL$264:$AL$501)</f>
        <v>105</v>
      </c>
      <c r="AI445" s="40">
        <f>SUMIF(Entrada_Dados_Ano_2012!$C$264:$C$501,D445,Entrada_Dados_Ano_2012!$AM$264:$AM$501)</f>
        <v>0</v>
      </c>
      <c r="AJ445" s="145">
        <f>SUMIF(Entrada_Dados_Ano_2012!$C$264:$C$501,D445,Entrada_Dados_Ano_2012!$AN$264:$AN$501)</f>
        <v>0</v>
      </c>
      <c r="AK445" s="142">
        <f>SUMIF(Entrada_Dados_Ano_2012!$C$264:$C$501,D445,Entrada_Dados_Ano_2012!$AT$264:$AT$501)</f>
        <v>0</v>
      </c>
      <c r="AL445" s="40">
        <f>SUMIF(Entrada_Dados_Ano_2012!$C$264:$C$501,D445,Entrada_Dados_Ano_2012!$AU$264:$AU$501)</f>
        <v>100</v>
      </c>
      <c r="AM445" s="40">
        <f>SUMIF(Entrada_Dados_Ano_2012!$C$264:$C$501,D445,Entrada_Dados_Ano_2012!$AV$264:$AV$501)</f>
        <v>64</v>
      </c>
      <c r="AN445" s="40">
        <f>SUMIF(Entrada_Dados_Ano_2012!$C$264:$C$501,D445,Entrada_Dados_Ano_2012!$AW$264:$AW$501)</f>
        <v>0</v>
      </c>
      <c r="AO445" s="40">
        <f>SUMIF(Entrada_Dados_Ano_2012!$C$264:$C$501,D445,Entrada_Dados_Ano_2012!$AX$264:$AX$501)</f>
        <v>0</v>
      </c>
      <c r="AP445" s="40">
        <f>SUMIF(Entrada_Dados_Ano_2012!$C$264:$C$501,D445,Entrada_Dados_Ano_2012!$AY$264:$AY$501)</f>
        <v>0</v>
      </c>
      <c r="AQ445" s="40">
        <f>SUMIF(Entrada_Dados_Ano_2012!$C$264:$C$501,D445,Entrada_Dados_Ano_2012!$AZ$264:$AZ$501)</f>
        <v>0</v>
      </c>
      <c r="AR445" s="40">
        <f>SUMIF(Entrada_Dados_Ano_2012!$C$264:$C$501,D445,Entrada_Dados_Ano_2012!$BA$264:$BA$501)</f>
        <v>4899</v>
      </c>
      <c r="AS445" s="40">
        <f>SUMIF(Entrada_Dados_Ano_2012!$C$264:$C$501,D445,Entrada_Dados_Ano_2012!$BB$264:$BB$501)</f>
        <v>0</v>
      </c>
      <c r="AT445" s="40">
        <f>SUMIF(Entrada_Dados_Ano_2012!$C$264:$C$501,D445,Entrada_Dados_Ano_2012!$BC$264:$BC$501)</f>
        <v>0</v>
      </c>
      <c r="AU445" s="40">
        <f>SUMIF(Entrada_Dados_Ano_2012!$C$264:$C$501,D445,Entrada_Dados_Ano_2012!$BD$264:$BD$501)</f>
        <v>0</v>
      </c>
      <c r="AV445" s="40">
        <f>SUMIF(Entrada_Dados_Ano_2012!$C$264:$C$501,D445,Entrada_Dados_Ano_2012!$BE$264:$BE$501)</f>
        <v>0</v>
      </c>
      <c r="AW445" s="40">
        <f>SUMIF(Entrada_Dados_Ano_2012!$C$264:$C$501,D445,Entrada_Dados_Ano_2012!$BF$264:$BF$501)</f>
        <v>0</v>
      </c>
      <c r="AX445" s="40">
        <f>SUMIF(Entrada_Dados_Ano_2012!$C$264:$C$501,D445,Entrada_Dados_Ano_2012!$BG$264:$BG$501)</f>
        <v>1890</v>
      </c>
      <c r="AY445" s="40">
        <f>SUMIF(Entrada_Dados_Ano_2012!$C$264:$C$501,D445,Entrada_Dados_Ano_2012!$BH$264:$BH$501)</f>
        <v>0</v>
      </c>
      <c r="AZ445" s="40">
        <f>SUMIF(Entrada_Dados_Ano_2012!$C$264:$C$501,D445,Entrada_Dados_Ano_2012!$BI$264:$BI$501)</f>
        <v>0</v>
      </c>
      <c r="BA445" s="55"/>
    </row>
    <row r="446" spans="1:53" ht="12.75" customHeight="1" x14ac:dyDescent="0.2">
      <c r="A446" s="123"/>
      <c r="B446" s="124">
        <v>185</v>
      </c>
      <c r="C446" s="121" t="s">
        <v>451</v>
      </c>
      <c r="D446" s="126" t="s">
        <v>225</v>
      </c>
      <c r="E446" s="40">
        <f>SUMIF(Entrada_Dados_Ano_2012!$C$264:$C$501,D446,Entrada_Dados_Ano_2012!$D$264:$D$501)</f>
        <v>0</v>
      </c>
      <c r="F446" s="40">
        <f>SUMIF(Entrada_Dados_Ano_2012!$C$264:$C$501,D446,Entrada_Dados_Ano_2012!$E$264:$E$501)</f>
        <v>28</v>
      </c>
      <c r="G446" s="40">
        <f>SUMIF(Entrada_Dados_Ano_2012!$C$264:$C$501,D446,Entrada_Dados_Ano_2012!$F$264:$F$501)</f>
        <v>0</v>
      </c>
      <c r="H446" s="40">
        <f>SUMIF(Entrada_Dados_Ano_2012!$C$264:$C$501,D446,Entrada_Dados_Ano_2012!$G$264:$G$501)</f>
        <v>0</v>
      </c>
      <c r="I446" s="40">
        <f>SUMIF(Entrada_Dados_Ano_2012!$C$264:$C$501,D446,Entrada_Dados_Ano_2012!$H$264:$H$501)</f>
        <v>0</v>
      </c>
      <c r="J446" s="40">
        <f>SUMIF(Entrada_Dados_Ano_2012!$C$264:$C$501,D446,Entrada_Dados_Ano_2012!$I$264:$I$501)</f>
        <v>0</v>
      </c>
      <c r="K446" s="40">
        <f>SUMIF(Entrada_Dados_Ano_2012!$C$264:$C$501,D446,Entrada_Dados_Ano_2012!$J$264:$J$501)</f>
        <v>0</v>
      </c>
      <c r="L446" s="40">
        <f>SUMIF(Entrada_Dados_Ano_2012!$C$264:$C$501,D446,Entrada_Dados_Ano_2012!$K$264:$K$501)</f>
        <v>0</v>
      </c>
      <c r="M446" s="40">
        <f>SUMIF(Entrada_Dados_Ano_2012!$C$264:$C$501,D446,Entrada_Dados_Ano_2012!$L$264:$L$501)</f>
        <v>0</v>
      </c>
      <c r="N446" s="40">
        <f>SUMIF(Entrada_Dados_Ano_2012!$C$264:$C$501,D446,Entrada_Dados_Ano_2012!$M$264:$M$501)</f>
        <v>0</v>
      </c>
      <c r="O446" s="40">
        <f>SUMIF(Entrada_Dados_Ano_2012!$C$264:$C$501,D446,Entrada_Dados_Ano_2012!$N$264:$N$501)</f>
        <v>0</v>
      </c>
      <c r="P446" s="40">
        <f>SUMIF(Entrada_Dados_Ano_2012!$C$264:$C$501,D446,Entrada_Dados_Ano_2012!$O$264:$O$501)</f>
        <v>0</v>
      </c>
      <c r="Q446" s="40">
        <f>SUMIF(Entrada_Dados_Ano_2012!$C$264:$C$501,D446,Entrada_Dados_Ano_2012!$P$264:$P$501)</f>
        <v>0</v>
      </c>
      <c r="R446" s="40">
        <f>SUMIF(Entrada_Dados_Ano_2012!$C$264:$C$501,D446,Entrada_Dados_Ano_2012!$Q$264:$Q$501)</f>
        <v>0</v>
      </c>
      <c r="S446" s="40">
        <f>SUMIF(Entrada_Dados_Ano_2012!$C$264:$C$501,D446,Entrada_Dados_Ano_2012!$R$264:$R$501)</f>
        <v>0</v>
      </c>
      <c r="T446" s="145">
        <f>SUMIF(Entrada_Dados_Ano_2012!$C$264:$C$501,D446,Entrada_Dados_Ano_2012!$S$264:$S$501)</f>
        <v>0</v>
      </c>
      <c r="U446" s="142">
        <f>SUMIF(Entrada_Dados_Ano_2012!$C$264:$C$501,D446,Entrada_Dados_Ano_2012!$Y$264:$Y$501)</f>
        <v>0</v>
      </c>
      <c r="V446" s="40">
        <f>SUMIF(Entrada_Dados_Ano_2012!$C$264:$C$501,D446,Entrada_Dados_Ano_2012!$Z$264:$Z$501)</f>
        <v>28</v>
      </c>
      <c r="W446" s="40">
        <f>SUMIF(Entrada_Dados_Ano_2012!$C$264:$C$501,D446,Entrada_Dados_Ano_2012!$AA$264:$AA$501)</f>
        <v>0</v>
      </c>
      <c r="X446" s="40">
        <f>SUMIF(Entrada_Dados_Ano_2012!$C$264:$C$501,D446,Entrada_Dados_Ano_2012!$AB$264:$AB$501)</f>
        <v>0</v>
      </c>
      <c r="Y446" s="40">
        <f>SUMIF(Entrada_Dados_Ano_2012!$C$264:$C$501,D446,Entrada_Dados_Ano_2012!$AC$264:$AC$501)</f>
        <v>0</v>
      </c>
      <c r="Z446" s="40">
        <f>SUMIF(Entrada_Dados_Ano_2012!$C$264:$C$501,D446,Entrada_Dados_Ano_2012!$AD$264:$AD$501)</f>
        <v>0</v>
      </c>
      <c r="AA446" s="40">
        <f>SUMIF(Entrada_Dados_Ano_2012!$C$264:$C$501,D446,Entrada_Dados_Ano_2012!$AE$264:$AE$501)</f>
        <v>0</v>
      </c>
      <c r="AB446" s="40">
        <f>SUMIF(Entrada_Dados_Ano_2012!$C$264:$C$501,D446,Entrada_Dados_Ano_2012!$AF$264:$AF$501)</f>
        <v>0</v>
      </c>
      <c r="AC446" s="40">
        <f>SUMIF(Entrada_Dados_Ano_2012!$C$264:$C$501,D446,Entrada_Dados_Ano_2012!$AG$264:$AG$501)</f>
        <v>0</v>
      </c>
      <c r="AD446" s="40">
        <f>SUMIF(Entrada_Dados_Ano_2012!$C$264:$C$501,D446,Entrada_Dados_Ano_2012!$AH$264:$AH$501)</f>
        <v>0</v>
      </c>
      <c r="AE446" s="40">
        <f>SUMIF(Entrada_Dados_Ano_2012!$C$264:$C$501,D446,Entrada_Dados_Ano_2012!$AI$264:$AI$501)</f>
        <v>0</v>
      </c>
      <c r="AF446" s="40">
        <f>SUMIF(Entrada_Dados_Ano_2012!$C$264:$C$501,D446,Entrada_Dados_Ano_2012!$AJ$264:$AJ$501)</f>
        <v>0</v>
      </c>
      <c r="AG446" s="40">
        <f>SUMIF(Entrada_Dados_Ano_2012!$C$264:$C$501,D446,Entrada_Dados_Ano_2012!$AK$264:$AK$501)</f>
        <v>0</v>
      </c>
      <c r="AH446" s="40">
        <f>SUMIF(Entrada_Dados_Ano_2012!$C$264:$C$501,D446,Entrada_Dados_Ano_2012!$AL$264:$AL$501)</f>
        <v>0</v>
      </c>
      <c r="AI446" s="40">
        <f>SUMIF(Entrada_Dados_Ano_2012!$C$264:$C$501,D446,Entrada_Dados_Ano_2012!$AM$264:$AM$501)</f>
        <v>0</v>
      </c>
      <c r="AJ446" s="145">
        <f>SUMIF(Entrada_Dados_Ano_2012!$C$264:$C$501,D446,Entrada_Dados_Ano_2012!$AN$264:$AN$501)</f>
        <v>0</v>
      </c>
      <c r="AK446" s="142">
        <f>SUMIF(Entrada_Dados_Ano_2012!$C$264:$C$501,D446,Entrada_Dados_Ano_2012!$AT$264:$AT$501)</f>
        <v>0</v>
      </c>
      <c r="AL446" s="40">
        <f>SUMIF(Entrada_Dados_Ano_2012!$C$264:$C$501,D446,Entrada_Dados_Ano_2012!$AU$264:$AU$501)</f>
        <v>230</v>
      </c>
      <c r="AM446" s="40">
        <f>SUMIF(Entrada_Dados_Ano_2012!$C$264:$C$501,D446,Entrada_Dados_Ano_2012!$AV$264:$AV$501)</f>
        <v>0</v>
      </c>
      <c r="AN446" s="40">
        <f>SUMIF(Entrada_Dados_Ano_2012!$C$264:$C$501,D446,Entrada_Dados_Ano_2012!$AW$264:$AW$501)</f>
        <v>0</v>
      </c>
      <c r="AO446" s="40">
        <f>SUMIF(Entrada_Dados_Ano_2012!$C$264:$C$501,D446,Entrada_Dados_Ano_2012!$AX$264:$AX$501)</f>
        <v>0</v>
      </c>
      <c r="AP446" s="40">
        <f>SUMIF(Entrada_Dados_Ano_2012!$C$264:$C$501,D446,Entrada_Dados_Ano_2012!$AY$264:$AY$501)</f>
        <v>0</v>
      </c>
      <c r="AQ446" s="40">
        <f>SUMIF(Entrada_Dados_Ano_2012!$C$264:$C$501,D446,Entrada_Dados_Ano_2012!$AZ$264:$AZ$501)</f>
        <v>0</v>
      </c>
      <c r="AR446" s="40">
        <f>SUMIF(Entrada_Dados_Ano_2012!$C$264:$C$501,D446,Entrada_Dados_Ano_2012!$BA$264:$BA$501)</f>
        <v>0</v>
      </c>
      <c r="AS446" s="40">
        <f>SUMIF(Entrada_Dados_Ano_2012!$C$264:$C$501,D446,Entrada_Dados_Ano_2012!$BB$264:$BB$501)</f>
        <v>0</v>
      </c>
      <c r="AT446" s="40">
        <f>SUMIF(Entrada_Dados_Ano_2012!$C$264:$C$501,D446,Entrada_Dados_Ano_2012!$BC$264:$BC$501)</f>
        <v>0</v>
      </c>
      <c r="AU446" s="40">
        <f>SUMIF(Entrada_Dados_Ano_2012!$C$264:$C$501,D446,Entrada_Dados_Ano_2012!$BD$264:$BD$501)</f>
        <v>0</v>
      </c>
      <c r="AV446" s="40">
        <f>SUMIF(Entrada_Dados_Ano_2012!$C$264:$C$501,D446,Entrada_Dados_Ano_2012!$BE$264:$BE$501)</f>
        <v>0</v>
      </c>
      <c r="AW446" s="40">
        <f>SUMIF(Entrada_Dados_Ano_2012!$C$264:$C$501,D446,Entrada_Dados_Ano_2012!$BF$264:$BF$501)</f>
        <v>0</v>
      </c>
      <c r="AX446" s="40">
        <f>SUMIF(Entrada_Dados_Ano_2012!$C$264:$C$501,D446,Entrada_Dados_Ano_2012!$BG$264:$BG$501)</f>
        <v>0</v>
      </c>
      <c r="AY446" s="40">
        <f>SUMIF(Entrada_Dados_Ano_2012!$C$264:$C$501,D446,Entrada_Dados_Ano_2012!$BH$264:$BH$501)</f>
        <v>0</v>
      </c>
      <c r="AZ446" s="40">
        <f>SUMIF(Entrada_Dados_Ano_2012!$C$264:$C$501,D446,Entrada_Dados_Ano_2012!$BI$264:$BI$501)</f>
        <v>0</v>
      </c>
      <c r="BA446" s="55"/>
    </row>
    <row r="447" spans="1:53" ht="12.75" customHeight="1" x14ac:dyDescent="0.2">
      <c r="A447" s="123"/>
      <c r="B447" s="124">
        <v>186</v>
      </c>
      <c r="C447" s="121" t="s">
        <v>452</v>
      </c>
      <c r="D447" s="126" t="s">
        <v>226</v>
      </c>
      <c r="E447" s="40">
        <f>SUMIF(Entrada_Dados_Ano_2012!$C$264:$C$501,D447,Entrada_Dados_Ano_2012!$D$264:$D$501)</f>
        <v>0</v>
      </c>
      <c r="F447" s="40">
        <f>SUMIF(Entrada_Dados_Ano_2012!$C$264:$C$501,D447,Entrada_Dados_Ano_2012!$E$264:$E$501)</f>
        <v>800</v>
      </c>
      <c r="G447" s="40">
        <f>SUMIF(Entrada_Dados_Ano_2012!$C$264:$C$501,D447,Entrada_Dados_Ano_2012!$F$264:$F$501)</f>
        <v>200</v>
      </c>
      <c r="H447" s="40">
        <f>SUMIF(Entrada_Dados_Ano_2012!$C$264:$C$501,D447,Entrada_Dados_Ano_2012!$G$264:$G$501)</f>
        <v>0</v>
      </c>
      <c r="I447" s="40">
        <f>SUMIF(Entrada_Dados_Ano_2012!$C$264:$C$501,D447,Entrada_Dados_Ano_2012!$H$264:$H$501)</f>
        <v>0</v>
      </c>
      <c r="J447" s="40">
        <f>SUMIF(Entrada_Dados_Ano_2012!$C$264:$C$501,D447,Entrada_Dados_Ano_2012!$I$264:$I$501)</f>
        <v>0</v>
      </c>
      <c r="K447" s="40">
        <f>SUMIF(Entrada_Dados_Ano_2012!$C$264:$C$501,D447,Entrada_Dados_Ano_2012!$J$264:$J$501)</f>
        <v>0</v>
      </c>
      <c r="L447" s="40">
        <f>SUMIF(Entrada_Dados_Ano_2012!$C$264:$C$501,D447,Entrada_Dados_Ano_2012!$K$264:$K$501)</f>
        <v>50</v>
      </c>
      <c r="M447" s="40">
        <f>SUMIF(Entrada_Dados_Ano_2012!$C$264:$C$501,D447,Entrada_Dados_Ano_2012!$L$264:$L$501)</f>
        <v>0</v>
      </c>
      <c r="N447" s="40">
        <f>SUMIF(Entrada_Dados_Ano_2012!$C$264:$C$501,D447,Entrada_Dados_Ano_2012!$M$264:$M$501)</f>
        <v>8</v>
      </c>
      <c r="O447" s="40">
        <f>SUMIF(Entrada_Dados_Ano_2012!$C$264:$C$501,D447,Entrada_Dados_Ano_2012!$N$264:$N$501)</f>
        <v>0</v>
      </c>
      <c r="P447" s="40">
        <f>SUMIF(Entrada_Dados_Ano_2012!$C$264:$C$501,D447,Entrada_Dados_Ano_2012!$O$264:$O$501)</f>
        <v>0</v>
      </c>
      <c r="Q447" s="40">
        <f>SUMIF(Entrada_Dados_Ano_2012!$C$264:$C$501,D447,Entrada_Dados_Ano_2012!$P$264:$P$501)</f>
        <v>0</v>
      </c>
      <c r="R447" s="40">
        <f>SUMIF(Entrada_Dados_Ano_2012!$C$264:$C$501,D447,Entrada_Dados_Ano_2012!$Q$264:$Q$501)</f>
        <v>0</v>
      </c>
      <c r="S447" s="40">
        <f>SUMIF(Entrada_Dados_Ano_2012!$C$264:$C$501,D447,Entrada_Dados_Ano_2012!$R$264:$R$501)</f>
        <v>68</v>
      </c>
      <c r="T447" s="145">
        <f>SUMIF(Entrada_Dados_Ano_2012!$C$264:$C$501,D447,Entrada_Dados_Ano_2012!$S$264:$S$501)</f>
        <v>0</v>
      </c>
      <c r="U447" s="142">
        <f>SUMIF(Entrada_Dados_Ano_2012!$C$264:$C$501,D447,Entrada_Dados_Ano_2012!$Y$264:$Y$501)</f>
        <v>0</v>
      </c>
      <c r="V447" s="40">
        <f>SUMIF(Entrada_Dados_Ano_2012!$C$264:$C$501,D447,Entrada_Dados_Ano_2012!$Z$264:$Z$501)</f>
        <v>800</v>
      </c>
      <c r="W447" s="40">
        <f>SUMIF(Entrada_Dados_Ano_2012!$C$264:$C$501,D447,Entrada_Dados_Ano_2012!$AA$264:$AA$501)</f>
        <v>200</v>
      </c>
      <c r="X447" s="40">
        <f>SUMIF(Entrada_Dados_Ano_2012!$C$264:$C$501,D447,Entrada_Dados_Ano_2012!$AB$264:$AB$501)</f>
        <v>0</v>
      </c>
      <c r="Y447" s="40">
        <f>SUMIF(Entrada_Dados_Ano_2012!$C$264:$C$501,D447,Entrada_Dados_Ano_2012!$AC$264:$AC$501)</f>
        <v>0</v>
      </c>
      <c r="Z447" s="40">
        <f>SUMIF(Entrada_Dados_Ano_2012!$C$264:$C$501,D447,Entrada_Dados_Ano_2012!$AD$264:$AD$501)</f>
        <v>0</v>
      </c>
      <c r="AA447" s="40">
        <f>SUMIF(Entrada_Dados_Ano_2012!$C$264:$C$501,D447,Entrada_Dados_Ano_2012!$AE$264:$AE$501)</f>
        <v>0</v>
      </c>
      <c r="AB447" s="40">
        <f>SUMIF(Entrada_Dados_Ano_2012!$C$264:$C$501,D447,Entrada_Dados_Ano_2012!$AF$264:$AF$501)</f>
        <v>50</v>
      </c>
      <c r="AC447" s="40">
        <f>SUMIF(Entrada_Dados_Ano_2012!$C$264:$C$501,D447,Entrada_Dados_Ano_2012!$AG$264:$AG$501)</f>
        <v>0</v>
      </c>
      <c r="AD447" s="40">
        <f>SUMIF(Entrada_Dados_Ano_2012!$C$264:$C$501,D447,Entrada_Dados_Ano_2012!$AH$264:$AH$501)</f>
        <v>8</v>
      </c>
      <c r="AE447" s="40">
        <f>SUMIF(Entrada_Dados_Ano_2012!$C$264:$C$501,D447,Entrada_Dados_Ano_2012!$AI$264:$AI$501)</f>
        <v>0</v>
      </c>
      <c r="AF447" s="40">
        <f>SUMIF(Entrada_Dados_Ano_2012!$C$264:$C$501,D447,Entrada_Dados_Ano_2012!$AJ$264:$AJ$501)</f>
        <v>0</v>
      </c>
      <c r="AG447" s="40">
        <f>SUMIF(Entrada_Dados_Ano_2012!$C$264:$C$501,D447,Entrada_Dados_Ano_2012!$AK$264:$AK$501)</f>
        <v>0</v>
      </c>
      <c r="AH447" s="40">
        <f>SUMIF(Entrada_Dados_Ano_2012!$C$264:$C$501,D447,Entrada_Dados_Ano_2012!$AL$264:$AL$501)</f>
        <v>0</v>
      </c>
      <c r="AI447" s="40">
        <f>SUMIF(Entrada_Dados_Ano_2012!$C$264:$C$501,D447,Entrada_Dados_Ano_2012!$AM$264:$AM$501)</f>
        <v>68</v>
      </c>
      <c r="AJ447" s="145">
        <f>SUMIF(Entrada_Dados_Ano_2012!$C$264:$C$501,D447,Entrada_Dados_Ano_2012!$AN$264:$AN$501)</f>
        <v>0</v>
      </c>
      <c r="AK447" s="142">
        <f>SUMIF(Entrada_Dados_Ano_2012!$C$264:$C$501,D447,Entrada_Dados_Ano_2012!$AT$264:$AT$501)</f>
        <v>0</v>
      </c>
      <c r="AL447" s="40">
        <f>SUMIF(Entrada_Dados_Ano_2012!$C$264:$C$501,D447,Entrada_Dados_Ano_2012!$AU$264:$AU$501)</f>
        <v>18400</v>
      </c>
      <c r="AM447" s="40">
        <f>SUMIF(Entrada_Dados_Ano_2012!$C$264:$C$501,D447,Entrada_Dados_Ano_2012!$AV$264:$AV$501)</f>
        <v>600</v>
      </c>
      <c r="AN447" s="40">
        <f>SUMIF(Entrada_Dados_Ano_2012!$C$264:$C$501,D447,Entrada_Dados_Ano_2012!$AW$264:$AW$501)</f>
        <v>0</v>
      </c>
      <c r="AO447" s="40">
        <f>SUMIF(Entrada_Dados_Ano_2012!$C$264:$C$501,D447,Entrada_Dados_Ano_2012!$AX$264:$AX$501)</f>
        <v>0</v>
      </c>
      <c r="AP447" s="40">
        <f>SUMIF(Entrada_Dados_Ano_2012!$C$264:$C$501,D447,Entrada_Dados_Ano_2012!$AY$264:$AY$501)</f>
        <v>0</v>
      </c>
      <c r="AQ447" s="40">
        <f>SUMIF(Entrada_Dados_Ano_2012!$C$264:$C$501,D447,Entrada_Dados_Ano_2012!$AZ$264:$AZ$501)</f>
        <v>0</v>
      </c>
      <c r="AR447" s="40">
        <f>SUMIF(Entrada_Dados_Ano_2012!$C$264:$C$501,D447,Entrada_Dados_Ano_2012!$BA$264:$BA$501)</f>
        <v>811</v>
      </c>
      <c r="AS447" s="40">
        <f>SUMIF(Entrada_Dados_Ano_2012!$C$264:$C$501,D447,Entrada_Dados_Ano_2012!$BB$264:$BB$501)</f>
        <v>0</v>
      </c>
      <c r="AT447" s="40">
        <f>SUMIF(Entrada_Dados_Ano_2012!$C$264:$C$501,D447,Entrada_Dados_Ano_2012!$BC$264:$BC$501)</f>
        <v>156</v>
      </c>
      <c r="AU447" s="40">
        <f>SUMIF(Entrada_Dados_Ano_2012!$C$264:$C$501,D447,Entrada_Dados_Ano_2012!$BD$264:$BD$501)</f>
        <v>0</v>
      </c>
      <c r="AV447" s="40">
        <f>SUMIF(Entrada_Dados_Ano_2012!$C$264:$C$501,D447,Entrada_Dados_Ano_2012!$BE$264:$BE$501)</f>
        <v>0</v>
      </c>
      <c r="AW447" s="40">
        <f>SUMIF(Entrada_Dados_Ano_2012!$C$264:$C$501,D447,Entrada_Dados_Ano_2012!$BF$264:$BF$501)</f>
        <v>0</v>
      </c>
      <c r="AX447" s="40">
        <f>SUMIF(Entrada_Dados_Ano_2012!$C$264:$C$501,D447,Entrada_Dados_Ano_2012!$BG$264:$BG$501)</f>
        <v>0</v>
      </c>
      <c r="AY447" s="40">
        <f>SUMIF(Entrada_Dados_Ano_2012!$C$264:$C$501,D447,Entrada_Dados_Ano_2012!$BH$264:$BH$501)</f>
        <v>1900</v>
      </c>
      <c r="AZ447" s="40">
        <f>SUMIF(Entrada_Dados_Ano_2012!$C$264:$C$501,D447,Entrada_Dados_Ano_2012!$BI$264:$BI$501)</f>
        <v>0</v>
      </c>
      <c r="BA447" s="55"/>
    </row>
    <row r="448" spans="1:53" ht="12.75" customHeight="1" x14ac:dyDescent="0.2">
      <c r="A448" s="123"/>
      <c r="B448" s="124">
        <v>187</v>
      </c>
      <c r="C448" s="121" t="s">
        <v>453</v>
      </c>
      <c r="D448" s="126" t="s">
        <v>227</v>
      </c>
      <c r="E448" s="40">
        <f>SUMIF(Entrada_Dados_Ano_2012!$C$264:$C$501,D448,Entrada_Dados_Ano_2012!$D$264:$D$501)</f>
        <v>0</v>
      </c>
      <c r="F448" s="40">
        <f>SUMIF(Entrada_Dados_Ano_2012!$C$264:$C$501,D448,Entrada_Dados_Ano_2012!$E$264:$E$501)</f>
        <v>0</v>
      </c>
      <c r="G448" s="40">
        <f>SUMIF(Entrada_Dados_Ano_2012!$C$264:$C$501,D448,Entrada_Dados_Ano_2012!$F$264:$F$501)</f>
        <v>0</v>
      </c>
      <c r="H448" s="40">
        <f>SUMIF(Entrada_Dados_Ano_2012!$C$264:$C$501,D448,Entrada_Dados_Ano_2012!$G$264:$G$501)</f>
        <v>15</v>
      </c>
      <c r="I448" s="40">
        <f>SUMIF(Entrada_Dados_Ano_2012!$C$264:$C$501,D448,Entrada_Dados_Ano_2012!$H$264:$H$501)</f>
        <v>0</v>
      </c>
      <c r="J448" s="40">
        <f>SUMIF(Entrada_Dados_Ano_2012!$C$264:$C$501,D448,Entrada_Dados_Ano_2012!$I$264:$I$501)</f>
        <v>0</v>
      </c>
      <c r="K448" s="40">
        <f>SUMIF(Entrada_Dados_Ano_2012!$C$264:$C$501,D448,Entrada_Dados_Ano_2012!$J$264:$J$501)</f>
        <v>0</v>
      </c>
      <c r="L448" s="40">
        <f>SUMIF(Entrada_Dados_Ano_2012!$C$264:$C$501,D448,Entrada_Dados_Ano_2012!$K$264:$K$501)</f>
        <v>0</v>
      </c>
      <c r="M448" s="40">
        <f>SUMIF(Entrada_Dados_Ano_2012!$C$264:$C$501,D448,Entrada_Dados_Ano_2012!$L$264:$L$501)</f>
        <v>0</v>
      </c>
      <c r="N448" s="40">
        <f>SUMIF(Entrada_Dados_Ano_2012!$C$264:$C$501,D448,Entrada_Dados_Ano_2012!$M$264:$M$501)</f>
        <v>0</v>
      </c>
      <c r="O448" s="40">
        <f>SUMIF(Entrada_Dados_Ano_2012!$C$264:$C$501,D448,Entrada_Dados_Ano_2012!$N$264:$N$501)</f>
        <v>0</v>
      </c>
      <c r="P448" s="40">
        <f>SUMIF(Entrada_Dados_Ano_2012!$C$264:$C$501,D448,Entrada_Dados_Ano_2012!$O$264:$O$501)</f>
        <v>0</v>
      </c>
      <c r="Q448" s="40">
        <f>SUMIF(Entrada_Dados_Ano_2012!$C$264:$C$501,D448,Entrada_Dados_Ano_2012!$P$264:$P$501)</f>
        <v>0</v>
      </c>
      <c r="R448" s="40">
        <f>SUMIF(Entrada_Dados_Ano_2012!$C$264:$C$501,D448,Entrada_Dados_Ano_2012!$Q$264:$Q$501)</f>
        <v>0</v>
      </c>
      <c r="S448" s="40">
        <f>SUMIF(Entrada_Dados_Ano_2012!$C$264:$C$501,D448,Entrada_Dados_Ano_2012!$R$264:$R$501)</f>
        <v>0</v>
      </c>
      <c r="T448" s="145">
        <f>SUMIF(Entrada_Dados_Ano_2012!$C$264:$C$501,D448,Entrada_Dados_Ano_2012!$S$264:$S$501)</f>
        <v>0</v>
      </c>
      <c r="U448" s="142">
        <f>SUMIF(Entrada_Dados_Ano_2012!$C$264:$C$501,D448,Entrada_Dados_Ano_2012!$Y$264:$Y$501)</f>
        <v>0</v>
      </c>
      <c r="V448" s="40">
        <f>SUMIF(Entrada_Dados_Ano_2012!$C$264:$C$501,D448,Entrada_Dados_Ano_2012!$Z$264:$Z$501)</f>
        <v>0</v>
      </c>
      <c r="W448" s="40">
        <f>SUMIF(Entrada_Dados_Ano_2012!$C$264:$C$501,D448,Entrada_Dados_Ano_2012!$AA$264:$AA$501)</f>
        <v>0</v>
      </c>
      <c r="X448" s="40">
        <f>SUMIF(Entrada_Dados_Ano_2012!$C$264:$C$501,D448,Entrada_Dados_Ano_2012!$AB$264:$AB$501)</f>
        <v>15</v>
      </c>
      <c r="Y448" s="40">
        <f>SUMIF(Entrada_Dados_Ano_2012!$C$264:$C$501,D448,Entrada_Dados_Ano_2012!$AC$264:$AC$501)</f>
        <v>0</v>
      </c>
      <c r="Z448" s="40">
        <f>SUMIF(Entrada_Dados_Ano_2012!$C$264:$C$501,D448,Entrada_Dados_Ano_2012!$AD$264:$AD$501)</f>
        <v>0</v>
      </c>
      <c r="AA448" s="40">
        <f>SUMIF(Entrada_Dados_Ano_2012!$C$264:$C$501,D448,Entrada_Dados_Ano_2012!$AE$264:$AE$501)</f>
        <v>0</v>
      </c>
      <c r="AB448" s="40">
        <f>SUMIF(Entrada_Dados_Ano_2012!$C$264:$C$501,D448,Entrada_Dados_Ano_2012!$AF$264:$AF$501)</f>
        <v>0</v>
      </c>
      <c r="AC448" s="40">
        <f>SUMIF(Entrada_Dados_Ano_2012!$C$264:$C$501,D448,Entrada_Dados_Ano_2012!$AG$264:$AG$501)</f>
        <v>0</v>
      </c>
      <c r="AD448" s="40">
        <f>SUMIF(Entrada_Dados_Ano_2012!$C$264:$C$501,D448,Entrada_Dados_Ano_2012!$AH$264:$AH$501)</f>
        <v>0</v>
      </c>
      <c r="AE448" s="40">
        <f>SUMIF(Entrada_Dados_Ano_2012!$C$264:$C$501,D448,Entrada_Dados_Ano_2012!$AI$264:$AI$501)</f>
        <v>0</v>
      </c>
      <c r="AF448" s="40">
        <f>SUMIF(Entrada_Dados_Ano_2012!$C$264:$C$501,D448,Entrada_Dados_Ano_2012!$AJ$264:$AJ$501)</f>
        <v>0</v>
      </c>
      <c r="AG448" s="40">
        <f>SUMIF(Entrada_Dados_Ano_2012!$C$264:$C$501,D448,Entrada_Dados_Ano_2012!$AK$264:$AK$501)</f>
        <v>0</v>
      </c>
      <c r="AH448" s="40">
        <f>SUMIF(Entrada_Dados_Ano_2012!$C$264:$C$501,D448,Entrada_Dados_Ano_2012!$AL$264:$AL$501)</f>
        <v>0</v>
      </c>
      <c r="AI448" s="40">
        <f>SUMIF(Entrada_Dados_Ano_2012!$C$264:$C$501,D448,Entrada_Dados_Ano_2012!$AM$264:$AM$501)</f>
        <v>0</v>
      </c>
      <c r="AJ448" s="145">
        <f>SUMIF(Entrada_Dados_Ano_2012!$C$264:$C$501,D448,Entrada_Dados_Ano_2012!$AN$264:$AN$501)</f>
        <v>0</v>
      </c>
      <c r="AK448" s="142">
        <f>SUMIF(Entrada_Dados_Ano_2012!$C$264:$C$501,D448,Entrada_Dados_Ano_2012!$AT$264:$AT$501)</f>
        <v>0</v>
      </c>
      <c r="AL448" s="40">
        <f>SUMIF(Entrada_Dados_Ano_2012!$C$264:$C$501,D448,Entrada_Dados_Ano_2012!$AU$264:$AU$501)</f>
        <v>0</v>
      </c>
      <c r="AM448" s="40">
        <f>SUMIF(Entrada_Dados_Ano_2012!$C$264:$C$501,D448,Entrada_Dados_Ano_2012!$AV$264:$AV$501)</f>
        <v>0</v>
      </c>
      <c r="AN448" s="40">
        <f>SUMIF(Entrada_Dados_Ano_2012!$C$264:$C$501,D448,Entrada_Dados_Ano_2012!$AW$264:$AW$501)</f>
        <v>35</v>
      </c>
      <c r="AO448" s="40">
        <f>SUMIF(Entrada_Dados_Ano_2012!$C$264:$C$501,D448,Entrada_Dados_Ano_2012!$AX$264:$AX$501)</f>
        <v>0</v>
      </c>
      <c r="AP448" s="40">
        <f>SUMIF(Entrada_Dados_Ano_2012!$C$264:$C$501,D448,Entrada_Dados_Ano_2012!$AY$264:$AY$501)</f>
        <v>0</v>
      </c>
      <c r="AQ448" s="40">
        <f>SUMIF(Entrada_Dados_Ano_2012!$C$264:$C$501,D448,Entrada_Dados_Ano_2012!$AZ$264:$AZ$501)</f>
        <v>0</v>
      </c>
      <c r="AR448" s="40">
        <f>SUMIF(Entrada_Dados_Ano_2012!$C$264:$C$501,D448,Entrada_Dados_Ano_2012!$BA$264:$BA$501)</f>
        <v>0</v>
      </c>
      <c r="AS448" s="40">
        <f>SUMIF(Entrada_Dados_Ano_2012!$C$264:$C$501,D448,Entrada_Dados_Ano_2012!$BB$264:$BB$501)</f>
        <v>0</v>
      </c>
      <c r="AT448" s="40">
        <f>SUMIF(Entrada_Dados_Ano_2012!$C$264:$C$501,D448,Entrada_Dados_Ano_2012!$BC$264:$BC$501)</f>
        <v>0</v>
      </c>
      <c r="AU448" s="40">
        <f>SUMIF(Entrada_Dados_Ano_2012!$C$264:$C$501,D448,Entrada_Dados_Ano_2012!$BD$264:$BD$501)</f>
        <v>0</v>
      </c>
      <c r="AV448" s="40">
        <f>SUMIF(Entrada_Dados_Ano_2012!$C$264:$C$501,D448,Entrada_Dados_Ano_2012!$BE$264:$BE$501)</f>
        <v>0</v>
      </c>
      <c r="AW448" s="40">
        <f>SUMIF(Entrada_Dados_Ano_2012!$C$264:$C$501,D448,Entrada_Dados_Ano_2012!$BF$264:$BF$501)</f>
        <v>0</v>
      </c>
      <c r="AX448" s="40">
        <f>SUMIF(Entrada_Dados_Ano_2012!$C$264:$C$501,D448,Entrada_Dados_Ano_2012!$BG$264:$BG$501)</f>
        <v>0</v>
      </c>
      <c r="AY448" s="40">
        <f>SUMIF(Entrada_Dados_Ano_2012!$C$264:$C$501,D448,Entrada_Dados_Ano_2012!$BH$264:$BH$501)</f>
        <v>0</v>
      </c>
      <c r="AZ448" s="40">
        <f>SUMIF(Entrada_Dados_Ano_2012!$C$264:$C$501,D448,Entrada_Dados_Ano_2012!$BI$264:$BI$501)</f>
        <v>0</v>
      </c>
      <c r="BA448" s="55"/>
    </row>
    <row r="449" spans="1:53" ht="12.75" customHeight="1" x14ac:dyDescent="0.2">
      <c r="A449" s="123"/>
      <c r="B449" s="124">
        <v>188</v>
      </c>
      <c r="C449" s="121" t="s">
        <v>454</v>
      </c>
      <c r="D449" s="126" t="s">
        <v>228</v>
      </c>
      <c r="E449" s="40">
        <f>SUMIF(Entrada_Dados_Ano_2012!$C$264:$C$501,D449,Entrada_Dados_Ano_2012!$D$264:$D$501)</f>
        <v>0</v>
      </c>
      <c r="F449" s="40">
        <f>SUMIF(Entrada_Dados_Ano_2012!$C$264:$C$501,D449,Entrada_Dados_Ano_2012!$E$264:$E$501)</f>
        <v>80</v>
      </c>
      <c r="G449" s="40">
        <f>SUMIF(Entrada_Dados_Ano_2012!$C$264:$C$501,D449,Entrada_Dados_Ano_2012!$F$264:$F$501)</f>
        <v>0</v>
      </c>
      <c r="H449" s="40">
        <f>SUMIF(Entrada_Dados_Ano_2012!$C$264:$C$501,D449,Entrada_Dados_Ano_2012!$G$264:$G$501)</f>
        <v>50</v>
      </c>
      <c r="I449" s="40">
        <f>SUMIF(Entrada_Dados_Ano_2012!$C$264:$C$501,D449,Entrada_Dados_Ano_2012!$H$264:$H$501)</f>
        <v>0</v>
      </c>
      <c r="J449" s="40">
        <f>SUMIF(Entrada_Dados_Ano_2012!$C$264:$C$501,D449,Entrada_Dados_Ano_2012!$I$264:$I$501)</f>
        <v>0</v>
      </c>
      <c r="K449" s="40">
        <f>SUMIF(Entrada_Dados_Ano_2012!$C$264:$C$501,D449,Entrada_Dados_Ano_2012!$J$264:$J$501)</f>
        <v>0</v>
      </c>
      <c r="L449" s="40">
        <f>SUMIF(Entrada_Dados_Ano_2012!$C$264:$C$501,D449,Entrada_Dados_Ano_2012!$K$264:$K$501)</f>
        <v>70</v>
      </c>
      <c r="M449" s="40">
        <f>SUMIF(Entrada_Dados_Ano_2012!$C$264:$C$501,D449,Entrada_Dados_Ano_2012!$L$264:$L$501)</f>
        <v>6</v>
      </c>
      <c r="N449" s="40">
        <f>SUMIF(Entrada_Dados_Ano_2012!$C$264:$C$501,D449,Entrada_Dados_Ano_2012!$M$264:$M$501)</f>
        <v>0</v>
      </c>
      <c r="O449" s="40">
        <f>SUMIF(Entrada_Dados_Ano_2012!$C$264:$C$501,D449,Entrada_Dados_Ano_2012!$N$264:$N$501)</f>
        <v>0</v>
      </c>
      <c r="P449" s="40">
        <f>SUMIF(Entrada_Dados_Ano_2012!$C$264:$C$501,D449,Entrada_Dados_Ano_2012!$O$264:$O$501)</f>
        <v>0</v>
      </c>
      <c r="Q449" s="40">
        <f>SUMIF(Entrada_Dados_Ano_2012!$C$264:$C$501,D449,Entrada_Dados_Ano_2012!$P$264:$P$501)</f>
        <v>0</v>
      </c>
      <c r="R449" s="40">
        <f>SUMIF(Entrada_Dados_Ano_2012!$C$264:$C$501,D449,Entrada_Dados_Ano_2012!$Q$264:$Q$501)</f>
        <v>0</v>
      </c>
      <c r="S449" s="40">
        <f>SUMIF(Entrada_Dados_Ano_2012!$C$264:$C$501,D449,Entrada_Dados_Ano_2012!$R$264:$R$501)</f>
        <v>40</v>
      </c>
      <c r="T449" s="145">
        <f>SUMIF(Entrada_Dados_Ano_2012!$C$264:$C$501,D449,Entrada_Dados_Ano_2012!$S$264:$S$501)</f>
        <v>0</v>
      </c>
      <c r="U449" s="142">
        <f>SUMIF(Entrada_Dados_Ano_2012!$C$264:$C$501,D449,Entrada_Dados_Ano_2012!$Y$264:$Y$501)</f>
        <v>0</v>
      </c>
      <c r="V449" s="40">
        <f>SUMIF(Entrada_Dados_Ano_2012!$C$264:$C$501,D449,Entrada_Dados_Ano_2012!$Z$264:$Z$501)</f>
        <v>80</v>
      </c>
      <c r="W449" s="40">
        <f>SUMIF(Entrada_Dados_Ano_2012!$C$264:$C$501,D449,Entrada_Dados_Ano_2012!$AA$264:$AA$501)</f>
        <v>0</v>
      </c>
      <c r="X449" s="40">
        <f>SUMIF(Entrada_Dados_Ano_2012!$C$264:$C$501,D449,Entrada_Dados_Ano_2012!$AB$264:$AB$501)</f>
        <v>50</v>
      </c>
      <c r="Y449" s="40">
        <f>SUMIF(Entrada_Dados_Ano_2012!$C$264:$C$501,D449,Entrada_Dados_Ano_2012!$AC$264:$AC$501)</f>
        <v>0</v>
      </c>
      <c r="Z449" s="40">
        <f>SUMIF(Entrada_Dados_Ano_2012!$C$264:$C$501,D449,Entrada_Dados_Ano_2012!$AD$264:$AD$501)</f>
        <v>0</v>
      </c>
      <c r="AA449" s="40">
        <f>SUMIF(Entrada_Dados_Ano_2012!$C$264:$C$501,D449,Entrada_Dados_Ano_2012!$AE$264:$AE$501)</f>
        <v>0</v>
      </c>
      <c r="AB449" s="40">
        <f>SUMIF(Entrada_Dados_Ano_2012!$C$264:$C$501,D449,Entrada_Dados_Ano_2012!$AF$264:$AF$501)</f>
        <v>70</v>
      </c>
      <c r="AC449" s="40">
        <f>SUMIF(Entrada_Dados_Ano_2012!$C$264:$C$501,D449,Entrada_Dados_Ano_2012!$AG$264:$AG$501)</f>
        <v>6</v>
      </c>
      <c r="AD449" s="40">
        <f>SUMIF(Entrada_Dados_Ano_2012!$C$264:$C$501,D449,Entrada_Dados_Ano_2012!$AH$264:$AH$501)</f>
        <v>0</v>
      </c>
      <c r="AE449" s="40">
        <f>SUMIF(Entrada_Dados_Ano_2012!$C$264:$C$501,D449,Entrada_Dados_Ano_2012!$AI$264:$AI$501)</f>
        <v>0</v>
      </c>
      <c r="AF449" s="40">
        <f>SUMIF(Entrada_Dados_Ano_2012!$C$264:$C$501,D449,Entrada_Dados_Ano_2012!$AJ$264:$AJ$501)</f>
        <v>0</v>
      </c>
      <c r="AG449" s="40">
        <f>SUMIF(Entrada_Dados_Ano_2012!$C$264:$C$501,D449,Entrada_Dados_Ano_2012!$AK$264:$AK$501)</f>
        <v>0</v>
      </c>
      <c r="AH449" s="40">
        <f>SUMIF(Entrada_Dados_Ano_2012!$C$264:$C$501,D449,Entrada_Dados_Ano_2012!$AL$264:$AL$501)</f>
        <v>0</v>
      </c>
      <c r="AI449" s="40">
        <f>SUMIF(Entrada_Dados_Ano_2012!$C$264:$C$501,D449,Entrada_Dados_Ano_2012!$AM$264:$AM$501)</f>
        <v>40</v>
      </c>
      <c r="AJ449" s="145">
        <f>SUMIF(Entrada_Dados_Ano_2012!$C$264:$C$501,D449,Entrada_Dados_Ano_2012!$AN$264:$AN$501)</f>
        <v>0</v>
      </c>
      <c r="AK449" s="142">
        <f>SUMIF(Entrada_Dados_Ano_2012!$C$264:$C$501,D449,Entrada_Dados_Ano_2012!$AT$264:$AT$501)</f>
        <v>0</v>
      </c>
      <c r="AL449" s="40">
        <f>SUMIF(Entrada_Dados_Ano_2012!$C$264:$C$501,D449,Entrada_Dados_Ano_2012!$AU$264:$AU$501)</f>
        <v>640</v>
      </c>
      <c r="AM449" s="40">
        <f>SUMIF(Entrada_Dados_Ano_2012!$C$264:$C$501,D449,Entrada_Dados_Ano_2012!$AV$264:$AV$501)</f>
        <v>0</v>
      </c>
      <c r="AN449" s="40">
        <f>SUMIF(Entrada_Dados_Ano_2012!$C$264:$C$501,D449,Entrada_Dados_Ano_2012!$AW$264:$AW$501)</f>
        <v>35</v>
      </c>
      <c r="AO449" s="40">
        <f>SUMIF(Entrada_Dados_Ano_2012!$C$264:$C$501,D449,Entrada_Dados_Ano_2012!$AX$264:$AX$501)</f>
        <v>0</v>
      </c>
      <c r="AP449" s="40">
        <f>SUMIF(Entrada_Dados_Ano_2012!$C$264:$C$501,D449,Entrada_Dados_Ano_2012!$AY$264:$AY$501)</f>
        <v>0</v>
      </c>
      <c r="AQ449" s="40">
        <f>SUMIF(Entrada_Dados_Ano_2012!$C$264:$C$501,D449,Entrada_Dados_Ano_2012!$AZ$264:$AZ$501)</f>
        <v>0</v>
      </c>
      <c r="AR449" s="40">
        <f>SUMIF(Entrada_Dados_Ano_2012!$C$264:$C$501,D449,Entrada_Dados_Ano_2012!$BA$264:$BA$501)</f>
        <v>560</v>
      </c>
      <c r="AS449" s="40">
        <f>SUMIF(Entrada_Dados_Ano_2012!$C$264:$C$501,D449,Entrada_Dados_Ano_2012!$BB$264:$BB$501)</f>
        <v>60</v>
      </c>
      <c r="AT449" s="40">
        <f>SUMIF(Entrada_Dados_Ano_2012!$C$264:$C$501,D449,Entrada_Dados_Ano_2012!$BC$264:$BC$501)</f>
        <v>0</v>
      </c>
      <c r="AU449" s="40">
        <f>SUMIF(Entrada_Dados_Ano_2012!$C$264:$C$501,D449,Entrada_Dados_Ano_2012!$BD$264:$BD$501)</f>
        <v>0</v>
      </c>
      <c r="AV449" s="40">
        <f>SUMIF(Entrada_Dados_Ano_2012!$C$264:$C$501,D449,Entrada_Dados_Ano_2012!$BE$264:$BE$501)</f>
        <v>0</v>
      </c>
      <c r="AW449" s="40">
        <f>SUMIF(Entrada_Dados_Ano_2012!$C$264:$C$501,D449,Entrada_Dados_Ano_2012!$BF$264:$BF$501)</f>
        <v>0</v>
      </c>
      <c r="AX449" s="40">
        <f>SUMIF(Entrada_Dados_Ano_2012!$C$264:$C$501,D449,Entrada_Dados_Ano_2012!$BG$264:$BG$501)</f>
        <v>0</v>
      </c>
      <c r="AY449" s="40">
        <f>SUMIF(Entrada_Dados_Ano_2012!$C$264:$C$501,D449,Entrada_Dados_Ano_2012!$BH$264:$BH$501)</f>
        <v>320</v>
      </c>
      <c r="AZ449" s="40">
        <f>SUMIF(Entrada_Dados_Ano_2012!$C$264:$C$501,D449,Entrada_Dados_Ano_2012!$BI$264:$BI$501)</f>
        <v>0</v>
      </c>
      <c r="BA449" s="55"/>
    </row>
    <row r="450" spans="1:53" ht="12.75" customHeight="1" x14ac:dyDescent="0.2">
      <c r="A450" s="123"/>
      <c r="B450" s="124">
        <v>189</v>
      </c>
      <c r="C450" s="121" t="s">
        <v>455</v>
      </c>
      <c r="D450" s="126" t="s">
        <v>229</v>
      </c>
      <c r="E450" s="40">
        <f>SUMIF(Entrada_Dados_Ano_2012!$C$264:$C$501,D450,Entrada_Dados_Ano_2012!$D$264:$D$501)</f>
        <v>0</v>
      </c>
      <c r="F450" s="40">
        <f>SUMIF(Entrada_Dados_Ano_2012!$C$264:$C$501,D450,Entrada_Dados_Ano_2012!$E$264:$E$501)</f>
        <v>10</v>
      </c>
      <c r="G450" s="40">
        <f>SUMIF(Entrada_Dados_Ano_2012!$C$264:$C$501,D450,Entrada_Dados_Ano_2012!$F$264:$F$501)</f>
        <v>24</v>
      </c>
      <c r="H450" s="40">
        <f>SUMIF(Entrada_Dados_Ano_2012!$C$264:$C$501,D450,Entrada_Dados_Ano_2012!$G$264:$G$501)</f>
        <v>0</v>
      </c>
      <c r="I450" s="40">
        <f>SUMIF(Entrada_Dados_Ano_2012!$C$264:$C$501,D450,Entrada_Dados_Ano_2012!$H$264:$H$501)</f>
        <v>12</v>
      </c>
      <c r="J450" s="40">
        <f>SUMIF(Entrada_Dados_Ano_2012!$C$264:$C$501,D450,Entrada_Dados_Ano_2012!$I$264:$I$501)</f>
        <v>0</v>
      </c>
      <c r="K450" s="40">
        <f>SUMIF(Entrada_Dados_Ano_2012!$C$264:$C$501,D450,Entrada_Dados_Ano_2012!$J$264:$J$501)</f>
        <v>0</v>
      </c>
      <c r="L450" s="40">
        <f>SUMIF(Entrada_Dados_Ano_2012!$C$264:$C$501,D450,Entrada_Dados_Ano_2012!$K$264:$K$501)</f>
        <v>70</v>
      </c>
      <c r="M450" s="40">
        <f>SUMIF(Entrada_Dados_Ano_2012!$C$264:$C$501,D450,Entrada_Dados_Ano_2012!$L$264:$L$501)</f>
        <v>0</v>
      </c>
      <c r="N450" s="40">
        <f>SUMIF(Entrada_Dados_Ano_2012!$C$264:$C$501,D450,Entrada_Dados_Ano_2012!$M$264:$M$501)</f>
        <v>0</v>
      </c>
      <c r="O450" s="40">
        <f>SUMIF(Entrada_Dados_Ano_2012!$C$264:$C$501,D450,Entrada_Dados_Ano_2012!$N$264:$N$501)</f>
        <v>0</v>
      </c>
      <c r="P450" s="40">
        <f>SUMIF(Entrada_Dados_Ano_2012!$C$264:$C$501,D450,Entrada_Dados_Ano_2012!$O$264:$O$501)</f>
        <v>0</v>
      </c>
      <c r="Q450" s="40">
        <f>SUMIF(Entrada_Dados_Ano_2012!$C$264:$C$501,D450,Entrada_Dados_Ano_2012!$P$264:$P$501)</f>
        <v>0</v>
      </c>
      <c r="R450" s="40">
        <f>SUMIF(Entrada_Dados_Ano_2012!$C$264:$C$501,D450,Entrada_Dados_Ano_2012!$Q$264:$Q$501)</f>
        <v>0</v>
      </c>
      <c r="S450" s="40">
        <f>SUMIF(Entrada_Dados_Ano_2012!$C$264:$C$501,D450,Entrada_Dados_Ano_2012!$R$264:$R$501)</f>
        <v>0</v>
      </c>
      <c r="T450" s="145">
        <f>SUMIF(Entrada_Dados_Ano_2012!$C$264:$C$501,D450,Entrada_Dados_Ano_2012!$S$264:$S$501)</f>
        <v>0</v>
      </c>
      <c r="U450" s="142">
        <f>SUMIF(Entrada_Dados_Ano_2012!$C$264:$C$501,D450,Entrada_Dados_Ano_2012!$Y$264:$Y$501)</f>
        <v>0</v>
      </c>
      <c r="V450" s="40">
        <f>SUMIF(Entrada_Dados_Ano_2012!$C$264:$C$501,D450,Entrada_Dados_Ano_2012!$Z$264:$Z$501)</f>
        <v>10</v>
      </c>
      <c r="W450" s="40">
        <f>SUMIF(Entrada_Dados_Ano_2012!$C$264:$C$501,D450,Entrada_Dados_Ano_2012!$AA$264:$AA$501)</f>
        <v>24</v>
      </c>
      <c r="X450" s="40">
        <f>SUMIF(Entrada_Dados_Ano_2012!$C$264:$C$501,D450,Entrada_Dados_Ano_2012!$AB$264:$AB$501)</f>
        <v>0</v>
      </c>
      <c r="Y450" s="40">
        <f>SUMIF(Entrada_Dados_Ano_2012!$C$264:$C$501,D450,Entrada_Dados_Ano_2012!$AC$264:$AC$501)</f>
        <v>12</v>
      </c>
      <c r="Z450" s="40">
        <f>SUMIF(Entrada_Dados_Ano_2012!$C$264:$C$501,D450,Entrada_Dados_Ano_2012!$AD$264:$AD$501)</f>
        <v>0</v>
      </c>
      <c r="AA450" s="40">
        <f>SUMIF(Entrada_Dados_Ano_2012!$C$264:$C$501,D450,Entrada_Dados_Ano_2012!$AE$264:$AE$501)</f>
        <v>0</v>
      </c>
      <c r="AB450" s="40">
        <f>SUMIF(Entrada_Dados_Ano_2012!$C$264:$C$501,D450,Entrada_Dados_Ano_2012!$AF$264:$AF$501)</f>
        <v>70</v>
      </c>
      <c r="AC450" s="40">
        <f>SUMIF(Entrada_Dados_Ano_2012!$C$264:$C$501,D450,Entrada_Dados_Ano_2012!$AG$264:$AG$501)</f>
        <v>0</v>
      </c>
      <c r="AD450" s="40">
        <f>SUMIF(Entrada_Dados_Ano_2012!$C$264:$C$501,D450,Entrada_Dados_Ano_2012!$AH$264:$AH$501)</f>
        <v>0</v>
      </c>
      <c r="AE450" s="40">
        <f>SUMIF(Entrada_Dados_Ano_2012!$C$264:$C$501,D450,Entrada_Dados_Ano_2012!$AI$264:$AI$501)</f>
        <v>0</v>
      </c>
      <c r="AF450" s="40">
        <f>SUMIF(Entrada_Dados_Ano_2012!$C$264:$C$501,D450,Entrada_Dados_Ano_2012!$AJ$264:$AJ$501)</f>
        <v>0</v>
      </c>
      <c r="AG450" s="40">
        <f>SUMIF(Entrada_Dados_Ano_2012!$C$264:$C$501,D450,Entrada_Dados_Ano_2012!$AK$264:$AK$501)</f>
        <v>0</v>
      </c>
      <c r="AH450" s="40">
        <f>SUMIF(Entrada_Dados_Ano_2012!$C$264:$C$501,D450,Entrada_Dados_Ano_2012!$AL$264:$AL$501)</f>
        <v>0</v>
      </c>
      <c r="AI450" s="40">
        <f>SUMIF(Entrada_Dados_Ano_2012!$C$264:$C$501,D450,Entrada_Dados_Ano_2012!$AM$264:$AM$501)</f>
        <v>0</v>
      </c>
      <c r="AJ450" s="145">
        <f>SUMIF(Entrada_Dados_Ano_2012!$C$264:$C$501,D450,Entrada_Dados_Ano_2012!$AN$264:$AN$501)</f>
        <v>0</v>
      </c>
      <c r="AK450" s="142">
        <f>SUMIF(Entrada_Dados_Ano_2012!$C$264:$C$501,D450,Entrada_Dados_Ano_2012!$AT$264:$AT$501)</f>
        <v>0</v>
      </c>
      <c r="AL450" s="40">
        <f>SUMIF(Entrada_Dados_Ano_2012!$C$264:$C$501,D450,Entrada_Dados_Ano_2012!$AU$264:$AU$501)</f>
        <v>150</v>
      </c>
      <c r="AM450" s="40">
        <f>SUMIF(Entrada_Dados_Ano_2012!$C$264:$C$501,D450,Entrada_Dados_Ano_2012!$AV$264:$AV$501)</f>
        <v>36</v>
      </c>
      <c r="AN450" s="40">
        <f>SUMIF(Entrada_Dados_Ano_2012!$C$264:$C$501,D450,Entrada_Dados_Ano_2012!$AW$264:$AW$501)</f>
        <v>0</v>
      </c>
      <c r="AO450" s="40">
        <f>SUMIF(Entrada_Dados_Ano_2012!$C$264:$C$501,D450,Entrada_Dados_Ano_2012!$AX$264:$AX$501)</f>
        <v>115</v>
      </c>
      <c r="AP450" s="40">
        <f>SUMIF(Entrada_Dados_Ano_2012!$C$264:$C$501,D450,Entrada_Dados_Ano_2012!$AY$264:$AY$501)</f>
        <v>0</v>
      </c>
      <c r="AQ450" s="40">
        <f>SUMIF(Entrada_Dados_Ano_2012!$C$264:$C$501,D450,Entrada_Dados_Ano_2012!$AZ$264:$AZ$501)</f>
        <v>0</v>
      </c>
      <c r="AR450" s="40">
        <f>SUMIF(Entrada_Dados_Ano_2012!$C$264:$C$501,D450,Entrada_Dados_Ano_2012!$BA$264:$BA$501)</f>
        <v>1750</v>
      </c>
      <c r="AS450" s="40">
        <f>SUMIF(Entrada_Dados_Ano_2012!$C$264:$C$501,D450,Entrada_Dados_Ano_2012!$BB$264:$BB$501)</f>
        <v>0</v>
      </c>
      <c r="AT450" s="40">
        <f>SUMIF(Entrada_Dados_Ano_2012!$C$264:$C$501,D450,Entrada_Dados_Ano_2012!$BC$264:$BC$501)</f>
        <v>0</v>
      </c>
      <c r="AU450" s="40">
        <f>SUMIF(Entrada_Dados_Ano_2012!$C$264:$C$501,D450,Entrada_Dados_Ano_2012!$BD$264:$BD$501)</f>
        <v>0</v>
      </c>
      <c r="AV450" s="40">
        <f>SUMIF(Entrada_Dados_Ano_2012!$C$264:$C$501,D450,Entrada_Dados_Ano_2012!$BE$264:$BE$501)</f>
        <v>0</v>
      </c>
      <c r="AW450" s="40">
        <f>SUMIF(Entrada_Dados_Ano_2012!$C$264:$C$501,D450,Entrada_Dados_Ano_2012!$BF$264:$BF$501)</f>
        <v>0</v>
      </c>
      <c r="AX450" s="40">
        <f>SUMIF(Entrada_Dados_Ano_2012!$C$264:$C$501,D450,Entrada_Dados_Ano_2012!$BG$264:$BG$501)</f>
        <v>0</v>
      </c>
      <c r="AY450" s="40">
        <f>SUMIF(Entrada_Dados_Ano_2012!$C$264:$C$501,D450,Entrada_Dados_Ano_2012!$BH$264:$BH$501)</f>
        <v>0</v>
      </c>
      <c r="AZ450" s="40">
        <f>SUMIF(Entrada_Dados_Ano_2012!$C$264:$C$501,D450,Entrada_Dados_Ano_2012!$BI$264:$BI$501)</f>
        <v>0</v>
      </c>
      <c r="BA450" s="55"/>
    </row>
    <row r="451" spans="1:53" ht="12.75" customHeight="1" x14ac:dyDescent="0.2">
      <c r="A451" s="123"/>
      <c r="B451" s="124">
        <v>190</v>
      </c>
      <c r="C451" s="121" t="s">
        <v>456</v>
      </c>
      <c r="D451" s="126" t="s">
        <v>230</v>
      </c>
      <c r="E451" s="40">
        <f>SUMIF(Entrada_Dados_Ano_2012!$C$264:$C$501,D451,Entrada_Dados_Ano_2012!$D$264:$D$501)</f>
        <v>0</v>
      </c>
      <c r="F451" s="40">
        <f>SUMIF(Entrada_Dados_Ano_2012!$C$264:$C$501,D451,Entrada_Dados_Ano_2012!$E$264:$E$501)</f>
        <v>0</v>
      </c>
      <c r="G451" s="40">
        <f>SUMIF(Entrada_Dados_Ano_2012!$C$264:$C$501,D451,Entrada_Dados_Ano_2012!$F$264:$F$501)</f>
        <v>0</v>
      </c>
      <c r="H451" s="40">
        <f>SUMIF(Entrada_Dados_Ano_2012!$C$264:$C$501,D451,Entrada_Dados_Ano_2012!$G$264:$G$501)</f>
        <v>0</v>
      </c>
      <c r="I451" s="40">
        <f>SUMIF(Entrada_Dados_Ano_2012!$C$264:$C$501,D451,Entrada_Dados_Ano_2012!$H$264:$H$501)</f>
        <v>0</v>
      </c>
      <c r="J451" s="40">
        <f>SUMIF(Entrada_Dados_Ano_2012!$C$264:$C$501,D451,Entrada_Dados_Ano_2012!$I$264:$I$501)</f>
        <v>0</v>
      </c>
      <c r="K451" s="40">
        <f>SUMIF(Entrada_Dados_Ano_2012!$C$264:$C$501,D451,Entrada_Dados_Ano_2012!$J$264:$J$501)</f>
        <v>0</v>
      </c>
      <c r="L451" s="40">
        <f>SUMIF(Entrada_Dados_Ano_2012!$C$264:$C$501,D451,Entrada_Dados_Ano_2012!$K$264:$K$501)</f>
        <v>0</v>
      </c>
      <c r="M451" s="40">
        <f>SUMIF(Entrada_Dados_Ano_2012!$C$264:$C$501,D451,Entrada_Dados_Ano_2012!$L$264:$L$501)</f>
        <v>0</v>
      </c>
      <c r="N451" s="40">
        <f>SUMIF(Entrada_Dados_Ano_2012!$C$264:$C$501,D451,Entrada_Dados_Ano_2012!$M$264:$M$501)</f>
        <v>0</v>
      </c>
      <c r="O451" s="40">
        <f>SUMIF(Entrada_Dados_Ano_2012!$C$264:$C$501,D451,Entrada_Dados_Ano_2012!$N$264:$N$501)</f>
        <v>0</v>
      </c>
      <c r="P451" s="40">
        <f>SUMIF(Entrada_Dados_Ano_2012!$C$264:$C$501,D451,Entrada_Dados_Ano_2012!$O$264:$O$501)</f>
        <v>0</v>
      </c>
      <c r="Q451" s="40">
        <f>SUMIF(Entrada_Dados_Ano_2012!$C$264:$C$501,D451,Entrada_Dados_Ano_2012!$P$264:$P$501)</f>
        <v>0</v>
      </c>
      <c r="R451" s="40">
        <f>SUMIF(Entrada_Dados_Ano_2012!$C$264:$C$501,D451,Entrada_Dados_Ano_2012!$Q$264:$Q$501)</f>
        <v>0</v>
      </c>
      <c r="S451" s="40">
        <f>SUMIF(Entrada_Dados_Ano_2012!$C$264:$C$501,D451,Entrada_Dados_Ano_2012!$R$264:$R$501)</f>
        <v>0</v>
      </c>
      <c r="T451" s="145">
        <f>SUMIF(Entrada_Dados_Ano_2012!$C$264:$C$501,D451,Entrada_Dados_Ano_2012!$S$264:$S$501)</f>
        <v>0</v>
      </c>
      <c r="U451" s="142">
        <f>SUMIF(Entrada_Dados_Ano_2012!$C$264:$C$501,D451,Entrada_Dados_Ano_2012!$Y$264:$Y$501)</f>
        <v>0</v>
      </c>
      <c r="V451" s="40">
        <f>SUMIF(Entrada_Dados_Ano_2012!$C$264:$C$501,D451,Entrada_Dados_Ano_2012!$Z$264:$Z$501)</f>
        <v>0</v>
      </c>
      <c r="W451" s="40">
        <f>SUMIF(Entrada_Dados_Ano_2012!$C$264:$C$501,D451,Entrada_Dados_Ano_2012!$AA$264:$AA$501)</f>
        <v>0</v>
      </c>
      <c r="X451" s="40">
        <f>SUMIF(Entrada_Dados_Ano_2012!$C$264:$C$501,D451,Entrada_Dados_Ano_2012!$AB$264:$AB$501)</f>
        <v>0</v>
      </c>
      <c r="Y451" s="40">
        <f>SUMIF(Entrada_Dados_Ano_2012!$C$264:$C$501,D451,Entrada_Dados_Ano_2012!$AC$264:$AC$501)</f>
        <v>0</v>
      </c>
      <c r="Z451" s="40">
        <f>SUMIF(Entrada_Dados_Ano_2012!$C$264:$C$501,D451,Entrada_Dados_Ano_2012!$AD$264:$AD$501)</f>
        <v>0</v>
      </c>
      <c r="AA451" s="40">
        <f>SUMIF(Entrada_Dados_Ano_2012!$C$264:$C$501,D451,Entrada_Dados_Ano_2012!$AE$264:$AE$501)</f>
        <v>0</v>
      </c>
      <c r="AB451" s="40">
        <f>SUMIF(Entrada_Dados_Ano_2012!$C$264:$C$501,D451,Entrada_Dados_Ano_2012!$AF$264:$AF$501)</f>
        <v>0</v>
      </c>
      <c r="AC451" s="40">
        <f>SUMIF(Entrada_Dados_Ano_2012!$C$264:$C$501,D451,Entrada_Dados_Ano_2012!$AG$264:$AG$501)</f>
        <v>0</v>
      </c>
      <c r="AD451" s="40">
        <f>SUMIF(Entrada_Dados_Ano_2012!$C$264:$C$501,D451,Entrada_Dados_Ano_2012!$AH$264:$AH$501)</f>
        <v>0</v>
      </c>
      <c r="AE451" s="40">
        <f>SUMIF(Entrada_Dados_Ano_2012!$C$264:$C$501,D451,Entrada_Dados_Ano_2012!$AI$264:$AI$501)</f>
        <v>0</v>
      </c>
      <c r="AF451" s="40">
        <f>SUMIF(Entrada_Dados_Ano_2012!$C$264:$C$501,D451,Entrada_Dados_Ano_2012!$AJ$264:$AJ$501)</f>
        <v>0</v>
      </c>
      <c r="AG451" s="40">
        <f>SUMIF(Entrada_Dados_Ano_2012!$C$264:$C$501,D451,Entrada_Dados_Ano_2012!$AK$264:$AK$501)</f>
        <v>0</v>
      </c>
      <c r="AH451" s="40">
        <f>SUMIF(Entrada_Dados_Ano_2012!$C$264:$C$501,D451,Entrada_Dados_Ano_2012!$AL$264:$AL$501)</f>
        <v>0</v>
      </c>
      <c r="AI451" s="40">
        <f>SUMIF(Entrada_Dados_Ano_2012!$C$264:$C$501,D451,Entrada_Dados_Ano_2012!$AM$264:$AM$501)</f>
        <v>0</v>
      </c>
      <c r="AJ451" s="145">
        <f>SUMIF(Entrada_Dados_Ano_2012!$C$264:$C$501,D451,Entrada_Dados_Ano_2012!$AN$264:$AN$501)</f>
        <v>0</v>
      </c>
      <c r="AK451" s="142">
        <f>SUMIF(Entrada_Dados_Ano_2012!$C$264:$C$501,D451,Entrada_Dados_Ano_2012!$AT$264:$AT$501)</f>
        <v>0</v>
      </c>
      <c r="AL451" s="40">
        <f>SUMIF(Entrada_Dados_Ano_2012!$C$264:$C$501,D451,Entrada_Dados_Ano_2012!$AU$264:$AU$501)</f>
        <v>0</v>
      </c>
      <c r="AM451" s="40">
        <f>SUMIF(Entrada_Dados_Ano_2012!$C$264:$C$501,D451,Entrada_Dados_Ano_2012!$AV$264:$AV$501)</f>
        <v>0</v>
      </c>
      <c r="AN451" s="40">
        <f>SUMIF(Entrada_Dados_Ano_2012!$C$264:$C$501,D451,Entrada_Dados_Ano_2012!$AW$264:$AW$501)</f>
        <v>0</v>
      </c>
      <c r="AO451" s="40">
        <f>SUMIF(Entrada_Dados_Ano_2012!$C$264:$C$501,D451,Entrada_Dados_Ano_2012!$AX$264:$AX$501)</f>
        <v>0</v>
      </c>
      <c r="AP451" s="40">
        <f>SUMIF(Entrada_Dados_Ano_2012!$C$264:$C$501,D451,Entrada_Dados_Ano_2012!$AY$264:$AY$501)</f>
        <v>0</v>
      </c>
      <c r="AQ451" s="40">
        <f>SUMIF(Entrada_Dados_Ano_2012!$C$264:$C$501,D451,Entrada_Dados_Ano_2012!$AZ$264:$AZ$501)</f>
        <v>0</v>
      </c>
      <c r="AR451" s="40">
        <f>SUMIF(Entrada_Dados_Ano_2012!$C$264:$C$501,D451,Entrada_Dados_Ano_2012!$BA$264:$BA$501)</f>
        <v>0</v>
      </c>
      <c r="AS451" s="40">
        <f>SUMIF(Entrada_Dados_Ano_2012!$C$264:$C$501,D451,Entrada_Dados_Ano_2012!$BB$264:$BB$501)</f>
        <v>0</v>
      </c>
      <c r="AT451" s="40">
        <f>SUMIF(Entrada_Dados_Ano_2012!$C$264:$C$501,D451,Entrada_Dados_Ano_2012!$BC$264:$BC$501)</f>
        <v>0</v>
      </c>
      <c r="AU451" s="40">
        <f>SUMIF(Entrada_Dados_Ano_2012!$C$264:$C$501,D451,Entrada_Dados_Ano_2012!$BD$264:$BD$501)</f>
        <v>0</v>
      </c>
      <c r="AV451" s="40">
        <f>SUMIF(Entrada_Dados_Ano_2012!$C$264:$C$501,D451,Entrada_Dados_Ano_2012!$BE$264:$BE$501)</f>
        <v>0</v>
      </c>
      <c r="AW451" s="40">
        <f>SUMIF(Entrada_Dados_Ano_2012!$C$264:$C$501,D451,Entrada_Dados_Ano_2012!$BF$264:$BF$501)</f>
        <v>0</v>
      </c>
      <c r="AX451" s="40">
        <f>SUMIF(Entrada_Dados_Ano_2012!$C$264:$C$501,D451,Entrada_Dados_Ano_2012!$BG$264:$BG$501)</f>
        <v>0</v>
      </c>
      <c r="AY451" s="40">
        <f>SUMIF(Entrada_Dados_Ano_2012!$C$264:$C$501,D451,Entrada_Dados_Ano_2012!$BH$264:$BH$501)</f>
        <v>0</v>
      </c>
      <c r="AZ451" s="40">
        <f>SUMIF(Entrada_Dados_Ano_2012!$C$264:$C$501,D451,Entrada_Dados_Ano_2012!$BI$264:$BI$501)</f>
        <v>0</v>
      </c>
      <c r="BA451" s="55"/>
    </row>
    <row r="452" spans="1:53" ht="12.75" customHeight="1" x14ac:dyDescent="0.2">
      <c r="A452" s="123"/>
      <c r="B452" s="124">
        <v>191</v>
      </c>
      <c r="C452" s="121" t="s">
        <v>457</v>
      </c>
      <c r="D452" s="126" t="s">
        <v>231</v>
      </c>
      <c r="E452" s="40">
        <f>SUMIF(Entrada_Dados_Ano_2012!$C$264:$C$501,D452,Entrada_Dados_Ano_2012!$D$264:$D$501)</f>
        <v>0</v>
      </c>
      <c r="F452" s="40">
        <f>SUMIF(Entrada_Dados_Ano_2012!$C$264:$C$501,D452,Entrada_Dados_Ano_2012!$E$264:$E$501)</f>
        <v>0</v>
      </c>
      <c r="G452" s="40">
        <f>SUMIF(Entrada_Dados_Ano_2012!$C$264:$C$501,D452,Entrada_Dados_Ano_2012!$F$264:$F$501)</f>
        <v>0</v>
      </c>
      <c r="H452" s="40">
        <f>SUMIF(Entrada_Dados_Ano_2012!$C$264:$C$501,D452,Entrada_Dados_Ano_2012!$G$264:$G$501)</f>
        <v>0</v>
      </c>
      <c r="I452" s="40">
        <f>SUMIF(Entrada_Dados_Ano_2012!$C$264:$C$501,D452,Entrada_Dados_Ano_2012!$H$264:$H$501)</f>
        <v>0</v>
      </c>
      <c r="J452" s="40">
        <f>SUMIF(Entrada_Dados_Ano_2012!$C$264:$C$501,D452,Entrada_Dados_Ano_2012!$I$264:$I$501)</f>
        <v>0</v>
      </c>
      <c r="K452" s="40">
        <f>SUMIF(Entrada_Dados_Ano_2012!$C$264:$C$501,D452,Entrada_Dados_Ano_2012!$J$264:$J$501)</f>
        <v>0</v>
      </c>
      <c r="L452" s="40">
        <f>SUMIF(Entrada_Dados_Ano_2012!$C$264:$C$501,D452,Entrada_Dados_Ano_2012!$K$264:$K$501)</f>
        <v>0</v>
      </c>
      <c r="M452" s="40">
        <f>SUMIF(Entrada_Dados_Ano_2012!$C$264:$C$501,D452,Entrada_Dados_Ano_2012!$L$264:$L$501)</f>
        <v>0</v>
      </c>
      <c r="N452" s="40">
        <f>SUMIF(Entrada_Dados_Ano_2012!$C$264:$C$501,D452,Entrada_Dados_Ano_2012!$M$264:$M$501)</f>
        <v>0</v>
      </c>
      <c r="O452" s="40">
        <f>SUMIF(Entrada_Dados_Ano_2012!$C$264:$C$501,D452,Entrada_Dados_Ano_2012!$N$264:$N$501)</f>
        <v>0</v>
      </c>
      <c r="P452" s="40">
        <f>SUMIF(Entrada_Dados_Ano_2012!$C$264:$C$501,D452,Entrada_Dados_Ano_2012!$O$264:$O$501)</f>
        <v>0</v>
      </c>
      <c r="Q452" s="40">
        <f>SUMIF(Entrada_Dados_Ano_2012!$C$264:$C$501,D452,Entrada_Dados_Ano_2012!$P$264:$P$501)</f>
        <v>0</v>
      </c>
      <c r="R452" s="40">
        <f>SUMIF(Entrada_Dados_Ano_2012!$C$264:$C$501,D452,Entrada_Dados_Ano_2012!$Q$264:$Q$501)</f>
        <v>0</v>
      </c>
      <c r="S452" s="40">
        <f>SUMIF(Entrada_Dados_Ano_2012!$C$264:$C$501,D452,Entrada_Dados_Ano_2012!$R$264:$R$501)</f>
        <v>0</v>
      </c>
      <c r="T452" s="145">
        <f>SUMIF(Entrada_Dados_Ano_2012!$C$264:$C$501,D452,Entrada_Dados_Ano_2012!$S$264:$S$501)</f>
        <v>0</v>
      </c>
      <c r="U452" s="142">
        <f>SUMIF(Entrada_Dados_Ano_2012!$C$264:$C$501,D452,Entrada_Dados_Ano_2012!$Y$264:$Y$501)</f>
        <v>0</v>
      </c>
      <c r="V452" s="40">
        <f>SUMIF(Entrada_Dados_Ano_2012!$C$264:$C$501,D452,Entrada_Dados_Ano_2012!$Z$264:$Z$501)</f>
        <v>0</v>
      </c>
      <c r="W452" s="40">
        <f>SUMIF(Entrada_Dados_Ano_2012!$C$264:$C$501,D452,Entrada_Dados_Ano_2012!$AA$264:$AA$501)</f>
        <v>0</v>
      </c>
      <c r="X452" s="40">
        <f>SUMIF(Entrada_Dados_Ano_2012!$C$264:$C$501,D452,Entrada_Dados_Ano_2012!$AB$264:$AB$501)</f>
        <v>0</v>
      </c>
      <c r="Y452" s="40">
        <f>SUMIF(Entrada_Dados_Ano_2012!$C$264:$C$501,D452,Entrada_Dados_Ano_2012!$AC$264:$AC$501)</f>
        <v>0</v>
      </c>
      <c r="Z452" s="40">
        <f>SUMIF(Entrada_Dados_Ano_2012!$C$264:$C$501,D452,Entrada_Dados_Ano_2012!$AD$264:$AD$501)</f>
        <v>0</v>
      </c>
      <c r="AA452" s="40">
        <f>SUMIF(Entrada_Dados_Ano_2012!$C$264:$C$501,D452,Entrada_Dados_Ano_2012!$AE$264:$AE$501)</f>
        <v>0</v>
      </c>
      <c r="AB452" s="40">
        <f>SUMIF(Entrada_Dados_Ano_2012!$C$264:$C$501,D452,Entrada_Dados_Ano_2012!$AF$264:$AF$501)</f>
        <v>0</v>
      </c>
      <c r="AC452" s="40">
        <f>SUMIF(Entrada_Dados_Ano_2012!$C$264:$C$501,D452,Entrada_Dados_Ano_2012!$AG$264:$AG$501)</f>
        <v>0</v>
      </c>
      <c r="AD452" s="40">
        <f>SUMIF(Entrada_Dados_Ano_2012!$C$264:$C$501,D452,Entrada_Dados_Ano_2012!$AH$264:$AH$501)</f>
        <v>0</v>
      </c>
      <c r="AE452" s="40">
        <f>SUMIF(Entrada_Dados_Ano_2012!$C$264:$C$501,D452,Entrada_Dados_Ano_2012!$AI$264:$AI$501)</f>
        <v>0</v>
      </c>
      <c r="AF452" s="40">
        <f>SUMIF(Entrada_Dados_Ano_2012!$C$264:$C$501,D452,Entrada_Dados_Ano_2012!$AJ$264:$AJ$501)</f>
        <v>0</v>
      </c>
      <c r="AG452" s="40">
        <f>SUMIF(Entrada_Dados_Ano_2012!$C$264:$C$501,D452,Entrada_Dados_Ano_2012!$AK$264:$AK$501)</f>
        <v>0</v>
      </c>
      <c r="AH452" s="40">
        <f>SUMIF(Entrada_Dados_Ano_2012!$C$264:$C$501,D452,Entrada_Dados_Ano_2012!$AL$264:$AL$501)</f>
        <v>0</v>
      </c>
      <c r="AI452" s="40">
        <f>SUMIF(Entrada_Dados_Ano_2012!$C$264:$C$501,D452,Entrada_Dados_Ano_2012!$AM$264:$AM$501)</f>
        <v>0</v>
      </c>
      <c r="AJ452" s="145">
        <f>SUMIF(Entrada_Dados_Ano_2012!$C$264:$C$501,D452,Entrada_Dados_Ano_2012!$AN$264:$AN$501)</f>
        <v>0</v>
      </c>
      <c r="AK452" s="142">
        <f>SUMIF(Entrada_Dados_Ano_2012!$C$264:$C$501,D452,Entrada_Dados_Ano_2012!$AT$264:$AT$501)</f>
        <v>0</v>
      </c>
      <c r="AL452" s="40">
        <f>SUMIF(Entrada_Dados_Ano_2012!$C$264:$C$501,D452,Entrada_Dados_Ano_2012!$AU$264:$AU$501)</f>
        <v>0</v>
      </c>
      <c r="AM452" s="40">
        <f>SUMIF(Entrada_Dados_Ano_2012!$C$264:$C$501,D452,Entrada_Dados_Ano_2012!$AV$264:$AV$501)</f>
        <v>0</v>
      </c>
      <c r="AN452" s="40">
        <f>SUMIF(Entrada_Dados_Ano_2012!$C$264:$C$501,D452,Entrada_Dados_Ano_2012!$AW$264:$AW$501)</f>
        <v>0</v>
      </c>
      <c r="AO452" s="40">
        <f>SUMIF(Entrada_Dados_Ano_2012!$C$264:$C$501,D452,Entrada_Dados_Ano_2012!$AX$264:$AX$501)</f>
        <v>0</v>
      </c>
      <c r="AP452" s="40">
        <f>SUMIF(Entrada_Dados_Ano_2012!$C$264:$C$501,D452,Entrada_Dados_Ano_2012!$AY$264:$AY$501)</f>
        <v>0</v>
      </c>
      <c r="AQ452" s="40">
        <f>SUMIF(Entrada_Dados_Ano_2012!$C$264:$C$501,D452,Entrada_Dados_Ano_2012!$AZ$264:$AZ$501)</f>
        <v>0</v>
      </c>
      <c r="AR452" s="40">
        <f>SUMIF(Entrada_Dados_Ano_2012!$C$264:$C$501,D452,Entrada_Dados_Ano_2012!$BA$264:$BA$501)</f>
        <v>0</v>
      </c>
      <c r="AS452" s="40">
        <f>SUMIF(Entrada_Dados_Ano_2012!$C$264:$C$501,D452,Entrada_Dados_Ano_2012!$BB$264:$BB$501)</f>
        <v>0</v>
      </c>
      <c r="AT452" s="40">
        <f>SUMIF(Entrada_Dados_Ano_2012!$C$264:$C$501,D452,Entrada_Dados_Ano_2012!$BC$264:$BC$501)</f>
        <v>0</v>
      </c>
      <c r="AU452" s="40">
        <f>SUMIF(Entrada_Dados_Ano_2012!$C$264:$C$501,D452,Entrada_Dados_Ano_2012!$BD$264:$BD$501)</f>
        <v>0</v>
      </c>
      <c r="AV452" s="40">
        <f>SUMIF(Entrada_Dados_Ano_2012!$C$264:$C$501,D452,Entrada_Dados_Ano_2012!$BE$264:$BE$501)</f>
        <v>0</v>
      </c>
      <c r="AW452" s="40">
        <f>SUMIF(Entrada_Dados_Ano_2012!$C$264:$C$501,D452,Entrada_Dados_Ano_2012!$BF$264:$BF$501)</f>
        <v>0</v>
      </c>
      <c r="AX452" s="40">
        <f>SUMIF(Entrada_Dados_Ano_2012!$C$264:$C$501,D452,Entrada_Dados_Ano_2012!$BG$264:$BG$501)</f>
        <v>0</v>
      </c>
      <c r="AY452" s="40">
        <f>SUMIF(Entrada_Dados_Ano_2012!$C$264:$C$501,D452,Entrada_Dados_Ano_2012!$BH$264:$BH$501)</f>
        <v>0</v>
      </c>
      <c r="AZ452" s="40">
        <f>SUMIF(Entrada_Dados_Ano_2012!$C$264:$C$501,D452,Entrada_Dados_Ano_2012!$BI$264:$BI$501)</f>
        <v>0</v>
      </c>
      <c r="BA452" s="55"/>
    </row>
    <row r="453" spans="1:53" ht="12.75" customHeight="1" x14ac:dyDescent="0.2">
      <c r="A453" s="123"/>
      <c r="B453" s="124">
        <v>192</v>
      </c>
      <c r="C453" s="121" t="s">
        <v>458</v>
      </c>
      <c r="D453" s="126" t="s">
        <v>232</v>
      </c>
      <c r="E453" s="40">
        <f>SUMIF(Entrada_Dados_Ano_2012!$C$264:$C$501,D453,Entrada_Dados_Ano_2012!$D$264:$D$501)</f>
        <v>0</v>
      </c>
      <c r="F453" s="40">
        <f>SUMIF(Entrada_Dados_Ano_2012!$C$264:$C$501,D453,Entrada_Dados_Ano_2012!$E$264:$E$501)</f>
        <v>0</v>
      </c>
      <c r="G453" s="40">
        <f>SUMIF(Entrada_Dados_Ano_2012!$C$264:$C$501,D453,Entrada_Dados_Ano_2012!$F$264:$F$501)</f>
        <v>0</v>
      </c>
      <c r="H453" s="40">
        <f>SUMIF(Entrada_Dados_Ano_2012!$C$264:$C$501,D453,Entrada_Dados_Ano_2012!$G$264:$G$501)</f>
        <v>0</v>
      </c>
      <c r="I453" s="40">
        <f>SUMIF(Entrada_Dados_Ano_2012!$C$264:$C$501,D453,Entrada_Dados_Ano_2012!$H$264:$H$501)</f>
        <v>0</v>
      </c>
      <c r="J453" s="40">
        <f>SUMIF(Entrada_Dados_Ano_2012!$C$264:$C$501,D453,Entrada_Dados_Ano_2012!$I$264:$I$501)</f>
        <v>0</v>
      </c>
      <c r="K453" s="40">
        <f>SUMIF(Entrada_Dados_Ano_2012!$C$264:$C$501,D453,Entrada_Dados_Ano_2012!$J$264:$J$501)</f>
        <v>0</v>
      </c>
      <c r="L453" s="40">
        <f>SUMIF(Entrada_Dados_Ano_2012!$C$264:$C$501,D453,Entrada_Dados_Ano_2012!$K$264:$K$501)</f>
        <v>0</v>
      </c>
      <c r="M453" s="40">
        <f>SUMIF(Entrada_Dados_Ano_2012!$C$264:$C$501,D453,Entrada_Dados_Ano_2012!$L$264:$L$501)</f>
        <v>0</v>
      </c>
      <c r="N453" s="40">
        <f>SUMIF(Entrada_Dados_Ano_2012!$C$264:$C$501,D453,Entrada_Dados_Ano_2012!$M$264:$M$501)</f>
        <v>0</v>
      </c>
      <c r="O453" s="40">
        <f>SUMIF(Entrada_Dados_Ano_2012!$C$264:$C$501,D453,Entrada_Dados_Ano_2012!$N$264:$N$501)</f>
        <v>0</v>
      </c>
      <c r="P453" s="40">
        <f>SUMIF(Entrada_Dados_Ano_2012!$C$264:$C$501,D453,Entrada_Dados_Ano_2012!$O$264:$O$501)</f>
        <v>0</v>
      </c>
      <c r="Q453" s="40">
        <f>SUMIF(Entrada_Dados_Ano_2012!$C$264:$C$501,D453,Entrada_Dados_Ano_2012!$P$264:$P$501)</f>
        <v>0</v>
      </c>
      <c r="R453" s="40">
        <f>SUMIF(Entrada_Dados_Ano_2012!$C$264:$C$501,D453,Entrada_Dados_Ano_2012!$Q$264:$Q$501)</f>
        <v>0</v>
      </c>
      <c r="S453" s="40">
        <f>SUMIF(Entrada_Dados_Ano_2012!$C$264:$C$501,D453,Entrada_Dados_Ano_2012!$R$264:$R$501)</f>
        <v>0</v>
      </c>
      <c r="T453" s="145">
        <f>SUMIF(Entrada_Dados_Ano_2012!$C$264:$C$501,D453,Entrada_Dados_Ano_2012!$S$264:$S$501)</f>
        <v>0</v>
      </c>
      <c r="U453" s="142">
        <f>SUMIF(Entrada_Dados_Ano_2012!$C$264:$C$501,D453,Entrada_Dados_Ano_2012!$Y$264:$Y$501)</f>
        <v>0</v>
      </c>
      <c r="V453" s="40">
        <f>SUMIF(Entrada_Dados_Ano_2012!$C$264:$C$501,D453,Entrada_Dados_Ano_2012!$Z$264:$Z$501)</f>
        <v>0</v>
      </c>
      <c r="W453" s="40">
        <f>SUMIF(Entrada_Dados_Ano_2012!$C$264:$C$501,D453,Entrada_Dados_Ano_2012!$AA$264:$AA$501)</f>
        <v>0</v>
      </c>
      <c r="X453" s="40">
        <f>SUMIF(Entrada_Dados_Ano_2012!$C$264:$C$501,D453,Entrada_Dados_Ano_2012!$AB$264:$AB$501)</f>
        <v>0</v>
      </c>
      <c r="Y453" s="40">
        <f>SUMIF(Entrada_Dados_Ano_2012!$C$264:$C$501,D453,Entrada_Dados_Ano_2012!$AC$264:$AC$501)</f>
        <v>0</v>
      </c>
      <c r="Z453" s="40">
        <f>SUMIF(Entrada_Dados_Ano_2012!$C$264:$C$501,D453,Entrada_Dados_Ano_2012!$AD$264:$AD$501)</f>
        <v>0</v>
      </c>
      <c r="AA453" s="40">
        <f>SUMIF(Entrada_Dados_Ano_2012!$C$264:$C$501,D453,Entrada_Dados_Ano_2012!$AE$264:$AE$501)</f>
        <v>0</v>
      </c>
      <c r="AB453" s="40">
        <f>SUMIF(Entrada_Dados_Ano_2012!$C$264:$C$501,D453,Entrada_Dados_Ano_2012!$AF$264:$AF$501)</f>
        <v>0</v>
      </c>
      <c r="AC453" s="40">
        <f>SUMIF(Entrada_Dados_Ano_2012!$C$264:$C$501,D453,Entrada_Dados_Ano_2012!$AG$264:$AG$501)</f>
        <v>0</v>
      </c>
      <c r="AD453" s="40">
        <f>SUMIF(Entrada_Dados_Ano_2012!$C$264:$C$501,D453,Entrada_Dados_Ano_2012!$AH$264:$AH$501)</f>
        <v>0</v>
      </c>
      <c r="AE453" s="40">
        <f>SUMIF(Entrada_Dados_Ano_2012!$C$264:$C$501,D453,Entrada_Dados_Ano_2012!$AI$264:$AI$501)</f>
        <v>0</v>
      </c>
      <c r="AF453" s="40">
        <f>SUMIF(Entrada_Dados_Ano_2012!$C$264:$C$501,D453,Entrada_Dados_Ano_2012!$AJ$264:$AJ$501)</f>
        <v>0</v>
      </c>
      <c r="AG453" s="40">
        <f>SUMIF(Entrada_Dados_Ano_2012!$C$264:$C$501,D453,Entrada_Dados_Ano_2012!$AK$264:$AK$501)</f>
        <v>0</v>
      </c>
      <c r="AH453" s="40">
        <f>SUMIF(Entrada_Dados_Ano_2012!$C$264:$C$501,D453,Entrada_Dados_Ano_2012!$AL$264:$AL$501)</f>
        <v>0</v>
      </c>
      <c r="AI453" s="40">
        <f>SUMIF(Entrada_Dados_Ano_2012!$C$264:$C$501,D453,Entrada_Dados_Ano_2012!$AM$264:$AM$501)</f>
        <v>0</v>
      </c>
      <c r="AJ453" s="145">
        <f>SUMIF(Entrada_Dados_Ano_2012!$C$264:$C$501,D453,Entrada_Dados_Ano_2012!$AN$264:$AN$501)</f>
        <v>0</v>
      </c>
      <c r="AK453" s="142">
        <f>SUMIF(Entrada_Dados_Ano_2012!$C$264:$C$501,D453,Entrada_Dados_Ano_2012!$AT$264:$AT$501)</f>
        <v>0</v>
      </c>
      <c r="AL453" s="40">
        <f>SUMIF(Entrada_Dados_Ano_2012!$C$264:$C$501,D453,Entrada_Dados_Ano_2012!$AU$264:$AU$501)</f>
        <v>0</v>
      </c>
      <c r="AM453" s="40">
        <f>SUMIF(Entrada_Dados_Ano_2012!$C$264:$C$501,D453,Entrada_Dados_Ano_2012!$AV$264:$AV$501)</f>
        <v>0</v>
      </c>
      <c r="AN453" s="40">
        <f>SUMIF(Entrada_Dados_Ano_2012!$C$264:$C$501,D453,Entrada_Dados_Ano_2012!$AW$264:$AW$501)</f>
        <v>0</v>
      </c>
      <c r="AO453" s="40">
        <f>SUMIF(Entrada_Dados_Ano_2012!$C$264:$C$501,D453,Entrada_Dados_Ano_2012!$AX$264:$AX$501)</f>
        <v>0</v>
      </c>
      <c r="AP453" s="40">
        <f>SUMIF(Entrada_Dados_Ano_2012!$C$264:$C$501,D453,Entrada_Dados_Ano_2012!$AY$264:$AY$501)</f>
        <v>0</v>
      </c>
      <c r="AQ453" s="40">
        <f>SUMIF(Entrada_Dados_Ano_2012!$C$264:$C$501,D453,Entrada_Dados_Ano_2012!$AZ$264:$AZ$501)</f>
        <v>0</v>
      </c>
      <c r="AR453" s="40">
        <f>SUMIF(Entrada_Dados_Ano_2012!$C$264:$C$501,D453,Entrada_Dados_Ano_2012!$BA$264:$BA$501)</f>
        <v>0</v>
      </c>
      <c r="AS453" s="40">
        <f>SUMIF(Entrada_Dados_Ano_2012!$C$264:$C$501,D453,Entrada_Dados_Ano_2012!$BB$264:$BB$501)</f>
        <v>0</v>
      </c>
      <c r="AT453" s="40">
        <f>SUMIF(Entrada_Dados_Ano_2012!$C$264:$C$501,D453,Entrada_Dados_Ano_2012!$BC$264:$BC$501)</f>
        <v>0</v>
      </c>
      <c r="AU453" s="40">
        <f>SUMIF(Entrada_Dados_Ano_2012!$C$264:$C$501,D453,Entrada_Dados_Ano_2012!$BD$264:$BD$501)</f>
        <v>0</v>
      </c>
      <c r="AV453" s="40">
        <f>SUMIF(Entrada_Dados_Ano_2012!$C$264:$C$501,D453,Entrada_Dados_Ano_2012!$BE$264:$BE$501)</f>
        <v>0</v>
      </c>
      <c r="AW453" s="40">
        <f>SUMIF(Entrada_Dados_Ano_2012!$C$264:$C$501,D453,Entrada_Dados_Ano_2012!$BF$264:$BF$501)</f>
        <v>0</v>
      </c>
      <c r="AX453" s="40">
        <f>SUMIF(Entrada_Dados_Ano_2012!$C$264:$C$501,D453,Entrada_Dados_Ano_2012!$BG$264:$BG$501)</f>
        <v>0</v>
      </c>
      <c r="AY453" s="40">
        <f>SUMIF(Entrada_Dados_Ano_2012!$C$264:$C$501,D453,Entrada_Dados_Ano_2012!$BH$264:$BH$501)</f>
        <v>0</v>
      </c>
      <c r="AZ453" s="40">
        <f>SUMIF(Entrada_Dados_Ano_2012!$C$264:$C$501,D453,Entrada_Dados_Ano_2012!$BI$264:$BI$501)</f>
        <v>0</v>
      </c>
      <c r="BA453" s="55"/>
    </row>
    <row r="454" spans="1:53" ht="12.75" customHeight="1" x14ac:dyDescent="0.2">
      <c r="A454" s="123"/>
      <c r="B454" s="124">
        <v>193</v>
      </c>
      <c r="C454" s="121" t="s">
        <v>459</v>
      </c>
      <c r="D454" s="126" t="s">
        <v>233</v>
      </c>
      <c r="E454" s="40">
        <f>SUMIF(Entrada_Dados_Ano_2012!$C$264:$C$501,D454,Entrada_Dados_Ano_2012!$D$264:$D$501)</f>
        <v>0</v>
      </c>
      <c r="F454" s="40">
        <f>SUMIF(Entrada_Dados_Ano_2012!$C$264:$C$501,D454,Entrada_Dados_Ano_2012!$E$264:$E$501)</f>
        <v>0</v>
      </c>
      <c r="G454" s="40">
        <f>SUMIF(Entrada_Dados_Ano_2012!$C$264:$C$501,D454,Entrada_Dados_Ano_2012!$F$264:$F$501)</f>
        <v>0</v>
      </c>
      <c r="H454" s="40">
        <f>SUMIF(Entrada_Dados_Ano_2012!$C$264:$C$501,D454,Entrada_Dados_Ano_2012!$G$264:$G$501)</f>
        <v>0</v>
      </c>
      <c r="I454" s="40">
        <f>SUMIF(Entrada_Dados_Ano_2012!$C$264:$C$501,D454,Entrada_Dados_Ano_2012!$H$264:$H$501)</f>
        <v>0</v>
      </c>
      <c r="J454" s="40">
        <f>SUMIF(Entrada_Dados_Ano_2012!$C$264:$C$501,D454,Entrada_Dados_Ano_2012!$I$264:$I$501)</f>
        <v>0</v>
      </c>
      <c r="K454" s="40">
        <f>SUMIF(Entrada_Dados_Ano_2012!$C$264:$C$501,D454,Entrada_Dados_Ano_2012!$J$264:$J$501)</f>
        <v>0</v>
      </c>
      <c r="L454" s="40">
        <f>SUMIF(Entrada_Dados_Ano_2012!$C$264:$C$501,D454,Entrada_Dados_Ano_2012!$K$264:$K$501)</f>
        <v>0</v>
      </c>
      <c r="M454" s="40">
        <f>SUMIF(Entrada_Dados_Ano_2012!$C$264:$C$501,D454,Entrada_Dados_Ano_2012!$L$264:$L$501)</f>
        <v>0</v>
      </c>
      <c r="N454" s="40">
        <f>SUMIF(Entrada_Dados_Ano_2012!$C$264:$C$501,D454,Entrada_Dados_Ano_2012!$M$264:$M$501)</f>
        <v>0</v>
      </c>
      <c r="O454" s="40">
        <f>SUMIF(Entrada_Dados_Ano_2012!$C$264:$C$501,D454,Entrada_Dados_Ano_2012!$N$264:$N$501)</f>
        <v>0</v>
      </c>
      <c r="P454" s="40">
        <f>SUMIF(Entrada_Dados_Ano_2012!$C$264:$C$501,D454,Entrada_Dados_Ano_2012!$O$264:$O$501)</f>
        <v>0</v>
      </c>
      <c r="Q454" s="40">
        <f>SUMIF(Entrada_Dados_Ano_2012!$C$264:$C$501,D454,Entrada_Dados_Ano_2012!$P$264:$P$501)</f>
        <v>0</v>
      </c>
      <c r="R454" s="40">
        <f>SUMIF(Entrada_Dados_Ano_2012!$C$264:$C$501,D454,Entrada_Dados_Ano_2012!$Q$264:$Q$501)</f>
        <v>0</v>
      </c>
      <c r="S454" s="40">
        <f>SUMIF(Entrada_Dados_Ano_2012!$C$264:$C$501,D454,Entrada_Dados_Ano_2012!$R$264:$R$501)</f>
        <v>0</v>
      </c>
      <c r="T454" s="145">
        <f>SUMIF(Entrada_Dados_Ano_2012!$C$264:$C$501,D454,Entrada_Dados_Ano_2012!$S$264:$S$501)</f>
        <v>0</v>
      </c>
      <c r="U454" s="142">
        <f>SUMIF(Entrada_Dados_Ano_2012!$C$264:$C$501,D454,Entrada_Dados_Ano_2012!$Y$264:$Y$501)</f>
        <v>0</v>
      </c>
      <c r="V454" s="40">
        <f>SUMIF(Entrada_Dados_Ano_2012!$C$264:$C$501,D454,Entrada_Dados_Ano_2012!$Z$264:$Z$501)</f>
        <v>0</v>
      </c>
      <c r="W454" s="40">
        <f>SUMIF(Entrada_Dados_Ano_2012!$C$264:$C$501,D454,Entrada_Dados_Ano_2012!$AA$264:$AA$501)</f>
        <v>0</v>
      </c>
      <c r="X454" s="40">
        <f>SUMIF(Entrada_Dados_Ano_2012!$C$264:$C$501,D454,Entrada_Dados_Ano_2012!$AB$264:$AB$501)</f>
        <v>0</v>
      </c>
      <c r="Y454" s="40">
        <f>SUMIF(Entrada_Dados_Ano_2012!$C$264:$C$501,D454,Entrada_Dados_Ano_2012!$AC$264:$AC$501)</f>
        <v>0</v>
      </c>
      <c r="Z454" s="40">
        <f>SUMIF(Entrada_Dados_Ano_2012!$C$264:$C$501,D454,Entrada_Dados_Ano_2012!$AD$264:$AD$501)</f>
        <v>0</v>
      </c>
      <c r="AA454" s="40">
        <f>SUMIF(Entrada_Dados_Ano_2012!$C$264:$C$501,D454,Entrada_Dados_Ano_2012!$AE$264:$AE$501)</f>
        <v>0</v>
      </c>
      <c r="AB454" s="40">
        <f>SUMIF(Entrada_Dados_Ano_2012!$C$264:$C$501,D454,Entrada_Dados_Ano_2012!$AF$264:$AF$501)</f>
        <v>0</v>
      </c>
      <c r="AC454" s="40">
        <f>SUMIF(Entrada_Dados_Ano_2012!$C$264:$C$501,D454,Entrada_Dados_Ano_2012!$AG$264:$AG$501)</f>
        <v>0</v>
      </c>
      <c r="AD454" s="40">
        <f>SUMIF(Entrada_Dados_Ano_2012!$C$264:$C$501,D454,Entrada_Dados_Ano_2012!$AH$264:$AH$501)</f>
        <v>0</v>
      </c>
      <c r="AE454" s="40">
        <f>SUMIF(Entrada_Dados_Ano_2012!$C$264:$C$501,D454,Entrada_Dados_Ano_2012!$AI$264:$AI$501)</f>
        <v>0</v>
      </c>
      <c r="AF454" s="40">
        <f>SUMIF(Entrada_Dados_Ano_2012!$C$264:$C$501,D454,Entrada_Dados_Ano_2012!$AJ$264:$AJ$501)</f>
        <v>0</v>
      </c>
      <c r="AG454" s="40">
        <f>SUMIF(Entrada_Dados_Ano_2012!$C$264:$C$501,D454,Entrada_Dados_Ano_2012!$AK$264:$AK$501)</f>
        <v>0</v>
      </c>
      <c r="AH454" s="40">
        <f>SUMIF(Entrada_Dados_Ano_2012!$C$264:$C$501,D454,Entrada_Dados_Ano_2012!$AL$264:$AL$501)</f>
        <v>0</v>
      </c>
      <c r="AI454" s="40">
        <f>SUMIF(Entrada_Dados_Ano_2012!$C$264:$C$501,D454,Entrada_Dados_Ano_2012!$AM$264:$AM$501)</f>
        <v>0</v>
      </c>
      <c r="AJ454" s="145">
        <f>SUMIF(Entrada_Dados_Ano_2012!$C$264:$C$501,D454,Entrada_Dados_Ano_2012!$AN$264:$AN$501)</f>
        <v>0</v>
      </c>
      <c r="AK454" s="142">
        <f>SUMIF(Entrada_Dados_Ano_2012!$C$264:$C$501,D454,Entrada_Dados_Ano_2012!$AT$264:$AT$501)</f>
        <v>0</v>
      </c>
      <c r="AL454" s="40">
        <f>SUMIF(Entrada_Dados_Ano_2012!$C$264:$C$501,D454,Entrada_Dados_Ano_2012!$AU$264:$AU$501)</f>
        <v>0</v>
      </c>
      <c r="AM454" s="40">
        <f>SUMIF(Entrada_Dados_Ano_2012!$C$264:$C$501,D454,Entrada_Dados_Ano_2012!$AV$264:$AV$501)</f>
        <v>0</v>
      </c>
      <c r="AN454" s="40">
        <f>SUMIF(Entrada_Dados_Ano_2012!$C$264:$C$501,D454,Entrada_Dados_Ano_2012!$AW$264:$AW$501)</f>
        <v>0</v>
      </c>
      <c r="AO454" s="40">
        <f>SUMIF(Entrada_Dados_Ano_2012!$C$264:$C$501,D454,Entrada_Dados_Ano_2012!$AX$264:$AX$501)</f>
        <v>0</v>
      </c>
      <c r="AP454" s="40">
        <f>SUMIF(Entrada_Dados_Ano_2012!$C$264:$C$501,D454,Entrada_Dados_Ano_2012!$AY$264:$AY$501)</f>
        <v>0</v>
      </c>
      <c r="AQ454" s="40">
        <f>SUMIF(Entrada_Dados_Ano_2012!$C$264:$C$501,D454,Entrada_Dados_Ano_2012!$AZ$264:$AZ$501)</f>
        <v>0</v>
      </c>
      <c r="AR454" s="40">
        <f>SUMIF(Entrada_Dados_Ano_2012!$C$264:$C$501,D454,Entrada_Dados_Ano_2012!$BA$264:$BA$501)</f>
        <v>0</v>
      </c>
      <c r="AS454" s="40">
        <f>SUMIF(Entrada_Dados_Ano_2012!$C$264:$C$501,D454,Entrada_Dados_Ano_2012!$BB$264:$BB$501)</f>
        <v>0</v>
      </c>
      <c r="AT454" s="40">
        <f>SUMIF(Entrada_Dados_Ano_2012!$C$264:$C$501,D454,Entrada_Dados_Ano_2012!$BC$264:$BC$501)</f>
        <v>0</v>
      </c>
      <c r="AU454" s="40">
        <f>SUMIF(Entrada_Dados_Ano_2012!$C$264:$C$501,D454,Entrada_Dados_Ano_2012!$BD$264:$BD$501)</f>
        <v>0</v>
      </c>
      <c r="AV454" s="40">
        <f>SUMIF(Entrada_Dados_Ano_2012!$C$264:$C$501,D454,Entrada_Dados_Ano_2012!$BE$264:$BE$501)</f>
        <v>0</v>
      </c>
      <c r="AW454" s="40">
        <f>SUMIF(Entrada_Dados_Ano_2012!$C$264:$C$501,D454,Entrada_Dados_Ano_2012!$BF$264:$BF$501)</f>
        <v>0</v>
      </c>
      <c r="AX454" s="40">
        <f>SUMIF(Entrada_Dados_Ano_2012!$C$264:$C$501,D454,Entrada_Dados_Ano_2012!$BG$264:$BG$501)</f>
        <v>0</v>
      </c>
      <c r="AY454" s="40">
        <f>SUMIF(Entrada_Dados_Ano_2012!$C$264:$C$501,D454,Entrada_Dados_Ano_2012!$BH$264:$BH$501)</f>
        <v>0</v>
      </c>
      <c r="AZ454" s="40">
        <f>SUMIF(Entrada_Dados_Ano_2012!$C$264:$C$501,D454,Entrada_Dados_Ano_2012!$BI$264:$BI$501)</f>
        <v>0</v>
      </c>
      <c r="BA454" s="55"/>
    </row>
    <row r="455" spans="1:53" ht="12.75" customHeight="1" x14ac:dyDescent="0.2">
      <c r="A455" s="123"/>
      <c r="B455" s="124">
        <v>194</v>
      </c>
      <c r="C455" s="121" t="s">
        <v>460</v>
      </c>
      <c r="D455" s="126" t="s">
        <v>234</v>
      </c>
      <c r="E455" s="40">
        <f>SUMIF(Entrada_Dados_Ano_2012!$C$264:$C$501,D455,Entrada_Dados_Ano_2012!$D$264:$D$501)</f>
        <v>0</v>
      </c>
      <c r="F455" s="40">
        <f>SUMIF(Entrada_Dados_Ano_2012!$C$264:$C$501,D455,Entrada_Dados_Ano_2012!$E$264:$E$501)</f>
        <v>0</v>
      </c>
      <c r="G455" s="40">
        <f>SUMIF(Entrada_Dados_Ano_2012!$C$264:$C$501,D455,Entrada_Dados_Ano_2012!$F$264:$F$501)</f>
        <v>0</v>
      </c>
      <c r="H455" s="40">
        <f>SUMIF(Entrada_Dados_Ano_2012!$C$264:$C$501,D455,Entrada_Dados_Ano_2012!$G$264:$G$501)</f>
        <v>0</v>
      </c>
      <c r="I455" s="40">
        <f>SUMIF(Entrada_Dados_Ano_2012!$C$264:$C$501,D455,Entrada_Dados_Ano_2012!$H$264:$H$501)</f>
        <v>0</v>
      </c>
      <c r="J455" s="40">
        <f>SUMIF(Entrada_Dados_Ano_2012!$C$264:$C$501,D455,Entrada_Dados_Ano_2012!$I$264:$I$501)</f>
        <v>0</v>
      </c>
      <c r="K455" s="40">
        <f>SUMIF(Entrada_Dados_Ano_2012!$C$264:$C$501,D455,Entrada_Dados_Ano_2012!$J$264:$J$501)</f>
        <v>0</v>
      </c>
      <c r="L455" s="40">
        <f>SUMIF(Entrada_Dados_Ano_2012!$C$264:$C$501,D455,Entrada_Dados_Ano_2012!$K$264:$K$501)</f>
        <v>0</v>
      </c>
      <c r="M455" s="40">
        <f>SUMIF(Entrada_Dados_Ano_2012!$C$264:$C$501,D455,Entrada_Dados_Ano_2012!$L$264:$L$501)</f>
        <v>0</v>
      </c>
      <c r="N455" s="40">
        <f>SUMIF(Entrada_Dados_Ano_2012!$C$264:$C$501,D455,Entrada_Dados_Ano_2012!$M$264:$M$501)</f>
        <v>0</v>
      </c>
      <c r="O455" s="40">
        <f>SUMIF(Entrada_Dados_Ano_2012!$C$264:$C$501,D455,Entrada_Dados_Ano_2012!$N$264:$N$501)</f>
        <v>0</v>
      </c>
      <c r="P455" s="40">
        <f>SUMIF(Entrada_Dados_Ano_2012!$C$264:$C$501,D455,Entrada_Dados_Ano_2012!$O$264:$O$501)</f>
        <v>0</v>
      </c>
      <c r="Q455" s="40">
        <f>SUMIF(Entrada_Dados_Ano_2012!$C$264:$C$501,D455,Entrada_Dados_Ano_2012!$P$264:$P$501)</f>
        <v>0</v>
      </c>
      <c r="R455" s="40">
        <f>SUMIF(Entrada_Dados_Ano_2012!$C$264:$C$501,D455,Entrada_Dados_Ano_2012!$Q$264:$Q$501)</f>
        <v>0</v>
      </c>
      <c r="S455" s="40">
        <f>SUMIF(Entrada_Dados_Ano_2012!$C$264:$C$501,D455,Entrada_Dados_Ano_2012!$R$264:$R$501)</f>
        <v>0</v>
      </c>
      <c r="T455" s="145">
        <f>SUMIF(Entrada_Dados_Ano_2012!$C$264:$C$501,D455,Entrada_Dados_Ano_2012!$S$264:$S$501)</f>
        <v>0</v>
      </c>
      <c r="U455" s="142">
        <f>SUMIF(Entrada_Dados_Ano_2012!$C$264:$C$501,D455,Entrada_Dados_Ano_2012!$Y$264:$Y$501)</f>
        <v>0</v>
      </c>
      <c r="V455" s="40">
        <f>SUMIF(Entrada_Dados_Ano_2012!$C$264:$C$501,D455,Entrada_Dados_Ano_2012!$Z$264:$Z$501)</f>
        <v>0</v>
      </c>
      <c r="W455" s="40">
        <f>SUMIF(Entrada_Dados_Ano_2012!$C$264:$C$501,D455,Entrada_Dados_Ano_2012!$AA$264:$AA$501)</f>
        <v>0</v>
      </c>
      <c r="X455" s="40">
        <f>SUMIF(Entrada_Dados_Ano_2012!$C$264:$C$501,D455,Entrada_Dados_Ano_2012!$AB$264:$AB$501)</f>
        <v>0</v>
      </c>
      <c r="Y455" s="40">
        <f>SUMIF(Entrada_Dados_Ano_2012!$C$264:$C$501,D455,Entrada_Dados_Ano_2012!$AC$264:$AC$501)</f>
        <v>0</v>
      </c>
      <c r="Z455" s="40">
        <f>SUMIF(Entrada_Dados_Ano_2012!$C$264:$C$501,D455,Entrada_Dados_Ano_2012!$AD$264:$AD$501)</f>
        <v>0</v>
      </c>
      <c r="AA455" s="40">
        <f>SUMIF(Entrada_Dados_Ano_2012!$C$264:$C$501,D455,Entrada_Dados_Ano_2012!$AE$264:$AE$501)</f>
        <v>0</v>
      </c>
      <c r="AB455" s="40">
        <f>SUMIF(Entrada_Dados_Ano_2012!$C$264:$C$501,D455,Entrada_Dados_Ano_2012!$AF$264:$AF$501)</f>
        <v>0</v>
      </c>
      <c r="AC455" s="40">
        <f>SUMIF(Entrada_Dados_Ano_2012!$C$264:$C$501,D455,Entrada_Dados_Ano_2012!$AG$264:$AG$501)</f>
        <v>0</v>
      </c>
      <c r="AD455" s="40">
        <f>SUMIF(Entrada_Dados_Ano_2012!$C$264:$C$501,D455,Entrada_Dados_Ano_2012!$AH$264:$AH$501)</f>
        <v>0</v>
      </c>
      <c r="AE455" s="40">
        <f>SUMIF(Entrada_Dados_Ano_2012!$C$264:$C$501,D455,Entrada_Dados_Ano_2012!$AI$264:$AI$501)</f>
        <v>0</v>
      </c>
      <c r="AF455" s="40">
        <f>SUMIF(Entrada_Dados_Ano_2012!$C$264:$C$501,D455,Entrada_Dados_Ano_2012!$AJ$264:$AJ$501)</f>
        <v>0</v>
      </c>
      <c r="AG455" s="40">
        <f>SUMIF(Entrada_Dados_Ano_2012!$C$264:$C$501,D455,Entrada_Dados_Ano_2012!$AK$264:$AK$501)</f>
        <v>0</v>
      </c>
      <c r="AH455" s="40">
        <f>SUMIF(Entrada_Dados_Ano_2012!$C$264:$C$501,D455,Entrada_Dados_Ano_2012!$AL$264:$AL$501)</f>
        <v>0</v>
      </c>
      <c r="AI455" s="40">
        <f>SUMIF(Entrada_Dados_Ano_2012!$C$264:$C$501,D455,Entrada_Dados_Ano_2012!$AM$264:$AM$501)</f>
        <v>0</v>
      </c>
      <c r="AJ455" s="145">
        <f>SUMIF(Entrada_Dados_Ano_2012!$C$264:$C$501,D455,Entrada_Dados_Ano_2012!$AN$264:$AN$501)</f>
        <v>0</v>
      </c>
      <c r="AK455" s="142">
        <f>SUMIF(Entrada_Dados_Ano_2012!$C$264:$C$501,D455,Entrada_Dados_Ano_2012!$AT$264:$AT$501)</f>
        <v>0</v>
      </c>
      <c r="AL455" s="40">
        <f>SUMIF(Entrada_Dados_Ano_2012!$C$264:$C$501,D455,Entrada_Dados_Ano_2012!$AU$264:$AU$501)</f>
        <v>0</v>
      </c>
      <c r="AM455" s="40">
        <f>SUMIF(Entrada_Dados_Ano_2012!$C$264:$C$501,D455,Entrada_Dados_Ano_2012!$AV$264:$AV$501)</f>
        <v>0</v>
      </c>
      <c r="AN455" s="40">
        <f>SUMIF(Entrada_Dados_Ano_2012!$C$264:$C$501,D455,Entrada_Dados_Ano_2012!$AW$264:$AW$501)</f>
        <v>0</v>
      </c>
      <c r="AO455" s="40">
        <f>SUMIF(Entrada_Dados_Ano_2012!$C$264:$C$501,D455,Entrada_Dados_Ano_2012!$AX$264:$AX$501)</f>
        <v>0</v>
      </c>
      <c r="AP455" s="40">
        <f>SUMIF(Entrada_Dados_Ano_2012!$C$264:$C$501,D455,Entrada_Dados_Ano_2012!$AY$264:$AY$501)</f>
        <v>0</v>
      </c>
      <c r="AQ455" s="40">
        <f>SUMIF(Entrada_Dados_Ano_2012!$C$264:$C$501,D455,Entrada_Dados_Ano_2012!$AZ$264:$AZ$501)</f>
        <v>0</v>
      </c>
      <c r="AR455" s="40">
        <f>SUMIF(Entrada_Dados_Ano_2012!$C$264:$C$501,D455,Entrada_Dados_Ano_2012!$BA$264:$BA$501)</f>
        <v>0</v>
      </c>
      <c r="AS455" s="40">
        <f>SUMIF(Entrada_Dados_Ano_2012!$C$264:$C$501,D455,Entrada_Dados_Ano_2012!$BB$264:$BB$501)</f>
        <v>0</v>
      </c>
      <c r="AT455" s="40">
        <f>SUMIF(Entrada_Dados_Ano_2012!$C$264:$C$501,D455,Entrada_Dados_Ano_2012!$BC$264:$BC$501)</f>
        <v>0</v>
      </c>
      <c r="AU455" s="40">
        <f>SUMIF(Entrada_Dados_Ano_2012!$C$264:$C$501,D455,Entrada_Dados_Ano_2012!$BD$264:$BD$501)</f>
        <v>0</v>
      </c>
      <c r="AV455" s="40">
        <f>SUMIF(Entrada_Dados_Ano_2012!$C$264:$C$501,D455,Entrada_Dados_Ano_2012!$BE$264:$BE$501)</f>
        <v>0</v>
      </c>
      <c r="AW455" s="40">
        <f>SUMIF(Entrada_Dados_Ano_2012!$C$264:$C$501,D455,Entrada_Dados_Ano_2012!$BF$264:$BF$501)</f>
        <v>0</v>
      </c>
      <c r="AX455" s="40">
        <f>SUMIF(Entrada_Dados_Ano_2012!$C$264:$C$501,D455,Entrada_Dados_Ano_2012!$BG$264:$BG$501)</f>
        <v>0</v>
      </c>
      <c r="AY455" s="40">
        <f>SUMIF(Entrada_Dados_Ano_2012!$C$264:$C$501,D455,Entrada_Dados_Ano_2012!$BH$264:$BH$501)</f>
        <v>0</v>
      </c>
      <c r="AZ455" s="40">
        <f>SUMIF(Entrada_Dados_Ano_2012!$C$264:$C$501,D455,Entrada_Dados_Ano_2012!$BI$264:$BI$501)</f>
        <v>0</v>
      </c>
      <c r="BA455" s="55"/>
    </row>
    <row r="456" spans="1:53" ht="12.75" customHeight="1" x14ac:dyDescent="0.2">
      <c r="A456" s="123"/>
      <c r="B456" s="124">
        <v>195</v>
      </c>
      <c r="C456" s="121" t="s">
        <v>44</v>
      </c>
      <c r="D456" s="126" t="s">
        <v>40</v>
      </c>
      <c r="E456" s="40">
        <f>SUMIF(Entrada_Dados_Ano_2012!$C$264:$C$501,D456,Entrada_Dados_Ano_2012!$D$264:$D$501)</f>
        <v>0</v>
      </c>
      <c r="F456" s="40">
        <f>SUMIF(Entrada_Dados_Ano_2012!$C$264:$C$501,D456,Entrada_Dados_Ano_2012!$E$264:$E$501)</f>
        <v>0</v>
      </c>
      <c r="G456" s="40">
        <f>SUMIF(Entrada_Dados_Ano_2012!$C$264:$C$501,D456,Entrada_Dados_Ano_2012!$F$264:$F$501)</f>
        <v>0</v>
      </c>
      <c r="H456" s="40">
        <f>SUMIF(Entrada_Dados_Ano_2012!$C$264:$C$501,D456,Entrada_Dados_Ano_2012!$G$264:$G$501)</f>
        <v>0</v>
      </c>
      <c r="I456" s="40">
        <f>SUMIF(Entrada_Dados_Ano_2012!$C$264:$C$501,D456,Entrada_Dados_Ano_2012!$H$264:$H$501)</f>
        <v>0</v>
      </c>
      <c r="J456" s="40">
        <f>SUMIF(Entrada_Dados_Ano_2012!$C$264:$C$501,D456,Entrada_Dados_Ano_2012!$I$264:$I$501)</f>
        <v>0</v>
      </c>
      <c r="K456" s="40">
        <f>SUMIF(Entrada_Dados_Ano_2012!$C$264:$C$501,D456,Entrada_Dados_Ano_2012!$J$264:$J$501)</f>
        <v>0</v>
      </c>
      <c r="L456" s="40">
        <f>SUMIF(Entrada_Dados_Ano_2012!$C$264:$C$501,D456,Entrada_Dados_Ano_2012!$K$264:$K$501)</f>
        <v>0</v>
      </c>
      <c r="M456" s="40">
        <f>SUMIF(Entrada_Dados_Ano_2012!$C$264:$C$501,D456,Entrada_Dados_Ano_2012!$L$264:$L$501)</f>
        <v>0</v>
      </c>
      <c r="N456" s="40">
        <f>SUMIF(Entrada_Dados_Ano_2012!$C$264:$C$501,D456,Entrada_Dados_Ano_2012!$M$264:$M$501)</f>
        <v>0</v>
      </c>
      <c r="O456" s="40">
        <f>SUMIF(Entrada_Dados_Ano_2012!$C$264:$C$501,D456,Entrada_Dados_Ano_2012!$N$264:$N$501)</f>
        <v>0</v>
      </c>
      <c r="P456" s="40">
        <f>SUMIF(Entrada_Dados_Ano_2012!$C$264:$C$501,D456,Entrada_Dados_Ano_2012!$O$264:$O$501)</f>
        <v>0</v>
      </c>
      <c r="Q456" s="40">
        <f>SUMIF(Entrada_Dados_Ano_2012!$C$264:$C$501,D456,Entrada_Dados_Ano_2012!$P$264:$P$501)</f>
        <v>0</v>
      </c>
      <c r="R456" s="40">
        <f>SUMIF(Entrada_Dados_Ano_2012!$C$264:$C$501,D456,Entrada_Dados_Ano_2012!$Q$264:$Q$501)</f>
        <v>0</v>
      </c>
      <c r="S456" s="40">
        <f>SUMIF(Entrada_Dados_Ano_2012!$C$264:$C$501,D456,Entrada_Dados_Ano_2012!$R$264:$R$501)</f>
        <v>0</v>
      </c>
      <c r="T456" s="145">
        <f>SUMIF(Entrada_Dados_Ano_2012!$C$264:$C$501,D456,Entrada_Dados_Ano_2012!$S$264:$S$501)</f>
        <v>0</v>
      </c>
      <c r="U456" s="142">
        <f>SUMIF(Entrada_Dados_Ano_2012!$C$264:$C$501,D456,Entrada_Dados_Ano_2012!$Y$264:$Y$501)</f>
        <v>0</v>
      </c>
      <c r="V456" s="40">
        <f>SUMIF(Entrada_Dados_Ano_2012!$C$264:$C$501,D456,Entrada_Dados_Ano_2012!$Z$264:$Z$501)</f>
        <v>0</v>
      </c>
      <c r="W456" s="40">
        <f>SUMIF(Entrada_Dados_Ano_2012!$C$264:$C$501,D456,Entrada_Dados_Ano_2012!$AA$264:$AA$501)</f>
        <v>0</v>
      </c>
      <c r="X456" s="40">
        <f>SUMIF(Entrada_Dados_Ano_2012!$C$264:$C$501,D456,Entrada_Dados_Ano_2012!$AB$264:$AB$501)</f>
        <v>0</v>
      </c>
      <c r="Y456" s="40">
        <f>SUMIF(Entrada_Dados_Ano_2012!$C$264:$C$501,D456,Entrada_Dados_Ano_2012!$AC$264:$AC$501)</f>
        <v>0</v>
      </c>
      <c r="Z456" s="40">
        <f>SUMIF(Entrada_Dados_Ano_2012!$C$264:$C$501,D456,Entrada_Dados_Ano_2012!$AD$264:$AD$501)</f>
        <v>0</v>
      </c>
      <c r="AA456" s="40">
        <f>SUMIF(Entrada_Dados_Ano_2012!$C$264:$C$501,D456,Entrada_Dados_Ano_2012!$AE$264:$AE$501)</f>
        <v>0</v>
      </c>
      <c r="AB456" s="40">
        <f>SUMIF(Entrada_Dados_Ano_2012!$C$264:$C$501,D456,Entrada_Dados_Ano_2012!$AF$264:$AF$501)</f>
        <v>0</v>
      </c>
      <c r="AC456" s="40">
        <f>SUMIF(Entrada_Dados_Ano_2012!$C$264:$C$501,D456,Entrada_Dados_Ano_2012!$AG$264:$AG$501)</f>
        <v>0</v>
      </c>
      <c r="AD456" s="40">
        <f>SUMIF(Entrada_Dados_Ano_2012!$C$264:$C$501,D456,Entrada_Dados_Ano_2012!$AH$264:$AH$501)</f>
        <v>0</v>
      </c>
      <c r="AE456" s="40">
        <f>SUMIF(Entrada_Dados_Ano_2012!$C$264:$C$501,D456,Entrada_Dados_Ano_2012!$AI$264:$AI$501)</f>
        <v>0</v>
      </c>
      <c r="AF456" s="40">
        <f>SUMIF(Entrada_Dados_Ano_2012!$C$264:$C$501,D456,Entrada_Dados_Ano_2012!$AJ$264:$AJ$501)</f>
        <v>0</v>
      </c>
      <c r="AG456" s="40">
        <f>SUMIF(Entrada_Dados_Ano_2012!$C$264:$C$501,D456,Entrada_Dados_Ano_2012!$AK$264:$AK$501)</f>
        <v>0</v>
      </c>
      <c r="AH456" s="40">
        <f>SUMIF(Entrada_Dados_Ano_2012!$C$264:$C$501,D456,Entrada_Dados_Ano_2012!$AL$264:$AL$501)</f>
        <v>0</v>
      </c>
      <c r="AI456" s="40">
        <f>SUMIF(Entrada_Dados_Ano_2012!$C$264:$C$501,D456,Entrada_Dados_Ano_2012!$AM$264:$AM$501)</f>
        <v>0</v>
      </c>
      <c r="AJ456" s="145">
        <f>SUMIF(Entrada_Dados_Ano_2012!$C$264:$C$501,D456,Entrada_Dados_Ano_2012!$AN$264:$AN$501)</f>
        <v>0</v>
      </c>
      <c r="AK456" s="142">
        <f>SUMIF(Entrada_Dados_Ano_2012!$C$264:$C$501,D456,Entrada_Dados_Ano_2012!$AT$264:$AT$501)</f>
        <v>0</v>
      </c>
      <c r="AL456" s="40">
        <f>SUMIF(Entrada_Dados_Ano_2012!$C$264:$C$501,D456,Entrada_Dados_Ano_2012!$AU$264:$AU$501)</f>
        <v>0</v>
      </c>
      <c r="AM456" s="40">
        <f>SUMIF(Entrada_Dados_Ano_2012!$C$264:$C$501,D456,Entrada_Dados_Ano_2012!$AV$264:$AV$501)</f>
        <v>0</v>
      </c>
      <c r="AN456" s="40">
        <f>SUMIF(Entrada_Dados_Ano_2012!$C$264:$C$501,D456,Entrada_Dados_Ano_2012!$AW$264:$AW$501)</f>
        <v>0</v>
      </c>
      <c r="AO456" s="40">
        <f>SUMIF(Entrada_Dados_Ano_2012!$C$264:$C$501,D456,Entrada_Dados_Ano_2012!$AX$264:$AX$501)</f>
        <v>0</v>
      </c>
      <c r="AP456" s="40">
        <f>SUMIF(Entrada_Dados_Ano_2012!$C$264:$C$501,D456,Entrada_Dados_Ano_2012!$AY$264:$AY$501)</f>
        <v>0</v>
      </c>
      <c r="AQ456" s="40">
        <f>SUMIF(Entrada_Dados_Ano_2012!$C$264:$C$501,D456,Entrada_Dados_Ano_2012!$AZ$264:$AZ$501)</f>
        <v>0</v>
      </c>
      <c r="AR456" s="40">
        <f>SUMIF(Entrada_Dados_Ano_2012!$C$264:$C$501,D456,Entrada_Dados_Ano_2012!$BA$264:$BA$501)</f>
        <v>0</v>
      </c>
      <c r="AS456" s="40">
        <f>SUMIF(Entrada_Dados_Ano_2012!$C$264:$C$501,D456,Entrada_Dados_Ano_2012!$BB$264:$BB$501)</f>
        <v>0</v>
      </c>
      <c r="AT456" s="40">
        <f>SUMIF(Entrada_Dados_Ano_2012!$C$264:$C$501,D456,Entrada_Dados_Ano_2012!$BC$264:$BC$501)</f>
        <v>0</v>
      </c>
      <c r="AU456" s="40">
        <f>SUMIF(Entrada_Dados_Ano_2012!$C$264:$C$501,D456,Entrada_Dados_Ano_2012!$BD$264:$BD$501)</f>
        <v>0</v>
      </c>
      <c r="AV456" s="40">
        <f>SUMIF(Entrada_Dados_Ano_2012!$C$264:$C$501,D456,Entrada_Dados_Ano_2012!$BE$264:$BE$501)</f>
        <v>0</v>
      </c>
      <c r="AW456" s="40">
        <f>SUMIF(Entrada_Dados_Ano_2012!$C$264:$C$501,D456,Entrada_Dados_Ano_2012!$BF$264:$BF$501)</f>
        <v>0</v>
      </c>
      <c r="AX456" s="40">
        <f>SUMIF(Entrada_Dados_Ano_2012!$C$264:$C$501,D456,Entrada_Dados_Ano_2012!$BG$264:$BG$501)</f>
        <v>0</v>
      </c>
      <c r="AY456" s="40">
        <f>SUMIF(Entrada_Dados_Ano_2012!$C$264:$C$501,D456,Entrada_Dados_Ano_2012!$BH$264:$BH$501)</f>
        <v>0</v>
      </c>
      <c r="AZ456" s="40">
        <f>SUMIF(Entrada_Dados_Ano_2012!$C$264:$C$501,D456,Entrada_Dados_Ano_2012!$BI$264:$BI$501)</f>
        <v>0</v>
      </c>
      <c r="BA456" s="55"/>
    </row>
    <row r="457" spans="1:53" ht="12.75" customHeight="1" x14ac:dyDescent="0.2">
      <c r="A457" s="123"/>
      <c r="B457" s="124">
        <v>196</v>
      </c>
      <c r="C457" s="121" t="s">
        <v>461</v>
      </c>
      <c r="D457" s="126" t="s">
        <v>235</v>
      </c>
      <c r="E457" s="40">
        <f>SUMIF(Entrada_Dados_Ano_2012!$C$264:$C$501,D457,Entrada_Dados_Ano_2012!$D$264:$D$501)</f>
        <v>0</v>
      </c>
      <c r="F457" s="40">
        <f>SUMIF(Entrada_Dados_Ano_2012!$C$264:$C$501,D457,Entrada_Dados_Ano_2012!$E$264:$E$501)</f>
        <v>0</v>
      </c>
      <c r="G457" s="40">
        <f>SUMIF(Entrada_Dados_Ano_2012!$C$264:$C$501,D457,Entrada_Dados_Ano_2012!$F$264:$F$501)</f>
        <v>0</v>
      </c>
      <c r="H457" s="40">
        <f>SUMIF(Entrada_Dados_Ano_2012!$C$264:$C$501,D457,Entrada_Dados_Ano_2012!$G$264:$G$501)</f>
        <v>0</v>
      </c>
      <c r="I457" s="40">
        <f>SUMIF(Entrada_Dados_Ano_2012!$C$264:$C$501,D457,Entrada_Dados_Ano_2012!$H$264:$H$501)</f>
        <v>0</v>
      </c>
      <c r="J457" s="40">
        <f>SUMIF(Entrada_Dados_Ano_2012!$C$264:$C$501,D457,Entrada_Dados_Ano_2012!$I$264:$I$501)</f>
        <v>0</v>
      </c>
      <c r="K457" s="40">
        <f>SUMIF(Entrada_Dados_Ano_2012!$C$264:$C$501,D457,Entrada_Dados_Ano_2012!$J$264:$J$501)</f>
        <v>0</v>
      </c>
      <c r="L457" s="40">
        <f>SUMIF(Entrada_Dados_Ano_2012!$C$264:$C$501,D457,Entrada_Dados_Ano_2012!$K$264:$K$501)</f>
        <v>0</v>
      </c>
      <c r="M457" s="40">
        <f>SUMIF(Entrada_Dados_Ano_2012!$C$264:$C$501,D457,Entrada_Dados_Ano_2012!$L$264:$L$501)</f>
        <v>0</v>
      </c>
      <c r="N457" s="40">
        <f>SUMIF(Entrada_Dados_Ano_2012!$C$264:$C$501,D457,Entrada_Dados_Ano_2012!$M$264:$M$501)</f>
        <v>0</v>
      </c>
      <c r="O457" s="40">
        <f>SUMIF(Entrada_Dados_Ano_2012!$C$264:$C$501,D457,Entrada_Dados_Ano_2012!$N$264:$N$501)</f>
        <v>0</v>
      </c>
      <c r="P457" s="40">
        <f>SUMIF(Entrada_Dados_Ano_2012!$C$264:$C$501,D457,Entrada_Dados_Ano_2012!$O$264:$O$501)</f>
        <v>0</v>
      </c>
      <c r="Q457" s="40">
        <f>SUMIF(Entrada_Dados_Ano_2012!$C$264:$C$501,D457,Entrada_Dados_Ano_2012!$P$264:$P$501)</f>
        <v>0</v>
      </c>
      <c r="R457" s="40">
        <f>SUMIF(Entrada_Dados_Ano_2012!$C$264:$C$501,D457,Entrada_Dados_Ano_2012!$Q$264:$Q$501)</f>
        <v>0</v>
      </c>
      <c r="S457" s="40">
        <f>SUMIF(Entrada_Dados_Ano_2012!$C$264:$C$501,D457,Entrada_Dados_Ano_2012!$R$264:$R$501)</f>
        <v>0</v>
      </c>
      <c r="T457" s="145">
        <f>SUMIF(Entrada_Dados_Ano_2012!$C$264:$C$501,D457,Entrada_Dados_Ano_2012!$S$264:$S$501)</f>
        <v>0</v>
      </c>
      <c r="U457" s="142">
        <f>SUMIF(Entrada_Dados_Ano_2012!$C$264:$C$501,D457,Entrada_Dados_Ano_2012!$Y$264:$Y$501)</f>
        <v>0</v>
      </c>
      <c r="V457" s="40">
        <f>SUMIF(Entrada_Dados_Ano_2012!$C$264:$C$501,D457,Entrada_Dados_Ano_2012!$Z$264:$Z$501)</f>
        <v>0</v>
      </c>
      <c r="W457" s="40">
        <f>SUMIF(Entrada_Dados_Ano_2012!$C$264:$C$501,D457,Entrada_Dados_Ano_2012!$AA$264:$AA$501)</f>
        <v>0</v>
      </c>
      <c r="X457" s="40">
        <f>SUMIF(Entrada_Dados_Ano_2012!$C$264:$C$501,D457,Entrada_Dados_Ano_2012!$AB$264:$AB$501)</f>
        <v>0</v>
      </c>
      <c r="Y457" s="40">
        <f>SUMIF(Entrada_Dados_Ano_2012!$C$264:$C$501,D457,Entrada_Dados_Ano_2012!$AC$264:$AC$501)</f>
        <v>0</v>
      </c>
      <c r="Z457" s="40">
        <f>SUMIF(Entrada_Dados_Ano_2012!$C$264:$C$501,D457,Entrada_Dados_Ano_2012!$AD$264:$AD$501)</f>
        <v>0</v>
      </c>
      <c r="AA457" s="40">
        <f>SUMIF(Entrada_Dados_Ano_2012!$C$264:$C$501,D457,Entrada_Dados_Ano_2012!$AE$264:$AE$501)</f>
        <v>0</v>
      </c>
      <c r="AB457" s="40">
        <f>SUMIF(Entrada_Dados_Ano_2012!$C$264:$C$501,D457,Entrada_Dados_Ano_2012!$AF$264:$AF$501)</f>
        <v>0</v>
      </c>
      <c r="AC457" s="40">
        <f>SUMIF(Entrada_Dados_Ano_2012!$C$264:$C$501,D457,Entrada_Dados_Ano_2012!$AG$264:$AG$501)</f>
        <v>0</v>
      </c>
      <c r="AD457" s="40">
        <f>SUMIF(Entrada_Dados_Ano_2012!$C$264:$C$501,D457,Entrada_Dados_Ano_2012!$AH$264:$AH$501)</f>
        <v>0</v>
      </c>
      <c r="AE457" s="40">
        <f>SUMIF(Entrada_Dados_Ano_2012!$C$264:$C$501,D457,Entrada_Dados_Ano_2012!$AI$264:$AI$501)</f>
        <v>0</v>
      </c>
      <c r="AF457" s="40">
        <f>SUMIF(Entrada_Dados_Ano_2012!$C$264:$C$501,D457,Entrada_Dados_Ano_2012!$AJ$264:$AJ$501)</f>
        <v>0</v>
      </c>
      <c r="AG457" s="40">
        <f>SUMIF(Entrada_Dados_Ano_2012!$C$264:$C$501,D457,Entrada_Dados_Ano_2012!$AK$264:$AK$501)</f>
        <v>0</v>
      </c>
      <c r="AH457" s="40">
        <f>SUMIF(Entrada_Dados_Ano_2012!$C$264:$C$501,D457,Entrada_Dados_Ano_2012!$AL$264:$AL$501)</f>
        <v>0</v>
      </c>
      <c r="AI457" s="40">
        <f>SUMIF(Entrada_Dados_Ano_2012!$C$264:$C$501,D457,Entrada_Dados_Ano_2012!$AM$264:$AM$501)</f>
        <v>0</v>
      </c>
      <c r="AJ457" s="145">
        <f>SUMIF(Entrada_Dados_Ano_2012!$C$264:$C$501,D457,Entrada_Dados_Ano_2012!$AN$264:$AN$501)</f>
        <v>0</v>
      </c>
      <c r="AK457" s="142">
        <f>SUMIF(Entrada_Dados_Ano_2012!$C$264:$C$501,D457,Entrada_Dados_Ano_2012!$AT$264:$AT$501)</f>
        <v>0</v>
      </c>
      <c r="AL457" s="40">
        <f>SUMIF(Entrada_Dados_Ano_2012!$C$264:$C$501,D457,Entrada_Dados_Ano_2012!$AU$264:$AU$501)</f>
        <v>0</v>
      </c>
      <c r="AM457" s="40">
        <f>SUMIF(Entrada_Dados_Ano_2012!$C$264:$C$501,D457,Entrada_Dados_Ano_2012!$AV$264:$AV$501)</f>
        <v>0</v>
      </c>
      <c r="AN457" s="40">
        <f>SUMIF(Entrada_Dados_Ano_2012!$C$264:$C$501,D457,Entrada_Dados_Ano_2012!$AW$264:$AW$501)</f>
        <v>0</v>
      </c>
      <c r="AO457" s="40">
        <f>SUMIF(Entrada_Dados_Ano_2012!$C$264:$C$501,D457,Entrada_Dados_Ano_2012!$AX$264:$AX$501)</f>
        <v>0</v>
      </c>
      <c r="AP457" s="40">
        <f>SUMIF(Entrada_Dados_Ano_2012!$C$264:$C$501,D457,Entrada_Dados_Ano_2012!$AY$264:$AY$501)</f>
        <v>0</v>
      </c>
      <c r="AQ457" s="40">
        <f>SUMIF(Entrada_Dados_Ano_2012!$C$264:$C$501,D457,Entrada_Dados_Ano_2012!$AZ$264:$AZ$501)</f>
        <v>0</v>
      </c>
      <c r="AR457" s="40">
        <f>SUMIF(Entrada_Dados_Ano_2012!$C$264:$C$501,D457,Entrada_Dados_Ano_2012!$BA$264:$BA$501)</f>
        <v>0</v>
      </c>
      <c r="AS457" s="40">
        <f>SUMIF(Entrada_Dados_Ano_2012!$C$264:$C$501,D457,Entrada_Dados_Ano_2012!$BB$264:$BB$501)</f>
        <v>0</v>
      </c>
      <c r="AT457" s="40">
        <f>SUMIF(Entrada_Dados_Ano_2012!$C$264:$C$501,D457,Entrada_Dados_Ano_2012!$BC$264:$BC$501)</f>
        <v>0</v>
      </c>
      <c r="AU457" s="40">
        <f>SUMIF(Entrada_Dados_Ano_2012!$C$264:$C$501,D457,Entrada_Dados_Ano_2012!$BD$264:$BD$501)</f>
        <v>0</v>
      </c>
      <c r="AV457" s="40">
        <f>SUMIF(Entrada_Dados_Ano_2012!$C$264:$C$501,D457,Entrada_Dados_Ano_2012!$BE$264:$BE$501)</f>
        <v>0</v>
      </c>
      <c r="AW457" s="40">
        <f>SUMIF(Entrada_Dados_Ano_2012!$C$264:$C$501,D457,Entrada_Dados_Ano_2012!$BF$264:$BF$501)</f>
        <v>0</v>
      </c>
      <c r="AX457" s="40">
        <f>SUMIF(Entrada_Dados_Ano_2012!$C$264:$C$501,D457,Entrada_Dados_Ano_2012!$BG$264:$BG$501)</f>
        <v>0</v>
      </c>
      <c r="AY457" s="40">
        <f>SUMIF(Entrada_Dados_Ano_2012!$C$264:$C$501,D457,Entrada_Dados_Ano_2012!$BH$264:$BH$501)</f>
        <v>0</v>
      </c>
      <c r="AZ457" s="40">
        <f>SUMIF(Entrada_Dados_Ano_2012!$C$264:$C$501,D457,Entrada_Dados_Ano_2012!$BI$264:$BI$501)</f>
        <v>0</v>
      </c>
      <c r="BA457" s="55"/>
    </row>
    <row r="458" spans="1:53" ht="12.75" customHeight="1" x14ac:dyDescent="0.2">
      <c r="A458" s="123"/>
      <c r="B458" s="124">
        <v>197</v>
      </c>
      <c r="C458" s="121" t="s">
        <v>462</v>
      </c>
      <c r="D458" s="126" t="s">
        <v>236</v>
      </c>
      <c r="E458" s="40">
        <f>SUMIF(Entrada_Dados_Ano_2012!$C$264:$C$501,D458,Entrada_Dados_Ano_2012!$D$264:$D$501)</f>
        <v>0</v>
      </c>
      <c r="F458" s="40">
        <f>SUMIF(Entrada_Dados_Ano_2012!$C$264:$C$501,D458,Entrada_Dados_Ano_2012!$E$264:$E$501)</f>
        <v>0</v>
      </c>
      <c r="G458" s="40">
        <f>SUMIF(Entrada_Dados_Ano_2012!$C$264:$C$501,D458,Entrada_Dados_Ano_2012!$F$264:$F$501)</f>
        <v>22</v>
      </c>
      <c r="H458" s="40">
        <f>SUMIF(Entrada_Dados_Ano_2012!$C$264:$C$501,D458,Entrada_Dados_Ano_2012!$G$264:$G$501)</f>
        <v>0</v>
      </c>
      <c r="I458" s="40">
        <f>SUMIF(Entrada_Dados_Ano_2012!$C$264:$C$501,D458,Entrada_Dados_Ano_2012!$H$264:$H$501)</f>
        <v>0</v>
      </c>
      <c r="J458" s="40">
        <f>SUMIF(Entrada_Dados_Ano_2012!$C$264:$C$501,D458,Entrada_Dados_Ano_2012!$I$264:$I$501)</f>
        <v>0</v>
      </c>
      <c r="K458" s="40">
        <f>SUMIF(Entrada_Dados_Ano_2012!$C$264:$C$501,D458,Entrada_Dados_Ano_2012!$J$264:$J$501)</f>
        <v>0</v>
      </c>
      <c r="L458" s="40">
        <f>SUMIF(Entrada_Dados_Ano_2012!$C$264:$C$501,D458,Entrada_Dados_Ano_2012!$K$264:$K$501)</f>
        <v>0</v>
      </c>
      <c r="M458" s="40">
        <f>SUMIF(Entrada_Dados_Ano_2012!$C$264:$C$501,D458,Entrada_Dados_Ano_2012!$L$264:$L$501)</f>
        <v>0</v>
      </c>
      <c r="N458" s="40">
        <f>SUMIF(Entrada_Dados_Ano_2012!$C$264:$C$501,D458,Entrada_Dados_Ano_2012!$M$264:$M$501)</f>
        <v>0</v>
      </c>
      <c r="O458" s="40">
        <f>SUMIF(Entrada_Dados_Ano_2012!$C$264:$C$501,D458,Entrada_Dados_Ano_2012!$N$264:$N$501)</f>
        <v>0</v>
      </c>
      <c r="P458" s="40">
        <f>SUMIF(Entrada_Dados_Ano_2012!$C$264:$C$501,D458,Entrada_Dados_Ano_2012!$O$264:$O$501)</f>
        <v>0</v>
      </c>
      <c r="Q458" s="40">
        <f>SUMIF(Entrada_Dados_Ano_2012!$C$264:$C$501,D458,Entrada_Dados_Ano_2012!$P$264:$P$501)</f>
        <v>0</v>
      </c>
      <c r="R458" s="40">
        <f>SUMIF(Entrada_Dados_Ano_2012!$C$264:$C$501,D458,Entrada_Dados_Ano_2012!$Q$264:$Q$501)</f>
        <v>0</v>
      </c>
      <c r="S458" s="40">
        <f>SUMIF(Entrada_Dados_Ano_2012!$C$264:$C$501,D458,Entrada_Dados_Ano_2012!$R$264:$R$501)</f>
        <v>0</v>
      </c>
      <c r="T458" s="145">
        <f>SUMIF(Entrada_Dados_Ano_2012!$C$264:$C$501,D458,Entrada_Dados_Ano_2012!$S$264:$S$501)</f>
        <v>0</v>
      </c>
      <c r="U458" s="142">
        <f>SUMIF(Entrada_Dados_Ano_2012!$C$264:$C$501,D458,Entrada_Dados_Ano_2012!$Y$264:$Y$501)</f>
        <v>0</v>
      </c>
      <c r="V458" s="40">
        <f>SUMIF(Entrada_Dados_Ano_2012!$C$264:$C$501,D458,Entrada_Dados_Ano_2012!$Z$264:$Z$501)</f>
        <v>0</v>
      </c>
      <c r="W458" s="40">
        <f>SUMIF(Entrada_Dados_Ano_2012!$C$264:$C$501,D458,Entrada_Dados_Ano_2012!$AA$264:$AA$501)</f>
        <v>22</v>
      </c>
      <c r="X458" s="40">
        <f>SUMIF(Entrada_Dados_Ano_2012!$C$264:$C$501,D458,Entrada_Dados_Ano_2012!$AB$264:$AB$501)</f>
        <v>0</v>
      </c>
      <c r="Y458" s="40">
        <f>SUMIF(Entrada_Dados_Ano_2012!$C$264:$C$501,D458,Entrada_Dados_Ano_2012!$AC$264:$AC$501)</f>
        <v>0</v>
      </c>
      <c r="Z458" s="40">
        <f>SUMIF(Entrada_Dados_Ano_2012!$C$264:$C$501,D458,Entrada_Dados_Ano_2012!$AD$264:$AD$501)</f>
        <v>0</v>
      </c>
      <c r="AA458" s="40">
        <f>SUMIF(Entrada_Dados_Ano_2012!$C$264:$C$501,D458,Entrada_Dados_Ano_2012!$AE$264:$AE$501)</f>
        <v>0</v>
      </c>
      <c r="AB458" s="40">
        <f>SUMIF(Entrada_Dados_Ano_2012!$C$264:$C$501,D458,Entrada_Dados_Ano_2012!$AF$264:$AF$501)</f>
        <v>0</v>
      </c>
      <c r="AC458" s="40">
        <f>SUMIF(Entrada_Dados_Ano_2012!$C$264:$C$501,D458,Entrada_Dados_Ano_2012!$AG$264:$AG$501)</f>
        <v>0</v>
      </c>
      <c r="AD458" s="40">
        <f>SUMIF(Entrada_Dados_Ano_2012!$C$264:$C$501,D458,Entrada_Dados_Ano_2012!$AH$264:$AH$501)</f>
        <v>0</v>
      </c>
      <c r="AE458" s="40">
        <f>SUMIF(Entrada_Dados_Ano_2012!$C$264:$C$501,D458,Entrada_Dados_Ano_2012!$AI$264:$AI$501)</f>
        <v>0</v>
      </c>
      <c r="AF458" s="40">
        <f>SUMIF(Entrada_Dados_Ano_2012!$C$264:$C$501,D458,Entrada_Dados_Ano_2012!$AJ$264:$AJ$501)</f>
        <v>0</v>
      </c>
      <c r="AG458" s="40">
        <f>SUMIF(Entrada_Dados_Ano_2012!$C$264:$C$501,D458,Entrada_Dados_Ano_2012!$AK$264:$AK$501)</f>
        <v>0</v>
      </c>
      <c r="AH458" s="40">
        <f>SUMIF(Entrada_Dados_Ano_2012!$C$264:$C$501,D458,Entrada_Dados_Ano_2012!$AL$264:$AL$501)</f>
        <v>0</v>
      </c>
      <c r="AI458" s="40">
        <f>SUMIF(Entrada_Dados_Ano_2012!$C$264:$C$501,D458,Entrada_Dados_Ano_2012!$AM$264:$AM$501)</f>
        <v>0</v>
      </c>
      <c r="AJ458" s="145">
        <f>SUMIF(Entrada_Dados_Ano_2012!$C$264:$C$501,D458,Entrada_Dados_Ano_2012!$AN$264:$AN$501)</f>
        <v>0</v>
      </c>
      <c r="AK458" s="142">
        <f>SUMIF(Entrada_Dados_Ano_2012!$C$264:$C$501,D458,Entrada_Dados_Ano_2012!$AT$264:$AT$501)</f>
        <v>0</v>
      </c>
      <c r="AL458" s="40">
        <f>SUMIF(Entrada_Dados_Ano_2012!$C$264:$C$501,D458,Entrada_Dados_Ano_2012!$AU$264:$AU$501)</f>
        <v>0</v>
      </c>
      <c r="AM458" s="40">
        <f>SUMIF(Entrada_Dados_Ano_2012!$C$264:$C$501,D458,Entrada_Dados_Ano_2012!$AV$264:$AV$501)</f>
        <v>66</v>
      </c>
      <c r="AN458" s="40">
        <f>SUMIF(Entrada_Dados_Ano_2012!$C$264:$C$501,D458,Entrada_Dados_Ano_2012!$AW$264:$AW$501)</f>
        <v>0</v>
      </c>
      <c r="AO458" s="40">
        <f>SUMIF(Entrada_Dados_Ano_2012!$C$264:$C$501,D458,Entrada_Dados_Ano_2012!$AX$264:$AX$501)</f>
        <v>0</v>
      </c>
      <c r="AP458" s="40">
        <f>SUMIF(Entrada_Dados_Ano_2012!$C$264:$C$501,D458,Entrada_Dados_Ano_2012!$AY$264:$AY$501)</f>
        <v>0</v>
      </c>
      <c r="AQ458" s="40">
        <f>SUMIF(Entrada_Dados_Ano_2012!$C$264:$C$501,D458,Entrada_Dados_Ano_2012!$AZ$264:$AZ$501)</f>
        <v>0</v>
      </c>
      <c r="AR458" s="40">
        <f>SUMIF(Entrada_Dados_Ano_2012!$C$264:$C$501,D458,Entrada_Dados_Ano_2012!$BA$264:$BA$501)</f>
        <v>0</v>
      </c>
      <c r="AS458" s="40">
        <f>SUMIF(Entrada_Dados_Ano_2012!$C$264:$C$501,D458,Entrada_Dados_Ano_2012!$BB$264:$BB$501)</f>
        <v>0</v>
      </c>
      <c r="AT458" s="40">
        <f>SUMIF(Entrada_Dados_Ano_2012!$C$264:$C$501,D458,Entrada_Dados_Ano_2012!$BC$264:$BC$501)</f>
        <v>0</v>
      </c>
      <c r="AU458" s="40">
        <f>SUMIF(Entrada_Dados_Ano_2012!$C$264:$C$501,D458,Entrada_Dados_Ano_2012!$BD$264:$BD$501)</f>
        <v>0</v>
      </c>
      <c r="AV458" s="40">
        <f>SUMIF(Entrada_Dados_Ano_2012!$C$264:$C$501,D458,Entrada_Dados_Ano_2012!$BE$264:$BE$501)</f>
        <v>0</v>
      </c>
      <c r="AW458" s="40">
        <f>SUMIF(Entrada_Dados_Ano_2012!$C$264:$C$501,D458,Entrada_Dados_Ano_2012!$BF$264:$BF$501)</f>
        <v>0</v>
      </c>
      <c r="AX458" s="40">
        <f>SUMIF(Entrada_Dados_Ano_2012!$C$264:$C$501,D458,Entrada_Dados_Ano_2012!$BG$264:$BG$501)</f>
        <v>0</v>
      </c>
      <c r="AY458" s="40">
        <f>SUMIF(Entrada_Dados_Ano_2012!$C$264:$C$501,D458,Entrada_Dados_Ano_2012!$BH$264:$BH$501)</f>
        <v>0</v>
      </c>
      <c r="AZ458" s="40">
        <f>SUMIF(Entrada_Dados_Ano_2012!$C$264:$C$501,D458,Entrada_Dados_Ano_2012!$BI$264:$BI$501)</f>
        <v>0</v>
      </c>
      <c r="BA458" s="55"/>
    </row>
    <row r="459" spans="1:53" ht="12.75" customHeight="1" x14ac:dyDescent="0.2">
      <c r="A459" s="123"/>
      <c r="B459" s="124">
        <v>198</v>
      </c>
      <c r="C459" s="121" t="s">
        <v>463</v>
      </c>
      <c r="D459" s="126" t="s">
        <v>237</v>
      </c>
      <c r="E459" s="40">
        <f>SUMIF(Entrada_Dados_Ano_2012!$C$264:$C$501,D459,Entrada_Dados_Ano_2012!$D$264:$D$501)</f>
        <v>0</v>
      </c>
      <c r="F459" s="40">
        <f>SUMIF(Entrada_Dados_Ano_2012!$C$264:$C$501,D459,Entrada_Dados_Ano_2012!$E$264:$E$501)</f>
        <v>0</v>
      </c>
      <c r="G459" s="40">
        <f>SUMIF(Entrada_Dados_Ano_2012!$C$264:$C$501,D459,Entrada_Dados_Ano_2012!$F$264:$F$501)</f>
        <v>0</v>
      </c>
      <c r="H459" s="40">
        <f>SUMIF(Entrada_Dados_Ano_2012!$C$264:$C$501,D459,Entrada_Dados_Ano_2012!$G$264:$G$501)</f>
        <v>0</v>
      </c>
      <c r="I459" s="40">
        <f>SUMIF(Entrada_Dados_Ano_2012!$C$264:$C$501,D459,Entrada_Dados_Ano_2012!$H$264:$H$501)</f>
        <v>0</v>
      </c>
      <c r="J459" s="40">
        <f>SUMIF(Entrada_Dados_Ano_2012!$C$264:$C$501,D459,Entrada_Dados_Ano_2012!$I$264:$I$501)</f>
        <v>0</v>
      </c>
      <c r="K459" s="40">
        <f>SUMIF(Entrada_Dados_Ano_2012!$C$264:$C$501,D459,Entrada_Dados_Ano_2012!$J$264:$J$501)</f>
        <v>0</v>
      </c>
      <c r="L459" s="40">
        <f>SUMIF(Entrada_Dados_Ano_2012!$C$264:$C$501,D459,Entrada_Dados_Ano_2012!$K$264:$K$501)</f>
        <v>38</v>
      </c>
      <c r="M459" s="40">
        <f>SUMIF(Entrada_Dados_Ano_2012!$C$264:$C$501,D459,Entrada_Dados_Ano_2012!$L$264:$L$501)</f>
        <v>0</v>
      </c>
      <c r="N459" s="40">
        <f>SUMIF(Entrada_Dados_Ano_2012!$C$264:$C$501,D459,Entrada_Dados_Ano_2012!$M$264:$M$501)</f>
        <v>0</v>
      </c>
      <c r="O459" s="40">
        <f>SUMIF(Entrada_Dados_Ano_2012!$C$264:$C$501,D459,Entrada_Dados_Ano_2012!$N$264:$N$501)</f>
        <v>0</v>
      </c>
      <c r="P459" s="40">
        <f>SUMIF(Entrada_Dados_Ano_2012!$C$264:$C$501,D459,Entrada_Dados_Ano_2012!$O$264:$O$501)</f>
        <v>0</v>
      </c>
      <c r="Q459" s="40">
        <f>SUMIF(Entrada_Dados_Ano_2012!$C$264:$C$501,D459,Entrada_Dados_Ano_2012!$P$264:$P$501)</f>
        <v>0</v>
      </c>
      <c r="R459" s="40">
        <f>SUMIF(Entrada_Dados_Ano_2012!$C$264:$C$501,D459,Entrada_Dados_Ano_2012!$Q$264:$Q$501)</f>
        <v>0</v>
      </c>
      <c r="S459" s="40">
        <f>SUMIF(Entrada_Dados_Ano_2012!$C$264:$C$501,D459,Entrada_Dados_Ano_2012!$R$264:$R$501)</f>
        <v>0</v>
      </c>
      <c r="T459" s="145">
        <f>SUMIF(Entrada_Dados_Ano_2012!$C$264:$C$501,D459,Entrada_Dados_Ano_2012!$S$264:$S$501)</f>
        <v>0</v>
      </c>
      <c r="U459" s="142">
        <f>SUMIF(Entrada_Dados_Ano_2012!$C$264:$C$501,D459,Entrada_Dados_Ano_2012!$Y$264:$Y$501)</f>
        <v>0</v>
      </c>
      <c r="V459" s="40">
        <f>SUMIF(Entrada_Dados_Ano_2012!$C$264:$C$501,D459,Entrada_Dados_Ano_2012!$Z$264:$Z$501)</f>
        <v>0</v>
      </c>
      <c r="W459" s="40">
        <f>SUMIF(Entrada_Dados_Ano_2012!$C$264:$C$501,D459,Entrada_Dados_Ano_2012!$AA$264:$AA$501)</f>
        <v>0</v>
      </c>
      <c r="X459" s="40">
        <f>SUMIF(Entrada_Dados_Ano_2012!$C$264:$C$501,D459,Entrada_Dados_Ano_2012!$AB$264:$AB$501)</f>
        <v>0</v>
      </c>
      <c r="Y459" s="40">
        <f>SUMIF(Entrada_Dados_Ano_2012!$C$264:$C$501,D459,Entrada_Dados_Ano_2012!$AC$264:$AC$501)</f>
        <v>0</v>
      </c>
      <c r="Z459" s="40">
        <f>SUMIF(Entrada_Dados_Ano_2012!$C$264:$C$501,D459,Entrada_Dados_Ano_2012!$AD$264:$AD$501)</f>
        <v>0</v>
      </c>
      <c r="AA459" s="40">
        <f>SUMIF(Entrada_Dados_Ano_2012!$C$264:$C$501,D459,Entrada_Dados_Ano_2012!$AE$264:$AE$501)</f>
        <v>0</v>
      </c>
      <c r="AB459" s="40">
        <f>SUMIF(Entrada_Dados_Ano_2012!$C$264:$C$501,D459,Entrada_Dados_Ano_2012!$AF$264:$AF$501)</f>
        <v>38</v>
      </c>
      <c r="AC459" s="40">
        <f>SUMIF(Entrada_Dados_Ano_2012!$C$264:$C$501,D459,Entrada_Dados_Ano_2012!$AG$264:$AG$501)</f>
        <v>0</v>
      </c>
      <c r="AD459" s="40">
        <f>SUMIF(Entrada_Dados_Ano_2012!$C$264:$C$501,D459,Entrada_Dados_Ano_2012!$AH$264:$AH$501)</f>
        <v>0</v>
      </c>
      <c r="AE459" s="40">
        <f>SUMIF(Entrada_Dados_Ano_2012!$C$264:$C$501,D459,Entrada_Dados_Ano_2012!$AI$264:$AI$501)</f>
        <v>0</v>
      </c>
      <c r="AF459" s="40">
        <f>SUMIF(Entrada_Dados_Ano_2012!$C$264:$C$501,D459,Entrada_Dados_Ano_2012!$AJ$264:$AJ$501)</f>
        <v>0</v>
      </c>
      <c r="AG459" s="40">
        <f>SUMIF(Entrada_Dados_Ano_2012!$C$264:$C$501,D459,Entrada_Dados_Ano_2012!$AK$264:$AK$501)</f>
        <v>0</v>
      </c>
      <c r="AH459" s="40">
        <f>SUMIF(Entrada_Dados_Ano_2012!$C$264:$C$501,D459,Entrada_Dados_Ano_2012!$AL$264:$AL$501)</f>
        <v>0</v>
      </c>
      <c r="AI459" s="40">
        <f>SUMIF(Entrada_Dados_Ano_2012!$C$264:$C$501,D459,Entrada_Dados_Ano_2012!$AM$264:$AM$501)</f>
        <v>0</v>
      </c>
      <c r="AJ459" s="145">
        <f>SUMIF(Entrada_Dados_Ano_2012!$C$264:$C$501,D459,Entrada_Dados_Ano_2012!$AN$264:$AN$501)</f>
        <v>0</v>
      </c>
      <c r="AK459" s="142">
        <f>SUMIF(Entrada_Dados_Ano_2012!$C$264:$C$501,D459,Entrada_Dados_Ano_2012!$AT$264:$AT$501)</f>
        <v>0</v>
      </c>
      <c r="AL459" s="40">
        <f>SUMIF(Entrada_Dados_Ano_2012!$C$264:$C$501,D459,Entrada_Dados_Ano_2012!$AU$264:$AU$501)</f>
        <v>0</v>
      </c>
      <c r="AM459" s="40">
        <f>SUMIF(Entrada_Dados_Ano_2012!$C$264:$C$501,D459,Entrada_Dados_Ano_2012!$AV$264:$AV$501)</f>
        <v>0</v>
      </c>
      <c r="AN459" s="40">
        <f>SUMIF(Entrada_Dados_Ano_2012!$C$264:$C$501,D459,Entrada_Dados_Ano_2012!$AW$264:$AW$501)</f>
        <v>0</v>
      </c>
      <c r="AO459" s="40">
        <f>SUMIF(Entrada_Dados_Ano_2012!$C$264:$C$501,D459,Entrada_Dados_Ano_2012!$AX$264:$AX$501)</f>
        <v>0</v>
      </c>
      <c r="AP459" s="40">
        <f>SUMIF(Entrada_Dados_Ano_2012!$C$264:$C$501,D459,Entrada_Dados_Ano_2012!$AY$264:$AY$501)</f>
        <v>0</v>
      </c>
      <c r="AQ459" s="40">
        <f>SUMIF(Entrada_Dados_Ano_2012!$C$264:$C$501,D459,Entrada_Dados_Ano_2012!$AZ$264:$AZ$501)</f>
        <v>0</v>
      </c>
      <c r="AR459" s="40">
        <f>SUMIF(Entrada_Dados_Ano_2012!$C$264:$C$501,D459,Entrada_Dados_Ano_2012!$BA$264:$BA$501)</f>
        <v>981</v>
      </c>
      <c r="AS459" s="40">
        <f>SUMIF(Entrada_Dados_Ano_2012!$C$264:$C$501,D459,Entrada_Dados_Ano_2012!$BB$264:$BB$501)</f>
        <v>0</v>
      </c>
      <c r="AT459" s="40">
        <f>SUMIF(Entrada_Dados_Ano_2012!$C$264:$C$501,D459,Entrada_Dados_Ano_2012!$BC$264:$BC$501)</f>
        <v>0</v>
      </c>
      <c r="AU459" s="40">
        <f>SUMIF(Entrada_Dados_Ano_2012!$C$264:$C$501,D459,Entrada_Dados_Ano_2012!$BD$264:$BD$501)</f>
        <v>0</v>
      </c>
      <c r="AV459" s="40">
        <f>SUMIF(Entrada_Dados_Ano_2012!$C$264:$C$501,D459,Entrada_Dados_Ano_2012!$BE$264:$BE$501)</f>
        <v>0</v>
      </c>
      <c r="AW459" s="40">
        <f>SUMIF(Entrada_Dados_Ano_2012!$C$264:$C$501,D459,Entrada_Dados_Ano_2012!$BF$264:$BF$501)</f>
        <v>0</v>
      </c>
      <c r="AX459" s="40">
        <f>SUMIF(Entrada_Dados_Ano_2012!$C$264:$C$501,D459,Entrada_Dados_Ano_2012!$BG$264:$BG$501)</f>
        <v>0</v>
      </c>
      <c r="AY459" s="40">
        <f>SUMIF(Entrada_Dados_Ano_2012!$C$264:$C$501,D459,Entrada_Dados_Ano_2012!$BH$264:$BH$501)</f>
        <v>0</v>
      </c>
      <c r="AZ459" s="40">
        <f>SUMIF(Entrada_Dados_Ano_2012!$C$264:$C$501,D459,Entrada_Dados_Ano_2012!$BI$264:$BI$501)</f>
        <v>0</v>
      </c>
      <c r="BA459" s="55"/>
    </row>
    <row r="460" spans="1:53" ht="12.75" customHeight="1" x14ac:dyDescent="0.2">
      <c r="A460" s="123"/>
      <c r="B460" s="124">
        <v>199</v>
      </c>
      <c r="C460" s="121" t="s">
        <v>17</v>
      </c>
      <c r="D460" s="126" t="s">
        <v>41</v>
      </c>
      <c r="E460" s="40">
        <f>SUMIF(Entrada_Dados_Ano_2012!$C$264:$C$501,D460,Entrada_Dados_Ano_2012!$D$264:$D$501)</f>
        <v>0</v>
      </c>
      <c r="F460" s="40">
        <f>SUMIF(Entrada_Dados_Ano_2012!$C$264:$C$501,D460,Entrada_Dados_Ano_2012!$E$264:$E$501)</f>
        <v>40</v>
      </c>
      <c r="G460" s="40">
        <f>SUMIF(Entrada_Dados_Ano_2012!$C$264:$C$501,D460,Entrada_Dados_Ano_2012!$F$264:$F$501)</f>
        <v>70</v>
      </c>
      <c r="H460" s="40">
        <f>SUMIF(Entrada_Dados_Ano_2012!$C$264:$C$501,D460,Entrada_Dados_Ano_2012!$G$264:$G$501)</f>
        <v>190</v>
      </c>
      <c r="I460" s="40">
        <f>SUMIF(Entrada_Dados_Ano_2012!$C$264:$C$501,D460,Entrada_Dados_Ano_2012!$H$264:$H$501)</f>
        <v>0</v>
      </c>
      <c r="J460" s="40">
        <f>SUMIF(Entrada_Dados_Ano_2012!$C$264:$C$501,D460,Entrada_Dados_Ano_2012!$I$264:$I$501)</f>
        <v>0</v>
      </c>
      <c r="K460" s="40">
        <f>SUMIF(Entrada_Dados_Ano_2012!$C$264:$C$501,D460,Entrada_Dados_Ano_2012!$J$264:$J$501)</f>
        <v>0</v>
      </c>
      <c r="L460" s="40">
        <f>SUMIF(Entrada_Dados_Ano_2012!$C$264:$C$501,D460,Entrada_Dados_Ano_2012!$K$264:$K$501)</f>
        <v>330</v>
      </c>
      <c r="M460" s="40">
        <f>SUMIF(Entrada_Dados_Ano_2012!$C$264:$C$501,D460,Entrada_Dados_Ano_2012!$L$264:$L$501)</f>
        <v>0</v>
      </c>
      <c r="N460" s="40">
        <f>SUMIF(Entrada_Dados_Ano_2012!$C$264:$C$501,D460,Entrada_Dados_Ano_2012!$M$264:$M$501)</f>
        <v>0</v>
      </c>
      <c r="O460" s="40">
        <f>SUMIF(Entrada_Dados_Ano_2012!$C$264:$C$501,D460,Entrada_Dados_Ano_2012!$N$264:$N$501)</f>
        <v>0</v>
      </c>
      <c r="P460" s="40">
        <f>SUMIF(Entrada_Dados_Ano_2012!$C$264:$C$501,D460,Entrada_Dados_Ano_2012!$O$264:$O$501)</f>
        <v>0</v>
      </c>
      <c r="Q460" s="40">
        <f>SUMIF(Entrada_Dados_Ano_2012!$C$264:$C$501,D460,Entrada_Dados_Ano_2012!$P$264:$P$501)</f>
        <v>0</v>
      </c>
      <c r="R460" s="40">
        <f>SUMIF(Entrada_Dados_Ano_2012!$C$264:$C$501,D460,Entrada_Dados_Ano_2012!$Q$264:$Q$501)</f>
        <v>30</v>
      </c>
      <c r="S460" s="40">
        <f>SUMIF(Entrada_Dados_Ano_2012!$C$264:$C$501,D460,Entrada_Dados_Ano_2012!$R$264:$R$501)</f>
        <v>0</v>
      </c>
      <c r="T460" s="145">
        <f>SUMIF(Entrada_Dados_Ano_2012!$C$264:$C$501,D460,Entrada_Dados_Ano_2012!$S$264:$S$501)</f>
        <v>0</v>
      </c>
      <c r="U460" s="142">
        <f>SUMIF(Entrada_Dados_Ano_2012!$C$264:$C$501,D460,Entrada_Dados_Ano_2012!$Y$264:$Y$501)</f>
        <v>0</v>
      </c>
      <c r="V460" s="40">
        <f>SUMIF(Entrada_Dados_Ano_2012!$C$264:$C$501,D460,Entrada_Dados_Ano_2012!$Z$264:$Z$501)</f>
        <v>40</v>
      </c>
      <c r="W460" s="40">
        <f>SUMIF(Entrada_Dados_Ano_2012!$C$264:$C$501,D460,Entrada_Dados_Ano_2012!$AA$264:$AA$501)</f>
        <v>70</v>
      </c>
      <c r="X460" s="40">
        <f>SUMIF(Entrada_Dados_Ano_2012!$C$264:$C$501,D460,Entrada_Dados_Ano_2012!$AB$264:$AB$501)</f>
        <v>190</v>
      </c>
      <c r="Y460" s="40">
        <f>SUMIF(Entrada_Dados_Ano_2012!$C$264:$C$501,D460,Entrada_Dados_Ano_2012!$AC$264:$AC$501)</f>
        <v>0</v>
      </c>
      <c r="Z460" s="40">
        <f>SUMIF(Entrada_Dados_Ano_2012!$C$264:$C$501,D460,Entrada_Dados_Ano_2012!$AD$264:$AD$501)</f>
        <v>0</v>
      </c>
      <c r="AA460" s="40">
        <f>SUMIF(Entrada_Dados_Ano_2012!$C$264:$C$501,D460,Entrada_Dados_Ano_2012!$AE$264:$AE$501)</f>
        <v>0</v>
      </c>
      <c r="AB460" s="40">
        <f>SUMIF(Entrada_Dados_Ano_2012!$C$264:$C$501,D460,Entrada_Dados_Ano_2012!$AF$264:$AF$501)</f>
        <v>330</v>
      </c>
      <c r="AC460" s="40">
        <f>SUMIF(Entrada_Dados_Ano_2012!$C$264:$C$501,D460,Entrada_Dados_Ano_2012!$AG$264:$AG$501)</f>
        <v>0</v>
      </c>
      <c r="AD460" s="40">
        <f>SUMIF(Entrada_Dados_Ano_2012!$C$264:$C$501,D460,Entrada_Dados_Ano_2012!$AH$264:$AH$501)</f>
        <v>0</v>
      </c>
      <c r="AE460" s="40">
        <f>SUMIF(Entrada_Dados_Ano_2012!$C$264:$C$501,D460,Entrada_Dados_Ano_2012!$AI$264:$AI$501)</f>
        <v>0</v>
      </c>
      <c r="AF460" s="40">
        <f>SUMIF(Entrada_Dados_Ano_2012!$C$264:$C$501,D460,Entrada_Dados_Ano_2012!$AJ$264:$AJ$501)</f>
        <v>0</v>
      </c>
      <c r="AG460" s="40">
        <f>SUMIF(Entrada_Dados_Ano_2012!$C$264:$C$501,D460,Entrada_Dados_Ano_2012!$AK$264:$AK$501)</f>
        <v>0</v>
      </c>
      <c r="AH460" s="40">
        <f>SUMIF(Entrada_Dados_Ano_2012!$C$264:$C$501,D460,Entrada_Dados_Ano_2012!$AL$264:$AL$501)</f>
        <v>30</v>
      </c>
      <c r="AI460" s="40">
        <f>SUMIF(Entrada_Dados_Ano_2012!$C$264:$C$501,D460,Entrada_Dados_Ano_2012!$AM$264:$AM$501)</f>
        <v>0</v>
      </c>
      <c r="AJ460" s="145">
        <f>SUMIF(Entrada_Dados_Ano_2012!$C$264:$C$501,D460,Entrada_Dados_Ano_2012!$AN$264:$AN$501)</f>
        <v>0</v>
      </c>
      <c r="AK460" s="142">
        <f>SUMIF(Entrada_Dados_Ano_2012!$C$264:$C$501,D460,Entrada_Dados_Ano_2012!$AT$264:$AT$501)</f>
        <v>0</v>
      </c>
      <c r="AL460" s="40">
        <f>SUMIF(Entrada_Dados_Ano_2012!$C$264:$C$501,D460,Entrada_Dados_Ano_2012!$AU$264:$AU$501)</f>
        <v>980</v>
      </c>
      <c r="AM460" s="40">
        <f>SUMIF(Entrada_Dados_Ano_2012!$C$264:$C$501,D460,Entrada_Dados_Ano_2012!$AV$264:$AV$501)</f>
        <v>210</v>
      </c>
      <c r="AN460" s="40">
        <f>SUMIF(Entrada_Dados_Ano_2012!$C$264:$C$501,D460,Entrada_Dados_Ano_2012!$AW$264:$AW$501)</f>
        <v>1150</v>
      </c>
      <c r="AO460" s="40">
        <f>SUMIF(Entrada_Dados_Ano_2012!$C$264:$C$501,D460,Entrada_Dados_Ano_2012!$AX$264:$AX$501)</f>
        <v>0</v>
      </c>
      <c r="AP460" s="40">
        <f>SUMIF(Entrada_Dados_Ano_2012!$C$264:$C$501,D460,Entrada_Dados_Ano_2012!$AY$264:$AY$501)</f>
        <v>0</v>
      </c>
      <c r="AQ460" s="40">
        <f>SUMIF(Entrada_Dados_Ano_2012!$C$264:$C$501,D460,Entrada_Dados_Ano_2012!$AZ$264:$AZ$501)</f>
        <v>0</v>
      </c>
      <c r="AR460" s="40">
        <f>SUMIF(Entrada_Dados_Ano_2012!$C$264:$C$501,D460,Entrada_Dados_Ano_2012!$BA$264:$BA$501)</f>
        <v>8000</v>
      </c>
      <c r="AS460" s="40">
        <f>SUMIF(Entrada_Dados_Ano_2012!$C$264:$C$501,D460,Entrada_Dados_Ano_2012!$BB$264:$BB$501)</f>
        <v>0</v>
      </c>
      <c r="AT460" s="40">
        <f>SUMIF(Entrada_Dados_Ano_2012!$C$264:$C$501,D460,Entrada_Dados_Ano_2012!$BC$264:$BC$501)</f>
        <v>0</v>
      </c>
      <c r="AU460" s="40">
        <f>SUMIF(Entrada_Dados_Ano_2012!$C$264:$C$501,D460,Entrada_Dados_Ano_2012!$BD$264:$BD$501)</f>
        <v>0</v>
      </c>
      <c r="AV460" s="40">
        <f>SUMIF(Entrada_Dados_Ano_2012!$C$264:$C$501,D460,Entrada_Dados_Ano_2012!$BE$264:$BE$501)</f>
        <v>0</v>
      </c>
      <c r="AW460" s="40">
        <f>SUMIF(Entrada_Dados_Ano_2012!$C$264:$C$501,D460,Entrada_Dados_Ano_2012!$BF$264:$BF$501)</f>
        <v>0</v>
      </c>
      <c r="AX460" s="40">
        <f>SUMIF(Entrada_Dados_Ano_2012!$C$264:$C$501,D460,Entrada_Dados_Ano_2012!$BG$264:$BG$501)</f>
        <v>400</v>
      </c>
      <c r="AY460" s="40">
        <f>SUMIF(Entrada_Dados_Ano_2012!$C$264:$C$501,D460,Entrada_Dados_Ano_2012!$BH$264:$BH$501)</f>
        <v>0</v>
      </c>
      <c r="AZ460" s="40">
        <f>SUMIF(Entrada_Dados_Ano_2012!$C$264:$C$501,D460,Entrada_Dados_Ano_2012!$BI$264:$BI$501)</f>
        <v>0</v>
      </c>
      <c r="BA460" s="55"/>
    </row>
    <row r="461" spans="1:53" ht="12.75" customHeight="1" x14ac:dyDescent="0.2">
      <c r="A461" s="123"/>
      <c r="B461" s="124">
        <v>200</v>
      </c>
      <c r="C461" s="121" t="s">
        <v>464</v>
      </c>
      <c r="D461" s="126" t="s">
        <v>238</v>
      </c>
      <c r="E461" s="40">
        <f>SUMIF(Entrada_Dados_Ano_2012!$C$264:$C$501,D461,Entrada_Dados_Ano_2012!$D$264:$D$501)</f>
        <v>0</v>
      </c>
      <c r="F461" s="40">
        <f>SUMIF(Entrada_Dados_Ano_2012!$C$264:$C$501,D461,Entrada_Dados_Ano_2012!$E$264:$E$501)</f>
        <v>0</v>
      </c>
      <c r="G461" s="40">
        <f>SUMIF(Entrada_Dados_Ano_2012!$C$264:$C$501,D461,Entrada_Dados_Ano_2012!$F$264:$F$501)</f>
        <v>0</v>
      </c>
      <c r="H461" s="40">
        <f>SUMIF(Entrada_Dados_Ano_2012!$C$264:$C$501,D461,Entrada_Dados_Ano_2012!$G$264:$G$501)</f>
        <v>0</v>
      </c>
      <c r="I461" s="40">
        <f>SUMIF(Entrada_Dados_Ano_2012!$C$264:$C$501,D461,Entrada_Dados_Ano_2012!$H$264:$H$501)</f>
        <v>0</v>
      </c>
      <c r="J461" s="40">
        <f>SUMIF(Entrada_Dados_Ano_2012!$C$264:$C$501,D461,Entrada_Dados_Ano_2012!$I$264:$I$501)</f>
        <v>0</v>
      </c>
      <c r="K461" s="40">
        <f>SUMIF(Entrada_Dados_Ano_2012!$C$264:$C$501,D461,Entrada_Dados_Ano_2012!$J$264:$J$501)</f>
        <v>0</v>
      </c>
      <c r="L461" s="40">
        <f>SUMIF(Entrada_Dados_Ano_2012!$C$264:$C$501,D461,Entrada_Dados_Ano_2012!$K$264:$K$501)</f>
        <v>0</v>
      </c>
      <c r="M461" s="40">
        <f>SUMIF(Entrada_Dados_Ano_2012!$C$264:$C$501,D461,Entrada_Dados_Ano_2012!$L$264:$L$501)</f>
        <v>0</v>
      </c>
      <c r="N461" s="40">
        <f>SUMIF(Entrada_Dados_Ano_2012!$C$264:$C$501,D461,Entrada_Dados_Ano_2012!$M$264:$M$501)</f>
        <v>0</v>
      </c>
      <c r="O461" s="40">
        <f>SUMIF(Entrada_Dados_Ano_2012!$C$264:$C$501,D461,Entrada_Dados_Ano_2012!$N$264:$N$501)</f>
        <v>0</v>
      </c>
      <c r="P461" s="40">
        <f>SUMIF(Entrada_Dados_Ano_2012!$C$264:$C$501,D461,Entrada_Dados_Ano_2012!$O$264:$O$501)</f>
        <v>0</v>
      </c>
      <c r="Q461" s="40">
        <f>SUMIF(Entrada_Dados_Ano_2012!$C$264:$C$501,D461,Entrada_Dados_Ano_2012!$P$264:$P$501)</f>
        <v>0</v>
      </c>
      <c r="R461" s="40">
        <f>SUMIF(Entrada_Dados_Ano_2012!$C$264:$C$501,D461,Entrada_Dados_Ano_2012!$Q$264:$Q$501)</f>
        <v>0</v>
      </c>
      <c r="S461" s="40">
        <f>SUMIF(Entrada_Dados_Ano_2012!$C$264:$C$501,D461,Entrada_Dados_Ano_2012!$R$264:$R$501)</f>
        <v>0</v>
      </c>
      <c r="T461" s="145">
        <f>SUMIF(Entrada_Dados_Ano_2012!$C$264:$C$501,D461,Entrada_Dados_Ano_2012!$S$264:$S$501)</f>
        <v>0</v>
      </c>
      <c r="U461" s="142">
        <f>SUMIF(Entrada_Dados_Ano_2012!$C$264:$C$501,D461,Entrada_Dados_Ano_2012!$Y$264:$Y$501)</f>
        <v>0</v>
      </c>
      <c r="V461" s="40">
        <f>SUMIF(Entrada_Dados_Ano_2012!$C$264:$C$501,D461,Entrada_Dados_Ano_2012!$Z$264:$Z$501)</f>
        <v>0</v>
      </c>
      <c r="W461" s="40">
        <f>SUMIF(Entrada_Dados_Ano_2012!$C$264:$C$501,D461,Entrada_Dados_Ano_2012!$AA$264:$AA$501)</f>
        <v>0</v>
      </c>
      <c r="X461" s="40">
        <f>SUMIF(Entrada_Dados_Ano_2012!$C$264:$C$501,D461,Entrada_Dados_Ano_2012!$AB$264:$AB$501)</f>
        <v>0</v>
      </c>
      <c r="Y461" s="40">
        <f>SUMIF(Entrada_Dados_Ano_2012!$C$264:$C$501,D461,Entrada_Dados_Ano_2012!$AC$264:$AC$501)</f>
        <v>0</v>
      </c>
      <c r="Z461" s="40">
        <f>SUMIF(Entrada_Dados_Ano_2012!$C$264:$C$501,D461,Entrada_Dados_Ano_2012!$AD$264:$AD$501)</f>
        <v>0</v>
      </c>
      <c r="AA461" s="40">
        <f>SUMIF(Entrada_Dados_Ano_2012!$C$264:$C$501,D461,Entrada_Dados_Ano_2012!$AE$264:$AE$501)</f>
        <v>0</v>
      </c>
      <c r="AB461" s="40">
        <f>SUMIF(Entrada_Dados_Ano_2012!$C$264:$C$501,D461,Entrada_Dados_Ano_2012!$AF$264:$AF$501)</f>
        <v>0</v>
      </c>
      <c r="AC461" s="40">
        <f>SUMIF(Entrada_Dados_Ano_2012!$C$264:$C$501,D461,Entrada_Dados_Ano_2012!$AG$264:$AG$501)</f>
        <v>0</v>
      </c>
      <c r="AD461" s="40">
        <f>SUMIF(Entrada_Dados_Ano_2012!$C$264:$C$501,D461,Entrada_Dados_Ano_2012!$AH$264:$AH$501)</f>
        <v>0</v>
      </c>
      <c r="AE461" s="40">
        <f>SUMIF(Entrada_Dados_Ano_2012!$C$264:$C$501,D461,Entrada_Dados_Ano_2012!$AI$264:$AI$501)</f>
        <v>0</v>
      </c>
      <c r="AF461" s="40">
        <f>SUMIF(Entrada_Dados_Ano_2012!$C$264:$C$501,D461,Entrada_Dados_Ano_2012!$AJ$264:$AJ$501)</f>
        <v>0</v>
      </c>
      <c r="AG461" s="40">
        <f>SUMIF(Entrada_Dados_Ano_2012!$C$264:$C$501,D461,Entrada_Dados_Ano_2012!$AK$264:$AK$501)</f>
        <v>0</v>
      </c>
      <c r="AH461" s="40">
        <f>SUMIF(Entrada_Dados_Ano_2012!$C$264:$C$501,D461,Entrada_Dados_Ano_2012!$AL$264:$AL$501)</f>
        <v>0</v>
      </c>
      <c r="AI461" s="40">
        <f>SUMIF(Entrada_Dados_Ano_2012!$C$264:$C$501,D461,Entrada_Dados_Ano_2012!$AM$264:$AM$501)</f>
        <v>0</v>
      </c>
      <c r="AJ461" s="145">
        <f>SUMIF(Entrada_Dados_Ano_2012!$C$264:$C$501,D461,Entrada_Dados_Ano_2012!$AN$264:$AN$501)</f>
        <v>0</v>
      </c>
      <c r="AK461" s="142">
        <f>SUMIF(Entrada_Dados_Ano_2012!$C$264:$C$501,D461,Entrada_Dados_Ano_2012!$AT$264:$AT$501)</f>
        <v>0</v>
      </c>
      <c r="AL461" s="40">
        <f>SUMIF(Entrada_Dados_Ano_2012!$C$264:$C$501,D461,Entrada_Dados_Ano_2012!$AU$264:$AU$501)</f>
        <v>0</v>
      </c>
      <c r="AM461" s="40">
        <f>SUMIF(Entrada_Dados_Ano_2012!$C$264:$C$501,D461,Entrada_Dados_Ano_2012!$AV$264:$AV$501)</f>
        <v>0</v>
      </c>
      <c r="AN461" s="40">
        <f>SUMIF(Entrada_Dados_Ano_2012!$C$264:$C$501,D461,Entrada_Dados_Ano_2012!$AW$264:$AW$501)</f>
        <v>0</v>
      </c>
      <c r="AO461" s="40">
        <f>SUMIF(Entrada_Dados_Ano_2012!$C$264:$C$501,D461,Entrada_Dados_Ano_2012!$AX$264:$AX$501)</f>
        <v>0</v>
      </c>
      <c r="AP461" s="40">
        <f>SUMIF(Entrada_Dados_Ano_2012!$C$264:$C$501,D461,Entrada_Dados_Ano_2012!$AY$264:$AY$501)</f>
        <v>0</v>
      </c>
      <c r="AQ461" s="40">
        <f>SUMIF(Entrada_Dados_Ano_2012!$C$264:$C$501,D461,Entrada_Dados_Ano_2012!$AZ$264:$AZ$501)</f>
        <v>0</v>
      </c>
      <c r="AR461" s="40">
        <f>SUMIF(Entrada_Dados_Ano_2012!$C$264:$C$501,D461,Entrada_Dados_Ano_2012!$BA$264:$BA$501)</f>
        <v>0</v>
      </c>
      <c r="AS461" s="40">
        <f>SUMIF(Entrada_Dados_Ano_2012!$C$264:$C$501,D461,Entrada_Dados_Ano_2012!$BB$264:$BB$501)</f>
        <v>0</v>
      </c>
      <c r="AT461" s="40">
        <f>SUMIF(Entrada_Dados_Ano_2012!$C$264:$C$501,D461,Entrada_Dados_Ano_2012!$BC$264:$BC$501)</f>
        <v>0</v>
      </c>
      <c r="AU461" s="40">
        <f>SUMIF(Entrada_Dados_Ano_2012!$C$264:$C$501,D461,Entrada_Dados_Ano_2012!$BD$264:$BD$501)</f>
        <v>0</v>
      </c>
      <c r="AV461" s="40">
        <f>SUMIF(Entrada_Dados_Ano_2012!$C$264:$C$501,D461,Entrada_Dados_Ano_2012!$BE$264:$BE$501)</f>
        <v>0</v>
      </c>
      <c r="AW461" s="40">
        <f>SUMIF(Entrada_Dados_Ano_2012!$C$264:$C$501,D461,Entrada_Dados_Ano_2012!$BF$264:$BF$501)</f>
        <v>0</v>
      </c>
      <c r="AX461" s="40">
        <f>SUMIF(Entrada_Dados_Ano_2012!$C$264:$C$501,D461,Entrada_Dados_Ano_2012!$BG$264:$BG$501)</f>
        <v>0</v>
      </c>
      <c r="AY461" s="40">
        <f>SUMIF(Entrada_Dados_Ano_2012!$C$264:$C$501,D461,Entrada_Dados_Ano_2012!$BH$264:$BH$501)</f>
        <v>0</v>
      </c>
      <c r="AZ461" s="40">
        <f>SUMIF(Entrada_Dados_Ano_2012!$C$264:$C$501,D461,Entrada_Dados_Ano_2012!$BI$264:$BI$501)</f>
        <v>0</v>
      </c>
      <c r="BA461" s="55"/>
    </row>
    <row r="462" spans="1:53" ht="12.75" customHeight="1" x14ac:dyDescent="0.2">
      <c r="A462" s="123"/>
      <c r="B462" s="124">
        <v>201</v>
      </c>
      <c r="C462" s="121" t="s">
        <v>465</v>
      </c>
      <c r="D462" s="126" t="s">
        <v>239</v>
      </c>
      <c r="E462" s="40">
        <f>SUMIF(Entrada_Dados_Ano_2012!$C$264:$C$501,D462,Entrada_Dados_Ano_2012!$D$264:$D$501)</f>
        <v>0</v>
      </c>
      <c r="F462" s="40">
        <f>SUMIF(Entrada_Dados_Ano_2012!$C$264:$C$501,D462,Entrada_Dados_Ano_2012!$E$264:$E$501)</f>
        <v>0</v>
      </c>
      <c r="G462" s="40">
        <f>SUMIF(Entrada_Dados_Ano_2012!$C$264:$C$501,D462,Entrada_Dados_Ano_2012!$F$264:$F$501)</f>
        <v>0</v>
      </c>
      <c r="H462" s="40">
        <f>SUMIF(Entrada_Dados_Ano_2012!$C$264:$C$501,D462,Entrada_Dados_Ano_2012!$G$264:$G$501)</f>
        <v>0</v>
      </c>
      <c r="I462" s="40">
        <f>SUMIF(Entrada_Dados_Ano_2012!$C$264:$C$501,D462,Entrada_Dados_Ano_2012!$H$264:$H$501)</f>
        <v>0</v>
      </c>
      <c r="J462" s="40">
        <f>SUMIF(Entrada_Dados_Ano_2012!$C$264:$C$501,D462,Entrada_Dados_Ano_2012!$I$264:$I$501)</f>
        <v>0</v>
      </c>
      <c r="K462" s="40">
        <f>SUMIF(Entrada_Dados_Ano_2012!$C$264:$C$501,D462,Entrada_Dados_Ano_2012!$J$264:$J$501)</f>
        <v>0</v>
      </c>
      <c r="L462" s="40">
        <f>SUMIF(Entrada_Dados_Ano_2012!$C$264:$C$501,D462,Entrada_Dados_Ano_2012!$K$264:$K$501)</f>
        <v>0</v>
      </c>
      <c r="M462" s="40">
        <f>SUMIF(Entrada_Dados_Ano_2012!$C$264:$C$501,D462,Entrada_Dados_Ano_2012!$L$264:$L$501)</f>
        <v>0</v>
      </c>
      <c r="N462" s="40">
        <f>SUMIF(Entrada_Dados_Ano_2012!$C$264:$C$501,D462,Entrada_Dados_Ano_2012!$M$264:$M$501)</f>
        <v>0</v>
      </c>
      <c r="O462" s="40">
        <f>SUMIF(Entrada_Dados_Ano_2012!$C$264:$C$501,D462,Entrada_Dados_Ano_2012!$N$264:$N$501)</f>
        <v>0</v>
      </c>
      <c r="P462" s="40">
        <f>SUMIF(Entrada_Dados_Ano_2012!$C$264:$C$501,D462,Entrada_Dados_Ano_2012!$O$264:$O$501)</f>
        <v>0</v>
      </c>
      <c r="Q462" s="40">
        <f>SUMIF(Entrada_Dados_Ano_2012!$C$264:$C$501,D462,Entrada_Dados_Ano_2012!$P$264:$P$501)</f>
        <v>0</v>
      </c>
      <c r="R462" s="40">
        <f>SUMIF(Entrada_Dados_Ano_2012!$C$264:$C$501,D462,Entrada_Dados_Ano_2012!$Q$264:$Q$501)</f>
        <v>0</v>
      </c>
      <c r="S462" s="40">
        <f>SUMIF(Entrada_Dados_Ano_2012!$C$264:$C$501,D462,Entrada_Dados_Ano_2012!$R$264:$R$501)</f>
        <v>0</v>
      </c>
      <c r="T462" s="145">
        <f>SUMIF(Entrada_Dados_Ano_2012!$C$264:$C$501,D462,Entrada_Dados_Ano_2012!$S$264:$S$501)</f>
        <v>0</v>
      </c>
      <c r="U462" s="142">
        <f>SUMIF(Entrada_Dados_Ano_2012!$C$264:$C$501,D462,Entrada_Dados_Ano_2012!$Y$264:$Y$501)</f>
        <v>0</v>
      </c>
      <c r="V462" s="40">
        <f>SUMIF(Entrada_Dados_Ano_2012!$C$264:$C$501,D462,Entrada_Dados_Ano_2012!$Z$264:$Z$501)</f>
        <v>0</v>
      </c>
      <c r="W462" s="40">
        <f>SUMIF(Entrada_Dados_Ano_2012!$C$264:$C$501,D462,Entrada_Dados_Ano_2012!$AA$264:$AA$501)</f>
        <v>0</v>
      </c>
      <c r="X462" s="40">
        <f>SUMIF(Entrada_Dados_Ano_2012!$C$264:$C$501,D462,Entrada_Dados_Ano_2012!$AB$264:$AB$501)</f>
        <v>0</v>
      </c>
      <c r="Y462" s="40">
        <f>SUMIF(Entrada_Dados_Ano_2012!$C$264:$C$501,D462,Entrada_Dados_Ano_2012!$AC$264:$AC$501)</f>
        <v>0</v>
      </c>
      <c r="Z462" s="40">
        <f>SUMIF(Entrada_Dados_Ano_2012!$C$264:$C$501,D462,Entrada_Dados_Ano_2012!$AD$264:$AD$501)</f>
        <v>0</v>
      </c>
      <c r="AA462" s="40">
        <f>SUMIF(Entrada_Dados_Ano_2012!$C$264:$C$501,D462,Entrada_Dados_Ano_2012!$AE$264:$AE$501)</f>
        <v>0</v>
      </c>
      <c r="AB462" s="40">
        <f>SUMIF(Entrada_Dados_Ano_2012!$C$264:$C$501,D462,Entrada_Dados_Ano_2012!$AF$264:$AF$501)</f>
        <v>0</v>
      </c>
      <c r="AC462" s="40">
        <f>SUMIF(Entrada_Dados_Ano_2012!$C$264:$C$501,D462,Entrada_Dados_Ano_2012!$AG$264:$AG$501)</f>
        <v>0</v>
      </c>
      <c r="AD462" s="40">
        <f>SUMIF(Entrada_Dados_Ano_2012!$C$264:$C$501,D462,Entrada_Dados_Ano_2012!$AH$264:$AH$501)</f>
        <v>0</v>
      </c>
      <c r="AE462" s="40">
        <f>SUMIF(Entrada_Dados_Ano_2012!$C$264:$C$501,D462,Entrada_Dados_Ano_2012!$AI$264:$AI$501)</f>
        <v>0</v>
      </c>
      <c r="AF462" s="40">
        <f>SUMIF(Entrada_Dados_Ano_2012!$C$264:$C$501,D462,Entrada_Dados_Ano_2012!$AJ$264:$AJ$501)</f>
        <v>0</v>
      </c>
      <c r="AG462" s="40">
        <f>SUMIF(Entrada_Dados_Ano_2012!$C$264:$C$501,D462,Entrada_Dados_Ano_2012!$AK$264:$AK$501)</f>
        <v>0</v>
      </c>
      <c r="AH462" s="40">
        <f>SUMIF(Entrada_Dados_Ano_2012!$C$264:$C$501,D462,Entrada_Dados_Ano_2012!$AL$264:$AL$501)</f>
        <v>0</v>
      </c>
      <c r="AI462" s="40">
        <f>SUMIF(Entrada_Dados_Ano_2012!$C$264:$C$501,D462,Entrada_Dados_Ano_2012!$AM$264:$AM$501)</f>
        <v>0</v>
      </c>
      <c r="AJ462" s="145">
        <f>SUMIF(Entrada_Dados_Ano_2012!$C$264:$C$501,D462,Entrada_Dados_Ano_2012!$AN$264:$AN$501)</f>
        <v>0</v>
      </c>
      <c r="AK462" s="142">
        <f>SUMIF(Entrada_Dados_Ano_2012!$C$264:$C$501,D462,Entrada_Dados_Ano_2012!$AT$264:$AT$501)</f>
        <v>0</v>
      </c>
      <c r="AL462" s="40">
        <f>SUMIF(Entrada_Dados_Ano_2012!$C$264:$C$501,D462,Entrada_Dados_Ano_2012!$AU$264:$AU$501)</f>
        <v>0</v>
      </c>
      <c r="AM462" s="40">
        <f>SUMIF(Entrada_Dados_Ano_2012!$C$264:$C$501,D462,Entrada_Dados_Ano_2012!$AV$264:$AV$501)</f>
        <v>0</v>
      </c>
      <c r="AN462" s="40">
        <f>SUMIF(Entrada_Dados_Ano_2012!$C$264:$C$501,D462,Entrada_Dados_Ano_2012!$AW$264:$AW$501)</f>
        <v>0</v>
      </c>
      <c r="AO462" s="40">
        <f>SUMIF(Entrada_Dados_Ano_2012!$C$264:$C$501,D462,Entrada_Dados_Ano_2012!$AX$264:$AX$501)</f>
        <v>0</v>
      </c>
      <c r="AP462" s="40">
        <f>SUMIF(Entrada_Dados_Ano_2012!$C$264:$C$501,D462,Entrada_Dados_Ano_2012!$AY$264:$AY$501)</f>
        <v>0</v>
      </c>
      <c r="AQ462" s="40">
        <f>SUMIF(Entrada_Dados_Ano_2012!$C$264:$C$501,D462,Entrada_Dados_Ano_2012!$AZ$264:$AZ$501)</f>
        <v>0</v>
      </c>
      <c r="AR462" s="40">
        <f>SUMIF(Entrada_Dados_Ano_2012!$C$264:$C$501,D462,Entrada_Dados_Ano_2012!$BA$264:$BA$501)</f>
        <v>0</v>
      </c>
      <c r="AS462" s="40">
        <f>SUMIF(Entrada_Dados_Ano_2012!$C$264:$C$501,D462,Entrada_Dados_Ano_2012!$BB$264:$BB$501)</f>
        <v>0</v>
      </c>
      <c r="AT462" s="40">
        <f>SUMIF(Entrada_Dados_Ano_2012!$C$264:$C$501,D462,Entrada_Dados_Ano_2012!$BC$264:$BC$501)</f>
        <v>0</v>
      </c>
      <c r="AU462" s="40">
        <f>SUMIF(Entrada_Dados_Ano_2012!$C$264:$C$501,D462,Entrada_Dados_Ano_2012!$BD$264:$BD$501)</f>
        <v>0</v>
      </c>
      <c r="AV462" s="40">
        <f>SUMIF(Entrada_Dados_Ano_2012!$C$264:$C$501,D462,Entrada_Dados_Ano_2012!$BE$264:$BE$501)</f>
        <v>0</v>
      </c>
      <c r="AW462" s="40">
        <f>SUMIF(Entrada_Dados_Ano_2012!$C$264:$C$501,D462,Entrada_Dados_Ano_2012!$BF$264:$BF$501)</f>
        <v>0</v>
      </c>
      <c r="AX462" s="40">
        <f>SUMIF(Entrada_Dados_Ano_2012!$C$264:$C$501,D462,Entrada_Dados_Ano_2012!$BG$264:$BG$501)</f>
        <v>0</v>
      </c>
      <c r="AY462" s="40">
        <f>SUMIF(Entrada_Dados_Ano_2012!$C$264:$C$501,D462,Entrada_Dados_Ano_2012!$BH$264:$BH$501)</f>
        <v>0</v>
      </c>
      <c r="AZ462" s="40">
        <f>SUMIF(Entrada_Dados_Ano_2012!$C$264:$C$501,D462,Entrada_Dados_Ano_2012!$BI$264:$BI$501)</f>
        <v>0</v>
      </c>
      <c r="BA462" s="55"/>
    </row>
    <row r="463" spans="1:53" ht="12.75" customHeight="1" x14ac:dyDescent="0.2">
      <c r="A463" s="123"/>
      <c r="B463" s="124">
        <v>202</v>
      </c>
      <c r="C463" s="121" t="s">
        <v>466</v>
      </c>
      <c r="D463" s="126" t="s">
        <v>240</v>
      </c>
      <c r="E463" s="40">
        <f>SUMIF(Entrada_Dados_Ano_2012!$C$264:$C$501,D463,Entrada_Dados_Ano_2012!$D$264:$D$501)</f>
        <v>0</v>
      </c>
      <c r="F463" s="40">
        <f>SUMIF(Entrada_Dados_Ano_2012!$C$264:$C$501,D463,Entrada_Dados_Ano_2012!$E$264:$E$501)</f>
        <v>40</v>
      </c>
      <c r="G463" s="40">
        <f>SUMIF(Entrada_Dados_Ano_2012!$C$264:$C$501,D463,Entrada_Dados_Ano_2012!$F$264:$F$501)</f>
        <v>0</v>
      </c>
      <c r="H463" s="40">
        <f>SUMIF(Entrada_Dados_Ano_2012!$C$264:$C$501,D463,Entrada_Dados_Ano_2012!$G$264:$G$501)</f>
        <v>20</v>
      </c>
      <c r="I463" s="40">
        <f>SUMIF(Entrada_Dados_Ano_2012!$C$264:$C$501,D463,Entrada_Dados_Ano_2012!$H$264:$H$501)</f>
        <v>0</v>
      </c>
      <c r="J463" s="40">
        <f>SUMIF(Entrada_Dados_Ano_2012!$C$264:$C$501,D463,Entrada_Dados_Ano_2012!$I$264:$I$501)</f>
        <v>0</v>
      </c>
      <c r="K463" s="40">
        <f>SUMIF(Entrada_Dados_Ano_2012!$C$264:$C$501,D463,Entrada_Dados_Ano_2012!$J$264:$J$501)</f>
        <v>0</v>
      </c>
      <c r="L463" s="40">
        <f>SUMIF(Entrada_Dados_Ano_2012!$C$264:$C$501,D463,Entrada_Dados_Ano_2012!$K$264:$K$501)</f>
        <v>12</v>
      </c>
      <c r="M463" s="40">
        <f>SUMIF(Entrada_Dados_Ano_2012!$C$264:$C$501,D463,Entrada_Dados_Ano_2012!$L$264:$L$501)</f>
        <v>0</v>
      </c>
      <c r="N463" s="40">
        <f>SUMIF(Entrada_Dados_Ano_2012!$C$264:$C$501,D463,Entrada_Dados_Ano_2012!$M$264:$M$501)</f>
        <v>0</v>
      </c>
      <c r="O463" s="40">
        <f>SUMIF(Entrada_Dados_Ano_2012!$C$264:$C$501,D463,Entrada_Dados_Ano_2012!$N$264:$N$501)</f>
        <v>0</v>
      </c>
      <c r="P463" s="40">
        <f>SUMIF(Entrada_Dados_Ano_2012!$C$264:$C$501,D463,Entrada_Dados_Ano_2012!$O$264:$O$501)</f>
        <v>0</v>
      </c>
      <c r="Q463" s="40">
        <f>SUMIF(Entrada_Dados_Ano_2012!$C$264:$C$501,D463,Entrada_Dados_Ano_2012!$P$264:$P$501)</f>
        <v>0</v>
      </c>
      <c r="R463" s="40">
        <f>SUMIF(Entrada_Dados_Ano_2012!$C$264:$C$501,D463,Entrada_Dados_Ano_2012!$Q$264:$Q$501)</f>
        <v>0</v>
      </c>
      <c r="S463" s="40">
        <f>SUMIF(Entrada_Dados_Ano_2012!$C$264:$C$501,D463,Entrada_Dados_Ano_2012!$R$264:$R$501)</f>
        <v>0</v>
      </c>
      <c r="T463" s="145">
        <f>SUMIF(Entrada_Dados_Ano_2012!$C$264:$C$501,D463,Entrada_Dados_Ano_2012!$S$264:$S$501)</f>
        <v>0</v>
      </c>
      <c r="U463" s="142">
        <f>SUMIF(Entrada_Dados_Ano_2012!$C$264:$C$501,D463,Entrada_Dados_Ano_2012!$Y$264:$Y$501)</f>
        <v>0</v>
      </c>
      <c r="V463" s="40">
        <f>SUMIF(Entrada_Dados_Ano_2012!$C$264:$C$501,D463,Entrada_Dados_Ano_2012!$Z$264:$Z$501)</f>
        <v>40</v>
      </c>
      <c r="W463" s="40">
        <f>SUMIF(Entrada_Dados_Ano_2012!$C$264:$C$501,D463,Entrada_Dados_Ano_2012!$AA$264:$AA$501)</f>
        <v>0</v>
      </c>
      <c r="X463" s="40">
        <f>SUMIF(Entrada_Dados_Ano_2012!$C$264:$C$501,D463,Entrada_Dados_Ano_2012!$AB$264:$AB$501)</f>
        <v>20</v>
      </c>
      <c r="Y463" s="40">
        <f>SUMIF(Entrada_Dados_Ano_2012!$C$264:$C$501,D463,Entrada_Dados_Ano_2012!$AC$264:$AC$501)</f>
        <v>0</v>
      </c>
      <c r="Z463" s="40">
        <f>SUMIF(Entrada_Dados_Ano_2012!$C$264:$C$501,D463,Entrada_Dados_Ano_2012!$AD$264:$AD$501)</f>
        <v>0</v>
      </c>
      <c r="AA463" s="40">
        <f>SUMIF(Entrada_Dados_Ano_2012!$C$264:$C$501,D463,Entrada_Dados_Ano_2012!$AE$264:$AE$501)</f>
        <v>0</v>
      </c>
      <c r="AB463" s="40">
        <f>SUMIF(Entrada_Dados_Ano_2012!$C$264:$C$501,D463,Entrada_Dados_Ano_2012!$AF$264:$AF$501)</f>
        <v>12</v>
      </c>
      <c r="AC463" s="40">
        <f>SUMIF(Entrada_Dados_Ano_2012!$C$264:$C$501,D463,Entrada_Dados_Ano_2012!$AG$264:$AG$501)</f>
        <v>0</v>
      </c>
      <c r="AD463" s="40">
        <f>SUMIF(Entrada_Dados_Ano_2012!$C$264:$C$501,D463,Entrada_Dados_Ano_2012!$AH$264:$AH$501)</f>
        <v>0</v>
      </c>
      <c r="AE463" s="40">
        <f>SUMIF(Entrada_Dados_Ano_2012!$C$264:$C$501,D463,Entrada_Dados_Ano_2012!$AI$264:$AI$501)</f>
        <v>0</v>
      </c>
      <c r="AF463" s="40">
        <f>SUMIF(Entrada_Dados_Ano_2012!$C$264:$C$501,D463,Entrada_Dados_Ano_2012!$AJ$264:$AJ$501)</f>
        <v>0</v>
      </c>
      <c r="AG463" s="40">
        <f>SUMIF(Entrada_Dados_Ano_2012!$C$264:$C$501,D463,Entrada_Dados_Ano_2012!$AK$264:$AK$501)</f>
        <v>0</v>
      </c>
      <c r="AH463" s="40">
        <f>SUMIF(Entrada_Dados_Ano_2012!$C$264:$C$501,D463,Entrada_Dados_Ano_2012!$AL$264:$AL$501)</f>
        <v>0</v>
      </c>
      <c r="AI463" s="40">
        <f>SUMIF(Entrada_Dados_Ano_2012!$C$264:$C$501,D463,Entrada_Dados_Ano_2012!$AM$264:$AM$501)</f>
        <v>0</v>
      </c>
      <c r="AJ463" s="145">
        <f>SUMIF(Entrada_Dados_Ano_2012!$C$264:$C$501,D463,Entrada_Dados_Ano_2012!$AN$264:$AN$501)</f>
        <v>0</v>
      </c>
      <c r="AK463" s="142">
        <f>SUMIF(Entrada_Dados_Ano_2012!$C$264:$C$501,D463,Entrada_Dados_Ano_2012!$AT$264:$AT$501)</f>
        <v>0</v>
      </c>
      <c r="AL463" s="40">
        <f>SUMIF(Entrada_Dados_Ano_2012!$C$264:$C$501,D463,Entrada_Dados_Ano_2012!$AU$264:$AU$501)</f>
        <v>550</v>
      </c>
      <c r="AM463" s="40">
        <f>SUMIF(Entrada_Dados_Ano_2012!$C$264:$C$501,D463,Entrada_Dados_Ano_2012!$AV$264:$AV$501)</f>
        <v>0</v>
      </c>
      <c r="AN463" s="40">
        <f>SUMIF(Entrada_Dados_Ano_2012!$C$264:$C$501,D463,Entrada_Dados_Ano_2012!$AW$264:$AW$501)</f>
        <v>30</v>
      </c>
      <c r="AO463" s="40">
        <f>SUMIF(Entrada_Dados_Ano_2012!$C$264:$C$501,D463,Entrada_Dados_Ano_2012!$AX$264:$AX$501)</f>
        <v>0</v>
      </c>
      <c r="AP463" s="40">
        <f>SUMIF(Entrada_Dados_Ano_2012!$C$264:$C$501,D463,Entrada_Dados_Ano_2012!$AY$264:$AY$501)</f>
        <v>0</v>
      </c>
      <c r="AQ463" s="40">
        <f>SUMIF(Entrada_Dados_Ano_2012!$C$264:$C$501,D463,Entrada_Dados_Ano_2012!$AZ$264:$AZ$501)</f>
        <v>0</v>
      </c>
      <c r="AR463" s="40">
        <f>SUMIF(Entrada_Dados_Ano_2012!$C$264:$C$501,D463,Entrada_Dados_Ano_2012!$BA$264:$BA$501)</f>
        <v>144</v>
      </c>
      <c r="AS463" s="40">
        <f>SUMIF(Entrada_Dados_Ano_2012!$C$264:$C$501,D463,Entrada_Dados_Ano_2012!$BB$264:$BB$501)</f>
        <v>0</v>
      </c>
      <c r="AT463" s="40">
        <f>SUMIF(Entrada_Dados_Ano_2012!$C$264:$C$501,D463,Entrada_Dados_Ano_2012!$BC$264:$BC$501)</f>
        <v>0</v>
      </c>
      <c r="AU463" s="40">
        <f>SUMIF(Entrada_Dados_Ano_2012!$C$264:$C$501,D463,Entrada_Dados_Ano_2012!$BD$264:$BD$501)</f>
        <v>0</v>
      </c>
      <c r="AV463" s="40">
        <f>SUMIF(Entrada_Dados_Ano_2012!$C$264:$C$501,D463,Entrada_Dados_Ano_2012!$BE$264:$BE$501)</f>
        <v>0</v>
      </c>
      <c r="AW463" s="40">
        <f>SUMIF(Entrada_Dados_Ano_2012!$C$264:$C$501,D463,Entrada_Dados_Ano_2012!$BF$264:$BF$501)</f>
        <v>0</v>
      </c>
      <c r="AX463" s="40">
        <f>SUMIF(Entrada_Dados_Ano_2012!$C$264:$C$501,D463,Entrada_Dados_Ano_2012!$BG$264:$BG$501)</f>
        <v>0</v>
      </c>
      <c r="AY463" s="40">
        <f>SUMIF(Entrada_Dados_Ano_2012!$C$264:$C$501,D463,Entrada_Dados_Ano_2012!$BH$264:$BH$501)</f>
        <v>0</v>
      </c>
      <c r="AZ463" s="40">
        <f>SUMIF(Entrada_Dados_Ano_2012!$C$264:$C$501,D463,Entrada_Dados_Ano_2012!$BI$264:$BI$501)</f>
        <v>0</v>
      </c>
      <c r="BA463" s="55"/>
    </row>
    <row r="464" spans="1:53" ht="12.75" customHeight="1" x14ac:dyDescent="0.2">
      <c r="A464" s="123"/>
      <c r="B464" s="124">
        <v>203</v>
      </c>
      <c r="C464" s="121" t="s">
        <v>467</v>
      </c>
      <c r="D464" s="126" t="s">
        <v>241</v>
      </c>
      <c r="E464" s="40">
        <f>SUMIF(Entrada_Dados_Ano_2012!$C$264:$C$501,D464,Entrada_Dados_Ano_2012!$D$264:$D$501)</f>
        <v>0</v>
      </c>
      <c r="F464" s="40">
        <f>SUMIF(Entrada_Dados_Ano_2012!$C$264:$C$501,D464,Entrada_Dados_Ano_2012!$E$264:$E$501)</f>
        <v>0</v>
      </c>
      <c r="G464" s="40">
        <f>SUMIF(Entrada_Dados_Ano_2012!$C$264:$C$501,D464,Entrada_Dados_Ano_2012!$F$264:$F$501)</f>
        <v>0</v>
      </c>
      <c r="H464" s="40">
        <f>SUMIF(Entrada_Dados_Ano_2012!$C$264:$C$501,D464,Entrada_Dados_Ano_2012!$G$264:$G$501)</f>
        <v>0</v>
      </c>
      <c r="I464" s="40">
        <f>SUMIF(Entrada_Dados_Ano_2012!$C$264:$C$501,D464,Entrada_Dados_Ano_2012!$H$264:$H$501)</f>
        <v>0</v>
      </c>
      <c r="J464" s="40">
        <f>SUMIF(Entrada_Dados_Ano_2012!$C$264:$C$501,D464,Entrada_Dados_Ano_2012!$I$264:$I$501)</f>
        <v>0</v>
      </c>
      <c r="K464" s="40">
        <f>SUMIF(Entrada_Dados_Ano_2012!$C$264:$C$501,D464,Entrada_Dados_Ano_2012!$J$264:$J$501)</f>
        <v>0</v>
      </c>
      <c r="L464" s="40">
        <f>SUMIF(Entrada_Dados_Ano_2012!$C$264:$C$501,D464,Entrada_Dados_Ano_2012!$K$264:$K$501)</f>
        <v>0</v>
      </c>
      <c r="M464" s="40">
        <f>SUMIF(Entrada_Dados_Ano_2012!$C$264:$C$501,D464,Entrada_Dados_Ano_2012!$L$264:$L$501)</f>
        <v>0</v>
      </c>
      <c r="N464" s="40">
        <f>SUMIF(Entrada_Dados_Ano_2012!$C$264:$C$501,D464,Entrada_Dados_Ano_2012!$M$264:$M$501)</f>
        <v>0</v>
      </c>
      <c r="O464" s="40">
        <f>SUMIF(Entrada_Dados_Ano_2012!$C$264:$C$501,D464,Entrada_Dados_Ano_2012!$N$264:$N$501)</f>
        <v>0</v>
      </c>
      <c r="P464" s="40">
        <f>SUMIF(Entrada_Dados_Ano_2012!$C$264:$C$501,D464,Entrada_Dados_Ano_2012!$O$264:$O$501)</f>
        <v>0</v>
      </c>
      <c r="Q464" s="40">
        <f>SUMIF(Entrada_Dados_Ano_2012!$C$264:$C$501,D464,Entrada_Dados_Ano_2012!$P$264:$P$501)</f>
        <v>0</v>
      </c>
      <c r="R464" s="40">
        <f>SUMIF(Entrada_Dados_Ano_2012!$C$264:$C$501,D464,Entrada_Dados_Ano_2012!$Q$264:$Q$501)</f>
        <v>0</v>
      </c>
      <c r="S464" s="40">
        <f>SUMIF(Entrada_Dados_Ano_2012!$C$264:$C$501,D464,Entrada_Dados_Ano_2012!$R$264:$R$501)</f>
        <v>0</v>
      </c>
      <c r="T464" s="145">
        <f>SUMIF(Entrada_Dados_Ano_2012!$C$264:$C$501,D464,Entrada_Dados_Ano_2012!$S$264:$S$501)</f>
        <v>0</v>
      </c>
      <c r="U464" s="142">
        <f>SUMIF(Entrada_Dados_Ano_2012!$C$264:$C$501,D464,Entrada_Dados_Ano_2012!$Y$264:$Y$501)</f>
        <v>0</v>
      </c>
      <c r="V464" s="40">
        <f>SUMIF(Entrada_Dados_Ano_2012!$C$264:$C$501,D464,Entrada_Dados_Ano_2012!$Z$264:$Z$501)</f>
        <v>0</v>
      </c>
      <c r="W464" s="40">
        <f>SUMIF(Entrada_Dados_Ano_2012!$C$264:$C$501,D464,Entrada_Dados_Ano_2012!$AA$264:$AA$501)</f>
        <v>0</v>
      </c>
      <c r="X464" s="40">
        <f>SUMIF(Entrada_Dados_Ano_2012!$C$264:$C$501,D464,Entrada_Dados_Ano_2012!$AB$264:$AB$501)</f>
        <v>0</v>
      </c>
      <c r="Y464" s="40">
        <f>SUMIF(Entrada_Dados_Ano_2012!$C$264:$C$501,D464,Entrada_Dados_Ano_2012!$AC$264:$AC$501)</f>
        <v>0</v>
      </c>
      <c r="Z464" s="40">
        <f>SUMIF(Entrada_Dados_Ano_2012!$C$264:$C$501,D464,Entrada_Dados_Ano_2012!$AD$264:$AD$501)</f>
        <v>0</v>
      </c>
      <c r="AA464" s="40">
        <f>SUMIF(Entrada_Dados_Ano_2012!$C$264:$C$501,D464,Entrada_Dados_Ano_2012!$AE$264:$AE$501)</f>
        <v>0</v>
      </c>
      <c r="AB464" s="40">
        <f>SUMIF(Entrada_Dados_Ano_2012!$C$264:$C$501,D464,Entrada_Dados_Ano_2012!$AF$264:$AF$501)</f>
        <v>0</v>
      </c>
      <c r="AC464" s="40">
        <f>SUMIF(Entrada_Dados_Ano_2012!$C$264:$C$501,D464,Entrada_Dados_Ano_2012!$AG$264:$AG$501)</f>
        <v>0</v>
      </c>
      <c r="AD464" s="40">
        <f>SUMIF(Entrada_Dados_Ano_2012!$C$264:$C$501,D464,Entrada_Dados_Ano_2012!$AH$264:$AH$501)</f>
        <v>0</v>
      </c>
      <c r="AE464" s="40">
        <f>SUMIF(Entrada_Dados_Ano_2012!$C$264:$C$501,D464,Entrada_Dados_Ano_2012!$AI$264:$AI$501)</f>
        <v>0</v>
      </c>
      <c r="AF464" s="40">
        <f>SUMIF(Entrada_Dados_Ano_2012!$C$264:$C$501,D464,Entrada_Dados_Ano_2012!$AJ$264:$AJ$501)</f>
        <v>0</v>
      </c>
      <c r="AG464" s="40">
        <f>SUMIF(Entrada_Dados_Ano_2012!$C$264:$C$501,D464,Entrada_Dados_Ano_2012!$AK$264:$AK$501)</f>
        <v>0</v>
      </c>
      <c r="AH464" s="40">
        <f>SUMIF(Entrada_Dados_Ano_2012!$C$264:$C$501,D464,Entrada_Dados_Ano_2012!$AL$264:$AL$501)</f>
        <v>0</v>
      </c>
      <c r="AI464" s="40">
        <f>SUMIF(Entrada_Dados_Ano_2012!$C$264:$C$501,D464,Entrada_Dados_Ano_2012!$AM$264:$AM$501)</f>
        <v>0</v>
      </c>
      <c r="AJ464" s="145">
        <f>SUMIF(Entrada_Dados_Ano_2012!$C$264:$C$501,D464,Entrada_Dados_Ano_2012!$AN$264:$AN$501)</f>
        <v>0</v>
      </c>
      <c r="AK464" s="142">
        <f>SUMIF(Entrada_Dados_Ano_2012!$C$264:$C$501,D464,Entrada_Dados_Ano_2012!$AT$264:$AT$501)</f>
        <v>0</v>
      </c>
      <c r="AL464" s="40">
        <f>SUMIF(Entrada_Dados_Ano_2012!$C$264:$C$501,D464,Entrada_Dados_Ano_2012!$AU$264:$AU$501)</f>
        <v>0</v>
      </c>
      <c r="AM464" s="40">
        <f>SUMIF(Entrada_Dados_Ano_2012!$C$264:$C$501,D464,Entrada_Dados_Ano_2012!$AV$264:$AV$501)</f>
        <v>0</v>
      </c>
      <c r="AN464" s="40">
        <f>SUMIF(Entrada_Dados_Ano_2012!$C$264:$C$501,D464,Entrada_Dados_Ano_2012!$AW$264:$AW$501)</f>
        <v>0</v>
      </c>
      <c r="AO464" s="40">
        <f>SUMIF(Entrada_Dados_Ano_2012!$C$264:$C$501,D464,Entrada_Dados_Ano_2012!$AX$264:$AX$501)</f>
        <v>0</v>
      </c>
      <c r="AP464" s="40">
        <f>SUMIF(Entrada_Dados_Ano_2012!$C$264:$C$501,D464,Entrada_Dados_Ano_2012!$AY$264:$AY$501)</f>
        <v>0</v>
      </c>
      <c r="AQ464" s="40">
        <f>SUMIF(Entrada_Dados_Ano_2012!$C$264:$C$501,D464,Entrada_Dados_Ano_2012!$AZ$264:$AZ$501)</f>
        <v>0</v>
      </c>
      <c r="AR464" s="40">
        <f>SUMIF(Entrada_Dados_Ano_2012!$C$264:$C$501,D464,Entrada_Dados_Ano_2012!$BA$264:$BA$501)</f>
        <v>0</v>
      </c>
      <c r="AS464" s="40">
        <f>SUMIF(Entrada_Dados_Ano_2012!$C$264:$C$501,D464,Entrada_Dados_Ano_2012!$BB$264:$BB$501)</f>
        <v>0</v>
      </c>
      <c r="AT464" s="40">
        <f>SUMIF(Entrada_Dados_Ano_2012!$C$264:$C$501,D464,Entrada_Dados_Ano_2012!$BC$264:$BC$501)</f>
        <v>0</v>
      </c>
      <c r="AU464" s="40">
        <f>SUMIF(Entrada_Dados_Ano_2012!$C$264:$C$501,D464,Entrada_Dados_Ano_2012!$BD$264:$BD$501)</f>
        <v>0</v>
      </c>
      <c r="AV464" s="40">
        <f>SUMIF(Entrada_Dados_Ano_2012!$C$264:$C$501,D464,Entrada_Dados_Ano_2012!$BE$264:$BE$501)</f>
        <v>0</v>
      </c>
      <c r="AW464" s="40">
        <f>SUMIF(Entrada_Dados_Ano_2012!$C$264:$C$501,D464,Entrada_Dados_Ano_2012!$BF$264:$BF$501)</f>
        <v>0</v>
      </c>
      <c r="AX464" s="40">
        <f>SUMIF(Entrada_Dados_Ano_2012!$C$264:$C$501,D464,Entrada_Dados_Ano_2012!$BG$264:$BG$501)</f>
        <v>0</v>
      </c>
      <c r="AY464" s="40">
        <f>SUMIF(Entrada_Dados_Ano_2012!$C$264:$C$501,D464,Entrada_Dados_Ano_2012!$BH$264:$BH$501)</f>
        <v>0</v>
      </c>
      <c r="AZ464" s="40">
        <f>SUMIF(Entrada_Dados_Ano_2012!$C$264:$C$501,D464,Entrada_Dados_Ano_2012!$BI$264:$BI$501)</f>
        <v>0</v>
      </c>
      <c r="BA464" s="55"/>
    </row>
    <row r="465" spans="1:53" ht="12.75" customHeight="1" x14ac:dyDescent="0.2">
      <c r="A465" s="123"/>
      <c r="B465" s="124">
        <v>204</v>
      </c>
      <c r="C465" s="121" t="s">
        <v>468</v>
      </c>
      <c r="D465" s="126" t="s">
        <v>242</v>
      </c>
      <c r="E465" s="40">
        <f>SUMIF(Entrada_Dados_Ano_2012!$C$264:$C$501,D465,Entrada_Dados_Ano_2012!$D$264:$D$501)</f>
        <v>0</v>
      </c>
      <c r="F465" s="40">
        <f>SUMIF(Entrada_Dados_Ano_2012!$C$264:$C$501,D465,Entrada_Dados_Ano_2012!$E$264:$E$501)</f>
        <v>35</v>
      </c>
      <c r="G465" s="40">
        <f>SUMIF(Entrada_Dados_Ano_2012!$C$264:$C$501,D465,Entrada_Dados_Ano_2012!$F$264:$F$501)</f>
        <v>0</v>
      </c>
      <c r="H465" s="40">
        <f>SUMIF(Entrada_Dados_Ano_2012!$C$264:$C$501,D465,Entrada_Dados_Ano_2012!$G$264:$G$501)</f>
        <v>0</v>
      </c>
      <c r="I465" s="40">
        <f>SUMIF(Entrada_Dados_Ano_2012!$C$264:$C$501,D465,Entrada_Dados_Ano_2012!$H$264:$H$501)</f>
        <v>0</v>
      </c>
      <c r="J465" s="40">
        <f>SUMIF(Entrada_Dados_Ano_2012!$C$264:$C$501,D465,Entrada_Dados_Ano_2012!$I$264:$I$501)</f>
        <v>0</v>
      </c>
      <c r="K465" s="40">
        <f>SUMIF(Entrada_Dados_Ano_2012!$C$264:$C$501,D465,Entrada_Dados_Ano_2012!$J$264:$J$501)</f>
        <v>0</v>
      </c>
      <c r="L465" s="40">
        <f>SUMIF(Entrada_Dados_Ano_2012!$C$264:$C$501,D465,Entrada_Dados_Ano_2012!$K$264:$K$501)</f>
        <v>0</v>
      </c>
      <c r="M465" s="40">
        <f>SUMIF(Entrada_Dados_Ano_2012!$C$264:$C$501,D465,Entrada_Dados_Ano_2012!$L$264:$L$501)</f>
        <v>0</v>
      </c>
      <c r="N465" s="40">
        <f>SUMIF(Entrada_Dados_Ano_2012!$C$264:$C$501,D465,Entrada_Dados_Ano_2012!$M$264:$M$501)</f>
        <v>0</v>
      </c>
      <c r="O465" s="40">
        <f>SUMIF(Entrada_Dados_Ano_2012!$C$264:$C$501,D465,Entrada_Dados_Ano_2012!$N$264:$N$501)</f>
        <v>0</v>
      </c>
      <c r="P465" s="40">
        <f>SUMIF(Entrada_Dados_Ano_2012!$C$264:$C$501,D465,Entrada_Dados_Ano_2012!$O$264:$O$501)</f>
        <v>0</v>
      </c>
      <c r="Q465" s="40">
        <f>SUMIF(Entrada_Dados_Ano_2012!$C$264:$C$501,D465,Entrada_Dados_Ano_2012!$P$264:$P$501)</f>
        <v>0</v>
      </c>
      <c r="R465" s="40">
        <f>SUMIF(Entrada_Dados_Ano_2012!$C$264:$C$501,D465,Entrada_Dados_Ano_2012!$Q$264:$Q$501)</f>
        <v>0</v>
      </c>
      <c r="S465" s="40">
        <f>SUMIF(Entrada_Dados_Ano_2012!$C$264:$C$501,D465,Entrada_Dados_Ano_2012!$R$264:$R$501)</f>
        <v>0</v>
      </c>
      <c r="T465" s="145">
        <f>SUMIF(Entrada_Dados_Ano_2012!$C$264:$C$501,D465,Entrada_Dados_Ano_2012!$S$264:$S$501)</f>
        <v>0</v>
      </c>
      <c r="U465" s="142">
        <f>SUMIF(Entrada_Dados_Ano_2012!$C$264:$C$501,D465,Entrada_Dados_Ano_2012!$Y$264:$Y$501)</f>
        <v>0</v>
      </c>
      <c r="V465" s="40">
        <f>SUMIF(Entrada_Dados_Ano_2012!$C$264:$C$501,D465,Entrada_Dados_Ano_2012!$Z$264:$Z$501)</f>
        <v>35</v>
      </c>
      <c r="W465" s="40">
        <f>SUMIF(Entrada_Dados_Ano_2012!$C$264:$C$501,D465,Entrada_Dados_Ano_2012!$AA$264:$AA$501)</f>
        <v>0</v>
      </c>
      <c r="X465" s="40">
        <f>SUMIF(Entrada_Dados_Ano_2012!$C$264:$C$501,D465,Entrada_Dados_Ano_2012!$AB$264:$AB$501)</f>
        <v>0</v>
      </c>
      <c r="Y465" s="40">
        <f>SUMIF(Entrada_Dados_Ano_2012!$C$264:$C$501,D465,Entrada_Dados_Ano_2012!$AC$264:$AC$501)</f>
        <v>0</v>
      </c>
      <c r="Z465" s="40">
        <f>SUMIF(Entrada_Dados_Ano_2012!$C$264:$C$501,D465,Entrada_Dados_Ano_2012!$AD$264:$AD$501)</f>
        <v>0</v>
      </c>
      <c r="AA465" s="40">
        <f>SUMIF(Entrada_Dados_Ano_2012!$C$264:$C$501,D465,Entrada_Dados_Ano_2012!$AE$264:$AE$501)</f>
        <v>0</v>
      </c>
      <c r="AB465" s="40">
        <f>SUMIF(Entrada_Dados_Ano_2012!$C$264:$C$501,D465,Entrada_Dados_Ano_2012!$AF$264:$AF$501)</f>
        <v>0</v>
      </c>
      <c r="AC465" s="40">
        <f>SUMIF(Entrada_Dados_Ano_2012!$C$264:$C$501,D465,Entrada_Dados_Ano_2012!$AG$264:$AG$501)</f>
        <v>0</v>
      </c>
      <c r="AD465" s="40">
        <f>SUMIF(Entrada_Dados_Ano_2012!$C$264:$C$501,D465,Entrada_Dados_Ano_2012!$AH$264:$AH$501)</f>
        <v>0</v>
      </c>
      <c r="AE465" s="40">
        <f>SUMIF(Entrada_Dados_Ano_2012!$C$264:$C$501,D465,Entrada_Dados_Ano_2012!$AI$264:$AI$501)</f>
        <v>0</v>
      </c>
      <c r="AF465" s="40">
        <f>SUMIF(Entrada_Dados_Ano_2012!$C$264:$C$501,D465,Entrada_Dados_Ano_2012!$AJ$264:$AJ$501)</f>
        <v>0</v>
      </c>
      <c r="AG465" s="40">
        <f>SUMIF(Entrada_Dados_Ano_2012!$C$264:$C$501,D465,Entrada_Dados_Ano_2012!$AK$264:$AK$501)</f>
        <v>0</v>
      </c>
      <c r="AH465" s="40">
        <f>SUMIF(Entrada_Dados_Ano_2012!$C$264:$C$501,D465,Entrada_Dados_Ano_2012!$AL$264:$AL$501)</f>
        <v>0</v>
      </c>
      <c r="AI465" s="40">
        <f>SUMIF(Entrada_Dados_Ano_2012!$C$264:$C$501,D465,Entrada_Dados_Ano_2012!$AM$264:$AM$501)</f>
        <v>0</v>
      </c>
      <c r="AJ465" s="145">
        <f>SUMIF(Entrada_Dados_Ano_2012!$C$264:$C$501,D465,Entrada_Dados_Ano_2012!$AN$264:$AN$501)</f>
        <v>0</v>
      </c>
      <c r="AK465" s="142">
        <f>SUMIF(Entrada_Dados_Ano_2012!$C$264:$C$501,D465,Entrada_Dados_Ano_2012!$AT$264:$AT$501)</f>
        <v>0</v>
      </c>
      <c r="AL465" s="40">
        <f>SUMIF(Entrada_Dados_Ano_2012!$C$264:$C$501,D465,Entrada_Dados_Ano_2012!$AU$264:$AU$501)</f>
        <v>280</v>
      </c>
      <c r="AM465" s="40">
        <f>SUMIF(Entrada_Dados_Ano_2012!$C$264:$C$501,D465,Entrada_Dados_Ano_2012!$AV$264:$AV$501)</f>
        <v>0</v>
      </c>
      <c r="AN465" s="40">
        <f>SUMIF(Entrada_Dados_Ano_2012!$C$264:$C$501,D465,Entrada_Dados_Ano_2012!$AW$264:$AW$501)</f>
        <v>0</v>
      </c>
      <c r="AO465" s="40">
        <f>SUMIF(Entrada_Dados_Ano_2012!$C$264:$C$501,D465,Entrada_Dados_Ano_2012!$AX$264:$AX$501)</f>
        <v>0</v>
      </c>
      <c r="AP465" s="40">
        <f>SUMIF(Entrada_Dados_Ano_2012!$C$264:$C$501,D465,Entrada_Dados_Ano_2012!$AY$264:$AY$501)</f>
        <v>0</v>
      </c>
      <c r="AQ465" s="40">
        <f>SUMIF(Entrada_Dados_Ano_2012!$C$264:$C$501,D465,Entrada_Dados_Ano_2012!$AZ$264:$AZ$501)</f>
        <v>0</v>
      </c>
      <c r="AR465" s="40">
        <f>SUMIF(Entrada_Dados_Ano_2012!$C$264:$C$501,D465,Entrada_Dados_Ano_2012!$BA$264:$BA$501)</f>
        <v>0</v>
      </c>
      <c r="AS465" s="40">
        <f>SUMIF(Entrada_Dados_Ano_2012!$C$264:$C$501,D465,Entrada_Dados_Ano_2012!$BB$264:$BB$501)</f>
        <v>0</v>
      </c>
      <c r="AT465" s="40">
        <f>SUMIF(Entrada_Dados_Ano_2012!$C$264:$C$501,D465,Entrada_Dados_Ano_2012!$BC$264:$BC$501)</f>
        <v>0</v>
      </c>
      <c r="AU465" s="40">
        <f>SUMIF(Entrada_Dados_Ano_2012!$C$264:$C$501,D465,Entrada_Dados_Ano_2012!$BD$264:$BD$501)</f>
        <v>0</v>
      </c>
      <c r="AV465" s="40">
        <f>SUMIF(Entrada_Dados_Ano_2012!$C$264:$C$501,D465,Entrada_Dados_Ano_2012!$BE$264:$BE$501)</f>
        <v>0</v>
      </c>
      <c r="AW465" s="40">
        <f>SUMIF(Entrada_Dados_Ano_2012!$C$264:$C$501,D465,Entrada_Dados_Ano_2012!$BF$264:$BF$501)</f>
        <v>0</v>
      </c>
      <c r="AX465" s="40">
        <f>SUMIF(Entrada_Dados_Ano_2012!$C$264:$C$501,D465,Entrada_Dados_Ano_2012!$BG$264:$BG$501)</f>
        <v>0</v>
      </c>
      <c r="AY465" s="40">
        <f>SUMIF(Entrada_Dados_Ano_2012!$C$264:$C$501,D465,Entrada_Dados_Ano_2012!$BH$264:$BH$501)</f>
        <v>0</v>
      </c>
      <c r="AZ465" s="40">
        <f>SUMIF(Entrada_Dados_Ano_2012!$C$264:$C$501,D465,Entrada_Dados_Ano_2012!$BI$264:$BI$501)</f>
        <v>0</v>
      </c>
      <c r="BA465" s="55"/>
    </row>
    <row r="466" spans="1:53" ht="12.75" customHeight="1" x14ac:dyDescent="0.2">
      <c r="A466" s="123"/>
      <c r="B466" s="124">
        <v>205</v>
      </c>
      <c r="C466" s="121" t="s">
        <v>469</v>
      </c>
      <c r="D466" s="126" t="s">
        <v>42</v>
      </c>
      <c r="E466" s="40">
        <f>SUMIF(Entrada_Dados_Ano_2012!$C$264:$C$501,D466,Entrada_Dados_Ano_2012!$D$264:$D$501)</f>
        <v>0</v>
      </c>
      <c r="F466" s="40">
        <f>SUMIF(Entrada_Dados_Ano_2012!$C$264:$C$501,D466,Entrada_Dados_Ano_2012!$E$264:$E$501)</f>
        <v>100</v>
      </c>
      <c r="G466" s="40">
        <f>SUMIF(Entrada_Dados_Ano_2012!$C$264:$C$501,D466,Entrada_Dados_Ano_2012!$F$264:$F$501)</f>
        <v>0</v>
      </c>
      <c r="H466" s="40">
        <f>SUMIF(Entrada_Dados_Ano_2012!$C$264:$C$501,D466,Entrada_Dados_Ano_2012!$G$264:$G$501)</f>
        <v>0</v>
      </c>
      <c r="I466" s="40">
        <f>SUMIF(Entrada_Dados_Ano_2012!$C$264:$C$501,D466,Entrada_Dados_Ano_2012!$H$264:$H$501)</f>
        <v>0</v>
      </c>
      <c r="J466" s="40">
        <f>SUMIF(Entrada_Dados_Ano_2012!$C$264:$C$501,D466,Entrada_Dados_Ano_2012!$I$264:$I$501)</f>
        <v>0</v>
      </c>
      <c r="K466" s="40">
        <f>SUMIF(Entrada_Dados_Ano_2012!$C$264:$C$501,D466,Entrada_Dados_Ano_2012!$J$264:$J$501)</f>
        <v>0</v>
      </c>
      <c r="L466" s="40">
        <f>SUMIF(Entrada_Dados_Ano_2012!$C$264:$C$501,D466,Entrada_Dados_Ano_2012!$K$264:$K$501)</f>
        <v>0</v>
      </c>
      <c r="M466" s="40">
        <f>SUMIF(Entrada_Dados_Ano_2012!$C$264:$C$501,D466,Entrada_Dados_Ano_2012!$L$264:$L$501)</f>
        <v>0</v>
      </c>
      <c r="N466" s="40">
        <f>SUMIF(Entrada_Dados_Ano_2012!$C$264:$C$501,D466,Entrada_Dados_Ano_2012!$M$264:$M$501)</f>
        <v>0</v>
      </c>
      <c r="O466" s="40">
        <f>SUMIF(Entrada_Dados_Ano_2012!$C$264:$C$501,D466,Entrada_Dados_Ano_2012!$N$264:$N$501)</f>
        <v>0</v>
      </c>
      <c r="P466" s="40">
        <f>SUMIF(Entrada_Dados_Ano_2012!$C$264:$C$501,D466,Entrada_Dados_Ano_2012!$O$264:$O$501)</f>
        <v>0</v>
      </c>
      <c r="Q466" s="40">
        <f>SUMIF(Entrada_Dados_Ano_2012!$C$264:$C$501,D466,Entrada_Dados_Ano_2012!$P$264:$P$501)</f>
        <v>0</v>
      </c>
      <c r="R466" s="40">
        <f>SUMIF(Entrada_Dados_Ano_2012!$C$264:$C$501,D466,Entrada_Dados_Ano_2012!$Q$264:$Q$501)</f>
        <v>0</v>
      </c>
      <c r="S466" s="40">
        <f>SUMIF(Entrada_Dados_Ano_2012!$C$264:$C$501,D466,Entrada_Dados_Ano_2012!$R$264:$R$501)</f>
        <v>0</v>
      </c>
      <c r="T466" s="145">
        <f>SUMIF(Entrada_Dados_Ano_2012!$C$264:$C$501,D466,Entrada_Dados_Ano_2012!$S$264:$S$501)</f>
        <v>7</v>
      </c>
      <c r="U466" s="142">
        <f>SUMIF(Entrada_Dados_Ano_2012!$C$264:$C$501,D466,Entrada_Dados_Ano_2012!$Y$264:$Y$501)</f>
        <v>0</v>
      </c>
      <c r="V466" s="40">
        <f>SUMIF(Entrada_Dados_Ano_2012!$C$264:$C$501,D466,Entrada_Dados_Ano_2012!$Z$264:$Z$501)</f>
        <v>100</v>
      </c>
      <c r="W466" s="40">
        <f>SUMIF(Entrada_Dados_Ano_2012!$C$264:$C$501,D466,Entrada_Dados_Ano_2012!$AA$264:$AA$501)</f>
        <v>0</v>
      </c>
      <c r="X466" s="40">
        <f>SUMIF(Entrada_Dados_Ano_2012!$C$264:$C$501,D466,Entrada_Dados_Ano_2012!$AB$264:$AB$501)</f>
        <v>0</v>
      </c>
      <c r="Y466" s="40">
        <f>SUMIF(Entrada_Dados_Ano_2012!$C$264:$C$501,D466,Entrada_Dados_Ano_2012!$AC$264:$AC$501)</f>
        <v>0</v>
      </c>
      <c r="Z466" s="40">
        <f>SUMIF(Entrada_Dados_Ano_2012!$C$264:$C$501,D466,Entrada_Dados_Ano_2012!$AD$264:$AD$501)</f>
        <v>0</v>
      </c>
      <c r="AA466" s="40">
        <f>SUMIF(Entrada_Dados_Ano_2012!$C$264:$C$501,D466,Entrada_Dados_Ano_2012!$AE$264:$AE$501)</f>
        <v>0</v>
      </c>
      <c r="AB466" s="40">
        <f>SUMIF(Entrada_Dados_Ano_2012!$C$264:$C$501,D466,Entrada_Dados_Ano_2012!$AF$264:$AF$501)</f>
        <v>0</v>
      </c>
      <c r="AC466" s="40">
        <f>SUMIF(Entrada_Dados_Ano_2012!$C$264:$C$501,D466,Entrada_Dados_Ano_2012!$AG$264:$AG$501)</f>
        <v>0</v>
      </c>
      <c r="AD466" s="40">
        <f>SUMIF(Entrada_Dados_Ano_2012!$C$264:$C$501,D466,Entrada_Dados_Ano_2012!$AH$264:$AH$501)</f>
        <v>0</v>
      </c>
      <c r="AE466" s="40">
        <f>SUMIF(Entrada_Dados_Ano_2012!$C$264:$C$501,D466,Entrada_Dados_Ano_2012!$AI$264:$AI$501)</f>
        <v>0</v>
      </c>
      <c r="AF466" s="40">
        <f>SUMIF(Entrada_Dados_Ano_2012!$C$264:$C$501,D466,Entrada_Dados_Ano_2012!$AJ$264:$AJ$501)</f>
        <v>0</v>
      </c>
      <c r="AG466" s="40">
        <f>SUMIF(Entrada_Dados_Ano_2012!$C$264:$C$501,D466,Entrada_Dados_Ano_2012!$AK$264:$AK$501)</f>
        <v>0</v>
      </c>
      <c r="AH466" s="40">
        <f>SUMIF(Entrada_Dados_Ano_2012!$C$264:$C$501,D466,Entrada_Dados_Ano_2012!$AL$264:$AL$501)</f>
        <v>0</v>
      </c>
      <c r="AI466" s="40">
        <f>SUMIF(Entrada_Dados_Ano_2012!$C$264:$C$501,D466,Entrada_Dados_Ano_2012!$AM$264:$AM$501)</f>
        <v>0</v>
      </c>
      <c r="AJ466" s="145">
        <f>SUMIF(Entrada_Dados_Ano_2012!$C$264:$C$501,D466,Entrada_Dados_Ano_2012!$AN$264:$AN$501)</f>
        <v>7</v>
      </c>
      <c r="AK466" s="142">
        <f>SUMIF(Entrada_Dados_Ano_2012!$C$264:$C$501,D466,Entrada_Dados_Ano_2012!$AT$264:$AT$501)</f>
        <v>0</v>
      </c>
      <c r="AL466" s="40">
        <f>SUMIF(Entrada_Dados_Ano_2012!$C$264:$C$501,D466,Entrada_Dados_Ano_2012!$AU$264:$AU$501)</f>
        <v>5500</v>
      </c>
      <c r="AM466" s="40">
        <f>SUMIF(Entrada_Dados_Ano_2012!$C$264:$C$501,D466,Entrada_Dados_Ano_2012!$AV$264:$AV$501)</f>
        <v>0</v>
      </c>
      <c r="AN466" s="40">
        <f>SUMIF(Entrada_Dados_Ano_2012!$C$264:$C$501,D466,Entrada_Dados_Ano_2012!$AW$264:$AW$501)</f>
        <v>0</v>
      </c>
      <c r="AO466" s="40">
        <f>SUMIF(Entrada_Dados_Ano_2012!$C$264:$C$501,D466,Entrada_Dados_Ano_2012!$AX$264:$AX$501)</f>
        <v>0</v>
      </c>
      <c r="AP466" s="40">
        <f>SUMIF(Entrada_Dados_Ano_2012!$C$264:$C$501,D466,Entrada_Dados_Ano_2012!$AY$264:$AY$501)</f>
        <v>0</v>
      </c>
      <c r="AQ466" s="40">
        <f>SUMIF(Entrada_Dados_Ano_2012!$C$264:$C$501,D466,Entrada_Dados_Ano_2012!$AZ$264:$AZ$501)</f>
        <v>0</v>
      </c>
      <c r="AR466" s="40">
        <f>SUMIF(Entrada_Dados_Ano_2012!$C$264:$C$501,D466,Entrada_Dados_Ano_2012!$BA$264:$BA$501)</f>
        <v>0</v>
      </c>
      <c r="AS466" s="40">
        <f>SUMIF(Entrada_Dados_Ano_2012!$C$264:$C$501,D466,Entrada_Dados_Ano_2012!$BB$264:$BB$501)</f>
        <v>0</v>
      </c>
      <c r="AT466" s="40">
        <f>SUMIF(Entrada_Dados_Ano_2012!$C$264:$C$501,D466,Entrada_Dados_Ano_2012!$BC$264:$BC$501)</f>
        <v>0</v>
      </c>
      <c r="AU466" s="40">
        <f>SUMIF(Entrada_Dados_Ano_2012!$C$264:$C$501,D466,Entrada_Dados_Ano_2012!$BD$264:$BD$501)</f>
        <v>0</v>
      </c>
      <c r="AV466" s="40">
        <f>SUMIF(Entrada_Dados_Ano_2012!$C$264:$C$501,D466,Entrada_Dados_Ano_2012!$BE$264:$BE$501)</f>
        <v>0</v>
      </c>
      <c r="AW466" s="40">
        <f>SUMIF(Entrada_Dados_Ano_2012!$C$264:$C$501,D466,Entrada_Dados_Ano_2012!$BF$264:$BF$501)</f>
        <v>0</v>
      </c>
      <c r="AX466" s="40">
        <f>SUMIF(Entrada_Dados_Ano_2012!$C$264:$C$501,D466,Entrada_Dados_Ano_2012!$BG$264:$BG$501)</f>
        <v>0</v>
      </c>
      <c r="AY466" s="40">
        <f>SUMIF(Entrada_Dados_Ano_2012!$C$264:$C$501,D466,Entrada_Dados_Ano_2012!$BH$264:$BH$501)</f>
        <v>0</v>
      </c>
      <c r="AZ466" s="40">
        <f>SUMIF(Entrada_Dados_Ano_2012!$C$264:$C$501,D466,Entrada_Dados_Ano_2012!$BI$264:$BI$501)</f>
        <v>147</v>
      </c>
      <c r="BA466" s="55"/>
    </row>
    <row r="467" spans="1:53" ht="12.75" customHeight="1" x14ac:dyDescent="0.2">
      <c r="A467" s="123"/>
      <c r="B467" s="124">
        <v>206</v>
      </c>
      <c r="C467" s="121" t="s">
        <v>470</v>
      </c>
      <c r="D467" s="126" t="s">
        <v>243</v>
      </c>
      <c r="E467" s="40">
        <f>SUMIF(Entrada_Dados_Ano_2012!$C$264:$C$501,D467,Entrada_Dados_Ano_2012!$D$264:$D$501)</f>
        <v>0</v>
      </c>
      <c r="F467" s="40">
        <f>SUMIF(Entrada_Dados_Ano_2012!$C$264:$C$501,D467,Entrada_Dados_Ano_2012!$E$264:$E$501)</f>
        <v>700</v>
      </c>
      <c r="G467" s="40">
        <f>SUMIF(Entrada_Dados_Ano_2012!$C$264:$C$501,D467,Entrada_Dados_Ano_2012!$F$264:$F$501)</f>
        <v>30</v>
      </c>
      <c r="H467" s="40">
        <f>SUMIF(Entrada_Dados_Ano_2012!$C$264:$C$501,D467,Entrada_Dados_Ano_2012!$G$264:$G$501)</f>
        <v>0</v>
      </c>
      <c r="I467" s="40">
        <f>SUMIF(Entrada_Dados_Ano_2012!$C$264:$C$501,D467,Entrada_Dados_Ano_2012!$H$264:$H$501)</f>
        <v>0</v>
      </c>
      <c r="J467" s="40">
        <f>SUMIF(Entrada_Dados_Ano_2012!$C$264:$C$501,D467,Entrada_Dados_Ano_2012!$I$264:$I$501)</f>
        <v>0</v>
      </c>
      <c r="K467" s="40">
        <f>SUMIF(Entrada_Dados_Ano_2012!$C$264:$C$501,D467,Entrada_Dados_Ano_2012!$J$264:$J$501)</f>
        <v>0</v>
      </c>
      <c r="L467" s="40">
        <f>SUMIF(Entrada_Dados_Ano_2012!$C$264:$C$501,D467,Entrada_Dados_Ano_2012!$K$264:$K$501)</f>
        <v>70</v>
      </c>
      <c r="M467" s="40">
        <f>SUMIF(Entrada_Dados_Ano_2012!$C$264:$C$501,D467,Entrada_Dados_Ano_2012!$L$264:$L$501)</f>
        <v>0</v>
      </c>
      <c r="N467" s="40">
        <f>SUMIF(Entrada_Dados_Ano_2012!$C$264:$C$501,D467,Entrada_Dados_Ano_2012!$M$264:$M$501)</f>
        <v>0</v>
      </c>
      <c r="O467" s="40">
        <f>SUMIF(Entrada_Dados_Ano_2012!$C$264:$C$501,D467,Entrada_Dados_Ano_2012!$N$264:$N$501)</f>
        <v>0</v>
      </c>
      <c r="P467" s="40">
        <f>SUMIF(Entrada_Dados_Ano_2012!$C$264:$C$501,D467,Entrada_Dados_Ano_2012!$O$264:$O$501)</f>
        <v>7</v>
      </c>
      <c r="Q467" s="40">
        <f>SUMIF(Entrada_Dados_Ano_2012!$C$264:$C$501,D467,Entrada_Dados_Ano_2012!$P$264:$P$501)</f>
        <v>0</v>
      </c>
      <c r="R467" s="40">
        <f>SUMIF(Entrada_Dados_Ano_2012!$C$264:$C$501,D467,Entrada_Dados_Ano_2012!$Q$264:$Q$501)</f>
        <v>0</v>
      </c>
      <c r="S467" s="40">
        <f>SUMIF(Entrada_Dados_Ano_2012!$C$264:$C$501,D467,Entrada_Dados_Ano_2012!$R$264:$R$501)</f>
        <v>0</v>
      </c>
      <c r="T467" s="145">
        <f>SUMIF(Entrada_Dados_Ano_2012!$C$264:$C$501,D467,Entrada_Dados_Ano_2012!$S$264:$S$501)</f>
        <v>0</v>
      </c>
      <c r="U467" s="142">
        <f>SUMIF(Entrada_Dados_Ano_2012!$C$264:$C$501,D467,Entrada_Dados_Ano_2012!$Y$264:$Y$501)</f>
        <v>0</v>
      </c>
      <c r="V467" s="40">
        <f>SUMIF(Entrada_Dados_Ano_2012!$C$264:$C$501,D467,Entrada_Dados_Ano_2012!$Z$264:$Z$501)</f>
        <v>700</v>
      </c>
      <c r="W467" s="40">
        <f>SUMIF(Entrada_Dados_Ano_2012!$C$264:$C$501,D467,Entrada_Dados_Ano_2012!$AA$264:$AA$501)</f>
        <v>30</v>
      </c>
      <c r="X467" s="40">
        <f>SUMIF(Entrada_Dados_Ano_2012!$C$264:$C$501,D467,Entrada_Dados_Ano_2012!$AB$264:$AB$501)</f>
        <v>0</v>
      </c>
      <c r="Y467" s="40">
        <f>SUMIF(Entrada_Dados_Ano_2012!$C$264:$C$501,D467,Entrada_Dados_Ano_2012!$AC$264:$AC$501)</f>
        <v>0</v>
      </c>
      <c r="Z467" s="40">
        <f>SUMIF(Entrada_Dados_Ano_2012!$C$264:$C$501,D467,Entrada_Dados_Ano_2012!$AD$264:$AD$501)</f>
        <v>0</v>
      </c>
      <c r="AA467" s="40">
        <f>SUMIF(Entrada_Dados_Ano_2012!$C$264:$C$501,D467,Entrada_Dados_Ano_2012!$AE$264:$AE$501)</f>
        <v>0</v>
      </c>
      <c r="AB467" s="40">
        <f>SUMIF(Entrada_Dados_Ano_2012!$C$264:$C$501,D467,Entrada_Dados_Ano_2012!$AF$264:$AF$501)</f>
        <v>70</v>
      </c>
      <c r="AC467" s="40">
        <f>SUMIF(Entrada_Dados_Ano_2012!$C$264:$C$501,D467,Entrada_Dados_Ano_2012!$AG$264:$AG$501)</f>
        <v>0</v>
      </c>
      <c r="AD467" s="40">
        <f>SUMIF(Entrada_Dados_Ano_2012!$C$264:$C$501,D467,Entrada_Dados_Ano_2012!$AH$264:$AH$501)</f>
        <v>0</v>
      </c>
      <c r="AE467" s="40">
        <f>SUMIF(Entrada_Dados_Ano_2012!$C$264:$C$501,D467,Entrada_Dados_Ano_2012!$AI$264:$AI$501)</f>
        <v>0</v>
      </c>
      <c r="AF467" s="40">
        <f>SUMIF(Entrada_Dados_Ano_2012!$C$264:$C$501,D467,Entrada_Dados_Ano_2012!$AJ$264:$AJ$501)</f>
        <v>7</v>
      </c>
      <c r="AG467" s="40">
        <f>SUMIF(Entrada_Dados_Ano_2012!$C$264:$C$501,D467,Entrada_Dados_Ano_2012!$AK$264:$AK$501)</f>
        <v>0</v>
      </c>
      <c r="AH467" s="40">
        <f>SUMIF(Entrada_Dados_Ano_2012!$C$264:$C$501,D467,Entrada_Dados_Ano_2012!$AL$264:$AL$501)</f>
        <v>0</v>
      </c>
      <c r="AI467" s="40">
        <f>SUMIF(Entrada_Dados_Ano_2012!$C$264:$C$501,D467,Entrada_Dados_Ano_2012!$AM$264:$AM$501)</f>
        <v>0</v>
      </c>
      <c r="AJ467" s="145">
        <f>SUMIF(Entrada_Dados_Ano_2012!$C$264:$C$501,D467,Entrada_Dados_Ano_2012!$AN$264:$AN$501)</f>
        <v>0</v>
      </c>
      <c r="AK467" s="142">
        <f>SUMIF(Entrada_Dados_Ano_2012!$C$264:$C$501,D467,Entrada_Dados_Ano_2012!$AT$264:$AT$501)</f>
        <v>0</v>
      </c>
      <c r="AL467" s="40">
        <f>SUMIF(Entrada_Dados_Ano_2012!$C$264:$C$501,D467,Entrada_Dados_Ano_2012!$AU$264:$AU$501)</f>
        <v>8400</v>
      </c>
      <c r="AM467" s="40">
        <f>SUMIF(Entrada_Dados_Ano_2012!$C$264:$C$501,D467,Entrada_Dados_Ano_2012!$AV$264:$AV$501)</f>
        <v>30</v>
      </c>
      <c r="AN467" s="40">
        <f>SUMIF(Entrada_Dados_Ano_2012!$C$264:$C$501,D467,Entrada_Dados_Ano_2012!$AW$264:$AW$501)</f>
        <v>0</v>
      </c>
      <c r="AO467" s="40">
        <f>SUMIF(Entrada_Dados_Ano_2012!$C$264:$C$501,D467,Entrada_Dados_Ano_2012!$AX$264:$AX$501)</f>
        <v>0</v>
      </c>
      <c r="AP467" s="40">
        <f>SUMIF(Entrada_Dados_Ano_2012!$C$264:$C$501,D467,Entrada_Dados_Ano_2012!$AY$264:$AY$501)</f>
        <v>0</v>
      </c>
      <c r="AQ467" s="40">
        <f>SUMIF(Entrada_Dados_Ano_2012!$C$264:$C$501,D467,Entrada_Dados_Ano_2012!$AZ$264:$AZ$501)</f>
        <v>0</v>
      </c>
      <c r="AR467" s="40">
        <f>SUMIF(Entrada_Dados_Ano_2012!$C$264:$C$501,D467,Entrada_Dados_Ano_2012!$BA$264:$BA$501)</f>
        <v>300</v>
      </c>
      <c r="AS467" s="40">
        <f>SUMIF(Entrada_Dados_Ano_2012!$C$264:$C$501,D467,Entrada_Dados_Ano_2012!$BB$264:$BB$501)</f>
        <v>0</v>
      </c>
      <c r="AT467" s="40">
        <f>SUMIF(Entrada_Dados_Ano_2012!$C$264:$C$501,D467,Entrada_Dados_Ano_2012!$BC$264:$BC$501)</f>
        <v>0</v>
      </c>
      <c r="AU467" s="40">
        <f>SUMIF(Entrada_Dados_Ano_2012!$C$264:$C$501,D467,Entrada_Dados_Ano_2012!$BD$264:$BD$501)</f>
        <v>0</v>
      </c>
      <c r="AV467" s="40">
        <f>SUMIF(Entrada_Dados_Ano_2012!$C$264:$C$501,D467,Entrada_Dados_Ano_2012!$BE$264:$BE$501)</f>
        <v>50</v>
      </c>
      <c r="AW467" s="40">
        <f>SUMIF(Entrada_Dados_Ano_2012!$C$264:$C$501,D467,Entrada_Dados_Ano_2012!$BF$264:$BF$501)</f>
        <v>0</v>
      </c>
      <c r="AX467" s="40">
        <f>SUMIF(Entrada_Dados_Ano_2012!$C$264:$C$501,D467,Entrada_Dados_Ano_2012!$BG$264:$BG$501)</f>
        <v>0</v>
      </c>
      <c r="AY467" s="40">
        <f>SUMIF(Entrada_Dados_Ano_2012!$C$264:$C$501,D467,Entrada_Dados_Ano_2012!$BH$264:$BH$501)</f>
        <v>0</v>
      </c>
      <c r="AZ467" s="40">
        <f>SUMIF(Entrada_Dados_Ano_2012!$C$264:$C$501,D467,Entrada_Dados_Ano_2012!$BI$264:$BI$501)</f>
        <v>0</v>
      </c>
      <c r="BA467" s="55"/>
    </row>
    <row r="468" spans="1:53" ht="12.75" customHeight="1" x14ac:dyDescent="0.2">
      <c r="A468" s="123"/>
      <c r="B468" s="124">
        <v>207</v>
      </c>
      <c r="C468" s="121" t="s">
        <v>471</v>
      </c>
      <c r="D468" s="126" t="s">
        <v>244</v>
      </c>
      <c r="E468" s="40">
        <f>SUMIF(Entrada_Dados_Ano_2012!$C$264:$C$501,D468,Entrada_Dados_Ano_2012!$D$264:$D$501)</f>
        <v>0</v>
      </c>
      <c r="F468" s="40">
        <f>SUMIF(Entrada_Dados_Ano_2012!$C$264:$C$501,D468,Entrada_Dados_Ano_2012!$E$264:$E$501)</f>
        <v>0</v>
      </c>
      <c r="G468" s="40">
        <f>SUMIF(Entrada_Dados_Ano_2012!$C$264:$C$501,D468,Entrada_Dados_Ano_2012!$F$264:$F$501)</f>
        <v>0</v>
      </c>
      <c r="H468" s="40">
        <f>SUMIF(Entrada_Dados_Ano_2012!$C$264:$C$501,D468,Entrada_Dados_Ano_2012!$G$264:$G$501)</f>
        <v>0</v>
      </c>
      <c r="I468" s="40">
        <f>SUMIF(Entrada_Dados_Ano_2012!$C$264:$C$501,D468,Entrada_Dados_Ano_2012!$H$264:$H$501)</f>
        <v>0</v>
      </c>
      <c r="J468" s="40">
        <f>SUMIF(Entrada_Dados_Ano_2012!$C$264:$C$501,D468,Entrada_Dados_Ano_2012!$I$264:$I$501)</f>
        <v>0</v>
      </c>
      <c r="K468" s="40">
        <f>SUMIF(Entrada_Dados_Ano_2012!$C$264:$C$501,D468,Entrada_Dados_Ano_2012!$J$264:$J$501)</f>
        <v>0</v>
      </c>
      <c r="L468" s="40">
        <f>SUMIF(Entrada_Dados_Ano_2012!$C$264:$C$501,D468,Entrada_Dados_Ano_2012!$K$264:$K$501)</f>
        <v>0</v>
      </c>
      <c r="M468" s="40">
        <f>SUMIF(Entrada_Dados_Ano_2012!$C$264:$C$501,D468,Entrada_Dados_Ano_2012!$L$264:$L$501)</f>
        <v>0</v>
      </c>
      <c r="N468" s="40">
        <f>SUMIF(Entrada_Dados_Ano_2012!$C$264:$C$501,D468,Entrada_Dados_Ano_2012!$M$264:$M$501)</f>
        <v>0</v>
      </c>
      <c r="O468" s="40">
        <f>SUMIF(Entrada_Dados_Ano_2012!$C$264:$C$501,D468,Entrada_Dados_Ano_2012!$N$264:$N$501)</f>
        <v>0</v>
      </c>
      <c r="P468" s="40">
        <f>SUMIF(Entrada_Dados_Ano_2012!$C$264:$C$501,D468,Entrada_Dados_Ano_2012!$O$264:$O$501)</f>
        <v>0</v>
      </c>
      <c r="Q468" s="40">
        <f>SUMIF(Entrada_Dados_Ano_2012!$C$264:$C$501,D468,Entrada_Dados_Ano_2012!$P$264:$P$501)</f>
        <v>0</v>
      </c>
      <c r="R468" s="40">
        <f>SUMIF(Entrada_Dados_Ano_2012!$C$264:$C$501,D468,Entrada_Dados_Ano_2012!$Q$264:$Q$501)</f>
        <v>0</v>
      </c>
      <c r="S468" s="40">
        <f>SUMIF(Entrada_Dados_Ano_2012!$C$264:$C$501,D468,Entrada_Dados_Ano_2012!$R$264:$R$501)</f>
        <v>0</v>
      </c>
      <c r="T468" s="145">
        <f>SUMIF(Entrada_Dados_Ano_2012!$C$264:$C$501,D468,Entrada_Dados_Ano_2012!$S$264:$S$501)</f>
        <v>3</v>
      </c>
      <c r="U468" s="142">
        <f>SUMIF(Entrada_Dados_Ano_2012!$C$264:$C$501,D468,Entrada_Dados_Ano_2012!$Y$264:$Y$501)</f>
        <v>0</v>
      </c>
      <c r="V468" s="40">
        <f>SUMIF(Entrada_Dados_Ano_2012!$C$264:$C$501,D468,Entrada_Dados_Ano_2012!$Z$264:$Z$501)</f>
        <v>0</v>
      </c>
      <c r="W468" s="40">
        <f>SUMIF(Entrada_Dados_Ano_2012!$C$264:$C$501,D468,Entrada_Dados_Ano_2012!$AA$264:$AA$501)</f>
        <v>0</v>
      </c>
      <c r="X468" s="40">
        <f>SUMIF(Entrada_Dados_Ano_2012!$C$264:$C$501,D468,Entrada_Dados_Ano_2012!$AB$264:$AB$501)</f>
        <v>0</v>
      </c>
      <c r="Y468" s="40">
        <f>SUMIF(Entrada_Dados_Ano_2012!$C$264:$C$501,D468,Entrada_Dados_Ano_2012!$AC$264:$AC$501)</f>
        <v>0</v>
      </c>
      <c r="Z468" s="40">
        <f>SUMIF(Entrada_Dados_Ano_2012!$C$264:$C$501,D468,Entrada_Dados_Ano_2012!$AD$264:$AD$501)</f>
        <v>0</v>
      </c>
      <c r="AA468" s="40">
        <f>SUMIF(Entrada_Dados_Ano_2012!$C$264:$C$501,D468,Entrada_Dados_Ano_2012!$AE$264:$AE$501)</f>
        <v>0</v>
      </c>
      <c r="AB468" s="40">
        <f>SUMIF(Entrada_Dados_Ano_2012!$C$264:$C$501,D468,Entrada_Dados_Ano_2012!$AF$264:$AF$501)</f>
        <v>0</v>
      </c>
      <c r="AC468" s="40">
        <f>SUMIF(Entrada_Dados_Ano_2012!$C$264:$C$501,D468,Entrada_Dados_Ano_2012!$AG$264:$AG$501)</f>
        <v>0</v>
      </c>
      <c r="AD468" s="40">
        <f>SUMIF(Entrada_Dados_Ano_2012!$C$264:$C$501,D468,Entrada_Dados_Ano_2012!$AH$264:$AH$501)</f>
        <v>0</v>
      </c>
      <c r="AE468" s="40">
        <f>SUMIF(Entrada_Dados_Ano_2012!$C$264:$C$501,D468,Entrada_Dados_Ano_2012!$AI$264:$AI$501)</f>
        <v>0</v>
      </c>
      <c r="AF468" s="40">
        <f>SUMIF(Entrada_Dados_Ano_2012!$C$264:$C$501,D468,Entrada_Dados_Ano_2012!$AJ$264:$AJ$501)</f>
        <v>0</v>
      </c>
      <c r="AG468" s="40">
        <f>SUMIF(Entrada_Dados_Ano_2012!$C$264:$C$501,D468,Entrada_Dados_Ano_2012!$AK$264:$AK$501)</f>
        <v>0</v>
      </c>
      <c r="AH468" s="40">
        <f>SUMIF(Entrada_Dados_Ano_2012!$C$264:$C$501,D468,Entrada_Dados_Ano_2012!$AL$264:$AL$501)</f>
        <v>0</v>
      </c>
      <c r="AI468" s="40">
        <f>SUMIF(Entrada_Dados_Ano_2012!$C$264:$C$501,D468,Entrada_Dados_Ano_2012!$AM$264:$AM$501)</f>
        <v>0</v>
      </c>
      <c r="AJ468" s="145">
        <f>SUMIF(Entrada_Dados_Ano_2012!$C$264:$C$501,D468,Entrada_Dados_Ano_2012!$AN$264:$AN$501)</f>
        <v>3</v>
      </c>
      <c r="AK468" s="142">
        <f>SUMIF(Entrada_Dados_Ano_2012!$C$264:$C$501,D468,Entrada_Dados_Ano_2012!$AT$264:$AT$501)</f>
        <v>0</v>
      </c>
      <c r="AL468" s="40">
        <f>SUMIF(Entrada_Dados_Ano_2012!$C$264:$C$501,D468,Entrada_Dados_Ano_2012!$AU$264:$AU$501)</f>
        <v>0</v>
      </c>
      <c r="AM468" s="40">
        <f>SUMIF(Entrada_Dados_Ano_2012!$C$264:$C$501,D468,Entrada_Dados_Ano_2012!$AV$264:$AV$501)</f>
        <v>0</v>
      </c>
      <c r="AN468" s="40">
        <f>SUMIF(Entrada_Dados_Ano_2012!$C$264:$C$501,D468,Entrada_Dados_Ano_2012!$AW$264:$AW$501)</f>
        <v>0</v>
      </c>
      <c r="AO468" s="40">
        <f>SUMIF(Entrada_Dados_Ano_2012!$C$264:$C$501,D468,Entrada_Dados_Ano_2012!$AX$264:$AX$501)</f>
        <v>0</v>
      </c>
      <c r="AP468" s="40">
        <f>SUMIF(Entrada_Dados_Ano_2012!$C$264:$C$501,D468,Entrada_Dados_Ano_2012!$AY$264:$AY$501)</f>
        <v>0</v>
      </c>
      <c r="AQ468" s="40">
        <f>SUMIF(Entrada_Dados_Ano_2012!$C$264:$C$501,D468,Entrada_Dados_Ano_2012!$AZ$264:$AZ$501)</f>
        <v>0</v>
      </c>
      <c r="AR468" s="40">
        <f>SUMIF(Entrada_Dados_Ano_2012!$C$264:$C$501,D468,Entrada_Dados_Ano_2012!$BA$264:$BA$501)</f>
        <v>0</v>
      </c>
      <c r="AS468" s="40">
        <f>SUMIF(Entrada_Dados_Ano_2012!$C$264:$C$501,D468,Entrada_Dados_Ano_2012!$BB$264:$BB$501)</f>
        <v>0</v>
      </c>
      <c r="AT468" s="40">
        <f>SUMIF(Entrada_Dados_Ano_2012!$C$264:$C$501,D468,Entrada_Dados_Ano_2012!$BC$264:$BC$501)</f>
        <v>0</v>
      </c>
      <c r="AU468" s="40">
        <f>SUMIF(Entrada_Dados_Ano_2012!$C$264:$C$501,D468,Entrada_Dados_Ano_2012!$BD$264:$BD$501)</f>
        <v>0</v>
      </c>
      <c r="AV468" s="40">
        <f>SUMIF(Entrada_Dados_Ano_2012!$C$264:$C$501,D468,Entrada_Dados_Ano_2012!$BE$264:$BE$501)</f>
        <v>0</v>
      </c>
      <c r="AW468" s="40">
        <f>SUMIF(Entrada_Dados_Ano_2012!$C$264:$C$501,D468,Entrada_Dados_Ano_2012!$BF$264:$BF$501)</f>
        <v>0</v>
      </c>
      <c r="AX468" s="40">
        <f>SUMIF(Entrada_Dados_Ano_2012!$C$264:$C$501,D468,Entrada_Dados_Ano_2012!$BG$264:$BG$501)</f>
        <v>0</v>
      </c>
      <c r="AY468" s="40">
        <f>SUMIF(Entrada_Dados_Ano_2012!$C$264:$C$501,D468,Entrada_Dados_Ano_2012!$BH$264:$BH$501)</f>
        <v>0</v>
      </c>
      <c r="AZ468" s="40">
        <f>SUMIF(Entrada_Dados_Ano_2012!$C$264:$C$501,D468,Entrada_Dados_Ano_2012!$BI$264:$BI$501)</f>
        <v>81</v>
      </c>
      <c r="BA468" s="55"/>
    </row>
    <row r="469" spans="1:53" ht="12.75" customHeight="1" x14ac:dyDescent="0.2">
      <c r="A469" s="123"/>
      <c r="B469" s="124">
        <v>208</v>
      </c>
      <c r="C469" s="121" t="s">
        <v>472</v>
      </c>
      <c r="D469" s="126" t="s">
        <v>245</v>
      </c>
      <c r="E469" s="40">
        <f>SUMIF(Entrada_Dados_Ano_2012!$C$264:$C$501,D469,Entrada_Dados_Ano_2012!$D$264:$D$501)</f>
        <v>0</v>
      </c>
      <c r="F469" s="40">
        <f>SUMIF(Entrada_Dados_Ano_2012!$C$264:$C$501,D469,Entrada_Dados_Ano_2012!$E$264:$E$501)</f>
        <v>10</v>
      </c>
      <c r="G469" s="40">
        <f>SUMIF(Entrada_Dados_Ano_2012!$C$264:$C$501,D469,Entrada_Dados_Ano_2012!$F$264:$F$501)</f>
        <v>0</v>
      </c>
      <c r="H469" s="40">
        <f>SUMIF(Entrada_Dados_Ano_2012!$C$264:$C$501,D469,Entrada_Dados_Ano_2012!$G$264:$G$501)</f>
        <v>0</v>
      </c>
      <c r="I469" s="40">
        <f>SUMIF(Entrada_Dados_Ano_2012!$C$264:$C$501,D469,Entrada_Dados_Ano_2012!$H$264:$H$501)</f>
        <v>0</v>
      </c>
      <c r="J469" s="40">
        <f>SUMIF(Entrada_Dados_Ano_2012!$C$264:$C$501,D469,Entrada_Dados_Ano_2012!$I$264:$I$501)</f>
        <v>0</v>
      </c>
      <c r="K469" s="40">
        <f>SUMIF(Entrada_Dados_Ano_2012!$C$264:$C$501,D469,Entrada_Dados_Ano_2012!$J$264:$J$501)</f>
        <v>0</v>
      </c>
      <c r="L469" s="40">
        <f>SUMIF(Entrada_Dados_Ano_2012!$C$264:$C$501,D469,Entrada_Dados_Ano_2012!$K$264:$K$501)</f>
        <v>0</v>
      </c>
      <c r="M469" s="40">
        <f>SUMIF(Entrada_Dados_Ano_2012!$C$264:$C$501,D469,Entrada_Dados_Ano_2012!$L$264:$L$501)</f>
        <v>0</v>
      </c>
      <c r="N469" s="40">
        <f>SUMIF(Entrada_Dados_Ano_2012!$C$264:$C$501,D469,Entrada_Dados_Ano_2012!$M$264:$M$501)</f>
        <v>0</v>
      </c>
      <c r="O469" s="40">
        <f>SUMIF(Entrada_Dados_Ano_2012!$C$264:$C$501,D469,Entrada_Dados_Ano_2012!$N$264:$N$501)</f>
        <v>0</v>
      </c>
      <c r="P469" s="40">
        <f>SUMIF(Entrada_Dados_Ano_2012!$C$264:$C$501,D469,Entrada_Dados_Ano_2012!$O$264:$O$501)</f>
        <v>0</v>
      </c>
      <c r="Q469" s="40">
        <f>SUMIF(Entrada_Dados_Ano_2012!$C$264:$C$501,D469,Entrada_Dados_Ano_2012!$P$264:$P$501)</f>
        <v>0</v>
      </c>
      <c r="R469" s="40">
        <f>SUMIF(Entrada_Dados_Ano_2012!$C$264:$C$501,D469,Entrada_Dados_Ano_2012!$Q$264:$Q$501)</f>
        <v>0</v>
      </c>
      <c r="S469" s="40">
        <f>SUMIF(Entrada_Dados_Ano_2012!$C$264:$C$501,D469,Entrada_Dados_Ano_2012!$R$264:$R$501)</f>
        <v>0</v>
      </c>
      <c r="T469" s="145">
        <f>SUMIF(Entrada_Dados_Ano_2012!$C$264:$C$501,D469,Entrada_Dados_Ano_2012!$S$264:$S$501)</f>
        <v>0</v>
      </c>
      <c r="U469" s="142">
        <f>SUMIF(Entrada_Dados_Ano_2012!$C$264:$C$501,D469,Entrada_Dados_Ano_2012!$Y$264:$Y$501)</f>
        <v>0</v>
      </c>
      <c r="V469" s="40">
        <f>SUMIF(Entrada_Dados_Ano_2012!$C$264:$C$501,D469,Entrada_Dados_Ano_2012!$Z$264:$Z$501)</f>
        <v>10</v>
      </c>
      <c r="W469" s="40">
        <f>SUMIF(Entrada_Dados_Ano_2012!$C$264:$C$501,D469,Entrada_Dados_Ano_2012!$AA$264:$AA$501)</f>
        <v>0</v>
      </c>
      <c r="X469" s="40">
        <f>SUMIF(Entrada_Dados_Ano_2012!$C$264:$C$501,D469,Entrada_Dados_Ano_2012!$AB$264:$AB$501)</f>
        <v>0</v>
      </c>
      <c r="Y469" s="40">
        <f>SUMIF(Entrada_Dados_Ano_2012!$C$264:$C$501,D469,Entrada_Dados_Ano_2012!$AC$264:$AC$501)</f>
        <v>0</v>
      </c>
      <c r="Z469" s="40">
        <f>SUMIF(Entrada_Dados_Ano_2012!$C$264:$C$501,D469,Entrada_Dados_Ano_2012!$AD$264:$AD$501)</f>
        <v>0</v>
      </c>
      <c r="AA469" s="40">
        <f>SUMIF(Entrada_Dados_Ano_2012!$C$264:$C$501,D469,Entrada_Dados_Ano_2012!$AE$264:$AE$501)</f>
        <v>0</v>
      </c>
      <c r="AB469" s="40">
        <f>SUMIF(Entrada_Dados_Ano_2012!$C$264:$C$501,D469,Entrada_Dados_Ano_2012!$AF$264:$AF$501)</f>
        <v>0</v>
      </c>
      <c r="AC469" s="40">
        <f>SUMIF(Entrada_Dados_Ano_2012!$C$264:$C$501,D469,Entrada_Dados_Ano_2012!$AG$264:$AG$501)</f>
        <v>0</v>
      </c>
      <c r="AD469" s="40">
        <f>SUMIF(Entrada_Dados_Ano_2012!$C$264:$C$501,D469,Entrada_Dados_Ano_2012!$AH$264:$AH$501)</f>
        <v>0</v>
      </c>
      <c r="AE469" s="40">
        <f>SUMIF(Entrada_Dados_Ano_2012!$C$264:$C$501,D469,Entrada_Dados_Ano_2012!$AI$264:$AI$501)</f>
        <v>0</v>
      </c>
      <c r="AF469" s="40">
        <f>SUMIF(Entrada_Dados_Ano_2012!$C$264:$C$501,D469,Entrada_Dados_Ano_2012!$AJ$264:$AJ$501)</f>
        <v>0</v>
      </c>
      <c r="AG469" s="40">
        <f>SUMIF(Entrada_Dados_Ano_2012!$C$264:$C$501,D469,Entrada_Dados_Ano_2012!$AK$264:$AK$501)</f>
        <v>0</v>
      </c>
      <c r="AH469" s="40">
        <f>SUMIF(Entrada_Dados_Ano_2012!$C$264:$C$501,D469,Entrada_Dados_Ano_2012!$AL$264:$AL$501)</f>
        <v>0</v>
      </c>
      <c r="AI469" s="40">
        <f>SUMIF(Entrada_Dados_Ano_2012!$C$264:$C$501,D469,Entrada_Dados_Ano_2012!$AM$264:$AM$501)</f>
        <v>0</v>
      </c>
      <c r="AJ469" s="145">
        <f>SUMIF(Entrada_Dados_Ano_2012!$C$264:$C$501,D469,Entrada_Dados_Ano_2012!$AN$264:$AN$501)</f>
        <v>0</v>
      </c>
      <c r="AK469" s="142">
        <f>SUMIF(Entrada_Dados_Ano_2012!$C$264:$C$501,D469,Entrada_Dados_Ano_2012!$AT$264:$AT$501)</f>
        <v>0</v>
      </c>
      <c r="AL469" s="40">
        <f>SUMIF(Entrada_Dados_Ano_2012!$C$264:$C$501,D469,Entrada_Dados_Ano_2012!$AU$264:$AU$501)</f>
        <v>80</v>
      </c>
      <c r="AM469" s="40">
        <f>SUMIF(Entrada_Dados_Ano_2012!$C$264:$C$501,D469,Entrada_Dados_Ano_2012!$AV$264:$AV$501)</f>
        <v>0</v>
      </c>
      <c r="AN469" s="40">
        <f>SUMIF(Entrada_Dados_Ano_2012!$C$264:$C$501,D469,Entrada_Dados_Ano_2012!$AW$264:$AW$501)</f>
        <v>0</v>
      </c>
      <c r="AO469" s="40">
        <f>SUMIF(Entrada_Dados_Ano_2012!$C$264:$C$501,D469,Entrada_Dados_Ano_2012!$AX$264:$AX$501)</f>
        <v>0</v>
      </c>
      <c r="AP469" s="40">
        <f>SUMIF(Entrada_Dados_Ano_2012!$C$264:$C$501,D469,Entrada_Dados_Ano_2012!$AY$264:$AY$501)</f>
        <v>0</v>
      </c>
      <c r="AQ469" s="40">
        <f>SUMIF(Entrada_Dados_Ano_2012!$C$264:$C$501,D469,Entrada_Dados_Ano_2012!$AZ$264:$AZ$501)</f>
        <v>0</v>
      </c>
      <c r="AR469" s="40">
        <f>SUMIF(Entrada_Dados_Ano_2012!$C$264:$C$501,D469,Entrada_Dados_Ano_2012!$BA$264:$BA$501)</f>
        <v>0</v>
      </c>
      <c r="AS469" s="40">
        <f>SUMIF(Entrada_Dados_Ano_2012!$C$264:$C$501,D469,Entrada_Dados_Ano_2012!$BB$264:$BB$501)</f>
        <v>0</v>
      </c>
      <c r="AT469" s="40">
        <f>SUMIF(Entrada_Dados_Ano_2012!$C$264:$C$501,D469,Entrada_Dados_Ano_2012!$BC$264:$BC$501)</f>
        <v>0</v>
      </c>
      <c r="AU469" s="40">
        <f>SUMIF(Entrada_Dados_Ano_2012!$C$264:$C$501,D469,Entrada_Dados_Ano_2012!$BD$264:$BD$501)</f>
        <v>0</v>
      </c>
      <c r="AV469" s="40">
        <f>SUMIF(Entrada_Dados_Ano_2012!$C$264:$C$501,D469,Entrada_Dados_Ano_2012!$BE$264:$BE$501)</f>
        <v>0</v>
      </c>
      <c r="AW469" s="40">
        <f>SUMIF(Entrada_Dados_Ano_2012!$C$264:$C$501,D469,Entrada_Dados_Ano_2012!$BF$264:$BF$501)</f>
        <v>0</v>
      </c>
      <c r="AX469" s="40">
        <f>SUMIF(Entrada_Dados_Ano_2012!$C$264:$C$501,D469,Entrada_Dados_Ano_2012!$BG$264:$BG$501)</f>
        <v>0</v>
      </c>
      <c r="AY469" s="40">
        <f>SUMIF(Entrada_Dados_Ano_2012!$C$264:$C$501,D469,Entrada_Dados_Ano_2012!$BH$264:$BH$501)</f>
        <v>0</v>
      </c>
      <c r="AZ469" s="40">
        <f>SUMIF(Entrada_Dados_Ano_2012!$C$264:$C$501,D469,Entrada_Dados_Ano_2012!$BI$264:$BI$501)</f>
        <v>0</v>
      </c>
      <c r="BA469" s="55"/>
    </row>
    <row r="470" spans="1:53" ht="12.75" customHeight="1" x14ac:dyDescent="0.2">
      <c r="A470" s="123"/>
      <c r="B470" s="124">
        <v>209</v>
      </c>
      <c r="C470" s="121" t="s">
        <v>473</v>
      </c>
      <c r="D470" s="126" t="s">
        <v>246</v>
      </c>
      <c r="E470" s="40">
        <f>SUMIF(Entrada_Dados_Ano_2012!$C$264:$C$501,D470,Entrada_Dados_Ano_2012!$D$264:$D$501)</f>
        <v>0</v>
      </c>
      <c r="F470" s="40">
        <f>SUMIF(Entrada_Dados_Ano_2012!$C$264:$C$501,D470,Entrada_Dados_Ano_2012!$E$264:$E$501)</f>
        <v>0</v>
      </c>
      <c r="G470" s="40">
        <f>SUMIF(Entrada_Dados_Ano_2012!$C$264:$C$501,D470,Entrada_Dados_Ano_2012!$F$264:$F$501)</f>
        <v>0</v>
      </c>
      <c r="H470" s="40">
        <f>SUMIF(Entrada_Dados_Ano_2012!$C$264:$C$501,D470,Entrada_Dados_Ano_2012!$G$264:$G$501)</f>
        <v>0</v>
      </c>
      <c r="I470" s="40">
        <f>SUMIF(Entrada_Dados_Ano_2012!$C$264:$C$501,D470,Entrada_Dados_Ano_2012!$H$264:$H$501)</f>
        <v>0</v>
      </c>
      <c r="J470" s="40">
        <f>SUMIF(Entrada_Dados_Ano_2012!$C$264:$C$501,D470,Entrada_Dados_Ano_2012!$I$264:$I$501)</f>
        <v>0</v>
      </c>
      <c r="K470" s="40">
        <f>SUMIF(Entrada_Dados_Ano_2012!$C$264:$C$501,D470,Entrada_Dados_Ano_2012!$J$264:$J$501)</f>
        <v>0</v>
      </c>
      <c r="L470" s="40">
        <f>SUMIF(Entrada_Dados_Ano_2012!$C$264:$C$501,D470,Entrada_Dados_Ano_2012!$K$264:$K$501)</f>
        <v>0</v>
      </c>
      <c r="M470" s="40">
        <f>SUMIF(Entrada_Dados_Ano_2012!$C$264:$C$501,D470,Entrada_Dados_Ano_2012!$L$264:$L$501)</f>
        <v>0</v>
      </c>
      <c r="N470" s="40">
        <f>SUMIF(Entrada_Dados_Ano_2012!$C$264:$C$501,D470,Entrada_Dados_Ano_2012!$M$264:$M$501)</f>
        <v>0</v>
      </c>
      <c r="O470" s="40">
        <f>SUMIF(Entrada_Dados_Ano_2012!$C$264:$C$501,D470,Entrada_Dados_Ano_2012!$N$264:$N$501)</f>
        <v>0</v>
      </c>
      <c r="P470" s="40">
        <f>SUMIF(Entrada_Dados_Ano_2012!$C$264:$C$501,D470,Entrada_Dados_Ano_2012!$O$264:$O$501)</f>
        <v>0</v>
      </c>
      <c r="Q470" s="40">
        <f>SUMIF(Entrada_Dados_Ano_2012!$C$264:$C$501,D470,Entrada_Dados_Ano_2012!$P$264:$P$501)</f>
        <v>0</v>
      </c>
      <c r="R470" s="40">
        <f>SUMIF(Entrada_Dados_Ano_2012!$C$264:$C$501,D470,Entrada_Dados_Ano_2012!$Q$264:$Q$501)</f>
        <v>0</v>
      </c>
      <c r="S470" s="40">
        <f>SUMIF(Entrada_Dados_Ano_2012!$C$264:$C$501,D470,Entrada_Dados_Ano_2012!$R$264:$R$501)</f>
        <v>0</v>
      </c>
      <c r="T470" s="145">
        <f>SUMIF(Entrada_Dados_Ano_2012!$C$264:$C$501,D470,Entrada_Dados_Ano_2012!$S$264:$S$501)</f>
        <v>0</v>
      </c>
      <c r="U470" s="142">
        <f>SUMIF(Entrada_Dados_Ano_2012!$C$264:$C$501,D470,Entrada_Dados_Ano_2012!$Y$264:$Y$501)</f>
        <v>0</v>
      </c>
      <c r="V470" s="40">
        <f>SUMIF(Entrada_Dados_Ano_2012!$C$264:$C$501,D470,Entrada_Dados_Ano_2012!$Z$264:$Z$501)</f>
        <v>0</v>
      </c>
      <c r="W470" s="40">
        <f>SUMIF(Entrada_Dados_Ano_2012!$C$264:$C$501,D470,Entrada_Dados_Ano_2012!$AA$264:$AA$501)</f>
        <v>0</v>
      </c>
      <c r="X470" s="40">
        <f>SUMIF(Entrada_Dados_Ano_2012!$C$264:$C$501,D470,Entrada_Dados_Ano_2012!$AB$264:$AB$501)</f>
        <v>0</v>
      </c>
      <c r="Y470" s="40">
        <f>SUMIF(Entrada_Dados_Ano_2012!$C$264:$C$501,D470,Entrada_Dados_Ano_2012!$AC$264:$AC$501)</f>
        <v>0</v>
      </c>
      <c r="Z470" s="40">
        <f>SUMIF(Entrada_Dados_Ano_2012!$C$264:$C$501,D470,Entrada_Dados_Ano_2012!$AD$264:$AD$501)</f>
        <v>0</v>
      </c>
      <c r="AA470" s="40">
        <f>SUMIF(Entrada_Dados_Ano_2012!$C$264:$C$501,D470,Entrada_Dados_Ano_2012!$AE$264:$AE$501)</f>
        <v>0</v>
      </c>
      <c r="AB470" s="40">
        <f>SUMIF(Entrada_Dados_Ano_2012!$C$264:$C$501,D470,Entrada_Dados_Ano_2012!$AF$264:$AF$501)</f>
        <v>0</v>
      </c>
      <c r="AC470" s="40">
        <f>SUMIF(Entrada_Dados_Ano_2012!$C$264:$C$501,D470,Entrada_Dados_Ano_2012!$AG$264:$AG$501)</f>
        <v>0</v>
      </c>
      <c r="AD470" s="40">
        <f>SUMIF(Entrada_Dados_Ano_2012!$C$264:$C$501,D470,Entrada_Dados_Ano_2012!$AH$264:$AH$501)</f>
        <v>0</v>
      </c>
      <c r="AE470" s="40">
        <f>SUMIF(Entrada_Dados_Ano_2012!$C$264:$C$501,D470,Entrada_Dados_Ano_2012!$AI$264:$AI$501)</f>
        <v>0</v>
      </c>
      <c r="AF470" s="40">
        <f>SUMIF(Entrada_Dados_Ano_2012!$C$264:$C$501,D470,Entrada_Dados_Ano_2012!$AJ$264:$AJ$501)</f>
        <v>0</v>
      </c>
      <c r="AG470" s="40">
        <f>SUMIF(Entrada_Dados_Ano_2012!$C$264:$C$501,D470,Entrada_Dados_Ano_2012!$AK$264:$AK$501)</f>
        <v>0</v>
      </c>
      <c r="AH470" s="40">
        <f>SUMIF(Entrada_Dados_Ano_2012!$C$264:$C$501,D470,Entrada_Dados_Ano_2012!$AL$264:$AL$501)</f>
        <v>0</v>
      </c>
      <c r="AI470" s="40">
        <f>SUMIF(Entrada_Dados_Ano_2012!$C$264:$C$501,D470,Entrada_Dados_Ano_2012!$AM$264:$AM$501)</f>
        <v>0</v>
      </c>
      <c r="AJ470" s="145">
        <f>SUMIF(Entrada_Dados_Ano_2012!$C$264:$C$501,D470,Entrada_Dados_Ano_2012!$AN$264:$AN$501)</f>
        <v>0</v>
      </c>
      <c r="AK470" s="142">
        <f>SUMIF(Entrada_Dados_Ano_2012!$C$264:$C$501,D470,Entrada_Dados_Ano_2012!$AT$264:$AT$501)</f>
        <v>0</v>
      </c>
      <c r="AL470" s="40">
        <f>SUMIF(Entrada_Dados_Ano_2012!$C$264:$C$501,D470,Entrada_Dados_Ano_2012!$AU$264:$AU$501)</f>
        <v>0</v>
      </c>
      <c r="AM470" s="40">
        <f>SUMIF(Entrada_Dados_Ano_2012!$C$264:$C$501,D470,Entrada_Dados_Ano_2012!$AV$264:$AV$501)</f>
        <v>0</v>
      </c>
      <c r="AN470" s="40">
        <f>SUMIF(Entrada_Dados_Ano_2012!$C$264:$C$501,D470,Entrada_Dados_Ano_2012!$AW$264:$AW$501)</f>
        <v>0</v>
      </c>
      <c r="AO470" s="40">
        <f>SUMIF(Entrada_Dados_Ano_2012!$C$264:$C$501,D470,Entrada_Dados_Ano_2012!$AX$264:$AX$501)</f>
        <v>0</v>
      </c>
      <c r="AP470" s="40">
        <f>SUMIF(Entrada_Dados_Ano_2012!$C$264:$C$501,D470,Entrada_Dados_Ano_2012!$AY$264:$AY$501)</f>
        <v>0</v>
      </c>
      <c r="AQ470" s="40">
        <f>SUMIF(Entrada_Dados_Ano_2012!$C$264:$C$501,D470,Entrada_Dados_Ano_2012!$AZ$264:$AZ$501)</f>
        <v>0</v>
      </c>
      <c r="AR470" s="40">
        <f>SUMIF(Entrada_Dados_Ano_2012!$C$264:$C$501,D470,Entrada_Dados_Ano_2012!$BA$264:$BA$501)</f>
        <v>0</v>
      </c>
      <c r="AS470" s="40">
        <f>SUMIF(Entrada_Dados_Ano_2012!$C$264:$C$501,D470,Entrada_Dados_Ano_2012!$BB$264:$BB$501)</f>
        <v>0</v>
      </c>
      <c r="AT470" s="40">
        <f>SUMIF(Entrada_Dados_Ano_2012!$C$264:$C$501,D470,Entrada_Dados_Ano_2012!$BC$264:$BC$501)</f>
        <v>0</v>
      </c>
      <c r="AU470" s="40">
        <f>SUMIF(Entrada_Dados_Ano_2012!$C$264:$C$501,D470,Entrada_Dados_Ano_2012!$BD$264:$BD$501)</f>
        <v>0</v>
      </c>
      <c r="AV470" s="40">
        <f>SUMIF(Entrada_Dados_Ano_2012!$C$264:$C$501,D470,Entrada_Dados_Ano_2012!$BE$264:$BE$501)</f>
        <v>0</v>
      </c>
      <c r="AW470" s="40">
        <f>SUMIF(Entrada_Dados_Ano_2012!$C$264:$C$501,D470,Entrada_Dados_Ano_2012!$BF$264:$BF$501)</f>
        <v>0</v>
      </c>
      <c r="AX470" s="40">
        <f>SUMIF(Entrada_Dados_Ano_2012!$C$264:$C$501,D470,Entrada_Dados_Ano_2012!$BG$264:$BG$501)</f>
        <v>0</v>
      </c>
      <c r="AY470" s="40">
        <f>SUMIF(Entrada_Dados_Ano_2012!$C$264:$C$501,D470,Entrada_Dados_Ano_2012!$BH$264:$BH$501)</f>
        <v>0</v>
      </c>
      <c r="AZ470" s="40">
        <f>SUMIF(Entrada_Dados_Ano_2012!$C$264:$C$501,D470,Entrada_Dados_Ano_2012!$BI$264:$BI$501)</f>
        <v>0</v>
      </c>
      <c r="BA470" s="55"/>
    </row>
    <row r="471" spans="1:53" ht="12.75" customHeight="1" x14ac:dyDescent="0.2">
      <c r="A471" s="123"/>
      <c r="B471" s="124">
        <v>210</v>
      </c>
      <c r="C471" s="121" t="s">
        <v>474</v>
      </c>
      <c r="D471" s="126" t="s">
        <v>247</v>
      </c>
      <c r="E471" s="40">
        <f>SUMIF(Entrada_Dados_Ano_2012!$C$264:$C$501,D471,Entrada_Dados_Ano_2012!$D$264:$D$501)</f>
        <v>0</v>
      </c>
      <c r="F471" s="40">
        <f>SUMIF(Entrada_Dados_Ano_2012!$C$264:$C$501,D471,Entrada_Dados_Ano_2012!$E$264:$E$501)</f>
        <v>0</v>
      </c>
      <c r="G471" s="40">
        <f>SUMIF(Entrada_Dados_Ano_2012!$C$264:$C$501,D471,Entrada_Dados_Ano_2012!$F$264:$F$501)</f>
        <v>0</v>
      </c>
      <c r="H471" s="40">
        <f>SUMIF(Entrada_Dados_Ano_2012!$C$264:$C$501,D471,Entrada_Dados_Ano_2012!$G$264:$G$501)</f>
        <v>0</v>
      </c>
      <c r="I471" s="40">
        <f>SUMIF(Entrada_Dados_Ano_2012!$C$264:$C$501,D471,Entrada_Dados_Ano_2012!$H$264:$H$501)</f>
        <v>0</v>
      </c>
      <c r="J471" s="40">
        <f>SUMIF(Entrada_Dados_Ano_2012!$C$264:$C$501,D471,Entrada_Dados_Ano_2012!$I$264:$I$501)</f>
        <v>0</v>
      </c>
      <c r="K471" s="40">
        <f>SUMIF(Entrada_Dados_Ano_2012!$C$264:$C$501,D471,Entrada_Dados_Ano_2012!$J$264:$J$501)</f>
        <v>0</v>
      </c>
      <c r="L471" s="40">
        <f>SUMIF(Entrada_Dados_Ano_2012!$C$264:$C$501,D471,Entrada_Dados_Ano_2012!$K$264:$K$501)</f>
        <v>0</v>
      </c>
      <c r="M471" s="40">
        <f>SUMIF(Entrada_Dados_Ano_2012!$C$264:$C$501,D471,Entrada_Dados_Ano_2012!$L$264:$L$501)</f>
        <v>0</v>
      </c>
      <c r="N471" s="40">
        <f>SUMIF(Entrada_Dados_Ano_2012!$C$264:$C$501,D471,Entrada_Dados_Ano_2012!$M$264:$M$501)</f>
        <v>0</v>
      </c>
      <c r="O471" s="40">
        <f>SUMIF(Entrada_Dados_Ano_2012!$C$264:$C$501,D471,Entrada_Dados_Ano_2012!$N$264:$N$501)</f>
        <v>0</v>
      </c>
      <c r="P471" s="40">
        <f>SUMIF(Entrada_Dados_Ano_2012!$C$264:$C$501,D471,Entrada_Dados_Ano_2012!$O$264:$O$501)</f>
        <v>0</v>
      </c>
      <c r="Q471" s="40">
        <f>SUMIF(Entrada_Dados_Ano_2012!$C$264:$C$501,D471,Entrada_Dados_Ano_2012!$P$264:$P$501)</f>
        <v>0</v>
      </c>
      <c r="R471" s="40">
        <f>SUMIF(Entrada_Dados_Ano_2012!$C$264:$C$501,D471,Entrada_Dados_Ano_2012!$Q$264:$Q$501)</f>
        <v>0</v>
      </c>
      <c r="S471" s="40">
        <f>SUMIF(Entrada_Dados_Ano_2012!$C$264:$C$501,D471,Entrada_Dados_Ano_2012!$R$264:$R$501)</f>
        <v>0</v>
      </c>
      <c r="T471" s="145">
        <f>SUMIF(Entrada_Dados_Ano_2012!$C$264:$C$501,D471,Entrada_Dados_Ano_2012!$S$264:$S$501)</f>
        <v>0</v>
      </c>
      <c r="U471" s="142">
        <f>SUMIF(Entrada_Dados_Ano_2012!$C$264:$C$501,D471,Entrada_Dados_Ano_2012!$Y$264:$Y$501)</f>
        <v>0</v>
      </c>
      <c r="V471" s="40">
        <f>SUMIF(Entrada_Dados_Ano_2012!$C$264:$C$501,D471,Entrada_Dados_Ano_2012!$Z$264:$Z$501)</f>
        <v>0</v>
      </c>
      <c r="W471" s="40">
        <f>SUMIF(Entrada_Dados_Ano_2012!$C$264:$C$501,D471,Entrada_Dados_Ano_2012!$AA$264:$AA$501)</f>
        <v>0</v>
      </c>
      <c r="X471" s="40">
        <f>SUMIF(Entrada_Dados_Ano_2012!$C$264:$C$501,D471,Entrada_Dados_Ano_2012!$AB$264:$AB$501)</f>
        <v>0</v>
      </c>
      <c r="Y471" s="40">
        <f>SUMIF(Entrada_Dados_Ano_2012!$C$264:$C$501,D471,Entrada_Dados_Ano_2012!$AC$264:$AC$501)</f>
        <v>0</v>
      </c>
      <c r="Z471" s="40">
        <f>SUMIF(Entrada_Dados_Ano_2012!$C$264:$C$501,D471,Entrada_Dados_Ano_2012!$AD$264:$AD$501)</f>
        <v>0</v>
      </c>
      <c r="AA471" s="40">
        <f>SUMIF(Entrada_Dados_Ano_2012!$C$264:$C$501,D471,Entrada_Dados_Ano_2012!$AE$264:$AE$501)</f>
        <v>0</v>
      </c>
      <c r="AB471" s="40">
        <f>SUMIF(Entrada_Dados_Ano_2012!$C$264:$C$501,D471,Entrada_Dados_Ano_2012!$AF$264:$AF$501)</f>
        <v>0</v>
      </c>
      <c r="AC471" s="40">
        <f>SUMIF(Entrada_Dados_Ano_2012!$C$264:$C$501,D471,Entrada_Dados_Ano_2012!$AG$264:$AG$501)</f>
        <v>0</v>
      </c>
      <c r="AD471" s="40">
        <f>SUMIF(Entrada_Dados_Ano_2012!$C$264:$C$501,D471,Entrada_Dados_Ano_2012!$AH$264:$AH$501)</f>
        <v>0</v>
      </c>
      <c r="AE471" s="40">
        <f>SUMIF(Entrada_Dados_Ano_2012!$C$264:$C$501,D471,Entrada_Dados_Ano_2012!$AI$264:$AI$501)</f>
        <v>0</v>
      </c>
      <c r="AF471" s="40">
        <f>SUMIF(Entrada_Dados_Ano_2012!$C$264:$C$501,D471,Entrada_Dados_Ano_2012!$AJ$264:$AJ$501)</f>
        <v>0</v>
      </c>
      <c r="AG471" s="40">
        <f>SUMIF(Entrada_Dados_Ano_2012!$C$264:$C$501,D471,Entrada_Dados_Ano_2012!$AK$264:$AK$501)</f>
        <v>0</v>
      </c>
      <c r="AH471" s="40">
        <f>SUMIF(Entrada_Dados_Ano_2012!$C$264:$C$501,D471,Entrada_Dados_Ano_2012!$AL$264:$AL$501)</f>
        <v>0</v>
      </c>
      <c r="AI471" s="40">
        <f>SUMIF(Entrada_Dados_Ano_2012!$C$264:$C$501,D471,Entrada_Dados_Ano_2012!$AM$264:$AM$501)</f>
        <v>0</v>
      </c>
      <c r="AJ471" s="145">
        <f>SUMIF(Entrada_Dados_Ano_2012!$C$264:$C$501,D471,Entrada_Dados_Ano_2012!$AN$264:$AN$501)</f>
        <v>0</v>
      </c>
      <c r="AK471" s="142">
        <f>SUMIF(Entrada_Dados_Ano_2012!$C$264:$C$501,D471,Entrada_Dados_Ano_2012!$AT$264:$AT$501)</f>
        <v>0</v>
      </c>
      <c r="AL471" s="40">
        <f>SUMIF(Entrada_Dados_Ano_2012!$C$264:$C$501,D471,Entrada_Dados_Ano_2012!$AU$264:$AU$501)</f>
        <v>0</v>
      </c>
      <c r="AM471" s="40">
        <f>SUMIF(Entrada_Dados_Ano_2012!$C$264:$C$501,D471,Entrada_Dados_Ano_2012!$AV$264:$AV$501)</f>
        <v>0</v>
      </c>
      <c r="AN471" s="40">
        <f>SUMIF(Entrada_Dados_Ano_2012!$C$264:$C$501,D471,Entrada_Dados_Ano_2012!$AW$264:$AW$501)</f>
        <v>0</v>
      </c>
      <c r="AO471" s="40">
        <f>SUMIF(Entrada_Dados_Ano_2012!$C$264:$C$501,D471,Entrada_Dados_Ano_2012!$AX$264:$AX$501)</f>
        <v>0</v>
      </c>
      <c r="AP471" s="40">
        <f>SUMIF(Entrada_Dados_Ano_2012!$C$264:$C$501,D471,Entrada_Dados_Ano_2012!$AY$264:$AY$501)</f>
        <v>0</v>
      </c>
      <c r="AQ471" s="40">
        <f>SUMIF(Entrada_Dados_Ano_2012!$C$264:$C$501,D471,Entrada_Dados_Ano_2012!$AZ$264:$AZ$501)</f>
        <v>0</v>
      </c>
      <c r="AR471" s="40">
        <f>SUMIF(Entrada_Dados_Ano_2012!$C$264:$C$501,D471,Entrada_Dados_Ano_2012!$BA$264:$BA$501)</f>
        <v>0</v>
      </c>
      <c r="AS471" s="40">
        <f>SUMIF(Entrada_Dados_Ano_2012!$C$264:$C$501,D471,Entrada_Dados_Ano_2012!$BB$264:$BB$501)</f>
        <v>0</v>
      </c>
      <c r="AT471" s="40">
        <f>SUMIF(Entrada_Dados_Ano_2012!$C$264:$C$501,D471,Entrada_Dados_Ano_2012!$BC$264:$BC$501)</f>
        <v>0</v>
      </c>
      <c r="AU471" s="40">
        <f>SUMIF(Entrada_Dados_Ano_2012!$C$264:$C$501,D471,Entrada_Dados_Ano_2012!$BD$264:$BD$501)</f>
        <v>0</v>
      </c>
      <c r="AV471" s="40">
        <f>SUMIF(Entrada_Dados_Ano_2012!$C$264:$C$501,D471,Entrada_Dados_Ano_2012!$BE$264:$BE$501)</f>
        <v>0</v>
      </c>
      <c r="AW471" s="40">
        <f>SUMIF(Entrada_Dados_Ano_2012!$C$264:$C$501,D471,Entrada_Dados_Ano_2012!$BF$264:$BF$501)</f>
        <v>0</v>
      </c>
      <c r="AX471" s="40">
        <f>SUMIF(Entrada_Dados_Ano_2012!$C$264:$C$501,D471,Entrada_Dados_Ano_2012!$BG$264:$BG$501)</f>
        <v>0</v>
      </c>
      <c r="AY471" s="40">
        <f>SUMIF(Entrada_Dados_Ano_2012!$C$264:$C$501,D471,Entrada_Dados_Ano_2012!$BH$264:$BH$501)</f>
        <v>0</v>
      </c>
      <c r="AZ471" s="40">
        <f>SUMIF(Entrada_Dados_Ano_2012!$C$264:$C$501,D471,Entrada_Dados_Ano_2012!$BI$264:$BI$501)</f>
        <v>0</v>
      </c>
      <c r="BA471" s="55"/>
    </row>
    <row r="472" spans="1:53" ht="12.75" customHeight="1" x14ac:dyDescent="0.2">
      <c r="A472" s="123"/>
      <c r="B472" s="124">
        <v>211</v>
      </c>
      <c r="C472" s="121" t="s">
        <v>475</v>
      </c>
      <c r="D472" s="126" t="s">
        <v>248</v>
      </c>
      <c r="E472" s="40">
        <f>SUMIF(Entrada_Dados_Ano_2012!$C$264:$C$501,D472,Entrada_Dados_Ano_2012!$D$264:$D$501)</f>
        <v>0</v>
      </c>
      <c r="F472" s="40">
        <f>SUMIF(Entrada_Dados_Ano_2012!$C$264:$C$501,D472,Entrada_Dados_Ano_2012!$E$264:$E$501)</f>
        <v>5</v>
      </c>
      <c r="G472" s="40">
        <f>SUMIF(Entrada_Dados_Ano_2012!$C$264:$C$501,D472,Entrada_Dados_Ano_2012!$F$264:$F$501)</f>
        <v>0</v>
      </c>
      <c r="H472" s="40">
        <f>SUMIF(Entrada_Dados_Ano_2012!$C$264:$C$501,D472,Entrada_Dados_Ano_2012!$G$264:$G$501)</f>
        <v>0</v>
      </c>
      <c r="I472" s="40">
        <f>SUMIF(Entrada_Dados_Ano_2012!$C$264:$C$501,D472,Entrada_Dados_Ano_2012!$H$264:$H$501)</f>
        <v>17</v>
      </c>
      <c r="J472" s="40">
        <f>SUMIF(Entrada_Dados_Ano_2012!$C$264:$C$501,D472,Entrada_Dados_Ano_2012!$I$264:$I$501)</f>
        <v>0</v>
      </c>
      <c r="K472" s="40">
        <f>SUMIF(Entrada_Dados_Ano_2012!$C$264:$C$501,D472,Entrada_Dados_Ano_2012!$J$264:$J$501)</f>
        <v>0</v>
      </c>
      <c r="L472" s="40">
        <f>SUMIF(Entrada_Dados_Ano_2012!$C$264:$C$501,D472,Entrada_Dados_Ano_2012!$K$264:$K$501)</f>
        <v>0</v>
      </c>
      <c r="M472" s="40">
        <f>SUMIF(Entrada_Dados_Ano_2012!$C$264:$C$501,D472,Entrada_Dados_Ano_2012!$L$264:$L$501)</f>
        <v>0</v>
      </c>
      <c r="N472" s="40">
        <f>SUMIF(Entrada_Dados_Ano_2012!$C$264:$C$501,D472,Entrada_Dados_Ano_2012!$M$264:$M$501)</f>
        <v>0</v>
      </c>
      <c r="O472" s="40">
        <f>SUMIF(Entrada_Dados_Ano_2012!$C$264:$C$501,D472,Entrada_Dados_Ano_2012!$N$264:$N$501)</f>
        <v>0</v>
      </c>
      <c r="P472" s="40">
        <f>SUMIF(Entrada_Dados_Ano_2012!$C$264:$C$501,D472,Entrada_Dados_Ano_2012!$O$264:$O$501)</f>
        <v>0</v>
      </c>
      <c r="Q472" s="40">
        <f>SUMIF(Entrada_Dados_Ano_2012!$C$264:$C$501,D472,Entrada_Dados_Ano_2012!$P$264:$P$501)</f>
        <v>0</v>
      </c>
      <c r="R472" s="40">
        <f>SUMIF(Entrada_Dados_Ano_2012!$C$264:$C$501,D472,Entrada_Dados_Ano_2012!$Q$264:$Q$501)</f>
        <v>0</v>
      </c>
      <c r="S472" s="40">
        <f>SUMIF(Entrada_Dados_Ano_2012!$C$264:$C$501,D472,Entrada_Dados_Ano_2012!$R$264:$R$501)</f>
        <v>0</v>
      </c>
      <c r="T472" s="145">
        <f>SUMIF(Entrada_Dados_Ano_2012!$C$264:$C$501,D472,Entrada_Dados_Ano_2012!$S$264:$S$501)</f>
        <v>0</v>
      </c>
      <c r="U472" s="142">
        <f>SUMIF(Entrada_Dados_Ano_2012!$C$264:$C$501,D472,Entrada_Dados_Ano_2012!$Y$264:$Y$501)</f>
        <v>0</v>
      </c>
      <c r="V472" s="40">
        <f>SUMIF(Entrada_Dados_Ano_2012!$C$264:$C$501,D472,Entrada_Dados_Ano_2012!$Z$264:$Z$501)</f>
        <v>5</v>
      </c>
      <c r="W472" s="40">
        <f>SUMIF(Entrada_Dados_Ano_2012!$C$264:$C$501,D472,Entrada_Dados_Ano_2012!$AA$264:$AA$501)</f>
        <v>0</v>
      </c>
      <c r="X472" s="40">
        <f>SUMIF(Entrada_Dados_Ano_2012!$C$264:$C$501,D472,Entrada_Dados_Ano_2012!$AB$264:$AB$501)</f>
        <v>0</v>
      </c>
      <c r="Y472" s="40">
        <f>SUMIF(Entrada_Dados_Ano_2012!$C$264:$C$501,D472,Entrada_Dados_Ano_2012!$AC$264:$AC$501)</f>
        <v>17</v>
      </c>
      <c r="Z472" s="40">
        <f>SUMIF(Entrada_Dados_Ano_2012!$C$264:$C$501,D472,Entrada_Dados_Ano_2012!$AD$264:$AD$501)</f>
        <v>0</v>
      </c>
      <c r="AA472" s="40">
        <f>SUMIF(Entrada_Dados_Ano_2012!$C$264:$C$501,D472,Entrada_Dados_Ano_2012!$AE$264:$AE$501)</f>
        <v>0</v>
      </c>
      <c r="AB472" s="40">
        <f>SUMIF(Entrada_Dados_Ano_2012!$C$264:$C$501,D472,Entrada_Dados_Ano_2012!$AF$264:$AF$501)</f>
        <v>0</v>
      </c>
      <c r="AC472" s="40">
        <f>SUMIF(Entrada_Dados_Ano_2012!$C$264:$C$501,D472,Entrada_Dados_Ano_2012!$AG$264:$AG$501)</f>
        <v>0</v>
      </c>
      <c r="AD472" s="40">
        <f>SUMIF(Entrada_Dados_Ano_2012!$C$264:$C$501,D472,Entrada_Dados_Ano_2012!$AH$264:$AH$501)</f>
        <v>0</v>
      </c>
      <c r="AE472" s="40">
        <f>SUMIF(Entrada_Dados_Ano_2012!$C$264:$C$501,D472,Entrada_Dados_Ano_2012!$AI$264:$AI$501)</f>
        <v>0</v>
      </c>
      <c r="AF472" s="40">
        <f>SUMIF(Entrada_Dados_Ano_2012!$C$264:$C$501,D472,Entrada_Dados_Ano_2012!$AJ$264:$AJ$501)</f>
        <v>0</v>
      </c>
      <c r="AG472" s="40">
        <f>SUMIF(Entrada_Dados_Ano_2012!$C$264:$C$501,D472,Entrada_Dados_Ano_2012!$AK$264:$AK$501)</f>
        <v>0</v>
      </c>
      <c r="AH472" s="40">
        <f>SUMIF(Entrada_Dados_Ano_2012!$C$264:$C$501,D472,Entrada_Dados_Ano_2012!$AL$264:$AL$501)</f>
        <v>0</v>
      </c>
      <c r="AI472" s="40">
        <f>SUMIF(Entrada_Dados_Ano_2012!$C$264:$C$501,D472,Entrada_Dados_Ano_2012!$AM$264:$AM$501)</f>
        <v>0</v>
      </c>
      <c r="AJ472" s="145">
        <f>SUMIF(Entrada_Dados_Ano_2012!$C$264:$C$501,D472,Entrada_Dados_Ano_2012!$AN$264:$AN$501)</f>
        <v>0</v>
      </c>
      <c r="AK472" s="142">
        <f>SUMIF(Entrada_Dados_Ano_2012!$C$264:$C$501,D472,Entrada_Dados_Ano_2012!$AT$264:$AT$501)</f>
        <v>0</v>
      </c>
      <c r="AL472" s="40">
        <f>SUMIF(Entrada_Dados_Ano_2012!$C$264:$C$501,D472,Entrada_Dados_Ano_2012!$AU$264:$AU$501)</f>
        <v>45</v>
      </c>
      <c r="AM472" s="40">
        <f>SUMIF(Entrada_Dados_Ano_2012!$C$264:$C$501,D472,Entrada_Dados_Ano_2012!$AV$264:$AV$501)</f>
        <v>0</v>
      </c>
      <c r="AN472" s="40">
        <f>SUMIF(Entrada_Dados_Ano_2012!$C$264:$C$501,D472,Entrada_Dados_Ano_2012!$AW$264:$AW$501)</f>
        <v>0</v>
      </c>
      <c r="AO472" s="40">
        <f>SUMIF(Entrada_Dados_Ano_2012!$C$264:$C$501,D472,Entrada_Dados_Ano_2012!$AX$264:$AX$501)</f>
        <v>170</v>
      </c>
      <c r="AP472" s="40">
        <f>SUMIF(Entrada_Dados_Ano_2012!$C$264:$C$501,D472,Entrada_Dados_Ano_2012!$AY$264:$AY$501)</f>
        <v>0</v>
      </c>
      <c r="AQ472" s="40">
        <f>SUMIF(Entrada_Dados_Ano_2012!$C$264:$C$501,D472,Entrada_Dados_Ano_2012!$AZ$264:$AZ$501)</f>
        <v>0</v>
      </c>
      <c r="AR472" s="40">
        <f>SUMIF(Entrada_Dados_Ano_2012!$C$264:$C$501,D472,Entrada_Dados_Ano_2012!$BA$264:$BA$501)</f>
        <v>0</v>
      </c>
      <c r="AS472" s="40">
        <f>SUMIF(Entrada_Dados_Ano_2012!$C$264:$C$501,D472,Entrada_Dados_Ano_2012!$BB$264:$BB$501)</f>
        <v>0</v>
      </c>
      <c r="AT472" s="40">
        <f>SUMIF(Entrada_Dados_Ano_2012!$C$264:$C$501,D472,Entrada_Dados_Ano_2012!$BC$264:$BC$501)</f>
        <v>0</v>
      </c>
      <c r="AU472" s="40">
        <f>SUMIF(Entrada_Dados_Ano_2012!$C$264:$C$501,D472,Entrada_Dados_Ano_2012!$BD$264:$BD$501)</f>
        <v>0</v>
      </c>
      <c r="AV472" s="40">
        <f>SUMIF(Entrada_Dados_Ano_2012!$C$264:$C$501,D472,Entrada_Dados_Ano_2012!$BE$264:$BE$501)</f>
        <v>0</v>
      </c>
      <c r="AW472" s="40">
        <f>SUMIF(Entrada_Dados_Ano_2012!$C$264:$C$501,D472,Entrada_Dados_Ano_2012!$BF$264:$BF$501)</f>
        <v>0</v>
      </c>
      <c r="AX472" s="40">
        <f>SUMIF(Entrada_Dados_Ano_2012!$C$264:$C$501,D472,Entrada_Dados_Ano_2012!$BG$264:$BG$501)</f>
        <v>0</v>
      </c>
      <c r="AY472" s="40">
        <f>SUMIF(Entrada_Dados_Ano_2012!$C$264:$C$501,D472,Entrada_Dados_Ano_2012!$BH$264:$BH$501)</f>
        <v>0</v>
      </c>
      <c r="AZ472" s="40">
        <f>SUMIF(Entrada_Dados_Ano_2012!$C$264:$C$501,D472,Entrada_Dados_Ano_2012!$BI$264:$BI$501)</f>
        <v>0</v>
      </c>
      <c r="BA472" s="55"/>
    </row>
    <row r="473" spans="1:53" ht="12.75" customHeight="1" x14ac:dyDescent="0.2">
      <c r="A473" s="123"/>
      <c r="B473" s="124">
        <v>212</v>
      </c>
      <c r="C473" s="121" t="s">
        <v>476</v>
      </c>
      <c r="D473" s="126" t="s">
        <v>249</v>
      </c>
      <c r="E473" s="40">
        <f>SUMIF(Entrada_Dados_Ano_2012!$C$264:$C$501,D473,Entrada_Dados_Ano_2012!$D$264:$D$501)</f>
        <v>0</v>
      </c>
      <c r="F473" s="40">
        <f>SUMIF(Entrada_Dados_Ano_2012!$C$264:$C$501,D473,Entrada_Dados_Ano_2012!$E$264:$E$501)</f>
        <v>0</v>
      </c>
      <c r="G473" s="40">
        <f>SUMIF(Entrada_Dados_Ano_2012!$C$264:$C$501,D473,Entrada_Dados_Ano_2012!$F$264:$F$501)</f>
        <v>0</v>
      </c>
      <c r="H473" s="40">
        <f>SUMIF(Entrada_Dados_Ano_2012!$C$264:$C$501,D473,Entrada_Dados_Ano_2012!$G$264:$G$501)</f>
        <v>0</v>
      </c>
      <c r="I473" s="40">
        <f>SUMIF(Entrada_Dados_Ano_2012!$C$264:$C$501,D473,Entrada_Dados_Ano_2012!$H$264:$H$501)</f>
        <v>54</v>
      </c>
      <c r="J473" s="40">
        <f>SUMIF(Entrada_Dados_Ano_2012!$C$264:$C$501,D473,Entrada_Dados_Ano_2012!$I$264:$I$501)</f>
        <v>0</v>
      </c>
      <c r="K473" s="40">
        <f>SUMIF(Entrada_Dados_Ano_2012!$C$264:$C$501,D473,Entrada_Dados_Ano_2012!$J$264:$J$501)</f>
        <v>0</v>
      </c>
      <c r="L473" s="40">
        <f>SUMIF(Entrada_Dados_Ano_2012!$C$264:$C$501,D473,Entrada_Dados_Ano_2012!$K$264:$K$501)</f>
        <v>0</v>
      </c>
      <c r="M473" s="40">
        <f>SUMIF(Entrada_Dados_Ano_2012!$C$264:$C$501,D473,Entrada_Dados_Ano_2012!$L$264:$L$501)</f>
        <v>0</v>
      </c>
      <c r="N473" s="40">
        <f>SUMIF(Entrada_Dados_Ano_2012!$C$264:$C$501,D473,Entrada_Dados_Ano_2012!$M$264:$M$501)</f>
        <v>0</v>
      </c>
      <c r="O473" s="40">
        <f>SUMIF(Entrada_Dados_Ano_2012!$C$264:$C$501,D473,Entrada_Dados_Ano_2012!$N$264:$N$501)</f>
        <v>0</v>
      </c>
      <c r="P473" s="40">
        <f>SUMIF(Entrada_Dados_Ano_2012!$C$264:$C$501,D473,Entrada_Dados_Ano_2012!$O$264:$O$501)</f>
        <v>0</v>
      </c>
      <c r="Q473" s="40">
        <f>SUMIF(Entrada_Dados_Ano_2012!$C$264:$C$501,D473,Entrada_Dados_Ano_2012!$P$264:$P$501)</f>
        <v>0</v>
      </c>
      <c r="R473" s="40">
        <f>SUMIF(Entrada_Dados_Ano_2012!$C$264:$C$501,D473,Entrada_Dados_Ano_2012!$Q$264:$Q$501)</f>
        <v>0</v>
      </c>
      <c r="S473" s="40">
        <f>SUMIF(Entrada_Dados_Ano_2012!$C$264:$C$501,D473,Entrada_Dados_Ano_2012!$R$264:$R$501)</f>
        <v>0</v>
      </c>
      <c r="T473" s="145">
        <f>SUMIF(Entrada_Dados_Ano_2012!$C$264:$C$501,D473,Entrada_Dados_Ano_2012!$S$264:$S$501)</f>
        <v>0</v>
      </c>
      <c r="U473" s="142">
        <f>SUMIF(Entrada_Dados_Ano_2012!$C$264:$C$501,D473,Entrada_Dados_Ano_2012!$Y$264:$Y$501)</f>
        <v>0</v>
      </c>
      <c r="V473" s="40">
        <f>SUMIF(Entrada_Dados_Ano_2012!$C$264:$C$501,D473,Entrada_Dados_Ano_2012!$Z$264:$Z$501)</f>
        <v>0</v>
      </c>
      <c r="W473" s="40">
        <f>SUMIF(Entrada_Dados_Ano_2012!$C$264:$C$501,D473,Entrada_Dados_Ano_2012!$AA$264:$AA$501)</f>
        <v>0</v>
      </c>
      <c r="X473" s="40">
        <f>SUMIF(Entrada_Dados_Ano_2012!$C$264:$C$501,D473,Entrada_Dados_Ano_2012!$AB$264:$AB$501)</f>
        <v>0</v>
      </c>
      <c r="Y473" s="40">
        <f>SUMIF(Entrada_Dados_Ano_2012!$C$264:$C$501,D473,Entrada_Dados_Ano_2012!$AC$264:$AC$501)</f>
        <v>54</v>
      </c>
      <c r="Z473" s="40">
        <f>SUMIF(Entrada_Dados_Ano_2012!$C$264:$C$501,D473,Entrada_Dados_Ano_2012!$AD$264:$AD$501)</f>
        <v>0</v>
      </c>
      <c r="AA473" s="40">
        <f>SUMIF(Entrada_Dados_Ano_2012!$C$264:$C$501,D473,Entrada_Dados_Ano_2012!$AE$264:$AE$501)</f>
        <v>0</v>
      </c>
      <c r="AB473" s="40">
        <f>SUMIF(Entrada_Dados_Ano_2012!$C$264:$C$501,D473,Entrada_Dados_Ano_2012!$AF$264:$AF$501)</f>
        <v>0</v>
      </c>
      <c r="AC473" s="40">
        <f>SUMIF(Entrada_Dados_Ano_2012!$C$264:$C$501,D473,Entrada_Dados_Ano_2012!$AG$264:$AG$501)</f>
        <v>0</v>
      </c>
      <c r="AD473" s="40">
        <f>SUMIF(Entrada_Dados_Ano_2012!$C$264:$C$501,D473,Entrada_Dados_Ano_2012!$AH$264:$AH$501)</f>
        <v>0</v>
      </c>
      <c r="AE473" s="40">
        <f>SUMIF(Entrada_Dados_Ano_2012!$C$264:$C$501,D473,Entrada_Dados_Ano_2012!$AI$264:$AI$501)</f>
        <v>0</v>
      </c>
      <c r="AF473" s="40">
        <f>SUMIF(Entrada_Dados_Ano_2012!$C$264:$C$501,D473,Entrada_Dados_Ano_2012!$AJ$264:$AJ$501)</f>
        <v>0</v>
      </c>
      <c r="AG473" s="40">
        <f>SUMIF(Entrada_Dados_Ano_2012!$C$264:$C$501,D473,Entrada_Dados_Ano_2012!$AK$264:$AK$501)</f>
        <v>0</v>
      </c>
      <c r="AH473" s="40">
        <f>SUMIF(Entrada_Dados_Ano_2012!$C$264:$C$501,D473,Entrada_Dados_Ano_2012!$AL$264:$AL$501)</f>
        <v>0</v>
      </c>
      <c r="AI473" s="40">
        <f>SUMIF(Entrada_Dados_Ano_2012!$C$264:$C$501,D473,Entrada_Dados_Ano_2012!$AM$264:$AM$501)</f>
        <v>0</v>
      </c>
      <c r="AJ473" s="145">
        <f>SUMIF(Entrada_Dados_Ano_2012!$C$264:$C$501,D473,Entrada_Dados_Ano_2012!$AN$264:$AN$501)</f>
        <v>0</v>
      </c>
      <c r="AK473" s="142">
        <f>SUMIF(Entrada_Dados_Ano_2012!$C$264:$C$501,D473,Entrada_Dados_Ano_2012!$AT$264:$AT$501)</f>
        <v>0</v>
      </c>
      <c r="AL473" s="40">
        <f>SUMIF(Entrada_Dados_Ano_2012!$C$264:$C$501,D473,Entrada_Dados_Ano_2012!$AU$264:$AU$501)</f>
        <v>0</v>
      </c>
      <c r="AM473" s="40">
        <f>SUMIF(Entrada_Dados_Ano_2012!$C$264:$C$501,D473,Entrada_Dados_Ano_2012!$AV$264:$AV$501)</f>
        <v>0</v>
      </c>
      <c r="AN473" s="40">
        <f>SUMIF(Entrada_Dados_Ano_2012!$C$264:$C$501,D473,Entrada_Dados_Ano_2012!$AW$264:$AW$501)</f>
        <v>0</v>
      </c>
      <c r="AO473" s="40">
        <f>SUMIF(Entrada_Dados_Ano_2012!$C$264:$C$501,D473,Entrada_Dados_Ano_2012!$AX$264:$AX$501)</f>
        <v>1193</v>
      </c>
      <c r="AP473" s="40">
        <f>SUMIF(Entrada_Dados_Ano_2012!$C$264:$C$501,D473,Entrada_Dados_Ano_2012!$AY$264:$AY$501)</f>
        <v>0</v>
      </c>
      <c r="AQ473" s="40">
        <f>SUMIF(Entrada_Dados_Ano_2012!$C$264:$C$501,D473,Entrada_Dados_Ano_2012!$AZ$264:$AZ$501)</f>
        <v>0</v>
      </c>
      <c r="AR473" s="40">
        <f>SUMIF(Entrada_Dados_Ano_2012!$C$264:$C$501,D473,Entrada_Dados_Ano_2012!$BA$264:$BA$501)</f>
        <v>0</v>
      </c>
      <c r="AS473" s="40">
        <f>SUMIF(Entrada_Dados_Ano_2012!$C$264:$C$501,D473,Entrada_Dados_Ano_2012!$BB$264:$BB$501)</f>
        <v>0</v>
      </c>
      <c r="AT473" s="40">
        <f>SUMIF(Entrada_Dados_Ano_2012!$C$264:$C$501,D473,Entrada_Dados_Ano_2012!$BC$264:$BC$501)</f>
        <v>0</v>
      </c>
      <c r="AU473" s="40">
        <f>SUMIF(Entrada_Dados_Ano_2012!$C$264:$C$501,D473,Entrada_Dados_Ano_2012!$BD$264:$BD$501)</f>
        <v>0</v>
      </c>
      <c r="AV473" s="40">
        <f>SUMIF(Entrada_Dados_Ano_2012!$C$264:$C$501,D473,Entrada_Dados_Ano_2012!$BE$264:$BE$501)</f>
        <v>0</v>
      </c>
      <c r="AW473" s="40">
        <f>SUMIF(Entrada_Dados_Ano_2012!$C$264:$C$501,D473,Entrada_Dados_Ano_2012!$BF$264:$BF$501)</f>
        <v>0</v>
      </c>
      <c r="AX473" s="40">
        <f>SUMIF(Entrada_Dados_Ano_2012!$C$264:$C$501,D473,Entrada_Dados_Ano_2012!$BG$264:$BG$501)</f>
        <v>0</v>
      </c>
      <c r="AY473" s="40">
        <f>SUMIF(Entrada_Dados_Ano_2012!$C$264:$C$501,D473,Entrada_Dados_Ano_2012!$BH$264:$BH$501)</f>
        <v>0</v>
      </c>
      <c r="AZ473" s="40">
        <f>SUMIF(Entrada_Dados_Ano_2012!$C$264:$C$501,D473,Entrada_Dados_Ano_2012!$BI$264:$BI$501)</f>
        <v>0</v>
      </c>
      <c r="BA473" s="55"/>
    </row>
    <row r="474" spans="1:53" ht="12.75" customHeight="1" x14ac:dyDescent="0.2">
      <c r="A474" s="123"/>
      <c r="B474" s="124">
        <v>213</v>
      </c>
      <c r="C474" s="121" t="s">
        <v>477</v>
      </c>
      <c r="D474" s="126" t="s">
        <v>250</v>
      </c>
      <c r="E474" s="40">
        <f>SUMIF(Entrada_Dados_Ano_2012!$C$264:$C$501,D474,Entrada_Dados_Ano_2012!$D$264:$D$501)</f>
        <v>0</v>
      </c>
      <c r="F474" s="40">
        <f>SUMIF(Entrada_Dados_Ano_2012!$C$264:$C$501,D474,Entrada_Dados_Ano_2012!$E$264:$E$501)</f>
        <v>20</v>
      </c>
      <c r="G474" s="40">
        <f>SUMIF(Entrada_Dados_Ano_2012!$C$264:$C$501,D474,Entrada_Dados_Ano_2012!$F$264:$F$501)</f>
        <v>0</v>
      </c>
      <c r="H474" s="40">
        <f>SUMIF(Entrada_Dados_Ano_2012!$C$264:$C$501,D474,Entrada_Dados_Ano_2012!$G$264:$G$501)</f>
        <v>0</v>
      </c>
      <c r="I474" s="40">
        <f>SUMIF(Entrada_Dados_Ano_2012!$C$264:$C$501,D474,Entrada_Dados_Ano_2012!$H$264:$H$501)</f>
        <v>0</v>
      </c>
      <c r="J474" s="40">
        <f>SUMIF(Entrada_Dados_Ano_2012!$C$264:$C$501,D474,Entrada_Dados_Ano_2012!$I$264:$I$501)</f>
        <v>0</v>
      </c>
      <c r="K474" s="40">
        <f>SUMIF(Entrada_Dados_Ano_2012!$C$264:$C$501,D474,Entrada_Dados_Ano_2012!$J$264:$J$501)</f>
        <v>0</v>
      </c>
      <c r="L474" s="40">
        <f>SUMIF(Entrada_Dados_Ano_2012!$C$264:$C$501,D474,Entrada_Dados_Ano_2012!$K$264:$K$501)</f>
        <v>12</v>
      </c>
      <c r="M474" s="40">
        <f>SUMIF(Entrada_Dados_Ano_2012!$C$264:$C$501,D474,Entrada_Dados_Ano_2012!$L$264:$L$501)</f>
        <v>10</v>
      </c>
      <c r="N474" s="40">
        <f>SUMIF(Entrada_Dados_Ano_2012!$C$264:$C$501,D474,Entrada_Dados_Ano_2012!$M$264:$M$501)</f>
        <v>0</v>
      </c>
      <c r="O474" s="40">
        <f>SUMIF(Entrada_Dados_Ano_2012!$C$264:$C$501,D474,Entrada_Dados_Ano_2012!$N$264:$N$501)</f>
        <v>0</v>
      </c>
      <c r="P474" s="40">
        <f>SUMIF(Entrada_Dados_Ano_2012!$C$264:$C$501,D474,Entrada_Dados_Ano_2012!$O$264:$O$501)</f>
        <v>0</v>
      </c>
      <c r="Q474" s="40">
        <f>SUMIF(Entrada_Dados_Ano_2012!$C$264:$C$501,D474,Entrada_Dados_Ano_2012!$P$264:$P$501)</f>
        <v>0</v>
      </c>
      <c r="R474" s="40">
        <f>SUMIF(Entrada_Dados_Ano_2012!$C$264:$C$501,D474,Entrada_Dados_Ano_2012!$Q$264:$Q$501)</f>
        <v>0</v>
      </c>
      <c r="S474" s="40">
        <f>SUMIF(Entrada_Dados_Ano_2012!$C$264:$C$501,D474,Entrada_Dados_Ano_2012!$R$264:$R$501)</f>
        <v>10</v>
      </c>
      <c r="T474" s="145">
        <f>SUMIF(Entrada_Dados_Ano_2012!$C$264:$C$501,D474,Entrada_Dados_Ano_2012!$S$264:$S$501)</f>
        <v>0</v>
      </c>
      <c r="U474" s="142">
        <f>SUMIF(Entrada_Dados_Ano_2012!$C$264:$C$501,D474,Entrada_Dados_Ano_2012!$Y$264:$Y$501)</f>
        <v>0</v>
      </c>
      <c r="V474" s="40">
        <f>SUMIF(Entrada_Dados_Ano_2012!$C$264:$C$501,D474,Entrada_Dados_Ano_2012!$Z$264:$Z$501)</f>
        <v>20</v>
      </c>
      <c r="W474" s="40">
        <f>SUMIF(Entrada_Dados_Ano_2012!$C$264:$C$501,D474,Entrada_Dados_Ano_2012!$AA$264:$AA$501)</f>
        <v>0</v>
      </c>
      <c r="X474" s="40">
        <f>SUMIF(Entrada_Dados_Ano_2012!$C$264:$C$501,D474,Entrada_Dados_Ano_2012!$AB$264:$AB$501)</f>
        <v>0</v>
      </c>
      <c r="Y474" s="40">
        <f>SUMIF(Entrada_Dados_Ano_2012!$C$264:$C$501,D474,Entrada_Dados_Ano_2012!$AC$264:$AC$501)</f>
        <v>0</v>
      </c>
      <c r="Z474" s="40">
        <f>SUMIF(Entrada_Dados_Ano_2012!$C$264:$C$501,D474,Entrada_Dados_Ano_2012!$AD$264:$AD$501)</f>
        <v>0</v>
      </c>
      <c r="AA474" s="40">
        <f>SUMIF(Entrada_Dados_Ano_2012!$C$264:$C$501,D474,Entrada_Dados_Ano_2012!$AE$264:$AE$501)</f>
        <v>0</v>
      </c>
      <c r="AB474" s="40">
        <f>SUMIF(Entrada_Dados_Ano_2012!$C$264:$C$501,D474,Entrada_Dados_Ano_2012!$AF$264:$AF$501)</f>
        <v>12</v>
      </c>
      <c r="AC474" s="40">
        <f>SUMIF(Entrada_Dados_Ano_2012!$C$264:$C$501,D474,Entrada_Dados_Ano_2012!$AG$264:$AG$501)</f>
        <v>10</v>
      </c>
      <c r="AD474" s="40">
        <f>SUMIF(Entrada_Dados_Ano_2012!$C$264:$C$501,D474,Entrada_Dados_Ano_2012!$AH$264:$AH$501)</f>
        <v>0</v>
      </c>
      <c r="AE474" s="40">
        <f>SUMIF(Entrada_Dados_Ano_2012!$C$264:$C$501,D474,Entrada_Dados_Ano_2012!$AI$264:$AI$501)</f>
        <v>0</v>
      </c>
      <c r="AF474" s="40">
        <f>SUMIF(Entrada_Dados_Ano_2012!$C$264:$C$501,D474,Entrada_Dados_Ano_2012!$AJ$264:$AJ$501)</f>
        <v>0</v>
      </c>
      <c r="AG474" s="40">
        <f>SUMIF(Entrada_Dados_Ano_2012!$C$264:$C$501,D474,Entrada_Dados_Ano_2012!$AK$264:$AK$501)</f>
        <v>0</v>
      </c>
      <c r="AH474" s="40">
        <f>SUMIF(Entrada_Dados_Ano_2012!$C$264:$C$501,D474,Entrada_Dados_Ano_2012!$AL$264:$AL$501)</f>
        <v>0</v>
      </c>
      <c r="AI474" s="40">
        <f>SUMIF(Entrada_Dados_Ano_2012!$C$264:$C$501,D474,Entrada_Dados_Ano_2012!$AM$264:$AM$501)</f>
        <v>10</v>
      </c>
      <c r="AJ474" s="145">
        <f>SUMIF(Entrada_Dados_Ano_2012!$C$264:$C$501,D474,Entrada_Dados_Ano_2012!$AN$264:$AN$501)</f>
        <v>0</v>
      </c>
      <c r="AK474" s="142">
        <f>SUMIF(Entrada_Dados_Ano_2012!$C$264:$C$501,D474,Entrada_Dados_Ano_2012!$AT$264:$AT$501)</f>
        <v>0</v>
      </c>
      <c r="AL474" s="40">
        <f>SUMIF(Entrada_Dados_Ano_2012!$C$264:$C$501,D474,Entrada_Dados_Ano_2012!$AU$264:$AU$501)</f>
        <v>390</v>
      </c>
      <c r="AM474" s="40">
        <f>SUMIF(Entrada_Dados_Ano_2012!$C$264:$C$501,D474,Entrada_Dados_Ano_2012!$AV$264:$AV$501)</f>
        <v>0</v>
      </c>
      <c r="AN474" s="40">
        <f>SUMIF(Entrada_Dados_Ano_2012!$C$264:$C$501,D474,Entrada_Dados_Ano_2012!$AW$264:$AW$501)</f>
        <v>0</v>
      </c>
      <c r="AO474" s="40">
        <f>SUMIF(Entrada_Dados_Ano_2012!$C$264:$C$501,D474,Entrada_Dados_Ano_2012!$AX$264:$AX$501)</f>
        <v>0</v>
      </c>
      <c r="AP474" s="40">
        <f>SUMIF(Entrada_Dados_Ano_2012!$C$264:$C$501,D474,Entrada_Dados_Ano_2012!$AY$264:$AY$501)</f>
        <v>0</v>
      </c>
      <c r="AQ474" s="40">
        <f>SUMIF(Entrada_Dados_Ano_2012!$C$264:$C$501,D474,Entrada_Dados_Ano_2012!$AZ$264:$AZ$501)</f>
        <v>0</v>
      </c>
      <c r="AR474" s="40">
        <f>SUMIF(Entrada_Dados_Ano_2012!$C$264:$C$501,D474,Entrada_Dados_Ano_2012!$BA$264:$BA$501)</f>
        <v>150</v>
      </c>
      <c r="AS474" s="40">
        <f>SUMIF(Entrada_Dados_Ano_2012!$C$264:$C$501,D474,Entrada_Dados_Ano_2012!$BB$264:$BB$501)</f>
        <v>130</v>
      </c>
      <c r="AT474" s="40">
        <f>SUMIF(Entrada_Dados_Ano_2012!$C$264:$C$501,D474,Entrada_Dados_Ano_2012!$BC$264:$BC$501)</f>
        <v>0</v>
      </c>
      <c r="AU474" s="40">
        <f>SUMIF(Entrada_Dados_Ano_2012!$C$264:$C$501,D474,Entrada_Dados_Ano_2012!$BD$264:$BD$501)</f>
        <v>0</v>
      </c>
      <c r="AV474" s="40">
        <f>SUMIF(Entrada_Dados_Ano_2012!$C$264:$C$501,D474,Entrada_Dados_Ano_2012!$BE$264:$BE$501)</f>
        <v>0</v>
      </c>
      <c r="AW474" s="40">
        <f>SUMIF(Entrada_Dados_Ano_2012!$C$264:$C$501,D474,Entrada_Dados_Ano_2012!$BF$264:$BF$501)</f>
        <v>0</v>
      </c>
      <c r="AX474" s="40">
        <f>SUMIF(Entrada_Dados_Ano_2012!$C$264:$C$501,D474,Entrada_Dados_Ano_2012!$BG$264:$BG$501)</f>
        <v>0</v>
      </c>
      <c r="AY474" s="40">
        <f>SUMIF(Entrada_Dados_Ano_2012!$C$264:$C$501,D474,Entrada_Dados_Ano_2012!$BH$264:$BH$501)</f>
        <v>130</v>
      </c>
      <c r="AZ474" s="40">
        <f>SUMIF(Entrada_Dados_Ano_2012!$C$264:$C$501,D474,Entrada_Dados_Ano_2012!$BI$264:$BI$501)</f>
        <v>0</v>
      </c>
      <c r="BA474" s="55"/>
    </row>
    <row r="475" spans="1:53" ht="12.75" customHeight="1" x14ac:dyDescent="0.2">
      <c r="A475" s="123"/>
      <c r="B475" s="124">
        <v>214</v>
      </c>
      <c r="C475" s="121" t="s">
        <v>478</v>
      </c>
      <c r="D475" s="126" t="s">
        <v>251</v>
      </c>
      <c r="E475" s="40">
        <f>SUMIF(Entrada_Dados_Ano_2012!$C$264:$C$501,D475,Entrada_Dados_Ano_2012!$D$264:$D$501)</f>
        <v>0</v>
      </c>
      <c r="F475" s="40">
        <f>SUMIF(Entrada_Dados_Ano_2012!$C$264:$C$501,D475,Entrada_Dados_Ano_2012!$E$264:$E$501)</f>
        <v>0</v>
      </c>
      <c r="G475" s="40">
        <f>SUMIF(Entrada_Dados_Ano_2012!$C$264:$C$501,D475,Entrada_Dados_Ano_2012!$F$264:$F$501)</f>
        <v>0</v>
      </c>
      <c r="H475" s="40">
        <f>SUMIF(Entrada_Dados_Ano_2012!$C$264:$C$501,D475,Entrada_Dados_Ano_2012!$G$264:$G$501)</f>
        <v>0</v>
      </c>
      <c r="I475" s="40">
        <f>SUMIF(Entrada_Dados_Ano_2012!$C$264:$C$501,D475,Entrada_Dados_Ano_2012!$H$264:$H$501)</f>
        <v>0</v>
      </c>
      <c r="J475" s="40">
        <f>SUMIF(Entrada_Dados_Ano_2012!$C$264:$C$501,D475,Entrada_Dados_Ano_2012!$I$264:$I$501)</f>
        <v>0</v>
      </c>
      <c r="K475" s="40">
        <f>SUMIF(Entrada_Dados_Ano_2012!$C$264:$C$501,D475,Entrada_Dados_Ano_2012!$J$264:$J$501)</f>
        <v>0</v>
      </c>
      <c r="L475" s="40">
        <f>SUMIF(Entrada_Dados_Ano_2012!$C$264:$C$501,D475,Entrada_Dados_Ano_2012!$K$264:$K$501)</f>
        <v>0</v>
      </c>
      <c r="M475" s="40">
        <f>SUMIF(Entrada_Dados_Ano_2012!$C$264:$C$501,D475,Entrada_Dados_Ano_2012!$L$264:$L$501)</f>
        <v>0</v>
      </c>
      <c r="N475" s="40">
        <f>SUMIF(Entrada_Dados_Ano_2012!$C$264:$C$501,D475,Entrada_Dados_Ano_2012!$M$264:$M$501)</f>
        <v>0</v>
      </c>
      <c r="O475" s="40">
        <f>SUMIF(Entrada_Dados_Ano_2012!$C$264:$C$501,D475,Entrada_Dados_Ano_2012!$N$264:$N$501)</f>
        <v>0</v>
      </c>
      <c r="P475" s="40">
        <f>SUMIF(Entrada_Dados_Ano_2012!$C$264:$C$501,D475,Entrada_Dados_Ano_2012!$O$264:$O$501)</f>
        <v>0</v>
      </c>
      <c r="Q475" s="40">
        <f>SUMIF(Entrada_Dados_Ano_2012!$C$264:$C$501,D475,Entrada_Dados_Ano_2012!$P$264:$P$501)</f>
        <v>0</v>
      </c>
      <c r="R475" s="40">
        <f>SUMIF(Entrada_Dados_Ano_2012!$C$264:$C$501,D475,Entrada_Dados_Ano_2012!$Q$264:$Q$501)</f>
        <v>0</v>
      </c>
      <c r="S475" s="40">
        <f>SUMIF(Entrada_Dados_Ano_2012!$C$264:$C$501,D475,Entrada_Dados_Ano_2012!$R$264:$R$501)</f>
        <v>0</v>
      </c>
      <c r="T475" s="145">
        <f>SUMIF(Entrada_Dados_Ano_2012!$C$264:$C$501,D475,Entrada_Dados_Ano_2012!$S$264:$S$501)</f>
        <v>0</v>
      </c>
      <c r="U475" s="142">
        <f>SUMIF(Entrada_Dados_Ano_2012!$C$264:$C$501,D475,Entrada_Dados_Ano_2012!$Y$264:$Y$501)</f>
        <v>0</v>
      </c>
      <c r="V475" s="40">
        <f>SUMIF(Entrada_Dados_Ano_2012!$C$264:$C$501,D475,Entrada_Dados_Ano_2012!$Z$264:$Z$501)</f>
        <v>0</v>
      </c>
      <c r="W475" s="40">
        <f>SUMIF(Entrada_Dados_Ano_2012!$C$264:$C$501,D475,Entrada_Dados_Ano_2012!$AA$264:$AA$501)</f>
        <v>0</v>
      </c>
      <c r="X475" s="40">
        <f>SUMIF(Entrada_Dados_Ano_2012!$C$264:$C$501,D475,Entrada_Dados_Ano_2012!$AB$264:$AB$501)</f>
        <v>0</v>
      </c>
      <c r="Y475" s="40">
        <f>SUMIF(Entrada_Dados_Ano_2012!$C$264:$C$501,D475,Entrada_Dados_Ano_2012!$AC$264:$AC$501)</f>
        <v>0</v>
      </c>
      <c r="Z475" s="40">
        <f>SUMIF(Entrada_Dados_Ano_2012!$C$264:$C$501,D475,Entrada_Dados_Ano_2012!$AD$264:$AD$501)</f>
        <v>0</v>
      </c>
      <c r="AA475" s="40">
        <f>SUMIF(Entrada_Dados_Ano_2012!$C$264:$C$501,D475,Entrada_Dados_Ano_2012!$AE$264:$AE$501)</f>
        <v>0</v>
      </c>
      <c r="AB475" s="40">
        <f>SUMIF(Entrada_Dados_Ano_2012!$C$264:$C$501,D475,Entrada_Dados_Ano_2012!$AF$264:$AF$501)</f>
        <v>0</v>
      </c>
      <c r="AC475" s="40">
        <f>SUMIF(Entrada_Dados_Ano_2012!$C$264:$C$501,D475,Entrada_Dados_Ano_2012!$AG$264:$AG$501)</f>
        <v>0</v>
      </c>
      <c r="AD475" s="40">
        <f>SUMIF(Entrada_Dados_Ano_2012!$C$264:$C$501,D475,Entrada_Dados_Ano_2012!$AH$264:$AH$501)</f>
        <v>0</v>
      </c>
      <c r="AE475" s="40">
        <f>SUMIF(Entrada_Dados_Ano_2012!$C$264:$C$501,D475,Entrada_Dados_Ano_2012!$AI$264:$AI$501)</f>
        <v>0</v>
      </c>
      <c r="AF475" s="40">
        <f>SUMIF(Entrada_Dados_Ano_2012!$C$264:$C$501,D475,Entrada_Dados_Ano_2012!$AJ$264:$AJ$501)</f>
        <v>0</v>
      </c>
      <c r="AG475" s="40">
        <f>SUMIF(Entrada_Dados_Ano_2012!$C$264:$C$501,D475,Entrada_Dados_Ano_2012!$AK$264:$AK$501)</f>
        <v>0</v>
      </c>
      <c r="AH475" s="40">
        <f>SUMIF(Entrada_Dados_Ano_2012!$C$264:$C$501,D475,Entrada_Dados_Ano_2012!$AL$264:$AL$501)</f>
        <v>0</v>
      </c>
      <c r="AI475" s="40">
        <f>SUMIF(Entrada_Dados_Ano_2012!$C$264:$C$501,D475,Entrada_Dados_Ano_2012!$AM$264:$AM$501)</f>
        <v>0</v>
      </c>
      <c r="AJ475" s="145">
        <f>SUMIF(Entrada_Dados_Ano_2012!$C$264:$C$501,D475,Entrada_Dados_Ano_2012!$AN$264:$AN$501)</f>
        <v>0</v>
      </c>
      <c r="AK475" s="142">
        <f>SUMIF(Entrada_Dados_Ano_2012!$C$264:$C$501,D475,Entrada_Dados_Ano_2012!$AT$264:$AT$501)</f>
        <v>0</v>
      </c>
      <c r="AL475" s="40">
        <f>SUMIF(Entrada_Dados_Ano_2012!$C$264:$C$501,D475,Entrada_Dados_Ano_2012!$AU$264:$AU$501)</f>
        <v>0</v>
      </c>
      <c r="AM475" s="40">
        <f>SUMIF(Entrada_Dados_Ano_2012!$C$264:$C$501,D475,Entrada_Dados_Ano_2012!$AV$264:$AV$501)</f>
        <v>0</v>
      </c>
      <c r="AN475" s="40">
        <f>SUMIF(Entrada_Dados_Ano_2012!$C$264:$C$501,D475,Entrada_Dados_Ano_2012!$AW$264:$AW$501)</f>
        <v>0</v>
      </c>
      <c r="AO475" s="40">
        <f>SUMIF(Entrada_Dados_Ano_2012!$C$264:$C$501,D475,Entrada_Dados_Ano_2012!$AX$264:$AX$501)</f>
        <v>0</v>
      </c>
      <c r="AP475" s="40">
        <f>SUMIF(Entrada_Dados_Ano_2012!$C$264:$C$501,D475,Entrada_Dados_Ano_2012!$AY$264:$AY$501)</f>
        <v>0</v>
      </c>
      <c r="AQ475" s="40">
        <f>SUMIF(Entrada_Dados_Ano_2012!$C$264:$C$501,D475,Entrada_Dados_Ano_2012!$AZ$264:$AZ$501)</f>
        <v>0</v>
      </c>
      <c r="AR475" s="40">
        <f>SUMIF(Entrada_Dados_Ano_2012!$C$264:$C$501,D475,Entrada_Dados_Ano_2012!$BA$264:$BA$501)</f>
        <v>0</v>
      </c>
      <c r="AS475" s="40">
        <f>SUMIF(Entrada_Dados_Ano_2012!$C$264:$C$501,D475,Entrada_Dados_Ano_2012!$BB$264:$BB$501)</f>
        <v>0</v>
      </c>
      <c r="AT475" s="40">
        <f>SUMIF(Entrada_Dados_Ano_2012!$C$264:$C$501,D475,Entrada_Dados_Ano_2012!$BC$264:$BC$501)</f>
        <v>0</v>
      </c>
      <c r="AU475" s="40">
        <f>SUMIF(Entrada_Dados_Ano_2012!$C$264:$C$501,D475,Entrada_Dados_Ano_2012!$BD$264:$BD$501)</f>
        <v>0</v>
      </c>
      <c r="AV475" s="40">
        <f>SUMIF(Entrada_Dados_Ano_2012!$C$264:$C$501,D475,Entrada_Dados_Ano_2012!$BE$264:$BE$501)</f>
        <v>0</v>
      </c>
      <c r="AW475" s="40">
        <f>SUMIF(Entrada_Dados_Ano_2012!$C$264:$C$501,D475,Entrada_Dados_Ano_2012!$BF$264:$BF$501)</f>
        <v>0</v>
      </c>
      <c r="AX475" s="40">
        <f>SUMIF(Entrada_Dados_Ano_2012!$C$264:$C$501,D475,Entrada_Dados_Ano_2012!$BG$264:$BG$501)</f>
        <v>0</v>
      </c>
      <c r="AY475" s="40">
        <f>SUMIF(Entrada_Dados_Ano_2012!$C$264:$C$501,D475,Entrada_Dados_Ano_2012!$BH$264:$BH$501)</f>
        <v>0</v>
      </c>
      <c r="AZ475" s="40">
        <f>SUMIF(Entrada_Dados_Ano_2012!$C$264:$C$501,D475,Entrada_Dados_Ano_2012!$BI$264:$BI$501)</f>
        <v>0</v>
      </c>
      <c r="BA475" s="55"/>
    </row>
    <row r="476" spans="1:53" ht="12.75" customHeight="1" x14ac:dyDescent="0.2">
      <c r="A476" s="123"/>
      <c r="B476" s="124">
        <v>215</v>
      </c>
      <c r="C476" s="121" t="s">
        <v>479</v>
      </c>
      <c r="D476" s="126" t="s">
        <v>252</v>
      </c>
      <c r="E476" s="40">
        <f>SUMIF(Entrada_Dados_Ano_2012!$C$264:$C$501,D476,Entrada_Dados_Ano_2012!$D$264:$D$501)</f>
        <v>0</v>
      </c>
      <c r="F476" s="40">
        <f>SUMIF(Entrada_Dados_Ano_2012!$C$264:$C$501,D476,Entrada_Dados_Ano_2012!$E$264:$E$501)</f>
        <v>0</v>
      </c>
      <c r="G476" s="40">
        <f>SUMIF(Entrada_Dados_Ano_2012!$C$264:$C$501,D476,Entrada_Dados_Ano_2012!$F$264:$F$501)</f>
        <v>0</v>
      </c>
      <c r="H476" s="40">
        <f>SUMIF(Entrada_Dados_Ano_2012!$C$264:$C$501,D476,Entrada_Dados_Ano_2012!$G$264:$G$501)</f>
        <v>0</v>
      </c>
      <c r="I476" s="40">
        <f>SUMIF(Entrada_Dados_Ano_2012!$C$264:$C$501,D476,Entrada_Dados_Ano_2012!$H$264:$H$501)</f>
        <v>0</v>
      </c>
      <c r="J476" s="40">
        <f>SUMIF(Entrada_Dados_Ano_2012!$C$264:$C$501,D476,Entrada_Dados_Ano_2012!$I$264:$I$501)</f>
        <v>0</v>
      </c>
      <c r="K476" s="40">
        <f>SUMIF(Entrada_Dados_Ano_2012!$C$264:$C$501,D476,Entrada_Dados_Ano_2012!$J$264:$J$501)</f>
        <v>0</v>
      </c>
      <c r="L476" s="40">
        <f>SUMIF(Entrada_Dados_Ano_2012!$C$264:$C$501,D476,Entrada_Dados_Ano_2012!$K$264:$K$501)</f>
        <v>0</v>
      </c>
      <c r="M476" s="40">
        <f>SUMIF(Entrada_Dados_Ano_2012!$C$264:$C$501,D476,Entrada_Dados_Ano_2012!$L$264:$L$501)</f>
        <v>0</v>
      </c>
      <c r="N476" s="40">
        <f>SUMIF(Entrada_Dados_Ano_2012!$C$264:$C$501,D476,Entrada_Dados_Ano_2012!$M$264:$M$501)</f>
        <v>0</v>
      </c>
      <c r="O476" s="40">
        <f>SUMIF(Entrada_Dados_Ano_2012!$C$264:$C$501,D476,Entrada_Dados_Ano_2012!$N$264:$N$501)</f>
        <v>0</v>
      </c>
      <c r="P476" s="40">
        <f>SUMIF(Entrada_Dados_Ano_2012!$C$264:$C$501,D476,Entrada_Dados_Ano_2012!$O$264:$O$501)</f>
        <v>0</v>
      </c>
      <c r="Q476" s="40">
        <f>SUMIF(Entrada_Dados_Ano_2012!$C$264:$C$501,D476,Entrada_Dados_Ano_2012!$P$264:$P$501)</f>
        <v>0</v>
      </c>
      <c r="R476" s="40">
        <f>SUMIF(Entrada_Dados_Ano_2012!$C$264:$C$501,D476,Entrada_Dados_Ano_2012!$Q$264:$Q$501)</f>
        <v>0</v>
      </c>
      <c r="S476" s="40">
        <f>SUMIF(Entrada_Dados_Ano_2012!$C$264:$C$501,D476,Entrada_Dados_Ano_2012!$R$264:$R$501)</f>
        <v>0</v>
      </c>
      <c r="T476" s="145">
        <f>SUMIF(Entrada_Dados_Ano_2012!$C$264:$C$501,D476,Entrada_Dados_Ano_2012!$S$264:$S$501)</f>
        <v>0</v>
      </c>
      <c r="U476" s="142">
        <f>SUMIF(Entrada_Dados_Ano_2012!$C$264:$C$501,D476,Entrada_Dados_Ano_2012!$Y$264:$Y$501)</f>
        <v>0</v>
      </c>
      <c r="V476" s="40">
        <f>SUMIF(Entrada_Dados_Ano_2012!$C$264:$C$501,D476,Entrada_Dados_Ano_2012!$Z$264:$Z$501)</f>
        <v>0</v>
      </c>
      <c r="W476" s="40">
        <f>SUMIF(Entrada_Dados_Ano_2012!$C$264:$C$501,D476,Entrada_Dados_Ano_2012!$AA$264:$AA$501)</f>
        <v>0</v>
      </c>
      <c r="X476" s="40">
        <f>SUMIF(Entrada_Dados_Ano_2012!$C$264:$C$501,D476,Entrada_Dados_Ano_2012!$AB$264:$AB$501)</f>
        <v>0</v>
      </c>
      <c r="Y476" s="40">
        <f>SUMIF(Entrada_Dados_Ano_2012!$C$264:$C$501,D476,Entrada_Dados_Ano_2012!$AC$264:$AC$501)</f>
        <v>0</v>
      </c>
      <c r="Z476" s="40">
        <f>SUMIF(Entrada_Dados_Ano_2012!$C$264:$C$501,D476,Entrada_Dados_Ano_2012!$AD$264:$AD$501)</f>
        <v>0</v>
      </c>
      <c r="AA476" s="40">
        <f>SUMIF(Entrada_Dados_Ano_2012!$C$264:$C$501,D476,Entrada_Dados_Ano_2012!$AE$264:$AE$501)</f>
        <v>0</v>
      </c>
      <c r="AB476" s="40">
        <f>SUMIF(Entrada_Dados_Ano_2012!$C$264:$C$501,D476,Entrada_Dados_Ano_2012!$AF$264:$AF$501)</f>
        <v>0</v>
      </c>
      <c r="AC476" s="40">
        <f>SUMIF(Entrada_Dados_Ano_2012!$C$264:$C$501,D476,Entrada_Dados_Ano_2012!$AG$264:$AG$501)</f>
        <v>0</v>
      </c>
      <c r="AD476" s="40">
        <f>SUMIF(Entrada_Dados_Ano_2012!$C$264:$C$501,D476,Entrada_Dados_Ano_2012!$AH$264:$AH$501)</f>
        <v>0</v>
      </c>
      <c r="AE476" s="40">
        <f>SUMIF(Entrada_Dados_Ano_2012!$C$264:$C$501,D476,Entrada_Dados_Ano_2012!$AI$264:$AI$501)</f>
        <v>0</v>
      </c>
      <c r="AF476" s="40">
        <f>SUMIF(Entrada_Dados_Ano_2012!$C$264:$C$501,D476,Entrada_Dados_Ano_2012!$AJ$264:$AJ$501)</f>
        <v>0</v>
      </c>
      <c r="AG476" s="40">
        <f>SUMIF(Entrada_Dados_Ano_2012!$C$264:$C$501,D476,Entrada_Dados_Ano_2012!$AK$264:$AK$501)</f>
        <v>0</v>
      </c>
      <c r="AH476" s="40">
        <f>SUMIF(Entrada_Dados_Ano_2012!$C$264:$C$501,D476,Entrada_Dados_Ano_2012!$AL$264:$AL$501)</f>
        <v>0</v>
      </c>
      <c r="AI476" s="40">
        <f>SUMIF(Entrada_Dados_Ano_2012!$C$264:$C$501,D476,Entrada_Dados_Ano_2012!$AM$264:$AM$501)</f>
        <v>0</v>
      </c>
      <c r="AJ476" s="145">
        <f>SUMIF(Entrada_Dados_Ano_2012!$C$264:$C$501,D476,Entrada_Dados_Ano_2012!$AN$264:$AN$501)</f>
        <v>0</v>
      </c>
      <c r="AK476" s="142">
        <f>SUMIF(Entrada_Dados_Ano_2012!$C$264:$C$501,D476,Entrada_Dados_Ano_2012!$AT$264:$AT$501)</f>
        <v>0</v>
      </c>
      <c r="AL476" s="40">
        <f>SUMIF(Entrada_Dados_Ano_2012!$C$264:$C$501,D476,Entrada_Dados_Ano_2012!$AU$264:$AU$501)</f>
        <v>0</v>
      </c>
      <c r="AM476" s="40">
        <f>SUMIF(Entrada_Dados_Ano_2012!$C$264:$C$501,D476,Entrada_Dados_Ano_2012!$AV$264:$AV$501)</f>
        <v>0</v>
      </c>
      <c r="AN476" s="40">
        <f>SUMIF(Entrada_Dados_Ano_2012!$C$264:$C$501,D476,Entrada_Dados_Ano_2012!$AW$264:$AW$501)</f>
        <v>0</v>
      </c>
      <c r="AO476" s="40">
        <f>SUMIF(Entrada_Dados_Ano_2012!$C$264:$C$501,D476,Entrada_Dados_Ano_2012!$AX$264:$AX$501)</f>
        <v>0</v>
      </c>
      <c r="AP476" s="40">
        <f>SUMIF(Entrada_Dados_Ano_2012!$C$264:$C$501,D476,Entrada_Dados_Ano_2012!$AY$264:$AY$501)</f>
        <v>0</v>
      </c>
      <c r="AQ476" s="40">
        <f>SUMIF(Entrada_Dados_Ano_2012!$C$264:$C$501,D476,Entrada_Dados_Ano_2012!$AZ$264:$AZ$501)</f>
        <v>0</v>
      </c>
      <c r="AR476" s="40">
        <f>SUMIF(Entrada_Dados_Ano_2012!$C$264:$C$501,D476,Entrada_Dados_Ano_2012!$BA$264:$BA$501)</f>
        <v>0</v>
      </c>
      <c r="AS476" s="40">
        <f>SUMIF(Entrada_Dados_Ano_2012!$C$264:$C$501,D476,Entrada_Dados_Ano_2012!$BB$264:$BB$501)</f>
        <v>0</v>
      </c>
      <c r="AT476" s="40">
        <f>SUMIF(Entrada_Dados_Ano_2012!$C$264:$C$501,D476,Entrada_Dados_Ano_2012!$BC$264:$BC$501)</f>
        <v>0</v>
      </c>
      <c r="AU476" s="40">
        <f>SUMIF(Entrada_Dados_Ano_2012!$C$264:$C$501,D476,Entrada_Dados_Ano_2012!$BD$264:$BD$501)</f>
        <v>0</v>
      </c>
      <c r="AV476" s="40">
        <f>SUMIF(Entrada_Dados_Ano_2012!$C$264:$C$501,D476,Entrada_Dados_Ano_2012!$BE$264:$BE$501)</f>
        <v>0</v>
      </c>
      <c r="AW476" s="40">
        <f>SUMIF(Entrada_Dados_Ano_2012!$C$264:$C$501,D476,Entrada_Dados_Ano_2012!$BF$264:$BF$501)</f>
        <v>0</v>
      </c>
      <c r="AX476" s="40">
        <f>SUMIF(Entrada_Dados_Ano_2012!$C$264:$C$501,D476,Entrada_Dados_Ano_2012!$BG$264:$BG$501)</f>
        <v>0</v>
      </c>
      <c r="AY476" s="40">
        <f>SUMIF(Entrada_Dados_Ano_2012!$C$264:$C$501,D476,Entrada_Dados_Ano_2012!$BH$264:$BH$501)</f>
        <v>0</v>
      </c>
      <c r="AZ476" s="40">
        <f>SUMIF(Entrada_Dados_Ano_2012!$C$264:$C$501,D476,Entrada_Dados_Ano_2012!$BI$264:$BI$501)</f>
        <v>0</v>
      </c>
      <c r="BA476" s="55"/>
    </row>
    <row r="477" spans="1:53" ht="12.75" customHeight="1" x14ac:dyDescent="0.2">
      <c r="A477" s="123"/>
      <c r="B477" s="124">
        <v>216</v>
      </c>
      <c r="C477" s="121" t="s">
        <v>480</v>
      </c>
      <c r="D477" s="126" t="s">
        <v>253</v>
      </c>
      <c r="E477" s="40">
        <f>SUMIF(Entrada_Dados_Ano_2012!$C$264:$C$501,D477,Entrada_Dados_Ano_2012!$D$264:$D$501)</f>
        <v>0</v>
      </c>
      <c r="F477" s="40">
        <f>SUMIF(Entrada_Dados_Ano_2012!$C$264:$C$501,D477,Entrada_Dados_Ano_2012!$E$264:$E$501)</f>
        <v>50</v>
      </c>
      <c r="G477" s="40">
        <f>SUMIF(Entrada_Dados_Ano_2012!$C$264:$C$501,D477,Entrada_Dados_Ano_2012!$F$264:$F$501)</f>
        <v>0</v>
      </c>
      <c r="H477" s="40">
        <f>SUMIF(Entrada_Dados_Ano_2012!$C$264:$C$501,D477,Entrada_Dados_Ano_2012!$G$264:$G$501)</f>
        <v>0</v>
      </c>
      <c r="I477" s="40">
        <f>SUMIF(Entrada_Dados_Ano_2012!$C$264:$C$501,D477,Entrada_Dados_Ano_2012!$H$264:$H$501)</f>
        <v>0</v>
      </c>
      <c r="J477" s="40">
        <f>SUMIF(Entrada_Dados_Ano_2012!$C$264:$C$501,D477,Entrada_Dados_Ano_2012!$I$264:$I$501)</f>
        <v>0</v>
      </c>
      <c r="K477" s="40">
        <f>SUMIF(Entrada_Dados_Ano_2012!$C$264:$C$501,D477,Entrada_Dados_Ano_2012!$J$264:$J$501)</f>
        <v>0</v>
      </c>
      <c r="L477" s="40">
        <f>SUMIF(Entrada_Dados_Ano_2012!$C$264:$C$501,D477,Entrada_Dados_Ano_2012!$K$264:$K$501)</f>
        <v>0</v>
      </c>
      <c r="M477" s="40">
        <f>SUMIF(Entrada_Dados_Ano_2012!$C$264:$C$501,D477,Entrada_Dados_Ano_2012!$L$264:$L$501)</f>
        <v>0</v>
      </c>
      <c r="N477" s="40">
        <f>SUMIF(Entrada_Dados_Ano_2012!$C$264:$C$501,D477,Entrada_Dados_Ano_2012!$M$264:$M$501)</f>
        <v>0</v>
      </c>
      <c r="O477" s="40">
        <f>SUMIF(Entrada_Dados_Ano_2012!$C$264:$C$501,D477,Entrada_Dados_Ano_2012!$N$264:$N$501)</f>
        <v>0</v>
      </c>
      <c r="P477" s="40">
        <f>SUMIF(Entrada_Dados_Ano_2012!$C$264:$C$501,D477,Entrada_Dados_Ano_2012!$O$264:$O$501)</f>
        <v>0</v>
      </c>
      <c r="Q477" s="40">
        <f>SUMIF(Entrada_Dados_Ano_2012!$C$264:$C$501,D477,Entrada_Dados_Ano_2012!$P$264:$P$501)</f>
        <v>0</v>
      </c>
      <c r="R477" s="40">
        <f>SUMIF(Entrada_Dados_Ano_2012!$C$264:$C$501,D477,Entrada_Dados_Ano_2012!$Q$264:$Q$501)</f>
        <v>0</v>
      </c>
      <c r="S477" s="40">
        <f>SUMIF(Entrada_Dados_Ano_2012!$C$264:$C$501,D477,Entrada_Dados_Ano_2012!$R$264:$R$501)</f>
        <v>10</v>
      </c>
      <c r="T477" s="145">
        <f>SUMIF(Entrada_Dados_Ano_2012!$C$264:$C$501,D477,Entrada_Dados_Ano_2012!$S$264:$S$501)</f>
        <v>0</v>
      </c>
      <c r="U477" s="142">
        <f>SUMIF(Entrada_Dados_Ano_2012!$C$264:$C$501,D477,Entrada_Dados_Ano_2012!$Y$264:$Y$501)</f>
        <v>0</v>
      </c>
      <c r="V477" s="40">
        <f>SUMIF(Entrada_Dados_Ano_2012!$C$264:$C$501,D477,Entrada_Dados_Ano_2012!$Z$264:$Z$501)</f>
        <v>50</v>
      </c>
      <c r="W477" s="40">
        <f>SUMIF(Entrada_Dados_Ano_2012!$C$264:$C$501,D477,Entrada_Dados_Ano_2012!$AA$264:$AA$501)</f>
        <v>0</v>
      </c>
      <c r="X477" s="40">
        <f>SUMIF(Entrada_Dados_Ano_2012!$C$264:$C$501,D477,Entrada_Dados_Ano_2012!$AB$264:$AB$501)</f>
        <v>0</v>
      </c>
      <c r="Y477" s="40">
        <f>SUMIF(Entrada_Dados_Ano_2012!$C$264:$C$501,D477,Entrada_Dados_Ano_2012!$AC$264:$AC$501)</f>
        <v>0</v>
      </c>
      <c r="Z477" s="40">
        <f>SUMIF(Entrada_Dados_Ano_2012!$C$264:$C$501,D477,Entrada_Dados_Ano_2012!$AD$264:$AD$501)</f>
        <v>0</v>
      </c>
      <c r="AA477" s="40">
        <f>SUMIF(Entrada_Dados_Ano_2012!$C$264:$C$501,D477,Entrada_Dados_Ano_2012!$AE$264:$AE$501)</f>
        <v>0</v>
      </c>
      <c r="AB477" s="40">
        <f>SUMIF(Entrada_Dados_Ano_2012!$C$264:$C$501,D477,Entrada_Dados_Ano_2012!$AF$264:$AF$501)</f>
        <v>0</v>
      </c>
      <c r="AC477" s="40">
        <f>SUMIF(Entrada_Dados_Ano_2012!$C$264:$C$501,D477,Entrada_Dados_Ano_2012!$AG$264:$AG$501)</f>
        <v>0</v>
      </c>
      <c r="AD477" s="40">
        <f>SUMIF(Entrada_Dados_Ano_2012!$C$264:$C$501,D477,Entrada_Dados_Ano_2012!$AH$264:$AH$501)</f>
        <v>0</v>
      </c>
      <c r="AE477" s="40">
        <f>SUMIF(Entrada_Dados_Ano_2012!$C$264:$C$501,D477,Entrada_Dados_Ano_2012!$AI$264:$AI$501)</f>
        <v>0</v>
      </c>
      <c r="AF477" s="40">
        <f>SUMIF(Entrada_Dados_Ano_2012!$C$264:$C$501,D477,Entrada_Dados_Ano_2012!$AJ$264:$AJ$501)</f>
        <v>0</v>
      </c>
      <c r="AG477" s="40">
        <f>SUMIF(Entrada_Dados_Ano_2012!$C$264:$C$501,D477,Entrada_Dados_Ano_2012!$AK$264:$AK$501)</f>
        <v>0</v>
      </c>
      <c r="AH477" s="40">
        <f>SUMIF(Entrada_Dados_Ano_2012!$C$264:$C$501,D477,Entrada_Dados_Ano_2012!$AL$264:$AL$501)</f>
        <v>0</v>
      </c>
      <c r="AI477" s="40">
        <f>SUMIF(Entrada_Dados_Ano_2012!$C$264:$C$501,D477,Entrada_Dados_Ano_2012!$AM$264:$AM$501)</f>
        <v>10</v>
      </c>
      <c r="AJ477" s="145">
        <f>SUMIF(Entrada_Dados_Ano_2012!$C$264:$C$501,D477,Entrada_Dados_Ano_2012!$AN$264:$AN$501)</f>
        <v>0</v>
      </c>
      <c r="AK477" s="142">
        <f>SUMIF(Entrada_Dados_Ano_2012!$C$264:$C$501,D477,Entrada_Dados_Ano_2012!$AT$264:$AT$501)</f>
        <v>0</v>
      </c>
      <c r="AL477" s="40">
        <f>SUMIF(Entrada_Dados_Ano_2012!$C$264:$C$501,D477,Entrada_Dados_Ano_2012!$AU$264:$AU$501)</f>
        <v>450</v>
      </c>
      <c r="AM477" s="40">
        <f>SUMIF(Entrada_Dados_Ano_2012!$C$264:$C$501,D477,Entrada_Dados_Ano_2012!$AV$264:$AV$501)</f>
        <v>0</v>
      </c>
      <c r="AN477" s="40">
        <f>SUMIF(Entrada_Dados_Ano_2012!$C$264:$C$501,D477,Entrada_Dados_Ano_2012!$AW$264:$AW$501)</f>
        <v>0</v>
      </c>
      <c r="AO477" s="40">
        <f>SUMIF(Entrada_Dados_Ano_2012!$C$264:$C$501,D477,Entrada_Dados_Ano_2012!$AX$264:$AX$501)</f>
        <v>0</v>
      </c>
      <c r="AP477" s="40">
        <f>SUMIF(Entrada_Dados_Ano_2012!$C$264:$C$501,D477,Entrada_Dados_Ano_2012!$AY$264:$AY$501)</f>
        <v>0</v>
      </c>
      <c r="AQ477" s="40">
        <f>SUMIF(Entrada_Dados_Ano_2012!$C$264:$C$501,D477,Entrada_Dados_Ano_2012!$AZ$264:$AZ$501)</f>
        <v>0</v>
      </c>
      <c r="AR477" s="40">
        <f>SUMIF(Entrada_Dados_Ano_2012!$C$264:$C$501,D477,Entrada_Dados_Ano_2012!$BA$264:$BA$501)</f>
        <v>0</v>
      </c>
      <c r="AS477" s="40">
        <f>SUMIF(Entrada_Dados_Ano_2012!$C$264:$C$501,D477,Entrada_Dados_Ano_2012!$BB$264:$BB$501)</f>
        <v>0</v>
      </c>
      <c r="AT477" s="40">
        <f>SUMIF(Entrada_Dados_Ano_2012!$C$264:$C$501,D477,Entrada_Dados_Ano_2012!$BC$264:$BC$501)</f>
        <v>0</v>
      </c>
      <c r="AU477" s="40">
        <f>SUMIF(Entrada_Dados_Ano_2012!$C$264:$C$501,D477,Entrada_Dados_Ano_2012!$BD$264:$BD$501)</f>
        <v>0</v>
      </c>
      <c r="AV477" s="40">
        <f>SUMIF(Entrada_Dados_Ano_2012!$C$264:$C$501,D477,Entrada_Dados_Ano_2012!$BE$264:$BE$501)</f>
        <v>0</v>
      </c>
      <c r="AW477" s="40">
        <f>SUMIF(Entrada_Dados_Ano_2012!$C$264:$C$501,D477,Entrada_Dados_Ano_2012!$BF$264:$BF$501)</f>
        <v>0</v>
      </c>
      <c r="AX477" s="40">
        <f>SUMIF(Entrada_Dados_Ano_2012!$C$264:$C$501,D477,Entrada_Dados_Ano_2012!$BG$264:$BG$501)</f>
        <v>0</v>
      </c>
      <c r="AY477" s="40">
        <f>SUMIF(Entrada_Dados_Ano_2012!$C$264:$C$501,D477,Entrada_Dados_Ano_2012!$BH$264:$BH$501)</f>
        <v>150</v>
      </c>
      <c r="AZ477" s="40">
        <f>SUMIF(Entrada_Dados_Ano_2012!$C$264:$C$501,D477,Entrada_Dados_Ano_2012!$BI$264:$BI$501)</f>
        <v>0</v>
      </c>
      <c r="BA477" s="55"/>
    </row>
    <row r="478" spans="1:53" ht="12.75" customHeight="1" x14ac:dyDescent="0.2">
      <c r="A478" s="123"/>
      <c r="B478" s="124">
        <v>217</v>
      </c>
      <c r="C478" s="121" t="s">
        <v>482</v>
      </c>
      <c r="D478" s="126" t="s">
        <v>255</v>
      </c>
      <c r="E478" s="40">
        <f>SUMIF(Entrada_Dados_Ano_2012!$C$264:$C$501,D478,Entrada_Dados_Ano_2012!$D$264:$D$501)</f>
        <v>0</v>
      </c>
      <c r="F478" s="40">
        <f>SUMIF(Entrada_Dados_Ano_2012!$C$264:$C$501,D478,Entrada_Dados_Ano_2012!$E$264:$E$501)</f>
        <v>0</v>
      </c>
      <c r="G478" s="40">
        <f>SUMIF(Entrada_Dados_Ano_2012!$C$264:$C$501,D478,Entrada_Dados_Ano_2012!$F$264:$F$501)</f>
        <v>30</v>
      </c>
      <c r="H478" s="40">
        <f>SUMIF(Entrada_Dados_Ano_2012!$C$264:$C$501,D478,Entrada_Dados_Ano_2012!$G$264:$G$501)</f>
        <v>0</v>
      </c>
      <c r="I478" s="40">
        <f>SUMIF(Entrada_Dados_Ano_2012!$C$264:$C$501,D478,Entrada_Dados_Ano_2012!$H$264:$H$501)</f>
        <v>30</v>
      </c>
      <c r="J478" s="40">
        <f>SUMIF(Entrada_Dados_Ano_2012!$C$264:$C$501,D478,Entrada_Dados_Ano_2012!$I$264:$I$501)</f>
        <v>0</v>
      </c>
      <c r="K478" s="40">
        <f>SUMIF(Entrada_Dados_Ano_2012!$C$264:$C$501,D478,Entrada_Dados_Ano_2012!$J$264:$J$501)</f>
        <v>0</v>
      </c>
      <c r="L478" s="40">
        <f>SUMIF(Entrada_Dados_Ano_2012!$C$264:$C$501,D478,Entrada_Dados_Ano_2012!$K$264:$K$501)</f>
        <v>0</v>
      </c>
      <c r="M478" s="40">
        <f>SUMIF(Entrada_Dados_Ano_2012!$C$264:$C$501,D478,Entrada_Dados_Ano_2012!$L$264:$L$501)</f>
        <v>0</v>
      </c>
      <c r="N478" s="40">
        <f>SUMIF(Entrada_Dados_Ano_2012!$C$264:$C$501,D478,Entrada_Dados_Ano_2012!$M$264:$M$501)</f>
        <v>0</v>
      </c>
      <c r="O478" s="40">
        <f>SUMIF(Entrada_Dados_Ano_2012!$C$264:$C$501,D478,Entrada_Dados_Ano_2012!$N$264:$N$501)</f>
        <v>0</v>
      </c>
      <c r="P478" s="40">
        <f>SUMIF(Entrada_Dados_Ano_2012!$C$264:$C$501,D478,Entrada_Dados_Ano_2012!$O$264:$O$501)</f>
        <v>0</v>
      </c>
      <c r="Q478" s="40">
        <f>SUMIF(Entrada_Dados_Ano_2012!$C$264:$C$501,D478,Entrada_Dados_Ano_2012!$P$264:$P$501)</f>
        <v>0</v>
      </c>
      <c r="R478" s="40">
        <f>SUMIF(Entrada_Dados_Ano_2012!$C$264:$C$501,D478,Entrada_Dados_Ano_2012!$Q$264:$Q$501)</f>
        <v>0</v>
      </c>
      <c r="S478" s="40">
        <f>SUMIF(Entrada_Dados_Ano_2012!$C$264:$C$501,D478,Entrada_Dados_Ano_2012!$R$264:$R$501)</f>
        <v>0</v>
      </c>
      <c r="T478" s="145">
        <f>SUMIF(Entrada_Dados_Ano_2012!$C$264:$C$501,D478,Entrada_Dados_Ano_2012!$S$264:$S$501)</f>
        <v>8</v>
      </c>
      <c r="U478" s="142">
        <f>SUMIF(Entrada_Dados_Ano_2012!$C$264:$C$501,D478,Entrada_Dados_Ano_2012!$Y$264:$Y$501)</f>
        <v>0</v>
      </c>
      <c r="V478" s="40">
        <f>SUMIF(Entrada_Dados_Ano_2012!$C$264:$C$501,D478,Entrada_Dados_Ano_2012!$Z$264:$Z$501)</f>
        <v>0</v>
      </c>
      <c r="W478" s="40">
        <f>SUMIF(Entrada_Dados_Ano_2012!$C$264:$C$501,D478,Entrada_Dados_Ano_2012!$AA$264:$AA$501)</f>
        <v>30</v>
      </c>
      <c r="X478" s="40">
        <f>SUMIF(Entrada_Dados_Ano_2012!$C$264:$C$501,D478,Entrada_Dados_Ano_2012!$AB$264:$AB$501)</f>
        <v>0</v>
      </c>
      <c r="Y478" s="40">
        <f>SUMIF(Entrada_Dados_Ano_2012!$C$264:$C$501,D478,Entrada_Dados_Ano_2012!$AC$264:$AC$501)</f>
        <v>30</v>
      </c>
      <c r="Z478" s="40">
        <f>SUMIF(Entrada_Dados_Ano_2012!$C$264:$C$501,D478,Entrada_Dados_Ano_2012!$AD$264:$AD$501)</f>
        <v>0</v>
      </c>
      <c r="AA478" s="40">
        <f>SUMIF(Entrada_Dados_Ano_2012!$C$264:$C$501,D478,Entrada_Dados_Ano_2012!$AE$264:$AE$501)</f>
        <v>0</v>
      </c>
      <c r="AB478" s="40">
        <f>SUMIF(Entrada_Dados_Ano_2012!$C$264:$C$501,D478,Entrada_Dados_Ano_2012!$AF$264:$AF$501)</f>
        <v>0</v>
      </c>
      <c r="AC478" s="40">
        <f>SUMIF(Entrada_Dados_Ano_2012!$C$264:$C$501,D478,Entrada_Dados_Ano_2012!$AG$264:$AG$501)</f>
        <v>0</v>
      </c>
      <c r="AD478" s="40">
        <f>SUMIF(Entrada_Dados_Ano_2012!$C$264:$C$501,D478,Entrada_Dados_Ano_2012!$AH$264:$AH$501)</f>
        <v>0</v>
      </c>
      <c r="AE478" s="40">
        <f>SUMIF(Entrada_Dados_Ano_2012!$C$264:$C$501,D478,Entrada_Dados_Ano_2012!$AI$264:$AI$501)</f>
        <v>0</v>
      </c>
      <c r="AF478" s="40">
        <f>SUMIF(Entrada_Dados_Ano_2012!$C$264:$C$501,D478,Entrada_Dados_Ano_2012!$AJ$264:$AJ$501)</f>
        <v>0</v>
      </c>
      <c r="AG478" s="40">
        <f>SUMIF(Entrada_Dados_Ano_2012!$C$264:$C$501,D478,Entrada_Dados_Ano_2012!$AK$264:$AK$501)</f>
        <v>0</v>
      </c>
      <c r="AH478" s="40">
        <f>SUMIF(Entrada_Dados_Ano_2012!$C$264:$C$501,D478,Entrada_Dados_Ano_2012!$AL$264:$AL$501)</f>
        <v>0</v>
      </c>
      <c r="AI478" s="40">
        <f>SUMIF(Entrada_Dados_Ano_2012!$C$264:$C$501,D478,Entrada_Dados_Ano_2012!$AM$264:$AM$501)</f>
        <v>0</v>
      </c>
      <c r="AJ478" s="145">
        <f>SUMIF(Entrada_Dados_Ano_2012!$C$264:$C$501,D478,Entrada_Dados_Ano_2012!$AN$264:$AN$501)</f>
        <v>8</v>
      </c>
      <c r="AK478" s="142">
        <f>SUMIF(Entrada_Dados_Ano_2012!$C$264:$C$501,D478,Entrada_Dados_Ano_2012!$AT$264:$AT$501)</f>
        <v>0</v>
      </c>
      <c r="AL478" s="40">
        <f>SUMIF(Entrada_Dados_Ano_2012!$C$264:$C$501,D478,Entrada_Dados_Ano_2012!$AU$264:$AU$501)</f>
        <v>0</v>
      </c>
      <c r="AM478" s="40">
        <f>SUMIF(Entrada_Dados_Ano_2012!$C$264:$C$501,D478,Entrada_Dados_Ano_2012!$AV$264:$AV$501)</f>
        <v>80</v>
      </c>
      <c r="AN478" s="40">
        <f>SUMIF(Entrada_Dados_Ano_2012!$C$264:$C$501,D478,Entrada_Dados_Ano_2012!$AW$264:$AW$501)</f>
        <v>0</v>
      </c>
      <c r="AO478" s="40">
        <f>SUMIF(Entrada_Dados_Ano_2012!$C$264:$C$501,D478,Entrada_Dados_Ano_2012!$AX$264:$AX$501)</f>
        <v>250</v>
      </c>
      <c r="AP478" s="40">
        <f>SUMIF(Entrada_Dados_Ano_2012!$C$264:$C$501,D478,Entrada_Dados_Ano_2012!$AY$264:$AY$501)</f>
        <v>0</v>
      </c>
      <c r="AQ478" s="40">
        <f>SUMIF(Entrada_Dados_Ano_2012!$C$264:$C$501,D478,Entrada_Dados_Ano_2012!$AZ$264:$AZ$501)</f>
        <v>0</v>
      </c>
      <c r="AR478" s="40">
        <f>SUMIF(Entrada_Dados_Ano_2012!$C$264:$C$501,D478,Entrada_Dados_Ano_2012!$BA$264:$BA$501)</f>
        <v>0</v>
      </c>
      <c r="AS478" s="40">
        <f>SUMIF(Entrada_Dados_Ano_2012!$C$264:$C$501,D478,Entrada_Dados_Ano_2012!$BB$264:$BB$501)</f>
        <v>0</v>
      </c>
      <c r="AT478" s="40">
        <f>SUMIF(Entrada_Dados_Ano_2012!$C$264:$C$501,D478,Entrada_Dados_Ano_2012!$BC$264:$BC$501)</f>
        <v>0</v>
      </c>
      <c r="AU478" s="40">
        <f>SUMIF(Entrada_Dados_Ano_2012!$C$264:$C$501,D478,Entrada_Dados_Ano_2012!$BD$264:$BD$501)</f>
        <v>0</v>
      </c>
      <c r="AV478" s="40">
        <f>SUMIF(Entrada_Dados_Ano_2012!$C$264:$C$501,D478,Entrada_Dados_Ano_2012!$BE$264:$BE$501)</f>
        <v>0</v>
      </c>
      <c r="AW478" s="40">
        <f>SUMIF(Entrada_Dados_Ano_2012!$C$264:$C$501,D478,Entrada_Dados_Ano_2012!$BF$264:$BF$501)</f>
        <v>0</v>
      </c>
      <c r="AX478" s="40">
        <f>SUMIF(Entrada_Dados_Ano_2012!$C$264:$C$501,D478,Entrada_Dados_Ano_2012!$BG$264:$BG$501)</f>
        <v>0</v>
      </c>
      <c r="AY478" s="40">
        <f>SUMIF(Entrada_Dados_Ano_2012!$C$264:$C$501,D478,Entrada_Dados_Ano_2012!$BH$264:$BH$501)</f>
        <v>0</v>
      </c>
      <c r="AZ478" s="40">
        <f>SUMIF(Entrada_Dados_Ano_2012!$C$264:$C$501,D478,Entrada_Dados_Ano_2012!$BI$264:$BI$501)</f>
        <v>200</v>
      </c>
      <c r="BA478" s="55"/>
    </row>
    <row r="479" spans="1:53" ht="12.75" customHeight="1" x14ac:dyDescent="0.2">
      <c r="A479" s="123"/>
      <c r="B479" s="124">
        <v>218</v>
      </c>
      <c r="C479" s="121" t="s">
        <v>481</v>
      </c>
      <c r="D479" s="126" t="s">
        <v>254</v>
      </c>
      <c r="E479" s="40">
        <f>SUMIF(Entrada_Dados_Ano_2012!$C$264:$C$501,D479,Entrada_Dados_Ano_2012!$D$264:$D$501)</f>
        <v>0</v>
      </c>
      <c r="F479" s="40">
        <f>SUMIF(Entrada_Dados_Ano_2012!$C$264:$C$501,D479,Entrada_Dados_Ano_2012!$E$264:$E$501)</f>
        <v>70</v>
      </c>
      <c r="G479" s="40">
        <f>SUMIF(Entrada_Dados_Ano_2012!$C$264:$C$501,D479,Entrada_Dados_Ano_2012!$F$264:$F$501)</f>
        <v>0</v>
      </c>
      <c r="H479" s="40">
        <f>SUMIF(Entrada_Dados_Ano_2012!$C$264:$C$501,D479,Entrada_Dados_Ano_2012!$G$264:$G$501)</f>
        <v>95</v>
      </c>
      <c r="I479" s="40">
        <f>SUMIF(Entrada_Dados_Ano_2012!$C$264:$C$501,D479,Entrada_Dados_Ano_2012!$H$264:$H$501)</f>
        <v>0</v>
      </c>
      <c r="J479" s="40">
        <f>SUMIF(Entrada_Dados_Ano_2012!$C$264:$C$501,D479,Entrada_Dados_Ano_2012!$I$264:$I$501)</f>
        <v>0</v>
      </c>
      <c r="K479" s="40">
        <f>SUMIF(Entrada_Dados_Ano_2012!$C$264:$C$501,D479,Entrada_Dados_Ano_2012!$J$264:$J$501)</f>
        <v>0</v>
      </c>
      <c r="L479" s="40">
        <f>SUMIF(Entrada_Dados_Ano_2012!$C$264:$C$501,D479,Entrada_Dados_Ano_2012!$K$264:$K$501)</f>
        <v>100</v>
      </c>
      <c r="M479" s="40">
        <f>SUMIF(Entrada_Dados_Ano_2012!$C$264:$C$501,D479,Entrada_Dados_Ano_2012!$L$264:$L$501)</f>
        <v>0</v>
      </c>
      <c r="N479" s="40">
        <f>SUMIF(Entrada_Dados_Ano_2012!$C$264:$C$501,D479,Entrada_Dados_Ano_2012!$M$264:$M$501)</f>
        <v>0</v>
      </c>
      <c r="O479" s="40">
        <f>SUMIF(Entrada_Dados_Ano_2012!$C$264:$C$501,D479,Entrada_Dados_Ano_2012!$N$264:$N$501)</f>
        <v>0</v>
      </c>
      <c r="P479" s="40">
        <f>SUMIF(Entrada_Dados_Ano_2012!$C$264:$C$501,D479,Entrada_Dados_Ano_2012!$O$264:$O$501)</f>
        <v>0</v>
      </c>
      <c r="Q479" s="40">
        <f>SUMIF(Entrada_Dados_Ano_2012!$C$264:$C$501,D479,Entrada_Dados_Ano_2012!$P$264:$P$501)</f>
        <v>0</v>
      </c>
      <c r="R479" s="40">
        <f>SUMIF(Entrada_Dados_Ano_2012!$C$264:$C$501,D479,Entrada_Dados_Ano_2012!$Q$264:$Q$501)</f>
        <v>0</v>
      </c>
      <c r="S479" s="40">
        <f>SUMIF(Entrada_Dados_Ano_2012!$C$264:$C$501,D479,Entrada_Dados_Ano_2012!$R$264:$R$501)</f>
        <v>0</v>
      </c>
      <c r="T479" s="145">
        <f>SUMIF(Entrada_Dados_Ano_2012!$C$264:$C$501,D479,Entrada_Dados_Ano_2012!$S$264:$S$501)</f>
        <v>0</v>
      </c>
      <c r="U479" s="142">
        <f>SUMIF(Entrada_Dados_Ano_2012!$C$264:$C$501,D479,Entrada_Dados_Ano_2012!$Y$264:$Y$501)</f>
        <v>0</v>
      </c>
      <c r="V479" s="40">
        <f>SUMIF(Entrada_Dados_Ano_2012!$C$264:$C$501,D479,Entrada_Dados_Ano_2012!$Z$264:$Z$501)</f>
        <v>70</v>
      </c>
      <c r="W479" s="40">
        <f>SUMIF(Entrada_Dados_Ano_2012!$C$264:$C$501,D479,Entrada_Dados_Ano_2012!$AA$264:$AA$501)</f>
        <v>0</v>
      </c>
      <c r="X479" s="40">
        <f>SUMIF(Entrada_Dados_Ano_2012!$C$264:$C$501,D479,Entrada_Dados_Ano_2012!$AB$264:$AB$501)</f>
        <v>95</v>
      </c>
      <c r="Y479" s="40">
        <f>SUMIF(Entrada_Dados_Ano_2012!$C$264:$C$501,D479,Entrada_Dados_Ano_2012!$AC$264:$AC$501)</f>
        <v>0</v>
      </c>
      <c r="Z479" s="40">
        <f>SUMIF(Entrada_Dados_Ano_2012!$C$264:$C$501,D479,Entrada_Dados_Ano_2012!$AD$264:$AD$501)</f>
        <v>0</v>
      </c>
      <c r="AA479" s="40">
        <f>SUMIF(Entrada_Dados_Ano_2012!$C$264:$C$501,D479,Entrada_Dados_Ano_2012!$AE$264:$AE$501)</f>
        <v>0</v>
      </c>
      <c r="AB479" s="40">
        <f>SUMIF(Entrada_Dados_Ano_2012!$C$264:$C$501,D479,Entrada_Dados_Ano_2012!$AF$264:$AF$501)</f>
        <v>100</v>
      </c>
      <c r="AC479" s="40">
        <f>SUMIF(Entrada_Dados_Ano_2012!$C$264:$C$501,D479,Entrada_Dados_Ano_2012!$AG$264:$AG$501)</f>
        <v>0</v>
      </c>
      <c r="AD479" s="40">
        <f>SUMIF(Entrada_Dados_Ano_2012!$C$264:$C$501,D479,Entrada_Dados_Ano_2012!$AH$264:$AH$501)</f>
        <v>0</v>
      </c>
      <c r="AE479" s="40">
        <f>SUMIF(Entrada_Dados_Ano_2012!$C$264:$C$501,D479,Entrada_Dados_Ano_2012!$AI$264:$AI$501)</f>
        <v>0</v>
      </c>
      <c r="AF479" s="40">
        <f>SUMIF(Entrada_Dados_Ano_2012!$C$264:$C$501,D479,Entrada_Dados_Ano_2012!$AJ$264:$AJ$501)</f>
        <v>0</v>
      </c>
      <c r="AG479" s="40">
        <f>SUMIF(Entrada_Dados_Ano_2012!$C$264:$C$501,D479,Entrada_Dados_Ano_2012!$AK$264:$AK$501)</f>
        <v>0</v>
      </c>
      <c r="AH479" s="40">
        <f>SUMIF(Entrada_Dados_Ano_2012!$C$264:$C$501,D479,Entrada_Dados_Ano_2012!$AL$264:$AL$501)</f>
        <v>0</v>
      </c>
      <c r="AI479" s="40">
        <f>SUMIF(Entrada_Dados_Ano_2012!$C$264:$C$501,D479,Entrada_Dados_Ano_2012!$AM$264:$AM$501)</f>
        <v>0</v>
      </c>
      <c r="AJ479" s="145">
        <f>SUMIF(Entrada_Dados_Ano_2012!$C$264:$C$501,D479,Entrada_Dados_Ano_2012!$AN$264:$AN$501)</f>
        <v>0</v>
      </c>
      <c r="AK479" s="142">
        <f>SUMIF(Entrada_Dados_Ano_2012!$C$264:$C$501,D479,Entrada_Dados_Ano_2012!$AT$264:$AT$501)</f>
        <v>0</v>
      </c>
      <c r="AL479" s="40">
        <f>SUMIF(Entrada_Dados_Ano_2012!$C$264:$C$501,D479,Entrada_Dados_Ano_2012!$AU$264:$AU$501)</f>
        <v>574</v>
      </c>
      <c r="AM479" s="40">
        <f>SUMIF(Entrada_Dados_Ano_2012!$C$264:$C$501,D479,Entrada_Dados_Ano_2012!$AV$264:$AV$501)</f>
        <v>0</v>
      </c>
      <c r="AN479" s="40">
        <f>SUMIF(Entrada_Dados_Ano_2012!$C$264:$C$501,D479,Entrada_Dados_Ano_2012!$AW$264:$AW$501)</f>
        <v>315</v>
      </c>
      <c r="AO479" s="40">
        <f>SUMIF(Entrada_Dados_Ano_2012!$C$264:$C$501,D479,Entrada_Dados_Ano_2012!$AX$264:$AX$501)</f>
        <v>0</v>
      </c>
      <c r="AP479" s="40">
        <f>SUMIF(Entrada_Dados_Ano_2012!$C$264:$C$501,D479,Entrada_Dados_Ano_2012!$AY$264:$AY$501)</f>
        <v>0</v>
      </c>
      <c r="AQ479" s="40">
        <f>SUMIF(Entrada_Dados_Ano_2012!$C$264:$C$501,D479,Entrada_Dados_Ano_2012!$AZ$264:$AZ$501)</f>
        <v>0</v>
      </c>
      <c r="AR479" s="40">
        <f>SUMIF(Entrada_Dados_Ano_2012!$C$264:$C$501,D479,Entrada_Dados_Ano_2012!$BA$264:$BA$501)</f>
        <v>900</v>
      </c>
      <c r="AS479" s="40">
        <f>SUMIF(Entrada_Dados_Ano_2012!$C$264:$C$501,D479,Entrada_Dados_Ano_2012!$BB$264:$BB$501)</f>
        <v>0</v>
      </c>
      <c r="AT479" s="40">
        <f>SUMIF(Entrada_Dados_Ano_2012!$C$264:$C$501,D479,Entrada_Dados_Ano_2012!$BC$264:$BC$501)</f>
        <v>0</v>
      </c>
      <c r="AU479" s="40">
        <f>SUMIF(Entrada_Dados_Ano_2012!$C$264:$C$501,D479,Entrada_Dados_Ano_2012!$BD$264:$BD$501)</f>
        <v>0</v>
      </c>
      <c r="AV479" s="40">
        <f>SUMIF(Entrada_Dados_Ano_2012!$C$264:$C$501,D479,Entrada_Dados_Ano_2012!$BE$264:$BE$501)</f>
        <v>0</v>
      </c>
      <c r="AW479" s="40">
        <f>SUMIF(Entrada_Dados_Ano_2012!$C$264:$C$501,D479,Entrada_Dados_Ano_2012!$BF$264:$BF$501)</f>
        <v>0</v>
      </c>
      <c r="AX479" s="40">
        <f>SUMIF(Entrada_Dados_Ano_2012!$C$264:$C$501,D479,Entrada_Dados_Ano_2012!$BG$264:$BG$501)</f>
        <v>0</v>
      </c>
      <c r="AY479" s="40">
        <f>SUMIF(Entrada_Dados_Ano_2012!$C$264:$C$501,D479,Entrada_Dados_Ano_2012!$BH$264:$BH$501)</f>
        <v>0</v>
      </c>
      <c r="AZ479" s="40">
        <f>SUMIF(Entrada_Dados_Ano_2012!$C$264:$C$501,D479,Entrada_Dados_Ano_2012!$BI$264:$BI$501)</f>
        <v>0</v>
      </c>
      <c r="BA479" s="55"/>
    </row>
    <row r="480" spans="1:53" ht="12.75" customHeight="1" x14ac:dyDescent="0.2">
      <c r="A480" s="123"/>
      <c r="B480" s="124">
        <v>219</v>
      </c>
      <c r="C480" s="121" t="s">
        <v>483</v>
      </c>
      <c r="D480" s="126" t="s">
        <v>256</v>
      </c>
      <c r="E480" s="40">
        <f>SUMIF(Entrada_Dados_Ano_2012!$C$264:$C$501,D480,Entrada_Dados_Ano_2012!$D$264:$D$501)</f>
        <v>0</v>
      </c>
      <c r="F480" s="40">
        <f>SUMIF(Entrada_Dados_Ano_2012!$C$264:$C$501,D480,Entrada_Dados_Ano_2012!$E$264:$E$501)</f>
        <v>750</v>
      </c>
      <c r="G480" s="40">
        <f>SUMIF(Entrada_Dados_Ano_2012!$C$264:$C$501,D480,Entrada_Dados_Ano_2012!$F$264:$F$501)</f>
        <v>0</v>
      </c>
      <c r="H480" s="40">
        <f>SUMIF(Entrada_Dados_Ano_2012!$C$264:$C$501,D480,Entrada_Dados_Ano_2012!$G$264:$G$501)</f>
        <v>0</v>
      </c>
      <c r="I480" s="40">
        <f>SUMIF(Entrada_Dados_Ano_2012!$C$264:$C$501,D480,Entrada_Dados_Ano_2012!$H$264:$H$501)</f>
        <v>0</v>
      </c>
      <c r="J480" s="40">
        <f>SUMIF(Entrada_Dados_Ano_2012!$C$264:$C$501,D480,Entrada_Dados_Ano_2012!$I$264:$I$501)</f>
        <v>0</v>
      </c>
      <c r="K480" s="40">
        <f>SUMIF(Entrada_Dados_Ano_2012!$C$264:$C$501,D480,Entrada_Dados_Ano_2012!$J$264:$J$501)</f>
        <v>0</v>
      </c>
      <c r="L480" s="40">
        <f>SUMIF(Entrada_Dados_Ano_2012!$C$264:$C$501,D480,Entrada_Dados_Ano_2012!$K$264:$K$501)</f>
        <v>0</v>
      </c>
      <c r="M480" s="40">
        <f>SUMIF(Entrada_Dados_Ano_2012!$C$264:$C$501,D480,Entrada_Dados_Ano_2012!$L$264:$L$501)</f>
        <v>0</v>
      </c>
      <c r="N480" s="40">
        <f>SUMIF(Entrada_Dados_Ano_2012!$C$264:$C$501,D480,Entrada_Dados_Ano_2012!$M$264:$M$501)</f>
        <v>0</v>
      </c>
      <c r="O480" s="40">
        <f>SUMIF(Entrada_Dados_Ano_2012!$C$264:$C$501,D480,Entrada_Dados_Ano_2012!$N$264:$N$501)</f>
        <v>0</v>
      </c>
      <c r="P480" s="40">
        <f>SUMIF(Entrada_Dados_Ano_2012!$C$264:$C$501,D480,Entrada_Dados_Ano_2012!$O$264:$O$501)</f>
        <v>0</v>
      </c>
      <c r="Q480" s="40">
        <f>SUMIF(Entrada_Dados_Ano_2012!$C$264:$C$501,D480,Entrada_Dados_Ano_2012!$P$264:$P$501)</f>
        <v>0</v>
      </c>
      <c r="R480" s="40">
        <f>SUMIF(Entrada_Dados_Ano_2012!$C$264:$C$501,D480,Entrada_Dados_Ano_2012!$Q$264:$Q$501)</f>
        <v>0</v>
      </c>
      <c r="S480" s="40">
        <f>SUMIF(Entrada_Dados_Ano_2012!$C$264:$C$501,D480,Entrada_Dados_Ano_2012!$R$264:$R$501)</f>
        <v>0</v>
      </c>
      <c r="T480" s="145">
        <f>SUMIF(Entrada_Dados_Ano_2012!$C$264:$C$501,D480,Entrada_Dados_Ano_2012!$S$264:$S$501)</f>
        <v>0</v>
      </c>
      <c r="U480" s="142">
        <f>SUMIF(Entrada_Dados_Ano_2012!$C$264:$C$501,D480,Entrada_Dados_Ano_2012!$Y$264:$Y$501)</f>
        <v>0</v>
      </c>
      <c r="V480" s="40">
        <f>SUMIF(Entrada_Dados_Ano_2012!$C$264:$C$501,D480,Entrada_Dados_Ano_2012!$Z$264:$Z$501)</f>
        <v>750</v>
      </c>
      <c r="W480" s="40">
        <f>SUMIF(Entrada_Dados_Ano_2012!$C$264:$C$501,D480,Entrada_Dados_Ano_2012!$AA$264:$AA$501)</f>
        <v>0</v>
      </c>
      <c r="X480" s="40">
        <f>SUMIF(Entrada_Dados_Ano_2012!$C$264:$C$501,D480,Entrada_Dados_Ano_2012!$AB$264:$AB$501)</f>
        <v>0</v>
      </c>
      <c r="Y480" s="40">
        <f>SUMIF(Entrada_Dados_Ano_2012!$C$264:$C$501,D480,Entrada_Dados_Ano_2012!$AC$264:$AC$501)</f>
        <v>0</v>
      </c>
      <c r="Z480" s="40">
        <f>SUMIF(Entrada_Dados_Ano_2012!$C$264:$C$501,D480,Entrada_Dados_Ano_2012!$AD$264:$AD$501)</f>
        <v>0</v>
      </c>
      <c r="AA480" s="40">
        <f>SUMIF(Entrada_Dados_Ano_2012!$C$264:$C$501,D480,Entrada_Dados_Ano_2012!$AE$264:$AE$501)</f>
        <v>0</v>
      </c>
      <c r="AB480" s="40">
        <f>SUMIF(Entrada_Dados_Ano_2012!$C$264:$C$501,D480,Entrada_Dados_Ano_2012!$AF$264:$AF$501)</f>
        <v>0</v>
      </c>
      <c r="AC480" s="40">
        <f>SUMIF(Entrada_Dados_Ano_2012!$C$264:$C$501,D480,Entrada_Dados_Ano_2012!$AG$264:$AG$501)</f>
        <v>0</v>
      </c>
      <c r="AD480" s="40">
        <f>SUMIF(Entrada_Dados_Ano_2012!$C$264:$C$501,D480,Entrada_Dados_Ano_2012!$AH$264:$AH$501)</f>
        <v>0</v>
      </c>
      <c r="AE480" s="40">
        <f>SUMIF(Entrada_Dados_Ano_2012!$C$264:$C$501,D480,Entrada_Dados_Ano_2012!$AI$264:$AI$501)</f>
        <v>0</v>
      </c>
      <c r="AF480" s="40">
        <f>SUMIF(Entrada_Dados_Ano_2012!$C$264:$C$501,D480,Entrada_Dados_Ano_2012!$AJ$264:$AJ$501)</f>
        <v>0</v>
      </c>
      <c r="AG480" s="40">
        <f>SUMIF(Entrada_Dados_Ano_2012!$C$264:$C$501,D480,Entrada_Dados_Ano_2012!$AK$264:$AK$501)</f>
        <v>0</v>
      </c>
      <c r="AH480" s="40">
        <f>SUMIF(Entrada_Dados_Ano_2012!$C$264:$C$501,D480,Entrada_Dados_Ano_2012!$AL$264:$AL$501)</f>
        <v>0</v>
      </c>
      <c r="AI480" s="40">
        <f>SUMIF(Entrada_Dados_Ano_2012!$C$264:$C$501,D480,Entrada_Dados_Ano_2012!$AM$264:$AM$501)</f>
        <v>0</v>
      </c>
      <c r="AJ480" s="145">
        <f>SUMIF(Entrada_Dados_Ano_2012!$C$264:$C$501,D480,Entrada_Dados_Ano_2012!$AN$264:$AN$501)</f>
        <v>0</v>
      </c>
      <c r="AK480" s="142">
        <f>SUMIF(Entrada_Dados_Ano_2012!$C$264:$C$501,D480,Entrada_Dados_Ano_2012!$AT$264:$AT$501)</f>
        <v>0</v>
      </c>
      <c r="AL480" s="40">
        <f>SUMIF(Entrada_Dados_Ano_2012!$C$264:$C$501,D480,Entrada_Dados_Ano_2012!$AU$264:$AU$501)</f>
        <v>6000</v>
      </c>
      <c r="AM480" s="40">
        <f>SUMIF(Entrada_Dados_Ano_2012!$C$264:$C$501,D480,Entrada_Dados_Ano_2012!$AV$264:$AV$501)</f>
        <v>0</v>
      </c>
      <c r="AN480" s="40">
        <f>SUMIF(Entrada_Dados_Ano_2012!$C$264:$C$501,D480,Entrada_Dados_Ano_2012!$AW$264:$AW$501)</f>
        <v>0</v>
      </c>
      <c r="AO480" s="40">
        <f>SUMIF(Entrada_Dados_Ano_2012!$C$264:$C$501,D480,Entrada_Dados_Ano_2012!$AX$264:$AX$501)</f>
        <v>0</v>
      </c>
      <c r="AP480" s="40">
        <f>SUMIF(Entrada_Dados_Ano_2012!$C$264:$C$501,D480,Entrada_Dados_Ano_2012!$AY$264:$AY$501)</f>
        <v>0</v>
      </c>
      <c r="AQ480" s="40">
        <f>SUMIF(Entrada_Dados_Ano_2012!$C$264:$C$501,D480,Entrada_Dados_Ano_2012!$AZ$264:$AZ$501)</f>
        <v>0</v>
      </c>
      <c r="AR480" s="40">
        <f>SUMIF(Entrada_Dados_Ano_2012!$C$264:$C$501,D480,Entrada_Dados_Ano_2012!$BA$264:$BA$501)</f>
        <v>0</v>
      </c>
      <c r="AS480" s="40">
        <f>SUMIF(Entrada_Dados_Ano_2012!$C$264:$C$501,D480,Entrada_Dados_Ano_2012!$BB$264:$BB$501)</f>
        <v>0</v>
      </c>
      <c r="AT480" s="40">
        <f>SUMIF(Entrada_Dados_Ano_2012!$C$264:$C$501,D480,Entrada_Dados_Ano_2012!$BC$264:$BC$501)</f>
        <v>0</v>
      </c>
      <c r="AU480" s="40">
        <f>SUMIF(Entrada_Dados_Ano_2012!$C$264:$C$501,D480,Entrada_Dados_Ano_2012!$BD$264:$BD$501)</f>
        <v>0</v>
      </c>
      <c r="AV480" s="40">
        <f>SUMIF(Entrada_Dados_Ano_2012!$C$264:$C$501,D480,Entrada_Dados_Ano_2012!$BE$264:$BE$501)</f>
        <v>0</v>
      </c>
      <c r="AW480" s="40">
        <f>SUMIF(Entrada_Dados_Ano_2012!$C$264:$C$501,D480,Entrada_Dados_Ano_2012!$BF$264:$BF$501)</f>
        <v>0</v>
      </c>
      <c r="AX480" s="40">
        <f>SUMIF(Entrada_Dados_Ano_2012!$C$264:$C$501,D480,Entrada_Dados_Ano_2012!$BG$264:$BG$501)</f>
        <v>0</v>
      </c>
      <c r="AY480" s="40">
        <f>SUMIF(Entrada_Dados_Ano_2012!$C$264:$C$501,D480,Entrada_Dados_Ano_2012!$BH$264:$BH$501)</f>
        <v>0</v>
      </c>
      <c r="AZ480" s="40">
        <f>SUMIF(Entrada_Dados_Ano_2012!$C$264:$C$501,D480,Entrada_Dados_Ano_2012!$BI$264:$BI$501)</f>
        <v>0</v>
      </c>
      <c r="BA480" s="55"/>
    </row>
    <row r="481" spans="1:53" ht="12.75" customHeight="1" x14ac:dyDescent="0.2">
      <c r="A481" s="123"/>
      <c r="B481" s="124">
        <v>220</v>
      </c>
      <c r="C481" s="121" t="s">
        <v>484</v>
      </c>
      <c r="D481" s="126" t="s">
        <v>257</v>
      </c>
      <c r="E481" s="40">
        <f>SUMIF(Entrada_Dados_Ano_2012!$C$264:$C$501,D481,Entrada_Dados_Ano_2012!$D$264:$D$501)</f>
        <v>0</v>
      </c>
      <c r="F481" s="40">
        <f>SUMIF(Entrada_Dados_Ano_2012!$C$264:$C$501,D481,Entrada_Dados_Ano_2012!$E$264:$E$501)</f>
        <v>3</v>
      </c>
      <c r="G481" s="40">
        <f>SUMIF(Entrada_Dados_Ano_2012!$C$264:$C$501,D481,Entrada_Dados_Ano_2012!$F$264:$F$501)</f>
        <v>40</v>
      </c>
      <c r="H481" s="40">
        <f>SUMIF(Entrada_Dados_Ano_2012!$C$264:$C$501,D481,Entrada_Dados_Ano_2012!$G$264:$G$501)</f>
        <v>0</v>
      </c>
      <c r="I481" s="40">
        <f>SUMIF(Entrada_Dados_Ano_2012!$C$264:$C$501,D481,Entrada_Dados_Ano_2012!$H$264:$H$501)</f>
        <v>0</v>
      </c>
      <c r="J481" s="40">
        <f>SUMIF(Entrada_Dados_Ano_2012!$C$264:$C$501,D481,Entrada_Dados_Ano_2012!$I$264:$I$501)</f>
        <v>0</v>
      </c>
      <c r="K481" s="40">
        <f>SUMIF(Entrada_Dados_Ano_2012!$C$264:$C$501,D481,Entrada_Dados_Ano_2012!$J$264:$J$501)</f>
        <v>0</v>
      </c>
      <c r="L481" s="40">
        <f>SUMIF(Entrada_Dados_Ano_2012!$C$264:$C$501,D481,Entrada_Dados_Ano_2012!$K$264:$K$501)</f>
        <v>0</v>
      </c>
      <c r="M481" s="40">
        <f>SUMIF(Entrada_Dados_Ano_2012!$C$264:$C$501,D481,Entrada_Dados_Ano_2012!$L$264:$L$501)</f>
        <v>0</v>
      </c>
      <c r="N481" s="40">
        <f>SUMIF(Entrada_Dados_Ano_2012!$C$264:$C$501,D481,Entrada_Dados_Ano_2012!$M$264:$M$501)</f>
        <v>0</v>
      </c>
      <c r="O481" s="40">
        <f>SUMIF(Entrada_Dados_Ano_2012!$C$264:$C$501,D481,Entrada_Dados_Ano_2012!$N$264:$N$501)</f>
        <v>0</v>
      </c>
      <c r="P481" s="40">
        <f>SUMIF(Entrada_Dados_Ano_2012!$C$264:$C$501,D481,Entrada_Dados_Ano_2012!$O$264:$O$501)</f>
        <v>0</v>
      </c>
      <c r="Q481" s="40">
        <f>SUMIF(Entrada_Dados_Ano_2012!$C$264:$C$501,D481,Entrada_Dados_Ano_2012!$P$264:$P$501)</f>
        <v>0</v>
      </c>
      <c r="R481" s="40">
        <f>SUMIF(Entrada_Dados_Ano_2012!$C$264:$C$501,D481,Entrada_Dados_Ano_2012!$Q$264:$Q$501)</f>
        <v>0</v>
      </c>
      <c r="S481" s="40">
        <f>SUMIF(Entrada_Dados_Ano_2012!$C$264:$C$501,D481,Entrada_Dados_Ano_2012!$R$264:$R$501)</f>
        <v>0</v>
      </c>
      <c r="T481" s="145">
        <f>SUMIF(Entrada_Dados_Ano_2012!$C$264:$C$501,D481,Entrada_Dados_Ano_2012!$S$264:$S$501)</f>
        <v>0</v>
      </c>
      <c r="U481" s="142">
        <f>SUMIF(Entrada_Dados_Ano_2012!$C$264:$C$501,D481,Entrada_Dados_Ano_2012!$Y$264:$Y$501)</f>
        <v>0</v>
      </c>
      <c r="V481" s="40">
        <f>SUMIF(Entrada_Dados_Ano_2012!$C$264:$C$501,D481,Entrada_Dados_Ano_2012!$Z$264:$Z$501)</f>
        <v>3</v>
      </c>
      <c r="W481" s="40">
        <f>SUMIF(Entrada_Dados_Ano_2012!$C$264:$C$501,D481,Entrada_Dados_Ano_2012!$AA$264:$AA$501)</f>
        <v>40</v>
      </c>
      <c r="X481" s="40">
        <f>SUMIF(Entrada_Dados_Ano_2012!$C$264:$C$501,D481,Entrada_Dados_Ano_2012!$AB$264:$AB$501)</f>
        <v>0</v>
      </c>
      <c r="Y481" s="40">
        <f>SUMIF(Entrada_Dados_Ano_2012!$C$264:$C$501,D481,Entrada_Dados_Ano_2012!$AC$264:$AC$501)</f>
        <v>0</v>
      </c>
      <c r="Z481" s="40">
        <f>SUMIF(Entrada_Dados_Ano_2012!$C$264:$C$501,D481,Entrada_Dados_Ano_2012!$AD$264:$AD$501)</f>
        <v>0</v>
      </c>
      <c r="AA481" s="40">
        <f>SUMIF(Entrada_Dados_Ano_2012!$C$264:$C$501,D481,Entrada_Dados_Ano_2012!$AE$264:$AE$501)</f>
        <v>0</v>
      </c>
      <c r="AB481" s="40">
        <f>SUMIF(Entrada_Dados_Ano_2012!$C$264:$C$501,D481,Entrada_Dados_Ano_2012!$AF$264:$AF$501)</f>
        <v>0</v>
      </c>
      <c r="AC481" s="40">
        <f>SUMIF(Entrada_Dados_Ano_2012!$C$264:$C$501,D481,Entrada_Dados_Ano_2012!$AG$264:$AG$501)</f>
        <v>0</v>
      </c>
      <c r="AD481" s="40">
        <f>SUMIF(Entrada_Dados_Ano_2012!$C$264:$C$501,D481,Entrada_Dados_Ano_2012!$AH$264:$AH$501)</f>
        <v>0</v>
      </c>
      <c r="AE481" s="40">
        <f>SUMIF(Entrada_Dados_Ano_2012!$C$264:$C$501,D481,Entrada_Dados_Ano_2012!$AI$264:$AI$501)</f>
        <v>0</v>
      </c>
      <c r="AF481" s="40">
        <f>SUMIF(Entrada_Dados_Ano_2012!$C$264:$C$501,D481,Entrada_Dados_Ano_2012!$AJ$264:$AJ$501)</f>
        <v>0</v>
      </c>
      <c r="AG481" s="40">
        <f>SUMIF(Entrada_Dados_Ano_2012!$C$264:$C$501,D481,Entrada_Dados_Ano_2012!$AK$264:$AK$501)</f>
        <v>0</v>
      </c>
      <c r="AH481" s="40">
        <f>SUMIF(Entrada_Dados_Ano_2012!$C$264:$C$501,D481,Entrada_Dados_Ano_2012!$AL$264:$AL$501)</f>
        <v>0</v>
      </c>
      <c r="AI481" s="40">
        <f>SUMIF(Entrada_Dados_Ano_2012!$C$264:$C$501,D481,Entrada_Dados_Ano_2012!$AM$264:$AM$501)</f>
        <v>0</v>
      </c>
      <c r="AJ481" s="145">
        <f>SUMIF(Entrada_Dados_Ano_2012!$C$264:$C$501,D481,Entrada_Dados_Ano_2012!$AN$264:$AN$501)</f>
        <v>0</v>
      </c>
      <c r="AK481" s="142">
        <f>SUMIF(Entrada_Dados_Ano_2012!$C$264:$C$501,D481,Entrada_Dados_Ano_2012!$AT$264:$AT$501)</f>
        <v>0</v>
      </c>
      <c r="AL481" s="40">
        <f>SUMIF(Entrada_Dados_Ano_2012!$C$264:$C$501,D481,Entrada_Dados_Ano_2012!$AU$264:$AU$501)</f>
        <v>27</v>
      </c>
      <c r="AM481" s="40">
        <f>SUMIF(Entrada_Dados_Ano_2012!$C$264:$C$501,D481,Entrada_Dados_Ano_2012!$AV$264:$AV$501)</f>
        <v>100</v>
      </c>
      <c r="AN481" s="40">
        <f>SUMIF(Entrada_Dados_Ano_2012!$C$264:$C$501,D481,Entrada_Dados_Ano_2012!$AW$264:$AW$501)</f>
        <v>0</v>
      </c>
      <c r="AO481" s="40">
        <f>SUMIF(Entrada_Dados_Ano_2012!$C$264:$C$501,D481,Entrada_Dados_Ano_2012!$AX$264:$AX$501)</f>
        <v>0</v>
      </c>
      <c r="AP481" s="40">
        <f>SUMIF(Entrada_Dados_Ano_2012!$C$264:$C$501,D481,Entrada_Dados_Ano_2012!$AY$264:$AY$501)</f>
        <v>0</v>
      </c>
      <c r="AQ481" s="40">
        <f>SUMIF(Entrada_Dados_Ano_2012!$C$264:$C$501,D481,Entrada_Dados_Ano_2012!$AZ$264:$AZ$501)</f>
        <v>0</v>
      </c>
      <c r="AR481" s="40">
        <f>SUMIF(Entrada_Dados_Ano_2012!$C$264:$C$501,D481,Entrada_Dados_Ano_2012!$BA$264:$BA$501)</f>
        <v>0</v>
      </c>
      <c r="AS481" s="40">
        <f>SUMIF(Entrada_Dados_Ano_2012!$C$264:$C$501,D481,Entrada_Dados_Ano_2012!$BB$264:$BB$501)</f>
        <v>0</v>
      </c>
      <c r="AT481" s="40">
        <f>SUMIF(Entrada_Dados_Ano_2012!$C$264:$C$501,D481,Entrada_Dados_Ano_2012!$BC$264:$BC$501)</f>
        <v>0</v>
      </c>
      <c r="AU481" s="40">
        <f>SUMIF(Entrada_Dados_Ano_2012!$C$264:$C$501,D481,Entrada_Dados_Ano_2012!$BD$264:$BD$501)</f>
        <v>0</v>
      </c>
      <c r="AV481" s="40">
        <f>SUMIF(Entrada_Dados_Ano_2012!$C$264:$C$501,D481,Entrada_Dados_Ano_2012!$BE$264:$BE$501)</f>
        <v>0</v>
      </c>
      <c r="AW481" s="40">
        <f>SUMIF(Entrada_Dados_Ano_2012!$C$264:$C$501,D481,Entrada_Dados_Ano_2012!$BF$264:$BF$501)</f>
        <v>0</v>
      </c>
      <c r="AX481" s="40">
        <f>SUMIF(Entrada_Dados_Ano_2012!$C$264:$C$501,D481,Entrada_Dados_Ano_2012!$BG$264:$BG$501)</f>
        <v>0</v>
      </c>
      <c r="AY481" s="40">
        <f>SUMIF(Entrada_Dados_Ano_2012!$C$264:$C$501,D481,Entrada_Dados_Ano_2012!$BH$264:$BH$501)</f>
        <v>0</v>
      </c>
      <c r="AZ481" s="40">
        <f>SUMIF(Entrada_Dados_Ano_2012!$C$264:$C$501,D481,Entrada_Dados_Ano_2012!$BI$264:$BI$501)</f>
        <v>0</v>
      </c>
      <c r="BA481" s="55"/>
    </row>
    <row r="482" spans="1:53" ht="12.75" customHeight="1" x14ac:dyDescent="0.2">
      <c r="A482" s="123"/>
      <c r="B482" s="124">
        <v>221</v>
      </c>
      <c r="C482" s="121" t="s">
        <v>485</v>
      </c>
      <c r="D482" s="126" t="s">
        <v>258</v>
      </c>
      <c r="E482" s="40">
        <f>SUMIF(Entrada_Dados_Ano_2012!$C$264:$C$501,D482,Entrada_Dados_Ano_2012!$D$264:$D$501)</f>
        <v>0</v>
      </c>
      <c r="F482" s="40">
        <f>SUMIF(Entrada_Dados_Ano_2012!$C$264:$C$501,D482,Entrada_Dados_Ano_2012!$E$264:$E$501)</f>
        <v>0</v>
      </c>
      <c r="G482" s="40">
        <f>SUMIF(Entrada_Dados_Ano_2012!$C$264:$C$501,D482,Entrada_Dados_Ano_2012!$F$264:$F$501)</f>
        <v>0</v>
      </c>
      <c r="H482" s="40">
        <f>SUMIF(Entrada_Dados_Ano_2012!$C$264:$C$501,D482,Entrada_Dados_Ano_2012!$G$264:$G$501)</f>
        <v>0</v>
      </c>
      <c r="I482" s="40">
        <f>SUMIF(Entrada_Dados_Ano_2012!$C$264:$C$501,D482,Entrada_Dados_Ano_2012!$H$264:$H$501)</f>
        <v>0</v>
      </c>
      <c r="J482" s="40">
        <f>SUMIF(Entrada_Dados_Ano_2012!$C$264:$C$501,D482,Entrada_Dados_Ano_2012!$I$264:$I$501)</f>
        <v>0</v>
      </c>
      <c r="K482" s="40">
        <f>SUMIF(Entrada_Dados_Ano_2012!$C$264:$C$501,D482,Entrada_Dados_Ano_2012!$J$264:$J$501)</f>
        <v>0</v>
      </c>
      <c r="L482" s="40">
        <f>SUMIF(Entrada_Dados_Ano_2012!$C$264:$C$501,D482,Entrada_Dados_Ano_2012!$K$264:$K$501)</f>
        <v>0</v>
      </c>
      <c r="M482" s="40">
        <f>SUMIF(Entrada_Dados_Ano_2012!$C$264:$C$501,D482,Entrada_Dados_Ano_2012!$L$264:$L$501)</f>
        <v>0</v>
      </c>
      <c r="N482" s="40">
        <f>SUMIF(Entrada_Dados_Ano_2012!$C$264:$C$501,D482,Entrada_Dados_Ano_2012!$M$264:$M$501)</f>
        <v>0</v>
      </c>
      <c r="O482" s="40">
        <f>SUMIF(Entrada_Dados_Ano_2012!$C$264:$C$501,D482,Entrada_Dados_Ano_2012!$N$264:$N$501)</f>
        <v>0</v>
      </c>
      <c r="P482" s="40">
        <f>SUMIF(Entrada_Dados_Ano_2012!$C$264:$C$501,D482,Entrada_Dados_Ano_2012!$O$264:$O$501)</f>
        <v>0</v>
      </c>
      <c r="Q482" s="40">
        <f>SUMIF(Entrada_Dados_Ano_2012!$C$264:$C$501,D482,Entrada_Dados_Ano_2012!$P$264:$P$501)</f>
        <v>0</v>
      </c>
      <c r="R482" s="40">
        <f>SUMIF(Entrada_Dados_Ano_2012!$C$264:$C$501,D482,Entrada_Dados_Ano_2012!$Q$264:$Q$501)</f>
        <v>0</v>
      </c>
      <c r="S482" s="40">
        <f>SUMIF(Entrada_Dados_Ano_2012!$C$264:$C$501,D482,Entrada_Dados_Ano_2012!$R$264:$R$501)</f>
        <v>0</v>
      </c>
      <c r="T482" s="145">
        <f>SUMIF(Entrada_Dados_Ano_2012!$C$264:$C$501,D482,Entrada_Dados_Ano_2012!$S$264:$S$501)</f>
        <v>0</v>
      </c>
      <c r="U482" s="142">
        <f>SUMIF(Entrada_Dados_Ano_2012!$C$264:$C$501,D482,Entrada_Dados_Ano_2012!$Y$264:$Y$501)</f>
        <v>0</v>
      </c>
      <c r="V482" s="40">
        <f>SUMIF(Entrada_Dados_Ano_2012!$C$264:$C$501,D482,Entrada_Dados_Ano_2012!$Z$264:$Z$501)</f>
        <v>0</v>
      </c>
      <c r="W482" s="40">
        <f>SUMIF(Entrada_Dados_Ano_2012!$C$264:$C$501,D482,Entrada_Dados_Ano_2012!$AA$264:$AA$501)</f>
        <v>0</v>
      </c>
      <c r="X482" s="40">
        <f>SUMIF(Entrada_Dados_Ano_2012!$C$264:$C$501,D482,Entrada_Dados_Ano_2012!$AB$264:$AB$501)</f>
        <v>0</v>
      </c>
      <c r="Y482" s="40">
        <f>SUMIF(Entrada_Dados_Ano_2012!$C$264:$C$501,D482,Entrada_Dados_Ano_2012!$AC$264:$AC$501)</f>
        <v>0</v>
      </c>
      <c r="Z482" s="40">
        <f>SUMIF(Entrada_Dados_Ano_2012!$C$264:$C$501,D482,Entrada_Dados_Ano_2012!$AD$264:$AD$501)</f>
        <v>0</v>
      </c>
      <c r="AA482" s="40">
        <f>SUMIF(Entrada_Dados_Ano_2012!$C$264:$C$501,D482,Entrada_Dados_Ano_2012!$AE$264:$AE$501)</f>
        <v>0</v>
      </c>
      <c r="AB482" s="40">
        <f>SUMIF(Entrada_Dados_Ano_2012!$C$264:$C$501,D482,Entrada_Dados_Ano_2012!$AF$264:$AF$501)</f>
        <v>0</v>
      </c>
      <c r="AC482" s="40">
        <f>SUMIF(Entrada_Dados_Ano_2012!$C$264:$C$501,D482,Entrada_Dados_Ano_2012!$AG$264:$AG$501)</f>
        <v>0</v>
      </c>
      <c r="AD482" s="40">
        <f>SUMIF(Entrada_Dados_Ano_2012!$C$264:$C$501,D482,Entrada_Dados_Ano_2012!$AH$264:$AH$501)</f>
        <v>0</v>
      </c>
      <c r="AE482" s="40">
        <f>SUMIF(Entrada_Dados_Ano_2012!$C$264:$C$501,D482,Entrada_Dados_Ano_2012!$AI$264:$AI$501)</f>
        <v>0</v>
      </c>
      <c r="AF482" s="40">
        <f>SUMIF(Entrada_Dados_Ano_2012!$C$264:$C$501,D482,Entrada_Dados_Ano_2012!$AJ$264:$AJ$501)</f>
        <v>0</v>
      </c>
      <c r="AG482" s="40">
        <f>SUMIF(Entrada_Dados_Ano_2012!$C$264:$C$501,D482,Entrada_Dados_Ano_2012!$AK$264:$AK$501)</f>
        <v>0</v>
      </c>
      <c r="AH482" s="40">
        <f>SUMIF(Entrada_Dados_Ano_2012!$C$264:$C$501,D482,Entrada_Dados_Ano_2012!$AL$264:$AL$501)</f>
        <v>0</v>
      </c>
      <c r="AI482" s="40">
        <f>SUMIF(Entrada_Dados_Ano_2012!$C$264:$C$501,D482,Entrada_Dados_Ano_2012!$AM$264:$AM$501)</f>
        <v>0</v>
      </c>
      <c r="AJ482" s="145">
        <f>SUMIF(Entrada_Dados_Ano_2012!$C$264:$C$501,D482,Entrada_Dados_Ano_2012!$AN$264:$AN$501)</f>
        <v>0</v>
      </c>
      <c r="AK482" s="142">
        <f>SUMIF(Entrada_Dados_Ano_2012!$C$264:$C$501,D482,Entrada_Dados_Ano_2012!$AT$264:$AT$501)</f>
        <v>0</v>
      </c>
      <c r="AL482" s="40">
        <f>SUMIF(Entrada_Dados_Ano_2012!$C$264:$C$501,D482,Entrada_Dados_Ano_2012!$AU$264:$AU$501)</f>
        <v>0</v>
      </c>
      <c r="AM482" s="40">
        <f>SUMIF(Entrada_Dados_Ano_2012!$C$264:$C$501,D482,Entrada_Dados_Ano_2012!$AV$264:$AV$501)</f>
        <v>0</v>
      </c>
      <c r="AN482" s="40">
        <f>SUMIF(Entrada_Dados_Ano_2012!$C$264:$C$501,D482,Entrada_Dados_Ano_2012!$AW$264:$AW$501)</f>
        <v>0</v>
      </c>
      <c r="AO482" s="40">
        <f>SUMIF(Entrada_Dados_Ano_2012!$C$264:$C$501,D482,Entrada_Dados_Ano_2012!$AX$264:$AX$501)</f>
        <v>0</v>
      </c>
      <c r="AP482" s="40">
        <f>SUMIF(Entrada_Dados_Ano_2012!$C$264:$C$501,D482,Entrada_Dados_Ano_2012!$AY$264:$AY$501)</f>
        <v>0</v>
      </c>
      <c r="AQ482" s="40">
        <f>SUMIF(Entrada_Dados_Ano_2012!$C$264:$C$501,D482,Entrada_Dados_Ano_2012!$AZ$264:$AZ$501)</f>
        <v>0</v>
      </c>
      <c r="AR482" s="40">
        <f>SUMIF(Entrada_Dados_Ano_2012!$C$264:$C$501,D482,Entrada_Dados_Ano_2012!$BA$264:$BA$501)</f>
        <v>0</v>
      </c>
      <c r="AS482" s="40">
        <f>SUMIF(Entrada_Dados_Ano_2012!$C$264:$C$501,D482,Entrada_Dados_Ano_2012!$BB$264:$BB$501)</f>
        <v>0</v>
      </c>
      <c r="AT482" s="40">
        <f>SUMIF(Entrada_Dados_Ano_2012!$C$264:$C$501,D482,Entrada_Dados_Ano_2012!$BC$264:$BC$501)</f>
        <v>0</v>
      </c>
      <c r="AU482" s="40">
        <f>SUMIF(Entrada_Dados_Ano_2012!$C$264:$C$501,D482,Entrada_Dados_Ano_2012!$BD$264:$BD$501)</f>
        <v>0</v>
      </c>
      <c r="AV482" s="40">
        <f>SUMIF(Entrada_Dados_Ano_2012!$C$264:$C$501,D482,Entrada_Dados_Ano_2012!$BE$264:$BE$501)</f>
        <v>0</v>
      </c>
      <c r="AW482" s="40">
        <f>SUMIF(Entrada_Dados_Ano_2012!$C$264:$C$501,D482,Entrada_Dados_Ano_2012!$BF$264:$BF$501)</f>
        <v>0</v>
      </c>
      <c r="AX482" s="40">
        <f>SUMIF(Entrada_Dados_Ano_2012!$C$264:$C$501,D482,Entrada_Dados_Ano_2012!$BG$264:$BG$501)</f>
        <v>0</v>
      </c>
      <c r="AY482" s="40">
        <f>SUMIF(Entrada_Dados_Ano_2012!$C$264:$C$501,D482,Entrada_Dados_Ano_2012!$BH$264:$BH$501)</f>
        <v>0</v>
      </c>
      <c r="AZ482" s="40">
        <f>SUMIF(Entrada_Dados_Ano_2012!$C$264:$C$501,D482,Entrada_Dados_Ano_2012!$BI$264:$BI$501)</f>
        <v>0</v>
      </c>
      <c r="BA482" s="55"/>
    </row>
    <row r="483" spans="1:53" ht="12.75" customHeight="1" x14ac:dyDescent="0.2">
      <c r="A483" s="123"/>
      <c r="B483" s="124">
        <v>222</v>
      </c>
      <c r="C483" s="121" t="s">
        <v>486</v>
      </c>
      <c r="D483" s="126" t="s">
        <v>259</v>
      </c>
      <c r="E483" s="40">
        <f>SUMIF(Entrada_Dados_Ano_2012!$C$264:$C$501,D483,Entrada_Dados_Ano_2012!$D$264:$D$501)</f>
        <v>0</v>
      </c>
      <c r="F483" s="40">
        <f>SUMIF(Entrada_Dados_Ano_2012!$C$264:$C$501,D483,Entrada_Dados_Ano_2012!$E$264:$E$501)</f>
        <v>0</v>
      </c>
      <c r="G483" s="40">
        <f>SUMIF(Entrada_Dados_Ano_2012!$C$264:$C$501,D483,Entrada_Dados_Ano_2012!$F$264:$F$501)</f>
        <v>0</v>
      </c>
      <c r="H483" s="40">
        <f>SUMIF(Entrada_Dados_Ano_2012!$C$264:$C$501,D483,Entrada_Dados_Ano_2012!$G$264:$G$501)</f>
        <v>0</v>
      </c>
      <c r="I483" s="40">
        <f>SUMIF(Entrada_Dados_Ano_2012!$C$264:$C$501,D483,Entrada_Dados_Ano_2012!$H$264:$H$501)</f>
        <v>0</v>
      </c>
      <c r="J483" s="40">
        <f>SUMIF(Entrada_Dados_Ano_2012!$C$264:$C$501,D483,Entrada_Dados_Ano_2012!$I$264:$I$501)</f>
        <v>0</v>
      </c>
      <c r="K483" s="40">
        <f>SUMIF(Entrada_Dados_Ano_2012!$C$264:$C$501,D483,Entrada_Dados_Ano_2012!$J$264:$J$501)</f>
        <v>0</v>
      </c>
      <c r="L483" s="40">
        <f>SUMIF(Entrada_Dados_Ano_2012!$C$264:$C$501,D483,Entrada_Dados_Ano_2012!$K$264:$K$501)</f>
        <v>0</v>
      </c>
      <c r="M483" s="40">
        <f>SUMIF(Entrada_Dados_Ano_2012!$C$264:$C$501,D483,Entrada_Dados_Ano_2012!$L$264:$L$501)</f>
        <v>0</v>
      </c>
      <c r="N483" s="40">
        <f>SUMIF(Entrada_Dados_Ano_2012!$C$264:$C$501,D483,Entrada_Dados_Ano_2012!$M$264:$M$501)</f>
        <v>0</v>
      </c>
      <c r="O483" s="40">
        <f>SUMIF(Entrada_Dados_Ano_2012!$C$264:$C$501,D483,Entrada_Dados_Ano_2012!$N$264:$N$501)</f>
        <v>0</v>
      </c>
      <c r="P483" s="40">
        <f>SUMIF(Entrada_Dados_Ano_2012!$C$264:$C$501,D483,Entrada_Dados_Ano_2012!$O$264:$O$501)</f>
        <v>0</v>
      </c>
      <c r="Q483" s="40">
        <f>SUMIF(Entrada_Dados_Ano_2012!$C$264:$C$501,D483,Entrada_Dados_Ano_2012!$P$264:$P$501)</f>
        <v>0</v>
      </c>
      <c r="R483" s="40">
        <f>SUMIF(Entrada_Dados_Ano_2012!$C$264:$C$501,D483,Entrada_Dados_Ano_2012!$Q$264:$Q$501)</f>
        <v>0</v>
      </c>
      <c r="S483" s="40">
        <f>SUMIF(Entrada_Dados_Ano_2012!$C$264:$C$501,D483,Entrada_Dados_Ano_2012!$R$264:$R$501)</f>
        <v>0</v>
      </c>
      <c r="T483" s="145">
        <f>SUMIF(Entrada_Dados_Ano_2012!$C$264:$C$501,D483,Entrada_Dados_Ano_2012!$S$264:$S$501)</f>
        <v>0</v>
      </c>
      <c r="U483" s="142">
        <f>SUMIF(Entrada_Dados_Ano_2012!$C$264:$C$501,D483,Entrada_Dados_Ano_2012!$Y$264:$Y$501)</f>
        <v>0</v>
      </c>
      <c r="V483" s="40">
        <f>SUMIF(Entrada_Dados_Ano_2012!$C$264:$C$501,D483,Entrada_Dados_Ano_2012!$Z$264:$Z$501)</f>
        <v>0</v>
      </c>
      <c r="W483" s="40">
        <f>SUMIF(Entrada_Dados_Ano_2012!$C$264:$C$501,D483,Entrada_Dados_Ano_2012!$AA$264:$AA$501)</f>
        <v>0</v>
      </c>
      <c r="X483" s="40">
        <f>SUMIF(Entrada_Dados_Ano_2012!$C$264:$C$501,D483,Entrada_Dados_Ano_2012!$AB$264:$AB$501)</f>
        <v>0</v>
      </c>
      <c r="Y483" s="40">
        <f>SUMIF(Entrada_Dados_Ano_2012!$C$264:$C$501,D483,Entrada_Dados_Ano_2012!$AC$264:$AC$501)</f>
        <v>0</v>
      </c>
      <c r="Z483" s="40">
        <f>SUMIF(Entrada_Dados_Ano_2012!$C$264:$C$501,D483,Entrada_Dados_Ano_2012!$AD$264:$AD$501)</f>
        <v>0</v>
      </c>
      <c r="AA483" s="40">
        <f>SUMIF(Entrada_Dados_Ano_2012!$C$264:$C$501,D483,Entrada_Dados_Ano_2012!$AE$264:$AE$501)</f>
        <v>0</v>
      </c>
      <c r="AB483" s="40">
        <f>SUMIF(Entrada_Dados_Ano_2012!$C$264:$C$501,D483,Entrada_Dados_Ano_2012!$AF$264:$AF$501)</f>
        <v>0</v>
      </c>
      <c r="AC483" s="40">
        <f>SUMIF(Entrada_Dados_Ano_2012!$C$264:$C$501,D483,Entrada_Dados_Ano_2012!$AG$264:$AG$501)</f>
        <v>0</v>
      </c>
      <c r="AD483" s="40">
        <f>SUMIF(Entrada_Dados_Ano_2012!$C$264:$C$501,D483,Entrada_Dados_Ano_2012!$AH$264:$AH$501)</f>
        <v>0</v>
      </c>
      <c r="AE483" s="40">
        <f>SUMIF(Entrada_Dados_Ano_2012!$C$264:$C$501,D483,Entrada_Dados_Ano_2012!$AI$264:$AI$501)</f>
        <v>0</v>
      </c>
      <c r="AF483" s="40">
        <f>SUMIF(Entrada_Dados_Ano_2012!$C$264:$C$501,D483,Entrada_Dados_Ano_2012!$AJ$264:$AJ$501)</f>
        <v>0</v>
      </c>
      <c r="AG483" s="40">
        <f>SUMIF(Entrada_Dados_Ano_2012!$C$264:$C$501,D483,Entrada_Dados_Ano_2012!$AK$264:$AK$501)</f>
        <v>0</v>
      </c>
      <c r="AH483" s="40">
        <f>SUMIF(Entrada_Dados_Ano_2012!$C$264:$C$501,D483,Entrada_Dados_Ano_2012!$AL$264:$AL$501)</f>
        <v>0</v>
      </c>
      <c r="AI483" s="40">
        <f>SUMIF(Entrada_Dados_Ano_2012!$C$264:$C$501,D483,Entrada_Dados_Ano_2012!$AM$264:$AM$501)</f>
        <v>0</v>
      </c>
      <c r="AJ483" s="145">
        <f>SUMIF(Entrada_Dados_Ano_2012!$C$264:$C$501,D483,Entrada_Dados_Ano_2012!$AN$264:$AN$501)</f>
        <v>0</v>
      </c>
      <c r="AK483" s="142">
        <f>SUMIF(Entrada_Dados_Ano_2012!$C$264:$C$501,D483,Entrada_Dados_Ano_2012!$AT$264:$AT$501)</f>
        <v>0</v>
      </c>
      <c r="AL483" s="40">
        <f>SUMIF(Entrada_Dados_Ano_2012!$C$264:$C$501,D483,Entrada_Dados_Ano_2012!$AU$264:$AU$501)</f>
        <v>0</v>
      </c>
      <c r="AM483" s="40">
        <f>SUMIF(Entrada_Dados_Ano_2012!$C$264:$C$501,D483,Entrada_Dados_Ano_2012!$AV$264:$AV$501)</f>
        <v>0</v>
      </c>
      <c r="AN483" s="40">
        <f>SUMIF(Entrada_Dados_Ano_2012!$C$264:$C$501,D483,Entrada_Dados_Ano_2012!$AW$264:$AW$501)</f>
        <v>0</v>
      </c>
      <c r="AO483" s="40">
        <f>SUMIF(Entrada_Dados_Ano_2012!$C$264:$C$501,D483,Entrada_Dados_Ano_2012!$AX$264:$AX$501)</f>
        <v>0</v>
      </c>
      <c r="AP483" s="40">
        <f>SUMIF(Entrada_Dados_Ano_2012!$C$264:$C$501,D483,Entrada_Dados_Ano_2012!$AY$264:$AY$501)</f>
        <v>0</v>
      </c>
      <c r="AQ483" s="40">
        <f>SUMIF(Entrada_Dados_Ano_2012!$C$264:$C$501,D483,Entrada_Dados_Ano_2012!$AZ$264:$AZ$501)</f>
        <v>0</v>
      </c>
      <c r="AR483" s="40">
        <f>SUMIF(Entrada_Dados_Ano_2012!$C$264:$C$501,D483,Entrada_Dados_Ano_2012!$BA$264:$BA$501)</f>
        <v>0</v>
      </c>
      <c r="AS483" s="40">
        <f>SUMIF(Entrada_Dados_Ano_2012!$C$264:$C$501,D483,Entrada_Dados_Ano_2012!$BB$264:$BB$501)</f>
        <v>0</v>
      </c>
      <c r="AT483" s="40">
        <f>SUMIF(Entrada_Dados_Ano_2012!$C$264:$C$501,D483,Entrada_Dados_Ano_2012!$BC$264:$BC$501)</f>
        <v>0</v>
      </c>
      <c r="AU483" s="40">
        <f>SUMIF(Entrada_Dados_Ano_2012!$C$264:$C$501,D483,Entrada_Dados_Ano_2012!$BD$264:$BD$501)</f>
        <v>0</v>
      </c>
      <c r="AV483" s="40">
        <f>SUMIF(Entrada_Dados_Ano_2012!$C$264:$C$501,D483,Entrada_Dados_Ano_2012!$BE$264:$BE$501)</f>
        <v>0</v>
      </c>
      <c r="AW483" s="40">
        <f>SUMIF(Entrada_Dados_Ano_2012!$C$264:$C$501,D483,Entrada_Dados_Ano_2012!$BF$264:$BF$501)</f>
        <v>0</v>
      </c>
      <c r="AX483" s="40">
        <f>SUMIF(Entrada_Dados_Ano_2012!$C$264:$C$501,D483,Entrada_Dados_Ano_2012!$BG$264:$BG$501)</f>
        <v>0</v>
      </c>
      <c r="AY483" s="40">
        <f>SUMIF(Entrada_Dados_Ano_2012!$C$264:$C$501,D483,Entrada_Dados_Ano_2012!$BH$264:$BH$501)</f>
        <v>0</v>
      </c>
      <c r="AZ483" s="40">
        <f>SUMIF(Entrada_Dados_Ano_2012!$C$264:$C$501,D483,Entrada_Dados_Ano_2012!$BI$264:$BI$501)</f>
        <v>0</v>
      </c>
      <c r="BA483" s="55"/>
    </row>
    <row r="484" spans="1:53" ht="12.75" customHeight="1" x14ac:dyDescent="0.2">
      <c r="A484" s="123"/>
      <c r="B484" s="124">
        <v>223</v>
      </c>
      <c r="C484" s="121" t="s">
        <v>487</v>
      </c>
      <c r="D484" s="126" t="s">
        <v>260</v>
      </c>
      <c r="E484" s="40">
        <f>SUMIF(Entrada_Dados_Ano_2012!$C$264:$C$501,D484,Entrada_Dados_Ano_2012!$D$264:$D$501)</f>
        <v>0</v>
      </c>
      <c r="F484" s="40">
        <f>SUMIF(Entrada_Dados_Ano_2012!$C$264:$C$501,D484,Entrada_Dados_Ano_2012!$E$264:$E$501)</f>
        <v>0</v>
      </c>
      <c r="G484" s="40">
        <f>SUMIF(Entrada_Dados_Ano_2012!$C$264:$C$501,D484,Entrada_Dados_Ano_2012!$F$264:$F$501)</f>
        <v>0</v>
      </c>
      <c r="H484" s="40">
        <f>SUMIF(Entrada_Dados_Ano_2012!$C$264:$C$501,D484,Entrada_Dados_Ano_2012!$G$264:$G$501)</f>
        <v>0</v>
      </c>
      <c r="I484" s="40">
        <f>SUMIF(Entrada_Dados_Ano_2012!$C$264:$C$501,D484,Entrada_Dados_Ano_2012!$H$264:$H$501)</f>
        <v>0</v>
      </c>
      <c r="J484" s="40">
        <f>SUMIF(Entrada_Dados_Ano_2012!$C$264:$C$501,D484,Entrada_Dados_Ano_2012!$I$264:$I$501)</f>
        <v>0</v>
      </c>
      <c r="K484" s="40">
        <f>SUMIF(Entrada_Dados_Ano_2012!$C$264:$C$501,D484,Entrada_Dados_Ano_2012!$J$264:$J$501)</f>
        <v>0</v>
      </c>
      <c r="L484" s="40">
        <f>SUMIF(Entrada_Dados_Ano_2012!$C$264:$C$501,D484,Entrada_Dados_Ano_2012!$K$264:$K$501)</f>
        <v>0</v>
      </c>
      <c r="M484" s="40">
        <f>SUMIF(Entrada_Dados_Ano_2012!$C$264:$C$501,D484,Entrada_Dados_Ano_2012!$L$264:$L$501)</f>
        <v>0</v>
      </c>
      <c r="N484" s="40">
        <f>SUMIF(Entrada_Dados_Ano_2012!$C$264:$C$501,D484,Entrada_Dados_Ano_2012!$M$264:$M$501)</f>
        <v>0</v>
      </c>
      <c r="O484" s="40">
        <f>SUMIF(Entrada_Dados_Ano_2012!$C$264:$C$501,D484,Entrada_Dados_Ano_2012!$N$264:$N$501)</f>
        <v>0</v>
      </c>
      <c r="P484" s="40">
        <f>SUMIF(Entrada_Dados_Ano_2012!$C$264:$C$501,D484,Entrada_Dados_Ano_2012!$O$264:$O$501)</f>
        <v>25</v>
      </c>
      <c r="Q484" s="40">
        <f>SUMIF(Entrada_Dados_Ano_2012!$C$264:$C$501,D484,Entrada_Dados_Ano_2012!$P$264:$P$501)</f>
        <v>0</v>
      </c>
      <c r="R484" s="40">
        <f>SUMIF(Entrada_Dados_Ano_2012!$C$264:$C$501,D484,Entrada_Dados_Ano_2012!$Q$264:$Q$501)</f>
        <v>0</v>
      </c>
      <c r="S484" s="40">
        <f>SUMIF(Entrada_Dados_Ano_2012!$C$264:$C$501,D484,Entrada_Dados_Ano_2012!$R$264:$R$501)</f>
        <v>0</v>
      </c>
      <c r="T484" s="145">
        <f>SUMIF(Entrada_Dados_Ano_2012!$C$264:$C$501,D484,Entrada_Dados_Ano_2012!$S$264:$S$501)</f>
        <v>0</v>
      </c>
      <c r="U484" s="142">
        <f>SUMIF(Entrada_Dados_Ano_2012!$C$264:$C$501,D484,Entrada_Dados_Ano_2012!$Y$264:$Y$501)</f>
        <v>0</v>
      </c>
      <c r="V484" s="40">
        <f>SUMIF(Entrada_Dados_Ano_2012!$C$264:$C$501,D484,Entrada_Dados_Ano_2012!$Z$264:$Z$501)</f>
        <v>0</v>
      </c>
      <c r="W484" s="40">
        <f>SUMIF(Entrada_Dados_Ano_2012!$C$264:$C$501,D484,Entrada_Dados_Ano_2012!$AA$264:$AA$501)</f>
        <v>0</v>
      </c>
      <c r="X484" s="40">
        <f>SUMIF(Entrada_Dados_Ano_2012!$C$264:$C$501,D484,Entrada_Dados_Ano_2012!$AB$264:$AB$501)</f>
        <v>0</v>
      </c>
      <c r="Y484" s="40">
        <f>SUMIF(Entrada_Dados_Ano_2012!$C$264:$C$501,D484,Entrada_Dados_Ano_2012!$AC$264:$AC$501)</f>
        <v>0</v>
      </c>
      <c r="Z484" s="40">
        <f>SUMIF(Entrada_Dados_Ano_2012!$C$264:$C$501,D484,Entrada_Dados_Ano_2012!$AD$264:$AD$501)</f>
        <v>0</v>
      </c>
      <c r="AA484" s="40">
        <f>SUMIF(Entrada_Dados_Ano_2012!$C$264:$C$501,D484,Entrada_Dados_Ano_2012!$AE$264:$AE$501)</f>
        <v>0</v>
      </c>
      <c r="AB484" s="40">
        <f>SUMIF(Entrada_Dados_Ano_2012!$C$264:$C$501,D484,Entrada_Dados_Ano_2012!$AF$264:$AF$501)</f>
        <v>0</v>
      </c>
      <c r="AC484" s="40">
        <f>SUMIF(Entrada_Dados_Ano_2012!$C$264:$C$501,D484,Entrada_Dados_Ano_2012!$AG$264:$AG$501)</f>
        <v>0</v>
      </c>
      <c r="AD484" s="40">
        <f>SUMIF(Entrada_Dados_Ano_2012!$C$264:$C$501,D484,Entrada_Dados_Ano_2012!$AH$264:$AH$501)</f>
        <v>0</v>
      </c>
      <c r="AE484" s="40">
        <f>SUMIF(Entrada_Dados_Ano_2012!$C$264:$C$501,D484,Entrada_Dados_Ano_2012!$AI$264:$AI$501)</f>
        <v>0</v>
      </c>
      <c r="AF484" s="40">
        <f>SUMIF(Entrada_Dados_Ano_2012!$C$264:$C$501,D484,Entrada_Dados_Ano_2012!$AJ$264:$AJ$501)</f>
        <v>25</v>
      </c>
      <c r="AG484" s="40">
        <f>SUMIF(Entrada_Dados_Ano_2012!$C$264:$C$501,D484,Entrada_Dados_Ano_2012!$AK$264:$AK$501)</f>
        <v>0</v>
      </c>
      <c r="AH484" s="40">
        <f>SUMIF(Entrada_Dados_Ano_2012!$C$264:$C$501,D484,Entrada_Dados_Ano_2012!$AL$264:$AL$501)</f>
        <v>0</v>
      </c>
      <c r="AI484" s="40">
        <f>SUMIF(Entrada_Dados_Ano_2012!$C$264:$C$501,D484,Entrada_Dados_Ano_2012!$AM$264:$AM$501)</f>
        <v>0</v>
      </c>
      <c r="AJ484" s="145">
        <f>SUMIF(Entrada_Dados_Ano_2012!$C$264:$C$501,D484,Entrada_Dados_Ano_2012!$AN$264:$AN$501)</f>
        <v>0</v>
      </c>
      <c r="AK484" s="142">
        <f>SUMIF(Entrada_Dados_Ano_2012!$C$264:$C$501,D484,Entrada_Dados_Ano_2012!$AT$264:$AT$501)</f>
        <v>0</v>
      </c>
      <c r="AL484" s="40">
        <f>SUMIF(Entrada_Dados_Ano_2012!$C$264:$C$501,D484,Entrada_Dados_Ano_2012!$AU$264:$AU$501)</f>
        <v>0</v>
      </c>
      <c r="AM484" s="40">
        <f>SUMIF(Entrada_Dados_Ano_2012!$C$264:$C$501,D484,Entrada_Dados_Ano_2012!$AV$264:$AV$501)</f>
        <v>0</v>
      </c>
      <c r="AN484" s="40">
        <f>SUMIF(Entrada_Dados_Ano_2012!$C$264:$C$501,D484,Entrada_Dados_Ano_2012!$AW$264:$AW$501)</f>
        <v>0</v>
      </c>
      <c r="AO484" s="40">
        <f>SUMIF(Entrada_Dados_Ano_2012!$C$264:$C$501,D484,Entrada_Dados_Ano_2012!$AX$264:$AX$501)</f>
        <v>0</v>
      </c>
      <c r="AP484" s="40">
        <f>SUMIF(Entrada_Dados_Ano_2012!$C$264:$C$501,D484,Entrada_Dados_Ano_2012!$AY$264:$AY$501)</f>
        <v>0</v>
      </c>
      <c r="AQ484" s="40">
        <f>SUMIF(Entrada_Dados_Ano_2012!$C$264:$C$501,D484,Entrada_Dados_Ano_2012!$AZ$264:$AZ$501)</f>
        <v>0</v>
      </c>
      <c r="AR484" s="40">
        <f>SUMIF(Entrada_Dados_Ano_2012!$C$264:$C$501,D484,Entrada_Dados_Ano_2012!$BA$264:$BA$501)</f>
        <v>0</v>
      </c>
      <c r="AS484" s="40">
        <f>SUMIF(Entrada_Dados_Ano_2012!$C$264:$C$501,D484,Entrada_Dados_Ano_2012!$BB$264:$BB$501)</f>
        <v>0</v>
      </c>
      <c r="AT484" s="40">
        <f>SUMIF(Entrada_Dados_Ano_2012!$C$264:$C$501,D484,Entrada_Dados_Ano_2012!$BC$264:$BC$501)</f>
        <v>0</v>
      </c>
      <c r="AU484" s="40">
        <f>SUMIF(Entrada_Dados_Ano_2012!$C$264:$C$501,D484,Entrada_Dados_Ano_2012!$BD$264:$BD$501)</f>
        <v>0</v>
      </c>
      <c r="AV484" s="40">
        <f>SUMIF(Entrada_Dados_Ano_2012!$C$264:$C$501,D484,Entrada_Dados_Ano_2012!$BE$264:$BE$501)</f>
        <v>318</v>
      </c>
      <c r="AW484" s="40">
        <f>SUMIF(Entrada_Dados_Ano_2012!$C$264:$C$501,D484,Entrada_Dados_Ano_2012!$BF$264:$BF$501)</f>
        <v>0</v>
      </c>
      <c r="AX484" s="40">
        <f>SUMIF(Entrada_Dados_Ano_2012!$C$264:$C$501,D484,Entrada_Dados_Ano_2012!$BG$264:$BG$501)</f>
        <v>0</v>
      </c>
      <c r="AY484" s="40">
        <f>SUMIF(Entrada_Dados_Ano_2012!$C$264:$C$501,D484,Entrada_Dados_Ano_2012!$BH$264:$BH$501)</f>
        <v>0</v>
      </c>
      <c r="AZ484" s="40">
        <f>SUMIF(Entrada_Dados_Ano_2012!$C$264:$C$501,D484,Entrada_Dados_Ano_2012!$BI$264:$BI$501)</f>
        <v>0</v>
      </c>
      <c r="BA484" s="55"/>
    </row>
    <row r="485" spans="1:53" ht="12.75" customHeight="1" x14ac:dyDescent="0.2">
      <c r="A485" s="123"/>
      <c r="B485" s="124">
        <v>224</v>
      </c>
      <c r="C485" s="121" t="s">
        <v>488</v>
      </c>
      <c r="D485" s="126" t="s">
        <v>261</v>
      </c>
      <c r="E485" s="40">
        <f>SUMIF(Entrada_Dados_Ano_2012!$C$264:$C$501,D485,Entrada_Dados_Ano_2012!$D$264:$D$501)</f>
        <v>0</v>
      </c>
      <c r="F485" s="40">
        <f>SUMIF(Entrada_Dados_Ano_2012!$C$264:$C$501,D485,Entrada_Dados_Ano_2012!$E$264:$E$501)</f>
        <v>20</v>
      </c>
      <c r="G485" s="40">
        <f>SUMIF(Entrada_Dados_Ano_2012!$C$264:$C$501,D485,Entrada_Dados_Ano_2012!$F$264:$F$501)</f>
        <v>4</v>
      </c>
      <c r="H485" s="40">
        <f>SUMIF(Entrada_Dados_Ano_2012!$C$264:$C$501,D485,Entrada_Dados_Ano_2012!$G$264:$G$501)</f>
        <v>0</v>
      </c>
      <c r="I485" s="40">
        <f>SUMIF(Entrada_Dados_Ano_2012!$C$264:$C$501,D485,Entrada_Dados_Ano_2012!$H$264:$H$501)</f>
        <v>0</v>
      </c>
      <c r="J485" s="40">
        <f>SUMIF(Entrada_Dados_Ano_2012!$C$264:$C$501,D485,Entrada_Dados_Ano_2012!$I$264:$I$501)</f>
        <v>0</v>
      </c>
      <c r="K485" s="40">
        <f>SUMIF(Entrada_Dados_Ano_2012!$C$264:$C$501,D485,Entrada_Dados_Ano_2012!$J$264:$J$501)</f>
        <v>0</v>
      </c>
      <c r="L485" s="40">
        <f>SUMIF(Entrada_Dados_Ano_2012!$C$264:$C$501,D485,Entrada_Dados_Ano_2012!$K$264:$K$501)</f>
        <v>0</v>
      </c>
      <c r="M485" s="40">
        <f>SUMIF(Entrada_Dados_Ano_2012!$C$264:$C$501,D485,Entrada_Dados_Ano_2012!$L$264:$L$501)</f>
        <v>0</v>
      </c>
      <c r="N485" s="40">
        <f>SUMIF(Entrada_Dados_Ano_2012!$C$264:$C$501,D485,Entrada_Dados_Ano_2012!$M$264:$M$501)</f>
        <v>0</v>
      </c>
      <c r="O485" s="40">
        <f>SUMIF(Entrada_Dados_Ano_2012!$C$264:$C$501,D485,Entrada_Dados_Ano_2012!$N$264:$N$501)</f>
        <v>0</v>
      </c>
      <c r="P485" s="40">
        <f>SUMIF(Entrada_Dados_Ano_2012!$C$264:$C$501,D485,Entrada_Dados_Ano_2012!$O$264:$O$501)</f>
        <v>0</v>
      </c>
      <c r="Q485" s="40">
        <f>SUMIF(Entrada_Dados_Ano_2012!$C$264:$C$501,D485,Entrada_Dados_Ano_2012!$P$264:$P$501)</f>
        <v>0</v>
      </c>
      <c r="R485" s="40">
        <f>SUMIF(Entrada_Dados_Ano_2012!$C$264:$C$501,D485,Entrada_Dados_Ano_2012!$Q$264:$Q$501)</f>
        <v>0</v>
      </c>
      <c r="S485" s="40">
        <f>SUMIF(Entrada_Dados_Ano_2012!$C$264:$C$501,D485,Entrada_Dados_Ano_2012!$R$264:$R$501)</f>
        <v>0</v>
      </c>
      <c r="T485" s="145">
        <f>SUMIF(Entrada_Dados_Ano_2012!$C$264:$C$501,D485,Entrada_Dados_Ano_2012!$S$264:$S$501)</f>
        <v>0</v>
      </c>
      <c r="U485" s="142">
        <f>SUMIF(Entrada_Dados_Ano_2012!$C$264:$C$501,D485,Entrada_Dados_Ano_2012!$Y$264:$Y$501)</f>
        <v>0</v>
      </c>
      <c r="V485" s="40">
        <f>SUMIF(Entrada_Dados_Ano_2012!$C$264:$C$501,D485,Entrada_Dados_Ano_2012!$Z$264:$Z$501)</f>
        <v>20</v>
      </c>
      <c r="W485" s="40">
        <f>SUMIF(Entrada_Dados_Ano_2012!$C$264:$C$501,D485,Entrada_Dados_Ano_2012!$AA$264:$AA$501)</f>
        <v>4</v>
      </c>
      <c r="X485" s="40">
        <f>SUMIF(Entrada_Dados_Ano_2012!$C$264:$C$501,D485,Entrada_Dados_Ano_2012!$AB$264:$AB$501)</f>
        <v>0</v>
      </c>
      <c r="Y485" s="40">
        <f>SUMIF(Entrada_Dados_Ano_2012!$C$264:$C$501,D485,Entrada_Dados_Ano_2012!$AC$264:$AC$501)</f>
        <v>0</v>
      </c>
      <c r="Z485" s="40">
        <f>SUMIF(Entrada_Dados_Ano_2012!$C$264:$C$501,D485,Entrada_Dados_Ano_2012!$AD$264:$AD$501)</f>
        <v>0</v>
      </c>
      <c r="AA485" s="40">
        <f>SUMIF(Entrada_Dados_Ano_2012!$C$264:$C$501,D485,Entrada_Dados_Ano_2012!$AE$264:$AE$501)</f>
        <v>0</v>
      </c>
      <c r="AB485" s="40">
        <f>SUMIF(Entrada_Dados_Ano_2012!$C$264:$C$501,D485,Entrada_Dados_Ano_2012!$AF$264:$AF$501)</f>
        <v>0</v>
      </c>
      <c r="AC485" s="40">
        <f>SUMIF(Entrada_Dados_Ano_2012!$C$264:$C$501,D485,Entrada_Dados_Ano_2012!$AG$264:$AG$501)</f>
        <v>0</v>
      </c>
      <c r="AD485" s="40">
        <f>SUMIF(Entrada_Dados_Ano_2012!$C$264:$C$501,D485,Entrada_Dados_Ano_2012!$AH$264:$AH$501)</f>
        <v>0</v>
      </c>
      <c r="AE485" s="40">
        <f>SUMIF(Entrada_Dados_Ano_2012!$C$264:$C$501,D485,Entrada_Dados_Ano_2012!$AI$264:$AI$501)</f>
        <v>0</v>
      </c>
      <c r="AF485" s="40">
        <f>SUMIF(Entrada_Dados_Ano_2012!$C$264:$C$501,D485,Entrada_Dados_Ano_2012!$AJ$264:$AJ$501)</f>
        <v>0</v>
      </c>
      <c r="AG485" s="40">
        <f>SUMIF(Entrada_Dados_Ano_2012!$C$264:$C$501,D485,Entrada_Dados_Ano_2012!$AK$264:$AK$501)</f>
        <v>0</v>
      </c>
      <c r="AH485" s="40">
        <f>SUMIF(Entrada_Dados_Ano_2012!$C$264:$C$501,D485,Entrada_Dados_Ano_2012!$AL$264:$AL$501)</f>
        <v>0</v>
      </c>
      <c r="AI485" s="40">
        <f>SUMIF(Entrada_Dados_Ano_2012!$C$264:$C$501,D485,Entrada_Dados_Ano_2012!$AM$264:$AM$501)</f>
        <v>0</v>
      </c>
      <c r="AJ485" s="145">
        <f>SUMIF(Entrada_Dados_Ano_2012!$C$264:$C$501,D485,Entrada_Dados_Ano_2012!$AN$264:$AN$501)</f>
        <v>0</v>
      </c>
      <c r="AK485" s="142">
        <f>SUMIF(Entrada_Dados_Ano_2012!$C$264:$C$501,D485,Entrada_Dados_Ano_2012!$AT$264:$AT$501)</f>
        <v>0</v>
      </c>
      <c r="AL485" s="40">
        <f>SUMIF(Entrada_Dados_Ano_2012!$C$264:$C$501,D485,Entrada_Dados_Ano_2012!$AU$264:$AU$501)</f>
        <v>37</v>
      </c>
      <c r="AM485" s="40">
        <f>SUMIF(Entrada_Dados_Ano_2012!$C$264:$C$501,D485,Entrada_Dados_Ano_2012!$AV$264:$AV$501)</f>
        <v>5</v>
      </c>
      <c r="AN485" s="40">
        <f>SUMIF(Entrada_Dados_Ano_2012!$C$264:$C$501,D485,Entrada_Dados_Ano_2012!$AW$264:$AW$501)</f>
        <v>0</v>
      </c>
      <c r="AO485" s="40">
        <f>SUMIF(Entrada_Dados_Ano_2012!$C$264:$C$501,D485,Entrada_Dados_Ano_2012!$AX$264:$AX$501)</f>
        <v>0</v>
      </c>
      <c r="AP485" s="40">
        <f>SUMIF(Entrada_Dados_Ano_2012!$C$264:$C$501,D485,Entrada_Dados_Ano_2012!$AY$264:$AY$501)</f>
        <v>0</v>
      </c>
      <c r="AQ485" s="40">
        <f>SUMIF(Entrada_Dados_Ano_2012!$C$264:$C$501,D485,Entrada_Dados_Ano_2012!$AZ$264:$AZ$501)</f>
        <v>0</v>
      </c>
      <c r="AR485" s="40">
        <f>SUMIF(Entrada_Dados_Ano_2012!$C$264:$C$501,D485,Entrada_Dados_Ano_2012!$BA$264:$BA$501)</f>
        <v>0</v>
      </c>
      <c r="AS485" s="40">
        <f>SUMIF(Entrada_Dados_Ano_2012!$C$264:$C$501,D485,Entrada_Dados_Ano_2012!$BB$264:$BB$501)</f>
        <v>0</v>
      </c>
      <c r="AT485" s="40">
        <f>SUMIF(Entrada_Dados_Ano_2012!$C$264:$C$501,D485,Entrada_Dados_Ano_2012!$BC$264:$BC$501)</f>
        <v>0</v>
      </c>
      <c r="AU485" s="40">
        <f>SUMIF(Entrada_Dados_Ano_2012!$C$264:$C$501,D485,Entrada_Dados_Ano_2012!$BD$264:$BD$501)</f>
        <v>0</v>
      </c>
      <c r="AV485" s="40">
        <f>SUMIF(Entrada_Dados_Ano_2012!$C$264:$C$501,D485,Entrada_Dados_Ano_2012!$BE$264:$BE$501)</f>
        <v>0</v>
      </c>
      <c r="AW485" s="40">
        <f>SUMIF(Entrada_Dados_Ano_2012!$C$264:$C$501,D485,Entrada_Dados_Ano_2012!$BF$264:$BF$501)</f>
        <v>0</v>
      </c>
      <c r="AX485" s="40">
        <f>SUMIF(Entrada_Dados_Ano_2012!$C$264:$C$501,D485,Entrada_Dados_Ano_2012!$BG$264:$BG$501)</f>
        <v>0</v>
      </c>
      <c r="AY485" s="40">
        <f>SUMIF(Entrada_Dados_Ano_2012!$C$264:$C$501,D485,Entrada_Dados_Ano_2012!$BH$264:$BH$501)</f>
        <v>0</v>
      </c>
      <c r="AZ485" s="40">
        <f>SUMIF(Entrada_Dados_Ano_2012!$C$264:$C$501,D485,Entrada_Dados_Ano_2012!$BI$264:$BI$501)</f>
        <v>0</v>
      </c>
      <c r="BA485" s="55"/>
    </row>
    <row r="486" spans="1:53" ht="12.75" customHeight="1" x14ac:dyDescent="0.2">
      <c r="A486" s="123"/>
      <c r="B486" s="124">
        <v>225</v>
      </c>
      <c r="C486" s="121" t="s">
        <v>489</v>
      </c>
      <c r="D486" s="126" t="s">
        <v>262</v>
      </c>
      <c r="E486" s="40">
        <f>SUMIF(Entrada_Dados_Ano_2012!$C$264:$C$501,D486,Entrada_Dados_Ano_2012!$D$264:$D$501)</f>
        <v>0</v>
      </c>
      <c r="F486" s="40">
        <f>SUMIF(Entrada_Dados_Ano_2012!$C$264:$C$501,D486,Entrada_Dados_Ano_2012!$E$264:$E$501)</f>
        <v>0</v>
      </c>
      <c r="G486" s="40">
        <f>SUMIF(Entrada_Dados_Ano_2012!$C$264:$C$501,D486,Entrada_Dados_Ano_2012!$F$264:$F$501)</f>
        <v>0</v>
      </c>
      <c r="H486" s="40">
        <f>SUMIF(Entrada_Dados_Ano_2012!$C$264:$C$501,D486,Entrada_Dados_Ano_2012!$G$264:$G$501)</f>
        <v>0</v>
      </c>
      <c r="I486" s="40">
        <f>SUMIF(Entrada_Dados_Ano_2012!$C$264:$C$501,D486,Entrada_Dados_Ano_2012!$H$264:$H$501)</f>
        <v>2</v>
      </c>
      <c r="J486" s="40">
        <f>SUMIF(Entrada_Dados_Ano_2012!$C$264:$C$501,D486,Entrada_Dados_Ano_2012!$I$264:$I$501)</f>
        <v>0</v>
      </c>
      <c r="K486" s="40">
        <f>SUMIF(Entrada_Dados_Ano_2012!$C$264:$C$501,D486,Entrada_Dados_Ano_2012!$J$264:$J$501)</f>
        <v>0</v>
      </c>
      <c r="L486" s="40">
        <f>SUMIF(Entrada_Dados_Ano_2012!$C$264:$C$501,D486,Entrada_Dados_Ano_2012!$K$264:$K$501)</f>
        <v>16</v>
      </c>
      <c r="M486" s="40">
        <f>SUMIF(Entrada_Dados_Ano_2012!$C$264:$C$501,D486,Entrada_Dados_Ano_2012!$L$264:$L$501)</f>
        <v>15</v>
      </c>
      <c r="N486" s="40">
        <f>SUMIF(Entrada_Dados_Ano_2012!$C$264:$C$501,D486,Entrada_Dados_Ano_2012!$M$264:$M$501)</f>
        <v>0</v>
      </c>
      <c r="O486" s="40">
        <f>SUMIF(Entrada_Dados_Ano_2012!$C$264:$C$501,D486,Entrada_Dados_Ano_2012!$N$264:$N$501)</f>
        <v>0</v>
      </c>
      <c r="P486" s="40">
        <f>SUMIF(Entrada_Dados_Ano_2012!$C$264:$C$501,D486,Entrada_Dados_Ano_2012!$O$264:$O$501)</f>
        <v>0</v>
      </c>
      <c r="Q486" s="40">
        <f>SUMIF(Entrada_Dados_Ano_2012!$C$264:$C$501,D486,Entrada_Dados_Ano_2012!$P$264:$P$501)</f>
        <v>0</v>
      </c>
      <c r="R486" s="40">
        <f>SUMIF(Entrada_Dados_Ano_2012!$C$264:$C$501,D486,Entrada_Dados_Ano_2012!$Q$264:$Q$501)</f>
        <v>0</v>
      </c>
      <c r="S486" s="40">
        <f>SUMIF(Entrada_Dados_Ano_2012!$C$264:$C$501,D486,Entrada_Dados_Ano_2012!$R$264:$R$501)</f>
        <v>30</v>
      </c>
      <c r="T486" s="145">
        <f>SUMIF(Entrada_Dados_Ano_2012!$C$264:$C$501,D486,Entrada_Dados_Ano_2012!$S$264:$S$501)</f>
        <v>0</v>
      </c>
      <c r="U486" s="142">
        <f>SUMIF(Entrada_Dados_Ano_2012!$C$264:$C$501,D486,Entrada_Dados_Ano_2012!$Y$264:$Y$501)</f>
        <v>0</v>
      </c>
      <c r="V486" s="40">
        <f>SUMIF(Entrada_Dados_Ano_2012!$C$264:$C$501,D486,Entrada_Dados_Ano_2012!$Z$264:$Z$501)</f>
        <v>0</v>
      </c>
      <c r="W486" s="40">
        <f>SUMIF(Entrada_Dados_Ano_2012!$C$264:$C$501,D486,Entrada_Dados_Ano_2012!$AA$264:$AA$501)</f>
        <v>0</v>
      </c>
      <c r="X486" s="40">
        <f>SUMIF(Entrada_Dados_Ano_2012!$C$264:$C$501,D486,Entrada_Dados_Ano_2012!$AB$264:$AB$501)</f>
        <v>0</v>
      </c>
      <c r="Y486" s="40">
        <f>SUMIF(Entrada_Dados_Ano_2012!$C$264:$C$501,D486,Entrada_Dados_Ano_2012!$AC$264:$AC$501)</f>
        <v>2</v>
      </c>
      <c r="Z486" s="40">
        <f>SUMIF(Entrada_Dados_Ano_2012!$C$264:$C$501,D486,Entrada_Dados_Ano_2012!$AD$264:$AD$501)</f>
        <v>0</v>
      </c>
      <c r="AA486" s="40">
        <f>SUMIF(Entrada_Dados_Ano_2012!$C$264:$C$501,D486,Entrada_Dados_Ano_2012!$AE$264:$AE$501)</f>
        <v>0</v>
      </c>
      <c r="AB486" s="40">
        <f>SUMIF(Entrada_Dados_Ano_2012!$C$264:$C$501,D486,Entrada_Dados_Ano_2012!$AF$264:$AF$501)</f>
        <v>16</v>
      </c>
      <c r="AC486" s="40">
        <f>SUMIF(Entrada_Dados_Ano_2012!$C$264:$C$501,D486,Entrada_Dados_Ano_2012!$AG$264:$AG$501)</f>
        <v>15</v>
      </c>
      <c r="AD486" s="40">
        <f>SUMIF(Entrada_Dados_Ano_2012!$C$264:$C$501,D486,Entrada_Dados_Ano_2012!$AH$264:$AH$501)</f>
        <v>0</v>
      </c>
      <c r="AE486" s="40">
        <f>SUMIF(Entrada_Dados_Ano_2012!$C$264:$C$501,D486,Entrada_Dados_Ano_2012!$AI$264:$AI$501)</f>
        <v>0</v>
      </c>
      <c r="AF486" s="40">
        <f>SUMIF(Entrada_Dados_Ano_2012!$C$264:$C$501,D486,Entrada_Dados_Ano_2012!$AJ$264:$AJ$501)</f>
        <v>0</v>
      </c>
      <c r="AG486" s="40">
        <f>SUMIF(Entrada_Dados_Ano_2012!$C$264:$C$501,D486,Entrada_Dados_Ano_2012!$AK$264:$AK$501)</f>
        <v>0</v>
      </c>
      <c r="AH486" s="40">
        <f>SUMIF(Entrada_Dados_Ano_2012!$C$264:$C$501,D486,Entrada_Dados_Ano_2012!$AL$264:$AL$501)</f>
        <v>0</v>
      </c>
      <c r="AI486" s="40">
        <f>SUMIF(Entrada_Dados_Ano_2012!$C$264:$C$501,D486,Entrada_Dados_Ano_2012!$AM$264:$AM$501)</f>
        <v>30</v>
      </c>
      <c r="AJ486" s="145">
        <f>SUMIF(Entrada_Dados_Ano_2012!$C$264:$C$501,D486,Entrada_Dados_Ano_2012!$AN$264:$AN$501)</f>
        <v>0</v>
      </c>
      <c r="AK486" s="142">
        <f>SUMIF(Entrada_Dados_Ano_2012!$C$264:$C$501,D486,Entrada_Dados_Ano_2012!$AT$264:$AT$501)</f>
        <v>0</v>
      </c>
      <c r="AL486" s="40">
        <f>SUMIF(Entrada_Dados_Ano_2012!$C$264:$C$501,D486,Entrada_Dados_Ano_2012!$AU$264:$AU$501)</f>
        <v>0</v>
      </c>
      <c r="AM486" s="40">
        <f>SUMIF(Entrada_Dados_Ano_2012!$C$264:$C$501,D486,Entrada_Dados_Ano_2012!$AV$264:$AV$501)</f>
        <v>0</v>
      </c>
      <c r="AN486" s="40">
        <f>SUMIF(Entrada_Dados_Ano_2012!$C$264:$C$501,D486,Entrada_Dados_Ano_2012!$AW$264:$AW$501)</f>
        <v>0</v>
      </c>
      <c r="AO486" s="40">
        <f>SUMIF(Entrada_Dados_Ano_2012!$C$264:$C$501,D486,Entrada_Dados_Ano_2012!$AX$264:$AX$501)</f>
        <v>17</v>
      </c>
      <c r="AP486" s="40">
        <f>SUMIF(Entrada_Dados_Ano_2012!$C$264:$C$501,D486,Entrada_Dados_Ano_2012!$AY$264:$AY$501)</f>
        <v>0</v>
      </c>
      <c r="AQ486" s="40">
        <f>SUMIF(Entrada_Dados_Ano_2012!$C$264:$C$501,D486,Entrada_Dados_Ano_2012!$AZ$264:$AZ$501)</f>
        <v>0</v>
      </c>
      <c r="AR486" s="40">
        <f>SUMIF(Entrada_Dados_Ano_2012!$C$264:$C$501,D486,Entrada_Dados_Ano_2012!$BA$264:$BA$501)</f>
        <v>320</v>
      </c>
      <c r="AS486" s="40">
        <f>SUMIF(Entrada_Dados_Ano_2012!$C$264:$C$501,D486,Entrada_Dados_Ano_2012!$BB$264:$BB$501)</f>
        <v>170</v>
      </c>
      <c r="AT486" s="40">
        <f>SUMIF(Entrada_Dados_Ano_2012!$C$264:$C$501,D486,Entrada_Dados_Ano_2012!$BC$264:$BC$501)</f>
        <v>0</v>
      </c>
      <c r="AU486" s="40">
        <f>SUMIF(Entrada_Dados_Ano_2012!$C$264:$C$501,D486,Entrada_Dados_Ano_2012!$BD$264:$BD$501)</f>
        <v>0</v>
      </c>
      <c r="AV486" s="40">
        <f>SUMIF(Entrada_Dados_Ano_2012!$C$264:$C$501,D486,Entrada_Dados_Ano_2012!$BE$264:$BE$501)</f>
        <v>0</v>
      </c>
      <c r="AW486" s="40">
        <f>SUMIF(Entrada_Dados_Ano_2012!$C$264:$C$501,D486,Entrada_Dados_Ano_2012!$BF$264:$BF$501)</f>
        <v>0</v>
      </c>
      <c r="AX486" s="40">
        <f>SUMIF(Entrada_Dados_Ano_2012!$C$264:$C$501,D486,Entrada_Dados_Ano_2012!$BG$264:$BG$501)</f>
        <v>0</v>
      </c>
      <c r="AY486" s="40">
        <f>SUMIF(Entrada_Dados_Ano_2012!$C$264:$C$501,D486,Entrada_Dados_Ano_2012!$BH$264:$BH$501)</f>
        <v>480</v>
      </c>
      <c r="AZ486" s="40">
        <f>SUMIF(Entrada_Dados_Ano_2012!$C$264:$C$501,D486,Entrada_Dados_Ano_2012!$BI$264:$BI$501)</f>
        <v>0</v>
      </c>
      <c r="BA486" s="55"/>
    </row>
    <row r="487" spans="1:53" ht="12.75" customHeight="1" x14ac:dyDescent="0.2">
      <c r="A487" s="123"/>
      <c r="B487" s="124">
        <v>226</v>
      </c>
      <c r="C487" s="121" t="s">
        <v>490</v>
      </c>
      <c r="D487" s="126" t="s">
        <v>263</v>
      </c>
      <c r="E487" s="40">
        <f>SUMIF(Entrada_Dados_Ano_2012!$C$264:$C$501,D487,Entrada_Dados_Ano_2012!$D$264:$D$501)</f>
        <v>0</v>
      </c>
      <c r="F487" s="40">
        <f>SUMIF(Entrada_Dados_Ano_2012!$C$264:$C$501,D487,Entrada_Dados_Ano_2012!$E$264:$E$501)</f>
        <v>0</v>
      </c>
      <c r="G487" s="40">
        <f>SUMIF(Entrada_Dados_Ano_2012!$C$264:$C$501,D487,Entrada_Dados_Ano_2012!$F$264:$F$501)</f>
        <v>0</v>
      </c>
      <c r="H487" s="40">
        <f>SUMIF(Entrada_Dados_Ano_2012!$C$264:$C$501,D487,Entrada_Dados_Ano_2012!$G$264:$G$501)</f>
        <v>0</v>
      </c>
      <c r="I487" s="40">
        <f>SUMIF(Entrada_Dados_Ano_2012!$C$264:$C$501,D487,Entrada_Dados_Ano_2012!$H$264:$H$501)</f>
        <v>0</v>
      </c>
      <c r="J487" s="40">
        <f>SUMIF(Entrada_Dados_Ano_2012!$C$264:$C$501,D487,Entrada_Dados_Ano_2012!$I$264:$I$501)</f>
        <v>0</v>
      </c>
      <c r="K487" s="40">
        <f>SUMIF(Entrada_Dados_Ano_2012!$C$264:$C$501,D487,Entrada_Dados_Ano_2012!$J$264:$J$501)</f>
        <v>0</v>
      </c>
      <c r="L487" s="40">
        <f>SUMIF(Entrada_Dados_Ano_2012!$C$264:$C$501,D487,Entrada_Dados_Ano_2012!$K$264:$K$501)</f>
        <v>0</v>
      </c>
      <c r="M487" s="40">
        <f>SUMIF(Entrada_Dados_Ano_2012!$C$264:$C$501,D487,Entrada_Dados_Ano_2012!$L$264:$L$501)</f>
        <v>0</v>
      </c>
      <c r="N487" s="40">
        <f>SUMIF(Entrada_Dados_Ano_2012!$C$264:$C$501,D487,Entrada_Dados_Ano_2012!$M$264:$M$501)</f>
        <v>0</v>
      </c>
      <c r="O487" s="40">
        <f>SUMIF(Entrada_Dados_Ano_2012!$C$264:$C$501,D487,Entrada_Dados_Ano_2012!$N$264:$N$501)</f>
        <v>0</v>
      </c>
      <c r="P487" s="40">
        <f>SUMIF(Entrada_Dados_Ano_2012!$C$264:$C$501,D487,Entrada_Dados_Ano_2012!$O$264:$O$501)</f>
        <v>0</v>
      </c>
      <c r="Q487" s="40">
        <f>SUMIF(Entrada_Dados_Ano_2012!$C$264:$C$501,D487,Entrada_Dados_Ano_2012!$P$264:$P$501)</f>
        <v>0</v>
      </c>
      <c r="R487" s="40">
        <f>SUMIF(Entrada_Dados_Ano_2012!$C$264:$C$501,D487,Entrada_Dados_Ano_2012!$Q$264:$Q$501)</f>
        <v>0</v>
      </c>
      <c r="S487" s="40">
        <f>SUMIF(Entrada_Dados_Ano_2012!$C$264:$C$501,D487,Entrada_Dados_Ano_2012!$R$264:$R$501)</f>
        <v>0</v>
      </c>
      <c r="T487" s="145">
        <f>SUMIF(Entrada_Dados_Ano_2012!$C$264:$C$501,D487,Entrada_Dados_Ano_2012!$S$264:$S$501)</f>
        <v>0</v>
      </c>
      <c r="U487" s="142">
        <f>SUMIF(Entrada_Dados_Ano_2012!$C$264:$C$501,D487,Entrada_Dados_Ano_2012!$Y$264:$Y$501)</f>
        <v>0</v>
      </c>
      <c r="V487" s="40">
        <f>SUMIF(Entrada_Dados_Ano_2012!$C$264:$C$501,D487,Entrada_Dados_Ano_2012!$Z$264:$Z$501)</f>
        <v>0</v>
      </c>
      <c r="W487" s="40">
        <f>SUMIF(Entrada_Dados_Ano_2012!$C$264:$C$501,D487,Entrada_Dados_Ano_2012!$AA$264:$AA$501)</f>
        <v>0</v>
      </c>
      <c r="X487" s="40">
        <f>SUMIF(Entrada_Dados_Ano_2012!$C$264:$C$501,D487,Entrada_Dados_Ano_2012!$AB$264:$AB$501)</f>
        <v>0</v>
      </c>
      <c r="Y487" s="40">
        <f>SUMIF(Entrada_Dados_Ano_2012!$C$264:$C$501,D487,Entrada_Dados_Ano_2012!$AC$264:$AC$501)</f>
        <v>0</v>
      </c>
      <c r="Z487" s="40">
        <f>SUMIF(Entrada_Dados_Ano_2012!$C$264:$C$501,D487,Entrada_Dados_Ano_2012!$AD$264:$AD$501)</f>
        <v>0</v>
      </c>
      <c r="AA487" s="40">
        <f>SUMIF(Entrada_Dados_Ano_2012!$C$264:$C$501,D487,Entrada_Dados_Ano_2012!$AE$264:$AE$501)</f>
        <v>0</v>
      </c>
      <c r="AB487" s="40">
        <f>SUMIF(Entrada_Dados_Ano_2012!$C$264:$C$501,D487,Entrada_Dados_Ano_2012!$AF$264:$AF$501)</f>
        <v>0</v>
      </c>
      <c r="AC487" s="40">
        <f>SUMIF(Entrada_Dados_Ano_2012!$C$264:$C$501,D487,Entrada_Dados_Ano_2012!$AG$264:$AG$501)</f>
        <v>0</v>
      </c>
      <c r="AD487" s="40">
        <f>SUMIF(Entrada_Dados_Ano_2012!$C$264:$C$501,D487,Entrada_Dados_Ano_2012!$AH$264:$AH$501)</f>
        <v>0</v>
      </c>
      <c r="AE487" s="40">
        <f>SUMIF(Entrada_Dados_Ano_2012!$C$264:$C$501,D487,Entrada_Dados_Ano_2012!$AI$264:$AI$501)</f>
        <v>0</v>
      </c>
      <c r="AF487" s="40">
        <f>SUMIF(Entrada_Dados_Ano_2012!$C$264:$C$501,D487,Entrada_Dados_Ano_2012!$AJ$264:$AJ$501)</f>
        <v>0</v>
      </c>
      <c r="AG487" s="40">
        <f>SUMIF(Entrada_Dados_Ano_2012!$C$264:$C$501,D487,Entrada_Dados_Ano_2012!$AK$264:$AK$501)</f>
        <v>0</v>
      </c>
      <c r="AH487" s="40">
        <f>SUMIF(Entrada_Dados_Ano_2012!$C$264:$C$501,D487,Entrada_Dados_Ano_2012!$AL$264:$AL$501)</f>
        <v>0</v>
      </c>
      <c r="AI487" s="40">
        <f>SUMIF(Entrada_Dados_Ano_2012!$C$264:$C$501,D487,Entrada_Dados_Ano_2012!$AM$264:$AM$501)</f>
        <v>0</v>
      </c>
      <c r="AJ487" s="145">
        <f>SUMIF(Entrada_Dados_Ano_2012!$C$264:$C$501,D487,Entrada_Dados_Ano_2012!$AN$264:$AN$501)</f>
        <v>0</v>
      </c>
      <c r="AK487" s="142">
        <f>SUMIF(Entrada_Dados_Ano_2012!$C$264:$C$501,D487,Entrada_Dados_Ano_2012!$AT$264:$AT$501)</f>
        <v>0</v>
      </c>
      <c r="AL487" s="40">
        <f>SUMIF(Entrada_Dados_Ano_2012!$C$264:$C$501,D487,Entrada_Dados_Ano_2012!$AU$264:$AU$501)</f>
        <v>0</v>
      </c>
      <c r="AM487" s="40">
        <f>SUMIF(Entrada_Dados_Ano_2012!$C$264:$C$501,D487,Entrada_Dados_Ano_2012!$AV$264:$AV$501)</f>
        <v>0</v>
      </c>
      <c r="AN487" s="40">
        <f>SUMIF(Entrada_Dados_Ano_2012!$C$264:$C$501,D487,Entrada_Dados_Ano_2012!$AW$264:$AW$501)</f>
        <v>0</v>
      </c>
      <c r="AO487" s="40">
        <f>SUMIF(Entrada_Dados_Ano_2012!$C$264:$C$501,D487,Entrada_Dados_Ano_2012!$AX$264:$AX$501)</f>
        <v>0</v>
      </c>
      <c r="AP487" s="40">
        <f>SUMIF(Entrada_Dados_Ano_2012!$C$264:$C$501,D487,Entrada_Dados_Ano_2012!$AY$264:$AY$501)</f>
        <v>0</v>
      </c>
      <c r="AQ487" s="40">
        <f>SUMIF(Entrada_Dados_Ano_2012!$C$264:$C$501,D487,Entrada_Dados_Ano_2012!$AZ$264:$AZ$501)</f>
        <v>0</v>
      </c>
      <c r="AR487" s="40">
        <f>SUMIF(Entrada_Dados_Ano_2012!$C$264:$C$501,D487,Entrada_Dados_Ano_2012!$BA$264:$BA$501)</f>
        <v>0</v>
      </c>
      <c r="AS487" s="40">
        <f>SUMIF(Entrada_Dados_Ano_2012!$C$264:$C$501,D487,Entrada_Dados_Ano_2012!$BB$264:$BB$501)</f>
        <v>0</v>
      </c>
      <c r="AT487" s="40">
        <f>SUMIF(Entrada_Dados_Ano_2012!$C$264:$C$501,D487,Entrada_Dados_Ano_2012!$BC$264:$BC$501)</f>
        <v>0</v>
      </c>
      <c r="AU487" s="40">
        <f>SUMIF(Entrada_Dados_Ano_2012!$C$264:$C$501,D487,Entrada_Dados_Ano_2012!$BD$264:$BD$501)</f>
        <v>0</v>
      </c>
      <c r="AV487" s="40">
        <f>SUMIF(Entrada_Dados_Ano_2012!$C$264:$C$501,D487,Entrada_Dados_Ano_2012!$BE$264:$BE$501)</f>
        <v>0</v>
      </c>
      <c r="AW487" s="40">
        <f>SUMIF(Entrada_Dados_Ano_2012!$C$264:$C$501,D487,Entrada_Dados_Ano_2012!$BF$264:$BF$501)</f>
        <v>0</v>
      </c>
      <c r="AX487" s="40">
        <f>SUMIF(Entrada_Dados_Ano_2012!$C$264:$C$501,D487,Entrada_Dados_Ano_2012!$BG$264:$BG$501)</f>
        <v>0</v>
      </c>
      <c r="AY487" s="40">
        <f>SUMIF(Entrada_Dados_Ano_2012!$C$264:$C$501,D487,Entrada_Dados_Ano_2012!$BH$264:$BH$501)</f>
        <v>0</v>
      </c>
      <c r="AZ487" s="40">
        <f>SUMIF(Entrada_Dados_Ano_2012!$C$264:$C$501,D487,Entrada_Dados_Ano_2012!$BI$264:$BI$501)</f>
        <v>0</v>
      </c>
      <c r="BA487" s="55"/>
    </row>
    <row r="488" spans="1:53" ht="12.75" customHeight="1" x14ac:dyDescent="0.2">
      <c r="A488" s="123"/>
      <c r="B488" s="124">
        <v>227</v>
      </c>
      <c r="C488" s="121" t="s">
        <v>491</v>
      </c>
      <c r="D488" s="126" t="s">
        <v>264</v>
      </c>
      <c r="E488" s="40">
        <f>SUMIF(Entrada_Dados_Ano_2012!$C$264:$C$501,D488,Entrada_Dados_Ano_2012!$D$264:$D$501)</f>
        <v>0</v>
      </c>
      <c r="F488" s="40">
        <f>SUMIF(Entrada_Dados_Ano_2012!$C$264:$C$501,D488,Entrada_Dados_Ano_2012!$E$264:$E$501)</f>
        <v>0</v>
      </c>
      <c r="G488" s="40">
        <f>SUMIF(Entrada_Dados_Ano_2012!$C$264:$C$501,D488,Entrada_Dados_Ano_2012!$F$264:$F$501)</f>
        <v>0</v>
      </c>
      <c r="H488" s="40">
        <f>SUMIF(Entrada_Dados_Ano_2012!$C$264:$C$501,D488,Entrada_Dados_Ano_2012!$G$264:$G$501)</f>
        <v>0</v>
      </c>
      <c r="I488" s="40">
        <f>SUMIF(Entrada_Dados_Ano_2012!$C$264:$C$501,D488,Entrada_Dados_Ano_2012!$H$264:$H$501)</f>
        <v>0</v>
      </c>
      <c r="J488" s="40">
        <f>SUMIF(Entrada_Dados_Ano_2012!$C$264:$C$501,D488,Entrada_Dados_Ano_2012!$I$264:$I$501)</f>
        <v>0</v>
      </c>
      <c r="K488" s="40">
        <f>SUMIF(Entrada_Dados_Ano_2012!$C$264:$C$501,D488,Entrada_Dados_Ano_2012!$J$264:$J$501)</f>
        <v>0</v>
      </c>
      <c r="L488" s="40">
        <f>SUMIF(Entrada_Dados_Ano_2012!$C$264:$C$501,D488,Entrada_Dados_Ano_2012!$K$264:$K$501)</f>
        <v>3</v>
      </c>
      <c r="M488" s="40">
        <f>SUMIF(Entrada_Dados_Ano_2012!$C$264:$C$501,D488,Entrada_Dados_Ano_2012!$L$264:$L$501)</f>
        <v>0</v>
      </c>
      <c r="N488" s="40">
        <f>SUMIF(Entrada_Dados_Ano_2012!$C$264:$C$501,D488,Entrada_Dados_Ano_2012!$M$264:$M$501)</f>
        <v>0</v>
      </c>
      <c r="O488" s="40">
        <f>SUMIF(Entrada_Dados_Ano_2012!$C$264:$C$501,D488,Entrada_Dados_Ano_2012!$N$264:$N$501)</f>
        <v>0</v>
      </c>
      <c r="P488" s="40">
        <f>SUMIF(Entrada_Dados_Ano_2012!$C$264:$C$501,D488,Entrada_Dados_Ano_2012!$O$264:$O$501)</f>
        <v>0</v>
      </c>
      <c r="Q488" s="40">
        <f>SUMIF(Entrada_Dados_Ano_2012!$C$264:$C$501,D488,Entrada_Dados_Ano_2012!$P$264:$P$501)</f>
        <v>0</v>
      </c>
      <c r="R488" s="40">
        <f>SUMIF(Entrada_Dados_Ano_2012!$C$264:$C$501,D488,Entrada_Dados_Ano_2012!$Q$264:$Q$501)</f>
        <v>0</v>
      </c>
      <c r="S488" s="40">
        <f>SUMIF(Entrada_Dados_Ano_2012!$C$264:$C$501,D488,Entrada_Dados_Ano_2012!$R$264:$R$501)</f>
        <v>0</v>
      </c>
      <c r="T488" s="145">
        <f>SUMIF(Entrada_Dados_Ano_2012!$C$264:$C$501,D488,Entrada_Dados_Ano_2012!$S$264:$S$501)</f>
        <v>0</v>
      </c>
      <c r="U488" s="142">
        <f>SUMIF(Entrada_Dados_Ano_2012!$C$264:$C$501,D488,Entrada_Dados_Ano_2012!$Y$264:$Y$501)</f>
        <v>0</v>
      </c>
      <c r="V488" s="40">
        <f>SUMIF(Entrada_Dados_Ano_2012!$C$264:$C$501,D488,Entrada_Dados_Ano_2012!$Z$264:$Z$501)</f>
        <v>0</v>
      </c>
      <c r="W488" s="40">
        <f>SUMIF(Entrada_Dados_Ano_2012!$C$264:$C$501,D488,Entrada_Dados_Ano_2012!$AA$264:$AA$501)</f>
        <v>0</v>
      </c>
      <c r="X488" s="40">
        <f>SUMIF(Entrada_Dados_Ano_2012!$C$264:$C$501,D488,Entrada_Dados_Ano_2012!$AB$264:$AB$501)</f>
        <v>0</v>
      </c>
      <c r="Y488" s="40">
        <f>SUMIF(Entrada_Dados_Ano_2012!$C$264:$C$501,D488,Entrada_Dados_Ano_2012!$AC$264:$AC$501)</f>
        <v>0</v>
      </c>
      <c r="Z488" s="40">
        <f>SUMIF(Entrada_Dados_Ano_2012!$C$264:$C$501,D488,Entrada_Dados_Ano_2012!$AD$264:$AD$501)</f>
        <v>0</v>
      </c>
      <c r="AA488" s="40">
        <f>SUMIF(Entrada_Dados_Ano_2012!$C$264:$C$501,D488,Entrada_Dados_Ano_2012!$AE$264:$AE$501)</f>
        <v>0</v>
      </c>
      <c r="AB488" s="40">
        <f>SUMIF(Entrada_Dados_Ano_2012!$C$264:$C$501,D488,Entrada_Dados_Ano_2012!$AF$264:$AF$501)</f>
        <v>3</v>
      </c>
      <c r="AC488" s="40">
        <f>SUMIF(Entrada_Dados_Ano_2012!$C$264:$C$501,D488,Entrada_Dados_Ano_2012!$AG$264:$AG$501)</f>
        <v>0</v>
      </c>
      <c r="AD488" s="40">
        <f>SUMIF(Entrada_Dados_Ano_2012!$C$264:$C$501,D488,Entrada_Dados_Ano_2012!$AH$264:$AH$501)</f>
        <v>0</v>
      </c>
      <c r="AE488" s="40">
        <f>SUMIF(Entrada_Dados_Ano_2012!$C$264:$C$501,D488,Entrada_Dados_Ano_2012!$AI$264:$AI$501)</f>
        <v>0</v>
      </c>
      <c r="AF488" s="40">
        <f>SUMIF(Entrada_Dados_Ano_2012!$C$264:$C$501,D488,Entrada_Dados_Ano_2012!$AJ$264:$AJ$501)</f>
        <v>0</v>
      </c>
      <c r="AG488" s="40">
        <f>SUMIF(Entrada_Dados_Ano_2012!$C$264:$C$501,D488,Entrada_Dados_Ano_2012!$AK$264:$AK$501)</f>
        <v>0</v>
      </c>
      <c r="AH488" s="40">
        <f>SUMIF(Entrada_Dados_Ano_2012!$C$264:$C$501,D488,Entrada_Dados_Ano_2012!$AL$264:$AL$501)</f>
        <v>0</v>
      </c>
      <c r="AI488" s="40">
        <f>SUMIF(Entrada_Dados_Ano_2012!$C$264:$C$501,D488,Entrada_Dados_Ano_2012!$AM$264:$AM$501)</f>
        <v>0</v>
      </c>
      <c r="AJ488" s="145">
        <f>SUMIF(Entrada_Dados_Ano_2012!$C$264:$C$501,D488,Entrada_Dados_Ano_2012!$AN$264:$AN$501)</f>
        <v>0</v>
      </c>
      <c r="AK488" s="142">
        <f>SUMIF(Entrada_Dados_Ano_2012!$C$264:$C$501,D488,Entrada_Dados_Ano_2012!$AT$264:$AT$501)</f>
        <v>0</v>
      </c>
      <c r="AL488" s="40">
        <f>SUMIF(Entrada_Dados_Ano_2012!$C$264:$C$501,D488,Entrada_Dados_Ano_2012!$AU$264:$AU$501)</f>
        <v>0</v>
      </c>
      <c r="AM488" s="40">
        <f>SUMIF(Entrada_Dados_Ano_2012!$C$264:$C$501,D488,Entrada_Dados_Ano_2012!$AV$264:$AV$501)</f>
        <v>0</v>
      </c>
      <c r="AN488" s="40">
        <f>SUMIF(Entrada_Dados_Ano_2012!$C$264:$C$501,D488,Entrada_Dados_Ano_2012!$AW$264:$AW$501)</f>
        <v>0</v>
      </c>
      <c r="AO488" s="40">
        <f>SUMIF(Entrada_Dados_Ano_2012!$C$264:$C$501,D488,Entrada_Dados_Ano_2012!$AX$264:$AX$501)</f>
        <v>0</v>
      </c>
      <c r="AP488" s="40">
        <f>SUMIF(Entrada_Dados_Ano_2012!$C$264:$C$501,D488,Entrada_Dados_Ano_2012!$AY$264:$AY$501)</f>
        <v>0</v>
      </c>
      <c r="AQ488" s="40">
        <f>SUMIF(Entrada_Dados_Ano_2012!$C$264:$C$501,D488,Entrada_Dados_Ano_2012!$AZ$264:$AZ$501)</f>
        <v>0</v>
      </c>
      <c r="AR488" s="40">
        <f>SUMIF(Entrada_Dados_Ano_2012!$C$264:$C$501,D488,Entrada_Dados_Ano_2012!$BA$264:$BA$501)</f>
        <v>50</v>
      </c>
      <c r="AS488" s="40">
        <f>SUMIF(Entrada_Dados_Ano_2012!$C$264:$C$501,D488,Entrada_Dados_Ano_2012!$BB$264:$BB$501)</f>
        <v>0</v>
      </c>
      <c r="AT488" s="40">
        <f>SUMIF(Entrada_Dados_Ano_2012!$C$264:$C$501,D488,Entrada_Dados_Ano_2012!$BC$264:$BC$501)</f>
        <v>0</v>
      </c>
      <c r="AU488" s="40">
        <f>SUMIF(Entrada_Dados_Ano_2012!$C$264:$C$501,D488,Entrada_Dados_Ano_2012!$BD$264:$BD$501)</f>
        <v>0</v>
      </c>
      <c r="AV488" s="40">
        <f>SUMIF(Entrada_Dados_Ano_2012!$C$264:$C$501,D488,Entrada_Dados_Ano_2012!$BE$264:$BE$501)</f>
        <v>0</v>
      </c>
      <c r="AW488" s="40">
        <f>SUMIF(Entrada_Dados_Ano_2012!$C$264:$C$501,D488,Entrada_Dados_Ano_2012!$BF$264:$BF$501)</f>
        <v>0</v>
      </c>
      <c r="AX488" s="40">
        <f>SUMIF(Entrada_Dados_Ano_2012!$C$264:$C$501,D488,Entrada_Dados_Ano_2012!$BG$264:$BG$501)</f>
        <v>0</v>
      </c>
      <c r="AY488" s="40">
        <f>SUMIF(Entrada_Dados_Ano_2012!$C$264:$C$501,D488,Entrada_Dados_Ano_2012!$BH$264:$BH$501)</f>
        <v>0</v>
      </c>
      <c r="AZ488" s="40">
        <f>SUMIF(Entrada_Dados_Ano_2012!$C$264:$C$501,D488,Entrada_Dados_Ano_2012!$BI$264:$BI$501)</f>
        <v>0</v>
      </c>
      <c r="BA488" s="55"/>
    </row>
    <row r="489" spans="1:53" ht="12.75" customHeight="1" x14ac:dyDescent="0.2">
      <c r="A489" s="123"/>
      <c r="B489" s="124">
        <v>228</v>
      </c>
      <c r="C489" s="121" t="s">
        <v>492</v>
      </c>
      <c r="D489" s="126" t="s">
        <v>265</v>
      </c>
      <c r="E489" s="40">
        <f>SUMIF(Entrada_Dados_Ano_2012!$C$264:$C$501,D489,Entrada_Dados_Ano_2012!$D$264:$D$501)</f>
        <v>0</v>
      </c>
      <c r="F489" s="40">
        <f>SUMIF(Entrada_Dados_Ano_2012!$C$264:$C$501,D489,Entrada_Dados_Ano_2012!$E$264:$E$501)</f>
        <v>0</v>
      </c>
      <c r="G489" s="40">
        <f>SUMIF(Entrada_Dados_Ano_2012!$C$264:$C$501,D489,Entrada_Dados_Ano_2012!$F$264:$F$501)</f>
        <v>0</v>
      </c>
      <c r="H489" s="40">
        <f>SUMIF(Entrada_Dados_Ano_2012!$C$264:$C$501,D489,Entrada_Dados_Ano_2012!$G$264:$G$501)</f>
        <v>0</v>
      </c>
      <c r="I489" s="40">
        <f>SUMIF(Entrada_Dados_Ano_2012!$C$264:$C$501,D489,Entrada_Dados_Ano_2012!$H$264:$H$501)</f>
        <v>0</v>
      </c>
      <c r="J489" s="40">
        <f>SUMIF(Entrada_Dados_Ano_2012!$C$264:$C$501,D489,Entrada_Dados_Ano_2012!$I$264:$I$501)</f>
        <v>0</v>
      </c>
      <c r="K489" s="40">
        <f>SUMIF(Entrada_Dados_Ano_2012!$C$264:$C$501,D489,Entrada_Dados_Ano_2012!$J$264:$J$501)</f>
        <v>0</v>
      </c>
      <c r="L489" s="40">
        <f>SUMIF(Entrada_Dados_Ano_2012!$C$264:$C$501,D489,Entrada_Dados_Ano_2012!$K$264:$K$501)</f>
        <v>0</v>
      </c>
      <c r="M489" s="40">
        <f>SUMIF(Entrada_Dados_Ano_2012!$C$264:$C$501,D489,Entrada_Dados_Ano_2012!$L$264:$L$501)</f>
        <v>0</v>
      </c>
      <c r="N489" s="40">
        <f>SUMIF(Entrada_Dados_Ano_2012!$C$264:$C$501,D489,Entrada_Dados_Ano_2012!$M$264:$M$501)</f>
        <v>0</v>
      </c>
      <c r="O489" s="40">
        <f>SUMIF(Entrada_Dados_Ano_2012!$C$264:$C$501,D489,Entrada_Dados_Ano_2012!$N$264:$N$501)</f>
        <v>0</v>
      </c>
      <c r="P489" s="40">
        <f>SUMIF(Entrada_Dados_Ano_2012!$C$264:$C$501,D489,Entrada_Dados_Ano_2012!$O$264:$O$501)</f>
        <v>0</v>
      </c>
      <c r="Q489" s="40">
        <f>SUMIF(Entrada_Dados_Ano_2012!$C$264:$C$501,D489,Entrada_Dados_Ano_2012!$P$264:$P$501)</f>
        <v>0</v>
      </c>
      <c r="R489" s="40">
        <f>SUMIF(Entrada_Dados_Ano_2012!$C$264:$C$501,D489,Entrada_Dados_Ano_2012!$Q$264:$Q$501)</f>
        <v>0</v>
      </c>
      <c r="S489" s="40">
        <f>SUMIF(Entrada_Dados_Ano_2012!$C$264:$C$501,D489,Entrada_Dados_Ano_2012!$R$264:$R$501)</f>
        <v>0</v>
      </c>
      <c r="T489" s="145">
        <f>SUMIF(Entrada_Dados_Ano_2012!$C$264:$C$501,D489,Entrada_Dados_Ano_2012!$S$264:$S$501)</f>
        <v>0</v>
      </c>
      <c r="U489" s="142">
        <f>SUMIF(Entrada_Dados_Ano_2012!$C$264:$C$501,D489,Entrada_Dados_Ano_2012!$Y$264:$Y$501)</f>
        <v>0</v>
      </c>
      <c r="V489" s="40">
        <f>SUMIF(Entrada_Dados_Ano_2012!$C$264:$C$501,D489,Entrada_Dados_Ano_2012!$Z$264:$Z$501)</f>
        <v>0</v>
      </c>
      <c r="W489" s="40">
        <f>SUMIF(Entrada_Dados_Ano_2012!$C$264:$C$501,D489,Entrada_Dados_Ano_2012!$AA$264:$AA$501)</f>
        <v>0</v>
      </c>
      <c r="X489" s="40">
        <f>SUMIF(Entrada_Dados_Ano_2012!$C$264:$C$501,D489,Entrada_Dados_Ano_2012!$AB$264:$AB$501)</f>
        <v>0</v>
      </c>
      <c r="Y489" s="40">
        <f>SUMIF(Entrada_Dados_Ano_2012!$C$264:$C$501,D489,Entrada_Dados_Ano_2012!$AC$264:$AC$501)</f>
        <v>0</v>
      </c>
      <c r="Z489" s="40">
        <f>SUMIF(Entrada_Dados_Ano_2012!$C$264:$C$501,D489,Entrada_Dados_Ano_2012!$AD$264:$AD$501)</f>
        <v>0</v>
      </c>
      <c r="AA489" s="40">
        <f>SUMIF(Entrada_Dados_Ano_2012!$C$264:$C$501,D489,Entrada_Dados_Ano_2012!$AE$264:$AE$501)</f>
        <v>0</v>
      </c>
      <c r="AB489" s="40">
        <f>SUMIF(Entrada_Dados_Ano_2012!$C$264:$C$501,D489,Entrada_Dados_Ano_2012!$AF$264:$AF$501)</f>
        <v>0</v>
      </c>
      <c r="AC489" s="40">
        <f>SUMIF(Entrada_Dados_Ano_2012!$C$264:$C$501,D489,Entrada_Dados_Ano_2012!$AG$264:$AG$501)</f>
        <v>0</v>
      </c>
      <c r="AD489" s="40">
        <f>SUMIF(Entrada_Dados_Ano_2012!$C$264:$C$501,D489,Entrada_Dados_Ano_2012!$AH$264:$AH$501)</f>
        <v>0</v>
      </c>
      <c r="AE489" s="40">
        <f>SUMIF(Entrada_Dados_Ano_2012!$C$264:$C$501,D489,Entrada_Dados_Ano_2012!$AI$264:$AI$501)</f>
        <v>0</v>
      </c>
      <c r="AF489" s="40">
        <f>SUMIF(Entrada_Dados_Ano_2012!$C$264:$C$501,D489,Entrada_Dados_Ano_2012!$AJ$264:$AJ$501)</f>
        <v>0</v>
      </c>
      <c r="AG489" s="40">
        <f>SUMIF(Entrada_Dados_Ano_2012!$C$264:$C$501,D489,Entrada_Dados_Ano_2012!$AK$264:$AK$501)</f>
        <v>0</v>
      </c>
      <c r="AH489" s="40">
        <f>SUMIF(Entrada_Dados_Ano_2012!$C$264:$C$501,D489,Entrada_Dados_Ano_2012!$AL$264:$AL$501)</f>
        <v>0</v>
      </c>
      <c r="AI489" s="40">
        <f>SUMIF(Entrada_Dados_Ano_2012!$C$264:$C$501,D489,Entrada_Dados_Ano_2012!$AM$264:$AM$501)</f>
        <v>0</v>
      </c>
      <c r="AJ489" s="145">
        <f>SUMIF(Entrada_Dados_Ano_2012!$C$264:$C$501,D489,Entrada_Dados_Ano_2012!$AN$264:$AN$501)</f>
        <v>0</v>
      </c>
      <c r="AK489" s="142">
        <f>SUMIF(Entrada_Dados_Ano_2012!$C$264:$C$501,D489,Entrada_Dados_Ano_2012!$AT$264:$AT$501)</f>
        <v>0</v>
      </c>
      <c r="AL489" s="40">
        <f>SUMIF(Entrada_Dados_Ano_2012!$C$264:$C$501,D489,Entrada_Dados_Ano_2012!$AU$264:$AU$501)</f>
        <v>0</v>
      </c>
      <c r="AM489" s="40">
        <f>SUMIF(Entrada_Dados_Ano_2012!$C$264:$C$501,D489,Entrada_Dados_Ano_2012!$AV$264:$AV$501)</f>
        <v>0</v>
      </c>
      <c r="AN489" s="40">
        <f>SUMIF(Entrada_Dados_Ano_2012!$C$264:$C$501,D489,Entrada_Dados_Ano_2012!$AW$264:$AW$501)</f>
        <v>0</v>
      </c>
      <c r="AO489" s="40">
        <f>SUMIF(Entrada_Dados_Ano_2012!$C$264:$C$501,D489,Entrada_Dados_Ano_2012!$AX$264:$AX$501)</f>
        <v>0</v>
      </c>
      <c r="AP489" s="40">
        <f>SUMIF(Entrada_Dados_Ano_2012!$C$264:$C$501,D489,Entrada_Dados_Ano_2012!$AY$264:$AY$501)</f>
        <v>0</v>
      </c>
      <c r="AQ489" s="40">
        <f>SUMIF(Entrada_Dados_Ano_2012!$C$264:$C$501,D489,Entrada_Dados_Ano_2012!$AZ$264:$AZ$501)</f>
        <v>0</v>
      </c>
      <c r="AR489" s="40">
        <f>SUMIF(Entrada_Dados_Ano_2012!$C$264:$C$501,D489,Entrada_Dados_Ano_2012!$BA$264:$BA$501)</f>
        <v>0</v>
      </c>
      <c r="AS489" s="40">
        <f>SUMIF(Entrada_Dados_Ano_2012!$C$264:$C$501,D489,Entrada_Dados_Ano_2012!$BB$264:$BB$501)</f>
        <v>0</v>
      </c>
      <c r="AT489" s="40">
        <f>SUMIF(Entrada_Dados_Ano_2012!$C$264:$C$501,D489,Entrada_Dados_Ano_2012!$BC$264:$BC$501)</f>
        <v>0</v>
      </c>
      <c r="AU489" s="40">
        <f>SUMIF(Entrada_Dados_Ano_2012!$C$264:$C$501,D489,Entrada_Dados_Ano_2012!$BD$264:$BD$501)</f>
        <v>0</v>
      </c>
      <c r="AV489" s="40">
        <f>SUMIF(Entrada_Dados_Ano_2012!$C$264:$C$501,D489,Entrada_Dados_Ano_2012!$BE$264:$BE$501)</f>
        <v>0</v>
      </c>
      <c r="AW489" s="40">
        <f>SUMIF(Entrada_Dados_Ano_2012!$C$264:$C$501,D489,Entrada_Dados_Ano_2012!$BF$264:$BF$501)</f>
        <v>0</v>
      </c>
      <c r="AX489" s="40">
        <f>SUMIF(Entrada_Dados_Ano_2012!$C$264:$C$501,D489,Entrada_Dados_Ano_2012!$BG$264:$BG$501)</f>
        <v>0</v>
      </c>
      <c r="AY489" s="40">
        <f>SUMIF(Entrada_Dados_Ano_2012!$C$264:$C$501,D489,Entrada_Dados_Ano_2012!$BH$264:$BH$501)</f>
        <v>0</v>
      </c>
      <c r="AZ489" s="40">
        <f>SUMIF(Entrada_Dados_Ano_2012!$C$264:$C$501,D489,Entrada_Dados_Ano_2012!$BI$264:$BI$501)</f>
        <v>0</v>
      </c>
      <c r="BA489" s="55"/>
    </row>
    <row r="490" spans="1:53" ht="12.75" customHeight="1" x14ac:dyDescent="0.2">
      <c r="A490" s="123"/>
      <c r="B490" s="124">
        <v>229</v>
      </c>
      <c r="C490" s="121" t="s">
        <v>493</v>
      </c>
      <c r="D490" s="126" t="s">
        <v>266</v>
      </c>
      <c r="E490" s="40">
        <f>SUMIF(Entrada_Dados_Ano_2012!$C$264:$C$501,D490,Entrada_Dados_Ano_2012!$D$264:$D$501)</f>
        <v>0</v>
      </c>
      <c r="F490" s="40">
        <f>SUMIF(Entrada_Dados_Ano_2012!$C$264:$C$501,D490,Entrada_Dados_Ano_2012!$E$264:$E$501)</f>
        <v>0</v>
      </c>
      <c r="G490" s="40">
        <f>SUMIF(Entrada_Dados_Ano_2012!$C$264:$C$501,D490,Entrada_Dados_Ano_2012!$F$264:$F$501)</f>
        <v>0</v>
      </c>
      <c r="H490" s="40">
        <f>SUMIF(Entrada_Dados_Ano_2012!$C$264:$C$501,D490,Entrada_Dados_Ano_2012!$G$264:$G$501)</f>
        <v>0</v>
      </c>
      <c r="I490" s="40">
        <f>SUMIF(Entrada_Dados_Ano_2012!$C$264:$C$501,D490,Entrada_Dados_Ano_2012!$H$264:$H$501)</f>
        <v>0</v>
      </c>
      <c r="J490" s="40">
        <f>SUMIF(Entrada_Dados_Ano_2012!$C$264:$C$501,D490,Entrada_Dados_Ano_2012!$I$264:$I$501)</f>
        <v>0</v>
      </c>
      <c r="K490" s="40">
        <f>SUMIF(Entrada_Dados_Ano_2012!$C$264:$C$501,D490,Entrada_Dados_Ano_2012!$J$264:$J$501)</f>
        <v>0</v>
      </c>
      <c r="L490" s="40">
        <f>SUMIF(Entrada_Dados_Ano_2012!$C$264:$C$501,D490,Entrada_Dados_Ano_2012!$K$264:$K$501)</f>
        <v>0</v>
      </c>
      <c r="M490" s="40">
        <f>SUMIF(Entrada_Dados_Ano_2012!$C$264:$C$501,D490,Entrada_Dados_Ano_2012!$L$264:$L$501)</f>
        <v>0</v>
      </c>
      <c r="N490" s="40">
        <f>SUMIF(Entrada_Dados_Ano_2012!$C$264:$C$501,D490,Entrada_Dados_Ano_2012!$M$264:$M$501)</f>
        <v>0</v>
      </c>
      <c r="O490" s="40">
        <f>SUMIF(Entrada_Dados_Ano_2012!$C$264:$C$501,D490,Entrada_Dados_Ano_2012!$N$264:$N$501)</f>
        <v>0</v>
      </c>
      <c r="P490" s="40">
        <f>SUMIF(Entrada_Dados_Ano_2012!$C$264:$C$501,D490,Entrada_Dados_Ano_2012!$O$264:$O$501)</f>
        <v>0</v>
      </c>
      <c r="Q490" s="40">
        <f>SUMIF(Entrada_Dados_Ano_2012!$C$264:$C$501,D490,Entrada_Dados_Ano_2012!$P$264:$P$501)</f>
        <v>0</v>
      </c>
      <c r="R490" s="40">
        <f>SUMIF(Entrada_Dados_Ano_2012!$C$264:$C$501,D490,Entrada_Dados_Ano_2012!$Q$264:$Q$501)</f>
        <v>0</v>
      </c>
      <c r="S490" s="40">
        <f>SUMIF(Entrada_Dados_Ano_2012!$C$264:$C$501,D490,Entrada_Dados_Ano_2012!$R$264:$R$501)</f>
        <v>0</v>
      </c>
      <c r="T490" s="145">
        <f>SUMIF(Entrada_Dados_Ano_2012!$C$264:$C$501,D490,Entrada_Dados_Ano_2012!$S$264:$S$501)</f>
        <v>0</v>
      </c>
      <c r="U490" s="142">
        <f>SUMIF(Entrada_Dados_Ano_2012!$C$264:$C$501,D490,Entrada_Dados_Ano_2012!$Y$264:$Y$501)</f>
        <v>0</v>
      </c>
      <c r="V490" s="40">
        <f>SUMIF(Entrada_Dados_Ano_2012!$C$264:$C$501,D490,Entrada_Dados_Ano_2012!$Z$264:$Z$501)</f>
        <v>0</v>
      </c>
      <c r="W490" s="40">
        <f>SUMIF(Entrada_Dados_Ano_2012!$C$264:$C$501,D490,Entrada_Dados_Ano_2012!$AA$264:$AA$501)</f>
        <v>0</v>
      </c>
      <c r="X490" s="40">
        <f>SUMIF(Entrada_Dados_Ano_2012!$C$264:$C$501,D490,Entrada_Dados_Ano_2012!$AB$264:$AB$501)</f>
        <v>0</v>
      </c>
      <c r="Y490" s="40">
        <f>SUMIF(Entrada_Dados_Ano_2012!$C$264:$C$501,D490,Entrada_Dados_Ano_2012!$AC$264:$AC$501)</f>
        <v>0</v>
      </c>
      <c r="Z490" s="40">
        <f>SUMIF(Entrada_Dados_Ano_2012!$C$264:$C$501,D490,Entrada_Dados_Ano_2012!$AD$264:$AD$501)</f>
        <v>0</v>
      </c>
      <c r="AA490" s="40">
        <f>SUMIF(Entrada_Dados_Ano_2012!$C$264:$C$501,D490,Entrada_Dados_Ano_2012!$AE$264:$AE$501)</f>
        <v>0</v>
      </c>
      <c r="AB490" s="40">
        <f>SUMIF(Entrada_Dados_Ano_2012!$C$264:$C$501,D490,Entrada_Dados_Ano_2012!$AF$264:$AF$501)</f>
        <v>0</v>
      </c>
      <c r="AC490" s="40">
        <f>SUMIF(Entrada_Dados_Ano_2012!$C$264:$C$501,D490,Entrada_Dados_Ano_2012!$AG$264:$AG$501)</f>
        <v>0</v>
      </c>
      <c r="AD490" s="40">
        <f>SUMIF(Entrada_Dados_Ano_2012!$C$264:$C$501,D490,Entrada_Dados_Ano_2012!$AH$264:$AH$501)</f>
        <v>0</v>
      </c>
      <c r="AE490" s="40">
        <f>SUMIF(Entrada_Dados_Ano_2012!$C$264:$C$501,D490,Entrada_Dados_Ano_2012!$AI$264:$AI$501)</f>
        <v>0</v>
      </c>
      <c r="AF490" s="40">
        <f>SUMIF(Entrada_Dados_Ano_2012!$C$264:$C$501,D490,Entrada_Dados_Ano_2012!$AJ$264:$AJ$501)</f>
        <v>0</v>
      </c>
      <c r="AG490" s="40">
        <f>SUMIF(Entrada_Dados_Ano_2012!$C$264:$C$501,D490,Entrada_Dados_Ano_2012!$AK$264:$AK$501)</f>
        <v>0</v>
      </c>
      <c r="AH490" s="40">
        <f>SUMIF(Entrada_Dados_Ano_2012!$C$264:$C$501,D490,Entrada_Dados_Ano_2012!$AL$264:$AL$501)</f>
        <v>0</v>
      </c>
      <c r="AI490" s="40">
        <f>SUMIF(Entrada_Dados_Ano_2012!$C$264:$C$501,D490,Entrada_Dados_Ano_2012!$AM$264:$AM$501)</f>
        <v>0</v>
      </c>
      <c r="AJ490" s="145">
        <f>SUMIF(Entrada_Dados_Ano_2012!$C$264:$C$501,D490,Entrada_Dados_Ano_2012!$AN$264:$AN$501)</f>
        <v>0</v>
      </c>
      <c r="AK490" s="142">
        <f>SUMIF(Entrada_Dados_Ano_2012!$C$264:$C$501,D490,Entrada_Dados_Ano_2012!$AT$264:$AT$501)</f>
        <v>0</v>
      </c>
      <c r="AL490" s="40">
        <f>SUMIF(Entrada_Dados_Ano_2012!$C$264:$C$501,D490,Entrada_Dados_Ano_2012!$AU$264:$AU$501)</f>
        <v>0</v>
      </c>
      <c r="AM490" s="40">
        <f>SUMIF(Entrada_Dados_Ano_2012!$C$264:$C$501,D490,Entrada_Dados_Ano_2012!$AV$264:$AV$501)</f>
        <v>0</v>
      </c>
      <c r="AN490" s="40">
        <f>SUMIF(Entrada_Dados_Ano_2012!$C$264:$C$501,D490,Entrada_Dados_Ano_2012!$AW$264:$AW$501)</f>
        <v>0</v>
      </c>
      <c r="AO490" s="40">
        <f>SUMIF(Entrada_Dados_Ano_2012!$C$264:$C$501,D490,Entrada_Dados_Ano_2012!$AX$264:$AX$501)</f>
        <v>0</v>
      </c>
      <c r="AP490" s="40">
        <f>SUMIF(Entrada_Dados_Ano_2012!$C$264:$C$501,D490,Entrada_Dados_Ano_2012!$AY$264:$AY$501)</f>
        <v>0</v>
      </c>
      <c r="AQ490" s="40">
        <f>SUMIF(Entrada_Dados_Ano_2012!$C$264:$C$501,D490,Entrada_Dados_Ano_2012!$AZ$264:$AZ$501)</f>
        <v>0</v>
      </c>
      <c r="AR490" s="40">
        <f>SUMIF(Entrada_Dados_Ano_2012!$C$264:$C$501,D490,Entrada_Dados_Ano_2012!$BA$264:$BA$501)</f>
        <v>0</v>
      </c>
      <c r="AS490" s="40">
        <f>SUMIF(Entrada_Dados_Ano_2012!$C$264:$C$501,D490,Entrada_Dados_Ano_2012!$BB$264:$BB$501)</f>
        <v>0</v>
      </c>
      <c r="AT490" s="40">
        <f>SUMIF(Entrada_Dados_Ano_2012!$C$264:$C$501,D490,Entrada_Dados_Ano_2012!$BC$264:$BC$501)</f>
        <v>0</v>
      </c>
      <c r="AU490" s="40">
        <f>SUMIF(Entrada_Dados_Ano_2012!$C$264:$C$501,D490,Entrada_Dados_Ano_2012!$BD$264:$BD$501)</f>
        <v>0</v>
      </c>
      <c r="AV490" s="40">
        <f>SUMIF(Entrada_Dados_Ano_2012!$C$264:$C$501,D490,Entrada_Dados_Ano_2012!$BE$264:$BE$501)</f>
        <v>0</v>
      </c>
      <c r="AW490" s="40">
        <f>SUMIF(Entrada_Dados_Ano_2012!$C$264:$C$501,D490,Entrada_Dados_Ano_2012!$BF$264:$BF$501)</f>
        <v>0</v>
      </c>
      <c r="AX490" s="40">
        <f>SUMIF(Entrada_Dados_Ano_2012!$C$264:$C$501,D490,Entrada_Dados_Ano_2012!$BG$264:$BG$501)</f>
        <v>0</v>
      </c>
      <c r="AY490" s="40">
        <f>SUMIF(Entrada_Dados_Ano_2012!$C$264:$C$501,D490,Entrada_Dados_Ano_2012!$BH$264:$BH$501)</f>
        <v>0</v>
      </c>
      <c r="AZ490" s="40">
        <f>SUMIF(Entrada_Dados_Ano_2012!$C$264:$C$501,D490,Entrada_Dados_Ano_2012!$BI$264:$BI$501)</f>
        <v>0</v>
      </c>
      <c r="BA490" s="55"/>
    </row>
    <row r="491" spans="1:53" ht="12.75" customHeight="1" x14ac:dyDescent="0.2">
      <c r="A491" s="123"/>
      <c r="B491" s="124">
        <v>230</v>
      </c>
      <c r="C491" s="121" t="s">
        <v>494</v>
      </c>
      <c r="D491" s="126" t="s">
        <v>267</v>
      </c>
      <c r="E491" s="40">
        <f>SUMIF(Entrada_Dados_Ano_2012!$C$264:$C$501,D491,Entrada_Dados_Ano_2012!$D$264:$D$501)</f>
        <v>0</v>
      </c>
      <c r="F491" s="40">
        <f>SUMIF(Entrada_Dados_Ano_2012!$C$264:$C$501,D491,Entrada_Dados_Ano_2012!$E$264:$E$501)</f>
        <v>50</v>
      </c>
      <c r="G491" s="40">
        <f>SUMIF(Entrada_Dados_Ano_2012!$C$264:$C$501,D491,Entrada_Dados_Ano_2012!$F$264:$F$501)</f>
        <v>0</v>
      </c>
      <c r="H491" s="40">
        <f>SUMIF(Entrada_Dados_Ano_2012!$C$264:$C$501,D491,Entrada_Dados_Ano_2012!$G$264:$G$501)</f>
        <v>48</v>
      </c>
      <c r="I491" s="40">
        <f>SUMIF(Entrada_Dados_Ano_2012!$C$264:$C$501,D491,Entrada_Dados_Ano_2012!$H$264:$H$501)</f>
        <v>0</v>
      </c>
      <c r="J491" s="40">
        <f>SUMIF(Entrada_Dados_Ano_2012!$C$264:$C$501,D491,Entrada_Dados_Ano_2012!$I$264:$I$501)</f>
        <v>0</v>
      </c>
      <c r="K491" s="40">
        <f>SUMIF(Entrada_Dados_Ano_2012!$C$264:$C$501,D491,Entrada_Dados_Ano_2012!$J$264:$J$501)</f>
        <v>0</v>
      </c>
      <c r="L491" s="40">
        <f>SUMIF(Entrada_Dados_Ano_2012!$C$264:$C$501,D491,Entrada_Dados_Ano_2012!$K$264:$K$501)</f>
        <v>25</v>
      </c>
      <c r="M491" s="40">
        <f>SUMIF(Entrada_Dados_Ano_2012!$C$264:$C$501,D491,Entrada_Dados_Ano_2012!$L$264:$L$501)</f>
        <v>25</v>
      </c>
      <c r="N491" s="40">
        <f>SUMIF(Entrada_Dados_Ano_2012!$C$264:$C$501,D491,Entrada_Dados_Ano_2012!$M$264:$M$501)</f>
        <v>0</v>
      </c>
      <c r="O491" s="40">
        <f>SUMIF(Entrada_Dados_Ano_2012!$C$264:$C$501,D491,Entrada_Dados_Ano_2012!$N$264:$N$501)</f>
        <v>0</v>
      </c>
      <c r="P491" s="40">
        <f>SUMIF(Entrada_Dados_Ano_2012!$C$264:$C$501,D491,Entrada_Dados_Ano_2012!$O$264:$O$501)</f>
        <v>0</v>
      </c>
      <c r="Q491" s="40">
        <f>SUMIF(Entrada_Dados_Ano_2012!$C$264:$C$501,D491,Entrada_Dados_Ano_2012!$P$264:$P$501)</f>
        <v>0</v>
      </c>
      <c r="R491" s="40">
        <f>SUMIF(Entrada_Dados_Ano_2012!$C$264:$C$501,D491,Entrada_Dados_Ano_2012!$Q$264:$Q$501)</f>
        <v>0</v>
      </c>
      <c r="S491" s="40">
        <f>SUMIF(Entrada_Dados_Ano_2012!$C$264:$C$501,D491,Entrada_Dados_Ano_2012!$R$264:$R$501)</f>
        <v>12</v>
      </c>
      <c r="T491" s="145">
        <f>SUMIF(Entrada_Dados_Ano_2012!$C$264:$C$501,D491,Entrada_Dados_Ano_2012!$S$264:$S$501)</f>
        <v>0</v>
      </c>
      <c r="U491" s="142">
        <f>SUMIF(Entrada_Dados_Ano_2012!$C$264:$C$501,D491,Entrada_Dados_Ano_2012!$Y$264:$Y$501)</f>
        <v>0</v>
      </c>
      <c r="V491" s="40">
        <f>SUMIF(Entrada_Dados_Ano_2012!$C$264:$C$501,D491,Entrada_Dados_Ano_2012!$Z$264:$Z$501)</f>
        <v>50</v>
      </c>
      <c r="W491" s="40">
        <f>SUMIF(Entrada_Dados_Ano_2012!$C$264:$C$501,D491,Entrada_Dados_Ano_2012!$AA$264:$AA$501)</f>
        <v>0</v>
      </c>
      <c r="X491" s="40">
        <f>SUMIF(Entrada_Dados_Ano_2012!$C$264:$C$501,D491,Entrada_Dados_Ano_2012!$AB$264:$AB$501)</f>
        <v>48</v>
      </c>
      <c r="Y491" s="40">
        <f>SUMIF(Entrada_Dados_Ano_2012!$C$264:$C$501,D491,Entrada_Dados_Ano_2012!$AC$264:$AC$501)</f>
        <v>0</v>
      </c>
      <c r="Z491" s="40">
        <f>SUMIF(Entrada_Dados_Ano_2012!$C$264:$C$501,D491,Entrada_Dados_Ano_2012!$AD$264:$AD$501)</f>
        <v>0</v>
      </c>
      <c r="AA491" s="40">
        <f>SUMIF(Entrada_Dados_Ano_2012!$C$264:$C$501,D491,Entrada_Dados_Ano_2012!$AE$264:$AE$501)</f>
        <v>0</v>
      </c>
      <c r="AB491" s="40">
        <f>SUMIF(Entrada_Dados_Ano_2012!$C$264:$C$501,D491,Entrada_Dados_Ano_2012!$AF$264:$AF$501)</f>
        <v>25</v>
      </c>
      <c r="AC491" s="40">
        <f>SUMIF(Entrada_Dados_Ano_2012!$C$264:$C$501,D491,Entrada_Dados_Ano_2012!$AG$264:$AG$501)</f>
        <v>25</v>
      </c>
      <c r="AD491" s="40">
        <f>SUMIF(Entrada_Dados_Ano_2012!$C$264:$C$501,D491,Entrada_Dados_Ano_2012!$AH$264:$AH$501)</f>
        <v>0</v>
      </c>
      <c r="AE491" s="40">
        <f>SUMIF(Entrada_Dados_Ano_2012!$C$264:$C$501,D491,Entrada_Dados_Ano_2012!$AI$264:$AI$501)</f>
        <v>0</v>
      </c>
      <c r="AF491" s="40">
        <f>SUMIF(Entrada_Dados_Ano_2012!$C$264:$C$501,D491,Entrada_Dados_Ano_2012!$AJ$264:$AJ$501)</f>
        <v>0</v>
      </c>
      <c r="AG491" s="40">
        <f>SUMIF(Entrada_Dados_Ano_2012!$C$264:$C$501,D491,Entrada_Dados_Ano_2012!$AK$264:$AK$501)</f>
        <v>0</v>
      </c>
      <c r="AH491" s="40">
        <f>SUMIF(Entrada_Dados_Ano_2012!$C$264:$C$501,D491,Entrada_Dados_Ano_2012!$AL$264:$AL$501)</f>
        <v>0</v>
      </c>
      <c r="AI491" s="40">
        <f>SUMIF(Entrada_Dados_Ano_2012!$C$264:$C$501,D491,Entrada_Dados_Ano_2012!$AM$264:$AM$501)</f>
        <v>12</v>
      </c>
      <c r="AJ491" s="145">
        <f>SUMIF(Entrada_Dados_Ano_2012!$C$264:$C$501,D491,Entrada_Dados_Ano_2012!$AN$264:$AN$501)</f>
        <v>0</v>
      </c>
      <c r="AK491" s="142">
        <f>SUMIF(Entrada_Dados_Ano_2012!$C$264:$C$501,D491,Entrada_Dados_Ano_2012!$AT$264:$AT$501)</f>
        <v>0</v>
      </c>
      <c r="AL491" s="40">
        <f>SUMIF(Entrada_Dados_Ano_2012!$C$264:$C$501,D491,Entrada_Dados_Ano_2012!$AU$264:$AU$501)</f>
        <v>800</v>
      </c>
      <c r="AM491" s="40">
        <f>SUMIF(Entrada_Dados_Ano_2012!$C$264:$C$501,D491,Entrada_Dados_Ano_2012!$AV$264:$AV$501)</f>
        <v>0</v>
      </c>
      <c r="AN491" s="40">
        <f>SUMIF(Entrada_Dados_Ano_2012!$C$264:$C$501,D491,Entrada_Dados_Ano_2012!$AW$264:$AW$501)</f>
        <v>72</v>
      </c>
      <c r="AO491" s="40">
        <f>SUMIF(Entrada_Dados_Ano_2012!$C$264:$C$501,D491,Entrada_Dados_Ano_2012!$AX$264:$AX$501)</f>
        <v>0</v>
      </c>
      <c r="AP491" s="40">
        <f>SUMIF(Entrada_Dados_Ano_2012!$C$264:$C$501,D491,Entrada_Dados_Ano_2012!$AY$264:$AY$501)</f>
        <v>0</v>
      </c>
      <c r="AQ491" s="40">
        <f>SUMIF(Entrada_Dados_Ano_2012!$C$264:$C$501,D491,Entrada_Dados_Ano_2012!$AZ$264:$AZ$501)</f>
        <v>0</v>
      </c>
      <c r="AR491" s="40">
        <f>SUMIF(Entrada_Dados_Ano_2012!$C$264:$C$501,D491,Entrada_Dados_Ano_2012!$BA$264:$BA$501)</f>
        <v>300</v>
      </c>
      <c r="AS491" s="40">
        <f>SUMIF(Entrada_Dados_Ano_2012!$C$264:$C$501,D491,Entrada_Dados_Ano_2012!$BB$264:$BB$501)</f>
        <v>200</v>
      </c>
      <c r="AT491" s="40">
        <f>SUMIF(Entrada_Dados_Ano_2012!$C$264:$C$501,D491,Entrada_Dados_Ano_2012!$BC$264:$BC$501)</f>
        <v>0</v>
      </c>
      <c r="AU491" s="40">
        <f>SUMIF(Entrada_Dados_Ano_2012!$C$264:$C$501,D491,Entrada_Dados_Ano_2012!$BD$264:$BD$501)</f>
        <v>0</v>
      </c>
      <c r="AV491" s="40">
        <f>SUMIF(Entrada_Dados_Ano_2012!$C$264:$C$501,D491,Entrada_Dados_Ano_2012!$BE$264:$BE$501)</f>
        <v>0</v>
      </c>
      <c r="AW491" s="40">
        <f>SUMIF(Entrada_Dados_Ano_2012!$C$264:$C$501,D491,Entrada_Dados_Ano_2012!$BF$264:$BF$501)</f>
        <v>0</v>
      </c>
      <c r="AX491" s="40">
        <f>SUMIF(Entrada_Dados_Ano_2012!$C$264:$C$501,D491,Entrada_Dados_Ano_2012!$BG$264:$BG$501)</f>
        <v>0</v>
      </c>
      <c r="AY491" s="40">
        <f>SUMIF(Entrada_Dados_Ano_2012!$C$264:$C$501,D491,Entrada_Dados_Ano_2012!$BH$264:$BH$501)</f>
        <v>110</v>
      </c>
      <c r="AZ491" s="40">
        <f>SUMIF(Entrada_Dados_Ano_2012!$C$264:$C$501,D491,Entrada_Dados_Ano_2012!$BI$264:$BI$501)</f>
        <v>0</v>
      </c>
      <c r="BA491" s="55"/>
    </row>
    <row r="492" spans="1:53" ht="12.75" customHeight="1" x14ac:dyDescent="0.2">
      <c r="A492" s="123"/>
      <c r="B492" s="124">
        <v>231</v>
      </c>
      <c r="C492" s="121" t="s">
        <v>495</v>
      </c>
      <c r="D492" s="126" t="s">
        <v>268</v>
      </c>
      <c r="E492" s="40">
        <f>SUMIF(Entrada_Dados_Ano_2012!$C$264:$C$501,D492,Entrada_Dados_Ano_2012!$D$264:$D$501)</f>
        <v>0</v>
      </c>
      <c r="F492" s="40">
        <f>SUMIF(Entrada_Dados_Ano_2012!$C$264:$C$501,D492,Entrada_Dados_Ano_2012!$E$264:$E$501)</f>
        <v>15</v>
      </c>
      <c r="G492" s="40">
        <f>SUMIF(Entrada_Dados_Ano_2012!$C$264:$C$501,D492,Entrada_Dados_Ano_2012!$F$264:$F$501)</f>
        <v>0</v>
      </c>
      <c r="H492" s="40">
        <f>SUMIF(Entrada_Dados_Ano_2012!$C$264:$C$501,D492,Entrada_Dados_Ano_2012!$G$264:$G$501)</f>
        <v>0</v>
      </c>
      <c r="I492" s="40">
        <f>SUMIF(Entrada_Dados_Ano_2012!$C$264:$C$501,D492,Entrada_Dados_Ano_2012!$H$264:$H$501)</f>
        <v>0</v>
      </c>
      <c r="J492" s="40">
        <f>SUMIF(Entrada_Dados_Ano_2012!$C$264:$C$501,D492,Entrada_Dados_Ano_2012!$I$264:$I$501)</f>
        <v>0</v>
      </c>
      <c r="K492" s="40">
        <f>SUMIF(Entrada_Dados_Ano_2012!$C$264:$C$501,D492,Entrada_Dados_Ano_2012!$J$264:$J$501)</f>
        <v>0</v>
      </c>
      <c r="L492" s="40">
        <f>SUMIF(Entrada_Dados_Ano_2012!$C$264:$C$501,D492,Entrada_Dados_Ano_2012!$K$264:$K$501)</f>
        <v>0</v>
      </c>
      <c r="M492" s="40">
        <f>SUMIF(Entrada_Dados_Ano_2012!$C$264:$C$501,D492,Entrada_Dados_Ano_2012!$L$264:$L$501)</f>
        <v>0</v>
      </c>
      <c r="N492" s="40">
        <f>SUMIF(Entrada_Dados_Ano_2012!$C$264:$C$501,D492,Entrada_Dados_Ano_2012!$M$264:$M$501)</f>
        <v>0</v>
      </c>
      <c r="O492" s="40">
        <f>SUMIF(Entrada_Dados_Ano_2012!$C$264:$C$501,D492,Entrada_Dados_Ano_2012!$N$264:$N$501)</f>
        <v>0</v>
      </c>
      <c r="P492" s="40">
        <f>SUMIF(Entrada_Dados_Ano_2012!$C$264:$C$501,D492,Entrada_Dados_Ano_2012!$O$264:$O$501)</f>
        <v>0</v>
      </c>
      <c r="Q492" s="40">
        <f>SUMIF(Entrada_Dados_Ano_2012!$C$264:$C$501,D492,Entrada_Dados_Ano_2012!$P$264:$P$501)</f>
        <v>0</v>
      </c>
      <c r="R492" s="40">
        <f>SUMIF(Entrada_Dados_Ano_2012!$C$264:$C$501,D492,Entrada_Dados_Ano_2012!$Q$264:$Q$501)</f>
        <v>0</v>
      </c>
      <c r="S492" s="40">
        <f>SUMIF(Entrada_Dados_Ano_2012!$C$264:$C$501,D492,Entrada_Dados_Ano_2012!$R$264:$R$501)</f>
        <v>0</v>
      </c>
      <c r="T492" s="145">
        <f>SUMIF(Entrada_Dados_Ano_2012!$C$264:$C$501,D492,Entrada_Dados_Ano_2012!$S$264:$S$501)</f>
        <v>0</v>
      </c>
      <c r="U492" s="142">
        <f>SUMIF(Entrada_Dados_Ano_2012!$C$264:$C$501,D492,Entrada_Dados_Ano_2012!$Y$264:$Y$501)</f>
        <v>0</v>
      </c>
      <c r="V492" s="40">
        <f>SUMIF(Entrada_Dados_Ano_2012!$C$264:$C$501,D492,Entrada_Dados_Ano_2012!$Z$264:$Z$501)</f>
        <v>15</v>
      </c>
      <c r="W492" s="40">
        <f>SUMIF(Entrada_Dados_Ano_2012!$C$264:$C$501,D492,Entrada_Dados_Ano_2012!$AA$264:$AA$501)</f>
        <v>0</v>
      </c>
      <c r="X492" s="40">
        <f>SUMIF(Entrada_Dados_Ano_2012!$C$264:$C$501,D492,Entrada_Dados_Ano_2012!$AB$264:$AB$501)</f>
        <v>0</v>
      </c>
      <c r="Y492" s="40">
        <f>SUMIF(Entrada_Dados_Ano_2012!$C$264:$C$501,D492,Entrada_Dados_Ano_2012!$AC$264:$AC$501)</f>
        <v>0</v>
      </c>
      <c r="Z492" s="40">
        <f>SUMIF(Entrada_Dados_Ano_2012!$C$264:$C$501,D492,Entrada_Dados_Ano_2012!$AD$264:$AD$501)</f>
        <v>0</v>
      </c>
      <c r="AA492" s="40">
        <f>SUMIF(Entrada_Dados_Ano_2012!$C$264:$C$501,D492,Entrada_Dados_Ano_2012!$AE$264:$AE$501)</f>
        <v>0</v>
      </c>
      <c r="AB492" s="40">
        <f>SUMIF(Entrada_Dados_Ano_2012!$C$264:$C$501,D492,Entrada_Dados_Ano_2012!$AF$264:$AF$501)</f>
        <v>0</v>
      </c>
      <c r="AC492" s="40">
        <f>SUMIF(Entrada_Dados_Ano_2012!$C$264:$C$501,D492,Entrada_Dados_Ano_2012!$AG$264:$AG$501)</f>
        <v>0</v>
      </c>
      <c r="AD492" s="40">
        <f>SUMIF(Entrada_Dados_Ano_2012!$C$264:$C$501,D492,Entrada_Dados_Ano_2012!$AH$264:$AH$501)</f>
        <v>0</v>
      </c>
      <c r="AE492" s="40">
        <f>SUMIF(Entrada_Dados_Ano_2012!$C$264:$C$501,D492,Entrada_Dados_Ano_2012!$AI$264:$AI$501)</f>
        <v>0</v>
      </c>
      <c r="AF492" s="40">
        <f>SUMIF(Entrada_Dados_Ano_2012!$C$264:$C$501,D492,Entrada_Dados_Ano_2012!$AJ$264:$AJ$501)</f>
        <v>0</v>
      </c>
      <c r="AG492" s="40">
        <f>SUMIF(Entrada_Dados_Ano_2012!$C$264:$C$501,D492,Entrada_Dados_Ano_2012!$AK$264:$AK$501)</f>
        <v>0</v>
      </c>
      <c r="AH492" s="40">
        <f>SUMIF(Entrada_Dados_Ano_2012!$C$264:$C$501,D492,Entrada_Dados_Ano_2012!$AL$264:$AL$501)</f>
        <v>0</v>
      </c>
      <c r="AI492" s="40">
        <f>SUMIF(Entrada_Dados_Ano_2012!$C$264:$C$501,D492,Entrada_Dados_Ano_2012!$AM$264:$AM$501)</f>
        <v>0</v>
      </c>
      <c r="AJ492" s="145">
        <f>SUMIF(Entrada_Dados_Ano_2012!$C$264:$C$501,D492,Entrada_Dados_Ano_2012!$AN$264:$AN$501)</f>
        <v>0</v>
      </c>
      <c r="AK492" s="142">
        <f>SUMIF(Entrada_Dados_Ano_2012!$C$264:$C$501,D492,Entrada_Dados_Ano_2012!$AT$264:$AT$501)</f>
        <v>0</v>
      </c>
      <c r="AL492" s="40">
        <f>SUMIF(Entrada_Dados_Ano_2012!$C$264:$C$501,D492,Entrada_Dados_Ano_2012!$AU$264:$AU$501)</f>
        <v>120</v>
      </c>
      <c r="AM492" s="40">
        <f>SUMIF(Entrada_Dados_Ano_2012!$C$264:$C$501,D492,Entrada_Dados_Ano_2012!$AV$264:$AV$501)</f>
        <v>0</v>
      </c>
      <c r="AN492" s="40">
        <f>SUMIF(Entrada_Dados_Ano_2012!$C$264:$C$501,D492,Entrada_Dados_Ano_2012!$AW$264:$AW$501)</f>
        <v>0</v>
      </c>
      <c r="AO492" s="40">
        <f>SUMIF(Entrada_Dados_Ano_2012!$C$264:$C$501,D492,Entrada_Dados_Ano_2012!$AX$264:$AX$501)</f>
        <v>0</v>
      </c>
      <c r="AP492" s="40">
        <f>SUMIF(Entrada_Dados_Ano_2012!$C$264:$C$501,D492,Entrada_Dados_Ano_2012!$AY$264:$AY$501)</f>
        <v>0</v>
      </c>
      <c r="AQ492" s="40">
        <f>SUMIF(Entrada_Dados_Ano_2012!$C$264:$C$501,D492,Entrada_Dados_Ano_2012!$AZ$264:$AZ$501)</f>
        <v>0</v>
      </c>
      <c r="AR492" s="40">
        <f>SUMIF(Entrada_Dados_Ano_2012!$C$264:$C$501,D492,Entrada_Dados_Ano_2012!$BA$264:$BA$501)</f>
        <v>0</v>
      </c>
      <c r="AS492" s="40">
        <f>SUMIF(Entrada_Dados_Ano_2012!$C$264:$C$501,D492,Entrada_Dados_Ano_2012!$BB$264:$BB$501)</f>
        <v>0</v>
      </c>
      <c r="AT492" s="40">
        <f>SUMIF(Entrada_Dados_Ano_2012!$C$264:$C$501,D492,Entrada_Dados_Ano_2012!$BC$264:$BC$501)</f>
        <v>0</v>
      </c>
      <c r="AU492" s="40">
        <f>SUMIF(Entrada_Dados_Ano_2012!$C$264:$C$501,D492,Entrada_Dados_Ano_2012!$BD$264:$BD$501)</f>
        <v>0</v>
      </c>
      <c r="AV492" s="40">
        <f>SUMIF(Entrada_Dados_Ano_2012!$C$264:$C$501,D492,Entrada_Dados_Ano_2012!$BE$264:$BE$501)</f>
        <v>0</v>
      </c>
      <c r="AW492" s="40">
        <f>SUMIF(Entrada_Dados_Ano_2012!$C$264:$C$501,D492,Entrada_Dados_Ano_2012!$BF$264:$BF$501)</f>
        <v>0</v>
      </c>
      <c r="AX492" s="40">
        <f>SUMIF(Entrada_Dados_Ano_2012!$C$264:$C$501,D492,Entrada_Dados_Ano_2012!$BG$264:$BG$501)</f>
        <v>0</v>
      </c>
      <c r="AY492" s="40">
        <f>SUMIF(Entrada_Dados_Ano_2012!$C$264:$C$501,D492,Entrada_Dados_Ano_2012!$BH$264:$BH$501)</f>
        <v>0</v>
      </c>
      <c r="AZ492" s="40">
        <f>SUMIF(Entrada_Dados_Ano_2012!$C$264:$C$501,D492,Entrada_Dados_Ano_2012!$BI$264:$BI$501)</f>
        <v>0</v>
      </c>
      <c r="BA492" s="55"/>
    </row>
    <row r="493" spans="1:53" ht="12.75" customHeight="1" x14ac:dyDescent="0.2">
      <c r="A493" s="123"/>
      <c r="B493" s="124">
        <v>232</v>
      </c>
      <c r="C493" s="121" t="s">
        <v>496</v>
      </c>
      <c r="D493" s="126" t="s">
        <v>269</v>
      </c>
      <c r="E493" s="40">
        <f>SUMIF(Entrada_Dados_Ano_2012!$C$264:$C$501,D493,Entrada_Dados_Ano_2012!$D$264:$D$501)</f>
        <v>0</v>
      </c>
      <c r="F493" s="40">
        <f>SUMIF(Entrada_Dados_Ano_2012!$C$264:$C$501,D493,Entrada_Dados_Ano_2012!$E$264:$E$501)</f>
        <v>55</v>
      </c>
      <c r="G493" s="40">
        <f>SUMIF(Entrada_Dados_Ano_2012!$C$264:$C$501,D493,Entrada_Dados_Ano_2012!$F$264:$F$501)</f>
        <v>0</v>
      </c>
      <c r="H493" s="40">
        <f>SUMIF(Entrada_Dados_Ano_2012!$C$264:$C$501,D493,Entrada_Dados_Ano_2012!$G$264:$G$501)</f>
        <v>0</v>
      </c>
      <c r="I493" s="40">
        <f>SUMIF(Entrada_Dados_Ano_2012!$C$264:$C$501,D493,Entrada_Dados_Ano_2012!$H$264:$H$501)</f>
        <v>0</v>
      </c>
      <c r="J493" s="40">
        <f>SUMIF(Entrada_Dados_Ano_2012!$C$264:$C$501,D493,Entrada_Dados_Ano_2012!$I$264:$I$501)</f>
        <v>0</v>
      </c>
      <c r="K493" s="40">
        <f>SUMIF(Entrada_Dados_Ano_2012!$C$264:$C$501,D493,Entrada_Dados_Ano_2012!$J$264:$J$501)</f>
        <v>0</v>
      </c>
      <c r="L493" s="40">
        <f>SUMIF(Entrada_Dados_Ano_2012!$C$264:$C$501,D493,Entrada_Dados_Ano_2012!$K$264:$K$501)</f>
        <v>115</v>
      </c>
      <c r="M493" s="40">
        <f>SUMIF(Entrada_Dados_Ano_2012!$C$264:$C$501,D493,Entrada_Dados_Ano_2012!$L$264:$L$501)</f>
        <v>4</v>
      </c>
      <c r="N493" s="40">
        <f>SUMIF(Entrada_Dados_Ano_2012!$C$264:$C$501,D493,Entrada_Dados_Ano_2012!$M$264:$M$501)</f>
        <v>0</v>
      </c>
      <c r="O493" s="40">
        <f>SUMIF(Entrada_Dados_Ano_2012!$C$264:$C$501,D493,Entrada_Dados_Ano_2012!$N$264:$N$501)</f>
        <v>0</v>
      </c>
      <c r="P493" s="40">
        <f>SUMIF(Entrada_Dados_Ano_2012!$C$264:$C$501,D493,Entrada_Dados_Ano_2012!$O$264:$O$501)</f>
        <v>0</v>
      </c>
      <c r="Q493" s="40">
        <f>SUMIF(Entrada_Dados_Ano_2012!$C$264:$C$501,D493,Entrada_Dados_Ano_2012!$P$264:$P$501)</f>
        <v>0</v>
      </c>
      <c r="R493" s="40">
        <f>SUMIF(Entrada_Dados_Ano_2012!$C$264:$C$501,D493,Entrada_Dados_Ano_2012!$Q$264:$Q$501)</f>
        <v>0</v>
      </c>
      <c r="S493" s="40">
        <f>SUMIF(Entrada_Dados_Ano_2012!$C$264:$C$501,D493,Entrada_Dados_Ano_2012!$R$264:$R$501)</f>
        <v>15</v>
      </c>
      <c r="T493" s="145">
        <f>SUMIF(Entrada_Dados_Ano_2012!$C$264:$C$501,D493,Entrada_Dados_Ano_2012!$S$264:$S$501)</f>
        <v>0</v>
      </c>
      <c r="U493" s="142">
        <f>SUMIF(Entrada_Dados_Ano_2012!$C$264:$C$501,D493,Entrada_Dados_Ano_2012!$Y$264:$Y$501)</f>
        <v>0</v>
      </c>
      <c r="V493" s="40">
        <f>SUMIF(Entrada_Dados_Ano_2012!$C$264:$C$501,D493,Entrada_Dados_Ano_2012!$Z$264:$Z$501)</f>
        <v>55</v>
      </c>
      <c r="W493" s="40">
        <f>SUMIF(Entrada_Dados_Ano_2012!$C$264:$C$501,D493,Entrada_Dados_Ano_2012!$AA$264:$AA$501)</f>
        <v>0</v>
      </c>
      <c r="X493" s="40">
        <f>SUMIF(Entrada_Dados_Ano_2012!$C$264:$C$501,D493,Entrada_Dados_Ano_2012!$AB$264:$AB$501)</f>
        <v>0</v>
      </c>
      <c r="Y493" s="40">
        <f>SUMIF(Entrada_Dados_Ano_2012!$C$264:$C$501,D493,Entrada_Dados_Ano_2012!$AC$264:$AC$501)</f>
        <v>0</v>
      </c>
      <c r="Z493" s="40">
        <f>SUMIF(Entrada_Dados_Ano_2012!$C$264:$C$501,D493,Entrada_Dados_Ano_2012!$AD$264:$AD$501)</f>
        <v>0</v>
      </c>
      <c r="AA493" s="40">
        <f>SUMIF(Entrada_Dados_Ano_2012!$C$264:$C$501,D493,Entrada_Dados_Ano_2012!$AE$264:$AE$501)</f>
        <v>0</v>
      </c>
      <c r="AB493" s="40">
        <f>SUMIF(Entrada_Dados_Ano_2012!$C$264:$C$501,D493,Entrada_Dados_Ano_2012!$AF$264:$AF$501)</f>
        <v>115</v>
      </c>
      <c r="AC493" s="40">
        <f>SUMIF(Entrada_Dados_Ano_2012!$C$264:$C$501,D493,Entrada_Dados_Ano_2012!$AG$264:$AG$501)</f>
        <v>4</v>
      </c>
      <c r="AD493" s="40">
        <f>SUMIF(Entrada_Dados_Ano_2012!$C$264:$C$501,D493,Entrada_Dados_Ano_2012!$AH$264:$AH$501)</f>
        <v>0</v>
      </c>
      <c r="AE493" s="40">
        <f>SUMIF(Entrada_Dados_Ano_2012!$C$264:$C$501,D493,Entrada_Dados_Ano_2012!$AI$264:$AI$501)</f>
        <v>0</v>
      </c>
      <c r="AF493" s="40">
        <f>SUMIF(Entrada_Dados_Ano_2012!$C$264:$C$501,D493,Entrada_Dados_Ano_2012!$AJ$264:$AJ$501)</f>
        <v>0</v>
      </c>
      <c r="AG493" s="40">
        <f>SUMIF(Entrada_Dados_Ano_2012!$C$264:$C$501,D493,Entrada_Dados_Ano_2012!$AK$264:$AK$501)</f>
        <v>0</v>
      </c>
      <c r="AH493" s="40">
        <f>SUMIF(Entrada_Dados_Ano_2012!$C$264:$C$501,D493,Entrada_Dados_Ano_2012!$AL$264:$AL$501)</f>
        <v>0</v>
      </c>
      <c r="AI493" s="40">
        <f>SUMIF(Entrada_Dados_Ano_2012!$C$264:$C$501,D493,Entrada_Dados_Ano_2012!$AM$264:$AM$501)</f>
        <v>15</v>
      </c>
      <c r="AJ493" s="145">
        <f>SUMIF(Entrada_Dados_Ano_2012!$C$264:$C$501,D493,Entrada_Dados_Ano_2012!$AN$264:$AN$501)</f>
        <v>0</v>
      </c>
      <c r="AK493" s="142">
        <f>SUMIF(Entrada_Dados_Ano_2012!$C$264:$C$501,D493,Entrada_Dados_Ano_2012!$AT$264:$AT$501)</f>
        <v>0</v>
      </c>
      <c r="AL493" s="40">
        <f>SUMIF(Entrada_Dados_Ano_2012!$C$264:$C$501,D493,Entrada_Dados_Ano_2012!$AU$264:$AU$501)</f>
        <v>1350</v>
      </c>
      <c r="AM493" s="40">
        <f>SUMIF(Entrada_Dados_Ano_2012!$C$264:$C$501,D493,Entrada_Dados_Ano_2012!$AV$264:$AV$501)</f>
        <v>0</v>
      </c>
      <c r="AN493" s="40">
        <f>SUMIF(Entrada_Dados_Ano_2012!$C$264:$C$501,D493,Entrada_Dados_Ano_2012!$AW$264:$AW$501)</f>
        <v>0</v>
      </c>
      <c r="AO493" s="40">
        <f>SUMIF(Entrada_Dados_Ano_2012!$C$264:$C$501,D493,Entrada_Dados_Ano_2012!$AX$264:$AX$501)</f>
        <v>0</v>
      </c>
      <c r="AP493" s="40">
        <f>SUMIF(Entrada_Dados_Ano_2012!$C$264:$C$501,D493,Entrada_Dados_Ano_2012!$AY$264:$AY$501)</f>
        <v>0</v>
      </c>
      <c r="AQ493" s="40">
        <f>SUMIF(Entrada_Dados_Ano_2012!$C$264:$C$501,D493,Entrada_Dados_Ano_2012!$AZ$264:$AZ$501)</f>
        <v>0</v>
      </c>
      <c r="AR493" s="40">
        <f>SUMIF(Entrada_Dados_Ano_2012!$C$264:$C$501,D493,Entrada_Dados_Ano_2012!$BA$264:$BA$501)</f>
        <v>2000</v>
      </c>
      <c r="AS493" s="40">
        <f>SUMIF(Entrada_Dados_Ano_2012!$C$264:$C$501,D493,Entrada_Dados_Ano_2012!$BB$264:$BB$501)</f>
        <v>55</v>
      </c>
      <c r="AT493" s="40">
        <f>SUMIF(Entrada_Dados_Ano_2012!$C$264:$C$501,D493,Entrada_Dados_Ano_2012!$BC$264:$BC$501)</f>
        <v>0</v>
      </c>
      <c r="AU493" s="40">
        <f>SUMIF(Entrada_Dados_Ano_2012!$C$264:$C$501,D493,Entrada_Dados_Ano_2012!$BD$264:$BD$501)</f>
        <v>0</v>
      </c>
      <c r="AV493" s="40">
        <f>SUMIF(Entrada_Dados_Ano_2012!$C$264:$C$501,D493,Entrada_Dados_Ano_2012!$BE$264:$BE$501)</f>
        <v>0</v>
      </c>
      <c r="AW493" s="40">
        <f>SUMIF(Entrada_Dados_Ano_2012!$C$264:$C$501,D493,Entrada_Dados_Ano_2012!$BF$264:$BF$501)</f>
        <v>0</v>
      </c>
      <c r="AX493" s="40">
        <f>SUMIF(Entrada_Dados_Ano_2012!$C$264:$C$501,D493,Entrada_Dados_Ano_2012!$BG$264:$BG$501)</f>
        <v>0</v>
      </c>
      <c r="AY493" s="40">
        <f>SUMIF(Entrada_Dados_Ano_2012!$C$264:$C$501,D493,Entrada_Dados_Ano_2012!$BH$264:$BH$501)</f>
        <v>500</v>
      </c>
      <c r="AZ493" s="40">
        <f>SUMIF(Entrada_Dados_Ano_2012!$C$264:$C$501,D493,Entrada_Dados_Ano_2012!$BI$264:$BI$501)</f>
        <v>0</v>
      </c>
      <c r="BA493" s="55"/>
    </row>
    <row r="494" spans="1:53" ht="12.75" customHeight="1" x14ac:dyDescent="0.2">
      <c r="A494" s="123"/>
      <c r="B494" s="124">
        <v>233</v>
      </c>
      <c r="C494" s="121" t="s">
        <v>497</v>
      </c>
      <c r="D494" s="126" t="s">
        <v>270</v>
      </c>
      <c r="E494" s="40">
        <f>SUMIF(Entrada_Dados_Ano_2012!$C$264:$C$501,D494,Entrada_Dados_Ano_2012!$D$264:$D$501)</f>
        <v>0</v>
      </c>
      <c r="F494" s="40">
        <f>SUMIF(Entrada_Dados_Ano_2012!$C$264:$C$501,D494,Entrada_Dados_Ano_2012!$E$264:$E$501)</f>
        <v>0</v>
      </c>
      <c r="G494" s="40">
        <f>SUMIF(Entrada_Dados_Ano_2012!$C$264:$C$501,D494,Entrada_Dados_Ano_2012!$F$264:$F$501)</f>
        <v>0</v>
      </c>
      <c r="H494" s="40">
        <f>SUMIF(Entrada_Dados_Ano_2012!$C$264:$C$501,D494,Entrada_Dados_Ano_2012!$G$264:$G$501)</f>
        <v>0</v>
      </c>
      <c r="I494" s="40">
        <f>SUMIF(Entrada_Dados_Ano_2012!$C$264:$C$501,D494,Entrada_Dados_Ano_2012!$H$264:$H$501)</f>
        <v>0</v>
      </c>
      <c r="J494" s="40">
        <f>SUMIF(Entrada_Dados_Ano_2012!$C$264:$C$501,D494,Entrada_Dados_Ano_2012!$I$264:$I$501)</f>
        <v>0</v>
      </c>
      <c r="K494" s="40">
        <f>SUMIF(Entrada_Dados_Ano_2012!$C$264:$C$501,D494,Entrada_Dados_Ano_2012!$J$264:$J$501)</f>
        <v>8</v>
      </c>
      <c r="L494" s="40">
        <f>SUMIF(Entrada_Dados_Ano_2012!$C$264:$C$501,D494,Entrada_Dados_Ano_2012!$K$264:$K$501)</f>
        <v>0</v>
      </c>
      <c r="M494" s="40">
        <f>SUMIF(Entrada_Dados_Ano_2012!$C$264:$C$501,D494,Entrada_Dados_Ano_2012!$L$264:$L$501)</f>
        <v>0</v>
      </c>
      <c r="N494" s="40">
        <f>SUMIF(Entrada_Dados_Ano_2012!$C$264:$C$501,D494,Entrada_Dados_Ano_2012!$M$264:$M$501)</f>
        <v>0</v>
      </c>
      <c r="O494" s="40">
        <f>SUMIF(Entrada_Dados_Ano_2012!$C$264:$C$501,D494,Entrada_Dados_Ano_2012!$N$264:$N$501)</f>
        <v>0</v>
      </c>
      <c r="P494" s="40">
        <f>SUMIF(Entrada_Dados_Ano_2012!$C$264:$C$501,D494,Entrada_Dados_Ano_2012!$O$264:$O$501)</f>
        <v>0</v>
      </c>
      <c r="Q494" s="40">
        <f>SUMIF(Entrada_Dados_Ano_2012!$C$264:$C$501,D494,Entrada_Dados_Ano_2012!$P$264:$P$501)</f>
        <v>0</v>
      </c>
      <c r="R494" s="40">
        <f>SUMIF(Entrada_Dados_Ano_2012!$C$264:$C$501,D494,Entrada_Dados_Ano_2012!$Q$264:$Q$501)</f>
        <v>0</v>
      </c>
      <c r="S494" s="40">
        <f>SUMIF(Entrada_Dados_Ano_2012!$C$264:$C$501,D494,Entrada_Dados_Ano_2012!$R$264:$R$501)</f>
        <v>0</v>
      </c>
      <c r="T494" s="145">
        <f>SUMIF(Entrada_Dados_Ano_2012!$C$264:$C$501,D494,Entrada_Dados_Ano_2012!$S$264:$S$501)</f>
        <v>0</v>
      </c>
      <c r="U494" s="142">
        <f>SUMIF(Entrada_Dados_Ano_2012!$C$264:$C$501,D494,Entrada_Dados_Ano_2012!$Y$264:$Y$501)</f>
        <v>0</v>
      </c>
      <c r="V494" s="40">
        <f>SUMIF(Entrada_Dados_Ano_2012!$C$264:$C$501,D494,Entrada_Dados_Ano_2012!$Z$264:$Z$501)</f>
        <v>0</v>
      </c>
      <c r="W494" s="40">
        <f>SUMIF(Entrada_Dados_Ano_2012!$C$264:$C$501,D494,Entrada_Dados_Ano_2012!$AA$264:$AA$501)</f>
        <v>0</v>
      </c>
      <c r="X494" s="40">
        <f>SUMIF(Entrada_Dados_Ano_2012!$C$264:$C$501,D494,Entrada_Dados_Ano_2012!$AB$264:$AB$501)</f>
        <v>0</v>
      </c>
      <c r="Y494" s="40">
        <f>SUMIF(Entrada_Dados_Ano_2012!$C$264:$C$501,D494,Entrada_Dados_Ano_2012!$AC$264:$AC$501)</f>
        <v>0</v>
      </c>
      <c r="Z494" s="40">
        <f>SUMIF(Entrada_Dados_Ano_2012!$C$264:$C$501,D494,Entrada_Dados_Ano_2012!$AD$264:$AD$501)</f>
        <v>0</v>
      </c>
      <c r="AA494" s="40">
        <f>SUMIF(Entrada_Dados_Ano_2012!$C$264:$C$501,D494,Entrada_Dados_Ano_2012!$AE$264:$AE$501)</f>
        <v>8</v>
      </c>
      <c r="AB494" s="40">
        <f>SUMIF(Entrada_Dados_Ano_2012!$C$264:$C$501,D494,Entrada_Dados_Ano_2012!$AF$264:$AF$501)</f>
        <v>0</v>
      </c>
      <c r="AC494" s="40">
        <f>SUMIF(Entrada_Dados_Ano_2012!$C$264:$C$501,D494,Entrada_Dados_Ano_2012!$AG$264:$AG$501)</f>
        <v>0</v>
      </c>
      <c r="AD494" s="40">
        <f>SUMIF(Entrada_Dados_Ano_2012!$C$264:$C$501,D494,Entrada_Dados_Ano_2012!$AH$264:$AH$501)</f>
        <v>0</v>
      </c>
      <c r="AE494" s="40">
        <f>SUMIF(Entrada_Dados_Ano_2012!$C$264:$C$501,D494,Entrada_Dados_Ano_2012!$AI$264:$AI$501)</f>
        <v>0</v>
      </c>
      <c r="AF494" s="40">
        <f>SUMIF(Entrada_Dados_Ano_2012!$C$264:$C$501,D494,Entrada_Dados_Ano_2012!$AJ$264:$AJ$501)</f>
        <v>0</v>
      </c>
      <c r="AG494" s="40">
        <f>SUMIF(Entrada_Dados_Ano_2012!$C$264:$C$501,D494,Entrada_Dados_Ano_2012!$AK$264:$AK$501)</f>
        <v>0</v>
      </c>
      <c r="AH494" s="40">
        <f>SUMIF(Entrada_Dados_Ano_2012!$C$264:$C$501,D494,Entrada_Dados_Ano_2012!$AL$264:$AL$501)</f>
        <v>0</v>
      </c>
      <c r="AI494" s="40">
        <f>SUMIF(Entrada_Dados_Ano_2012!$C$264:$C$501,D494,Entrada_Dados_Ano_2012!$AM$264:$AM$501)</f>
        <v>0</v>
      </c>
      <c r="AJ494" s="145">
        <f>SUMIF(Entrada_Dados_Ano_2012!$C$264:$C$501,D494,Entrada_Dados_Ano_2012!$AN$264:$AN$501)</f>
        <v>0</v>
      </c>
      <c r="AK494" s="142">
        <f>SUMIF(Entrada_Dados_Ano_2012!$C$264:$C$501,D494,Entrada_Dados_Ano_2012!$AT$264:$AT$501)</f>
        <v>0</v>
      </c>
      <c r="AL494" s="40">
        <f>SUMIF(Entrada_Dados_Ano_2012!$C$264:$C$501,D494,Entrada_Dados_Ano_2012!$AU$264:$AU$501)</f>
        <v>0</v>
      </c>
      <c r="AM494" s="40">
        <f>SUMIF(Entrada_Dados_Ano_2012!$C$264:$C$501,D494,Entrada_Dados_Ano_2012!$AV$264:$AV$501)</f>
        <v>0</v>
      </c>
      <c r="AN494" s="40">
        <f>SUMIF(Entrada_Dados_Ano_2012!$C$264:$C$501,D494,Entrada_Dados_Ano_2012!$AW$264:$AW$501)</f>
        <v>0</v>
      </c>
      <c r="AO494" s="40">
        <f>SUMIF(Entrada_Dados_Ano_2012!$C$264:$C$501,D494,Entrada_Dados_Ano_2012!$AX$264:$AX$501)</f>
        <v>0</v>
      </c>
      <c r="AP494" s="40">
        <f>SUMIF(Entrada_Dados_Ano_2012!$C$264:$C$501,D494,Entrada_Dados_Ano_2012!$AY$264:$AY$501)</f>
        <v>0</v>
      </c>
      <c r="AQ494" s="40">
        <f>SUMIF(Entrada_Dados_Ano_2012!$C$264:$C$501,D494,Entrada_Dados_Ano_2012!$AZ$264:$AZ$501)</f>
        <v>320</v>
      </c>
      <c r="AR494" s="40">
        <f>SUMIF(Entrada_Dados_Ano_2012!$C$264:$C$501,D494,Entrada_Dados_Ano_2012!$BA$264:$BA$501)</f>
        <v>0</v>
      </c>
      <c r="AS494" s="40">
        <f>SUMIF(Entrada_Dados_Ano_2012!$C$264:$C$501,D494,Entrada_Dados_Ano_2012!$BB$264:$BB$501)</f>
        <v>0</v>
      </c>
      <c r="AT494" s="40">
        <f>SUMIF(Entrada_Dados_Ano_2012!$C$264:$C$501,D494,Entrada_Dados_Ano_2012!$BC$264:$BC$501)</f>
        <v>0</v>
      </c>
      <c r="AU494" s="40">
        <f>SUMIF(Entrada_Dados_Ano_2012!$C$264:$C$501,D494,Entrada_Dados_Ano_2012!$BD$264:$BD$501)</f>
        <v>0</v>
      </c>
      <c r="AV494" s="40">
        <f>SUMIF(Entrada_Dados_Ano_2012!$C$264:$C$501,D494,Entrada_Dados_Ano_2012!$BE$264:$BE$501)</f>
        <v>0</v>
      </c>
      <c r="AW494" s="40">
        <f>SUMIF(Entrada_Dados_Ano_2012!$C$264:$C$501,D494,Entrada_Dados_Ano_2012!$BF$264:$BF$501)</f>
        <v>0</v>
      </c>
      <c r="AX494" s="40">
        <f>SUMIF(Entrada_Dados_Ano_2012!$C$264:$C$501,D494,Entrada_Dados_Ano_2012!$BG$264:$BG$501)</f>
        <v>0</v>
      </c>
      <c r="AY494" s="40">
        <f>SUMIF(Entrada_Dados_Ano_2012!$C$264:$C$501,D494,Entrada_Dados_Ano_2012!$BH$264:$BH$501)</f>
        <v>0</v>
      </c>
      <c r="AZ494" s="40">
        <f>SUMIF(Entrada_Dados_Ano_2012!$C$264:$C$501,D494,Entrada_Dados_Ano_2012!$BI$264:$BI$501)</f>
        <v>0</v>
      </c>
      <c r="BA494" s="55"/>
    </row>
    <row r="495" spans="1:53" ht="12.75" customHeight="1" x14ac:dyDescent="0.2">
      <c r="A495" s="123"/>
      <c r="B495" s="124">
        <v>234</v>
      </c>
      <c r="C495" s="121" t="s">
        <v>498</v>
      </c>
      <c r="D495" s="126" t="s">
        <v>271</v>
      </c>
      <c r="E495" s="40">
        <f>SUMIF(Entrada_Dados_Ano_2012!$C$264:$C$501,D495,Entrada_Dados_Ano_2012!$D$264:$D$501)</f>
        <v>0</v>
      </c>
      <c r="F495" s="40">
        <f>SUMIF(Entrada_Dados_Ano_2012!$C$264:$C$501,D495,Entrada_Dados_Ano_2012!$E$264:$E$501)</f>
        <v>50</v>
      </c>
      <c r="G495" s="40">
        <f>SUMIF(Entrada_Dados_Ano_2012!$C$264:$C$501,D495,Entrada_Dados_Ano_2012!$F$264:$F$501)</f>
        <v>0</v>
      </c>
      <c r="H495" s="40">
        <f>SUMIF(Entrada_Dados_Ano_2012!$C$264:$C$501,D495,Entrada_Dados_Ano_2012!$G$264:$G$501)</f>
        <v>26</v>
      </c>
      <c r="I495" s="40">
        <f>SUMIF(Entrada_Dados_Ano_2012!$C$264:$C$501,D495,Entrada_Dados_Ano_2012!$H$264:$H$501)</f>
        <v>33</v>
      </c>
      <c r="J495" s="40">
        <f>SUMIF(Entrada_Dados_Ano_2012!$C$264:$C$501,D495,Entrada_Dados_Ano_2012!$I$264:$I$501)</f>
        <v>0</v>
      </c>
      <c r="K495" s="40">
        <f>SUMIF(Entrada_Dados_Ano_2012!$C$264:$C$501,D495,Entrada_Dados_Ano_2012!$J$264:$J$501)</f>
        <v>0</v>
      </c>
      <c r="L495" s="40">
        <f>SUMIF(Entrada_Dados_Ano_2012!$C$264:$C$501,D495,Entrada_Dados_Ano_2012!$K$264:$K$501)</f>
        <v>30</v>
      </c>
      <c r="M495" s="40">
        <f>SUMIF(Entrada_Dados_Ano_2012!$C$264:$C$501,D495,Entrada_Dados_Ano_2012!$L$264:$L$501)</f>
        <v>40</v>
      </c>
      <c r="N495" s="40">
        <f>SUMIF(Entrada_Dados_Ano_2012!$C$264:$C$501,D495,Entrada_Dados_Ano_2012!$M$264:$M$501)</f>
        <v>0</v>
      </c>
      <c r="O495" s="40">
        <f>SUMIF(Entrada_Dados_Ano_2012!$C$264:$C$501,D495,Entrada_Dados_Ano_2012!$N$264:$N$501)</f>
        <v>13</v>
      </c>
      <c r="P495" s="40">
        <f>SUMIF(Entrada_Dados_Ano_2012!$C$264:$C$501,D495,Entrada_Dados_Ano_2012!$O$264:$O$501)</f>
        <v>15</v>
      </c>
      <c r="Q495" s="40">
        <f>SUMIF(Entrada_Dados_Ano_2012!$C$264:$C$501,D495,Entrada_Dados_Ano_2012!$P$264:$P$501)</f>
        <v>0</v>
      </c>
      <c r="R495" s="40">
        <f>SUMIF(Entrada_Dados_Ano_2012!$C$264:$C$501,D495,Entrada_Dados_Ano_2012!$Q$264:$Q$501)</f>
        <v>0</v>
      </c>
      <c r="S495" s="40">
        <f>SUMIF(Entrada_Dados_Ano_2012!$C$264:$C$501,D495,Entrada_Dados_Ano_2012!$R$264:$R$501)</f>
        <v>40</v>
      </c>
      <c r="T495" s="145">
        <f>SUMIF(Entrada_Dados_Ano_2012!$C$264:$C$501,D495,Entrada_Dados_Ano_2012!$S$264:$S$501)</f>
        <v>0</v>
      </c>
      <c r="U495" s="142">
        <f>SUMIF(Entrada_Dados_Ano_2012!$C$264:$C$501,D495,Entrada_Dados_Ano_2012!$Y$264:$Y$501)</f>
        <v>0</v>
      </c>
      <c r="V495" s="40">
        <f>SUMIF(Entrada_Dados_Ano_2012!$C$264:$C$501,D495,Entrada_Dados_Ano_2012!$Z$264:$Z$501)</f>
        <v>50</v>
      </c>
      <c r="W495" s="40">
        <f>SUMIF(Entrada_Dados_Ano_2012!$C$264:$C$501,D495,Entrada_Dados_Ano_2012!$AA$264:$AA$501)</f>
        <v>0</v>
      </c>
      <c r="X495" s="40">
        <f>SUMIF(Entrada_Dados_Ano_2012!$C$264:$C$501,D495,Entrada_Dados_Ano_2012!$AB$264:$AB$501)</f>
        <v>26</v>
      </c>
      <c r="Y495" s="40">
        <f>SUMIF(Entrada_Dados_Ano_2012!$C$264:$C$501,D495,Entrada_Dados_Ano_2012!$AC$264:$AC$501)</f>
        <v>33</v>
      </c>
      <c r="Z495" s="40">
        <f>SUMIF(Entrada_Dados_Ano_2012!$C$264:$C$501,D495,Entrada_Dados_Ano_2012!$AD$264:$AD$501)</f>
        <v>0</v>
      </c>
      <c r="AA495" s="40">
        <f>SUMIF(Entrada_Dados_Ano_2012!$C$264:$C$501,D495,Entrada_Dados_Ano_2012!$AE$264:$AE$501)</f>
        <v>0</v>
      </c>
      <c r="AB495" s="40">
        <f>SUMIF(Entrada_Dados_Ano_2012!$C$264:$C$501,D495,Entrada_Dados_Ano_2012!$AF$264:$AF$501)</f>
        <v>30</v>
      </c>
      <c r="AC495" s="40">
        <f>SUMIF(Entrada_Dados_Ano_2012!$C$264:$C$501,D495,Entrada_Dados_Ano_2012!$AG$264:$AG$501)</f>
        <v>40</v>
      </c>
      <c r="AD495" s="40">
        <f>SUMIF(Entrada_Dados_Ano_2012!$C$264:$C$501,D495,Entrada_Dados_Ano_2012!$AH$264:$AH$501)</f>
        <v>0</v>
      </c>
      <c r="AE495" s="40">
        <f>SUMIF(Entrada_Dados_Ano_2012!$C$264:$C$501,D495,Entrada_Dados_Ano_2012!$AI$264:$AI$501)</f>
        <v>13</v>
      </c>
      <c r="AF495" s="40">
        <f>SUMIF(Entrada_Dados_Ano_2012!$C$264:$C$501,D495,Entrada_Dados_Ano_2012!$AJ$264:$AJ$501)</f>
        <v>15</v>
      </c>
      <c r="AG495" s="40">
        <f>SUMIF(Entrada_Dados_Ano_2012!$C$264:$C$501,D495,Entrada_Dados_Ano_2012!$AK$264:$AK$501)</f>
        <v>0</v>
      </c>
      <c r="AH495" s="40">
        <f>SUMIF(Entrada_Dados_Ano_2012!$C$264:$C$501,D495,Entrada_Dados_Ano_2012!$AL$264:$AL$501)</f>
        <v>0</v>
      </c>
      <c r="AI495" s="40">
        <f>SUMIF(Entrada_Dados_Ano_2012!$C$264:$C$501,D495,Entrada_Dados_Ano_2012!$AM$264:$AM$501)</f>
        <v>40</v>
      </c>
      <c r="AJ495" s="145">
        <f>SUMIF(Entrada_Dados_Ano_2012!$C$264:$C$501,D495,Entrada_Dados_Ano_2012!$AN$264:$AN$501)</f>
        <v>0</v>
      </c>
      <c r="AK495" s="142">
        <f>SUMIF(Entrada_Dados_Ano_2012!$C$264:$C$501,D495,Entrada_Dados_Ano_2012!$AT$264:$AT$501)</f>
        <v>0</v>
      </c>
      <c r="AL495" s="40">
        <f>SUMIF(Entrada_Dados_Ano_2012!$C$264:$C$501,D495,Entrada_Dados_Ano_2012!$AU$264:$AU$501)</f>
        <v>800</v>
      </c>
      <c r="AM495" s="40">
        <f>SUMIF(Entrada_Dados_Ano_2012!$C$264:$C$501,D495,Entrada_Dados_Ano_2012!$AV$264:$AV$501)</f>
        <v>0</v>
      </c>
      <c r="AN495" s="40">
        <f>SUMIF(Entrada_Dados_Ano_2012!$C$264:$C$501,D495,Entrada_Dados_Ano_2012!$AW$264:$AW$501)</f>
        <v>42</v>
      </c>
      <c r="AO495" s="40">
        <f>SUMIF(Entrada_Dados_Ano_2012!$C$264:$C$501,D495,Entrada_Dados_Ano_2012!$AX$264:$AX$501)</f>
        <v>600</v>
      </c>
      <c r="AP495" s="40">
        <f>SUMIF(Entrada_Dados_Ano_2012!$C$264:$C$501,D495,Entrada_Dados_Ano_2012!$AY$264:$AY$501)</f>
        <v>0</v>
      </c>
      <c r="AQ495" s="40">
        <f>SUMIF(Entrada_Dados_Ano_2012!$C$264:$C$501,D495,Entrada_Dados_Ano_2012!$AZ$264:$AZ$501)</f>
        <v>0</v>
      </c>
      <c r="AR495" s="40">
        <f>SUMIF(Entrada_Dados_Ano_2012!$C$264:$C$501,D495,Entrada_Dados_Ano_2012!$BA$264:$BA$501)</f>
        <v>600</v>
      </c>
      <c r="AS495" s="40">
        <f>SUMIF(Entrada_Dados_Ano_2012!$C$264:$C$501,D495,Entrada_Dados_Ano_2012!$BB$264:$BB$501)</f>
        <v>380</v>
      </c>
      <c r="AT495" s="40">
        <f>SUMIF(Entrada_Dados_Ano_2012!$C$264:$C$501,D495,Entrada_Dados_Ano_2012!$BC$264:$BC$501)</f>
        <v>0</v>
      </c>
      <c r="AU495" s="40">
        <f>SUMIF(Entrada_Dados_Ano_2012!$C$264:$C$501,D495,Entrada_Dados_Ano_2012!$BD$264:$BD$501)</f>
        <v>150</v>
      </c>
      <c r="AV495" s="40">
        <f>SUMIF(Entrada_Dados_Ano_2012!$C$264:$C$501,D495,Entrada_Dados_Ano_2012!$BE$264:$BE$501)</f>
        <v>180</v>
      </c>
      <c r="AW495" s="40">
        <f>SUMIF(Entrada_Dados_Ano_2012!$C$264:$C$501,D495,Entrada_Dados_Ano_2012!$BF$264:$BF$501)</f>
        <v>0</v>
      </c>
      <c r="AX495" s="40">
        <f>SUMIF(Entrada_Dados_Ano_2012!$C$264:$C$501,D495,Entrada_Dados_Ano_2012!$BG$264:$BG$501)</f>
        <v>0</v>
      </c>
      <c r="AY495" s="40">
        <f>SUMIF(Entrada_Dados_Ano_2012!$C$264:$C$501,D495,Entrada_Dados_Ano_2012!$BH$264:$BH$501)</f>
        <v>600</v>
      </c>
      <c r="AZ495" s="40">
        <f>SUMIF(Entrada_Dados_Ano_2012!$C$264:$C$501,D495,Entrada_Dados_Ano_2012!$BI$264:$BI$501)</f>
        <v>0</v>
      </c>
      <c r="BA495" s="55"/>
    </row>
    <row r="496" spans="1:53" ht="12.75" customHeight="1" x14ac:dyDescent="0.2">
      <c r="A496" s="123"/>
      <c r="B496" s="124">
        <v>235</v>
      </c>
      <c r="C496" s="121" t="s">
        <v>499</v>
      </c>
      <c r="D496" s="126" t="s">
        <v>272</v>
      </c>
      <c r="E496" s="40">
        <f>SUMIF(Entrada_Dados_Ano_2012!$C$264:$C$501,D496,Entrada_Dados_Ano_2012!$D$264:$D$501)</f>
        <v>0</v>
      </c>
      <c r="F496" s="40">
        <f>SUMIF(Entrada_Dados_Ano_2012!$C$264:$C$501,D496,Entrada_Dados_Ano_2012!$E$264:$E$501)</f>
        <v>0</v>
      </c>
      <c r="G496" s="40">
        <f>SUMIF(Entrada_Dados_Ano_2012!$C$264:$C$501,D496,Entrada_Dados_Ano_2012!$F$264:$F$501)</f>
        <v>0</v>
      </c>
      <c r="H496" s="40">
        <f>SUMIF(Entrada_Dados_Ano_2012!$C$264:$C$501,D496,Entrada_Dados_Ano_2012!$G$264:$G$501)</f>
        <v>0</v>
      </c>
      <c r="I496" s="40">
        <f>SUMIF(Entrada_Dados_Ano_2012!$C$264:$C$501,D496,Entrada_Dados_Ano_2012!$H$264:$H$501)</f>
        <v>0</v>
      </c>
      <c r="J496" s="40">
        <f>SUMIF(Entrada_Dados_Ano_2012!$C$264:$C$501,D496,Entrada_Dados_Ano_2012!$I$264:$I$501)</f>
        <v>0</v>
      </c>
      <c r="K496" s="40">
        <f>SUMIF(Entrada_Dados_Ano_2012!$C$264:$C$501,D496,Entrada_Dados_Ano_2012!$J$264:$J$501)</f>
        <v>0</v>
      </c>
      <c r="L496" s="40">
        <f>SUMIF(Entrada_Dados_Ano_2012!$C$264:$C$501,D496,Entrada_Dados_Ano_2012!$K$264:$K$501)</f>
        <v>0</v>
      </c>
      <c r="M496" s="40">
        <f>SUMIF(Entrada_Dados_Ano_2012!$C$264:$C$501,D496,Entrada_Dados_Ano_2012!$L$264:$L$501)</f>
        <v>0</v>
      </c>
      <c r="N496" s="40">
        <f>SUMIF(Entrada_Dados_Ano_2012!$C$264:$C$501,D496,Entrada_Dados_Ano_2012!$M$264:$M$501)</f>
        <v>0</v>
      </c>
      <c r="O496" s="40">
        <f>SUMIF(Entrada_Dados_Ano_2012!$C$264:$C$501,D496,Entrada_Dados_Ano_2012!$N$264:$N$501)</f>
        <v>0</v>
      </c>
      <c r="P496" s="40">
        <f>SUMIF(Entrada_Dados_Ano_2012!$C$264:$C$501,D496,Entrada_Dados_Ano_2012!$O$264:$O$501)</f>
        <v>0</v>
      </c>
      <c r="Q496" s="40">
        <f>SUMIF(Entrada_Dados_Ano_2012!$C$264:$C$501,D496,Entrada_Dados_Ano_2012!$P$264:$P$501)</f>
        <v>0</v>
      </c>
      <c r="R496" s="40">
        <f>SUMIF(Entrada_Dados_Ano_2012!$C$264:$C$501,D496,Entrada_Dados_Ano_2012!$Q$264:$Q$501)</f>
        <v>0</v>
      </c>
      <c r="S496" s="40">
        <f>SUMIF(Entrada_Dados_Ano_2012!$C$264:$C$501,D496,Entrada_Dados_Ano_2012!$R$264:$R$501)</f>
        <v>0</v>
      </c>
      <c r="T496" s="145">
        <f>SUMIF(Entrada_Dados_Ano_2012!$C$264:$C$501,D496,Entrada_Dados_Ano_2012!$S$264:$S$501)</f>
        <v>0</v>
      </c>
      <c r="U496" s="142">
        <f>SUMIF(Entrada_Dados_Ano_2012!$C$264:$C$501,D496,Entrada_Dados_Ano_2012!$Y$264:$Y$501)</f>
        <v>0</v>
      </c>
      <c r="V496" s="40">
        <f>SUMIF(Entrada_Dados_Ano_2012!$C$264:$C$501,D496,Entrada_Dados_Ano_2012!$Z$264:$Z$501)</f>
        <v>0</v>
      </c>
      <c r="W496" s="40">
        <f>SUMIF(Entrada_Dados_Ano_2012!$C$264:$C$501,D496,Entrada_Dados_Ano_2012!$AA$264:$AA$501)</f>
        <v>0</v>
      </c>
      <c r="X496" s="40">
        <f>SUMIF(Entrada_Dados_Ano_2012!$C$264:$C$501,D496,Entrada_Dados_Ano_2012!$AB$264:$AB$501)</f>
        <v>0</v>
      </c>
      <c r="Y496" s="40">
        <f>SUMIF(Entrada_Dados_Ano_2012!$C$264:$C$501,D496,Entrada_Dados_Ano_2012!$AC$264:$AC$501)</f>
        <v>0</v>
      </c>
      <c r="Z496" s="40">
        <f>SUMIF(Entrada_Dados_Ano_2012!$C$264:$C$501,D496,Entrada_Dados_Ano_2012!$AD$264:$AD$501)</f>
        <v>0</v>
      </c>
      <c r="AA496" s="40">
        <f>SUMIF(Entrada_Dados_Ano_2012!$C$264:$C$501,D496,Entrada_Dados_Ano_2012!$AE$264:$AE$501)</f>
        <v>0</v>
      </c>
      <c r="AB496" s="40">
        <f>SUMIF(Entrada_Dados_Ano_2012!$C$264:$C$501,D496,Entrada_Dados_Ano_2012!$AF$264:$AF$501)</f>
        <v>0</v>
      </c>
      <c r="AC496" s="40">
        <f>SUMIF(Entrada_Dados_Ano_2012!$C$264:$C$501,D496,Entrada_Dados_Ano_2012!$AG$264:$AG$501)</f>
        <v>0</v>
      </c>
      <c r="AD496" s="40">
        <f>SUMIF(Entrada_Dados_Ano_2012!$C$264:$C$501,D496,Entrada_Dados_Ano_2012!$AH$264:$AH$501)</f>
        <v>0</v>
      </c>
      <c r="AE496" s="40">
        <f>SUMIF(Entrada_Dados_Ano_2012!$C$264:$C$501,D496,Entrada_Dados_Ano_2012!$AI$264:$AI$501)</f>
        <v>0</v>
      </c>
      <c r="AF496" s="40">
        <f>SUMIF(Entrada_Dados_Ano_2012!$C$264:$C$501,D496,Entrada_Dados_Ano_2012!$AJ$264:$AJ$501)</f>
        <v>0</v>
      </c>
      <c r="AG496" s="40">
        <f>SUMIF(Entrada_Dados_Ano_2012!$C$264:$C$501,D496,Entrada_Dados_Ano_2012!$AK$264:$AK$501)</f>
        <v>0</v>
      </c>
      <c r="AH496" s="40">
        <f>SUMIF(Entrada_Dados_Ano_2012!$C$264:$C$501,D496,Entrada_Dados_Ano_2012!$AL$264:$AL$501)</f>
        <v>0</v>
      </c>
      <c r="AI496" s="40">
        <f>SUMIF(Entrada_Dados_Ano_2012!$C$264:$C$501,D496,Entrada_Dados_Ano_2012!$AM$264:$AM$501)</f>
        <v>0</v>
      </c>
      <c r="AJ496" s="145">
        <f>SUMIF(Entrada_Dados_Ano_2012!$C$264:$C$501,D496,Entrada_Dados_Ano_2012!$AN$264:$AN$501)</f>
        <v>0</v>
      </c>
      <c r="AK496" s="142">
        <f>SUMIF(Entrada_Dados_Ano_2012!$C$264:$C$501,D496,Entrada_Dados_Ano_2012!$AT$264:$AT$501)</f>
        <v>0</v>
      </c>
      <c r="AL496" s="40">
        <f>SUMIF(Entrada_Dados_Ano_2012!$C$264:$C$501,D496,Entrada_Dados_Ano_2012!$AU$264:$AU$501)</f>
        <v>0</v>
      </c>
      <c r="AM496" s="40">
        <f>SUMIF(Entrada_Dados_Ano_2012!$C$264:$C$501,D496,Entrada_Dados_Ano_2012!$AV$264:$AV$501)</f>
        <v>0</v>
      </c>
      <c r="AN496" s="40">
        <f>SUMIF(Entrada_Dados_Ano_2012!$C$264:$C$501,D496,Entrada_Dados_Ano_2012!$AW$264:$AW$501)</f>
        <v>0</v>
      </c>
      <c r="AO496" s="40">
        <f>SUMIF(Entrada_Dados_Ano_2012!$C$264:$C$501,D496,Entrada_Dados_Ano_2012!$AX$264:$AX$501)</f>
        <v>0</v>
      </c>
      <c r="AP496" s="40">
        <f>SUMIF(Entrada_Dados_Ano_2012!$C$264:$C$501,D496,Entrada_Dados_Ano_2012!$AY$264:$AY$501)</f>
        <v>0</v>
      </c>
      <c r="AQ496" s="40">
        <f>SUMIF(Entrada_Dados_Ano_2012!$C$264:$C$501,D496,Entrada_Dados_Ano_2012!$AZ$264:$AZ$501)</f>
        <v>0</v>
      </c>
      <c r="AR496" s="40">
        <f>SUMIF(Entrada_Dados_Ano_2012!$C$264:$C$501,D496,Entrada_Dados_Ano_2012!$BA$264:$BA$501)</f>
        <v>0</v>
      </c>
      <c r="AS496" s="40">
        <f>SUMIF(Entrada_Dados_Ano_2012!$C$264:$C$501,D496,Entrada_Dados_Ano_2012!$BB$264:$BB$501)</f>
        <v>0</v>
      </c>
      <c r="AT496" s="40">
        <f>SUMIF(Entrada_Dados_Ano_2012!$C$264:$C$501,D496,Entrada_Dados_Ano_2012!$BC$264:$BC$501)</f>
        <v>0</v>
      </c>
      <c r="AU496" s="40">
        <f>SUMIF(Entrada_Dados_Ano_2012!$C$264:$C$501,D496,Entrada_Dados_Ano_2012!$BD$264:$BD$501)</f>
        <v>0</v>
      </c>
      <c r="AV496" s="40">
        <f>SUMIF(Entrada_Dados_Ano_2012!$C$264:$C$501,D496,Entrada_Dados_Ano_2012!$BE$264:$BE$501)</f>
        <v>0</v>
      </c>
      <c r="AW496" s="40">
        <f>SUMIF(Entrada_Dados_Ano_2012!$C$264:$C$501,D496,Entrada_Dados_Ano_2012!$BF$264:$BF$501)</f>
        <v>0</v>
      </c>
      <c r="AX496" s="40">
        <f>SUMIF(Entrada_Dados_Ano_2012!$C$264:$C$501,D496,Entrada_Dados_Ano_2012!$BG$264:$BG$501)</f>
        <v>0</v>
      </c>
      <c r="AY496" s="40">
        <f>SUMIF(Entrada_Dados_Ano_2012!$C$264:$C$501,D496,Entrada_Dados_Ano_2012!$BH$264:$BH$501)</f>
        <v>0</v>
      </c>
      <c r="AZ496" s="40">
        <f>SUMIF(Entrada_Dados_Ano_2012!$C$264:$C$501,D496,Entrada_Dados_Ano_2012!$BI$264:$BI$501)</f>
        <v>0</v>
      </c>
      <c r="BA496" s="55"/>
    </row>
    <row r="497" spans="1:53" ht="12.75" customHeight="1" x14ac:dyDescent="0.2">
      <c r="A497" s="123"/>
      <c r="B497" s="124">
        <v>236</v>
      </c>
      <c r="C497" s="121" t="s">
        <v>500</v>
      </c>
      <c r="D497" s="126" t="s">
        <v>273</v>
      </c>
      <c r="E497" s="40">
        <f>SUMIF(Entrada_Dados_Ano_2012!$C$264:$C$501,D497,Entrada_Dados_Ano_2012!$D$264:$D$501)</f>
        <v>0</v>
      </c>
      <c r="F497" s="40">
        <f>SUMIF(Entrada_Dados_Ano_2012!$C$264:$C$501,D497,Entrada_Dados_Ano_2012!$E$264:$E$501)</f>
        <v>20</v>
      </c>
      <c r="G497" s="40">
        <f>SUMIF(Entrada_Dados_Ano_2012!$C$264:$C$501,D497,Entrada_Dados_Ano_2012!$F$264:$F$501)</f>
        <v>0</v>
      </c>
      <c r="H497" s="40">
        <f>SUMIF(Entrada_Dados_Ano_2012!$C$264:$C$501,D497,Entrada_Dados_Ano_2012!$G$264:$G$501)</f>
        <v>0</v>
      </c>
      <c r="I497" s="40">
        <f>SUMIF(Entrada_Dados_Ano_2012!$C$264:$C$501,D497,Entrada_Dados_Ano_2012!$H$264:$H$501)</f>
        <v>0</v>
      </c>
      <c r="J497" s="40">
        <f>SUMIF(Entrada_Dados_Ano_2012!$C$264:$C$501,D497,Entrada_Dados_Ano_2012!$I$264:$I$501)</f>
        <v>0</v>
      </c>
      <c r="K497" s="40">
        <f>SUMIF(Entrada_Dados_Ano_2012!$C$264:$C$501,D497,Entrada_Dados_Ano_2012!$J$264:$J$501)</f>
        <v>0</v>
      </c>
      <c r="L497" s="40">
        <f>SUMIF(Entrada_Dados_Ano_2012!$C$264:$C$501,D497,Entrada_Dados_Ano_2012!$K$264:$K$501)</f>
        <v>0</v>
      </c>
      <c r="M497" s="40">
        <f>SUMIF(Entrada_Dados_Ano_2012!$C$264:$C$501,D497,Entrada_Dados_Ano_2012!$L$264:$L$501)</f>
        <v>0</v>
      </c>
      <c r="N497" s="40">
        <f>SUMIF(Entrada_Dados_Ano_2012!$C$264:$C$501,D497,Entrada_Dados_Ano_2012!$M$264:$M$501)</f>
        <v>0</v>
      </c>
      <c r="O497" s="40">
        <f>SUMIF(Entrada_Dados_Ano_2012!$C$264:$C$501,D497,Entrada_Dados_Ano_2012!$N$264:$N$501)</f>
        <v>0</v>
      </c>
      <c r="P497" s="40">
        <f>SUMIF(Entrada_Dados_Ano_2012!$C$264:$C$501,D497,Entrada_Dados_Ano_2012!$O$264:$O$501)</f>
        <v>0</v>
      </c>
      <c r="Q497" s="40">
        <f>SUMIF(Entrada_Dados_Ano_2012!$C$264:$C$501,D497,Entrada_Dados_Ano_2012!$P$264:$P$501)</f>
        <v>0</v>
      </c>
      <c r="R497" s="40">
        <f>SUMIF(Entrada_Dados_Ano_2012!$C$264:$C$501,D497,Entrada_Dados_Ano_2012!$Q$264:$Q$501)</f>
        <v>0</v>
      </c>
      <c r="S497" s="40">
        <f>SUMIF(Entrada_Dados_Ano_2012!$C$264:$C$501,D497,Entrada_Dados_Ano_2012!$R$264:$R$501)</f>
        <v>0</v>
      </c>
      <c r="T497" s="145">
        <f>SUMIF(Entrada_Dados_Ano_2012!$C$264:$C$501,D497,Entrada_Dados_Ano_2012!$S$264:$S$501)</f>
        <v>0</v>
      </c>
      <c r="U497" s="142">
        <f>SUMIF(Entrada_Dados_Ano_2012!$C$264:$C$501,D497,Entrada_Dados_Ano_2012!$Y$264:$Y$501)</f>
        <v>0</v>
      </c>
      <c r="V497" s="40">
        <f>SUMIF(Entrada_Dados_Ano_2012!$C$264:$C$501,D497,Entrada_Dados_Ano_2012!$Z$264:$Z$501)</f>
        <v>20</v>
      </c>
      <c r="W497" s="40">
        <f>SUMIF(Entrada_Dados_Ano_2012!$C$264:$C$501,D497,Entrada_Dados_Ano_2012!$AA$264:$AA$501)</f>
        <v>0</v>
      </c>
      <c r="X497" s="40">
        <f>SUMIF(Entrada_Dados_Ano_2012!$C$264:$C$501,D497,Entrada_Dados_Ano_2012!$AB$264:$AB$501)</f>
        <v>0</v>
      </c>
      <c r="Y497" s="40">
        <f>SUMIF(Entrada_Dados_Ano_2012!$C$264:$C$501,D497,Entrada_Dados_Ano_2012!$AC$264:$AC$501)</f>
        <v>0</v>
      </c>
      <c r="Z497" s="40">
        <f>SUMIF(Entrada_Dados_Ano_2012!$C$264:$C$501,D497,Entrada_Dados_Ano_2012!$AD$264:$AD$501)</f>
        <v>0</v>
      </c>
      <c r="AA497" s="40">
        <f>SUMIF(Entrada_Dados_Ano_2012!$C$264:$C$501,D497,Entrada_Dados_Ano_2012!$AE$264:$AE$501)</f>
        <v>0</v>
      </c>
      <c r="AB497" s="40">
        <f>SUMIF(Entrada_Dados_Ano_2012!$C$264:$C$501,D497,Entrada_Dados_Ano_2012!$AF$264:$AF$501)</f>
        <v>0</v>
      </c>
      <c r="AC497" s="40">
        <f>SUMIF(Entrada_Dados_Ano_2012!$C$264:$C$501,D497,Entrada_Dados_Ano_2012!$AG$264:$AG$501)</f>
        <v>0</v>
      </c>
      <c r="AD497" s="40">
        <f>SUMIF(Entrada_Dados_Ano_2012!$C$264:$C$501,D497,Entrada_Dados_Ano_2012!$AH$264:$AH$501)</f>
        <v>0</v>
      </c>
      <c r="AE497" s="40">
        <f>SUMIF(Entrada_Dados_Ano_2012!$C$264:$C$501,D497,Entrada_Dados_Ano_2012!$AI$264:$AI$501)</f>
        <v>0</v>
      </c>
      <c r="AF497" s="40">
        <f>SUMIF(Entrada_Dados_Ano_2012!$C$264:$C$501,D497,Entrada_Dados_Ano_2012!$AJ$264:$AJ$501)</f>
        <v>0</v>
      </c>
      <c r="AG497" s="40">
        <f>SUMIF(Entrada_Dados_Ano_2012!$C$264:$C$501,D497,Entrada_Dados_Ano_2012!$AK$264:$AK$501)</f>
        <v>0</v>
      </c>
      <c r="AH497" s="40">
        <f>SUMIF(Entrada_Dados_Ano_2012!$C$264:$C$501,D497,Entrada_Dados_Ano_2012!$AL$264:$AL$501)</f>
        <v>0</v>
      </c>
      <c r="AI497" s="40">
        <f>SUMIF(Entrada_Dados_Ano_2012!$C$264:$C$501,D497,Entrada_Dados_Ano_2012!$AM$264:$AM$501)</f>
        <v>0</v>
      </c>
      <c r="AJ497" s="145">
        <f>SUMIF(Entrada_Dados_Ano_2012!$C$264:$C$501,D497,Entrada_Dados_Ano_2012!$AN$264:$AN$501)</f>
        <v>0</v>
      </c>
      <c r="AK497" s="142">
        <f>SUMIF(Entrada_Dados_Ano_2012!$C$264:$C$501,D497,Entrada_Dados_Ano_2012!$AT$264:$AT$501)</f>
        <v>0</v>
      </c>
      <c r="AL497" s="40">
        <f>SUMIF(Entrada_Dados_Ano_2012!$C$264:$C$501,D497,Entrada_Dados_Ano_2012!$AU$264:$AU$501)</f>
        <v>183</v>
      </c>
      <c r="AM497" s="40">
        <f>SUMIF(Entrada_Dados_Ano_2012!$C$264:$C$501,D497,Entrada_Dados_Ano_2012!$AV$264:$AV$501)</f>
        <v>0</v>
      </c>
      <c r="AN497" s="40">
        <f>SUMIF(Entrada_Dados_Ano_2012!$C$264:$C$501,D497,Entrada_Dados_Ano_2012!$AW$264:$AW$501)</f>
        <v>0</v>
      </c>
      <c r="AO497" s="40">
        <f>SUMIF(Entrada_Dados_Ano_2012!$C$264:$C$501,D497,Entrada_Dados_Ano_2012!$AX$264:$AX$501)</f>
        <v>0</v>
      </c>
      <c r="AP497" s="40">
        <f>SUMIF(Entrada_Dados_Ano_2012!$C$264:$C$501,D497,Entrada_Dados_Ano_2012!$AY$264:$AY$501)</f>
        <v>0</v>
      </c>
      <c r="AQ497" s="40">
        <f>SUMIF(Entrada_Dados_Ano_2012!$C$264:$C$501,D497,Entrada_Dados_Ano_2012!$AZ$264:$AZ$501)</f>
        <v>0</v>
      </c>
      <c r="AR497" s="40">
        <f>SUMIF(Entrada_Dados_Ano_2012!$C$264:$C$501,D497,Entrada_Dados_Ano_2012!$BA$264:$BA$501)</f>
        <v>0</v>
      </c>
      <c r="AS497" s="40">
        <f>SUMIF(Entrada_Dados_Ano_2012!$C$264:$C$501,D497,Entrada_Dados_Ano_2012!$BB$264:$BB$501)</f>
        <v>0</v>
      </c>
      <c r="AT497" s="40">
        <f>SUMIF(Entrada_Dados_Ano_2012!$C$264:$C$501,D497,Entrada_Dados_Ano_2012!$BC$264:$BC$501)</f>
        <v>0</v>
      </c>
      <c r="AU497" s="40">
        <f>SUMIF(Entrada_Dados_Ano_2012!$C$264:$C$501,D497,Entrada_Dados_Ano_2012!$BD$264:$BD$501)</f>
        <v>0</v>
      </c>
      <c r="AV497" s="40">
        <f>SUMIF(Entrada_Dados_Ano_2012!$C$264:$C$501,D497,Entrada_Dados_Ano_2012!$BE$264:$BE$501)</f>
        <v>0</v>
      </c>
      <c r="AW497" s="40">
        <f>SUMIF(Entrada_Dados_Ano_2012!$C$264:$C$501,D497,Entrada_Dados_Ano_2012!$BF$264:$BF$501)</f>
        <v>0</v>
      </c>
      <c r="AX497" s="40">
        <f>SUMIF(Entrada_Dados_Ano_2012!$C$264:$C$501,D497,Entrada_Dados_Ano_2012!$BG$264:$BG$501)</f>
        <v>0</v>
      </c>
      <c r="AY497" s="40">
        <f>SUMIF(Entrada_Dados_Ano_2012!$C$264:$C$501,D497,Entrada_Dados_Ano_2012!$BH$264:$BH$501)</f>
        <v>0</v>
      </c>
      <c r="AZ497" s="40">
        <f>SUMIF(Entrada_Dados_Ano_2012!$C$264:$C$501,D497,Entrada_Dados_Ano_2012!$BI$264:$BI$501)</f>
        <v>0</v>
      </c>
      <c r="BA497" s="55"/>
    </row>
    <row r="498" spans="1:53" ht="12.75" customHeight="1" x14ac:dyDescent="0.2">
      <c r="A498" s="123"/>
      <c r="B498" s="124">
        <v>237</v>
      </c>
      <c r="C498" s="121" t="s">
        <v>501</v>
      </c>
      <c r="D498" s="126" t="s">
        <v>274</v>
      </c>
      <c r="E498" s="40">
        <f>SUMIF(Entrada_Dados_Ano_2012!$C$264:$C$501,D498,Entrada_Dados_Ano_2012!$D$264:$D$501)</f>
        <v>0</v>
      </c>
      <c r="F498" s="40">
        <f>SUMIF(Entrada_Dados_Ano_2012!$C$264:$C$501,D498,Entrada_Dados_Ano_2012!$E$264:$E$501)</f>
        <v>0</v>
      </c>
      <c r="G498" s="40">
        <f>SUMIF(Entrada_Dados_Ano_2012!$C$264:$C$501,D498,Entrada_Dados_Ano_2012!$F$264:$F$501)</f>
        <v>0</v>
      </c>
      <c r="H498" s="40">
        <f>SUMIF(Entrada_Dados_Ano_2012!$C$264:$C$501,D498,Entrada_Dados_Ano_2012!$G$264:$G$501)</f>
        <v>0</v>
      </c>
      <c r="I498" s="40">
        <f>SUMIF(Entrada_Dados_Ano_2012!$C$264:$C$501,D498,Entrada_Dados_Ano_2012!$H$264:$H$501)</f>
        <v>0</v>
      </c>
      <c r="J498" s="40">
        <f>SUMIF(Entrada_Dados_Ano_2012!$C$264:$C$501,D498,Entrada_Dados_Ano_2012!$I$264:$I$501)</f>
        <v>0</v>
      </c>
      <c r="K498" s="40">
        <f>SUMIF(Entrada_Dados_Ano_2012!$C$264:$C$501,D498,Entrada_Dados_Ano_2012!$J$264:$J$501)</f>
        <v>0</v>
      </c>
      <c r="L498" s="40">
        <f>SUMIF(Entrada_Dados_Ano_2012!$C$264:$C$501,D498,Entrada_Dados_Ano_2012!$K$264:$K$501)</f>
        <v>0</v>
      </c>
      <c r="M498" s="40">
        <f>SUMIF(Entrada_Dados_Ano_2012!$C$264:$C$501,D498,Entrada_Dados_Ano_2012!$L$264:$L$501)</f>
        <v>0</v>
      </c>
      <c r="N498" s="40">
        <f>SUMIF(Entrada_Dados_Ano_2012!$C$264:$C$501,D498,Entrada_Dados_Ano_2012!$M$264:$M$501)</f>
        <v>0</v>
      </c>
      <c r="O498" s="40">
        <f>SUMIF(Entrada_Dados_Ano_2012!$C$264:$C$501,D498,Entrada_Dados_Ano_2012!$N$264:$N$501)</f>
        <v>0</v>
      </c>
      <c r="P498" s="40">
        <f>SUMIF(Entrada_Dados_Ano_2012!$C$264:$C$501,D498,Entrada_Dados_Ano_2012!$O$264:$O$501)</f>
        <v>0</v>
      </c>
      <c r="Q498" s="40">
        <f>SUMIF(Entrada_Dados_Ano_2012!$C$264:$C$501,D498,Entrada_Dados_Ano_2012!$P$264:$P$501)</f>
        <v>0</v>
      </c>
      <c r="R498" s="40">
        <f>SUMIF(Entrada_Dados_Ano_2012!$C$264:$C$501,D498,Entrada_Dados_Ano_2012!$Q$264:$Q$501)</f>
        <v>0</v>
      </c>
      <c r="S498" s="40">
        <f>SUMIF(Entrada_Dados_Ano_2012!$C$264:$C$501,D498,Entrada_Dados_Ano_2012!$R$264:$R$501)</f>
        <v>0</v>
      </c>
      <c r="T498" s="145">
        <f>SUMIF(Entrada_Dados_Ano_2012!$C$264:$C$501,D498,Entrada_Dados_Ano_2012!$S$264:$S$501)</f>
        <v>0</v>
      </c>
      <c r="U498" s="142">
        <f>SUMIF(Entrada_Dados_Ano_2012!$C$264:$C$501,D498,Entrada_Dados_Ano_2012!$Y$264:$Y$501)</f>
        <v>0</v>
      </c>
      <c r="V498" s="40">
        <f>SUMIF(Entrada_Dados_Ano_2012!$C$264:$C$501,D498,Entrada_Dados_Ano_2012!$Z$264:$Z$501)</f>
        <v>0</v>
      </c>
      <c r="W498" s="40">
        <f>SUMIF(Entrada_Dados_Ano_2012!$C$264:$C$501,D498,Entrada_Dados_Ano_2012!$AA$264:$AA$501)</f>
        <v>0</v>
      </c>
      <c r="X498" s="40">
        <f>SUMIF(Entrada_Dados_Ano_2012!$C$264:$C$501,D498,Entrada_Dados_Ano_2012!$AB$264:$AB$501)</f>
        <v>0</v>
      </c>
      <c r="Y498" s="40">
        <f>SUMIF(Entrada_Dados_Ano_2012!$C$264:$C$501,D498,Entrada_Dados_Ano_2012!$AC$264:$AC$501)</f>
        <v>0</v>
      </c>
      <c r="Z498" s="40">
        <f>SUMIF(Entrada_Dados_Ano_2012!$C$264:$C$501,D498,Entrada_Dados_Ano_2012!$AD$264:$AD$501)</f>
        <v>0</v>
      </c>
      <c r="AA498" s="40">
        <f>SUMIF(Entrada_Dados_Ano_2012!$C$264:$C$501,D498,Entrada_Dados_Ano_2012!$AE$264:$AE$501)</f>
        <v>0</v>
      </c>
      <c r="AB498" s="40">
        <f>SUMIF(Entrada_Dados_Ano_2012!$C$264:$C$501,D498,Entrada_Dados_Ano_2012!$AF$264:$AF$501)</f>
        <v>0</v>
      </c>
      <c r="AC498" s="40">
        <f>SUMIF(Entrada_Dados_Ano_2012!$C$264:$C$501,D498,Entrada_Dados_Ano_2012!$AG$264:$AG$501)</f>
        <v>0</v>
      </c>
      <c r="AD498" s="40">
        <f>SUMIF(Entrada_Dados_Ano_2012!$C$264:$C$501,D498,Entrada_Dados_Ano_2012!$AH$264:$AH$501)</f>
        <v>0</v>
      </c>
      <c r="AE498" s="40">
        <f>SUMIF(Entrada_Dados_Ano_2012!$C$264:$C$501,D498,Entrada_Dados_Ano_2012!$AI$264:$AI$501)</f>
        <v>0</v>
      </c>
      <c r="AF498" s="40">
        <f>SUMIF(Entrada_Dados_Ano_2012!$C$264:$C$501,D498,Entrada_Dados_Ano_2012!$AJ$264:$AJ$501)</f>
        <v>0</v>
      </c>
      <c r="AG498" s="40">
        <f>SUMIF(Entrada_Dados_Ano_2012!$C$264:$C$501,D498,Entrada_Dados_Ano_2012!$AK$264:$AK$501)</f>
        <v>0</v>
      </c>
      <c r="AH498" s="40">
        <f>SUMIF(Entrada_Dados_Ano_2012!$C$264:$C$501,D498,Entrada_Dados_Ano_2012!$AL$264:$AL$501)</f>
        <v>0</v>
      </c>
      <c r="AI498" s="40">
        <f>SUMIF(Entrada_Dados_Ano_2012!$C$264:$C$501,D498,Entrada_Dados_Ano_2012!$AM$264:$AM$501)</f>
        <v>0</v>
      </c>
      <c r="AJ498" s="145">
        <f>SUMIF(Entrada_Dados_Ano_2012!$C$264:$C$501,D498,Entrada_Dados_Ano_2012!$AN$264:$AN$501)</f>
        <v>0</v>
      </c>
      <c r="AK498" s="142">
        <f>SUMIF(Entrada_Dados_Ano_2012!$C$264:$C$501,D498,Entrada_Dados_Ano_2012!$AT$264:$AT$501)</f>
        <v>0</v>
      </c>
      <c r="AL498" s="40">
        <f>SUMIF(Entrada_Dados_Ano_2012!$C$264:$C$501,D498,Entrada_Dados_Ano_2012!$AU$264:$AU$501)</f>
        <v>0</v>
      </c>
      <c r="AM498" s="40">
        <f>SUMIF(Entrada_Dados_Ano_2012!$C$264:$C$501,D498,Entrada_Dados_Ano_2012!$AV$264:$AV$501)</f>
        <v>0</v>
      </c>
      <c r="AN498" s="40">
        <f>SUMIF(Entrada_Dados_Ano_2012!$C$264:$C$501,D498,Entrada_Dados_Ano_2012!$AW$264:$AW$501)</f>
        <v>0</v>
      </c>
      <c r="AO498" s="40">
        <f>SUMIF(Entrada_Dados_Ano_2012!$C$264:$C$501,D498,Entrada_Dados_Ano_2012!$AX$264:$AX$501)</f>
        <v>0</v>
      </c>
      <c r="AP498" s="40">
        <f>SUMIF(Entrada_Dados_Ano_2012!$C$264:$C$501,D498,Entrada_Dados_Ano_2012!$AY$264:$AY$501)</f>
        <v>0</v>
      </c>
      <c r="AQ498" s="40">
        <f>SUMIF(Entrada_Dados_Ano_2012!$C$264:$C$501,D498,Entrada_Dados_Ano_2012!$AZ$264:$AZ$501)</f>
        <v>0</v>
      </c>
      <c r="AR498" s="40">
        <f>SUMIF(Entrada_Dados_Ano_2012!$C$264:$C$501,D498,Entrada_Dados_Ano_2012!$BA$264:$BA$501)</f>
        <v>0</v>
      </c>
      <c r="AS498" s="40">
        <f>SUMIF(Entrada_Dados_Ano_2012!$C$264:$C$501,D498,Entrada_Dados_Ano_2012!$BB$264:$BB$501)</f>
        <v>0</v>
      </c>
      <c r="AT498" s="40">
        <f>SUMIF(Entrada_Dados_Ano_2012!$C$264:$C$501,D498,Entrada_Dados_Ano_2012!$BC$264:$BC$501)</f>
        <v>0</v>
      </c>
      <c r="AU498" s="40">
        <f>SUMIF(Entrada_Dados_Ano_2012!$C$264:$C$501,D498,Entrada_Dados_Ano_2012!$BD$264:$BD$501)</f>
        <v>0</v>
      </c>
      <c r="AV498" s="40">
        <f>SUMIF(Entrada_Dados_Ano_2012!$C$264:$C$501,D498,Entrada_Dados_Ano_2012!$BE$264:$BE$501)</f>
        <v>0</v>
      </c>
      <c r="AW498" s="40">
        <f>SUMIF(Entrada_Dados_Ano_2012!$C$264:$C$501,D498,Entrada_Dados_Ano_2012!$BF$264:$BF$501)</f>
        <v>0</v>
      </c>
      <c r="AX498" s="40">
        <f>SUMIF(Entrada_Dados_Ano_2012!$C$264:$C$501,D498,Entrada_Dados_Ano_2012!$BG$264:$BG$501)</f>
        <v>0</v>
      </c>
      <c r="AY498" s="40">
        <f>SUMIF(Entrada_Dados_Ano_2012!$C$264:$C$501,D498,Entrada_Dados_Ano_2012!$BH$264:$BH$501)</f>
        <v>0</v>
      </c>
      <c r="AZ498" s="40">
        <f>SUMIF(Entrada_Dados_Ano_2012!$C$264:$C$501,D498,Entrada_Dados_Ano_2012!$BI$264:$BI$501)</f>
        <v>0</v>
      </c>
      <c r="BA498" s="55"/>
    </row>
    <row r="499" spans="1:53" ht="12.75" customHeight="1" x14ac:dyDescent="0.2">
      <c r="A499" s="123"/>
      <c r="B499" s="124">
        <v>238</v>
      </c>
      <c r="C499" s="121" t="s">
        <v>502</v>
      </c>
      <c r="D499" s="126" t="s">
        <v>275</v>
      </c>
      <c r="E499" s="40">
        <f>SUMIF(Entrada_Dados_Ano_2012!$C$264:$C$501,D499,Entrada_Dados_Ano_2012!$D$264:$D$501)</f>
        <v>0</v>
      </c>
      <c r="F499" s="40">
        <f>SUMIF(Entrada_Dados_Ano_2012!$C$264:$C$501,D499,Entrada_Dados_Ano_2012!$E$264:$E$501)</f>
        <v>9</v>
      </c>
      <c r="G499" s="40">
        <f>SUMIF(Entrada_Dados_Ano_2012!$C$264:$C$501,D499,Entrada_Dados_Ano_2012!$F$264:$F$501)</f>
        <v>0</v>
      </c>
      <c r="H499" s="40">
        <f>SUMIF(Entrada_Dados_Ano_2012!$C$264:$C$501,D499,Entrada_Dados_Ano_2012!$G$264:$G$501)</f>
        <v>0</v>
      </c>
      <c r="I499" s="40">
        <f>SUMIF(Entrada_Dados_Ano_2012!$C$264:$C$501,D499,Entrada_Dados_Ano_2012!$H$264:$H$501)</f>
        <v>8</v>
      </c>
      <c r="J499" s="40">
        <f>SUMIF(Entrada_Dados_Ano_2012!$C$264:$C$501,D499,Entrada_Dados_Ano_2012!$I$264:$I$501)</f>
        <v>0</v>
      </c>
      <c r="K499" s="40">
        <f>SUMIF(Entrada_Dados_Ano_2012!$C$264:$C$501,D499,Entrada_Dados_Ano_2012!$J$264:$J$501)</f>
        <v>0</v>
      </c>
      <c r="L499" s="40">
        <f>SUMIF(Entrada_Dados_Ano_2012!$C$264:$C$501,D499,Entrada_Dados_Ano_2012!$K$264:$K$501)</f>
        <v>0</v>
      </c>
      <c r="M499" s="40">
        <f>SUMIF(Entrada_Dados_Ano_2012!$C$264:$C$501,D499,Entrada_Dados_Ano_2012!$L$264:$L$501)</f>
        <v>0</v>
      </c>
      <c r="N499" s="40">
        <f>SUMIF(Entrada_Dados_Ano_2012!$C$264:$C$501,D499,Entrada_Dados_Ano_2012!$M$264:$M$501)</f>
        <v>0</v>
      </c>
      <c r="O499" s="40">
        <f>SUMIF(Entrada_Dados_Ano_2012!$C$264:$C$501,D499,Entrada_Dados_Ano_2012!$N$264:$N$501)</f>
        <v>0</v>
      </c>
      <c r="P499" s="40">
        <f>SUMIF(Entrada_Dados_Ano_2012!$C$264:$C$501,D499,Entrada_Dados_Ano_2012!$O$264:$O$501)</f>
        <v>0</v>
      </c>
      <c r="Q499" s="40">
        <f>SUMIF(Entrada_Dados_Ano_2012!$C$264:$C$501,D499,Entrada_Dados_Ano_2012!$P$264:$P$501)</f>
        <v>0</v>
      </c>
      <c r="R499" s="40">
        <f>SUMIF(Entrada_Dados_Ano_2012!$C$264:$C$501,D499,Entrada_Dados_Ano_2012!$Q$264:$Q$501)</f>
        <v>0</v>
      </c>
      <c r="S499" s="40">
        <f>SUMIF(Entrada_Dados_Ano_2012!$C$264:$C$501,D499,Entrada_Dados_Ano_2012!$R$264:$R$501)</f>
        <v>0</v>
      </c>
      <c r="T499" s="145">
        <f>SUMIF(Entrada_Dados_Ano_2012!$C$264:$C$501,D499,Entrada_Dados_Ano_2012!$S$264:$S$501)</f>
        <v>0</v>
      </c>
      <c r="U499" s="142">
        <f>SUMIF(Entrada_Dados_Ano_2012!$C$264:$C$501,D499,Entrada_Dados_Ano_2012!$Y$264:$Y$501)</f>
        <v>0</v>
      </c>
      <c r="V499" s="40">
        <f>SUMIF(Entrada_Dados_Ano_2012!$C$264:$C$501,D499,Entrada_Dados_Ano_2012!$Z$264:$Z$501)</f>
        <v>9</v>
      </c>
      <c r="W499" s="40">
        <f>SUMIF(Entrada_Dados_Ano_2012!$C$264:$C$501,D499,Entrada_Dados_Ano_2012!$AA$264:$AA$501)</f>
        <v>0</v>
      </c>
      <c r="X499" s="40">
        <f>SUMIF(Entrada_Dados_Ano_2012!$C$264:$C$501,D499,Entrada_Dados_Ano_2012!$AB$264:$AB$501)</f>
        <v>0</v>
      </c>
      <c r="Y499" s="40">
        <f>SUMIF(Entrada_Dados_Ano_2012!$C$264:$C$501,D499,Entrada_Dados_Ano_2012!$AC$264:$AC$501)</f>
        <v>8</v>
      </c>
      <c r="Z499" s="40">
        <f>SUMIF(Entrada_Dados_Ano_2012!$C$264:$C$501,D499,Entrada_Dados_Ano_2012!$AD$264:$AD$501)</f>
        <v>0</v>
      </c>
      <c r="AA499" s="40">
        <f>SUMIF(Entrada_Dados_Ano_2012!$C$264:$C$501,D499,Entrada_Dados_Ano_2012!$AE$264:$AE$501)</f>
        <v>0</v>
      </c>
      <c r="AB499" s="40">
        <f>SUMIF(Entrada_Dados_Ano_2012!$C$264:$C$501,D499,Entrada_Dados_Ano_2012!$AF$264:$AF$501)</f>
        <v>0</v>
      </c>
      <c r="AC499" s="40">
        <f>SUMIF(Entrada_Dados_Ano_2012!$C$264:$C$501,D499,Entrada_Dados_Ano_2012!$AG$264:$AG$501)</f>
        <v>0</v>
      </c>
      <c r="AD499" s="40">
        <f>SUMIF(Entrada_Dados_Ano_2012!$C$264:$C$501,D499,Entrada_Dados_Ano_2012!$AH$264:$AH$501)</f>
        <v>0</v>
      </c>
      <c r="AE499" s="40">
        <f>SUMIF(Entrada_Dados_Ano_2012!$C$264:$C$501,D499,Entrada_Dados_Ano_2012!$AI$264:$AI$501)</f>
        <v>0</v>
      </c>
      <c r="AF499" s="40">
        <f>SUMIF(Entrada_Dados_Ano_2012!$C$264:$C$501,D499,Entrada_Dados_Ano_2012!$AJ$264:$AJ$501)</f>
        <v>0</v>
      </c>
      <c r="AG499" s="40">
        <f>SUMIF(Entrada_Dados_Ano_2012!$C$264:$C$501,D499,Entrada_Dados_Ano_2012!$AK$264:$AK$501)</f>
        <v>0</v>
      </c>
      <c r="AH499" s="40">
        <f>SUMIF(Entrada_Dados_Ano_2012!$C$264:$C$501,D499,Entrada_Dados_Ano_2012!$AL$264:$AL$501)</f>
        <v>0</v>
      </c>
      <c r="AI499" s="40">
        <f>SUMIF(Entrada_Dados_Ano_2012!$C$264:$C$501,D499,Entrada_Dados_Ano_2012!$AM$264:$AM$501)</f>
        <v>0</v>
      </c>
      <c r="AJ499" s="145">
        <f>SUMIF(Entrada_Dados_Ano_2012!$C$264:$C$501,D499,Entrada_Dados_Ano_2012!$AN$264:$AN$501)</f>
        <v>0</v>
      </c>
      <c r="AK499" s="142">
        <f>SUMIF(Entrada_Dados_Ano_2012!$C$264:$C$501,D499,Entrada_Dados_Ano_2012!$AT$264:$AT$501)</f>
        <v>0</v>
      </c>
      <c r="AL499" s="40">
        <f>SUMIF(Entrada_Dados_Ano_2012!$C$264:$C$501,D499,Entrada_Dados_Ano_2012!$AU$264:$AU$501)</f>
        <v>81</v>
      </c>
      <c r="AM499" s="40">
        <f>SUMIF(Entrada_Dados_Ano_2012!$C$264:$C$501,D499,Entrada_Dados_Ano_2012!$AV$264:$AV$501)</f>
        <v>0</v>
      </c>
      <c r="AN499" s="40">
        <f>SUMIF(Entrada_Dados_Ano_2012!$C$264:$C$501,D499,Entrada_Dados_Ano_2012!$AW$264:$AW$501)</f>
        <v>0</v>
      </c>
      <c r="AO499" s="40">
        <f>SUMIF(Entrada_Dados_Ano_2012!$C$264:$C$501,D499,Entrada_Dados_Ano_2012!$AX$264:$AX$501)</f>
        <v>80</v>
      </c>
      <c r="AP499" s="40">
        <f>SUMIF(Entrada_Dados_Ano_2012!$C$264:$C$501,D499,Entrada_Dados_Ano_2012!$AY$264:$AY$501)</f>
        <v>0</v>
      </c>
      <c r="AQ499" s="40">
        <f>SUMIF(Entrada_Dados_Ano_2012!$C$264:$C$501,D499,Entrada_Dados_Ano_2012!$AZ$264:$AZ$501)</f>
        <v>0</v>
      </c>
      <c r="AR499" s="40">
        <f>SUMIF(Entrada_Dados_Ano_2012!$C$264:$C$501,D499,Entrada_Dados_Ano_2012!$BA$264:$BA$501)</f>
        <v>0</v>
      </c>
      <c r="AS499" s="40">
        <f>SUMIF(Entrada_Dados_Ano_2012!$C$264:$C$501,D499,Entrada_Dados_Ano_2012!$BB$264:$BB$501)</f>
        <v>0</v>
      </c>
      <c r="AT499" s="40">
        <f>SUMIF(Entrada_Dados_Ano_2012!$C$264:$C$501,D499,Entrada_Dados_Ano_2012!$BC$264:$BC$501)</f>
        <v>0</v>
      </c>
      <c r="AU499" s="40">
        <f>SUMIF(Entrada_Dados_Ano_2012!$C$264:$C$501,D499,Entrada_Dados_Ano_2012!$BD$264:$BD$501)</f>
        <v>0</v>
      </c>
      <c r="AV499" s="40">
        <f>SUMIF(Entrada_Dados_Ano_2012!$C$264:$C$501,D499,Entrada_Dados_Ano_2012!$BE$264:$BE$501)</f>
        <v>0</v>
      </c>
      <c r="AW499" s="40">
        <f>SUMIF(Entrada_Dados_Ano_2012!$C$264:$C$501,D499,Entrada_Dados_Ano_2012!$BF$264:$BF$501)</f>
        <v>0</v>
      </c>
      <c r="AX499" s="40">
        <f>SUMIF(Entrada_Dados_Ano_2012!$C$264:$C$501,D499,Entrada_Dados_Ano_2012!$BG$264:$BG$501)</f>
        <v>0</v>
      </c>
      <c r="AY499" s="40">
        <f>SUMIF(Entrada_Dados_Ano_2012!$C$264:$C$501,D499,Entrada_Dados_Ano_2012!$BH$264:$BH$501)</f>
        <v>0</v>
      </c>
      <c r="AZ499" s="40">
        <f>SUMIF(Entrada_Dados_Ano_2012!$C$264:$C$501,D499,Entrada_Dados_Ano_2012!$BI$264:$BI$501)</f>
        <v>0</v>
      </c>
      <c r="BA499" s="55"/>
    </row>
    <row r="500" spans="1:53" ht="12.75" customHeight="1" x14ac:dyDescent="0.2">
      <c r="A500" s="123"/>
      <c r="B500" s="124">
        <v>239</v>
      </c>
      <c r="C500" s="121" t="s">
        <v>503</v>
      </c>
      <c r="D500" s="126" t="s">
        <v>276</v>
      </c>
      <c r="E500" s="40">
        <f>SUMIF(Entrada_Dados_Ano_2012!$C$264:$C$501,D500,Entrada_Dados_Ano_2012!$D$264:$D$501)</f>
        <v>0</v>
      </c>
      <c r="F500" s="40">
        <f>SUMIF(Entrada_Dados_Ano_2012!$C$264:$C$501,D500,Entrada_Dados_Ano_2012!$E$264:$E$501)</f>
        <v>28</v>
      </c>
      <c r="G500" s="40">
        <f>SUMIF(Entrada_Dados_Ano_2012!$C$264:$C$501,D500,Entrada_Dados_Ano_2012!$F$264:$F$501)</f>
        <v>0</v>
      </c>
      <c r="H500" s="40">
        <f>SUMIF(Entrada_Dados_Ano_2012!$C$264:$C$501,D500,Entrada_Dados_Ano_2012!$G$264:$G$501)</f>
        <v>0</v>
      </c>
      <c r="I500" s="40">
        <f>SUMIF(Entrada_Dados_Ano_2012!$C$264:$C$501,D500,Entrada_Dados_Ano_2012!$H$264:$H$501)</f>
        <v>32</v>
      </c>
      <c r="J500" s="40">
        <f>SUMIF(Entrada_Dados_Ano_2012!$C$264:$C$501,D500,Entrada_Dados_Ano_2012!$I$264:$I$501)</f>
        <v>0</v>
      </c>
      <c r="K500" s="40">
        <f>SUMIF(Entrada_Dados_Ano_2012!$C$264:$C$501,D500,Entrada_Dados_Ano_2012!$J$264:$J$501)</f>
        <v>0</v>
      </c>
      <c r="L500" s="40">
        <f>SUMIF(Entrada_Dados_Ano_2012!$C$264:$C$501,D500,Entrada_Dados_Ano_2012!$K$264:$K$501)</f>
        <v>0</v>
      </c>
      <c r="M500" s="40">
        <f>SUMIF(Entrada_Dados_Ano_2012!$C$264:$C$501,D500,Entrada_Dados_Ano_2012!$L$264:$L$501)</f>
        <v>0</v>
      </c>
      <c r="N500" s="40">
        <f>SUMIF(Entrada_Dados_Ano_2012!$C$264:$C$501,D500,Entrada_Dados_Ano_2012!$M$264:$M$501)</f>
        <v>0</v>
      </c>
      <c r="O500" s="40">
        <f>SUMIF(Entrada_Dados_Ano_2012!$C$264:$C$501,D500,Entrada_Dados_Ano_2012!$N$264:$N$501)</f>
        <v>0</v>
      </c>
      <c r="P500" s="40">
        <f>SUMIF(Entrada_Dados_Ano_2012!$C$264:$C$501,D500,Entrada_Dados_Ano_2012!$O$264:$O$501)</f>
        <v>0</v>
      </c>
      <c r="Q500" s="40">
        <f>SUMIF(Entrada_Dados_Ano_2012!$C$264:$C$501,D500,Entrada_Dados_Ano_2012!$P$264:$P$501)</f>
        <v>0</v>
      </c>
      <c r="R500" s="40">
        <f>SUMIF(Entrada_Dados_Ano_2012!$C$264:$C$501,D500,Entrada_Dados_Ano_2012!$Q$264:$Q$501)</f>
        <v>0</v>
      </c>
      <c r="S500" s="40">
        <f>SUMIF(Entrada_Dados_Ano_2012!$C$264:$C$501,D500,Entrada_Dados_Ano_2012!$R$264:$R$501)</f>
        <v>0</v>
      </c>
      <c r="T500" s="145">
        <f>SUMIF(Entrada_Dados_Ano_2012!$C$264:$C$501,D500,Entrada_Dados_Ano_2012!$S$264:$S$501)</f>
        <v>0</v>
      </c>
      <c r="U500" s="142">
        <f>SUMIF(Entrada_Dados_Ano_2012!$C$264:$C$501,D500,Entrada_Dados_Ano_2012!$Y$264:$Y$501)</f>
        <v>0</v>
      </c>
      <c r="V500" s="40">
        <f>SUMIF(Entrada_Dados_Ano_2012!$C$264:$C$501,D500,Entrada_Dados_Ano_2012!$Z$264:$Z$501)</f>
        <v>28</v>
      </c>
      <c r="W500" s="40">
        <f>SUMIF(Entrada_Dados_Ano_2012!$C$264:$C$501,D500,Entrada_Dados_Ano_2012!$AA$264:$AA$501)</f>
        <v>0</v>
      </c>
      <c r="X500" s="40">
        <f>SUMIF(Entrada_Dados_Ano_2012!$C$264:$C$501,D500,Entrada_Dados_Ano_2012!$AB$264:$AB$501)</f>
        <v>0</v>
      </c>
      <c r="Y500" s="40">
        <f>SUMIF(Entrada_Dados_Ano_2012!$C$264:$C$501,D500,Entrada_Dados_Ano_2012!$AC$264:$AC$501)</f>
        <v>32</v>
      </c>
      <c r="Z500" s="40">
        <f>SUMIF(Entrada_Dados_Ano_2012!$C$264:$C$501,D500,Entrada_Dados_Ano_2012!$AD$264:$AD$501)</f>
        <v>0</v>
      </c>
      <c r="AA500" s="40">
        <f>SUMIF(Entrada_Dados_Ano_2012!$C$264:$C$501,D500,Entrada_Dados_Ano_2012!$AE$264:$AE$501)</f>
        <v>0</v>
      </c>
      <c r="AB500" s="40">
        <f>SUMIF(Entrada_Dados_Ano_2012!$C$264:$C$501,D500,Entrada_Dados_Ano_2012!$AF$264:$AF$501)</f>
        <v>0</v>
      </c>
      <c r="AC500" s="40">
        <f>SUMIF(Entrada_Dados_Ano_2012!$C$264:$C$501,D500,Entrada_Dados_Ano_2012!$AG$264:$AG$501)</f>
        <v>0</v>
      </c>
      <c r="AD500" s="40">
        <f>SUMIF(Entrada_Dados_Ano_2012!$C$264:$C$501,D500,Entrada_Dados_Ano_2012!$AH$264:$AH$501)</f>
        <v>0</v>
      </c>
      <c r="AE500" s="40">
        <f>SUMIF(Entrada_Dados_Ano_2012!$C$264:$C$501,D500,Entrada_Dados_Ano_2012!$AI$264:$AI$501)</f>
        <v>0</v>
      </c>
      <c r="AF500" s="40">
        <f>SUMIF(Entrada_Dados_Ano_2012!$C$264:$C$501,D500,Entrada_Dados_Ano_2012!$AJ$264:$AJ$501)</f>
        <v>0</v>
      </c>
      <c r="AG500" s="40">
        <f>SUMIF(Entrada_Dados_Ano_2012!$C$264:$C$501,D500,Entrada_Dados_Ano_2012!$AK$264:$AK$501)</f>
        <v>0</v>
      </c>
      <c r="AH500" s="40">
        <f>SUMIF(Entrada_Dados_Ano_2012!$C$264:$C$501,D500,Entrada_Dados_Ano_2012!$AL$264:$AL$501)</f>
        <v>0</v>
      </c>
      <c r="AI500" s="40">
        <f>SUMIF(Entrada_Dados_Ano_2012!$C$264:$C$501,D500,Entrada_Dados_Ano_2012!$AM$264:$AM$501)</f>
        <v>0</v>
      </c>
      <c r="AJ500" s="145">
        <f>SUMIF(Entrada_Dados_Ano_2012!$C$264:$C$501,D500,Entrada_Dados_Ano_2012!$AN$264:$AN$501)</f>
        <v>0</v>
      </c>
      <c r="AK500" s="142">
        <f>SUMIF(Entrada_Dados_Ano_2012!$C$264:$C$501,D500,Entrada_Dados_Ano_2012!$AT$264:$AT$501)</f>
        <v>0</v>
      </c>
      <c r="AL500" s="40">
        <f>SUMIF(Entrada_Dados_Ano_2012!$C$264:$C$501,D500,Entrada_Dados_Ano_2012!$AU$264:$AU$501)</f>
        <v>252</v>
      </c>
      <c r="AM500" s="40">
        <f>SUMIF(Entrada_Dados_Ano_2012!$C$264:$C$501,D500,Entrada_Dados_Ano_2012!$AV$264:$AV$501)</f>
        <v>0</v>
      </c>
      <c r="AN500" s="40">
        <f>SUMIF(Entrada_Dados_Ano_2012!$C$264:$C$501,D500,Entrada_Dados_Ano_2012!$AW$264:$AW$501)</f>
        <v>0</v>
      </c>
      <c r="AO500" s="40">
        <f>SUMIF(Entrada_Dados_Ano_2012!$C$264:$C$501,D500,Entrada_Dados_Ano_2012!$AX$264:$AX$501)</f>
        <v>320</v>
      </c>
      <c r="AP500" s="40">
        <f>SUMIF(Entrada_Dados_Ano_2012!$C$264:$C$501,D500,Entrada_Dados_Ano_2012!$AY$264:$AY$501)</f>
        <v>0</v>
      </c>
      <c r="AQ500" s="40">
        <f>SUMIF(Entrada_Dados_Ano_2012!$C$264:$C$501,D500,Entrada_Dados_Ano_2012!$AZ$264:$AZ$501)</f>
        <v>0</v>
      </c>
      <c r="AR500" s="40">
        <f>SUMIF(Entrada_Dados_Ano_2012!$C$264:$C$501,D500,Entrada_Dados_Ano_2012!$BA$264:$BA$501)</f>
        <v>0</v>
      </c>
      <c r="AS500" s="40">
        <f>SUMIF(Entrada_Dados_Ano_2012!$C$264:$C$501,D500,Entrada_Dados_Ano_2012!$BB$264:$BB$501)</f>
        <v>0</v>
      </c>
      <c r="AT500" s="40">
        <f>SUMIF(Entrada_Dados_Ano_2012!$C$264:$C$501,D500,Entrada_Dados_Ano_2012!$BC$264:$BC$501)</f>
        <v>0</v>
      </c>
      <c r="AU500" s="40">
        <f>SUMIF(Entrada_Dados_Ano_2012!$C$264:$C$501,D500,Entrada_Dados_Ano_2012!$BD$264:$BD$501)</f>
        <v>0</v>
      </c>
      <c r="AV500" s="40">
        <f>SUMIF(Entrada_Dados_Ano_2012!$C$264:$C$501,D500,Entrada_Dados_Ano_2012!$BE$264:$BE$501)</f>
        <v>0</v>
      </c>
      <c r="AW500" s="40">
        <f>SUMIF(Entrada_Dados_Ano_2012!$C$264:$C$501,D500,Entrada_Dados_Ano_2012!$BF$264:$BF$501)</f>
        <v>0</v>
      </c>
      <c r="AX500" s="40">
        <f>SUMIF(Entrada_Dados_Ano_2012!$C$264:$C$501,D500,Entrada_Dados_Ano_2012!$BG$264:$BG$501)</f>
        <v>0</v>
      </c>
      <c r="AY500" s="40">
        <f>SUMIF(Entrada_Dados_Ano_2012!$C$264:$C$501,D500,Entrada_Dados_Ano_2012!$BH$264:$BH$501)</f>
        <v>0</v>
      </c>
      <c r="AZ500" s="40">
        <f>SUMIF(Entrada_Dados_Ano_2012!$C$264:$C$501,D500,Entrada_Dados_Ano_2012!$BI$264:$BI$501)</f>
        <v>0</v>
      </c>
      <c r="BA500" s="55"/>
    </row>
    <row r="501" spans="1:53" ht="12.75" customHeight="1" x14ac:dyDescent="0.2">
      <c r="A501" s="123"/>
      <c r="B501" s="124">
        <v>240</v>
      </c>
      <c r="C501" s="121" t="s">
        <v>504</v>
      </c>
      <c r="D501" s="126" t="s">
        <v>277</v>
      </c>
      <c r="E501" s="40">
        <f>SUMIF(Entrada_Dados_Ano_2012!$C$264:$C$501,D501,Entrada_Dados_Ano_2012!$D$264:$D$501)</f>
        <v>0</v>
      </c>
      <c r="F501" s="40">
        <f>SUMIF(Entrada_Dados_Ano_2012!$C$264:$C$501,D501,Entrada_Dados_Ano_2012!$E$264:$E$501)</f>
        <v>800</v>
      </c>
      <c r="G501" s="40">
        <f>SUMIF(Entrada_Dados_Ano_2012!$C$264:$C$501,D501,Entrada_Dados_Ano_2012!$F$264:$F$501)</f>
        <v>75</v>
      </c>
      <c r="H501" s="40">
        <f>SUMIF(Entrada_Dados_Ano_2012!$C$264:$C$501,D501,Entrada_Dados_Ano_2012!$G$264:$G$501)</f>
        <v>0</v>
      </c>
      <c r="I501" s="40">
        <f>SUMIF(Entrada_Dados_Ano_2012!$C$264:$C$501,D501,Entrada_Dados_Ano_2012!$H$264:$H$501)</f>
        <v>0</v>
      </c>
      <c r="J501" s="40">
        <f>SUMIF(Entrada_Dados_Ano_2012!$C$264:$C$501,D501,Entrada_Dados_Ano_2012!$I$264:$I$501)</f>
        <v>0</v>
      </c>
      <c r="K501" s="40">
        <f>SUMIF(Entrada_Dados_Ano_2012!$C$264:$C$501,D501,Entrada_Dados_Ano_2012!$J$264:$J$501)</f>
        <v>0</v>
      </c>
      <c r="L501" s="40">
        <f>SUMIF(Entrada_Dados_Ano_2012!$C$264:$C$501,D501,Entrada_Dados_Ano_2012!$K$264:$K$501)</f>
        <v>0</v>
      </c>
      <c r="M501" s="40">
        <f>SUMIF(Entrada_Dados_Ano_2012!$C$264:$C$501,D501,Entrada_Dados_Ano_2012!$L$264:$L$501)</f>
        <v>0</v>
      </c>
      <c r="N501" s="40">
        <f>SUMIF(Entrada_Dados_Ano_2012!$C$264:$C$501,D501,Entrada_Dados_Ano_2012!$M$264:$M$501)</f>
        <v>0</v>
      </c>
      <c r="O501" s="40">
        <f>SUMIF(Entrada_Dados_Ano_2012!$C$264:$C$501,D501,Entrada_Dados_Ano_2012!$N$264:$N$501)</f>
        <v>0</v>
      </c>
      <c r="P501" s="40">
        <f>SUMIF(Entrada_Dados_Ano_2012!$C$264:$C$501,D501,Entrada_Dados_Ano_2012!$O$264:$O$501)</f>
        <v>0</v>
      </c>
      <c r="Q501" s="40">
        <f>SUMIF(Entrada_Dados_Ano_2012!$C$264:$C$501,D501,Entrada_Dados_Ano_2012!$P$264:$P$501)</f>
        <v>0</v>
      </c>
      <c r="R501" s="40">
        <f>SUMIF(Entrada_Dados_Ano_2012!$C$264:$C$501,D501,Entrada_Dados_Ano_2012!$Q$264:$Q$501)</f>
        <v>76</v>
      </c>
      <c r="S501" s="40">
        <f>SUMIF(Entrada_Dados_Ano_2012!$C$264:$C$501,D501,Entrada_Dados_Ano_2012!$R$264:$R$501)</f>
        <v>0</v>
      </c>
      <c r="T501" s="145">
        <f>SUMIF(Entrada_Dados_Ano_2012!$C$264:$C$501,D501,Entrada_Dados_Ano_2012!$S$264:$S$501)</f>
        <v>0</v>
      </c>
      <c r="U501" s="142">
        <f>SUMIF(Entrada_Dados_Ano_2012!$C$264:$C$501,D501,Entrada_Dados_Ano_2012!$Y$264:$Y$501)</f>
        <v>0</v>
      </c>
      <c r="V501" s="40">
        <f>SUMIF(Entrada_Dados_Ano_2012!$C$264:$C$501,D501,Entrada_Dados_Ano_2012!$Z$264:$Z$501)</f>
        <v>800</v>
      </c>
      <c r="W501" s="40">
        <f>SUMIF(Entrada_Dados_Ano_2012!$C$264:$C$501,D501,Entrada_Dados_Ano_2012!$AA$264:$AA$501)</f>
        <v>75</v>
      </c>
      <c r="X501" s="40">
        <f>SUMIF(Entrada_Dados_Ano_2012!$C$264:$C$501,D501,Entrada_Dados_Ano_2012!$AB$264:$AB$501)</f>
        <v>0</v>
      </c>
      <c r="Y501" s="40">
        <f>SUMIF(Entrada_Dados_Ano_2012!$C$264:$C$501,D501,Entrada_Dados_Ano_2012!$AC$264:$AC$501)</f>
        <v>0</v>
      </c>
      <c r="Z501" s="40">
        <f>SUMIF(Entrada_Dados_Ano_2012!$C$264:$C$501,D501,Entrada_Dados_Ano_2012!$AD$264:$AD$501)</f>
        <v>0</v>
      </c>
      <c r="AA501" s="40">
        <f>SUMIF(Entrada_Dados_Ano_2012!$C$264:$C$501,D501,Entrada_Dados_Ano_2012!$AE$264:$AE$501)</f>
        <v>0</v>
      </c>
      <c r="AB501" s="40">
        <f>SUMIF(Entrada_Dados_Ano_2012!$C$264:$C$501,D501,Entrada_Dados_Ano_2012!$AF$264:$AF$501)</f>
        <v>0</v>
      </c>
      <c r="AC501" s="40">
        <f>SUMIF(Entrada_Dados_Ano_2012!$C$264:$C$501,D501,Entrada_Dados_Ano_2012!$AG$264:$AG$501)</f>
        <v>0</v>
      </c>
      <c r="AD501" s="40">
        <f>SUMIF(Entrada_Dados_Ano_2012!$C$264:$C$501,D501,Entrada_Dados_Ano_2012!$AH$264:$AH$501)</f>
        <v>0</v>
      </c>
      <c r="AE501" s="40">
        <f>SUMIF(Entrada_Dados_Ano_2012!$C$264:$C$501,D501,Entrada_Dados_Ano_2012!$AI$264:$AI$501)</f>
        <v>0</v>
      </c>
      <c r="AF501" s="40">
        <f>SUMIF(Entrada_Dados_Ano_2012!$C$264:$C$501,D501,Entrada_Dados_Ano_2012!$AJ$264:$AJ$501)</f>
        <v>0</v>
      </c>
      <c r="AG501" s="40">
        <f>SUMIF(Entrada_Dados_Ano_2012!$C$264:$C$501,D501,Entrada_Dados_Ano_2012!$AK$264:$AK$501)</f>
        <v>0</v>
      </c>
      <c r="AH501" s="40">
        <f>SUMIF(Entrada_Dados_Ano_2012!$C$264:$C$501,D501,Entrada_Dados_Ano_2012!$AL$264:$AL$501)</f>
        <v>76</v>
      </c>
      <c r="AI501" s="40">
        <f>SUMIF(Entrada_Dados_Ano_2012!$C$264:$C$501,D501,Entrada_Dados_Ano_2012!$AM$264:$AM$501)</f>
        <v>0</v>
      </c>
      <c r="AJ501" s="145">
        <f>SUMIF(Entrada_Dados_Ano_2012!$C$264:$C$501,D501,Entrada_Dados_Ano_2012!$AN$264:$AN$501)</f>
        <v>0</v>
      </c>
      <c r="AK501" s="142">
        <f>SUMIF(Entrada_Dados_Ano_2012!$C$264:$C$501,D501,Entrada_Dados_Ano_2012!$AT$264:$AT$501)</f>
        <v>0</v>
      </c>
      <c r="AL501" s="40">
        <f>SUMIF(Entrada_Dados_Ano_2012!$C$264:$C$501,D501,Entrada_Dados_Ano_2012!$AU$264:$AU$501)</f>
        <v>14000</v>
      </c>
      <c r="AM501" s="40">
        <f>SUMIF(Entrada_Dados_Ano_2012!$C$264:$C$501,D501,Entrada_Dados_Ano_2012!$AV$264:$AV$501)</f>
        <v>120</v>
      </c>
      <c r="AN501" s="40">
        <f>SUMIF(Entrada_Dados_Ano_2012!$C$264:$C$501,D501,Entrada_Dados_Ano_2012!$AW$264:$AW$501)</f>
        <v>0</v>
      </c>
      <c r="AO501" s="40">
        <f>SUMIF(Entrada_Dados_Ano_2012!$C$264:$C$501,D501,Entrada_Dados_Ano_2012!$AX$264:$AX$501)</f>
        <v>0</v>
      </c>
      <c r="AP501" s="40">
        <f>SUMIF(Entrada_Dados_Ano_2012!$C$264:$C$501,D501,Entrada_Dados_Ano_2012!$AY$264:$AY$501)</f>
        <v>0</v>
      </c>
      <c r="AQ501" s="40">
        <f>SUMIF(Entrada_Dados_Ano_2012!$C$264:$C$501,D501,Entrada_Dados_Ano_2012!$AZ$264:$AZ$501)</f>
        <v>0</v>
      </c>
      <c r="AR501" s="40">
        <f>SUMIF(Entrada_Dados_Ano_2012!$C$264:$C$501,D501,Entrada_Dados_Ano_2012!$BA$264:$BA$501)</f>
        <v>0</v>
      </c>
      <c r="AS501" s="40">
        <f>SUMIF(Entrada_Dados_Ano_2012!$C$264:$C$501,D501,Entrada_Dados_Ano_2012!$BB$264:$BB$501)</f>
        <v>0</v>
      </c>
      <c r="AT501" s="40">
        <f>SUMIF(Entrada_Dados_Ano_2012!$C$264:$C$501,D501,Entrada_Dados_Ano_2012!$BC$264:$BC$501)</f>
        <v>0</v>
      </c>
      <c r="AU501" s="40">
        <f>SUMIF(Entrada_Dados_Ano_2012!$C$264:$C$501,D501,Entrada_Dados_Ano_2012!$BD$264:$BD$501)</f>
        <v>0</v>
      </c>
      <c r="AV501" s="40">
        <f>SUMIF(Entrada_Dados_Ano_2012!$C$264:$C$501,D501,Entrada_Dados_Ano_2012!$BE$264:$BE$501)</f>
        <v>0</v>
      </c>
      <c r="AW501" s="40">
        <f>SUMIF(Entrada_Dados_Ano_2012!$C$264:$C$501,D501,Entrada_Dados_Ano_2012!$BF$264:$BF$501)</f>
        <v>0</v>
      </c>
      <c r="AX501" s="40">
        <f>SUMIF(Entrada_Dados_Ano_2012!$C$264:$C$501,D501,Entrada_Dados_Ano_2012!$BG$264:$BG$501)</f>
        <v>1026</v>
      </c>
      <c r="AY501" s="40">
        <f>SUMIF(Entrada_Dados_Ano_2012!$C$264:$C$501,D501,Entrada_Dados_Ano_2012!$BH$264:$BH$501)</f>
        <v>0</v>
      </c>
      <c r="AZ501" s="40">
        <f>SUMIF(Entrada_Dados_Ano_2012!$C$264:$C$501,D501,Entrada_Dados_Ano_2012!$BI$264:$BI$501)</f>
        <v>0</v>
      </c>
      <c r="BA501" s="55"/>
    </row>
    <row r="502" spans="1:53" ht="12.75" customHeight="1" x14ac:dyDescent="0.2">
      <c r="A502" s="123"/>
      <c r="B502" s="124">
        <v>241</v>
      </c>
      <c r="C502" s="121" t="s">
        <v>505</v>
      </c>
      <c r="D502" s="126" t="s">
        <v>278</v>
      </c>
      <c r="E502" s="40">
        <f>SUMIF(Entrada_Dados_Ano_2012!$C$264:$C$501,D502,Entrada_Dados_Ano_2012!$D$264:$D$501)</f>
        <v>0</v>
      </c>
      <c r="F502" s="40">
        <f>SUMIF(Entrada_Dados_Ano_2012!$C$264:$C$501,D502,Entrada_Dados_Ano_2012!$E$264:$E$501)</f>
        <v>0</v>
      </c>
      <c r="G502" s="40">
        <f>SUMIF(Entrada_Dados_Ano_2012!$C$264:$C$501,D502,Entrada_Dados_Ano_2012!$F$264:$F$501)</f>
        <v>0</v>
      </c>
      <c r="H502" s="40">
        <f>SUMIF(Entrada_Dados_Ano_2012!$C$264:$C$501,D502,Entrada_Dados_Ano_2012!$G$264:$G$501)</f>
        <v>0</v>
      </c>
      <c r="I502" s="40">
        <f>SUMIF(Entrada_Dados_Ano_2012!$C$264:$C$501,D502,Entrada_Dados_Ano_2012!$H$264:$H$501)</f>
        <v>0</v>
      </c>
      <c r="J502" s="40">
        <f>SUMIF(Entrada_Dados_Ano_2012!$C$264:$C$501,D502,Entrada_Dados_Ano_2012!$I$264:$I$501)</f>
        <v>0</v>
      </c>
      <c r="K502" s="40">
        <f>SUMIF(Entrada_Dados_Ano_2012!$C$264:$C$501,D502,Entrada_Dados_Ano_2012!$J$264:$J$501)</f>
        <v>0</v>
      </c>
      <c r="L502" s="40">
        <f>SUMIF(Entrada_Dados_Ano_2012!$C$264:$C$501,D502,Entrada_Dados_Ano_2012!$K$264:$K$501)</f>
        <v>0</v>
      </c>
      <c r="M502" s="40">
        <f>SUMIF(Entrada_Dados_Ano_2012!$C$264:$C$501,D502,Entrada_Dados_Ano_2012!$L$264:$L$501)</f>
        <v>0</v>
      </c>
      <c r="N502" s="40">
        <f>SUMIF(Entrada_Dados_Ano_2012!$C$264:$C$501,D502,Entrada_Dados_Ano_2012!$M$264:$M$501)</f>
        <v>0</v>
      </c>
      <c r="O502" s="40">
        <f>SUMIF(Entrada_Dados_Ano_2012!$C$264:$C$501,D502,Entrada_Dados_Ano_2012!$N$264:$N$501)</f>
        <v>0</v>
      </c>
      <c r="P502" s="40">
        <f>SUMIF(Entrada_Dados_Ano_2012!$C$264:$C$501,D502,Entrada_Dados_Ano_2012!$O$264:$O$501)</f>
        <v>0</v>
      </c>
      <c r="Q502" s="40">
        <f>SUMIF(Entrada_Dados_Ano_2012!$C$264:$C$501,D502,Entrada_Dados_Ano_2012!$P$264:$P$501)</f>
        <v>0</v>
      </c>
      <c r="R502" s="40">
        <f>SUMIF(Entrada_Dados_Ano_2012!$C$264:$C$501,D502,Entrada_Dados_Ano_2012!$Q$264:$Q$501)</f>
        <v>0</v>
      </c>
      <c r="S502" s="40">
        <f>SUMIF(Entrada_Dados_Ano_2012!$C$264:$C$501,D502,Entrada_Dados_Ano_2012!$R$264:$R$501)</f>
        <v>0</v>
      </c>
      <c r="T502" s="145">
        <f>SUMIF(Entrada_Dados_Ano_2012!$C$264:$C$501,D502,Entrada_Dados_Ano_2012!$S$264:$S$501)</f>
        <v>0</v>
      </c>
      <c r="U502" s="142">
        <f>SUMIF(Entrada_Dados_Ano_2012!$C$264:$C$501,D502,Entrada_Dados_Ano_2012!$Y$264:$Y$501)</f>
        <v>0</v>
      </c>
      <c r="V502" s="40">
        <f>SUMIF(Entrada_Dados_Ano_2012!$C$264:$C$501,D502,Entrada_Dados_Ano_2012!$Z$264:$Z$501)</f>
        <v>0</v>
      </c>
      <c r="W502" s="40">
        <f>SUMIF(Entrada_Dados_Ano_2012!$C$264:$C$501,D502,Entrada_Dados_Ano_2012!$AA$264:$AA$501)</f>
        <v>0</v>
      </c>
      <c r="X502" s="40">
        <f>SUMIF(Entrada_Dados_Ano_2012!$C$264:$C$501,D502,Entrada_Dados_Ano_2012!$AB$264:$AB$501)</f>
        <v>0</v>
      </c>
      <c r="Y502" s="40">
        <f>SUMIF(Entrada_Dados_Ano_2012!$C$264:$C$501,D502,Entrada_Dados_Ano_2012!$AC$264:$AC$501)</f>
        <v>0</v>
      </c>
      <c r="Z502" s="40">
        <f>SUMIF(Entrada_Dados_Ano_2012!$C$264:$C$501,D502,Entrada_Dados_Ano_2012!$AD$264:$AD$501)</f>
        <v>0</v>
      </c>
      <c r="AA502" s="40">
        <f>SUMIF(Entrada_Dados_Ano_2012!$C$264:$C$501,D502,Entrada_Dados_Ano_2012!$AE$264:$AE$501)</f>
        <v>0</v>
      </c>
      <c r="AB502" s="40">
        <f>SUMIF(Entrada_Dados_Ano_2012!$C$264:$C$501,D502,Entrada_Dados_Ano_2012!$AF$264:$AF$501)</f>
        <v>0</v>
      </c>
      <c r="AC502" s="40">
        <f>SUMIF(Entrada_Dados_Ano_2012!$C$264:$C$501,D502,Entrada_Dados_Ano_2012!$AG$264:$AG$501)</f>
        <v>0</v>
      </c>
      <c r="AD502" s="40">
        <f>SUMIF(Entrada_Dados_Ano_2012!$C$264:$C$501,D502,Entrada_Dados_Ano_2012!$AH$264:$AH$501)</f>
        <v>0</v>
      </c>
      <c r="AE502" s="40">
        <f>SUMIF(Entrada_Dados_Ano_2012!$C$264:$C$501,D502,Entrada_Dados_Ano_2012!$AI$264:$AI$501)</f>
        <v>0</v>
      </c>
      <c r="AF502" s="40">
        <f>SUMIF(Entrada_Dados_Ano_2012!$C$264:$C$501,D502,Entrada_Dados_Ano_2012!$AJ$264:$AJ$501)</f>
        <v>0</v>
      </c>
      <c r="AG502" s="40">
        <f>SUMIF(Entrada_Dados_Ano_2012!$C$264:$C$501,D502,Entrada_Dados_Ano_2012!$AK$264:$AK$501)</f>
        <v>0</v>
      </c>
      <c r="AH502" s="40">
        <f>SUMIF(Entrada_Dados_Ano_2012!$C$264:$C$501,D502,Entrada_Dados_Ano_2012!$AL$264:$AL$501)</f>
        <v>0</v>
      </c>
      <c r="AI502" s="40">
        <f>SUMIF(Entrada_Dados_Ano_2012!$C$264:$C$501,D502,Entrada_Dados_Ano_2012!$AM$264:$AM$501)</f>
        <v>0</v>
      </c>
      <c r="AJ502" s="145">
        <f>SUMIF(Entrada_Dados_Ano_2012!$C$264:$C$501,D502,Entrada_Dados_Ano_2012!$AN$264:$AN$501)</f>
        <v>0</v>
      </c>
      <c r="AK502" s="142">
        <f>SUMIF(Entrada_Dados_Ano_2012!$C$264:$C$501,D502,Entrada_Dados_Ano_2012!$AT$264:$AT$501)</f>
        <v>0</v>
      </c>
      <c r="AL502" s="40">
        <f>SUMIF(Entrada_Dados_Ano_2012!$C$264:$C$501,D502,Entrada_Dados_Ano_2012!$AU$264:$AU$501)</f>
        <v>0</v>
      </c>
      <c r="AM502" s="40">
        <f>SUMIF(Entrada_Dados_Ano_2012!$C$264:$C$501,D502,Entrada_Dados_Ano_2012!$AV$264:$AV$501)</f>
        <v>0</v>
      </c>
      <c r="AN502" s="40">
        <f>SUMIF(Entrada_Dados_Ano_2012!$C$264:$C$501,D502,Entrada_Dados_Ano_2012!$AW$264:$AW$501)</f>
        <v>0</v>
      </c>
      <c r="AO502" s="40">
        <f>SUMIF(Entrada_Dados_Ano_2012!$C$264:$C$501,D502,Entrada_Dados_Ano_2012!$AX$264:$AX$501)</f>
        <v>0</v>
      </c>
      <c r="AP502" s="40">
        <f>SUMIF(Entrada_Dados_Ano_2012!$C$264:$C$501,D502,Entrada_Dados_Ano_2012!$AY$264:$AY$501)</f>
        <v>0</v>
      </c>
      <c r="AQ502" s="40">
        <f>SUMIF(Entrada_Dados_Ano_2012!$C$264:$C$501,D502,Entrada_Dados_Ano_2012!$AZ$264:$AZ$501)</f>
        <v>0</v>
      </c>
      <c r="AR502" s="40">
        <f>SUMIF(Entrada_Dados_Ano_2012!$C$264:$C$501,D502,Entrada_Dados_Ano_2012!$BA$264:$BA$501)</f>
        <v>0</v>
      </c>
      <c r="AS502" s="40">
        <f>SUMIF(Entrada_Dados_Ano_2012!$C$264:$C$501,D502,Entrada_Dados_Ano_2012!$BB$264:$BB$501)</f>
        <v>0</v>
      </c>
      <c r="AT502" s="40">
        <f>SUMIF(Entrada_Dados_Ano_2012!$C$264:$C$501,D502,Entrada_Dados_Ano_2012!$BC$264:$BC$501)</f>
        <v>0</v>
      </c>
      <c r="AU502" s="40">
        <f>SUMIF(Entrada_Dados_Ano_2012!$C$264:$C$501,D502,Entrada_Dados_Ano_2012!$BD$264:$BD$501)</f>
        <v>0</v>
      </c>
      <c r="AV502" s="40">
        <f>SUMIF(Entrada_Dados_Ano_2012!$C$264:$C$501,D502,Entrada_Dados_Ano_2012!$BE$264:$BE$501)</f>
        <v>0</v>
      </c>
      <c r="AW502" s="40">
        <f>SUMIF(Entrada_Dados_Ano_2012!$C$264:$C$501,D502,Entrada_Dados_Ano_2012!$BF$264:$BF$501)</f>
        <v>0</v>
      </c>
      <c r="AX502" s="40">
        <f>SUMIF(Entrada_Dados_Ano_2012!$C$264:$C$501,D502,Entrada_Dados_Ano_2012!$BG$264:$BG$501)</f>
        <v>0</v>
      </c>
      <c r="AY502" s="40">
        <f>SUMIF(Entrada_Dados_Ano_2012!$C$264:$C$501,D502,Entrada_Dados_Ano_2012!$BH$264:$BH$501)</f>
        <v>0</v>
      </c>
      <c r="AZ502" s="40">
        <f>SUMIF(Entrada_Dados_Ano_2012!$C$264:$C$501,D502,Entrada_Dados_Ano_2012!$BI$264:$BI$501)</f>
        <v>0</v>
      </c>
      <c r="BA502" s="55"/>
    </row>
    <row r="503" spans="1:53" ht="12.75" customHeight="1" x14ac:dyDescent="0.2">
      <c r="A503" s="123"/>
      <c r="B503" s="124">
        <v>242</v>
      </c>
      <c r="C503" s="121" t="s">
        <v>506</v>
      </c>
      <c r="D503" s="126" t="s">
        <v>279</v>
      </c>
      <c r="E503" s="40">
        <f>SUMIF(Entrada_Dados_Ano_2012!$C$264:$C$501,D503,Entrada_Dados_Ano_2012!$D$264:$D$501)</f>
        <v>0</v>
      </c>
      <c r="F503" s="40">
        <f>SUMIF(Entrada_Dados_Ano_2012!$C$264:$C$501,D503,Entrada_Dados_Ano_2012!$E$264:$E$501)</f>
        <v>0</v>
      </c>
      <c r="G503" s="40">
        <f>SUMIF(Entrada_Dados_Ano_2012!$C$264:$C$501,D503,Entrada_Dados_Ano_2012!$F$264:$F$501)</f>
        <v>0</v>
      </c>
      <c r="H503" s="40">
        <f>SUMIF(Entrada_Dados_Ano_2012!$C$264:$C$501,D503,Entrada_Dados_Ano_2012!$G$264:$G$501)</f>
        <v>0</v>
      </c>
      <c r="I503" s="40">
        <f>SUMIF(Entrada_Dados_Ano_2012!$C$264:$C$501,D503,Entrada_Dados_Ano_2012!$H$264:$H$501)</f>
        <v>0</v>
      </c>
      <c r="J503" s="40">
        <f>SUMIF(Entrada_Dados_Ano_2012!$C$264:$C$501,D503,Entrada_Dados_Ano_2012!$I$264:$I$501)</f>
        <v>0</v>
      </c>
      <c r="K503" s="40">
        <f>SUMIF(Entrada_Dados_Ano_2012!$C$264:$C$501,D503,Entrada_Dados_Ano_2012!$J$264:$J$501)</f>
        <v>0</v>
      </c>
      <c r="L503" s="40">
        <f>SUMIF(Entrada_Dados_Ano_2012!$C$264:$C$501,D503,Entrada_Dados_Ano_2012!$K$264:$K$501)</f>
        <v>0</v>
      </c>
      <c r="M503" s="40">
        <f>SUMIF(Entrada_Dados_Ano_2012!$C$264:$C$501,D503,Entrada_Dados_Ano_2012!$L$264:$L$501)</f>
        <v>0</v>
      </c>
      <c r="N503" s="40">
        <f>SUMIF(Entrada_Dados_Ano_2012!$C$264:$C$501,D503,Entrada_Dados_Ano_2012!$M$264:$M$501)</f>
        <v>0</v>
      </c>
      <c r="O503" s="40">
        <f>SUMIF(Entrada_Dados_Ano_2012!$C$264:$C$501,D503,Entrada_Dados_Ano_2012!$N$264:$N$501)</f>
        <v>0</v>
      </c>
      <c r="P503" s="40">
        <f>SUMIF(Entrada_Dados_Ano_2012!$C$264:$C$501,D503,Entrada_Dados_Ano_2012!$O$264:$O$501)</f>
        <v>0</v>
      </c>
      <c r="Q503" s="40">
        <f>SUMIF(Entrada_Dados_Ano_2012!$C$264:$C$501,D503,Entrada_Dados_Ano_2012!$P$264:$P$501)</f>
        <v>0</v>
      </c>
      <c r="R503" s="40">
        <f>SUMIF(Entrada_Dados_Ano_2012!$C$264:$C$501,D503,Entrada_Dados_Ano_2012!$Q$264:$Q$501)</f>
        <v>0</v>
      </c>
      <c r="S503" s="40">
        <f>SUMIF(Entrada_Dados_Ano_2012!$C$264:$C$501,D503,Entrada_Dados_Ano_2012!$R$264:$R$501)</f>
        <v>0</v>
      </c>
      <c r="T503" s="145">
        <f>SUMIF(Entrada_Dados_Ano_2012!$C$264:$C$501,D503,Entrada_Dados_Ano_2012!$S$264:$S$501)</f>
        <v>0</v>
      </c>
      <c r="U503" s="142">
        <f>SUMIF(Entrada_Dados_Ano_2012!$C$264:$C$501,D503,Entrada_Dados_Ano_2012!$Y$264:$Y$501)</f>
        <v>0</v>
      </c>
      <c r="V503" s="40">
        <f>SUMIF(Entrada_Dados_Ano_2012!$C$264:$C$501,D503,Entrada_Dados_Ano_2012!$Z$264:$Z$501)</f>
        <v>0</v>
      </c>
      <c r="W503" s="40">
        <f>SUMIF(Entrada_Dados_Ano_2012!$C$264:$C$501,D503,Entrada_Dados_Ano_2012!$AA$264:$AA$501)</f>
        <v>0</v>
      </c>
      <c r="X503" s="40">
        <f>SUMIF(Entrada_Dados_Ano_2012!$C$264:$C$501,D503,Entrada_Dados_Ano_2012!$AB$264:$AB$501)</f>
        <v>0</v>
      </c>
      <c r="Y503" s="40">
        <f>SUMIF(Entrada_Dados_Ano_2012!$C$264:$C$501,D503,Entrada_Dados_Ano_2012!$AC$264:$AC$501)</f>
        <v>0</v>
      </c>
      <c r="Z503" s="40">
        <f>SUMIF(Entrada_Dados_Ano_2012!$C$264:$C$501,D503,Entrada_Dados_Ano_2012!$AD$264:$AD$501)</f>
        <v>0</v>
      </c>
      <c r="AA503" s="40">
        <f>SUMIF(Entrada_Dados_Ano_2012!$C$264:$C$501,D503,Entrada_Dados_Ano_2012!$AE$264:$AE$501)</f>
        <v>0</v>
      </c>
      <c r="AB503" s="40">
        <f>SUMIF(Entrada_Dados_Ano_2012!$C$264:$C$501,D503,Entrada_Dados_Ano_2012!$AF$264:$AF$501)</f>
        <v>0</v>
      </c>
      <c r="AC503" s="40">
        <f>SUMIF(Entrada_Dados_Ano_2012!$C$264:$C$501,D503,Entrada_Dados_Ano_2012!$AG$264:$AG$501)</f>
        <v>0</v>
      </c>
      <c r="AD503" s="40">
        <f>SUMIF(Entrada_Dados_Ano_2012!$C$264:$C$501,D503,Entrada_Dados_Ano_2012!$AH$264:$AH$501)</f>
        <v>0</v>
      </c>
      <c r="AE503" s="40">
        <f>SUMIF(Entrada_Dados_Ano_2012!$C$264:$C$501,D503,Entrada_Dados_Ano_2012!$AI$264:$AI$501)</f>
        <v>0</v>
      </c>
      <c r="AF503" s="40">
        <f>SUMIF(Entrada_Dados_Ano_2012!$C$264:$C$501,D503,Entrada_Dados_Ano_2012!$AJ$264:$AJ$501)</f>
        <v>0</v>
      </c>
      <c r="AG503" s="40">
        <f>SUMIF(Entrada_Dados_Ano_2012!$C$264:$C$501,D503,Entrada_Dados_Ano_2012!$AK$264:$AK$501)</f>
        <v>0</v>
      </c>
      <c r="AH503" s="40">
        <f>SUMIF(Entrada_Dados_Ano_2012!$C$264:$C$501,D503,Entrada_Dados_Ano_2012!$AL$264:$AL$501)</f>
        <v>0</v>
      </c>
      <c r="AI503" s="40">
        <f>SUMIF(Entrada_Dados_Ano_2012!$C$264:$C$501,D503,Entrada_Dados_Ano_2012!$AM$264:$AM$501)</f>
        <v>0</v>
      </c>
      <c r="AJ503" s="145">
        <f>SUMIF(Entrada_Dados_Ano_2012!$C$264:$C$501,D503,Entrada_Dados_Ano_2012!$AN$264:$AN$501)</f>
        <v>0</v>
      </c>
      <c r="AK503" s="142">
        <f>SUMIF(Entrada_Dados_Ano_2012!$C$264:$C$501,D503,Entrada_Dados_Ano_2012!$AT$264:$AT$501)</f>
        <v>0</v>
      </c>
      <c r="AL503" s="40">
        <f>SUMIF(Entrada_Dados_Ano_2012!$C$264:$C$501,D503,Entrada_Dados_Ano_2012!$AU$264:$AU$501)</f>
        <v>0</v>
      </c>
      <c r="AM503" s="40">
        <f>SUMIF(Entrada_Dados_Ano_2012!$C$264:$C$501,D503,Entrada_Dados_Ano_2012!$AV$264:$AV$501)</f>
        <v>0</v>
      </c>
      <c r="AN503" s="40">
        <f>SUMIF(Entrada_Dados_Ano_2012!$C$264:$C$501,D503,Entrada_Dados_Ano_2012!$AW$264:$AW$501)</f>
        <v>0</v>
      </c>
      <c r="AO503" s="40">
        <f>SUMIF(Entrada_Dados_Ano_2012!$C$264:$C$501,D503,Entrada_Dados_Ano_2012!$AX$264:$AX$501)</f>
        <v>0</v>
      </c>
      <c r="AP503" s="40">
        <f>SUMIF(Entrada_Dados_Ano_2012!$C$264:$C$501,D503,Entrada_Dados_Ano_2012!$AY$264:$AY$501)</f>
        <v>0</v>
      </c>
      <c r="AQ503" s="40">
        <f>SUMIF(Entrada_Dados_Ano_2012!$C$264:$C$501,D503,Entrada_Dados_Ano_2012!$AZ$264:$AZ$501)</f>
        <v>0</v>
      </c>
      <c r="AR503" s="40">
        <f>SUMIF(Entrada_Dados_Ano_2012!$C$264:$C$501,D503,Entrada_Dados_Ano_2012!$BA$264:$BA$501)</f>
        <v>0</v>
      </c>
      <c r="AS503" s="40">
        <f>SUMIF(Entrada_Dados_Ano_2012!$C$264:$C$501,D503,Entrada_Dados_Ano_2012!$BB$264:$BB$501)</f>
        <v>0</v>
      </c>
      <c r="AT503" s="40">
        <f>SUMIF(Entrada_Dados_Ano_2012!$C$264:$C$501,D503,Entrada_Dados_Ano_2012!$BC$264:$BC$501)</f>
        <v>0</v>
      </c>
      <c r="AU503" s="40">
        <f>SUMIF(Entrada_Dados_Ano_2012!$C$264:$C$501,D503,Entrada_Dados_Ano_2012!$BD$264:$BD$501)</f>
        <v>0</v>
      </c>
      <c r="AV503" s="40">
        <f>SUMIF(Entrada_Dados_Ano_2012!$C$264:$C$501,D503,Entrada_Dados_Ano_2012!$BE$264:$BE$501)</f>
        <v>0</v>
      </c>
      <c r="AW503" s="40">
        <f>SUMIF(Entrada_Dados_Ano_2012!$C$264:$C$501,D503,Entrada_Dados_Ano_2012!$BF$264:$BF$501)</f>
        <v>0</v>
      </c>
      <c r="AX503" s="40">
        <f>SUMIF(Entrada_Dados_Ano_2012!$C$264:$C$501,D503,Entrada_Dados_Ano_2012!$BG$264:$BG$501)</f>
        <v>0</v>
      </c>
      <c r="AY503" s="40">
        <f>SUMIF(Entrada_Dados_Ano_2012!$C$264:$C$501,D503,Entrada_Dados_Ano_2012!$BH$264:$BH$501)</f>
        <v>0</v>
      </c>
      <c r="AZ503" s="40">
        <f>SUMIF(Entrada_Dados_Ano_2012!$C$264:$C$501,D503,Entrada_Dados_Ano_2012!$BI$264:$BI$501)</f>
        <v>0</v>
      </c>
      <c r="BA503" s="55"/>
    </row>
    <row r="504" spans="1:53" ht="12.75" customHeight="1" x14ac:dyDescent="0.2">
      <c r="A504" s="123"/>
      <c r="B504" s="124">
        <v>243</v>
      </c>
      <c r="C504" s="121" t="s">
        <v>507</v>
      </c>
      <c r="D504" s="126" t="s">
        <v>280</v>
      </c>
      <c r="E504" s="40">
        <f>SUMIF(Entrada_Dados_Ano_2012!$C$264:$C$501,D504,Entrada_Dados_Ano_2012!$D$264:$D$501)</f>
        <v>0</v>
      </c>
      <c r="F504" s="40">
        <f>SUMIF(Entrada_Dados_Ano_2012!$C$264:$C$501,D504,Entrada_Dados_Ano_2012!$E$264:$E$501)</f>
        <v>0</v>
      </c>
      <c r="G504" s="40">
        <f>SUMIF(Entrada_Dados_Ano_2012!$C$264:$C$501,D504,Entrada_Dados_Ano_2012!$F$264:$F$501)</f>
        <v>0</v>
      </c>
      <c r="H504" s="40">
        <f>SUMIF(Entrada_Dados_Ano_2012!$C$264:$C$501,D504,Entrada_Dados_Ano_2012!$G$264:$G$501)</f>
        <v>0</v>
      </c>
      <c r="I504" s="40">
        <f>SUMIF(Entrada_Dados_Ano_2012!$C$264:$C$501,D504,Entrada_Dados_Ano_2012!$H$264:$H$501)</f>
        <v>0</v>
      </c>
      <c r="J504" s="40">
        <f>SUMIF(Entrada_Dados_Ano_2012!$C$264:$C$501,D504,Entrada_Dados_Ano_2012!$I$264:$I$501)</f>
        <v>0</v>
      </c>
      <c r="K504" s="40">
        <f>SUMIF(Entrada_Dados_Ano_2012!$C$264:$C$501,D504,Entrada_Dados_Ano_2012!$J$264:$J$501)</f>
        <v>0</v>
      </c>
      <c r="L504" s="40">
        <f>SUMIF(Entrada_Dados_Ano_2012!$C$264:$C$501,D504,Entrada_Dados_Ano_2012!$K$264:$K$501)</f>
        <v>8</v>
      </c>
      <c r="M504" s="40">
        <f>SUMIF(Entrada_Dados_Ano_2012!$C$264:$C$501,D504,Entrada_Dados_Ano_2012!$L$264:$L$501)</f>
        <v>0</v>
      </c>
      <c r="N504" s="40">
        <f>SUMIF(Entrada_Dados_Ano_2012!$C$264:$C$501,D504,Entrada_Dados_Ano_2012!$M$264:$M$501)</f>
        <v>0</v>
      </c>
      <c r="O504" s="40">
        <f>SUMIF(Entrada_Dados_Ano_2012!$C$264:$C$501,D504,Entrada_Dados_Ano_2012!$N$264:$N$501)</f>
        <v>0</v>
      </c>
      <c r="P504" s="40">
        <f>SUMIF(Entrada_Dados_Ano_2012!$C$264:$C$501,D504,Entrada_Dados_Ano_2012!$O$264:$O$501)</f>
        <v>0</v>
      </c>
      <c r="Q504" s="40">
        <f>SUMIF(Entrada_Dados_Ano_2012!$C$264:$C$501,D504,Entrada_Dados_Ano_2012!$P$264:$P$501)</f>
        <v>0</v>
      </c>
      <c r="R504" s="40">
        <f>SUMIF(Entrada_Dados_Ano_2012!$C$264:$C$501,D504,Entrada_Dados_Ano_2012!$Q$264:$Q$501)</f>
        <v>0</v>
      </c>
      <c r="S504" s="40">
        <f>SUMIF(Entrada_Dados_Ano_2012!$C$264:$C$501,D504,Entrada_Dados_Ano_2012!$R$264:$R$501)</f>
        <v>0</v>
      </c>
      <c r="T504" s="145">
        <f>SUMIF(Entrada_Dados_Ano_2012!$C$264:$C$501,D504,Entrada_Dados_Ano_2012!$S$264:$S$501)</f>
        <v>0</v>
      </c>
      <c r="U504" s="142">
        <f>SUMIF(Entrada_Dados_Ano_2012!$C$264:$C$501,D504,Entrada_Dados_Ano_2012!$Y$264:$Y$501)</f>
        <v>0</v>
      </c>
      <c r="V504" s="40">
        <f>SUMIF(Entrada_Dados_Ano_2012!$C$264:$C$501,D504,Entrada_Dados_Ano_2012!$Z$264:$Z$501)</f>
        <v>0</v>
      </c>
      <c r="W504" s="40">
        <f>SUMIF(Entrada_Dados_Ano_2012!$C$264:$C$501,D504,Entrada_Dados_Ano_2012!$AA$264:$AA$501)</f>
        <v>0</v>
      </c>
      <c r="X504" s="40">
        <f>SUMIF(Entrada_Dados_Ano_2012!$C$264:$C$501,D504,Entrada_Dados_Ano_2012!$AB$264:$AB$501)</f>
        <v>0</v>
      </c>
      <c r="Y504" s="40">
        <f>SUMIF(Entrada_Dados_Ano_2012!$C$264:$C$501,D504,Entrada_Dados_Ano_2012!$AC$264:$AC$501)</f>
        <v>0</v>
      </c>
      <c r="Z504" s="40">
        <f>SUMIF(Entrada_Dados_Ano_2012!$C$264:$C$501,D504,Entrada_Dados_Ano_2012!$AD$264:$AD$501)</f>
        <v>0</v>
      </c>
      <c r="AA504" s="40">
        <f>SUMIF(Entrada_Dados_Ano_2012!$C$264:$C$501,D504,Entrada_Dados_Ano_2012!$AE$264:$AE$501)</f>
        <v>0</v>
      </c>
      <c r="AB504" s="40">
        <f>SUMIF(Entrada_Dados_Ano_2012!$C$264:$C$501,D504,Entrada_Dados_Ano_2012!$AF$264:$AF$501)</f>
        <v>8</v>
      </c>
      <c r="AC504" s="40">
        <f>SUMIF(Entrada_Dados_Ano_2012!$C$264:$C$501,D504,Entrada_Dados_Ano_2012!$AG$264:$AG$501)</f>
        <v>0</v>
      </c>
      <c r="AD504" s="40">
        <f>SUMIF(Entrada_Dados_Ano_2012!$C$264:$C$501,D504,Entrada_Dados_Ano_2012!$AH$264:$AH$501)</f>
        <v>0</v>
      </c>
      <c r="AE504" s="40">
        <f>SUMIF(Entrada_Dados_Ano_2012!$C$264:$C$501,D504,Entrada_Dados_Ano_2012!$AI$264:$AI$501)</f>
        <v>0</v>
      </c>
      <c r="AF504" s="40">
        <f>SUMIF(Entrada_Dados_Ano_2012!$C$264:$C$501,D504,Entrada_Dados_Ano_2012!$AJ$264:$AJ$501)</f>
        <v>0</v>
      </c>
      <c r="AG504" s="40">
        <f>SUMIF(Entrada_Dados_Ano_2012!$C$264:$C$501,D504,Entrada_Dados_Ano_2012!$AK$264:$AK$501)</f>
        <v>0</v>
      </c>
      <c r="AH504" s="40">
        <f>SUMIF(Entrada_Dados_Ano_2012!$C$264:$C$501,D504,Entrada_Dados_Ano_2012!$AL$264:$AL$501)</f>
        <v>0</v>
      </c>
      <c r="AI504" s="40">
        <f>SUMIF(Entrada_Dados_Ano_2012!$C$264:$C$501,D504,Entrada_Dados_Ano_2012!$AM$264:$AM$501)</f>
        <v>0</v>
      </c>
      <c r="AJ504" s="145">
        <f>SUMIF(Entrada_Dados_Ano_2012!$C$264:$C$501,D504,Entrada_Dados_Ano_2012!$AN$264:$AN$501)</f>
        <v>0</v>
      </c>
      <c r="AK504" s="142">
        <f>SUMIF(Entrada_Dados_Ano_2012!$C$264:$C$501,D504,Entrada_Dados_Ano_2012!$AT$264:$AT$501)</f>
        <v>0</v>
      </c>
      <c r="AL504" s="40">
        <f>SUMIF(Entrada_Dados_Ano_2012!$C$264:$C$501,D504,Entrada_Dados_Ano_2012!$AU$264:$AU$501)</f>
        <v>0</v>
      </c>
      <c r="AM504" s="40">
        <f>SUMIF(Entrada_Dados_Ano_2012!$C$264:$C$501,D504,Entrada_Dados_Ano_2012!$AV$264:$AV$501)</f>
        <v>0</v>
      </c>
      <c r="AN504" s="40">
        <f>SUMIF(Entrada_Dados_Ano_2012!$C$264:$C$501,D504,Entrada_Dados_Ano_2012!$AW$264:$AW$501)</f>
        <v>0</v>
      </c>
      <c r="AO504" s="40">
        <f>SUMIF(Entrada_Dados_Ano_2012!$C$264:$C$501,D504,Entrada_Dados_Ano_2012!$AX$264:$AX$501)</f>
        <v>0</v>
      </c>
      <c r="AP504" s="40">
        <f>SUMIF(Entrada_Dados_Ano_2012!$C$264:$C$501,D504,Entrada_Dados_Ano_2012!$AY$264:$AY$501)</f>
        <v>0</v>
      </c>
      <c r="AQ504" s="40">
        <f>SUMIF(Entrada_Dados_Ano_2012!$C$264:$C$501,D504,Entrada_Dados_Ano_2012!$AZ$264:$AZ$501)</f>
        <v>0</v>
      </c>
      <c r="AR504" s="40">
        <f>SUMIF(Entrada_Dados_Ano_2012!$C$264:$C$501,D504,Entrada_Dados_Ano_2012!$BA$264:$BA$501)</f>
        <v>160</v>
      </c>
      <c r="AS504" s="40">
        <f>SUMIF(Entrada_Dados_Ano_2012!$C$264:$C$501,D504,Entrada_Dados_Ano_2012!$BB$264:$BB$501)</f>
        <v>0</v>
      </c>
      <c r="AT504" s="40">
        <f>SUMIF(Entrada_Dados_Ano_2012!$C$264:$C$501,D504,Entrada_Dados_Ano_2012!$BC$264:$BC$501)</f>
        <v>0</v>
      </c>
      <c r="AU504" s="40">
        <f>SUMIF(Entrada_Dados_Ano_2012!$C$264:$C$501,D504,Entrada_Dados_Ano_2012!$BD$264:$BD$501)</f>
        <v>0</v>
      </c>
      <c r="AV504" s="40">
        <f>SUMIF(Entrada_Dados_Ano_2012!$C$264:$C$501,D504,Entrada_Dados_Ano_2012!$BE$264:$BE$501)</f>
        <v>0</v>
      </c>
      <c r="AW504" s="40">
        <f>SUMIF(Entrada_Dados_Ano_2012!$C$264:$C$501,D504,Entrada_Dados_Ano_2012!$BF$264:$BF$501)</f>
        <v>0</v>
      </c>
      <c r="AX504" s="40">
        <f>SUMIF(Entrada_Dados_Ano_2012!$C$264:$C$501,D504,Entrada_Dados_Ano_2012!$BG$264:$BG$501)</f>
        <v>0</v>
      </c>
      <c r="AY504" s="40">
        <f>SUMIF(Entrada_Dados_Ano_2012!$C$264:$C$501,D504,Entrada_Dados_Ano_2012!$BH$264:$BH$501)</f>
        <v>0</v>
      </c>
      <c r="AZ504" s="40">
        <f>SUMIF(Entrada_Dados_Ano_2012!$C$264:$C$501,D504,Entrada_Dados_Ano_2012!$BI$264:$BI$501)</f>
        <v>0</v>
      </c>
      <c r="BA504" s="55"/>
    </row>
    <row r="505" spans="1:53" ht="12.75" customHeight="1" x14ac:dyDescent="0.2">
      <c r="A505" s="123"/>
      <c r="B505" s="124">
        <v>244</v>
      </c>
      <c r="C505" s="121" t="s">
        <v>508</v>
      </c>
      <c r="D505" s="126" t="s">
        <v>281</v>
      </c>
      <c r="E505" s="40">
        <f>SUMIF(Entrada_Dados_Ano_2012!$C$264:$C$501,D505,Entrada_Dados_Ano_2012!$D$264:$D$501)</f>
        <v>0</v>
      </c>
      <c r="F505" s="40">
        <f>SUMIF(Entrada_Dados_Ano_2012!$C$264:$C$501,D505,Entrada_Dados_Ano_2012!$E$264:$E$501)</f>
        <v>0</v>
      </c>
      <c r="G505" s="40">
        <f>SUMIF(Entrada_Dados_Ano_2012!$C$264:$C$501,D505,Entrada_Dados_Ano_2012!$F$264:$F$501)</f>
        <v>0</v>
      </c>
      <c r="H505" s="40">
        <f>SUMIF(Entrada_Dados_Ano_2012!$C$264:$C$501,D505,Entrada_Dados_Ano_2012!$G$264:$G$501)</f>
        <v>0</v>
      </c>
      <c r="I505" s="40">
        <f>SUMIF(Entrada_Dados_Ano_2012!$C$264:$C$501,D505,Entrada_Dados_Ano_2012!$H$264:$H$501)</f>
        <v>0</v>
      </c>
      <c r="J505" s="40">
        <f>SUMIF(Entrada_Dados_Ano_2012!$C$264:$C$501,D505,Entrada_Dados_Ano_2012!$I$264:$I$501)</f>
        <v>0</v>
      </c>
      <c r="K505" s="40">
        <f>SUMIF(Entrada_Dados_Ano_2012!$C$264:$C$501,D505,Entrada_Dados_Ano_2012!$J$264:$J$501)</f>
        <v>0</v>
      </c>
      <c r="L505" s="40">
        <f>SUMIF(Entrada_Dados_Ano_2012!$C$264:$C$501,D505,Entrada_Dados_Ano_2012!$K$264:$K$501)</f>
        <v>15</v>
      </c>
      <c r="M505" s="40">
        <f>SUMIF(Entrada_Dados_Ano_2012!$C$264:$C$501,D505,Entrada_Dados_Ano_2012!$L$264:$L$501)</f>
        <v>0</v>
      </c>
      <c r="N505" s="40">
        <f>SUMIF(Entrada_Dados_Ano_2012!$C$264:$C$501,D505,Entrada_Dados_Ano_2012!$M$264:$M$501)</f>
        <v>0</v>
      </c>
      <c r="O505" s="40">
        <f>SUMIF(Entrada_Dados_Ano_2012!$C$264:$C$501,D505,Entrada_Dados_Ano_2012!$N$264:$N$501)</f>
        <v>0</v>
      </c>
      <c r="P505" s="40">
        <f>SUMIF(Entrada_Dados_Ano_2012!$C$264:$C$501,D505,Entrada_Dados_Ano_2012!$O$264:$O$501)</f>
        <v>0</v>
      </c>
      <c r="Q505" s="40">
        <f>SUMIF(Entrada_Dados_Ano_2012!$C$264:$C$501,D505,Entrada_Dados_Ano_2012!$P$264:$P$501)</f>
        <v>0</v>
      </c>
      <c r="R505" s="40">
        <f>SUMIF(Entrada_Dados_Ano_2012!$C$264:$C$501,D505,Entrada_Dados_Ano_2012!$Q$264:$Q$501)</f>
        <v>0</v>
      </c>
      <c r="S505" s="40">
        <f>SUMIF(Entrada_Dados_Ano_2012!$C$264:$C$501,D505,Entrada_Dados_Ano_2012!$R$264:$R$501)</f>
        <v>6</v>
      </c>
      <c r="T505" s="145">
        <f>SUMIF(Entrada_Dados_Ano_2012!$C$264:$C$501,D505,Entrada_Dados_Ano_2012!$S$264:$S$501)</f>
        <v>0</v>
      </c>
      <c r="U505" s="142">
        <f>SUMIF(Entrada_Dados_Ano_2012!$C$264:$C$501,D505,Entrada_Dados_Ano_2012!$Y$264:$Y$501)</f>
        <v>0</v>
      </c>
      <c r="V505" s="40">
        <f>SUMIF(Entrada_Dados_Ano_2012!$C$264:$C$501,D505,Entrada_Dados_Ano_2012!$Z$264:$Z$501)</f>
        <v>0</v>
      </c>
      <c r="W505" s="40">
        <f>SUMIF(Entrada_Dados_Ano_2012!$C$264:$C$501,D505,Entrada_Dados_Ano_2012!$AA$264:$AA$501)</f>
        <v>0</v>
      </c>
      <c r="X505" s="40">
        <f>SUMIF(Entrada_Dados_Ano_2012!$C$264:$C$501,D505,Entrada_Dados_Ano_2012!$AB$264:$AB$501)</f>
        <v>0</v>
      </c>
      <c r="Y505" s="40">
        <f>SUMIF(Entrada_Dados_Ano_2012!$C$264:$C$501,D505,Entrada_Dados_Ano_2012!$AC$264:$AC$501)</f>
        <v>0</v>
      </c>
      <c r="Z505" s="40">
        <f>SUMIF(Entrada_Dados_Ano_2012!$C$264:$C$501,D505,Entrada_Dados_Ano_2012!$AD$264:$AD$501)</f>
        <v>0</v>
      </c>
      <c r="AA505" s="40">
        <f>SUMIF(Entrada_Dados_Ano_2012!$C$264:$C$501,D505,Entrada_Dados_Ano_2012!$AE$264:$AE$501)</f>
        <v>0</v>
      </c>
      <c r="AB505" s="40">
        <f>SUMIF(Entrada_Dados_Ano_2012!$C$264:$C$501,D505,Entrada_Dados_Ano_2012!$AF$264:$AF$501)</f>
        <v>15</v>
      </c>
      <c r="AC505" s="40">
        <f>SUMIF(Entrada_Dados_Ano_2012!$C$264:$C$501,D505,Entrada_Dados_Ano_2012!$AG$264:$AG$501)</f>
        <v>0</v>
      </c>
      <c r="AD505" s="40">
        <f>SUMIF(Entrada_Dados_Ano_2012!$C$264:$C$501,D505,Entrada_Dados_Ano_2012!$AH$264:$AH$501)</f>
        <v>0</v>
      </c>
      <c r="AE505" s="40">
        <f>SUMIF(Entrada_Dados_Ano_2012!$C$264:$C$501,D505,Entrada_Dados_Ano_2012!$AI$264:$AI$501)</f>
        <v>0</v>
      </c>
      <c r="AF505" s="40">
        <f>SUMIF(Entrada_Dados_Ano_2012!$C$264:$C$501,D505,Entrada_Dados_Ano_2012!$AJ$264:$AJ$501)</f>
        <v>0</v>
      </c>
      <c r="AG505" s="40">
        <f>SUMIF(Entrada_Dados_Ano_2012!$C$264:$C$501,D505,Entrada_Dados_Ano_2012!$AK$264:$AK$501)</f>
        <v>0</v>
      </c>
      <c r="AH505" s="40">
        <f>SUMIF(Entrada_Dados_Ano_2012!$C$264:$C$501,D505,Entrada_Dados_Ano_2012!$AL$264:$AL$501)</f>
        <v>0</v>
      </c>
      <c r="AI505" s="40">
        <f>SUMIF(Entrada_Dados_Ano_2012!$C$264:$C$501,D505,Entrada_Dados_Ano_2012!$AM$264:$AM$501)</f>
        <v>6</v>
      </c>
      <c r="AJ505" s="145">
        <f>SUMIF(Entrada_Dados_Ano_2012!$C$264:$C$501,D505,Entrada_Dados_Ano_2012!$AN$264:$AN$501)</f>
        <v>0</v>
      </c>
      <c r="AK505" s="142">
        <f>SUMIF(Entrada_Dados_Ano_2012!$C$264:$C$501,D505,Entrada_Dados_Ano_2012!$AT$264:$AT$501)</f>
        <v>0</v>
      </c>
      <c r="AL505" s="40">
        <f>SUMIF(Entrada_Dados_Ano_2012!$C$264:$C$501,D505,Entrada_Dados_Ano_2012!$AU$264:$AU$501)</f>
        <v>0</v>
      </c>
      <c r="AM505" s="40">
        <f>SUMIF(Entrada_Dados_Ano_2012!$C$264:$C$501,D505,Entrada_Dados_Ano_2012!$AV$264:$AV$501)</f>
        <v>0</v>
      </c>
      <c r="AN505" s="40">
        <f>SUMIF(Entrada_Dados_Ano_2012!$C$264:$C$501,D505,Entrada_Dados_Ano_2012!$AW$264:$AW$501)</f>
        <v>0</v>
      </c>
      <c r="AO505" s="40">
        <f>SUMIF(Entrada_Dados_Ano_2012!$C$264:$C$501,D505,Entrada_Dados_Ano_2012!$AX$264:$AX$501)</f>
        <v>0</v>
      </c>
      <c r="AP505" s="40">
        <f>SUMIF(Entrada_Dados_Ano_2012!$C$264:$C$501,D505,Entrada_Dados_Ano_2012!$AY$264:$AY$501)</f>
        <v>0</v>
      </c>
      <c r="AQ505" s="40">
        <f>SUMIF(Entrada_Dados_Ano_2012!$C$264:$C$501,D505,Entrada_Dados_Ano_2012!$AZ$264:$AZ$501)</f>
        <v>0</v>
      </c>
      <c r="AR505" s="40">
        <f>SUMIF(Entrada_Dados_Ano_2012!$C$264:$C$501,D505,Entrada_Dados_Ano_2012!$BA$264:$BA$501)</f>
        <v>240</v>
      </c>
      <c r="AS505" s="40">
        <f>SUMIF(Entrada_Dados_Ano_2012!$C$264:$C$501,D505,Entrada_Dados_Ano_2012!$BB$264:$BB$501)</f>
        <v>0</v>
      </c>
      <c r="AT505" s="40">
        <f>SUMIF(Entrada_Dados_Ano_2012!$C$264:$C$501,D505,Entrada_Dados_Ano_2012!$BC$264:$BC$501)</f>
        <v>0</v>
      </c>
      <c r="AU505" s="40">
        <f>SUMIF(Entrada_Dados_Ano_2012!$C$264:$C$501,D505,Entrada_Dados_Ano_2012!$BD$264:$BD$501)</f>
        <v>0</v>
      </c>
      <c r="AV505" s="40">
        <f>SUMIF(Entrada_Dados_Ano_2012!$C$264:$C$501,D505,Entrada_Dados_Ano_2012!$BE$264:$BE$501)</f>
        <v>0</v>
      </c>
      <c r="AW505" s="40">
        <f>SUMIF(Entrada_Dados_Ano_2012!$C$264:$C$501,D505,Entrada_Dados_Ano_2012!$BF$264:$BF$501)</f>
        <v>0</v>
      </c>
      <c r="AX505" s="40">
        <f>SUMIF(Entrada_Dados_Ano_2012!$C$264:$C$501,D505,Entrada_Dados_Ano_2012!$BG$264:$BG$501)</f>
        <v>0</v>
      </c>
      <c r="AY505" s="40">
        <f>SUMIF(Entrada_Dados_Ano_2012!$C$264:$C$501,D505,Entrada_Dados_Ano_2012!$BH$264:$BH$501)</f>
        <v>120</v>
      </c>
      <c r="AZ505" s="40">
        <f>SUMIF(Entrada_Dados_Ano_2012!$C$264:$C$501,D505,Entrada_Dados_Ano_2012!$BI$264:$BI$501)</f>
        <v>0</v>
      </c>
      <c r="BA505" s="55"/>
    </row>
    <row r="506" spans="1:53" ht="12.75" customHeight="1" x14ac:dyDescent="0.2">
      <c r="A506" s="123"/>
      <c r="B506" s="124">
        <v>245</v>
      </c>
      <c r="C506" s="121" t="s">
        <v>509</v>
      </c>
      <c r="D506" s="126" t="s">
        <v>282</v>
      </c>
      <c r="E506" s="40">
        <f>SUMIF(Entrada_Dados_Ano_2012!$C$264:$C$501,D506,Entrada_Dados_Ano_2012!$D$264:$D$501)</f>
        <v>0</v>
      </c>
      <c r="F506" s="40">
        <f>SUMIF(Entrada_Dados_Ano_2012!$C$264:$C$501,D506,Entrada_Dados_Ano_2012!$E$264:$E$501)</f>
        <v>0</v>
      </c>
      <c r="G506" s="40">
        <f>SUMIF(Entrada_Dados_Ano_2012!$C$264:$C$501,D506,Entrada_Dados_Ano_2012!$F$264:$F$501)</f>
        <v>0</v>
      </c>
      <c r="H506" s="40">
        <f>SUMIF(Entrada_Dados_Ano_2012!$C$264:$C$501,D506,Entrada_Dados_Ano_2012!$G$264:$G$501)</f>
        <v>0</v>
      </c>
      <c r="I506" s="40">
        <f>SUMIF(Entrada_Dados_Ano_2012!$C$264:$C$501,D506,Entrada_Dados_Ano_2012!$H$264:$H$501)</f>
        <v>0</v>
      </c>
      <c r="J506" s="40">
        <f>SUMIF(Entrada_Dados_Ano_2012!$C$264:$C$501,D506,Entrada_Dados_Ano_2012!$I$264:$I$501)</f>
        <v>0</v>
      </c>
      <c r="K506" s="40">
        <f>SUMIF(Entrada_Dados_Ano_2012!$C$264:$C$501,D506,Entrada_Dados_Ano_2012!$J$264:$J$501)</f>
        <v>0</v>
      </c>
      <c r="L506" s="40">
        <f>SUMIF(Entrada_Dados_Ano_2012!$C$264:$C$501,D506,Entrada_Dados_Ano_2012!$K$264:$K$501)</f>
        <v>0</v>
      </c>
      <c r="M506" s="40">
        <f>SUMIF(Entrada_Dados_Ano_2012!$C$264:$C$501,D506,Entrada_Dados_Ano_2012!$L$264:$L$501)</f>
        <v>0</v>
      </c>
      <c r="N506" s="40">
        <f>SUMIF(Entrada_Dados_Ano_2012!$C$264:$C$501,D506,Entrada_Dados_Ano_2012!$M$264:$M$501)</f>
        <v>0</v>
      </c>
      <c r="O506" s="40">
        <f>SUMIF(Entrada_Dados_Ano_2012!$C$264:$C$501,D506,Entrada_Dados_Ano_2012!$N$264:$N$501)</f>
        <v>0</v>
      </c>
      <c r="P506" s="40">
        <f>SUMIF(Entrada_Dados_Ano_2012!$C$264:$C$501,D506,Entrada_Dados_Ano_2012!$O$264:$O$501)</f>
        <v>0</v>
      </c>
      <c r="Q506" s="40">
        <f>SUMIF(Entrada_Dados_Ano_2012!$C$264:$C$501,D506,Entrada_Dados_Ano_2012!$P$264:$P$501)</f>
        <v>0</v>
      </c>
      <c r="R506" s="40">
        <f>SUMIF(Entrada_Dados_Ano_2012!$C$264:$C$501,D506,Entrada_Dados_Ano_2012!$Q$264:$Q$501)</f>
        <v>0</v>
      </c>
      <c r="S506" s="40">
        <f>SUMIF(Entrada_Dados_Ano_2012!$C$264:$C$501,D506,Entrada_Dados_Ano_2012!$R$264:$R$501)</f>
        <v>0</v>
      </c>
      <c r="T506" s="145">
        <f>SUMIF(Entrada_Dados_Ano_2012!$C$264:$C$501,D506,Entrada_Dados_Ano_2012!$S$264:$S$501)</f>
        <v>0</v>
      </c>
      <c r="U506" s="142">
        <f>SUMIF(Entrada_Dados_Ano_2012!$C$264:$C$501,D506,Entrada_Dados_Ano_2012!$Y$264:$Y$501)</f>
        <v>0</v>
      </c>
      <c r="V506" s="40">
        <f>SUMIF(Entrada_Dados_Ano_2012!$C$264:$C$501,D506,Entrada_Dados_Ano_2012!$Z$264:$Z$501)</f>
        <v>0</v>
      </c>
      <c r="W506" s="40">
        <f>SUMIF(Entrada_Dados_Ano_2012!$C$264:$C$501,D506,Entrada_Dados_Ano_2012!$AA$264:$AA$501)</f>
        <v>0</v>
      </c>
      <c r="X506" s="40">
        <f>SUMIF(Entrada_Dados_Ano_2012!$C$264:$C$501,D506,Entrada_Dados_Ano_2012!$AB$264:$AB$501)</f>
        <v>0</v>
      </c>
      <c r="Y506" s="40">
        <f>SUMIF(Entrada_Dados_Ano_2012!$C$264:$C$501,D506,Entrada_Dados_Ano_2012!$AC$264:$AC$501)</f>
        <v>0</v>
      </c>
      <c r="Z506" s="40">
        <f>SUMIF(Entrada_Dados_Ano_2012!$C$264:$C$501,D506,Entrada_Dados_Ano_2012!$AD$264:$AD$501)</f>
        <v>0</v>
      </c>
      <c r="AA506" s="40">
        <f>SUMIF(Entrada_Dados_Ano_2012!$C$264:$C$501,D506,Entrada_Dados_Ano_2012!$AE$264:$AE$501)</f>
        <v>0</v>
      </c>
      <c r="AB506" s="40">
        <f>SUMIF(Entrada_Dados_Ano_2012!$C$264:$C$501,D506,Entrada_Dados_Ano_2012!$AF$264:$AF$501)</f>
        <v>0</v>
      </c>
      <c r="AC506" s="40">
        <f>SUMIF(Entrada_Dados_Ano_2012!$C$264:$C$501,D506,Entrada_Dados_Ano_2012!$AG$264:$AG$501)</f>
        <v>0</v>
      </c>
      <c r="AD506" s="40">
        <f>SUMIF(Entrada_Dados_Ano_2012!$C$264:$C$501,D506,Entrada_Dados_Ano_2012!$AH$264:$AH$501)</f>
        <v>0</v>
      </c>
      <c r="AE506" s="40">
        <f>SUMIF(Entrada_Dados_Ano_2012!$C$264:$C$501,D506,Entrada_Dados_Ano_2012!$AI$264:$AI$501)</f>
        <v>0</v>
      </c>
      <c r="AF506" s="40">
        <f>SUMIF(Entrada_Dados_Ano_2012!$C$264:$C$501,D506,Entrada_Dados_Ano_2012!$AJ$264:$AJ$501)</f>
        <v>0</v>
      </c>
      <c r="AG506" s="40">
        <f>SUMIF(Entrada_Dados_Ano_2012!$C$264:$C$501,D506,Entrada_Dados_Ano_2012!$AK$264:$AK$501)</f>
        <v>0</v>
      </c>
      <c r="AH506" s="40">
        <f>SUMIF(Entrada_Dados_Ano_2012!$C$264:$C$501,D506,Entrada_Dados_Ano_2012!$AL$264:$AL$501)</f>
        <v>0</v>
      </c>
      <c r="AI506" s="40">
        <f>SUMIF(Entrada_Dados_Ano_2012!$C$264:$C$501,D506,Entrada_Dados_Ano_2012!$AM$264:$AM$501)</f>
        <v>0</v>
      </c>
      <c r="AJ506" s="145">
        <f>SUMIF(Entrada_Dados_Ano_2012!$C$264:$C$501,D506,Entrada_Dados_Ano_2012!$AN$264:$AN$501)</f>
        <v>0</v>
      </c>
      <c r="AK506" s="142">
        <f>SUMIF(Entrada_Dados_Ano_2012!$C$264:$C$501,D506,Entrada_Dados_Ano_2012!$AT$264:$AT$501)</f>
        <v>0</v>
      </c>
      <c r="AL506" s="40">
        <f>SUMIF(Entrada_Dados_Ano_2012!$C$264:$C$501,D506,Entrada_Dados_Ano_2012!$AU$264:$AU$501)</f>
        <v>0</v>
      </c>
      <c r="AM506" s="40">
        <f>SUMIF(Entrada_Dados_Ano_2012!$C$264:$C$501,D506,Entrada_Dados_Ano_2012!$AV$264:$AV$501)</f>
        <v>0</v>
      </c>
      <c r="AN506" s="40">
        <f>SUMIF(Entrada_Dados_Ano_2012!$C$264:$C$501,D506,Entrada_Dados_Ano_2012!$AW$264:$AW$501)</f>
        <v>0</v>
      </c>
      <c r="AO506" s="40">
        <f>SUMIF(Entrada_Dados_Ano_2012!$C$264:$C$501,D506,Entrada_Dados_Ano_2012!$AX$264:$AX$501)</f>
        <v>0</v>
      </c>
      <c r="AP506" s="40">
        <f>SUMIF(Entrada_Dados_Ano_2012!$C$264:$C$501,D506,Entrada_Dados_Ano_2012!$AY$264:$AY$501)</f>
        <v>0</v>
      </c>
      <c r="AQ506" s="40">
        <f>SUMIF(Entrada_Dados_Ano_2012!$C$264:$C$501,D506,Entrada_Dados_Ano_2012!$AZ$264:$AZ$501)</f>
        <v>0</v>
      </c>
      <c r="AR506" s="40">
        <f>SUMIF(Entrada_Dados_Ano_2012!$C$264:$C$501,D506,Entrada_Dados_Ano_2012!$BA$264:$BA$501)</f>
        <v>0</v>
      </c>
      <c r="AS506" s="40">
        <f>SUMIF(Entrada_Dados_Ano_2012!$C$264:$C$501,D506,Entrada_Dados_Ano_2012!$BB$264:$BB$501)</f>
        <v>0</v>
      </c>
      <c r="AT506" s="40">
        <f>SUMIF(Entrada_Dados_Ano_2012!$C$264:$C$501,D506,Entrada_Dados_Ano_2012!$BC$264:$BC$501)</f>
        <v>0</v>
      </c>
      <c r="AU506" s="40">
        <f>SUMIF(Entrada_Dados_Ano_2012!$C$264:$C$501,D506,Entrada_Dados_Ano_2012!$BD$264:$BD$501)</f>
        <v>0</v>
      </c>
      <c r="AV506" s="40">
        <f>SUMIF(Entrada_Dados_Ano_2012!$C$264:$C$501,D506,Entrada_Dados_Ano_2012!$BE$264:$BE$501)</f>
        <v>0</v>
      </c>
      <c r="AW506" s="40">
        <f>SUMIF(Entrada_Dados_Ano_2012!$C$264:$C$501,D506,Entrada_Dados_Ano_2012!$BF$264:$BF$501)</f>
        <v>0</v>
      </c>
      <c r="AX506" s="40">
        <f>SUMIF(Entrada_Dados_Ano_2012!$C$264:$C$501,D506,Entrada_Dados_Ano_2012!$BG$264:$BG$501)</f>
        <v>0</v>
      </c>
      <c r="AY506" s="40">
        <f>SUMIF(Entrada_Dados_Ano_2012!$C$264:$C$501,D506,Entrada_Dados_Ano_2012!$BH$264:$BH$501)</f>
        <v>0</v>
      </c>
      <c r="AZ506" s="40">
        <f>SUMIF(Entrada_Dados_Ano_2012!$C$264:$C$501,D506,Entrada_Dados_Ano_2012!$BI$264:$BI$501)</f>
        <v>0</v>
      </c>
      <c r="BA506" s="55"/>
    </row>
    <row r="507" spans="1:53" ht="12.75" customHeight="1" x14ac:dyDescent="0.2">
      <c r="A507" s="123"/>
      <c r="B507" s="124">
        <v>246</v>
      </c>
      <c r="C507" s="121" t="s">
        <v>510</v>
      </c>
      <c r="D507" s="126" t="s">
        <v>283</v>
      </c>
      <c r="E507" s="40">
        <f>SUMIF(Entrada_Dados_Ano_2012!$C$264:$C$501,D507,Entrada_Dados_Ano_2012!$D$264:$D$501)</f>
        <v>0</v>
      </c>
      <c r="F507" s="40">
        <f>SUMIF(Entrada_Dados_Ano_2012!$C$264:$C$501,D507,Entrada_Dados_Ano_2012!$E$264:$E$501)</f>
        <v>15</v>
      </c>
      <c r="G507" s="40">
        <f>SUMIF(Entrada_Dados_Ano_2012!$C$264:$C$501,D507,Entrada_Dados_Ano_2012!$F$264:$F$501)</f>
        <v>0</v>
      </c>
      <c r="H507" s="40">
        <f>SUMIF(Entrada_Dados_Ano_2012!$C$264:$C$501,D507,Entrada_Dados_Ano_2012!$G$264:$G$501)</f>
        <v>6</v>
      </c>
      <c r="I507" s="40">
        <f>SUMIF(Entrada_Dados_Ano_2012!$C$264:$C$501,D507,Entrada_Dados_Ano_2012!$H$264:$H$501)</f>
        <v>125</v>
      </c>
      <c r="J507" s="40">
        <f>SUMIF(Entrada_Dados_Ano_2012!$C$264:$C$501,D507,Entrada_Dados_Ano_2012!$I$264:$I$501)</f>
        <v>0</v>
      </c>
      <c r="K507" s="40">
        <f>SUMIF(Entrada_Dados_Ano_2012!$C$264:$C$501,D507,Entrada_Dados_Ano_2012!$J$264:$J$501)</f>
        <v>0</v>
      </c>
      <c r="L507" s="40">
        <f>SUMIF(Entrada_Dados_Ano_2012!$C$264:$C$501,D507,Entrada_Dados_Ano_2012!$K$264:$K$501)</f>
        <v>0</v>
      </c>
      <c r="M507" s="40">
        <f>SUMIF(Entrada_Dados_Ano_2012!$C$264:$C$501,D507,Entrada_Dados_Ano_2012!$L$264:$L$501)</f>
        <v>0</v>
      </c>
      <c r="N507" s="40">
        <f>SUMIF(Entrada_Dados_Ano_2012!$C$264:$C$501,D507,Entrada_Dados_Ano_2012!$M$264:$M$501)</f>
        <v>0</v>
      </c>
      <c r="O507" s="40">
        <f>SUMIF(Entrada_Dados_Ano_2012!$C$264:$C$501,D507,Entrada_Dados_Ano_2012!$N$264:$N$501)</f>
        <v>0</v>
      </c>
      <c r="P507" s="40">
        <f>SUMIF(Entrada_Dados_Ano_2012!$C$264:$C$501,D507,Entrada_Dados_Ano_2012!$O$264:$O$501)</f>
        <v>0</v>
      </c>
      <c r="Q507" s="40">
        <f>SUMIF(Entrada_Dados_Ano_2012!$C$264:$C$501,D507,Entrada_Dados_Ano_2012!$P$264:$P$501)</f>
        <v>0</v>
      </c>
      <c r="R507" s="40">
        <f>SUMIF(Entrada_Dados_Ano_2012!$C$264:$C$501,D507,Entrada_Dados_Ano_2012!$Q$264:$Q$501)</f>
        <v>0</v>
      </c>
      <c r="S507" s="40">
        <f>SUMIF(Entrada_Dados_Ano_2012!$C$264:$C$501,D507,Entrada_Dados_Ano_2012!$R$264:$R$501)</f>
        <v>0</v>
      </c>
      <c r="T507" s="145">
        <f>SUMIF(Entrada_Dados_Ano_2012!$C$264:$C$501,D507,Entrada_Dados_Ano_2012!$S$264:$S$501)</f>
        <v>0</v>
      </c>
      <c r="U507" s="142">
        <f>SUMIF(Entrada_Dados_Ano_2012!$C$264:$C$501,D507,Entrada_Dados_Ano_2012!$Y$264:$Y$501)</f>
        <v>0</v>
      </c>
      <c r="V507" s="40">
        <f>SUMIF(Entrada_Dados_Ano_2012!$C$264:$C$501,D507,Entrada_Dados_Ano_2012!$Z$264:$Z$501)</f>
        <v>15</v>
      </c>
      <c r="W507" s="40">
        <f>SUMIF(Entrada_Dados_Ano_2012!$C$264:$C$501,D507,Entrada_Dados_Ano_2012!$AA$264:$AA$501)</f>
        <v>0</v>
      </c>
      <c r="X507" s="40">
        <f>SUMIF(Entrada_Dados_Ano_2012!$C$264:$C$501,D507,Entrada_Dados_Ano_2012!$AB$264:$AB$501)</f>
        <v>6</v>
      </c>
      <c r="Y507" s="40">
        <f>SUMIF(Entrada_Dados_Ano_2012!$C$264:$C$501,D507,Entrada_Dados_Ano_2012!$AC$264:$AC$501)</f>
        <v>125</v>
      </c>
      <c r="Z507" s="40">
        <f>SUMIF(Entrada_Dados_Ano_2012!$C$264:$C$501,D507,Entrada_Dados_Ano_2012!$AD$264:$AD$501)</f>
        <v>0</v>
      </c>
      <c r="AA507" s="40">
        <f>SUMIF(Entrada_Dados_Ano_2012!$C$264:$C$501,D507,Entrada_Dados_Ano_2012!$AE$264:$AE$501)</f>
        <v>0</v>
      </c>
      <c r="AB507" s="40">
        <f>SUMIF(Entrada_Dados_Ano_2012!$C$264:$C$501,D507,Entrada_Dados_Ano_2012!$AF$264:$AF$501)</f>
        <v>0</v>
      </c>
      <c r="AC507" s="40">
        <f>SUMIF(Entrada_Dados_Ano_2012!$C$264:$C$501,D507,Entrada_Dados_Ano_2012!$AG$264:$AG$501)</f>
        <v>0</v>
      </c>
      <c r="AD507" s="40">
        <f>SUMIF(Entrada_Dados_Ano_2012!$C$264:$C$501,D507,Entrada_Dados_Ano_2012!$AH$264:$AH$501)</f>
        <v>0</v>
      </c>
      <c r="AE507" s="40">
        <f>SUMIF(Entrada_Dados_Ano_2012!$C$264:$C$501,D507,Entrada_Dados_Ano_2012!$AI$264:$AI$501)</f>
        <v>0</v>
      </c>
      <c r="AF507" s="40">
        <f>SUMIF(Entrada_Dados_Ano_2012!$C$264:$C$501,D507,Entrada_Dados_Ano_2012!$AJ$264:$AJ$501)</f>
        <v>0</v>
      </c>
      <c r="AG507" s="40">
        <f>SUMIF(Entrada_Dados_Ano_2012!$C$264:$C$501,D507,Entrada_Dados_Ano_2012!$AK$264:$AK$501)</f>
        <v>0</v>
      </c>
      <c r="AH507" s="40">
        <f>SUMIF(Entrada_Dados_Ano_2012!$C$264:$C$501,D507,Entrada_Dados_Ano_2012!$AL$264:$AL$501)</f>
        <v>0</v>
      </c>
      <c r="AI507" s="40">
        <f>SUMIF(Entrada_Dados_Ano_2012!$C$264:$C$501,D507,Entrada_Dados_Ano_2012!$AM$264:$AM$501)</f>
        <v>0</v>
      </c>
      <c r="AJ507" s="145">
        <f>SUMIF(Entrada_Dados_Ano_2012!$C$264:$C$501,D507,Entrada_Dados_Ano_2012!$AN$264:$AN$501)</f>
        <v>0</v>
      </c>
      <c r="AK507" s="142">
        <f>SUMIF(Entrada_Dados_Ano_2012!$C$264:$C$501,D507,Entrada_Dados_Ano_2012!$AT$264:$AT$501)</f>
        <v>0</v>
      </c>
      <c r="AL507" s="40">
        <f>SUMIF(Entrada_Dados_Ano_2012!$C$264:$C$501,D507,Entrada_Dados_Ano_2012!$AU$264:$AU$501)</f>
        <v>120</v>
      </c>
      <c r="AM507" s="40">
        <f>SUMIF(Entrada_Dados_Ano_2012!$C$264:$C$501,D507,Entrada_Dados_Ano_2012!$AV$264:$AV$501)</f>
        <v>0</v>
      </c>
      <c r="AN507" s="40">
        <f>SUMIF(Entrada_Dados_Ano_2012!$C$264:$C$501,D507,Entrada_Dados_Ano_2012!$AW$264:$AW$501)</f>
        <v>6</v>
      </c>
      <c r="AO507" s="40">
        <f>SUMIF(Entrada_Dados_Ano_2012!$C$264:$C$501,D507,Entrada_Dados_Ano_2012!$AX$264:$AX$501)</f>
        <v>2500</v>
      </c>
      <c r="AP507" s="40">
        <f>SUMIF(Entrada_Dados_Ano_2012!$C$264:$C$501,D507,Entrada_Dados_Ano_2012!$AY$264:$AY$501)</f>
        <v>0</v>
      </c>
      <c r="AQ507" s="40">
        <f>SUMIF(Entrada_Dados_Ano_2012!$C$264:$C$501,D507,Entrada_Dados_Ano_2012!$AZ$264:$AZ$501)</f>
        <v>0</v>
      </c>
      <c r="AR507" s="40">
        <f>SUMIF(Entrada_Dados_Ano_2012!$C$264:$C$501,D507,Entrada_Dados_Ano_2012!$BA$264:$BA$501)</f>
        <v>0</v>
      </c>
      <c r="AS507" s="40">
        <f>SUMIF(Entrada_Dados_Ano_2012!$C$264:$C$501,D507,Entrada_Dados_Ano_2012!$BB$264:$BB$501)</f>
        <v>0</v>
      </c>
      <c r="AT507" s="40">
        <f>SUMIF(Entrada_Dados_Ano_2012!$C$264:$C$501,D507,Entrada_Dados_Ano_2012!$BC$264:$BC$501)</f>
        <v>0</v>
      </c>
      <c r="AU507" s="40">
        <f>SUMIF(Entrada_Dados_Ano_2012!$C$264:$C$501,D507,Entrada_Dados_Ano_2012!$BD$264:$BD$501)</f>
        <v>0</v>
      </c>
      <c r="AV507" s="40">
        <f>SUMIF(Entrada_Dados_Ano_2012!$C$264:$C$501,D507,Entrada_Dados_Ano_2012!$BE$264:$BE$501)</f>
        <v>0</v>
      </c>
      <c r="AW507" s="40">
        <f>SUMIF(Entrada_Dados_Ano_2012!$C$264:$C$501,D507,Entrada_Dados_Ano_2012!$BF$264:$BF$501)</f>
        <v>0</v>
      </c>
      <c r="AX507" s="40">
        <f>SUMIF(Entrada_Dados_Ano_2012!$C$264:$C$501,D507,Entrada_Dados_Ano_2012!$BG$264:$BG$501)</f>
        <v>0</v>
      </c>
      <c r="AY507" s="40">
        <f>SUMIF(Entrada_Dados_Ano_2012!$C$264:$C$501,D507,Entrada_Dados_Ano_2012!$BH$264:$BH$501)</f>
        <v>0</v>
      </c>
      <c r="AZ507" s="40">
        <f>SUMIF(Entrada_Dados_Ano_2012!$C$264:$C$501,D507,Entrada_Dados_Ano_2012!$BI$264:$BI$501)</f>
        <v>0</v>
      </c>
      <c r="BA507" s="55"/>
    </row>
    <row r="508" spans="1:53" ht="12.75" customHeight="1" thickBot="1" x14ac:dyDescent="0.25">
      <c r="A508" s="123"/>
      <c r="B508" s="127">
        <v>247</v>
      </c>
      <c r="C508" s="121" t="s">
        <v>511</v>
      </c>
      <c r="D508" s="126" t="s">
        <v>284</v>
      </c>
      <c r="E508" s="40">
        <f>SUMIF(Entrada_Dados_Ano_2012!$C$264:$C$501,D508,Entrada_Dados_Ano_2012!$D$264:$D$501)</f>
        <v>0</v>
      </c>
      <c r="F508" s="40">
        <f>SUMIF(Entrada_Dados_Ano_2012!$C$264:$C$501,D508,Entrada_Dados_Ano_2012!$E$264:$E$501)</f>
        <v>220</v>
      </c>
      <c r="G508" s="40">
        <f>SUMIF(Entrada_Dados_Ano_2012!$C$264:$C$501,D508,Entrada_Dados_Ano_2012!$F$264:$F$501)</f>
        <v>1270</v>
      </c>
      <c r="H508" s="40">
        <f>SUMIF(Entrada_Dados_Ano_2012!$C$264:$C$501,D508,Entrada_Dados_Ano_2012!$G$264:$G$501)</f>
        <v>0</v>
      </c>
      <c r="I508" s="40">
        <f>SUMIF(Entrada_Dados_Ano_2012!$C$264:$C$501,D508,Entrada_Dados_Ano_2012!$H$264:$H$501)</f>
        <v>0</v>
      </c>
      <c r="J508" s="40">
        <f>SUMIF(Entrada_Dados_Ano_2012!$C$264:$C$501,D508,Entrada_Dados_Ano_2012!$I$264:$I$501)</f>
        <v>0</v>
      </c>
      <c r="K508" s="40">
        <f>SUMIF(Entrada_Dados_Ano_2012!$C$264:$C$501,D508,Entrada_Dados_Ano_2012!$J$264:$J$501)</f>
        <v>0</v>
      </c>
      <c r="L508" s="40">
        <f>SUMIF(Entrada_Dados_Ano_2012!$C$264:$C$501,D508,Entrada_Dados_Ano_2012!$K$264:$K$501)</f>
        <v>0</v>
      </c>
      <c r="M508" s="40">
        <f>SUMIF(Entrada_Dados_Ano_2012!$C$264:$C$501,D508,Entrada_Dados_Ano_2012!$L$264:$L$501)</f>
        <v>0</v>
      </c>
      <c r="N508" s="40">
        <f>SUMIF(Entrada_Dados_Ano_2012!$C$264:$C$501,D508,Entrada_Dados_Ano_2012!$M$264:$M$501)</f>
        <v>0</v>
      </c>
      <c r="O508" s="40">
        <f>SUMIF(Entrada_Dados_Ano_2012!$C$264:$C$501,D508,Entrada_Dados_Ano_2012!$N$264:$N$501)</f>
        <v>0</v>
      </c>
      <c r="P508" s="40">
        <f>SUMIF(Entrada_Dados_Ano_2012!$C$264:$C$501,D508,Entrada_Dados_Ano_2012!$O$264:$O$501)</f>
        <v>0</v>
      </c>
      <c r="Q508" s="40">
        <f>SUMIF(Entrada_Dados_Ano_2012!$C$264:$C$501,D508,Entrada_Dados_Ano_2012!$P$264:$P$501)</f>
        <v>0</v>
      </c>
      <c r="R508" s="40">
        <f>SUMIF(Entrada_Dados_Ano_2012!$C$264:$C$501,D508,Entrada_Dados_Ano_2012!$Q$264:$Q$501)</f>
        <v>0</v>
      </c>
      <c r="S508" s="40">
        <f>SUMIF(Entrada_Dados_Ano_2012!$C$264:$C$501,D508,Entrada_Dados_Ano_2012!$R$264:$R$501)</f>
        <v>0</v>
      </c>
      <c r="T508" s="145">
        <f>SUMIF(Entrada_Dados_Ano_2012!$C$264:$C$501,D508,Entrada_Dados_Ano_2012!$S$264:$S$501)</f>
        <v>0</v>
      </c>
      <c r="U508" s="142">
        <f>SUMIF(Entrada_Dados_Ano_2012!$C$264:$C$501,D508,Entrada_Dados_Ano_2012!$Y$264:$Y$501)</f>
        <v>0</v>
      </c>
      <c r="V508" s="40">
        <f>SUMIF(Entrada_Dados_Ano_2012!$C$264:$C$501,D508,Entrada_Dados_Ano_2012!$Z$264:$Z$501)</f>
        <v>220</v>
      </c>
      <c r="W508" s="40">
        <f>SUMIF(Entrada_Dados_Ano_2012!$C$264:$C$501,D508,Entrada_Dados_Ano_2012!$AA$264:$AA$501)</f>
        <v>1270</v>
      </c>
      <c r="X508" s="40">
        <f>SUMIF(Entrada_Dados_Ano_2012!$C$264:$C$501,D508,Entrada_Dados_Ano_2012!$AB$264:$AB$501)</f>
        <v>0</v>
      </c>
      <c r="Y508" s="40">
        <f>SUMIF(Entrada_Dados_Ano_2012!$C$264:$C$501,D508,Entrada_Dados_Ano_2012!$AC$264:$AC$501)</f>
        <v>0</v>
      </c>
      <c r="Z508" s="40">
        <f>SUMIF(Entrada_Dados_Ano_2012!$C$264:$C$501,D508,Entrada_Dados_Ano_2012!$AD$264:$AD$501)</f>
        <v>0</v>
      </c>
      <c r="AA508" s="40">
        <f>SUMIF(Entrada_Dados_Ano_2012!$C$264:$C$501,D508,Entrada_Dados_Ano_2012!$AE$264:$AE$501)</f>
        <v>0</v>
      </c>
      <c r="AB508" s="40">
        <f>SUMIF(Entrada_Dados_Ano_2012!$C$264:$C$501,D508,Entrada_Dados_Ano_2012!$AF$264:$AF$501)</f>
        <v>0</v>
      </c>
      <c r="AC508" s="40">
        <f>SUMIF(Entrada_Dados_Ano_2012!$C$264:$C$501,D508,Entrada_Dados_Ano_2012!$AG$264:$AG$501)</f>
        <v>0</v>
      </c>
      <c r="AD508" s="40">
        <f>SUMIF(Entrada_Dados_Ano_2012!$C$264:$C$501,D508,Entrada_Dados_Ano_2012!$AH$264:$AH$501)</f>
        <v>0</v>
      </c>
      <c r="AE508" s="40">
        <f>SUMIF(Entrada_Dados_Ano_2012!$C$264:$C$501,D508,Entrada_Dados_Ano_2012!$AI$264:$AI$501)</f>
        <v>0</v>
      </c>
      <c r="AF508" s="40">
        <f>SUMIF(Entrada_Dados_Ano_2012!$C$264:$C$501,D508,Entrada_Dados_Ano_2012!$AJ$264:$AJ$501)</f>
        <v>0</v>
      </c>
      <c r="AG508" s="40">
        <f>SUMIF(Entrada_Dados_Ano_2012!$C$264:$C$501,D508,Entrada_Dados_Ano_2012!$AK$264:$AK$501)</f>
        <v>0</v>
      </c>
      <c r="AH508" s="40">
        <f>SUMIF(Entrada_Dados_Ano_2012!$C$264:$C$501,D508,Entrada_Dados_Ano_2012!$AL$264:$AL$501)</f>
        <v>0</v>
      </c>
      <c r="AI508" s="40">
        <f>SUMIF(Entrada_Dados_Ano_2012!$C$264:$C$501,D508,Entrada_Dados_Ano_2012!$AM$264:$AM$501)</f>
        <v>0</v>
      </c>
      <c r="AJ508" s="145">
        <f>SUMIF(Entrada_Dados_Ano_2012!$C$264:$C$501,D508,Entrada_Dados_Ano_2012!$AN$264:$AN$501)</f>
        <v>0</v>
      </c>
      <c r="AK508" s="142">
        <f>SUMIF(Entrada_Dados_Ano_2012!$C$264:$C$501,D508,Entrada_Dados_Ano_2012!$AT$264:$AT$501)</f>
        <v>0</v>
      </c>
      <c r="AL508" s="40">
        <f>SUMIF(Entrada_Dados_Ano_2012!$C$264:$C$501,D508,Entrada_Dados_Ano_2012!$AU$264:$AU$501)</f>
        <v>1804</v>
      </c>
      <c r="AM508" s="40">
        <f>SUMIF(Entrada_Dados_Ano_2012!$C$264:$C$501,D508,Entrada_Dados_Ano_2012!$AV$264:$AV$501)</f>
        <v>3175</v>
      </c>
      <c r="AN508" s="40">
        <f>SUMIF(Entrada_Dados_Ano_2012!$C$264:$C$501,D508,Entrada_Dados_Ano_2012!$AW$264:$AW$501)</f>
        <v>0</v>
      </c>
      <c r="AO508" s="40">
        <f>SUMIF(Entrada_Dados_Ano_2012!$C$264:$C$501,D508,Entrada_Dados_Ano_2012!$AX$264:$AX$501)</f>
        <v>0</v>
      </c>
      <c r="AP508" s="40">
        <f>SUMIF(Entrada_Dados_Ano_2012!$C$264:$C$501,D508,Entrada_Dados_Ano_2012!$AY$264:$AY$501)</f>
        <v>0</v>
      </c>
      <c r="AQ508" s="40">
        <f>SUMIF(Entrada_Dados_Ano_2012!$C$264:$C$501,D508,Entrada_Dados_Ano_2012!$AZ$264:$AZ$501)</f>
        <v>0</v>
      </c>
      <c r="AR508" s="40">
        <f>SUMIF(Entrada_Dados_Ano_2012!$C$264:$C$501,D508,Entrada_Dados_Ano_2012!$BA$264:$BA$501)</f>
        <v>0</v>
      </c>
      <c r="AS508" s="40">
        <f>SUMIF(Entrada_Dados_Ano_2012!$C$264:$C$501,D508,Entrada_Dados_Ano_2012!$BB$264:$BB$501)</f>
        <v>0</v>
      </c>
      <c r="AT508" s="40">
        <f>SUMIF(Entrada_Dados_Ano_2012!$C$264:$C$501,D508,Entrada_Dados_Ano_2012!$BC$264:$BC$501)</f>
        <v>0</v>
      </c>
      <c r="AU508" s="40">
        <f>SUMIF(Entrada_Dados_Ano_2012!$C$264:$C$501,D508,Entrada_Dados_Ano_2012!$BD$264:$BD$501)</f>
        <v>0</v>
      </c>
      <c r="AV508" s="40">
        <f>SUMIF(Entrada_Dados_Ano_2012!$C$264:$C$501,D508,Entrada_Dados_Ano_2012!$BE$264:$BE$501)</f>
        <v>0</v>
      </c>
      <c r="AW508" s="40">
        <f>SUMIF(Entrada_Dados_Ano_2012!$C$264:$C$501,D508,Entrada_Dados_Ano_2012!$BF$264:$BF$501)</f>
        <v>0</v>
      </c>
      <c r="AX508" s="40">
        <f>SUMIF(Entrada_Dados_Ano_2012!$C$264:$C$501,D508,Entrada_Dados_Ano_2012!$BG$264:$BG$501)</f>
        <v>0</v>
      </c>
      <c r="AY508" s="40">
        <f>SUMIF(Entrada_Dados_Ano_2012!$C$264:$C$501,D508,Entrada_Dados_Ano_2012!$BH$264:$BH$501)</f>
        <v>0</v>
      </c>
      <c r="AZ508" s="40">
        <f>SUMIF(Entrada_Dados_Ano_2012!$C$264:$C$501,D508,Entrada_Dados_Ano_2012!$BI$264:$BI$501)</f>
        <v>0</v>
      </c>
      <c r="BA508" s="55"/>
    </row>
    <row r="509" spans="1:53" ht="12.75" customHeight="1" thickBot="1" x14ac:dyDescent="0.25">
      <c r="B509" s="42">
        <f>B255</f>
        <v>1</v>
      </c>
      <c r="C509" s="7"/>
      <c r="D509" s="135">
        <f>VLOOKUP($B$509,$B$262:D508,2)</f>
        <v>0</v>
      </c>
      <c r="E509" s="136">
        <f>VLOOKUP($B$509,$B$262:E508,E510)</f>
        <v>26</v>
      </c>
      <c r="F509" s="136">
        <f>VLOOKUP($B$509,$B$262:F508,F510)</f>
        <v>12380</v>
      </c>
      <c r="G509" s="136">
        <f>VLOOKUP($B$509,$B$262:G508,G510)</f>
        <v>5905</v>
      </c>
      <c r="H509" s="136">
        <f>VLOOKUP($B$509,$B$262:H508,H510)</f>
        <v>5599</v>
      </c>
      <c r="I509" s="136">
        <f>VLOOKUP($B$509,$B$262:I508,I510)</f>
        <v>999</v>
      </c>
      <c r="J509" s="136">
        <f>VLOOKUP($B$509,$B$262:J508,J510)</f>
        <v>10</v>
      </c>
      <c r="K509" s="136">
        <f>VLOOKUP($B$509,$B$262:K508,K510)</f>
        <v>184</v>
      </c>
      <c r="L509" s="136">
        <f>VLOOKUP($B$509,$B$262:L508,L510)</f>
        <v>7155</v>
      </c>
      <c r="M509" s="136">
        <f>VLOOKUP($B$509,$B$262:M508,M510)</f>
        <v>504</v>
      </c>
      <c r="N509" s="136">
        <f>VLOOKUP($B$509,$B$262:N508,N510)</f>
        <v>137</v>
      </c>
      <c r="O509" s="136">
        <f>VLOOKUP($B$509,$B$262:O508,O510)</f>
        <v>64</v>
      </c>
      <c r="P509" s="136">
        <f>VLOOKUP($B$509,$B$262:P508,P510)</f>
        <v>362</v>
      </c>
      <c r="Q509" s="136">
        <f>VLOOKUP($B$509,$B$262:Q508,Q510)</f>
        <v>0</v>
      </c>
      <c r="R509" s="136">
        <f>VLOOKUP($B$509,$B$262:R508,R510)</f>
        <v>787</v>
      </c>
      <c r="S509" s="136">
        <f>VLOOKUP($B$509,$B$262:S508,S510)</f>
        <v>921</v>
      </c>
      <c r="T509" s="136">
        <f>VLOOKUP($B$509,$B$262:T508,T510)</f>
        <v>138</v>
      </c>
      <c r="U509" s="136">
        <f>VLOOKUP($B$509,$B$262:U508,U510)</f>
        <v>26</v>
      </c>
      <c r="V509" s="136">
        <f>VLOOKUP($B$509,$B$262:V508,V510)</f>
        <v>12380</v>
      </c>
      <c r="W509" s="136">
        <f>VLOOKUP($B$509,$B$262:W508,W510)</f>
        <v>5905</v>
      </c>
      <c r="X509" s="136">
        <f>VLOOKUP($B$509,$B$262:X508,X510)</f>
        <v>5599</v>
      </c>
      <c r="Y509" s="136">
        <f>VLOOKUP($B$509,$B$262:Y508,Y510)</f>
        <v>999</v>
      </c>
      <c r="Z509" s="136">
        <f>VLOOKUP($B$509,$B$262:Z508,Z510)</f>
        <v>10</v>
      </c>
      <c r="AA509" s="136">
        <f>VLOOKUP($B$509,$B$262:AA508,AA510)</f>
        <v>184</v>
      </c>
      <c r="AB509" s="136">
        <f>VLOOKUP($B$509,$B$262:AB508,AB510)</f>
        <v>7149</v>
      </c>
      <c r="AC509" s="136">
        <f>VLOOKUP($B$509,$B$262:AC508,AC510)</f>
        <v>504</v>
      </c>
      <c r="AD509" s="136">
        <f>VLOOKUP($B$509,$B$262:AD508,AD510)</f>
        <v>137</v>
      </c>
      <c r="AE509" s="136">
        <f>VLOOKUP($B$509,$B$262:AE508,AE510)</f>
        <v>64</v>
      </c>
      <c r="AF509" s="136">
        <f>VLOOKUP($B$509,$B$262:AF508,AF510)</f>
        <v>362</v>
      </c>
      <c r="AG509" s="136">
        <f>VLOOKUP($B$509,$B$262:AG508,AG510)</f>
        <v>0</v>
      </c>
      <c r="AH509" s="136">
        <f>VLOOKUP($B$509,$B$262:AH508,AH510)</f>
        <v>787</v>
      </c>
      <c r="AI509" s="136">
        <f>VLOOKUP($B$509,$B$262:AI508,AI510)</f>
        <v>921</v>
      </c>
      <c r="AJ509" s="136">
        <f>VLOOKUP($B$509,$B$262:AJ508,AJ510)</f>
        <v>138</v>
      </c>
      <c r="AK509" s="136">
        <f>VLOOKUP($B$509,$B$262:AK508,AK510)</f>
        <v>243</v>
      </c>
      <c r="AL509" s="136">
        <f>VLOOKUP($B$509,$B$262:AL508,AL510)</f>
        <v>196701</v>
      </c>
      <c r="AM509" s="136">
        <f>VLOOKUP($B$509,$B$262:AM508,AM510)</f>
        <v>15066</v>
      </c>
      <c r="AN509" s="136">
        <f>VLOOKUP($B$509,$B$262:AN508,AN510)</f>
        <v>14670</v>
      </c>
      <c r="AO509" s="136">
        <f>VLOOKUP($B$509,$B$262:AO508,AO510)</f>
        <v>13513</v>
      </c>
      <c r="AP509" s="136">
        <f>VLOOKUP($B$509,$B$262:AP508,AP510)</f>
        <v>10</v>
      </c>
      <c r="AQ509" s="136">
        <f>VLOOKUP($B$509,$B$262:AQ508,AQ510)</f>
        <v>6307</v>
      </c>
      <c r="AR509" s="136">
        <f>VLOOKUP($B$509,$B$262:AR508,AR510)</f>
        <v>139628</v>
      </c>
      <c r="AS509" s="136">
        <f>VLOOKUP($B$509,$B$262:AS508,AS510)</f>
        <v>6185</v>
      </c>
      <c r="AT509" s="136">
        <f>VLOOKUP($B$509,$B$262:AT508,AT510)</f>
        <v>2926</v>
      </c>
      <c r="AU509" s="136">
        <f>VLOOKUP($B$509,$B$262:AU508,AU510)</f>
        <v>626</v>
      </c>
      <c r="AV509" s="136">
        <f>VLOOKUP($B$509,$B$262:AV508,AV510)</f>
        <v>5338</v>
      </c>
      <c r="AW509" s="136">
        <f>VLOOKUP($B$509,$B$262:AW508,AW510)</f>
        <v>0</v>
      </c>
      <c r="AX509" s="136">
        <f>VLOOKUP($B$509,$B$262:AX508,AX510)</f>
        <v>13944</v>
      </c>
      <c r="AY509" s="136">
        <f>VLOOKUP($B$509,$B$262:AY508,AY510)</f>
        <v>20074</v>
      </c>
      <c r="AZ509" s="136">
        <f>VLOOKUP($B$509,$B$262:AZ508,AZ510)</f>
        <v>3230</v>
      </c>
    </row>
    <row r="510" spans="1:53" ht="12.75" customHeight="1" x14ac:dyDescent="0.2">
      <c r="D510" s="3">
        <v>2</v>
      </c>
      <c r="E510" s="3">
        <v>4</v>
      </c>
      <c r="F510" s="3">
        <v>5</v>
      </c>
      <c r="G510" s="3">
        <v>6</v>
      </c>
      <c r="H510" s="3">
        <v>7</v>
      </c>
      <c r="I510" s="3">
        <v>8</v>
      </c>
      <c r="J510" s="3">
        <v>9</v>
      </c>
      <c r="K510" s="3">
        <v>10</v>
      </c>
      <c r="L510" s="3">
        <v>11</v>
      </c>
      <c r="M510" s="3">
        <v>12</v>
      </c>
      <c r="N510" s="3">
        <v>13</v>
      </c>
      <c r="O510" s="3">
        <v>14</v>
      </c>
      <c r="P510" s="3">
        <v>15</v>
      </c>
      <c r="Q510" s="3">
        <v>16</v>
      </c>
      <c r="R510" s="3">
        <v>17</v>
      </c>
      <c r="S510" s="3">
        <v>18</v>
      </c>
      <c r="T510" s="3">
        <v>19</v>
      </c>
      <c r="U510" s="3">
        <v>20</v>
      </c>
      <c r="V510" s="3">
        <v>21</v>
      </c>
      <c r="W510" s="3">
        <v>22</v>
      </c>
      <c r="X510" s="3">
        <v>23</v>
      </c>
      <c r="Y510" s="3">
        <v>24</v>
      </c>
      <c r="Z510" s="3">
        <v>25</v>
      </c>
      <c r="AA510" s="3">
        <v>26</v>
      </c>
      <c r="AB510" s="3">
        <v>27</v>
      </c>
      <c r="AC510" s="3">
        <v>28</v>
      </c>
      <c r="AD510" s="3">
        <v>29</v>
      </c>
      <c r="AE510" s="3">
        <v>30</v>
      </c>
      <c r="AF510" s="3">
        <v>31</v>
      </c>
      <c r="AG510" s="3">
        <v>32</v>
      </c>
      <c r="AH510" s="3">
        <v>33</v>
      </c>
      <c r="AI510" s="3">
        <v>34</v>
      </c>
      <c r="AJ510" s="3">
        <v>35</v>
      </c>
      <c r="AK510" s="3">
        <v>36</v>
      </c>
      <c r="AL510" s="3">
        <v>37</v>
      </c>
      <c r="AM510" s="3">
        <v>38</v>
      </c>
      <c r="AN510" s="3">
        <v>39</v>
      </c>
      <c r="AO510" s="3">
        <v>40</v>
      </c>
      <c r="AP510" s="3">
        <v>41</v>
      </c>
      <c r="AQ510" s="3">
        <v>42</v>
      </c>
      <c r="AR510" s="3">
        <v>43</v>
      </c>
      <c r="AS510" s="3">
        <v>44</v>
      </c>
      <c r="AT510" s="3">
        <v>45</v>
      </c>
      <c r="AU510" s="3">
        <v>46</v>
      </c>
      <c r="AV510" s="3">
        <v>47</v>
      </c>
      <c r="AW510" s="3">
        <v>48</v>
      </c>
      <c r="AX510" s="3">
        <v>49</v>
      </c>
      <c r="AY510" s="3">
        <v>50</v>
      </c>
      <c r="AZ510" s="3">
        <v>51</v>
      </c>
    </row>
  </sheetData>
  <sheetProtection password="D2FB" sheet="1" objects="1" scenarios="1"/>
  <mergeCells count="1">
    <mergeCell ref="H258:I258"/>
  </mergeCells>
  <phoneticPr fontId="2" type="noConversion"/>
  <pageMargins left="0.39370078740157483" right="0.39370078740157483" top="0.39370078740157483" bottom="0.19685039370078741" header="0.51181102362204722" footer="0.51181102362204722"/>
  <pageSetup paperSize="9" scale="9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Drop Down 4">
              <controlPr defaultSize="0" print="0" autoFill="0" autoLine="0" autoPict="0">
                <anchor moveWithCells="1" sizeWithCells="1">
                  <from>
                    <xdr:col>3</xdr:col>
                    <xdr:colOff>285750</xdr:colOff>
                    <xdr:row>1</xdr:row>
                    <xdr:rowOff>57150</xdr:rowOff>
                  </from>
                  <to>
                    <xdr:col>3</xdr:col>
                    <xdr:colOff>1990725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5" name="Drop Down 5">
              <controlPr defaultSize="0" print="0" autoFill="0" autoLine="0" autoPict="0">
                <anchor moveWithCells="1" sizeWithCells="1">
                  <from>
                    <xdr:col>1</xdr:col>
                    <xdr:colOff>19050</xdr:colOff>
                    <xdr:row>509</xdr:row>
                    <xdr:rowOff>28575</xdr:rowOff>
                  </from>
                  <to>
                    <xdr:col>3</xdr:col>
                    <xdr:colOff>1438275</xdr:colOff>
                    <xdr:row>510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6" name="Drop Down 7">
              <controlPr defaultSize="0" print="0" autoFill="0" autoLine="0" autoPict="0">
                <anchor moveWithCells="1" sizeWithCells="1">
                  <from>
                    <xdr:col>79</xdr:col>
                    <xdr:colOff>304800</xdr:colOff>
                    <xdr:row>3</xdr:row>
                    <xdr:rowOff>152400</xdr:rowOff>
                  </from>
                  <to>
                    <xdr:col>81</xdr:col>
                    <xdr:colOff>342900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7" name="Drop Down 9">
              <controlPr defaultSize="0" print="0" autoFill="0" autoLine="0" autoPict="0">
                <anchor moveWithCells="1" sizeWithCells="1">
                  <from>
                    <xdr:col>3</xdr:col>
                    <xdr:colOff>209550</xdr:colOff>
                    <xdr:row>258</xdr:row>
                    <xdr:rowOff>104775</xdr:rowOff>
                  </from>
                  <to>
                    <xdr:col>3</xdr:col>
                    <xdr:colOff>1914525</xdr:colOff>
                    <xdr:row>259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CF256"/>
  <sheetViews>
    <sheetView topLeftCell="A2" workbookViewId="0">
      <pane ySplit="8" topLeftCell="A10" activePane="bottomLeft" state="frozen"/>
      <selection pane="bottomLeft"/>
    </sheetView>
  </sheetViews>
  <sheetFormatPr defaultRowHeight="12.75" x14ac:dyDescent="0.2"/>
  <cols>
    <col min="1" max="1" width="3.85546875" customWidth="1"/>
    <col min="2" max="2" width="6.7109375" customWidth="1"/>
    <col min="3" max="3" width="30.7109375" customWidth="1"/>
    <col min="4" max="6" width="13.7109375" customWidth="1"/>
    <col min="7" max="7" width="4.7109375" customWidth="1"/>
    <col min="8" max="8" width="6.7109375" customWidth="1"/>
    <col min="9" max="9" width="30.7109375" customWidth="1"/>
    <col min="10" max="12" width="13.7109375" customWidth="1"/>
    <col min="13" max="13" width="4.7109375" customWidth="1"/>
    <col min="14" max="14" width="6.7109375" customWidth="1"/>
    <col min="15" max="15" width="30.7109375" customWidth="1"/>
    <col min="16" max="18" width="13.7109375" customWidth="1"/>
    <col min="19" max="19" width="4.7109375" customWidth="1"/>
    <col min="20" max="20" width="6.7109375" customWidth="1"/>
    <col min="21" max="21" width="30.7109375" customWidth="1"/>
    <col min="22" max="24" width="13.7109375" customWidth="1"/>
    <col min="25" max="25" width="4.7109375" customWidth="1"/>
    <col min="26" max="26" width="6.7109375" customWidth="1"/>
    <col min="27" max="27" width="30.7109375" customWidth="1"/>
    <col min="28" max="30" width="13.7109375" customWidth="1"/>
    <col min="31" max="31" width="4.7109375" customWidth="1"/>
    <col min="32" max="32" width="6.7109375" customWidth="1"/>
    <col min="33" max="33" width="30.7109375" customWidth="1"/>
    <col min="34" max="36" width="13.7109375" customWidth="1"/>
    <col min="37" max="37" width="4.7109375" customWidth="1"/>
    <col min="38" max="38" width="6.7109375" customWidth="1"/>
    <col min="39" max="39" width="30.7109375" customWidth="1"/>
    <col min="40" max="42" width="13.7109375" customWidth="1"/>
    <col min="43" max="43" width="4.7109375" customWidth="1"/>
    <col min="44" max="44" width="6.7109375" customWidth="1"/>
    <col min="45" max="45" width="30.7109375" customWidth="1"/>
    <col min="46" max="48" width="13.7109375" customWidth="1"/>
    <col min="49" max="49" width="4.7109375" customWidth="1"/>
    <col min="50" max="50" width="6.7109375" customWidth="1"/>
    <col min="51" max="51" width="30.7109375" customWidth="1"/>
    <col min="52" max="54" width="13.7109375" customWidth="1"/>
    <col min="55" max="55" width="4.7109375" customWidth="1"/>
    <col min="56" max="56" width="6.7109375" customWidth="1"/>
    <col min="57" max="57" width="30.7109375" customWidth="1"/>
    <col min="58" max="60" width="12.7109375" customWidth="1"/>
    <col min="61" max="61" width="4.7109375" customWidth="1"/>
    <col min="62" max="62" width="6.7109375" customWidth="1"/>
    <col min="63" max="63" width="30.7109375" customWidth="1"/>
    <col min="64" max="66" width="12.7109375" customWidth="1"/>
    <col min="67" max="67" width="4.7109375" customWidth="1"/>
    <col min="68" max="68" width="6.7109375" customWidth="1"/>
    <col min="69" max="69" width="30.7109375" customWidth="1"/>
    <col min="70" max="72" width="12.7109375" customWidth="1"/>
    <col min="73" max="73" width="4.7109375" customWidth="1"/>
    <col min="74" max="74" width="6.7109375" customWidth="1"/>
    <col min="75" max="75" width="30.7109375" customWidth="1"/>
    <col min="76" max="78" width="12.7109375" customWidth="1"/>
    <col min="79" max="79" width="4.7109375" customWidth="1"/>
    <col min="80" max="80" width="6.7109375" customWidth="1"/>
    <col min="81" max="81" width="30.7109375" customWidth="1"/>
    <col min="82" max="84" width="12.7109375" customWidth="1"/>
  </cols>
  <sheetData>
    <row r="2" spans="1:84" x14ac:dyDescent="0.2">
      <c r="C2" s="197" t="s">
        <v>603</v>
      </c>
      <c r="D2" s="197"/>
      <c r="E2" s="197" t="s">
        <v>596</v>
      </c>
      <c r="F2" s="198"/>
      <c r="L2" s="106"/>
    </row>
    <row r="3" spans="1:84" x14ac:dyDescent="0.2">
      <c r="C3" s="199"/>
      <c r="D3" s="200"/>
      <c r="E3" s="199" t="s">
        <v>604</v>
      </c>
      <c r="F3" s="200">
        <v>2015</v>
      </c>
      <c r="G3" s="201"/>
      <c r="L3" s="106"/>
    </row>
    <row r="4" spans="1:84" x14ac:dyDescent="0.2">
      <c r="C4" s="199" t="s">
        <v>604</v>
      </c>
      <c r="D4" s="200">
        <v>2014</v>
      </c>
      <c r="E4" s="199" t="s">
        <v>605</v>
      </c>
      <c r="F4" s="200" t="s">
        <v>606</v>
      </c>
      <c r="G4" s="201"/>
    </row>
    <row r="5" spans="1:84" ht="15.75" x14ac:dyDescent="0.2"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</row>
    <row r="6" spans="1:84" x14ac:dyDescent="0.2">
      <c r="C6" s="29"/>
      <c r="D6" s="29"/>
      <c r="E6" s="29"/>
    </row>
    <row r="7" spans="1:84" ht="15" x14ac:dyDescent="0.2">
      <c r="B7" s="202"/>
      <c r="C7" s="297" t="s">
        <v>536</v>
      </c>
      <c r="D7" s="298"/>
      <c r="E7" s="298"/>
      <c r="F7" s="299"/>
      <c r="I7" s="297" t="s">
        <v>537</v>
      </c>
      <c r="J7" s="298"/>
      <c r="K7" s="298"/>
      <c r="L7" s="299"/>
      <c r="O7" s="297" t="s">
        <v>526</v>
      </c>
      <c r="P7" s="298"/>
      <c r="Q7" s="298"/>
      <c r="R7" s="299"/>
      <c r="U7" s="297" t="s">
        <v>539</v>
      </c>
      <c r="V7" s="298"/>
      <c r="W7" s="298"/>
      <c r="X7" s="299"/>
      <c r="AA7" s="297" t="s">
        <v>528</v>
      </c>
      <c r="AB7" s="298"/>
      <c r="AC7" s="298"/>
      <c r="AD7" s="299"/>
      <c r="AG7" s="297" t="s">
        <v>541</v>
      </c>
      <c r="AH7" s="298"/>
      <c r="AI7" s="298"/>
      <c r="AJ7" s="299"/>
      <c r="AM7" s="297" t="s">
        <v>542</v>
      </c>
      <c r="AN7" s="298"/>
      <c r="AO7" s="298"/>
      <c r="AP7" s="299"/>
      <c r="AS7" s="297" t="s">
        <v>543</v>
      </c>
      <c r="AT7" s="298"/>
      <c r="AU7" s="298"/>
      <c r="AV7" s="299"/>
      <c r="AY7" s="297" t="s">
        <v>544</v>
      </c>
      <c r="AZ7" s="298"/>
      <c r="BA7" s="298"/>
      <c r="BB7" s="299"/>
      <c r="BE7" s="297" t="s">
        <v>545</v>
      </c>
      <c r="BF7" s="298"/>
      <c r="BG7" s="298"/>
      <c r="BH7" s="299"/>
      <c r="BK7" s="297" t="s">
        <v>574</v>
      </c>
      <c r="BL7" s="298"/>
      <c r="BM7" s="298"/>
      <c r="BN7" s="299"/>
      <c r="BQ7" s="297" t="s">
        <v>546</v>
      </c>
      <c r="BR7" s="298"/>
      <c r="BS7" s="298"/>
      <c r="BT7" s="299"/>
      <c r="BW7" s="297" t="s">
        <v>547</v>
      </c>
      <c r="BX7" s="298"/>
      <c r="BY7" s="298"/>
      <c r="BZ7" s="299"/>
      <c r="CC7" s="297"/>
      <c r="CD7" s="298"/>
      <c r="CE7" s="298"/>
      <c r="CF7" s="299"/>
    </row>
    <row r="8" spans="1:84" ht="12.75" customHeight="1" x14ac:dyDescent="0.2">
      <c r="B8" s="204">
        <f>COUNTIF(F10:F255,"&gt;0")</f>
        <v>3</v>
      </c>
      <c r="C8" s="300" t="s">
        <v>9</v>
      </c>
      <c r="D8" s="300" t="s">
        <v>582</v>
      </c>
      <c r="E8" s="300" t="s">
        <v>549</v>
      </c>
      <c r="F8" s="303" t="s">
        <v>609</v>
      </c>
      <c r="G8" s="203"/>
      <c r="H8" s="204">
        <f>COUNTIF(L10:L255,"&gt;0")</f>
        <v>122</v>
      </c>
      <c r="I8" s="300" t="s">
        <v>9</v>
      </c>
      <c r="J8" s="300" t="s">
        <v>582</v>
      </c>
      <c r="K8" s="300" t="s">
        <v>549</v>
      </c>
      <c r="L8" s="303" t="s">
        <v>609</v>
      </c>
      <c r="N8" s="204">
        <f>COUNTIF(R10:R255,"&gt;0")</f>
        <v>45</v>
      </c>
      <c r="O8" s="300" t="s">
        <v>9</v>
      </c>
      <c r="P8" s="300" t="s">
        <v>582</v>
      </c>
      <c r="Q8" s="300" t="s">
        <v>549</v>
      </c>
      <c r="R8" s="303" t="s">
        <v>609</v>
      </c>
      <c r="T8" s="204">
        <f>COUNTIF(X10:X255,"&gt;0")</f>
        <v>35</v>
      </c>
      <c r="U8" s="300" t="s">
        <v>9</v>
      </c>
      <c r="V8" s="300" t="s">
        <v>582</v>
      </c>
      <c r="W8" s="300" t="s">
        <v>549</v>
      </c>
      <c r="X8" s="303" t="s">
        <v>609</v>
      </c>
      <c r="Z8" s="204">
        <f>COUNTIF(AD10:AD255,"&gt;0")</f>
        <v>6</v>
      </c>
      <c r="AA8" s="300" t="s">
        <v>9</v>
      </c>
      <c r="AB8" s="300" t="s">
        <v>582</v>
      </c>
      <c r="AC8" s="300" t="s">
        <v>549</v>
      </c>
      <c r="AD8" s="303" t="s">
        <v>609</v>
      </c>
      <c r="AF8" s="204">
        <f>COUNTIF(AJ10:AJ255,"&gt;0")</f>
        <v>64</v>
      </c>
      <c r="AG8" s="300" t="s">
        <v>9</v>
      </c>
      <c r="AH8" s="300" t="s">
        <v>582</v>
      </c>
      <c r="AI8" s="300" t="s">
        <v>549</v>
      </c>
      <c r="AJ8" s="303" t="s">
        <v>609</v>
      </c>
      <c r="AL8" s="204">
        <f>COUNTIF(AP10:AP255,"&gt;0")</f>
        <v>20</v>
      </c>
      <c r="AM8" s="300" t="s">
        <v>9</v>
      </c>
      <c r="AN8" s="300" t="s">
        <v>582</v>
      </c>
      <c r="AO8" s="300" t="s">
        <v>549</v>
      </c>
      <c r="AP8" s="303" t="s">
        <v>609</v>
      </c>
      <c r="AR8" s="204">
        <f>COUNTIF(AV10:AV255,"&gt;0")</f>
        <v>4</v>
      </c>
      <c r="AS8" s="300" t="s">
        <v>9</v>
      </c>
      <c r="AT8" s="300" t="s">
        <v>582</v>
      </c>
      <c r="AU8" s="300" t="s">
        <v>549</v>
      </c>
      <c r="AV8" s="303" t="s">
        <v>609</v>
      </c>
      <c r="AX8" s="204">
        <f>COUNTIF(BB10:BB255,"&gt;0")</f>
        <v>6</v>
      </c>
      <c r="AY8" s="300" t="s">
        <v>9</v>
      </c>
      <c r="AZ8" s="300" t="s">
        <v>582</v>
      </c>
      <c r="BA8" s="300" t="s">
        <v>549</v>
      </c>
      <c r="BB8" s="303" t="s">
        <v>609</v>
      </c>
      <c r="BD8" s="204">
        <f>COUNTIF(BH10:BH255,"&gt;0")</f>
        <v>13</v>
      </c>
      <c r="BE8" s="300" t="s">
        <v>9</v>
      </c>
      <c r="BF8" s="300" t="s">
        <v>582</v>
      </c>
      <c r="BG8" s="300" t="s">
        <v>549</v>
      </c>
      <c r="BH8" s="303" t="s">
        <v>609</v>
      </c>
      <c r="BJ8" s="204">
        <f>COUNTIF(BN10:BN255,"&gt;0")</f>
        <v>19</v>
      </c>
      <c r="BK8" s="300" t="s">
        <v>9</v>
      </c>
      <c r="BL8" s="300" t="s">
        <v>582</v>
      </c>
      <c r="BM8" s="300" t="s">
        <v>549</v>
      </c>
      <c r="BN8" s="303" t="s">
        <v>609</v>
      </c>
      <c r="BP8" s="204">
        <f>COUNTIF(BT10:BT255,"&gt;0")</f>
        <v>28</v>
      </c>
      <c r="BQ8" s="300" t="s">
        <v>9</v>
      </c>
      <c r="BR8" s="300" t="s">
        <v>582</v>
      </c>
      <c r="BS8" s="300" t="s">
        <v>549</v>
      </c>
      <c r="BT8" s="303" t="s">
        <v>609</v>
      </c>
      <c r="BV8" s="204">
        <f>COUNTIF(BZ10:BZ255,"&gt;0")</f>
        <v>12</v>
      </c>
      <c r="BW8" s="300" t="s">
        <v>9</v>
      </c>
      <c r="BX8" s="300" t="s">
        <v>582</v>
      </c>
      <c r="BY8" s="300" t="s">
        <v>549</v>
      </c>
      <c r="BZ8" s="303" t="s">
        <v>609</v>
      </c>
      <c r="CB8" s="204">
        <f>COUNTIF(CF10:CF255,"&gt;0")</f>
        <v>0</v>
      </c>
      <c r="CC8" s="300" t="s">
        <v>9</v>
      </c>
      <c r="CD8" s="300" t="s">
        <v>582</v>
      </c>
      <c r="CE8" s="300" t="s">
        <v>549</v>
      </c>
      <c r="CF8" s="303" t="s">
        <v>609</v>
      </c>
    </row>
    <row r="9" spans="1:84" x14ac:dyDescent="0.2">
      <c r="B9" s="205" t="s">
        <v>607</v>
      </c>
      <c r="C9" s="302"/>
      <c r="D9" s="301"/>
      <c r="E9" s="301"/>
      <c r="F9" s="304"/>
      <c r="G9" s="203"/>
      <c r="H9" s="206" t="s">
        <v>607</v>
      </c>
      <c r="I9" s="302"/>
      <c r="J9" s="301"/>
      <c r="K9" s="301"/>
      <c r="L9" s="304"/>
      <c r="N9" s="206" t="s">
        <v>607</v>
      </c>
      <c r="O9" s="302"/>
      <c r="P9" s="301"/>
      <c r="Q9" s="301"/>
      <c r="R9" s="304"/>
      <c r="T9" s="206" t="s">
        <v>607</v>
      </c>
      <c r="U9" s="302"/>
      <c r="V9" s="301"/>
      <c r="W9" s="301"/>
      <c r="X9" s="304"/>
      <c r="Z9" s="206" t="s">
        <v>607</v>
      </c>
      <c r="AA9" s="302"/>
      <c r="AB9" s="301"/>
      <c r="AC9" s="301"/>
      <c r="AD9" s="304"/>
      <c r="AF9" s="206" t="s">
        <v>607</v>
      </c>
      <c r="AG9" s="302"/>
      <c r="AH9" s="301"/>
      <c r="AI9" s="301"/>
      <c r="AJ9" s="304"/>
      <c r="AL9" s="206" t="s">
        <v>607</v>
      </c>
      <c r="AM9" s="302"/>
      <c r="AN9" s="301"/>
      <c r="AO9" s="301"/>
      <c r="AP9" s="304"/>
      <c r="AR9" s="206" t="s">
        <v>607</v>
      </c>
      <c r="AS9" s="302"/>
      <c r="AT9" s="301"/>
      <c r="AU9" s="301"/>
      <c r="AV9" s="304"/>
      <c r="AX9" s="206" t="s">
        <v>607</v>
      </c>
      <c r="AY9" s="302"/>
      <c r="AZ9" s="301"/>
      <c r="BA9" s="301"/>
      <c r="BB9" s="304"/>
      <c r="BD9" s="206" t="s">
        <v>607</v>
      </c>
      <c r="BE9" s="302"/>
      <c r="BF9" s="301"/>
      <c r="BG9" s="301"/>
      <c r="BH9" s="304"/>
      <c r="BJ9" s="206" t="s">
        <v>607</v>
      </c>
      <c r="BK9" s="302"/>
      <c r="BL9" s="301"/>
      <c r="BM9" s="301"/>
      <c r="BN9" s="304"/>
      <c r="BP9" s="206" t="s">
        <v>607</v>
      </c>
      <c r="BQ9" s="302"/>
      <c r="BR9" s="301"/>
      <c r="BS9" s="301"/>
      <c r="BT9" s="304"/>
      <c r="BV9" s="206" t="s">
        <v>607</v>
      </c>
      <c r="BW9" s="302"/>
      <c r="BX9" s="301"/>
      <c r="BY9" s="301"/>
      <c r="BZ9" s="304"/>
      <c r="CB9" s="206" t="s">
        <v>607</v>
      </c>
      <c r="CC9" s="302"/>
      <c r="CD9" s="301"/>
      <c r="CE9" s="301"/>
      <c r="CF9" s="304"/>
    </row>
    <row r="10" spans="1:84" x14ac:dyDescent="0.2">
      <c r="A10" s="214"/>
      <c r="B10" s="207">
        <v>1</v>
      </c>
      <c r="C10" s="208" t="s">
        <v>23</v>
      </c>
      <c r="D10" s="216">
        <f>SUMIFS(Tab_Dados!$E$263:$E$508,Tab_Dados!$C$263:$C$508,C10)</f>
        <v>10</v>
      </c>
      <c r="E10" s="216">
        <f>SUMIFS(Tab_Dados!$U$263:$U$508,Tab_Dados!$C$263:$C$508,C10)</f>
        <v>10</v>
      </c>
      <c r="F10" s="209">
        <f>SUMIFS(Tab_Dados!$AK$263:$AK$508,Tab_Dados!$C$263:$C$508,C10)</f>
        <v>90</v>
      </c>
      <c r="G10" s="203"/>
      <c r="H10" s="207">
        <v>1</v>
      </c>
      <c r="I10" s="208" t="s">
        <v>299</v>
      </c>
      <c r="J10" s="216">
        <f>SUMIFS(Tab_Dados!$F$263:$F$508,Tab_Dados!$C$263:$C$508,I10)</f>
        <v>950</v>
      </c>
      <c r="K10" s="216">
        <f>SUMIFS(Tab_Dados!$V$263:$V$508,Tab_Dados!$C$263:$C$508,I10)</f>
        <v>950</v>
      </c>
      <c r="L10" s="209">
        <f>SUMIFS(Tab_Dados!$AL$263:$AL$508,Tab_Dados!$C$263:$C$508,I10)</f>
        <v>20900</v>
      </c>
      <c r="N10" s="207">
        <v>1</v>
      </c>
      <c r="O10" s="208" t="s">
        <v>325</v>
      </c>
      <c r="P10" s="216">
        <f>SUMIFS(Tab_Dados!$H$263:$H$508,Tab_Dados!$C$263:$C$508,O10)</f>
        <v>880</v>
      </c>
      <c r="Q10" s="216">
        <f>SUMIFS(Tab_Dados!$X$263:$X$508,Tab_Dados!$C$263:$C$508,O10)</f>
        <v>880</v>
      </c>
      <c r="R10" s="209">
        <f>SUMIFS(Tab_Dados!$AN$263:$AN$508,Tab_Dados!$C$263:$C$508,O10)</f>
        <v>2732</v>
      </c>
      <c r="T10" s="207">
        <v>1</v>
      </c>
      <c r="U10" s="208" t="s">
        <v>510</v>
      </c>
      <c r="V10" s="216">
        <f>SUMIFS(Tab_Dados!$I$263:$I$508,Tab_Dados!$C$263:$C$508,U10)</f>
        <v>125</v>
      </c>
      <c r="W10" s="216">
        <f>SUMIFS(Tab_Dados!$Y$263:$Y$508,Tab_Dados!$C$263:$C$508,U10)</f>
        <v>125</v>
      </c>
      <c r="X10" s="209">
        <f>SUMIFS(Tab_Dados!$AO$263:$AO$508,Tab_Dados!$C$263:$C$508,U10)</f>
        <v>2500</v>
      </c>
      <c r="Z10" s="207">
        <v>1</v>
      </c>
      <c r="AA10" s="208" t="s">
        <v>22</v>
      </c>
      <c r="AB10" s="216">
        <f>SUMIFS(Tab_Dados!$K$263:$K$508,Tab_Dados!$C$263:$C$508,AA10)</f>
        <v>100</v>
      </c>
      <c r="AC10" s="216">
        <f>SUMIFS(Tab_Dados!$AA$263:$AA$508,Tab_Dados!$C$263:$C$508,AA10)</f>
        <v>100</v>
      </c>
      <c r="AD10" s="209">
        <f>SUMIFS(Tab_Dados!$AQ$263:$AQ$508,Tab_Dados!$C$263:$C$508,AA10)</f>
        <v>4000</v>
      </c>
      <c r="AF10" s="207">
        <v>1</v>
      </c>
      <c r="AG10" s="208" t="s">
        <v>18</v>
      </c>
      <c r="AH10" s="216">
        <f>SUMIFS(Tab_Dados!$L$263:$L$508,Tab_Dados!$C$263:$C$508,AG10)</f>
        <v>1150</v>
      </c>
      <c r="AI10" s="216">
        <f>SUMIFS(Tab_Dados!$AB$263:$AB$508,Tab_Dados!$C$263:$C$508,AG10)</f>
        <v>1150</v>
      </c>
      <c r="AJ10" s="209">
        <f>SUMIFS(Tab_Dados!$AR$263:$AR$508,Tab_Dados!$C$263:$C$508,AG10)</f>
        <v>28500</v>
      </c>
      <c r="AL10" s="207">
        <v>1</v>
      </c>
      <c r="AM10" s="208" t="s">
        <v>53</v>
      </c>
      <c r="AN10" s="216">
        <f>SUMIFS(Tab_Dados!$M$263:$M$508,Tab_Dados!$C$263:$C$508,AM10)</f>
        <v>210</v>
      </c>
      <c r="AO10" s="216">
        <f>SUMIFS(Tab_Dados!$AC$263:$AC$508,Tab_Dados!$C$263:$C$508,AM10)</f>
        <v>210</v>
      </c>
      <c r="AP10" s="209">
        <f>SUMIFS(Tab_Dados!$AS$263:$AS$508,Tab_Dados!$C$263:$C$508,AM10)</f>
        <v>2049</v>
      </c>
      <c r="AR10" s="207">
        <v>1</v>
      </c>
      <c r="AS10" s="208" t="s">
        <v>423</v>
      </c>
      <c r="AT10" s="216">
        <f>SUMIFS(Tab_Dados!$N$263:$N$508,Tab_Dados!$C$263:$C$508,AS10)</f>
        <v>100</v>
      </c>
      <c r="AU10" s="216">
        <f>SUMIFS(Tab_Dados!$AD$263:$AD$508,Tab_Dados!$C$263:$C$508,AS10)</f>
        <v>100</v>
      </c>
      <c r="AV10" s="209">
        <f>SUMIFS(Tab_Dados!$AT$263:$AT$508,Tab_Dados!$C$263:$C$508,AS10)</f>
        <v>2000</v>
      </c>
      <c r="AX10" s="207">
        <v>1</v>
      </c>
      <c r="AY10" s="208" t="s">
        <v>22</v>
      </c>
      <c r="AZ10" s="216">
        <f>SUMIFS(Tab_Dados!$O$263:$O$508,Tab_Dados!$C$263:$C$508,AY10)</f>
        <v>25</v>
      </c>
      <c r="BA10" s="216">
        <f>SUMIFS(Tab_Dados!$AE$263:$AE$508,Tab_Dados!$C$263:$C$508,AY10)</f>
        <v>25</v>
      </c>
      <c r="BB10" s="209">
        <f>SUMIFS(Tab_Dados!$AU$263:$AU$508,Tab_Dados!$C$263:$C$508,AY10)</f>
        <v>200</v>
      </c>
      <c r="BD10" s="207">
        <v>1</v>
      </c>
      <c r="BE10" s="208" t="s">
        <v>395</v>
      </c>
      <c r="BF10" s="216">
        <f>SUMIFS(Tab_Dados!$P$263:$P$508,Tab_Dados!$C$263:$C$508,BE10)</f>
        <v>100</v>
      </c>
      <c r="BG10" s="216">
        <f>SUMIFS(Tab_Dados!$AF$263:$AF$508,Tab_Dados!$C$263:$C$508,BE10)</f>
        <v>100</v>
      </c>
      <c r="BH10" s="209">
        <f>SUMIFS(Tab_Dados!$AV$263:$AV$508,Tab_Dados!$C$263:$C$508,BE10)</f>
        <v>2000</v>
      </c>
      <c r="BJ10" s="207">
        <v>1</v>
      </c>
      <c r="BK10" s="208" t="s">
        <v>395</v>
      </c>
      <c r="BL10" s="216">
        <f>SUMIFS(Tab_Dados!$R$263:$R$508,Tab_Dados!$C$263:$C$508,BK10)</f>
        <v>180</v>
      </c>
      <c r="BM10" s="216">
        <f>SUMIFS(Tab_Dados!$AH$263:$AH$508,Tab_Dados!$C$263:$C$508,BK10)</f>
        <v>180</v>
      </c>
      <c r="BN10" s="209">
        <f>SUMIFS(Tab_Dados!$AX$263:$AX$508,Tab_Dados!$C$263:$C$508,BK10)</f>
        <v>3000</v>
      </c>
      <c r="BP10" s="207">
        <v>1</v>
      </c>
      <c r="BQ10" s="208" t="s">
        <v>426</v>
      </c>
      <c r="BR10" s="216">
        <f>SUMIFS(Tab_Dados!$S$263:$S$508,Tab_Dados!$C$263:$C$508,BQ10)</f>
        <v>110</v>
      </c>
      <c r="BS10" s="216">
        <f>SUMIFS(Tab_Dados!$AI$263:$AI$508,Tab_Dados!$C$263:$C$508,BQ10)</f>
        <v>110</v>
      </c>
      <c r="BT10" s="209">
        <f>SUMIFS(Tab_Dados!$AY$263:$AY$508,Tab_Dados!$C$263:$C$508,BQ10)</f>
        <v>3500</v>
      </c>
      <c r="BV10" s="207">
        <v>1</v>
      </c>
      <c r="BW10" s="208" t="s">
        <v>447</v>
      </c>
      <c r="BX10" s="216">
        <f>SUMIFS(Tab_Dados!$T$263:$T$508,Tab_Dados!$C$263:$C$508,BW10)</f>
        <v>70</v>
      </c>
      <c r="BY10" s="216">
        <f>SUMIFS(Tab_Dados!$AJ$263:$AJ$508,Tab_Dados!$C$263:$C$508,BW10)</f>
        <v>70</v>
      </c>
      <c r="BZ10" s="209">
        <f>SUMIFS(Tab_Dados!$AZ$263:$AZ$508,Tab_Dados!$C$263:$C$508,BW10)</f>
        <v>1500</v>
      </c>
      <c r="CB10" s="207">
        <v>1</v>
      </c>
      <c r="CC10" s="208" t="s">
        <v>285</v>
      </c>
      <c r="CD10" s="216"/>
      <c r="CE10" s="216"/>
      <c r="CF10" s="209"/>
    </row>
    <row r="11" spans="1:84" x14ac:dyDescent="0.2">
      <c r="A11" s="214"/>
      <c r="B11" s="207">
        <v>2</v>
      </c>
      <c r="C11" s="208" t="s">
        <v>337</v>
      </c>
      <c r="D11" s="216">
        <f>SUMIFS(Tab_Dados!$E$263:$E$508,Tab_Dados!$C$263:$C$508,C11)</f>
        <v>10</v>
      </c>
      <c r="E11" s="216">
        <f>SUMIFS(Tab_Dados!$U$263:$U$508,Tab_Dados!$C$263:$C$508,C11)</f>
        <v>10</v>
      </c>
      <c r="F11" s="209">
        <f>SUMIFS(Tab_Dados!$AK$263:$AK$508,Tab_Dados!$C$263:$C$508,C11)</f>
        <v>80</v>
      </c>
      <c r="G11" s="203"/>
      <c r="H11" s="207">
        <v>2</v>
      </c>
      <c r="I11" s="208" t="s">
        <v>452</v>
      </c>
      <c r="J11" s="216">
        <f>SUMIFS(Tab_Dados!$F$263:$F$508,Tab_Dados!$C$263:$C$508,I11)</f>
        <v>800</v>
      </c>
      <c r="K11" s="216">
        <f>SUMIFS(Tab_Dados!$V$263:$V$508,Tab_Dados!$C$263:$C$508,I11)</f>
        <v>800</v>
      </c>
      <c r="L11" s="209">
        <f>SUMIFS(Tab_Dados!$AL$263:$AL$508,Tab_Dados!$C$263:$C$508,I11)</f>
        <v>18400</v>
      </c>
      <c r="N11" s="207">
        <v>2</v>
      </c>
      <c r="O11" s="208" t="s">
        <v>336</v>
      </c>
      <c r="P11" s="216">
        <f>SUMIFS(Tab_Dados!$H$263:$H$508,Tab_Dados!$C$263:$C$508,O11)</f>
        <v>865</v>
      </c>
      <c r="Q11" s="216">
        <f>SUMIFS(Tab_Dados!$X$263:$X$508,Tab_Dados!$C$263:$C$508,O11)</f>
        <v>865</v>
      </c>
      <c r="R11" s="209">
        <f>SUMIFS(Tab_Dados!$AN$263:$AN$508,Tab_Dados!$C$263:$C$508,O11)</f>
        <v>2200</v>
      </c>
      <c r="T11" s="207">
        <v>2</v>
      </c>
      <c r="U11" s="208" t="s">
        <v>442</v>
      </c>
      <c r="V11" s="216">
        <f>SUMIFS(Tab_Dados!$I$263:$I$508,Tab_Dados!$C$263:$C$508,U11)</f>
        <v>170</v>
      </c>
      <c r="W11" s="216">
        <f>SUMIFS(Tab_Dados!$Y$263:$Y$508,Tab_Dados!$C$263:$C$508,U11)</f>
        <v>170</v>
      </c>
      <c r="X11" s="209">
        <f>SUMIFS(Tab_Dados!$AO$263:$AO$508,Tab_Dados!$C$263:$C$508,U11)</f>
        <v>1700</v>
      </c>
      <c r="Z11" s="207">
        <v>2</v>
      </c>
      <c r="AA11" s="208" t="s">
        <v>361</v>
      </c>
      <c r="AB11" s="216">
        <f>SUMIFS(Tab_Dados!$K$263:$K$508,Tab_Dados!$C$263:$C$508,AA11)</f>
        <v>35</v>
      </c>
      <c r="AC11" s="216">
        <f>SUMIFS(Tab_Dados!$AA$263:$AA$508,Tab_Dados!$C$263:$C$508,AA11)</f>
        <v>35</v>
      </c>
      <c r="AD11" s="209">
        <f>SUMIFS(Tab_Dados!$AQ$263:$AQ$508,Tab_Dados!$C$263:$C$508,AA11)</f>
        <v>946</v>
      </c>
      <c r="AF11" s="207">
        <v>2</v>
      </c>
      <c r="AG11" s="208" t="s">
        <v>289</v>
      </c>
      <c r="AH11" s="216">
        <f>SUMIFS(Tab_Dados!$L$263:$L$508,Tab_Dados!$C$263:$C$508,AG11)</f>
        <v>439</v>
      </c>
      <c r="AI11" s="216">
        <f>SUMIFS(Tab_Dados!$AB$263:$AB$508,Tab_Dados!$C$263:$C$508,AG11)</f>
        <v>439</v>
      </c>
      <c r="AJ11" s="209">
        <f>SUMIFS(Tab_Dados!$AR$263:$AR$508,Tab_Dados!$C$263:$C$508,AG11)</f>
        <v>16300</v>
      </c>
      <c r="AL11" s="207">
        <v>2</v>
      </c>
      <c r="AM11" s="208" t="s">
        <v>18</v>
      </c>
      <c r="AN11" s="216">
        <f>SUMIFS(Tab_Dados!$M$263:$M$508,Tab_Dados!$C$263:$C$508,AM11)</f>
        <v>60</v>
      </c>
      <c r="AO11" s="216">
        <f>SUMIFS(Tab_Dados!$AC$263:$AC$508,Tab_Dados!$C$263:$C$508,AM11)</f>
        <v>60</v>
      </c>
      <c r="AP11" s="209">
        <f>SUMIFS(Tab_Dados!$AS$263:$AS$508,Tab_Dados!$C$263:$C$508,AM11)</f>
        <v>820</v>
      </c>
      <c r="AR11" s="207">
        <v>2</v>
      </c>
      <c r="AS11" s="208" t="s">
        <v>386</v>
      </c>
      <c r="AT11" s="216">
        <f>SUMIFS(Tab_Dados!$N$263:$N$508,Tab_Dados!$C$263:$C$508,AS11)</f>
        <v>19</v>
      </c>
      <c r="AU11" s="216">
        <f>SUMIFS(Tab_Dados!$AD$263:$AD$508,Tab_Dados!$C$263:$C$508,AS11)</f>
        <v>19</v>
      </c>
      <c r="AV11" s="209">
        <f>SUMIFS(Tab_Dados!$AT$263:$AT$508,Tab_Dados!$C$263:$C$508,AS11)</f>
        <v>570</v>
      </c>
      <c r="AX11" s="207">
        <v>2</v>
      </c>
      <c r="AY11" s="208" t="s">
        <v>498</v>
      </c>
      <c r="AZ11" s="216">
        <f>SUMIFS(Tab_Dados!$O$263:$O$508,Tab_Dados!$C$263:$C$508,AY11)</f>
        <v>13</v>
      </c>
      <c r="BA11" s="216">
        <f>SUMIFS(Tab_Dados!$AE$263:$AE$508,Tab_Dados!$C$263:$C$508,AY11)</f>
        <v>13</v>
      </c>
      <c r="BB11" s="209">
        <f>SUMIFS(Tab_Dados!$AU$263:$AU$508,Tab_Dados!$C$263:$C$508,AY11)</f>
        <v>150</v>
      </c>
      <c r="BD11" s="207">
        <v>2</v>
      </c>
      <c r="BE11" s="208" t="s">
        <v>340</v>
      </c>
      <c r="BF11" s="216">
        <f>SUMIFS(Tab_Dados!$P$263:$P$508,Tab_Dados!$C$263:$C$508,BE11)</f>
        <v>80</v>
      </c>
      <c r="BG11" s="216">
        <f>SUMIFS(Tab_Dados!$AF$263:$AF$508,Tab_Dados!$C$263:$C$508,BE11)</f>
        <v>80</v>
      </c>
      <c r="BH11" s="209">
        <f>SUMIFS(Tab_Dados!$AV$263:$AV$508,Tab_Dados!$C$263:$C$508,BE11)</f>
        <v>1400</v>
      </c>
      <c r="BJ11" s="207">
        <v>2</v>
      </c>
      <c r="BK11" s="208" t="s">
        <v>43</v>
      </c>
      <c r="BL11" s="216">
        <f>SUMIFS(Tab_Dados!$R$263:$R$508,Tab_Dados!$C$263:$C$508,BK11)</f>
        <v>105</v>
      </c>
      <c r="BM11" s="216">
        <f>SUMIFS(Tab_Dados!$AH$263:$AH$508,Tab_Dados!$C$263:$C$508,BK11)</f>
        <v>105</v>
      </c>
      <c r="BN11" s="209">
        <f>SUMIFS(Tab_Dados!$AX$263:$AX$508,Tab_Dados!$C$263:$C$508,BK11)</f>
        <v>1890</v>
      </c>
      <c r="BP11" s="207">
        <v>2</v>
      </c>
      <c r="BQ11" s="208" t="s">
        <v>289</v>
      </c>
      <c r="BR11" s="216">
        <f>SUMIFS(Tab_Dados!$S$263:$S$508,Tab_Dados!$C$263:$C$508,BQ11)</f>
        <v>83</v>
      </c>
      <c r="BS11" s="216">
        <f>SUMIFS(Tab_Dados!$AI$263:$AI$508,Tab_Dados!$C$263:$C$508,BQ11)</f>
        <v>83</v>
      </c>
      <c r="BT11" s="209">
        <f>SUMIFS(Tab_Dados!$AY$263:$AY$508,Tab_Dados!$C$263:$C$508,BQ11)</f>
        <v>3024</v>
      </c>
      <c r="BV11" s="207">
        <v>2</v>
      </c>
      <c r="BW11" s="208" t="s">
        <v>18</v>
      </c>
      <c r="BX11" s="216">
        <f>SUMIFS(Tab_Dados!$T$263:$T$508,Tab_Dados!$C$263:$C$508,BW11)</f>
        <v>18</v>
      </c>
      <c r="BY11" s="216">
        <f>SUMIFS(Tab_Dados!$AJ$263:$AJ$508,Tab_Dados!$C$263:$C$508,BW11)</f>
        <v>18</v>
      </c>
      <c r="BZ11" s="209">
        <f>SUMIFS(Tab_Dados!$AZ$263:$AZ$508,Tab_Dados!$C$263:$C$508,BW11)</f>
        <v>520</v>
      </c>
      <c r="CB11" s="207">
        <v>2</v>
      </c>
      <c r="CC11" s="208" t="s">
        <v>286</v>
      </c>
      <c r="CD11" s="208"/>
      <c r="CE11" s="208"/>
      <c r="CF11" s="209"/>
    </row>
    <row r="12" spans="1:84" x14ac:dyDescent="0.2">
      <c r="A12" s="214"/>
      <c r="B12" s="207">
        <v>3</v>
      </c>
      <c r="C12" s="208" t="s">
        <v>285</v>
      </c>
      <c r="D12" s="216">
        <f>SUMIFS(Tab_Dados!$E$263:$E$508,Tab_Dados!$C$263:$C$508,C12)</f>
        <v>6</v>
      </c>
      <c r="E12" s="216">
        <f>SUMIFS(Tab_Dados!$U$263:$U$508,Tab_Dados!$C$263:$C$508,C12)</f>
        <v>6</v>
      </c>
      <c r="F12" s="209">
        <f>SUMIFS(Tab_Dados!$AK$263:$AK$508,Tab_Dados!$C$263:$C$508,C12)</f>
        <v>73</v>
      </c>
      <c r="G12" s="203"/>
      <c r="H12" s="207">
        <v>3</v>
      </c>
      <c r="I12" s="208" t="s">
        <v>392</v>
      </c>
      <c r="J12" s="216">
        <f>SUMIFS(Tab_Dados!$F$263:$F$508,Tab_Dados!$C$263:$C$508,I12)</f>
        <v>750</v>
      </c>
      <c r="K12" s="216">
        <f>SUMIFS(Tab_Dados!$V$263:$V$508,Tab_Dados!$C$263:$C$508,I12)</f>
        <v>750</v>
      </c>
      <c r="L12" s="209">
        <f>SUMIFS(Tab_Dados!$AL$263:$AL$508,Tab_Dados!$C$263:$C$508,I12)</f>
        <v>14625</v>
      </c>
      <c r="N12" s="207">
        <v>3</v>
      </c>
      <c r="O12" s="208" t="s">
        <v>447</v>
      </c>
      <c r="P12" s="216">
        <f>SUMIFS(Tab_Dados!$H$263:$H$508,Tab_Dados!$C$263:$C$508,O12)</f>
        <v>500</v>
      </c>
      <c r="Q12" s="216">
        <f>SUMIFS(Tab_Dados!$X$263:$X$508,Tab_Dados!$C$263:$C$508,O12)</f>
        <v>500</v>
      </c>
      <c r="R12" s="209">
        <f>SUMIFS(Tab_Dados!$AN$263:$AN$508,Tab_Dados!$C$263:$C$508,O12)</f>
        <v>2100</v>
      </c>
      <c r="T12" s="207">
        <v>3</v>
      </c>
      <c r="U12" s="208" t="s">
        <v>476</v>
      </c>
      <c r="V12" s="216">
        <f>SUMIFS(Tab_Dados!$I$263:$I$508,Tab_Dados!$C$263:$C$508,U12)</f>
        <v>54</v>
      </c>
      <c r="W12" s="216">
        <f>SUMIFS(Tab_Dados!$Y$263:$Y$508,Tab_Dados!$C$263:$C$508,U12)</f>
        <v>54</v>
      </c>
      <c r="X12" s="209">
        <f>SUMIFS(Tab_Dados!$AO$263:$AO$508,Tab_Dados!$C$263:$C$508,U12)</f>
        <v>1193</v>
      </c>
      <c r="Z12" s="207">
        <v>3</v>
      </c>
      <c r="AA12" s="208" t="s">
        <v>576</v>
      </c>
      <c r="AB12" s="216">
        <f>SUMIFS(Tab_Dados!$K$263:$K$508,Tab_Dados!$C$263:$C$508,AA12)</f>
        <v>10</v>
      </c>
      <c r="AC12" s="216">
        <f>SUMIFS(Tab_Dados!$AA$263:$AA$508,Tab_Dados!$C$263:$C$508,AA12)</f>
        <v>10</v>
      </c>
      <c r="AD12" s="209">
        <f>SUMIFS(Tab_Dados!$AQ$263:$AQ$508,Tab_Dados!$C$263:$C$508,AA12)</f>
        <v>400</v>
      </c>
      <c r="AF12" s="207">
        <v>3</v>
      </c>
      <c r="AG12" s="208" t="s">
        <v>382</v>
      </c>
      <c r="AH12" s="216">
        <f>SUMIFS(Tab_Dados!$L$263:$L$508,Tab_Dados!$C$263:$C$508,AG12)</f>
        <v>700</v>
      </c>
      <c r="AI12" s="216">
        <f>SUMIFS(Tab_Dados!$AB$263:$AB$508,Tab_Dados!$C$263:$C$508,AG12)</f>
        <v>700</v>
      </c>
      <c r="AJ12" s="209">
        <f>SUMIFS(Tab_Dados!$AR$263:$AR$508,Tab_Dados!$C$263:$C$508,AG12)</f>
        <v>10500</v>
      </c>
      <c r="AL12" s="207">
        <v>3</v>
      </c>
      <c r="AM12" s="208" t="s">
        <v>299</v>
      </c>
      <c r="AN12" s="216">
        <f>SUMIFS(Tab_Dados!$M$263:$M$508,Tab_Dados!$C$263:$C$508,AM12)</f>
        <v>18</v>
      </c>
      <c r="AO12" s="216">
        <f>SUMIFS(Tab_Dados!$AC$263:$AC$508,Tab_Dados!$C$263:$C$508,AM12)</f>
        <v>18</v>
      </c>
      <c r="AP12" s="209">
        <f>SUMIFS(Tab_Dados!$AS$263:$AS$508,Tab_Dados!$C$263:$C$508,AM12)</f>
        <v>560</v>
      </c>
      <c r="AR12" s="207">
        <v>3</v>
      </c>
      <c r="AS12" s="208" t="s">
        <v>395</v>
      </c>
      <c r="AT12" s="216">
        <f>SUMIFS(Tab_Dados!$N$263:$N$508,Tab_Dados!$C$263:$C$508,AS12)</f>
        <v>10</v>
      </c>
      <c r="AU12" s="216">
        <f>SUMIFS(Tab_Dados!$AD$263:$AD$508,Tab_Dados!$C$263:$C$508,AS12)</f>
        <v>10</v>
      </c>
      <c r="AV12" s="209">
        <f>SUMIFS(Tab_Dados!$AT$263:$AT$508,Tab_Dados!$C$263:$C$508,AS12)</f>
        <v>200</v>
      </c>
      <c r="AX12" s="207">
        <v>3</v>
      </c>
      <c r="AY12" s="208" t="s">
        <v>285</v>
      </c>
      <c r="AZ12" s="216">
        <f>SUMIFS(Tab_Dados!$O$263:$O$508,Tab_Dados!$C$263:$C$508,AY12)</f>
        <v>9</v>
      </c>
      <c r="BA12" s="216">
        <f>SUMIFS(Tab_Dados!$AE$263:$AE$508,Tab_Dados!$C$263:$C$508,AY12)</f>
        <v>9</v>
      </c>
      <c r="BB12" s="209">
        <f>SUMIFS(Tab_Dados!$AU$263:$AU$508,Tab_Dados!$C$263:$C$508,AY12)</f>
        <v>135</v>
      </c>
      <c r="BD12" s="207">
        <v>3</v>
      </c>
      <c r="BE12" s="208" t="s">
        <v>336</v>
      </c>
      <c r="BF12" s="216">
        <f>SUMIFS(Tab_Dados!$P$263:$P$508,Tab_Dados!$C$263:$C$508,BE12)</f>
        <v>32</v>
      </c>
      <c r="BG12" s="216">
        <f>SUMIFS(Tab_Dados!$AF$263:$AF$508,Tab_Dados!$C$263:$C$508,BE12)</f>
        <v>32</v>
      </c>
      <c r="BH12" s="209">
        <f>SUMIFS(Tab_Dados!$AV$263:$AV$508,Tab_Dados!$C$263:$C$508,BE12)</f>
        <v>450</v>
      </c>
      <c r="BJ12" s="207">
        <v>3</v>
      </c>
      <c r="BK12" s="208" t="s">
        <v>53</v>
      </c>
      <c r="BL12" s="216">
        <f>SUMIFS(Tab_Dados!$R$263:$R$508,Tab_Dados!$C$263:$C$508,BK12)</f>
        <v>60</v>
      </c>
      <c r="BM12" s="216">
        <f>SUMIFS(Tab_Dados!$AH$263:$AH$508,Tab_Dados!$C$263:$C$508,BK12)</f>
        <v>60</v>
      </c>
      <c r="BN12" s="209">
        <f>SUMIFS(Tab_Dados!$AX$263:$AX$508,Tab_Dados!$C$263:$C$508,BK12)</f>
        <v>1800</v>
      </c>
      <c r="BP12" s="207">
        <v>3</v>
      </c>
      <c r="BQ12" s="208" t="s">
        <v>452</v>
      </c>
      <c r="BR12" s="216">
        <f>SUMIFS(Tab_Dados!$S$263:$S$508,Tab_Dados!$C$263:$C$508,BQ12)</f>
        <v>68</v>
      </c>
      <c r="BS12" s="216">
        <f>SUMIFS(Tab_Dados!$AI$263:$AI$508,Tab_Dados!$C$263:$C$508,BQ12)</f>
        <v>68</v>
      </c>
      <c r="BT12" s="209">
        <f>SUMIFS(Tab_Dados!$AY$263:$AY$508,Tab_Dados!$C$263:$C$508,BQ12)</f>
        <v>1900</v>
      </c>
      <c r="BV12" s="207">
        <v>3</v>
      </c>
      <c r="BW12" s="208" t="s">
        <v>307</v>
      </c>
      <c r="BX12" s="216">
        <f>SUMIFS(Tab_Dados!$T$263:$T$508,Tab_Dados!$C$263:$C$508,BW12)</f>
        <v>15</v>
      </c>
      <c r="BY12" s="216">
        <f>SUMIFS(Tab_Dados!$AJ$263:$AJ$508,Tab_Dados!$C$263:$C$508,BW12)</f>
        <v>15</v>
      </c>
      <c r="BZ12" s="209">
        <f>SUMIFS(Tab_Dados!$AZ$263:$AZ$508,Tab_Dados!$C$263:$C$508,BW12)</f>
        <v>375</v>
      </c>
      <c r="CB12" s="207">
        <v>3</v>
      </c>
      <c r="CC12" s="208" t="s">
        <v>287</v>
      </c>
      <c r="CD12" s="208"/>
      <c r="CE12" s="208"/>
      <c r="CF12" s="209"/>
    </row>
    <row r="13" spans="1:84" x14ac:dyDescent="0.2">
      <c r="A13" s="214"/>
      <c r="B13" s="207">
        <v>4</v>
      </c>
      <c r="C13" s="208" t="s">
        <v>286</v>
      </c>
      <c r="D13" s="216">
        <f>SUMIFS(Tab_Dados!$E$263:$E$508,Tab_Dados!$C$263:$C$508,C13)</f>
        <v>0</v>
      </c>
      <c r="E13" s="216">
        <f>SUMIFS(Tab_Dados!$U$263:$U$508,Tab_Dados!$C$263:$C$508,C13)</f>
        <v>0</v>
      </c>
      <c r="F13" s="209">
        <f>SUMIFS(Tab_Dados!$AK$263:$AK$508,Tab_Dados!$C$263:$C$508,C13)</f>
        <v>0</v>
      </c>
      <c r="G13" s="203"/>
      <c r="H13" s="207">
        <v>4</v>
      </c>
      <c r="I13" s="208" t="s">
        <v>504</v>
      </c>
      <c r="J13" s="216">
        <f>SUMIFS(Tab_Dados!$F$263:$F$508,Tab_Dados!$C$263:$C$508,I13)</f>
        <v>800</v>
      </c>
      <c r="K13" s="216">
        <f>SUMIFS(Tab_Dados!$V$263:$V$508,Tab_Dados!$C$263:$C$508,I13)</f>
        <v>800</v>
      </c>
      <c r="L13" s="209">
        <f>SUMIFS(Tab_Dados!$AL$263:$AL$508,Tab_Dados!$C$263:$C$508,I13)</f>
        <v>14000</v>
      </c>
      <c r="N13" s="207">
        <v>4</v>
      </c>
      <c r="O13" s="208" t="s">
        <v>23</v>
      </c>
      <c r="P13" s="216">
        <f>SUMIFS(Tab_Dados!$H$263:$H$508,Tab_Dados!$C$263:$C$508,O13)</f>
        <v>410</v>
      </c>
      <c r="Q13" s="216">
        <f>SUMIFS(Tab_Dados!$X$263:$X$508,Tab_Dados!$C$263:$C$508,O13)</f>
        <v>410</v>
      </c>
      <c r="R13" s="209">
        <f>SUMIFS(Tab_Dados!$AN$263:$AN$508,Tab_Dados!$C$263:$C$508,O13)</f>
        <v>1200</v>
      </c>
      <c r="T13" s="207">
        <v>4</v>
      </c>
      <c r="U13" s="208" t="s">
        <v>367</v>
      </c>
      <c r="V13" s="216">
        <f>SUMIFS(Tab_Dados!$I$263:$I$508,Tab_Dados!$C$263:$C$508,U13)</f>
        <v>50</v>
      </c>
      <c r="W13" s="216">
        <f>SUMIFS(Tab_Dados!$Y$263:$Y$508,Tab_Dados!$C$263:$C$508,U13)</f>
        <v>50</v>
      </c>
      <c r="X13" s="209">
        <f>SUMIFS(Tab_Dados!$AO$263:$AO$508,Tab_Dados!$C$263:$C$508,U13)</f>
        <v>1000</v>
      </c>
      <c r="Z13" s="207">
        <v>4</v>
      </c>
      <c r="AA13" s="208" t="s">
        <v>20</v>
      </c>
      <c r="AB13" s="216">
        <f>SUMIFS(Tab_Dados!$K$263:$K$508,Tab_Dados!$C$263:$C$508,AA13)</f>
        <v>11</v>
      </c>
      <c r="AC13" s="216">
        <f>SUMIFS(Tab_Dados!$AA$263:$AA$508,Tab_Dados!$C$263:$C$508,AA13)</f>
        <v>11</v>
      </c>
      <c r="AD13" s="209">
        <f>SUMIFS(Tab_Dados!$AQ$263:$AQ$508,Tab_Dados!$C$263:$C$508,AA13)</f>
        <v>341</v>
      </c>
      <c r="AF13" s="207">
        <v>4</v>
      </c>
      <c r="AG13" s="208" t="s">
        <v>17</v>
      </c>
      <c r="AH13" s="216">
        <f>SUMIFS(Tab_Dados!$L$263:$L$508,Tab_Dados!$C$263:$C$508,AG13)</f>
        <v>330</v>
      </c>
      <c r="AI13" s="216">
        <f>SUMIFS(Tab_Dados!$AB$263:$AB$508,Tab_Dados!$C$263:$C$508,AG13)</f>
        <v>330</v>
      </c>
      <c r="AJ13" s="209">
        <f>SUMIFS(Tab_Dados!$AR$263:$AR$508,Tab_Dados!$C$263:$C$508,AG13)</f>
        <v>8000</v>
      </c>
      <c r="AL13" s="207">
        <v>4</v>
      </c>
      <c r="AM13" s="208" t="s">
        <v>498</v>
      </c>
      <c r="AN13" s="216">
        <f>SUMIFS(Tab_Dados!$M$263:$M$508,Tab_Dados!$C$263:$C$508,AM13)</f>
        <v>40</v>
      </c>
      <c r="AO13" s="216">
        <f>SUMIFS(Tab_Dados!$AC$263:$AC$508,Tab_Dados!$C$263:$C$508,AM13)</f>
        <v>40</v>
      </c>
      <c r="AP13" s="209">
        <f>SUMIFS(Tab_Dados!$AS$263:$AS$508,Tab_Dados!$C$263:$C$508,AM13)</f>
        <v>380</v>
      </c>
      <c r="AR13" s="207">
        <v>4</v>
      </c>
      <c r="AS13" s="208" t="s">
        <v>452</v>
      </c>
      <c r="AT13" s="216">
        <f>SUMIFS(Tab_Dados!$N$263:$N$508,Tab_Dados!$C$263:$C$508,AS13)</f>
        <v>8</v>
      </c>
      <c r="AU13" s="216">
        <f>SUMIFS(Tab_Dados!$AD$263:$AD$508,Tab_Dados!$C$263:$C$508,AS13)</f>
        <v>8</v>
      </c>
      <c r="AV13" s="209">
        <f>SUMIFS(Tab_Dados!$AT$263:$AT$508,Tab_Dados!$C$263:$C$508,AS13)</f>
        <v>156</v>
      </c>
      <c r="AX13" s="207">
        <v>4</v>
      </c>
      <c r="AY13" s="208" t="s">
        <v>335</v>
      </c>
      <c r="AZ13" s="216">
        <f>SUMIFS(Tab_Dados!$O$263:$O$508,Tab_Dados!$C$263:$C$508,AY13)</f>
        <v>10</v>
      </c>
      <c r="BA13" s="216">
        <f>SUMIFS(Tab_Dados!$AE$263:$AE$508,Tab_Dados!$C$263:$C$508,AY13)</f>
        <v>10</v>
      </c>
      <c r="BB13" s="209">
        <f>SUMIFS(Tab_Dados!$AU$263:$AU$508,Tab_Dados!$C$263:$C$508,AY13)</f>
        <v>75</v>
      </c>
      <c r="BD13" s="207">
        <v>4</v>
      </c>
      <c r="BE13" s="208" t="s">
        <v>487</v>
      </c>
      <c r="BF13" s="216">
        <f>SUMIFS(Tab_Dados!$P$263:$P$508,Tab_Dados!$C$263:$C$508,BE13)</f>
        <v>25</v>
      </c>
      <c r="BG13" s="216">
        <f>SUMIFS(Tab_Dados!$AF$263:$AF$508,Tab_Dados!$C$263:$C$508,BE13)</f>
        <v>25</v>
      </c>
      <c r="BH13" s="209">
        <f>SUMIFS(Tab_Dados!$AV$263:$AV$508,Tab_Dados!$C$263:$C$508,BE13)</f>
        <v>318</v>
      </c>
      <c r="BJ13" s="207">
        <v>4</v>
      </c>
      <c r="BK13" s="208" t="s">
        <v>311</v>
      </c>
      <c r="BL13" s="216">
        <f>SUMIFS(Tab_Dados!$R$263:$R$508,Tab_Dados!$C$263:$C$508,BK13)</f>
        <v>80</v>
      </c>
      <c r="BM13" s="216">
        <f>SUMIFS(Tab_Dados!$AH$263:$AH$508,Tab_Dados!$C$263:$C$508,BK13)</f>
        <v>80</v>
      </c>
      <c r="BN13" s="209">
        <f>SUMIFS(Tab_Dados!$AX$263:$AX$508,Tab_Dados!$C$263:$C$508,BK13)</f>
        <v>1100</v>
      </c>
      <c r="BP13" s="207">
        <v>4</v>
      </c>
      <c r="BQ13" s="208" t="s">
        <v>299</v>
      </c>
      <c r="BR13" s="216">
        <f>SUMIFS(Tab_Dados!$S$263:$S$508,Tab_Dados!$C$263:$C$508,BQ13)</f>
        <v>45</v>
      </c>
      <c r="BS13" s="216">
        <f>SUMIFS(Tab_Dados!$AI$263:$AI$508,Tab_Dados!$C$263:$C$508,BQ13)</f>
        <v>45</v>
      </c>
      <c r="BT13" s="209">
        <f>SUMIFS(Tab_Dados!$AY$263:$AY$508,Tab_Dados!$C$263:$C$508,BQ13)</f>
        <v>1600</v>
      </c>
      <c r="BV13" s="207">
        <v>4</v>
      </c>
      <c r="BW13" s="208" t="s">
        <v>482</v>
      </c>
      <c r="BX13" s="216">
        <f>SUMIFS(Tab_Dados!$T$263:$T$508,Tab_Dados!$C$263:$C$508,BW13)</f>
        <v>8</v>
      </c>
      <c r="BY13" s="216">
        <f>SUMIFS(Tab_Dados!$AJ$263:$AJ$508,Tab_Dados!$C$263:$C$508,BW13)</f>
        <v>8</v>
      </c>
      <c r="BZ13" s="209">
        <f>SUMIFS(Tab_Dados!$AZ$263:$AZ$508,Tab_Dados!$C$263:$C$508,BW13)</f>
        <v>200</v>
      </c>
      <c r="CB13" s="207">
        <v>4</v>
      </c>
      <c r="CC13" s="208" t="s">
        <v>288</v>
      </c>
      <c r="CD13" s="208"/>
      <c r="CE13" s="208"/>
      <c r="CF13" s="209"/>
    </row>
    <row r="14" spans="1:84" x14ac:dyDescent="0.2">
      <c r="A14" s="214"/>
      <c r="B14" s="207">
        <v>5</v>
      </c>
      <c r="C14" s="208" t="s">
        <v>287</v>
      </c>
      <c r="D14" s="216">
        <f>SUMIFS(Tab_Dados!$E$263:$E$508,Tab_Dados!$C$263:$C$508,C14)</f>
        <v>0</v>
      </c>
      <c r="E14" s="216">
        <f>SUMIFS(Tab_Dados!$U$263:$U$508,Tab_Dados!$C$263:$C$508,C14)</f>
        <v>0</v>
      </c>
      <c r="F14" s="209">
        <f>SUMIFS(Tab_Dados!$AK$263:$AK$508,Tab_Dados!$C$263:$C$508,C14)</f>
        <v>0</v>
      </c>
      <c r="G14" s="203"/>
      <c r="H14" s="207">
        <v>5</v>
      </c>
      <c r="I14" s="208" t="s">
        <v>322</v>
      </c>
      <c r="J14" s="216">
        <f>SUMIFS(Tab_Dados!$F$263:$F$508,Tab_Dados!$C$263:$C$508,I14)</f>
        <v>500</v>
      </c>
      <c r="K14" s="216">
        <f>SUMIFS(Tab_Dados!$V$263:$V$508,Tab_Dados!$C$263:$C$508,I14)</f>
        <v>500</v>
      </c>
      <c r="L14" s="209">
        <f>SUMIFS(Tab_Dados!$AL$263:$AL$508,Tab_Dados!$C$263:$C$508,I14)</f>
        <v>10500</v>
      </c>
      <c r="N14" s="207">
        <v>5</v>
      </c>
      <c r="O14" s="208" t="s">
        <v>17</v>
      </c>
      <c r="P14" s="216">
        <f>SUMIFS(Tab_Dados!$H$263:$H$508,Tab_Dados!$C$263:$C$508,O14)</f>
        <v>190</v>
      </c>
      <c r="Q14" s="216">
        <f>SUMIFS(Tab_Dados!$X$263:$X$508,Tab_Dados!$C$263:$C$508,O14)</f>
        <v>190</v>
      </c>
      <c r="R14" s="209">
        <f>SUMIFS(Tab_Dados!$AN$263:$AN$508,Tab_Dados!$C$263:$C$508,O14)</f>
        <v>1150</v>
      </c>
      <c r="T14" s="207">
        <v>5</v>
      </c>
      <c r="U14" s="208" t="s">
        <v>375</v>
      </c>
      <c r="V14" s="216">
        <f>SUMIFS(Tab_Dados!$I$263:$I$508,Tab_Dados!$C$263:$C$508,U14)</f>
        <v>40</v>
      </c>
      <c r="W14" s="216">
        <f>SUMIFS(Tab_Dados!$Y$263:$Y$508,Tab_Dados!$C$263:$C$508,U14)</f>
        <v>40</v>
      </c>
      <c r="X14" s="209">
        <f>SUMIFS(Tab_Dados!$AO$263:$AO$508,Tab_Dados!$C$263:$C$508,U14)</f>
        <v>800</v>
      </c>
      <c r="Z14" s="207">
        <v>5</v>
      </c>
      <c r="AA14" s="208" t="s">
        <v>497</v>
      </c>
      <c r="AB14" s="216">
        <f>SUMIFS(Tab_Dados!$K$263:$K$508,Tab_Dados!$C$263:$C$508,AA14)</f>
        <v>8</v>
      </c>
      <c r="AC14" s="216">
        <f>SUMIFS(Tab_Dados!$AA$263:$AA$508,Tab_Dados!$C$263:$C$508,AA14)</f>
        <v>8</v>
      </c>
      <c r="AD14" s="209">
        <f>SUMIFS(Tab_Dados!$AQ$263:$AQ$508,Tab_Dados!$C$263:$C$508,AA14)</f>
        <v>320</v>
      </c>
      <c r="AF14" s="207">
        <v>5</v>
      </c>
      <c r="AG14" s="208" t="s">
        <v>23</v>
      </c>
      <c r="AH14" s="216">
        <f>SUMIFS(Tab_Dados!$L$263:$L$508,Tab_Dados!$C$263:$C$508,AG14)</f>
        <v>550</v>
      </c>
      <c r="AI14" s="216">
        <f>SUMIFS(Tab_Dados!$AB$263:$AB$508,Tab_Dados!$C$263:$C$508,AG14)</f>
        <v>550</v>
      </c>
      <c r="AJ14" s="209">
        <f>SUMIFS(Tab_Dados!$AR$263:$AR$508,Tab_Dados!$C$263:$C$508,AG14)</f>
        <v>6500</v>
      </c>
      <c r="AL14" s="207">
        <v>5</v>
      </c>
      <c r="AM14" s="208" t="s">
        <v>375</v>
      </c>
      <c r="AN14" s="216">
        <f>SUMIFS(Tab_Dados!$M$263:$M$508,Tab_Dados!$C$263:$C$508,AM14)</f>
        <v>20</v>
      </c>
      <c r="AO14" s="216">
        <f>SUMIFS(Tab_Dados!$AC$263:$AC$508,Tab_Dados!$C$263:$C$508,AM14)</f>
        <v>20</v>
      </c>
      <c r="AP14" s="209">
        <f>SUMIFS(Tab_Dados!$AS$263:$AS$508,Tab_Dados!$C$263:$C$508,AM14)</f>
        <v>360</v>
      </c>
      <c r="AR14" s="207">
        <v>5</v>
      </c>
      <c r="AS14" s="208" t="s">
        <v>285</v>
      </c>
      <c r="AT14" s="216">
        <f>SUMIFS(Tab_Dados!$N$263:$N$508,Tab_Dados!$C$263:$C$508,AS14)</f>
        <v>0</v>
      </c>
      <c r="AU14" s="216">
        <f>SUMIFS(Tab_Dados!$AD$263:$AD$508,Tab_Dados!$C$263:$C$508,AS14)</f>
        <v>0</v>
      </c>
      <c r="AV14" s="209">
        <f>SUMIFS(Tab_Dados!$AT$263:$AT$508,Tab_Dados!$C$263:$C$508,AS14)</f>
        <v>0</v>
      </c>
      <c r="AX14" s="207">
        <v>5</v>
      </c>
      <c r="AY14" s="208" t="s">
        <v>398</v>
      </c>
      <c r="AZ14" s="216">
        <f>SUMIFS(Tab_Dados!$O$263:$O$508,Tab_Dados!$C$263:$C$508,AY14)</f>
        <v>5</v>
      </c>
      <c r="BA14" s="216">
        <f>SUMIFS(Tab_Dados!$AE$263:$AE$508,Tab_Dados!$C$263:$C$508,AY14)</f>
        <v>5</v>
      </c>
      <c r="BB14" s="209">
        <f>SUMIFS(Tab_Dados!$AU$263:$AU$508,Tab_Dados!$C$263:$C$508,AY14)</f>
        <v>50</v>
      </c>
      <c r="BD14" s="207">
        <v>5</v>
      </c>
      <c r="BE14" s="208" t="s">
        <v>291</v>
      </c>
      <c r="BF14" s="216">
        <f>SUMIFS(Tab_Dados!$P$263:$P$508,Tab_Dados!$C$263:$C$508,BE14)</f>
        <v>35</v>
      </c>
      <c r="BG14" s="216">
        <f>SUMIFS(Tab_Dados!$AF$263:$AF$508,Tab_Dados!$C$263:$C$508,BE14)</f>
        <v>35</v>
      </c>
      <c r="BH14" s="209">
        <f>SUMIFS(Tab_Dados!$AV$263:$AV$508,Tab_Dados!$C$263:$C$508,BE14)</f>
        <v>300</v>
      </c>
      <c r="BJ14" s="207">
        <v>5</v>
      </c>
      <c r="BK14" s="208" t="s">
        <v>22</v>
      </c>
      <c r="BL14" s="216">
        <f>SUMIFS(Tab_Dados!$R$263:$R$508,Tab_Dados!$C$263:$C$508,BK14)</f>
        <v>60</v>
      </c>
      <c r="BM14" s="216">
        <f>SUMIFS(Tab_Dados!$AH$263:$AH$508,Tab_Dados!$C$263:$C$508,BK14)</f>
        <v>60</v>
      </c>
      <c r="BN14" s="209">
        <f>SUMIFS(Tab_Dados!$AX$263:$AX$508,Tab_Dados!$C$263:$C$508,BK14)</f>
        <v>1080</v>
      </c>
      <c r="BP14" s="207">
        <v>5</v>
      </c>
      <c r="BQ14" s="208" t="s">
        <v>286</v>
      </c>
      <c r="BR14" s="216">
        <f>SUMIFS(Tab_Dados!$S$263:$S$508,Tab_Dados!$C$263:$C$508,BQ14)</f>
        <v>35</v>
      </c>
      <c r="BS14" s="216">
        <f>SUMIFS(Tab_Dados!$AI$263:$AI$508,Tab_Dados!$C$263:$C$508,BQ14)</f>
        <v>35</v>
      </c>
      <c r="BT14" s="209">
        <f>SUMIFS(Tab_Dados!$AY$263:$AY$508,Tab_Dados!$C$263:$C$508,BQ14)</f>
        <v>1120</v>
      </c>
      <c r="BV14" s="207">
        <v>5</v>
      </c>
      <c r="BW14" s="208" t="s">
        <v>469</v>
      </c>
      <c r="BX14" s="216">
        <f>SUMIFS(Tab_Dados!$T$263:$T$508,Tab_Dados!$C$263:$C$508,BW14)</f>
        <v>7</v>
      </c>
      <c r="BY14" s="216">
        <f>SUMIFS(Tab_Dados!$AJ$263:$AJ$508,Tab_Dados!$C$263:$C$508,BW14)</f>
        <v>7</v>
      </c>
      <c r="BZ14" s="209">
        <f>SUMIFS(Tab_Dados!$AZ$263:$AZ$508,Tab_Dados!$C$263:$C$508,BW14)</f>
        <v>147</v>
      </c>
      <c r="CB14" s="207">
        <v>5</v>
      </c>
      <c r="CC14" s="208" t="s">
        <v>289</v>
      </c>
      <c r="CD14" s="208"/>
      <c r="CE14" s="208"/>
      <c r="CF14" s="209"/>
    </row>
    <row r="15" spans="1:84" x14ac:dyDescent="0.2">
      <c r="A15" s="214"/>
      <c r="B15" s="207">
        <v>6</v>
      </c>
      <c r="C15" s="208" t="s">
        <v>288</v>
      </c>
      <c r="D15" s="216">
        <f>SUMIFS(Tab_Dados!$E$263:$E$508,Tab_Dados!$C$263:$C$508,C15)</f>
        <v>0</v>
      </c>
      <c r="E15" s="216">
        <f>SUMIFS(Tab_Dados!$U$263:$U$508,Tab_Dados!$C$263:$C$508,C15)</f>
        <v>0</v>
      </c>
      <c r="F15" s="209">
        <f>SUMIFS(Tab_Dados!$AK$263:$AK$508,Tab_Dados!$C$263:$C$508,C15)</f>
        <v>0</v>
      </c>
      <c r="G15" s="203"/>
      <c r="H15" s="207">
        <v>6</v>
      </c>
      <c r="I15" s="208" t="s">
        <v>470</v>
      </c>
      <c r="J15" s="216">
        <f>SUMIFS(Tab_Dados!$F$263:$F$508,Tab_Dados!$C$263:$C$508,I15)</f>
        <v>700</v>
      </c>
      <c r="K15" s="216">
        <f>SUMIFS(Tab_Dados!$V$263:$V$508,Tab_Dados!$C$263:$C$508,I15)</f>
        <v>700</v>
      </c>
      <c r="L15" s="209">
        <f>SUMIFS(Tab_Dados!$AL$263:$AL$508,Tab_Dados!$C$263:$C$508,I15)</f>
        <v>8400</v>
      </c>
      <c r="N15" s="207">
        <v>6</v>
      </c>
      <c r="O15" s="208" t="s">
        <v>387</v>
      </c>
      <c r="P15" s="216">
        <f>SUMIFS(Tab_Dados!$H$263:$H$508,Tab_Dados!$C$263:$C$508,O15)</f>
        <v>509</v>
      </c>
      <c r="Q15" s="216">
        <f>SUMIFS(Tab_Dados!$X$263:$X$508,Tab_Dados!$C$263:$C$508,O15)</f>
        <v>509</v>
      </c>
      <c r="R15" s="209">
        <f>SUMIFS(Tab_Dados!$AN$263:$AN$508,Tab_Dados!$C$263:$C$508,O15)</f>
        <v>1120</v>
      </c>
      <c r="T15" s="207">
        <v>6</v>
      </c>
      <c r="U15" s="208" t="s">
        <v>331</v>
      </c>
      <c r="V15" s="216">
        <f>SUMIFS(Tab_Dados!$I$263:$I$508,Tab_Dados!$C$263:$C$508,U15)</f>
        <v>75</v>
      </c>
      <c r="W15" s="216">
        <f>SUMIFS(Tab_Dados!$Y$263:$Y$508,Tab_Dados!$C$263:$C$508,U15)</f>
        <v>75</v>
      </c>
      <c r="X15" s="209">
        <f>SUMIFS(Tab_Dados!$AO$263:$AO$508,Tab_Dados!$C$263:$C$508,U15)</f>
        <v>750</v>
      </c>
      <c r="Z15" s="207">
        <v>6</v>
      </c>
      <c r="AA15" s="208" t="s">
        <v>426</v>
      </c>
      <c r="AB15" s="216">
        <f>SUMIFS(Tab_Dados!$K$263:$K$508,Tab_Dados!$C$263:$C$508,AA15)</f>
        <v>20</v>
      </c>
      <c r="AC15" s="216">
        <f>SUMIFS(Tab_Dados!$AA$263:$AA$508,Tab_Dados!$C$263:$C$508,AA15)</f>
        <v>20</v>
      </c>
      <c r="AD15" s="209">
        <f>SUMIFS(Tab_Dados!$AQ$263:$AQ$508,Tab_Dados!$C$263:$C$508,AA15)</f>
        <v>300</v>
      </c>
      <c r="AF15" s="207">
        <v>6</v>
      </c>
      <c r="AG15" s="208" t="s">
        <v>53</v>
      </c>
      <c r="AH15" s="216">
        <f>SUMIFS(Tab_Dados!$L$263:$L$508,Tab_Dados!$C$263:$C$508,AG15)</f>
        <v>310</v>
      </c>
      <c r="AI15" s="216">
        <f>SUMIFS(Tab_Dados!$AB$263:$AB$508,Tab_Dados!$C$263:$C$508,AG15)</f>
        <v>310</v>
      </c>
      <c r="AJ15" s="209">
        <f>SUMIFS(Tab_Dados!$AR$263:$AR$508,Tab_Dados!$C$263:$C$508,AG15)</f>
        <v>6000</v>
      </c>
      <c r="AL15" s="207">
        <v>6</v>
      </c>
      <c r="AM15" s="208" t="s">
        <v>397</v>
      </c>
      <c r="AN15" s="216">
        <f>SUMIFS(Tab_Dados!$M$263:$M$508,Tab_Dados!$C$263:$C$508,AM15)</f>
        <v>25</v>
      </c>
      <c r="AO15" s="216">
        <f>SUMIFS(Tab_Dados!$AC$263:$AC$508,Tab_Dados!$C$263:$C$508,AM15)</f>
        <v>25</v>
      </c>
      <c r="AP15" s="209">
        <f>SUMIFS(Tab_Dados!$AS$263:$AS$508,Tab_Dados!$C$263:$C$508,AM15)</f>
        <v>300</v>
      </c>
      <c r="AR15" s="207">
        <v>6</v>
      </c>
      <c r="AS15" s="208" t="s">
        <v>286</v>
      </c>
      <c r="AT15" s="216">
        <f>SUMIFS(Tab_Dados!$N$263:$N$508,Tab_Dados!$C$263:$C$508,AS15)</f>
        <v>0</v>
      </c>
      <c r="AU15" s="216">
        <f>SUMIFS(Tab_Dados!$AD$263:$AD$508,Tab_Dados!$C$263:$C$508,AS15)</f>
        <v>0</v>
      </c>
      <c r="AV15" s="209">
        <f>SUMIFS(Tab_Dados!$AT$263:$AT$508,Tab_Dados!$C$263:$C$508,AS15)</f>
        <v>0</v>
      </c>
      <c r="AX15" s="207">
        <v>6</v>
      </c>
      <c r="AY15" s="208" t="s">
        <v>367</v>
      </c>
      <c r="AZ15" s="216">
        <f>SUMIFS(Tab_Dados!$O$263:$O$508,Tab_Dados!$C$263:$C$508,AY15)</f>
        <v>2</v>
      </c>
      <c r="BA15" s="216">
        <f>SUMIFS(Tab_Dados!$AE$263:$AE$508,Tab_Dados!$C$263:$C$508,AY15)</f>
        <v>2</v>
      </c>
      <c r="BB15" s="209">
        <f>SUMIFS(Tab_Dados!$AU$263:$AU$508,Tab_Dados!$C$263:$C$508,AY15)</f>
        <v>16</v>
      </c>
      <c r="BD15" s="207">
        <v>6</v>
      </c>
      <c r="BE15" s="208" t="s">
        <v>22</v>
      </c>
      <c r="BF15" s="216">
        <f>SUMIFS(Tab_Dados!$P$263:$P$508,Tab_Dados!$C$263:$C$508,BE15)</f>
        <v>25</v>
      </c>
      <c r="BG15" s="216">
        <f>SUMIFS(Tab_Dados!$AF$263:$AF$508,Tab_Dados!$C$263:$C$508,BE15)</f>
        <v>25</v>
      </c>
      <c r="BH15" s="209">
        <f>SUMIFS(Tab_Dados!$AV$263:$AV$508,Tab_Dados!$C$263:$C$508,BE15)</f>
        <v>275</v>
      </c>
      <c r="BJ15" s="207">
        <v>6</v>
      </c>
      <c r="BK15" s="208" t="s">
        <v>504</v>
      </c>
      <c r="BL15" s="216">
        <f>SUMIFS(Tab_Dados!$R$263:$R$508,Tab_Dados!$C$263:$C$508,BK15)</f>
        <v>76</v>
      </c>
      <c r="BM15" s="216">
        <f>SUMIFS(Tab_Dados!$AH$263:$AH$508,Tab_Dados!$C$263:$C$508,BK15)</f>
        <v>76</v>
      </c>
      <c r="BN15" s="209">
        <f>SUMIFS(Tab_Dados!$AX$263:$AX$508,Tab_Dados!$C$263:$C$508,BK15)</f>
        <v>1026</v>
      </c>
      <c r="BP15" s="207">
        <v>6</v>
      </c>
      <c r="BQ15" s="208" t="s">
        <v>371</v>
      </c>
      <c r="BR15" s="216">
        <f>SUMIFS(Tab_Dados!$S$263:$S$508,Tab_Dados!$C$263:$C$508,BQ15)</f>
        <v>35</v>
      </c>
      <c r="BS15" s="216">
        <f>SUMIFS(Tab_Dados!$AI$263:$AI$508,Tab_Dados!$C$263:$C$508,BQ15)</f>
        <v>35</v>
      </c>
      <c r="BT15" s="209">
        <f>SUMIFS(Tab_Dados!$AY$263:$AY$508,Tab_Dados!$C$263:$C$508,BQ15)</f>
        <v>1100</v>
      </c>
      <c r="BV15" s="207">
        <v>6</v>
      </c>
      <c r="BW15" s="208" t="s">
        <v>391</v>
      </c>
      <c r="BX15" s="216">
        <f>SUMIFS(Tab_Dados!$T$263:$T$508,Tab_Dados!$C$263:$C$508,BW15)</f>
        <v>6</v>
      </c>
      <c r="BY15" s="216">
        <f>SUMIFS(Tab_Dados!$AJ$263:$AJ$508,Tab_Dados!$C$263:$C$508,BW15)</f>
        <v>6</v>
      </c>
      <c r="BZ15" s="209">
        <f>SUMIFS(Tab_Dados!$AZ$263:$AZ$508,Tab_Dados!$C$263:$C$508,BW15)</f>
        <v>140</v>
      </c>
      <c r="CB15" s="207">
        <v>6</v>
      </c>
      <c r="CC15" s="208" t="s">
        <v>290</v>
      </c>
      <c r="CD15" s="208"/>
      <c r="CE15" s="208"/>
      <c r="CF15" s="209"/>
    </row>
    <row r="16" spans="1:84" x14ac:dyDescent="0.2">
      <c r="A16" s="214"/>
      <c r="B16" s="207">
        <v>7</v>
      </c>
      <c r="C16" s="208" t="s">
        <v>289</v>
      </c>
      <c r="D16" s="216">
        <f>SUMIFS(Tab_Dados!$E$263:$E$508,Tab_Dados!$C$263:$C$508,C16)</f>
        <v>0</v>
      </c>
      <c r="E16" s="216">
        <f>SUMIFS(Tab_Dados!$U$263:$U$508,Tab_Dados!$C$263:$C$508,C16)</f>
        <v>0</v>
      </c>
      <c r="F16" s="209">
        <f>SUMIFS(Tab_Dados!$AK$263:$AK$508,Tab_Dados!$C$263:$C$508,C16)</f>
        <v>0</v>
      </c>
      <c r="G16" s="203"/>
      <c r="H16" s="207">
        <v>7</v>
      </c>
      <c r="I16" s="208" t="s">
        <v>301</v>
      </c>
      <c r="J16" s="216">
        <f>SUMIFS(Tab_Dados!$F$263:$F$508,Tab_Dados!$C$263:$C$508,I16)</f>
        <v>400</v>
      </c>
      <c r="K16" s="216">
        <f>SUMIFS(Tab_Dados!$V$263:$V$508,Tab_Dados!$C$263:$C$508,I16)</f>
        <v>400</v>
      </c>
      <c r="L16" s="209">
        <f>SUMIFS(Tab_Dados!$AL$263:$AL$508,Tab_Dados!$C$263:$C$508,I16)</f>
        <v>7000</v>
      </c>
      <c r="N16" s="207">
        <v>7</v>
      </c>
      <c r="O16" s="208" t="s">
        <v>289</v>
      </c>
      <c r="P16" s="216">
        <f>SUMIFS(Tab_Dados!$H$263:$H$508,Tab_Dados!$C$263:$C$508,O16)</f>
        <v>130</v>
      </c>
      <c r="Q16" s="216">
        <f>SUMIFS(Tab_Dados!$X$263:$X$508,Tab_Dados!$C$263:$C$508,O16)</f>
        <v>130</v>
      </c>
      <c r="R16" s="209">
        <f>SUMIFS(Tab_Dados!$AN$263:$AN$508,Tab_Dados!$C$263:$C$508,O16)</f>
        <v>395</v>
      </c>
      <c r="T16" s="207">
        <v>7</v>
      </c>
      <c r="U16" s="208" t="s">
        <v>53</v>
      </c>
      <c r="V16" s="216">
        <f>SUMIFS(Tab_Dados!$I$263:$I$508,Tab_Dados!$C$263:$C$508,U16)</f>
        <v>42</v>
      </c>
      <c r="W16" s="216">
        <f>SUMIFS(Tab_Dados!$Y$263:$Y$508,Tab_Dados!$C$263:$C$508,U16)</f>
        <v>42</v>
      </c>
      <c r="X16" s="209">
        <f>SUMIFS(Tab_Dados!$AO$263:$AO$508,Tab_Dados!$C$263:$C$508,U16)</f>
        <v>720</v>
      </c>
      <c r="Z16" s="207">
        <v>7</v>
      </c>
      <c r="AA16" s="208" t="s">
        <v>285</v>
      </c>
      <c r="AB16" s="216">
        <f>SUMIFS(Tab_Dados!$K$263:$K$508,Tab_Dados!$C$263:$C$508,AA16)</f>
        <v>0</v>
      </c>
      <c r="AC16" s="216">
        <f>SUMIFS(Tab_Dados!$AA$263:$AA$508,Tab_Dados!$C$263:$C$508,AA16)</f>
        <v>0</v>
      </c>
      <c r="AD16" s="209">
        <f>SUMIFS(Tab_Dados!$AQ$263:$AQ$508,Tab_Dados!$C$263:$C$508,AA16)</f>
        <v>0</v>
      </c>
      <c r="AF16" s="207">
        <v>7</v>
      </c>
      <c r="AG16" s="208" t="s">
        <v>43</v>
      </c>
      <c r="AH16" s="216">
        <f>SUMIFS(Tab_Dados!$L$263:$L$508,Tab_Dados!$C$263:$C$508,AG16)</f>
        <v>213</v>
      </c>
      <c r="AI16" s="216">
        <f>SUMIFS(Tab_Dados!$AB$263:$AB$508,Tab_Dados!$C$263:$C$508,AG16)</f>
        <v>213</v>
      </c>
      <c r="AJ16" s="209">
        <f>SUMIFS(Tab_Dados!$AR$263:$AR$508,Tab_Dados!$C$263:$C$508,AG16)</f>
        <v>4899</v>
      </c>
      <c r="AL16" s="207">
        <v>7</v>
      </c>
      <c r="AM16" s="208" t="s">
        <v>337</v>
      </c>
      <c r="AN16" s="216">
        <f>SUMIFS(Tab_Dados!$M$263:$M$508,Tab_Dados!$C$263:$C$508,AM16)</f>
        <v>8</v>
      </c>
      <c r="AO16" s="216">
        <f>SUMIFS(Tab_Dados!$AC$263:$AC$508,Tab_Dados!$C$263:$C$508,AM16)</f>
        <v>8</v>
      </c>
      <c r="AP16" s="209">
        <f>SUMIFS(Tab_Dados!$AS$263:$AS$508,Tab_Dados!$C$263:$C$508,AM16)</f>
        <v>280</v>
      </c>
      <c r="AR16" s="207">
        <v>7</v>
      </c>
      <c r="AS16" s="208" t="s">
        <v>287</v>
      </c>
      <c r="AT16" s="216">
        <f>SUMIFS(Tab_Dados!$N$263:$N$508,Tab_Dados!$C$263:$C$508,AS16)</f>
        <v>0</v>
      </c>
      <c r="AU16" s="216">
        <f>SUMIFS(Tab_Dados!$AD$263:$AD$508,Tab_Dados!$C$263:$C$508,AS16)</f>
        <v>0</v>
      </c>
      <c r="AV16" s="209">
        <f>SUMIFS(Tab_Dados!$AT$263:$AT$508,Tab_Dados!$C$263:$C$508,AS16)</f>
        <v>0</v>
      </c>
      <c r="AX16" s="207">
        <v>7</v>
      </c>
      <c r="AY16" s="208" t="s">
        <v>286</v>
      </c>
      <c r="AZ16" s="216">
        <f>SUMIFS(Tab_Dados!$O$263:$O$508,Tab_Dados!$C$263:$C$508,AY16)</f>
        <v>0</v>
      </c>
      <c r="BA16" s="216">
        <f>SUMIFS(Tab_Dados!$AE$263:$AE$508,Tab_Dados!$C$263:$C$508,AY16)</f>
        <v>0</v>
      </c>
      <c r="BB16" s="209">
        <f>SUMIFS(Tab_Dados!$AU$263:$AU$508,Tab_Dados!$C$263:$C$508,AY16)</f>
        <v>0</v>
      </c>
      <c r="BD16" s="207">
        <v>7</v>
      </c>
      <c r="BE16" s="208" t="s">
        <v>498</v>
      </c>
      <c r="BF16" s="216">
        <f>SUMIFS(Tab_Dados!$P$263:$P$508,Tab_Dados!$C$263:$C$508,BE16)</f>
        <v>15</v>
      </c>
      <c r="BG16" s="216">
        <f>SUMIFS(Tab_Dados!$AF$263:$AF$508,Tab_Dados!$C$263:$C$508,BE16)</f>
        <v>15</v>
      </c>
      <c r="BH16" s="209">
        <f>SUMIFS(Tab_Dados!$AV$263:$AV$508,Tab_Dados!$C$263:$C$508,BE16)</f>
        <v>180</v>
      </c>
      <c r="BJ16" s="207">
        <v>7</v>
      </c>
      <c r="BK16" s="208" t="s">
        <v>361</v>
      </c>
      <c r="BL16" s="216">
        <f>SUMIFS(Tab_Dados!$R$263:$R$508,Tab_Dados!$C$263:$C$508,BK16)</f>
        <v>40</v>
      </c>
      <c r="BM16" s="216">
        <f>SUMIFS(Tab_Dados!$AH$263:$AH$508,Tab_Dados!$C$263:$C$508,BK16)</f>
        <v>40</v>
      </c>
      <c r="BN16" s="209">
        <f>SUMIFS(Tab_Dados!$AX$263:$AX$508,Tab_Dados!$C$263:$C$508,BK16)</f>
        <v>720</v>
      </c>
      <c r="BP16" s="207">
        <v>7</v>
      </c>
      <c r="BQ16" s="208" t="s">
        <v>382</v>
      </c>
      <c r="BR16" s="216">
        <f>SUMIFS(Tab_Dados!$S$263:$S$508,Tab_Dados!$C$263:$C$508,BQ16)</f>
        <v>73</v>
      </c>
      <c r="BS16" s="216">
        <f>SUMIFS(Tab_Dados!$AI$263:$AI$508,Tab_Dados!$C$263:$C$508,BQ16)</f>
        <v>73</v>
      </c>
      <c r="BT16" s="209">
        <f>SUMIFS(Tab_Dados!$AY$263:$AY$508,Tab_Dados!$C$263:$C$508,BQ16)</f>
        <v>1095</v>
      </c>
      <c r="BV16" s="207">
        <v>7</v>
      </c>
      <c r="BW16" s="208" t="s">
        <v>357</v>
      </c>
      <c r="BX16" s="216">
        <f>SUMIFS(Tab_Dados!$T$263:$T$508,Tab_Dados!$C$263:$C$508,BW16)</f>
        <v>5</v>
      </c>
      <c r="BY16" s="216">
        <f>SUMIFS(Tab_Dados!$AJ$263:$AJ$508,Tab_Dados!$C$263:$C$508,BW16)</f>
        <v>5</v>
      </c>
      <c r="BZ16" s="209">
        <f>SUMIFS(Tab_Dados!$AZ$263:$AZ$508,Tab_Dados!$C$263:$C$508,BW16)</f>
        <v>117</v>
      </c>
      <c r="CB16" s="207">
        <v>7</v>
      </c>
      <c r="CC16" s="208" t="s">
        <v>576</v>
      </c>
      <c r="CD16" s="208"/>
      <c r="CE16" s="208"/>
      <c r="CF16" s="209"/>
    </row>
    <row r="17" spans="1:84" x14ac:dyDescent="0.2">
      <c r="A17" s="214"/>
      <c r="B17" s="207">
        <v>8</v>
      </c>
      <c r="C17" s="208" t="s">
        <v>290</v>
      </c>
      <c r="D17" s="216">
        <f>SUMIFS(Tab_Dados!$E$263:$E$508,Tab_Dados!$C$263:$C$508,C17)</f>
        <v>0</v>
      </c>
      <c r="E17" s="216">
        <f>SUMIFS(Tab_Dados!$U$263:$U$508,Tab_Dados!$C$263:$C$508,C17)</f>
        <v>0</v>
      </c>
      <c r="F17" s="209">
        <f>SUMIFS(Tab_Dados!$AK$263:$AK$508,Tab_Dados!$C$263:$C$508,C17)</f>
        <v>0</v>
      </c>
      <c r="G17" s="203"/>
      <c r="H17" s="207">
        <v>8</v>
      </c>
      <c r="I17" s="208" t="s">
        <v>13</v>
      </c>
      <c r="J17" s="216">
        <f>SUMIFS(Tab_Dados!$F$263:$F$508,Tab_Dados!$C$263:$C$508,I17)</f>
        <v>780</v>
      </c>
      <c r="K17" s="216">
        <f>SUMIFS(Tab_Dados!$V$263:$V$508,Tab_Dados!$C$263:$C$508,I17)</f>
        <v>780</v>
      </c>
      <c r="L17" s="209">
        <f>SUMIFS(Tab_Dados!$AL$263:$AL$508,Tab_Dados!$C$263:$C$508,I17)</f>
        <v>6630</v>
      </c>
      <c r="N17" s="207">
        <v>8</v>
      </c>
      <c r="O17" s="208" t="s">
        <v>301</v>
      </c>
      <c r="P17" s="216">
        <f>SUMIFS(Tab_Dados!$H$263:$H$508,Tab_Dados!$C$263:$C$508,O17)</f>
        <v>230</v>
      </c>
      <c r="Q17" s="216">
        <f>SUMIFS(Tab_Dados!$X$263:$X$508,Tab_Dados!$C$263:$C$508,O17)</f>
        <v>230</v>
      </c>
      <c r="R17" s="209">
        <f>SUMIFS(Tab_Dados!$AN$263:$AN$508,Tab_Dados!$C$263:$C$508,O17)</f>
        <v>380</v>
      </c>
      <c r="T17" s="207">
        <v>8</v>
      </c>
      <c r="U17" s="208" t="s">
        <v>374</v>
      </c>
      <c r="V17" s="216">
        <f>SUMIFS(Tab_Dados!$I$263:$I$508,Tab_Dados!$C$263:$C$508,U17)</f>
        <v>41</v>
      </c>
      <c r="W17" s="216">
        <f>SUMIFS(Tab_Dados!$Y$263:$Y$508,Tab_Dados!$C$263:$C$508,U17)</f>
        <v>41</v>
      </c>
      <c r="X17" s="209">
        <f>SUMIFS(Tab_Dados!$AO$263:$AO$508,Tab_Dados!$C$263:$C$508,U17)</f>
        <v>695</v>
      </c>
      <c r="Z17" s="207">
        <v>8</v>
      </c>
      <c r="AA17" s="208" t="s">
        <v>286</v>
      </c>
      <c r="AB17" s="216">
        <f>SUMIFS(Tab_Dados!$K$263:$K$508,Tab_Dados!$C$263:$C$508,AA17)</f>
        <v>0</v>
      </c>
      <c r="AC17" s="216">
        <f>SUMIFS(Tab_Dados!$AA$263:$AA$508,Tab_Dados!$C$263:$C$508,AA17)</f>
        <v>0</v>
      </c>
      <c r="AD17" s="209">
        <f>SUMIFS(Tab_Dados!$AQ$263:$AQ$508,Tab_Dados!$C$263:$C$508,AA17)</f>
        <v>0</v>
      </c>
      <c r="AF17" s="207">
        <v>8</v>
      </c>
      <c r="AG17" s="208" t="s">
        <v>331</v>
      </c>
      <c r="AH17" s="216">
        <f>SUMIFS(Tab_Dados!$L$263:$L$508,Tab_Dados!$C$263:$C$508,AG17)</f>
        <v>314</v>
      </c>
      <c r="AI17" s="216">
        <f>SUMIFS(Tab_Dados!$AB$263:$AB$508,Tab_Dados!$C$263:$C$508,AG17)</f>
        <v>314</v>
      </c>
      <c r="AJ17" s="209">
        <f>SUMIFS(Tab_Dados!$AR$263:$AR$508,Tab_Dados!$C$263:$C$508,AG17)</f>
        <v>4710</v>
      </c>
      <c r="AL17" s="207">
        <v>8</v>
      </c>
      <c r="AM17" s="208" t="s">
        <v>494</v>
      </c>
      <c r="AN17" s="216">
        <f>SUMIFS(Tab_Dados!$M$263:$M$508,Tab_Dados!$C$263:$C$508,AM17)</f>
        <v>25</v>
      </c>
      <c r="AO17" s="216">
        <f>SUMIFS(Tab_Dados!$AC$263:$AC$508,Tab_Dados!$C$263:$C$508,AM17)</f>
        <v>25</v>
      </c>
      <c r="AP17" s="209">
        <f>SUMIFS(Tab_Dados!$AS$263:$AS$508,Tab_Dados!$C$263:$C$508,AM17)</f>
        <v>200</v>
      </c>
      <c r="AR17" s="207">
        <v>8</v>
      </c>
      <c r="AS17" s="208" t="s">
        <v>288</v>
      </c>
      <c r="AT17" s="216">
        <f>SUMIFS(Tab_Dados!$N$263:$N$508,Tab_Dados!$C$263:$C$508,AS17)</f>
        <v>0</v>
      </c>
      <c r="AU17" s="216">
        <f>SUMIFS(Tab_Dados!$AD$263:$AD$508,Tab_Dados!$C$263:$C$508,AS17)</f>
        <v>0</v>
      </c>
      <c r="AV17" s="209">
        <f>SUMIFS(Tab_Dados!$AT$263:$AT$508,Tab_Dados!$C$263:$C$508,AS17)</f>
        <v>0</v>
      </c>
      <c r="AX17" s="207">
        <v>8</v>
      </c>
      <c r="AY17" s="208" t="s">
        <v>287</v>
      </c>
      <c r="AZ17" s="216">
        <f>SUMIFS(Tab_Dados!$O$263:$O$508,Tab_Dados!$C$263:$C$508,AY17)</f>
        <v>0</v>
      </c>
      <c r="BA17" s="216">
        <f>SUMIFS(Tab_Dados!$AE$263:$AE$508,Tab_Dados!$C$263:$C$508,AY17)</f>
        <v>0</v>
      </c>
      <c r="BB17" s="209">
        <f>SUMIFS(Tab_Dados!$AU$263:$AU$508,Tab_Dados!$C$263:$C$508,AY17)</f>
        <v>0</v>
      </c>
      <c r="BD17" s="207">
        <v>8</v>
      </c>
      <c r="BE17" s="208" t="s">
        <v>364</v>
      </c>
      <c r="BF17" s="216">
        <f>SUMIFS(Tab_Dados!$P$263:$P$508,Tab_Dados!$C$263:$C$508,BE17)</f>
        <v>20</v>
      </c>
      <c r="BG17" s="216">
        <f>SUMIFS(Tab_Dados!$AF$263:$AF$508,Tab_Dados!$C$263:$C$508,BE17)</f>
        <v>20</v>
      </c>
      <c r="BH17" s="209">
        <f>SUMIFS(Tab_Dados!$AV$263:$AV$508,Tab_Dados!$C$263:$C$508,BE17)</f>
        <v>144</v>
      </c>
      <c r="BJ17" s="207">
        <v>8</v>
      </c>
      <c r="BK17" s="208" t="s">
        <v>18</v>
      </c>
      <c r="BL17" s="216">
        <f>SUMIFS(Tab_Dados!$R$263:$R$508,Tab_Dados!$C$263:$C$508,BK17)</f>
        <v>20</v>
      </c>
      <c r="BM17" s="216">
        <f>SUMIFS(Tab_Dados!$AH$263:$AH$508,Tab_Dados!$C$263:$C$508,BK17)</f>
        <v>20</v>
      </c>
      <c r="BN17" s="209">
        <f>SUMIFS(Tab_Dados!$AX$263:$AX$508,Tab_Dados!$C$263:$C$508,BK17)</f>
        <v>600</v>
      </c>
      <c r="BP17" s="207">
        <v>8</v>
      </c>
      <c r="BQ17" s="208" t="s">
        <v>498</v>
      </c>
      <c r="BR17" s="216">
        <f>SUMIFS(Tab_Dados!$S$263:$S$508,Tab_Dados!$C$263:$C$508,BQ17)</f>
        <v>40</v>
      </c>
      <c r="BS17" s="216">
        <f>SUMIFS(Tab_Dados!$AI$263:$AI$508,Tab_Dados!$C$263:$C$508,BQ17)</f>
        <v>40</v>
      </c>
      <c r="BT17" s="209">
        <f>SUMIFS(Tab_Dados!$AY$263:$AY$508,Tab_Dados!$C$263:$C$508,BQ17)</f>
        <v>600</v>
      </c>
      <c r="BV17" s="207">
        <v>8</v>
      </c>
      <c r="BW17" s="208" t="s">
        <v>471</v>
      </c>
      <c r="BX17" s="216">
        <f>SUMIFS(Tab_Dados!$T$263:$T$508,Tab_Dados!$C$263:$C$508,BW17)</f>
        <v>3</v>
      </c>
      <c r="BY17" s="216">
        <f>SUMIFS(Tab_Dados!$AJ$263:$AJ$508,Tab_Dados!$C$263:$C$508,BW17)</f>
        <v>3</v>
      </c>
      <c r="BZ17" s="209">
        <f>SUMIFS(Tab_Dados!$AZ$263:$AZ$508,Tab_Dados!$C$263:$C$508,BW17)</f>
        <v>81</v>
      </c>
      <c r="CB17" s="207">
        <v>8</v>
      </c>
      <c r="CC17" s="208" t="s">
        <v>291</v>
      </c>
      <c r="CD17" s="208"/>
      <c r="CE17" s="208"/>
      <c r="CF17" s="209"/>
    </row>
    <row r="18" spans="1:84" x14ac:dyDescent="0.2">
      <c r="A18" s="214"/>
      <c r="B18" s="207">
        <v>9</v>
      </c>
      <c r="C18" s="208" t="s">
        <v>576</v>
      </c>
      <c r="D18" s="216">
        <f>SUMIFS(Tab_Dados!$E$263:$E$508,Tab_Dados!$C$263:$C$508,C18)</f>
        <v>0</v>
      </c>
      <c r="E18" s="216">
        <f>SUMIFS(Tab_Dados!$U$263:$U$508,Tab_Dados!$C$263:$C$508,C18)</f>
        <v>0</v>
      </c>
      <c r="F18" s="209">
        <f>SUMIFS(Tab_Dados!$AK$263:$AK$508,Tab_Dados!$C$263:$C$508,C18)</f>
        <v>0</v>
      </c>
      <c r="G18" s="203"/>
      <c r="H18" s="207">
        <v>9</v>
      </c>
      <c r="I18" s="208" t="s">
        <v>483</v>
      </c>
      <c r="J18" s="216">
        <f>SUMIFS(Tab_Dados!$F$263:$F$508,Tab_Dados!$C$263:$C$508,I18)</f>
        <v>750</v>
      </c>
      <c r="K18" s="216">
        <f>SUMIFS(Tab_Dados!$V$263:$V$508,Tab_Dados!$C$263:$C$508,I18)</f>
        <v>750</v>
      </c>
      <c r="L18" s="209">
        <f>SUMIFS(Tab_Dados!$AL$263:$AL$508,Tab_Dados!$C$263:$C$508,I18)</f>
        <v>6000</v>
      </c>
      <c r="N18" s="207">
        <v>9</v>
      </c>
      <c r="O18" s="208" t="s">
        <v>53</v>
      </c>
      <c r="P18" s="216">
        <f>SUMIFS(Tab_Dados!$H$263:$H$508,Tab_Dados!$C$263:$C$508,O18)</f>
        <v>200</v>
      </c>
      <c r="Q18" s="216">
        <f>SUMIFS(Tab_Dados!$X$263:$X$508,Tab_Dados!$C$263:$C$508,O18)</f>
        <v>200</v>
      </c>
      <c r="R18" s="209">
        <f>SUMIFS(Tab_Dados!$AN$263:$AN$508,Tab_Dados!$C$263:$C$508,O18)</f>
        <v>350</v>
      </c>
      <c r="T18" s="207">
        <v>9</v>
      </c>
      <c r="U18" s="208" t="s">
        <v>498</v>
      </c>
      <c r="V18" s="216">
        <f>SUMIFS(Tab_Dados!$I$263:$I$508,Tab_Dados!$C$263:$C$508,U18)</f>
        <v>33</v>
      </c>
      <c r="W18" s="216">
        <f>SUMIFS(Tab_Dados!$Y$263:$Y$508,Tab_Dados!$C$263:$C$508,U18)</f>
        <v>33</v>
      </c>
      <c r="X18" s="209">
        <f>SUMIFS(Tab_Dados!$AO$263:$AO$508,Tab_Dados!$C$263:$C$508,U18)</f>
        <v>600</v>
      </c>
      <c r="Z18" s="207">
        <v>9</v>
      </c>
      <c r="AA18" s="208" t="s">
        <v>287</v>
      </c>
      <c r="AB18" s="216">
        <f>SUMIFS(Tab_Dados!$K$263:$K$508,Tab_Dados!$C$263:$C$508,AA18)</f>
        <v>0</v>
      </c>
      <c r="AC18" s="216">
        <f>SUMIFS(Tab_Dados!$AA$263:$AA$508,Tab_Dados!$C$263:$C$508,AA18)</f>
        <v>0</v>
      </c>
      <c r="AD18" s="209">
        <f>SUMIFS(Tab_Dados!$AQ$263:$AQ$508,Tab_Dados!$C$263:$C$508,AA18)</f>
        <v>0</v>
      </c>
      <c r="AF18" s="207">
        <v>9</v>
      </c>
      <c r="AG18" s="208" t="s">
        <v>371</v>
      </c>
      <c r="AH18" s="216">
        <f>SUMIFS(Tab_Dados!$L$263:$L$508,Tab_Dados!$C$263:$C$508,AG18)</f>
        <v>270</v>
      </c>
      <c r="AI18" s="216">
        <f>SUMIFS(Tab_Dados!$AB$263:$AB$508,Tab_Dados!$C$263:$C$508,AG18)</f>
        <v>270</v>
      </c>
      <c r="AJ18" s="209">
        <f>SUMIFS(Tab_Dados!$AR$263:$AR$508,Tab_Dados!$C$263:$C$508,AG18)</f>
        <v>4300</v>
      </c>
      <c r="AL18" s="207">
        <v>9</v>
      </c>
      <c r="AM18" s="208" t="s">
        <v>489</v>
      </c>
      <c r="AN18" s="216">
        <f>SUMIFS(Tab_Dados!$M$263:$M$508,Tab_Dados!$C$263:$C$508,AM18)</f>
        <v>15</v>
      </c>
      <c r="AO18" s="216">
        <f>SUMIFS(Tab_Dados!$AC$263:$AC$508,Tab_Dados!$C$263:$C$508,AM18)</f>
        <v>15</v>
      </c>
      <c r="AP18" s="209">
        <f>SUMIFS(Tab_Dados!$AS$263:$AS$508,Tab_Dados!$C$263:$C$508,AM18)</f>
        <v>170</v>
      </c>
      <c r="AR18" s="207">
        <v>9</v>
      </c>
      <c r="AS18" s="208" t="s">
        <v>289</v>
      </c>
      <c r="AT18" s="216">
        <f>SUMIFS(Tab_Dados!$N$263:$N$508,Tab_Dados!$C$263:$C$508,AS18)</f>
        <v>0</v>
      </c>
      <c r="AU18" s="216">
        <f>SUMIFS(Tab_Dados!$AD$263:$AD$508,Tab_Dados!$C$263:$C$508,AS18)</f>
        <v>0</v>
      </c>
      <c r="AV18" s="209">
        <f>SUMIFS(Tab_Dados!$AT$263:$AT$508,Tab_Dados!$C$263:$C$508,AS18)</f>
        <v>0</v>
      </c>
      <c r="AX18" s="207">
        <v>9</v>
      </c>
      <c r="AY18" s="208" t="s">
        <v>288</v>
      </c>
      <c r="AZ18" s="216">
        <f>SUMIFS(Tab_Dados!$O$263:$O$508,Tab_Dados!$C$263:$C$508,AY18)</f>
        <v>0</v>
      </c>
      <c r="BA18" s="216">
        <f>SUMIFS(Tab_Dados!$AE$263:$AE$508,Tab_Dados!$C$263:$C$508,AY18)</f>
        <v>0</v>
      </c>
      <c r="BB18" s="209">
        <f>SUMIFS(Tab_Dados!$AU$263:$AU$508,Tab_Dados!$C$263:$C$508,AY18)</f>
        <v>0</v>
      </c>
      <c r="BD18" s="207">
        <v>9</v>
      </c>
      <c r="BE18" s="208" t="s">
        <v>576</v>
      </c>
      <c r="BF18" s="216">
        <f>SUMIFS(Tab_Dados!$P$263:$P$508,Tab_Dados!$C$263:$C$508,BE18)</f>
        <v>10</v>
      </c>
      <c r="BG18" s="216">
        <f>SUMIFS(Tab_Dados!$AF$263:$AF$508,Tab_Dados!$C$263:$C$508,BE18)</f>
        <v>10</v>
      </c>
      <c r="BH18" s="209">
        <f>SUMIFS(Tab_Dados!$AV$263:$AV$508,Tab_Dados!$C$263:$C$508,BE18)</f>
        <v>72</v>
      </c>
      <c r="BJ18" s="207">
        <v>9</v>
      </c>
      <c r="BK18" s="208" t="s">
        <v>434</v>
      </c>
      <c r="BL18" s="216">
        <f>SUMIFS(Tab_Dados!$R$263:$R$508,Tab_Dados!$C$263:$C$508,BK18)</f>
        <v>20</v>
      </c>
      <c r="BM18" s="216">
        <f>SUMIFS(Tab_Dados!$AH$263:$AH$508,Tab_Dados!$C$263:$C$508,BK18)</f>
        <v>20</v>
      </c>
      <c r="BN18" s="209">
        <f>SUMIFS(Tab_Dados!$AX$263:$AX$508,Tab_Dados!$C$263:$C$508,BK18)</f>
        <v>600</v>
      </c>
      <c r="BP18" s="207">
        <v>9</v>
      </c>
      <c r="BQ18" s="208" t="s">
        <v>53</v>
      </c>
      <c r="BR18" s="216">
        <f>SUMIFS(Tab_Dados!$S$263:$S$508,Tab_Dados!$C$263:$C$508,BQ18)</f>
        <v>40</v>
      </c>
      <c r="BS18" s="216">
        <f>SUMIFS(Tab_Dados!$AI$263:$AI$508,Tab_Dados!$C$263:$C$508,BQ18)</f>
        <v>40</v>
      </c>
      <c r="BT18" s="209">
        <f>SUMIFS(Tab_Dados!$AY$263:$AY$508,Tab_Dados!$C$263:$C$508,BQ18)</f>
        <v>545</v>
      </c>
      <c r="BV18" s="207">
        <v>9</v>
      </c>
      <c r="BW18" s="208" t="s">
        <v>21</v>
      </c>
      <c r="BX18" s="216">
        <f>SUMIFS(Tab_Dados!$T$263:$T$508,Tab_Dados!$C$263:$C$508,BW18)</f>
        <v>2</v>
      </c>
      <c r="BY18" s="216">
        <f>SUMIFS(Tab_Dados!$AJ$263:$AJ$508,Tab_Dados!$C$263:$C$508,BW18)</f>
        <v>2</v>
      </c>
      <c r="BZ18" s="209">
        <f>SUMIFS(Tab_Dados!$AZ$263:$AZ$508,Tab_Dados!$C$263:$C$508,BW18)</f>
        <v>54</v>
      </c>
      <c r="CB18" s="207">
        <v>9</v>
      </c>
      <c r="CC18" s="208" t="s">
        <v>292</v>
      </c>
      <c r="CD18" s="208"/>
      <c r="CE18" s="208"/>
      <c r="CF18" s="209"/>
    </row>
    <row r="19" spans="1:84" x14ac:dyDescent="0.2">
      <c r="A19" s="214"/>
      <c r="B19" s="207">
        <v>10</v>
      </c>
      <c r="C19" s="208" t="s">
        <v>291</v>
      </c>
      <c r="D19" s="216">
        <f>SUMIFS(Tab_Dados!$E$263:$E$508,Tab_Dados!$C$263:$C$508,C19)</f>
        <v>0</v>
      </c>
      <c r="E19" s="216">
        <f>SUMIFS(Tab_Dados!$U$263:$U$508,Tab_Dados!$C$263:$C$508,C19)</f>
        <v>0</v>
      </c>
      <c r="F19" s="209">
        <f>SUMIFS(Tab_Dados!$AK$263:$AK$508,Tab_Dados!$C$263:$C$508,C19)</f>
        <v>0</v>
      </c>
      <c r="G19" s="203"/>
      <c r="H19" s="207">
        <v>10</v>
      </c>
      <c r="I19" s="208" t="s">
        <v>469</v>
      </c>
      <c r="J19" s="216">
        <f>SUMIFS(Tab_Dados!$F$263:$F$508,Tab_Dados!$C$263:$C$508,I19)</f>
        <v>100</v>
      </c>
      <c r="K19" s="216">
        <f>SUMIFS(Tab_Dados!$V$263:$V$508,Tab_Dados!$C$263:$C$508,I19)</f>
        <v>100</v>
      </c>
      <c r="L19" s="209">
        <f>SUMIFS(Tab_Dados!$AL$263:$AL$508,Tab_Dados!$C$263:$C$508,I19)</f>
        <v>5500</v>
      </c>
      <c r="N19" s="207">
        <v>10</v>
      </c>
      <c r="O19" s="208" t="s">
        <v>481</v>
      </c>
      <c r="P19" s="216">
        <f>SUMIFS(Tab_Dados!$H$263:$H$508,Tab_Dados!$C$263:$C$508,O19)</f>
        <v>95</v>
      </c>
      <c r="Q19" s="216">
        <f>SUMIFS(Tab_Dados!$X$263:$X$508,Tab_Dados!$C$263:$C$508,O19)</f>
        <v>95</v>
      </c>
      <c r="R19" s="209">
        <f>SUMIFS(Tab_Dados!$AN$263:$AN$508,Tab_Dados!$C$263:$C$508,O19)</f>
        <v>315</v>
      </c>
      <c r="T19" s="207">
        <v>10</v>
      </c>
      <c r="U19" s="208" t="s">
        <v>382</v>
      </c>
      <c r="V19" s="216">
        <f>SUMIFS(Tab_Dados!$I$263:$I$508,Tab_Dados!$C$263:$C$508,U19)</f>
        <v>50</v>
      </c>
      <c r="W19" s="216">
        <f>SUMIFS(Tab_Dados!$Y$263:$Y$508,Tab_Dados!$C$263:$C$508,U19)</f>
        <v>50</v>
      </c>
      <c r="X19" s="209">
        <f>SUMIFS(Tab_Dados!$AO$263:$AO$508,Tab_Dados!$C$263:$C$508,U19)</f>
        <v>415</v>
      </c>
      <c r="Z19" s="207">
        <v>10</v>
      </c>
      <c r="AA19" s="208" t="s">
        <v>288</v>
      </c>
      <c r="AB19" s="216">
        <f>SUMIFS(Tab_Dados!$K$263:$K$508,Tab_Dados!$C$263:$C$508,AA19)</f>
        <v>0</v>
      </c>
      <c r="AC19" s="216">
        <f>SUMIFS(Tab_Dados!$AA$263:$AA$508,Tab_Dados!$C$263:$C$508,AA19)</f>
        <v>0</v>
      </c>
      <c r="AD19" s="209">
        <f>SUMIFS(Tab_Dados!$AQ$263:$AQ$508,Tab_Dados!$C$263:$C$508,AA19)</f>
        <v>0</v>
      </c>
      <c r="AF19" s="207">
        <v>10</v>
      </c>
      <c r="AG19" s="208" t="s">
        <v>299</v>
      </c>
      <c r="AH19" s="216">
        <f>SUMIFS(Tab_Dados!$L$263:$L$508,Tab_Dados!$C$263:$C$508,AG19)</f>
        <v>150</v>
      </c>
      <c r="AI19" s="216">
        <f>SUMIFS(Tab_Dados!$AB$263:$AB$508,Tab_Dados!$C$263:$C$508,AG19)</f>
        <v>150</v>
      </c>
      <c r="AJ19" s="209">
        <f>SUMIFS(Tab_Dados!$AR$263:$AR$508,Tab_Dados!$C$263:$C$508,AG19)</f>
        <v>4200</v>
      </c>
      <c r="AL19" s="207">
        <v>10</v>
      </c>
      <c r="AM19" s="208" t="s">
        <v>331</v>
      </c>
      <c r="AN19" s="216">
        <f>SUMIFS(Tab_Dados!$M$263:$M$508,Tab_Dados!$C$263:$C$508,AM19)</f>
        <v>16</v>
      </c>
      <c r="AO19" s="216">
        <f>SUMIFS(Tab_Dados!$AC$263:$AC$508,Tab_Dados!$C$263:$C$508,AM19)</f>
        <v>16</v>
      </c>
      <c r="AP19" s="209">
        <f>SUMIFS(Tab_Dados!$AS$263:$AS$508,Tab_Dados!$C$263:$C$508,AM19)</f>
        <v>160</v>
      </c>
      <c r="AR19" s="207">
        <v>10</v>
      </c>
      <c r="AS19" s="208" t="s">
        <v>290</v>
      </c>
      <c r="AT19" s="216">
        <f>SUMIFS(Tab_Dados!$N$263:$N$508,Tab_Dados!$C$263:$C$508,AS19)</f>
        <v>0</v>
      </c>
      <c r="AU19" s="216">
        <f>SUMIFS(Tab_Dados!$AD$263:$AD$508,Tab_Dados!$C$263:$C$508,AS19)</f>
        <v>0</v>
      </c>
      <c r="AV19" s="209">
        <f>SUMIFS(Tab_Dados!$AT$263:$AT$508,Tab_Dados!$C$263:$C$508,AS19)</f>
        <v>0</v>
      </c>
      <c r="AX19" s="207">
        <v>10</v>
      </c>
      <c r="AY19" s="208" t="s">
        <v>289</v>
      </c>
      <c r="AZ19" s="216">
        <f>SUMIFS(Tab_Dados!$O$263:$O$508,Tab_Dados!$C$263:$C$508,AY19)</f>
        <v>0</v>
      </c>
      <c r="BA19" s="216">
        <f>SUMIFS(Tab_Dados!$AE$263:$AE$508,Tab_Dados!$C$263:$C$508,AY19)</f>
        <v>0</v>
      </c>
      <c r="BB19" s="209">
        <f>SUMIFS(Tab_Dados!$AU$263:$AU$508,Tab_Dados!$C$263:$C$508,AY19)</f>
        <v>0</v>
      </c>
      <c r="BD19" s="207">
        <v>10</v>
      </c>
      <c r="BE19" s="208" t="s">
        <v>299</v>
      </c>
      <c r="BF19" s="216">
        <f>SUMIFS(Tab_Dados!$P$263:$P$508,Tab_Dados!$C$263:$C$508,BE19)</f>
        <v>5</v>
      </c>
      <c r="BG19" s="216">
        <f>SUMIFS(Tab_Dados!$AF$263:$AF$508,Tab_Dados!$C$263:$C$508,BE19)</f>
        <v>5</v>
      </c>
      <c r="BH19" s="209">
        <f>SUMIFS(Tab_Dados!$AV$263:$AV$508,Tab_Dados!$C$263:$C$508,BE19)</f>
        <v>56</v>
      </c>
      <c r="BJ19" s="207">
        <v>10</v>
      </c>
      <c r="BK19" s="208" t="s">
        <v>427</v>
      </c>
      <c r="BL19" s="216">
        <f>SUMIFS(Tab_Dados!$R$263:$R$508,Tab_Dados!$C$263:$C$508,BK19)</f>
        <v>50</v>
      </c>
      <c r="BM19" s="216">
        <f>SUMIFS(Tab_Dados!$AH$263:$AH$508,Tab_Dados!$C$263:$C$508,BK19)</f>
        <v>50</v>
      </c>
      <c r="BN19" s="209">
        <f>SUMIFS(Tab_Dados!$AX$263:$AX$508,Tab_Dados!$C$263:$C$508,BK19)</f>
        <v>500</v>
      </c>
      <c r="BP19" s="207">
        <v>10</v>
      </c>
      <c r="BQ19" s="208" t="s">
        <v>375</v>
      </c>
      <c r="BR19" s="216">
        <f>SUMIFS(Tab_Dados!$S$263:$S$508,Tab_Dados!$C$263:$C$508,BQ19)</f>
        <v>59</v>
      </c>
      <c r="BS19" s="216">
        <f>SUMIFS(Tab_Dados!$AI$263:$AI$508,Tab_Dados!$C$263:$C$508,BQ19)</f>
        <v>59</v>
      </c>
      <c r="BT19" s="209">
        <f>SUMIFS(Tab_Dados!$AY$263:$AY$508,Tab_Dados!$C$263:$C$508,BQ19)</f>
        <v>540</v>
      </c>
      <c r="BV19" s="207">
        <v>10</v>
      </c>
      <c r="BW19" s="208" t="s">
        <v>375</v>
      </c>
      <c r="BX19" s="216">
        <f>SUMIFS(Tab_Dados!$T$263:$T$508,Tab_Dados!$C$263:$C$508,BW19)</f>
        <v>2</v>
      </c>
      <c r="BY19" s="216">
        <f>SUMIFS(Tab_Dados!$AJ$263:$AJ$508,Tab_Dados!$C$263:$C$508,BW19)</f>
        <v>2</v>
      </c>
      <c r="BZ19" s="209">
        <f>SUMIFS(Tab_Dados!$AZ$263:$AZ$508,Tab_Dados!$C$263:$C$508,BW19)</f>
        <v>47</v>
      </c>
      <c r="CB19" s="207">
        <v>10</v>
      </c>
      <c r="CC19" s="208" t="s">
        <v>293</v>
      </c>
      <c r="CD19" s="208"/>
      <c r="CE19" s="208"/>
      <c r="CF19" s="209"/>
    </row>
    <row r="20" spans="1:84" x14ac:dyDescent="0.2">
      <c r="A20" s="214"/>
      <c r="B20" s="207">
        <v>11</v>
      </c>
      <c r="C20" s="208" t="s">
        <v>292</v>
      </c>
      <c r="D20" s="216">
        <f>SUMIFS(Tab_Dados!$E$263:$E$508,Tab_Dados!$C$263:$C$508,C20)</f>
        <v>0</v>
      </c>
      <c r="E20" s="216">
        <f>SUMIFS(Tab_Dados!$U$263:$U$508,Tab_Dados!$C$263:$C$508,C20)</f>
        <v>0</v>
      </c>
      <c r="F20" s="209">
        <f>SUMIFS(Tab_Dados!$AK$263:$AK$508,Tab_Dados!$C$263:$C$508,C20)</f>
        <v>0</v>
      </c>
      <c r="G20" s="203"/>
      <c r="H20" s="207">
        <v>11</v>
      </c>
      <c r="I20" s="208" t="s">
        <v>291</v>
      </c>
      <c r="J20" s="216">
        <f>SUMIFS(Tab_Dados!$F$263:$F$508,Tab_Dados!$C$263:$C$508,I20)</f>
        <v>240</v>
      </c>
      <c r="K20" s="216">
        <f>SUMIFS(Tab_Dados!$V$263:$V$508,Tab_Dados!$C$263:$C$508,I20)</f>
        <v>240</v>
      </c>
      <c r="L20" s="209">
        <f>SUMIFS(Tab_Dados!$AL$263:$AL$508,Tab_Dados!$C$263:$C$508,I20)</f>
        <v>5000</v>
      </c>
      <c r="N20" s="207">
        <v>11</v>
      </c>
      <c r="O20" s="208" t="s">
        <v>375</v>
      </c>
      <c r="P20" s="216">
        <f>SUMIFS(Tab_Dados!$H$263:$H$508,Tab_Dados!$C$263:$C$508,O20)</f>
        <v>200</v>
      </c>
      <c r="Q20" s="216">
        <f>SUMIFS(Tab_Dados!$X$263:$X$508,Tab_Dados!$C$263:$C$508,O20)</f>
        <v>200</v>
      </c>
      <c r="R20" s="209">
        <f>SUMIFS(Tab_Dados!$AN$263:$AN$508,Tab_Dados!$C$263:$C$508,O20)</f>
        <v>300</v>
      </c>
      <c r="T20" s="207">
        <v>11</v>
      </c>
      <c r="U20" s="208" t="s">
        <v>503</v>
      </c>
      <c r="V20" s="216">
        <f>SUMIFS(Tab_Dados!$I$263:$I$508,Tab_Dados!$C$263:$C$508,U20)</f>
        <v>32</v>
      </c>
      <c r="W20" s="216">
        <f>SUMIFS(Tab_Dados!$Y$263:$Y$508,Tab_Dados!$C$263:$C$508,U20)</f>
        <v>32</v>
      </c>
      <c r="X20" s="209">
        <f>SUMIFS(Tab_Dados!$AO$263:$AO$508,Tab_Dados!$C$263:$C$508,U20)</f>
        <v>320</v>
      </c>
      <c r="Z20" s="207">
        <v>11</v>
      </c>
      <c r="AA20" s="208" t="s">
        <v>289</v>
      </c>
      <c r="AB20" s="216">
        <f>SUMIFS(Tab_Dados!$K$263:$K$508,Tab_Dados!$C$263:$C$508,AA20)</f>
        <v>0</v>
      </c>
      <c r="AC20" s="216">
        <f>SUMIFS(Tab_Dados!$AA$263:$AA$508,Tab_Dados!$C$263:$C$508,AA20)</f>
        <v>0</v>
      </c>
      <c r="AD20" s="209">
        <f>SUMIFS(Tab_Dados!$AQ$263:$AQ$508,Tab_Dados!$C$263:$C$508,AA20)</f>
        <v>0</v>
      </c>
      <c r="AF20" s="207">
        <v>11</v>
      </c>
      <c r="AG20" s="208" t="s">
        <v>322</v>
      </c>
      <c r="AH20" s="216">
        <f>SUMIFS(Tab_Dados!$L$263:$L$508,Tab_Dados!$C$263:$C$508,AG20)</f>
        <v>297</v>
      </c>
      <c r="AI20" s="216">
        <f>SUMIFS(Tab_Dados!$AB$263:$AB$508,Tab_Dados!$C$263:$C$508,AG20)</f>
        <v>297</v>
      </c>
      <c r="AJ20" s="209">
        <f>SUMIFS(Tab_Dados!$AR$263:$AR$508,Tab_Dados!$C$263:$C$508,AG20)</f>
        <v>2970</v>
      </c>
      <c r="AL20" s="207">
        <v>11</v>
      </c>
      <c r="AM20" s="208" t="s">
        <v>291</v>
      </c>
      <c r="AN20" s="216">
        <f>SUMIFS(Tab_Dados!$M$263:$M$508,Tab_Dados!$C$263:$C$508,AM20)</f>
        <v>10</v>
      </c>
      <c r="AO20" s="216">
        <f>SUMIFS(Tab_Dados!$AC$263:$AC$508,Tab_Dados!$C$263:$C$508,AM20)</f>
        <v>10</v>
      </c>
      <c r="AP20" s="209">
        <f>SUMIFS(Tab_Dados!$AS$263:$AS$508,Tab_Dados!$C$263:$C$508,AM20)</f>
        <v>136</v>
      </c>
      <c r="AR20" s="207">
        <v>11</v>
      </c>
      <c r="AS20" s="208" t="s">
        <v>576</v>
      </c>
      <c r="AT20" s="216">
        <f>SUMIFS(Tab_Dados!$N$263:$N$508,Tab_Dados!$C$263:$C$508,AS20)</f>
        <v>0</v>
      </c>
      <c r="AU20" s="216">
        <f>SUMIFS(Tab_Dados!$AD$263:$AD$508,Tab_Dados!$C$263:$C$508,AS20)</f>
        <v>0</v>
      </c>
      <c r="AV20" s="209">
        <f>SUMIFS(Tab_Dados!$AT$263:$AT$508,Tab_Dados!$C$263:$C$508,AS20)</f>
        <v>0</v>
      </c>
      <c r="AX20" s="207">
        <v>11</v>
      </c>
      <c r="AY20" s="208" t="s">
        <v>290</v>
      </c>
      <c r="AZ20" s="216">
        <f>SUMIFS(Tab_Dados!$O$263:$O$508,Tab_Dados!$C$263:$C$508,AY20)</f>
        <v>0</v>
      </c>
      <c r="BA20" s="216">
        <f>SUMIFS(Tab_Dados!$AE$263:$AE$508,Tab_Dados!$C$263:$C$508,AY20)</f>
        <v>0</v>
      </c>
      <c r="BB20" s="209">
        <f>SUMIFS(Tab_Dados!$AU$263:$AU$508,Tab_Dados!$C$263:$C$508,AY20)</f>
        <v>0</v>
      </c>
      <c r="BD20" s="207">
        <v>11</v>
      </c>
      <c r="BE20" s="208" t="s">
        <v>378</v>
      </c>
      <c r="BF20" s="216">
        <f>SUMIFS(Tab_Dados!$P$263:$P$508,Tab_Dados!$C$263:$C$508,BE20)</f>
        <v>3</v>
      </c>
      <c r="BG20" s="216">
        <f>SUMIFS(Tab_Dados!$AF$263:$AF$508,Tab_Dados!$C$263:$C$508,BE20)</f>
        <v>3</v>
      </c>
      <c r="BH20" s="209">
        <f>SUMIFS(Tab_Dados!$AV$263:$AV$508,Tab_Dados!$C$263:$C$508,BE20)</f>
        <v>54</v>
      </c>
      <c r="BJ20" s="207">
        <v>11</v>
      </c>
      <c r="BK20" s="208" t="s">
        <v>17</v>
      </c>
      <c r="BL20" s="216">
        <f>SUMIFS(Tab_Dados!$R$263:$R$508,Tab_Dados!$C$263:$C$508,BK20)</f>
        <v>30</v>
      </c>
      <c r="BM20" s="216">
        <f>SUMIFS(Tab_Dados!$AH$263:$AH$508,Tab_Dados!$C$263:$C$508,BK20)</f>
        <v>30</v>
      </c>
      <c r="BN20" s="209">
        <f>SUMIFS(Tab_Dados!$AX$263:$AX$508,Tab_Dados!$C$263:$C$508,BK20)</f>
        <v>400</v>
      </c>
      <c r="BP20" s="207">
        <v>11</v>
      </c>
      <c r="BQ20" s="208" t="s">
        <v>496</v>
      </c>
      <c r="BR20" s="216">
        <f>SUMIFS(Tab_Dados!$S$263:$S$508,Tab_Dados!$C$263:$C$508,BQ20)</f>
        <v>15</v>
      </c>
      <c r="BS20" s="216">
        <f>SUMIFS(Tab_Dados!$AI$263:$AI$508,Tab_Dados!$C$263:$C$508,BQ20)</f>
        <v>15</v>
      </c>
      <c r="BT20" s="209">
        <f>SUMIFS(Tab_Dados!$AY$263:$AY$508,Tab_Dados!$C$263:$C$508,BQ20)</f>
        <v>500</v>
      </c>
      <c r="BV20" s="207">
        <v>11</v>
      </c>
      <c r="BW20" s="208" t="s">
        <v>400</v>
      </c>
      <c r="BX20" s="216">
        <f>SUMIFS(Tab_Dados!$T$263:$T$508,Tab_Dados!$C$263:$C$508,BW20)</f>
        <v>1</v>
      </c>
      <c r="BY20" s="216">
        <f>SUMIFS(Tab_Dados!$AJ$263:$AJ$508,Tab_Dados!$C$263:$C$508,BW20)</f>
        <v>1</v>
      </c>
      <c r="BZ20" s="209">
        <f>SUMIFS(Tab_Dados!$AZ$263:$AZ$508,Tab_Dados!$C$263:$C$508,BW20)</f>
        <v>25</v>
      </c>
      <c r="CB20" s="207">
        <v>11</v>
      </c>
      <c r="CC20" s="208" t="s">
        <v>294</v>
      </c>
      <c r="CD20" s="208"/>
      <c r="CE20" s="208"/>
      <c r="CF20" s="209"/>
    </row>
    <row r="21" spans="1:84" x14ac:dyDescent="0.2">
      <c r="A21" s="214"/>
      <c r="B21" s="207">
        <v>12</v>
      </c>
      <c r="C21" s="208" t="s">
        <v>293</v>
      </c>
      <c r="D21" s="216">
        <f>SUMIFS(Tab_Dados!$E$263:$E$508,Tab_Dados!$C$263:$C$508,C21)</f>
        <v>0</v>
      </c>
      <c r="E21" s="216">
        <f>SUMIFS(Tab_Dados!$U$263:$U$508,Tab_Dados!$C$263:$C$508,C21)</f>
        <v>0</v>
      </c>
      <c r="F21" s="209">
        <f>SUMIFS(Tab_Dados!$AK$263:$AK$508,Tab_Dados!$C$263:$C$508,C21)</f>
        <v>0</v>
      </c>
      <c r="G21" s="210"/>
      <c r="H21" s="207">
        <v>12</v>
      </c>
      <c r="I21" s="208" t="s">
        <v>439</v>
      </c>
      <c r="J21" s="216">
        <f>SUMIFS(Tab_Dados!$F$263:$F$508,Tab_Dados!$C$263:$C$508,I21)</f>
        <v>200</v>
      </c>
      <c r="K21" s="216">
        <f>SUMIFS(Tab_Dados!$V$263:$V$508,Tab_Dados!$C$263:$C$508,I21)</f>
        <v>200</v>
      </c>
      <c r="L21" s="209">
        <f>SUMIFS(Tab_Dados!$AL$263:$AL$508,Tab_Dados!$C$263:$C$508,I21)</f>
        <v>4900</v>
      </c>
      <c r="N21" s="207">
        <v>12</v>
      </c>
      <c r="O21" s="208" t="s">
        <v>320</v>
      </c>
      <c r="P21" s="216">
        <f>SUMIFS(Tab_Dados!$H$263:$H$508,Tab_Dados!$C$263:$C$508,O21)</f>
        <v>130</v>
      </c>
      <c r="Q21" s="216">
        <f>SUMIFS(Tab_Dados!$X$263:$X$508,Tab_Dados!$C$263:$C$508,O21)</f>
        <v>130</v>
      </c>
      <c r="R21" s="209">
        <f>SUMIFS(Tab_Dados!$AN$263:$AN$508,Tab_Dados!$C$263:$C$508,O21)</f>
        <v>220</v>
      </c>
      <c r="T21" s="207">
        <v>12</v>
      </c>
      <c r="U21" s="208" t="s">
        <v>299</v>
      </c>
      <c r="V21" s="216">
        <f>SUMIFS(Tab_Dados!$I$263:$I$508,Tab_Dados!$C$263:$C$508,U21)</f>
        <v>30</v>
      </c>
      <c r="W21" s="216">
        <f>SUMIFS(Tab_Dados!$Y$263:$Y$508,Tab_Dados!$C$263:$C$508,U21)</f>
        <v>30</v>
      </c>
      <c r="X21" s="209">
        <f>SUMIFS(Tab_Dados!$AO$263:$AO$508,Tab_Dados!$C$263:$C$508,U21)</f>
        <v>300</v>
      </c>
      <c r="Z21" s="207">
        <v>12</v>
      </c>
      <c r="AA21" s="208" t="s">
        <v>290</v>
      </c>
      <c r="AB21" s="216">
        <f>SUMIFS(Tab_Dados!$K$263:$K$508,Tab_Dados!$C$263:$C$508,AA21)</f>
        <v>0</v>
      </c>
      <c r="AC21" s="216">
        <f>SUMIFS(Tab_Dados!$AA$263:$AA$508,Tab_Dados!$C$263:$C$508,AA21)</f>
        <v>0</v>
      </c>
      <c r="AD21" s="209">
        <f>SUMIFS(Tab_Dados!$AQ$263:$AQ$508,Tab_Dados!$C$263:$C$508,AA21)</f>
        <v>0</v>
      </c>
      <c r="AF21" s="207">
        <v>12</v>
      </c>
      <c r="AG21" s="208" t="s">
        <v>22</v>
      </c>
      <c r="AH21" s="216">
        <f>SUMIFS(Tab_Dados!$L$263:$L$508,Tab_Dados!$C$263:$C$508,AG21)</f>
        <v>110</v>
      </c>
      <c r="AI21" s="216">
        <f>SUMIFS(Tab_Dados!$AB$263:$AB$508,Tab_Dados!$C$263:$C$508,AG21)</f>
        <v>110</v>
      </c>
      <c r="AJ21" s="209">
        <f>SUMIFS(Tab_Dados!$AR$263:$AR$508,Tab_Dados!$C$263:$C$508,AG21)</f>
        <v>2420</v>
      </c>
      <c r="AL21" s="207">
        <v>12</v>
      </c>
      <c r="AM21" s="208" t="s">
        <v>285</v>
      </c>
      <c r="AN21" s="216">
        <f>SUMIFS(Tab_Dados!$M$263:$M$508,Tab_Dados!$C$263:$C$508,AM21)</f>
        <v>9</v>
      </c>
      <c r="AO21" s="216">
        <f>SUMIFS(Tab_Dados!$AC$263:$AC$508,Tab_Dados!$C$263:$C$508,AM21)</f>
        <v>9</v>
      </c>
      <c r="AP21" s="209">
        <f>SUMIFS(Tab_Dados!$AS$263:$AS$508,Tab_Dados!$C$263:$C$508,AM21)</f>
        <v>135</v>
      </c>
      <c r="AR21" s="207">
        <v>12</v>
      </c>
      <c r="AS21" s="208" t="s">
        <v>291</v>
      </c>
      <c r="AT21" s="216">
        <f>SUMIFS(Tab_Dados!$N$263:$N$508,Tab_Dados!$C$263:$C$508,AS21)</f>
        <v>0</v>
      </c>
      <c r="AU21" s="216">
        <f>SUMIFS(Tab_Dados!$AD$263:$AD$508,Tab_Dados!$C$263:$C$508,AS21)</f>
        <v>0</v>
      </c>
      <c r="AV21" s="209">
        <f>SUMIFS(Tab_Dados!$AT$263:$AT$508,Tab_Dados!$C$263:$C$508,AS21)</f>
        <v>0</v>
      </c>
      <c r="AX21" s="207">
        <v>12</v>
      </c>
      <c r="AY21" s="208" t="s">
        <v>576</v>
      </c>
      <c r="AZ21" s="216">
        <f>SUMIFS(Tab_Dados!$O$263:$O$508,Tab_Dados!$C$263:$C$508,AY21)</f>
        <v>0</v>
      </c>
      <c r="BA21" s="216">
        <f>SUMIFS(Tab_Dados!$AE$263:$AE$508,Tab_Dados!$C$263:$C$508,AY21)</f>
        <v>0</v>
      </c>
      <c r="BB21" s="209">
        <f>SUMIFS(Tab_Dados!$AU$263:$AU$508,Tab_Dados!$C$263:$C$508,AY21)</f>
        <v>0</v>
      </c>
      <c r="BD21" s="207">
        <v>12</v>
      </c>
      <c r="BE21" s="208" t="s">
        <v>470</v>
      </c>
      <c r="BF21" s="216">
        <f>SUMIFS(Tab_Dados!$P$263:$P$508,Tab_Dados!$C$263:$C$508,BE21)</f>
        <v>7</v>
      </c>
      <c r="BG21" s="216">
        <f>SUMIFS(Tab_Dados!$AF$263:$AF$508,Tab_Dados!$C$263:$C$508,BE21)</f>
        <v>7</v>
      </c>
      <c r="BH21" s="209">
        <f>SUMIFS(Tab_Dados!$AV$263:$AV$508,Tab_Dados!$C$263:$C$508,BE21)</f>
        <v>50</v>
      </c>
      <c r="BJ21" s="207">
        <v>12</v>
      </c>
      <c r="BK21" s="208" t="s">
        <v>392</v>
      </c>
      <c r="BL21" s="216">
        <f>SUMIFS(Tab_Dados!$R$263:$R$508,Tab_Dados!$C$263:$C$508,BK21)</f>
        <v>10</v>
      </c>
      <c r="BM21" s="216">
        <f>SUMIFS(Tab_Dados!$AH$263:$AH$508,Tab_Dados!$C$263:$C$508,BK21)</f>
        <v>10</v>
      </c>
      <c r="BN21" s="209">
        <f>SUMIFS(Tab_Dados!$AX$263:$AX$508,Tab_Dados!$C$263:$C$508,BK21)</f>
        <v>300</v>
      </c>
      <c r="BP21" s="207">
        <v>12</v>
      </c>
      <c r="BQ21" s="208" t="s">
        <v>337</v>
      </c>
      <c r="BR21" s="216">
        <f>SUMIFS(Tab_Dados!$S$263:$S$508,Tab_Dados!$C$263:$C$508,BQ21)</f>
        <v>13</v>
      </c>
      <c r="BS21" s="216">
        <f>SUMIFS(Tab_Dados!$AI$263:$AI$508,Tab_Dados!$C$263:$C$508,BQ21)</f>
        <v>13</v>
      </c>
      <c r="BT21" s="209">
        <f>SUMIFS(Tab_Dados!$AY$263:$AY$508,Tab_Dados!$C$263:$C$508,BQ21)</f>
        <v>480</v>
      </c>
      <c r="BV21" s="207">
        <v>12</v>
      </c>
      <c r="BW21" s="208" t="s">
        <v>434</v>
      </c>
      <c r="BX21" s="216">
        <f>SUMIFS(Tab_Dados!$T$263:$T$508,Tab_Dados!$C$263:$C$508,BW21)</f>
        <v>1</v>
      </c>
      <c r="BY21" s="216">
        <f>SUMIFS(Tab_Dados!$AJ$263:$AJ$508,Tab_Dados!$C$263:$C$508,BW21)</f>
        <v>1</v>
      </c>
      <c r="BZ21" s="209">
        <f>SUMIFS(Tab_Dados!$AZ$263:$AZ$508,Tab_Dados!$C$263:$C$508,BW21)</f>
        <v>24</v>
      </c>
      <c r="CB21" s="207">
        <v>12</v>
      </c>
      <c r="CC21" s="208" t="s">
        <v>295</v>
      </c>
      <c r="CD21" s="208"/>
      <c r="CE21" s="208"/>
      <c r="CF21" s="209"/>
    </row>
    <row r="22" spans="1:84" x14ac:dyDescent="0.2">
      <c r="A22" s="214"/>
      <c r="B22" s="207">
        <v>13</v>
      </c>
      <c r="C22" s="208" t="s">
        <v>294</v>
      </c>
      <c r="D22" s="216">
        <f>SUMIFS(Tab_Dados!$E$263:$E$508,Tab_Dados!$C$263:$C$508,C22)</f>
        <v>0</v>
      </c>
      <c r="E22" s="216">
        <f>SUMIFS(Tab_Dados!$U$263:$U$508,Tab_Dados!$C$263:$C$508,C22)</f>
        <v>0</v>
      </c>
      <c r="F22" s="209">
        <f>SUMIFS(Tab_Dados!$AK$263:$AK$508,Tab_Dados!$C$263:$C$508,C22)</f>
        <v>0</v>
      </c>
      <c r="G22" s="203"/>
      <c r="H22" s="207">
        <v>13</v>
      </c>
      <c r="I22" s="208" t="s">
        <v>18</v>
      </c>
      <c r="J22" s="216">
        <f>SUMIFS(Tab_Dados!$F$263:$F$508,Tab_Dados!$C$263:$C$508,I22)</f>
        <v>250</v>
      </c>
      <c r="K22" s="216">
        <f>SUMIFS(Tab_Dados!$V$263:$V$508,Tab_Dados!$C$263:$C$508,I22)</f>
        <v>250</v>
      </c>
      <c r="L22" s="209">
        <f>SUMIFS(Tab_Dados!$AL$263:$AL$508,Tab_Dados!$C$263:$C$508,I22)</f>
        <v>3800</v>
      </c>
      <c r="N22" s="207">
        <v>13</v>
      </c>
      <c r="O22" s="208" t="s">
        <v>426</v>
      </c>
      <c r="P22" s="216">
        <f>SUMIFS(Tab_Dados!$H$263:$H$508,Tab_Dados!$C$263:$C$508,O22)</f>
        <v>70</v>
      </c>
      <c r="Q22" s="216">
        <f>SUMIFS(Tab_Dados!$X$263:$X$508,Tab_Dados!$C$263:$C$508,O22)</f>
        <v>70</v>
      </c>
      <c r="R22" s="209">
        <f>SUMIFS(Tab_Dados!$AN$263:$AN$508,Tab_Dados!$C$263:$C$508,O22)</f>
        <v>180</v>
      </c>
      <c r="T22" s="207">
        <v>13</v>
      </c>
      <c r="U22" s="208" t="s">
        <v>327</v>
      </c>
      <c r="V22" s="216">
        <f>SUMIFS(Tab_Dados!$I$263:$I$508,Tab_Dados!$C$263:$C$508,U22)</f>
        <v>30</v>
      </c>
      <c r="W22" s="216">
        <f>SUMIFS(Tab_Dados!$Y$263:$Y$508,Tab_Dados!$C$263:$C$508,U22)</f>
        <v>30</v>
      </c>
      <c r="X22" s="209">
        <f>SUMIFS(Tab_Dados!$AO$263:$AO$508,Tab_Dados!$C$263:$C$508,U22)</f>
        <v>300</v>
      </c>
      <c r="Z22" s="207">
        <v>13</v>
      </c>
      <c r="AA22" s="208" t="s">
        <v>291</v>
      </c>
      <c r="AB22" s="216">
        <f>SUMIFS(Tab_Dados!$K$263:$K$508,Tab_Dados!$C$263:$C$508,AA22)</f>
        <v>0</v>
      </c>
      <c r="AC22" s="216">
        <f>SUMIFS(Tab_Dados!$AA$263:$AA$508,Tab_Dados!$C$263:$C$508,AA22)</f>
        <v>0</v>
      </c>
      <c r="AD22" s="209">
        <f>SUMIFS(Tab_Dados!$AQ$263:$AQ$508,Tab_Dados!$C$263:$C$508,AA22)</f>
        <v>0</v>
      </c>
      <c r="AF22" s="207">
        <v>13</v>
      </c>
      <c r="AG22" s="208" t="s">
        <v>318</v>
      </c>
      <c r="AH22" s="216">
        <f>SUMIFS(Tab_Dados!$L$263:$L$508,Tab_Dados!$C$263:$C$508,AG22)</f>
        <v>130</v>
      </c>
      <c r="AI22" s="216">
        <f>SUMIFS(Tab_Dados!$AB$263:$AB$508,Tab_Dados!$C$263:$C$508,AG22)</f>
        <v>130</v>
      </c>
      <c r="AJ22" s="209">
        <f>SUMIFS(Tab_Dados!$AR$263:$AR$508,Tab_Dados!$C$263:$C$508,AG22)</f>
        <v>2340</v>
      </c>
      <c r="AL22" s="207">
        <v>13</v>
      </c>
      <c r="AM22" s="208" t="s">
        <v>477</v>
      </c>
      <c r="AN22" s="216">
        <f>SUMIFS(Tab_Dados!$M$263:$M$508,Tab_Dados!$C$263:$C$508,AM22)</f>
        <v>10</v>
      </c>
      <c r="AO22" s="216">
        <f>SUMIFS(Tab_Dados!$AC$263:$AC$508,Tab_Dados!$C$263:$C$508,AM22)</f>
        <v>10</v>
      </c>
      <c r="AP22" s="209">
        <f>SUMIFS(Tab_Dados!$AS$263:$AS$508,Tab_Dados!$C$263:$C$508,AM22)</f>
        <v>130</v>
      </c>
      <c r="AR22" s="207">
        <v>13</v>
      </c>
      <c r="AS22" s="208" t="s">
        <v>292</v>
      </c>
      <c r="AT22" s="216">
        <f>SUMIFS(Tab_Dados!$N$263:$N$508,Tab_Dados!$C$263:$C$508,AS22)</f>
        <v>0</v>
      </c>
      <c r="AU22" s="216">
        <f>SUMIFS(Tab_Dados!$AD$263:$AD$508,Tab_Dados!$C$263:$C$508,AS22)</f>
        <v>0</v>
      </c>
      <c r="AV22" s="209">
        <f>SUMIFS(Tab_Dados!$AT$263:$AT$508,Tab_Dados!$C$263:$C$508,AS22)</f>
        <v>0</v>
      </c>
      <c r="AX22" s="207">
        <v>13</v>
      </c>
      <c r="AY22" s="208" t="s">
        <v>291</v>
      </c>
      <c r="AZ22" s="216">
        <f>SUMIFS(Tab_Dados!$O$263:$O$508,Tab_Dados!$C$263:$C$508,AY22)</f>
        <v>0</v>
      </c>
      <c r="BA22" s="216">
        <f>SUMIFS(Tab_Dados!$AE$263:$AE$508,Tab_Dados!$C$263:$C$508,AY22)</f>
        <v>0</v>
      </c>
      <c r="BB22" s="209">
        <f>SUMIFS(Tab_Dados!$AU$263:$AU$508,Tab_Dados!$C$263:$C$508,AY22)</f>
        <v>0</v>
      </c>
      <c r="BD22" s="207">
        <v>13</v>
      </c>
      <c r="BE22" s="208" t="s">
        <v>350</v>
      </c>
      <c r="BF22" s="216">
        <f>SUMIFS(Tab_Dados!$P$263:$P$508,Tab_Dados!$C$263:$C$508,BE22)</f>
        <v>5</v>
      </c>
      <c r="BG22" s="216">
        <f>SUMIFS(Tab_Dados!$AF$263:$AF$508,Tab_Dados!$C$263:$C$508,BE22)</f>
        <v>5</v>
      </c>
      <c r="BH22" s="209">
        <f>SUMIFS(Tab_Dados!$AV$263:$AV$508,Tab_Dados!$C$263:$C$508,BE22)</f>
        <v>39</v>
      </c>
      <c r="BJ22" s="207">
        <v>13</v>
      </c>
      <c r="BK22" s="208" t="s">
        <v>401</v>
      </c>
      <c r="BL22" s="216">
        <f>SUMIFS(Tab_Dados!$R$263:$R$508,Tab_Dados!$C$263:$C$508,BK22)</f>
        <v>20</v>
      </c>
      <c r="BM22" s="216">
        <f>SUMIFS(Tab_Dados!$AH$263:$AH$508,Tab_Dados!$C$263:$C$508,BK22)</f>
        <v>20</v>
      </c>
      <c r="BN22" s="209">
        <f>SUMIFS(Tab_Dados!$AX$263:$AX$508,Tab_Dados!$C$263:$C$508,BK22)</f>
        <v>250</v>
      </c>
      <c r="BP22" s="207">
        <v>13</v>
      </c>
      <c r="BQ22" s="208" t="s">
        <v>489</v>
      </c>
      <c r="BR22" s="216">
        <f>SUMIFS(Tab_Dados!$S$263:$S$508,Tab_Dados!$C$263:$C$508,BQ22)</f>
        <v>30</v>
      </c>
      <c r="BS22" s="216">
        <f>SUMIFS(Tab_Dados!$AI$263:$AI$508,Tab_Dados!$C$263:$C$508,BQ22)</f>
        <v>30</v>
      </c>
      <c r="BT22" s="209">
        <f>SUMIFS(Tab_Dados!$AY$263:$AY$508,Tab_Dados!$C$263:$C$508,BQ22)</f>
        <v>480</v>
      </c>
      <c r="BV22" s="207">
        <v>13</v>
      </c>
      <c r="BW22" s="208" t="s">
        <v>285</v>
      </c>
      <c r="BX22" s="216">
        <f>SUMIFS(Tab_Dados!$T$263:$T$508,Tab_Dados!$C$263:$C$508,BW22)</f>
        <v>0</v>
      </c>
      <c r="BY22" s="216">
        <f>SUMIFS(Tab_Dados!$AJ$263:$AJ$508,Tab_Dados!$C$263:$C$508,BW22)</f>
        <v>0</v>
      </c>
      <c r="BZ22" s="209">
        <f>SUMIFS(Tab_Dados!$AZ$263:$AZ$508,Tab_Dados!$C$263:$C$508,BW22)</f>
        <v>0</v>
      </c>
      <c r="CB22" s="207">
        <v>13</v>
      </c>
      <c r="CC22" s="208" t="s">
        <v>296</v>
      </c>
      <c r="CD22" s="208"/>
      <c r="CE22" s="208"/>
      <c r="CF22" s="209"/>
    </row>
    <row r="23" spans="1:84" x14ac:dyDescent="0.2">
      <c r="A23" s="214"/>
      <c r="B23" s="207">
        <v>14</v>
      </c>
      <c r="C23" s="208" t="s">
        <v>295</v>
      </c>
      <c r="D23" s="216">
        <f>SUMIFS(Tab_Dados!$E$263:$E$508,Tab_Dados!$C$263:$C$508,C23)</f>
        <v>0</v>
      </c>
      <c r="E23" s="216">
        <f>SUMIFS(Tab_Dados!$U$263:$U$508,Tab_Dados!$C$263:$C$508,C23)</f>
        <v>0</v>
      </c>
      <c r="F23" s="209">
        <f>SUMIFS(Tab_Dados!$AK$263:$AK$508,Tab_Dados!$C$263:$C$508,C23)</f>
        <v>0</v>
      </c>
      <c r="G23" s="203"/>
      <c r="H23" s="207">
        <v>14</v>
      </c>
      <c r="I23" s="208" t="s">
        <v>21</v>
      </c>
      <c r="J23" s="216">
        <f>SUMIFS(Tab_Dados!$F$263:$F$508,Tab_Dados!$C$263:$C$508,I23)</f>
        <v>315</v>
      </c>
      <c r="K23" s="216">
        <f>SUMIFS(Tab_Dados!$V$263:$V$508,Tab_Dados!$C$263:$C$508,I23)</f>
        <v>315</v>
      </c>
      <c r="L23" s="209">
        <f>SUMIFS(Tab_Dados!$AL$263:$AL$508,Tab_Dados!$C$263:$C$508,I23)</f>
        <v>3780</v>
      </c>
      <c r="N23" s="207">
        <v>14</v>
      </c>
      <c r="O23" s="208" t="s">
        <v>434</v>
      </c>
      <c r="P23" s="216">
        <f>SUMIFS(Tab_Dados!$H$263:$H$508,Tab_Dados!$C$263:$C$508,O23)</f>
        <v>110</v>
      </c>
      <c r="Q23" s="216">
        <f>SUMIFS(Tab_Dados!$X$263:$X$508,Tab_Dados!$C$263:$C$508,O23)</f>
        <v>110</v>
      </c>
      <c r="R23" s="209">
        <f>SUMIFS(Tab_Dados!$AN$263:$AN$508,Tab_Dados!$C$263:$C$508,O23)</f>
        <v>170</v>
      </c>
      <c r="T23" s="207">
        <v>14</v>
      </c>
      <c r="U23" s="208" t="s">
        <v>345</v>
      </c>
      <c r="V23" s="216">
        <f>SUMIFS(Tab_Dados!$I$263:$I$508,Tab_Dados!$C$263:$C$508,U23)</f>
        <v>25</v>
      </c>
      <c r="W23" s="216">
        <f>SUMIFS(Tab_Dados!$Y$263:$Y$508,Tab_Dados!$C$263:$C$508,U23)</f>
        <v>25</v>
      </c>
      <c r="X23" s="209">
        <f>SUMIFS(Tab_Dados!$AO$263:$AO$508,Tab_Dados!$C$263:$C$508,U23)</f>
        <v>250</v>
      </c>
      <c r="Z23" s="207">
        <v>14</v>
      </c>
      <c r="AA23" s="208" t="s">
        <v>292</v>
      </c>
      <c r="AB23" s="216">
        <f>SUMIFS(Tab_Dados!$K$263:$K$508,Tab_Dados!$C$263:$C$508,AA23)</f>
        <v>0</v>
      </c>
      <c r="AC23" s="216">
        <f>SUMIFS(Tab_Dados!$AA$263:$AA$508,Tab_Dados!$C$263:$C$508,AA23)</f>
        <v>0</v>
      </c>
      <c r="AD23" s="209">
        <f>SUMIFS(Tab_Dados!$AQ$263:$AQ$508,Tab_Dados!$C$263:$C$508,AA23)</f>
        <v>0</v>
      </c>
      <c r="AF23" s="207">
        <v>14</v>
      </c>
      <c r="AG23" s="208" t="s">
        <v>45</v>
      </c>
      <c r="AH23" s="216">
        <f>SUMIFS(Tab_Dados!$L$263:$L$508,Tab_Dados!$C$263:$C$508,AG23)</f>
        <v>68</v>
      </c>
      <c r="AI23" s="216">
        <f>SUMIFS(Tab_Dados!$AB$263:$AB$508,Tab_Dados!$C$263:$C$508,AG23)</f>
        <v>68</v>
      </c>
      <c r="AJ23" s="209">
        <f>SUMIFS(Tab_Dados!$AR$263:$AR$508,Tab_Dados!$C$263:$C$508,AG23)</f>
        <v>2040</v>
      </c>
      <c r="AL23" s="207">
        <v>14</v>
      </c>
      <c r="AM23" s="208" t="s">
        <v>289</v>
      </c>
      <c r="AN23" s="216">
        <f>SUMIFS(Tab_Dados!$M$263:$M$508,Tab_Dados!$C$263:$C$508,AM23)</f>
        <v>10</v>
      </c>
      <c r="AO23" s="216">
        <f>SUMIFS(Tab_Dados!$AC$263:$AC$508,Tab_Dados!$C$263:$C$508,AM23)</f>
        <v>10</v>
      </c>
      <c r="AP23" s="209">
        <f>SUMIFS(Tab_Dados!$AS$263:$AS$508,Tab_Dados!$C$263:$C$508,AM23)</f>
        <v>100</v>
      </c>
      <c r="AR23" s="207">
        <v>14</v>
      </c>
      <c r="AS23" s="208" t="s">
        <v>293</v>
      </c>
      <c r="AT23" s="216">
        <f>SUMIFS(Tab_Dados!$N$263:$N$508,Tab_Dados!$C$263:$C$508,AS23)</f>
        <v>0</v>
      </c>
      <c r="AU23" s="216">
        <f>SUMIFS(Tab_Dados!$AD$263:$AD$508,Tab_Dados!$C$263:$C$508,AS23)</f>
        <v>0</v>
      </c>
      <c r="AV23" s="209">
        <f>SUMIFS(Tab_Dados!$AT$263:$AT$508,Tab_Dados!$C$263:$C$508,AS23)</f>
        <v>0</v>
      </c>
      <c r="AX23" s="207">
        <v>14</v>
      </c>
      <c r="AY23" s="208" t="s">
        <v>292</v>
      </c>
      <c r="AZ23" s="216">
        <f>SUMIFS(Tab_Dados!$O$263:$O$508,Tab_Dados!$C$263:$C$508,AY23)</f>
        <v>0</v>
      </c>
      <c r="BA23" s="216">
        <f>SUMIFS(Tab_Dados!$AE$263:$AE$508,Tab_Dados!$C$263:$C$508,AY23)</f>
        <v>0</v>
      </c>
      <c r="BB23" s="209">
        <f>SUMIFS(Tab_Dados!$AU$263:$AU$508,Tab_Dados!$C$263:$C$508,AY23)</f>
        <v>0</v>
      </c>
      <c r="BD23" s="207">
        <v>14</v>
      </c>
      <c r="BE23" s="208" t="s">
        <v>285</v>
      </c>
      <c r="BF23" s="216">
        <f>SUMIFS(Tab_Dados!$P$263:$P$508,Tab_Dados!$C$263:$C$508,BE23)</f>
        <v>0</v>
      </c>
      <c r="BG23" s="216">
        <f>SUMIFS(Tab_Dados!$AF$263:$AF$508,Tab_Dados!$C$263:$C$508,BE23)</f>
        <v>0</v>
      </c>
      <c r="BH23" s="209">
        <f>SUMIFS(Tab_Dados!$AV$263:$AV$508,Tab_Dados!$C$263:$C$508,BE23)</f>
        <v>0</v>
      </c>
      <c r="BJ23" s="207">
        <v>14</v>
      </c>
      <c r="BK23" s="208" t="s">
        <v>382</v>
      </c>
      <c r="BL23" s="216">
        <f>SUMIFS(Tab_Dados!$R$263:$R$508,Tab_Dados!$C$263:$C$508,BK23)</f>
        <v>10</v>
      </c>
      <c r="BM23" s="216">
        <f>SUMIFS(Tab_Dados!$AH$263:$AH$508,Tab_Dados!$C$263:$C$508,BK23)</f>
        <v>10</v>
      </c>
      <c r="BN23" s="209">
        <f>SUMIFS(Tab_Dados!$AX$263:$AX$508,Tab_Dados!$C$263:$C$508,BK23)</f>
        <v>190</v>
      </c>
      <c r="BP23" s="207">
        <v>14</v>
      </c>
      <c r="BQ23" s="208" t="s">
        <v>291</v>
      </c>
      <c r="BR23" s="216">
        <f>SUMIFS(Tab_Dados!$S$263:$S$508,Tab_Dados!$C$263:$C$508,BQ23)</f>
        <v>15</v>
      </c>
      <c r="BS23" s="216">
        <f>SUMIFS(Tab_Dados!$AI$263:$AI$508,Tab_Dados!$C$263:$C$508,BQ23)</f>
        <v>15</v>
      </c>
      <c r="BT23" s="209">
        <f>SUMIFS(Tab_Dados!$AY$263:$AY$508,Tab_Dados!$C$263:$C$508,BQ23)</f>
        <v>450</v>
      </c>
      <c r="BV23" s="207">
        <v>14</v>
      </c>
      <c r="BW23" s="208" t="s">
        <v>286</v>
      </c>
      <c r="BX23" s="216">
        <f>SUMIFS(Tab_Dados!$T$263:$T$508,Tab_Dados!$C$263:$C$508,BW23)</f>
        <v>0</v>
      </c>
      <c r="BY23" s="216">
        <f>SUMIFS(Tab_Dados!$AJ$263:$AJ$508,Tab_Dados!$C$263:$C$508,BW23)</f>
        <v>0</v>
      </c>
      <c r="BZ23" s="209">
        <f>SUMIFS(Tab_Dados!$AZ$263:$AZ$508,Tab_Dados!$C$263:$C$508,BW23)</f>
        <v>0</v>
      </c>
      <c r="CB23" s="207">
        <v>14</v>
      </c>
      <c r="CC23" s="208" t="s">
        <v>297</v>
      </c>
      <c r="CD23" s="208"/>
      <c r="CE23" s="208"/>
      <c r="CF23" s="209"/>
    </row>
    <row r="24" spans="1:84" x14ac:dyDescent="0.2">
      <c r="A24" s="214"/>
      <c r="B24" s="207">
        <v>15</v>
      </c>
      <c r="C24" s="208" t="s">
        <v>296</v>
      </c>
      <c r="D24" s="216">
        <f>SUMIFS(Tab_Dados!$E$263:$E$508,Tab_Dados!$C$263:$C$508,C24)</f>
        <v>0</v>
      </c>
      <c r="E24" s="216">
        <f>SUMIFS(Tab_Dados!$U$263:$U$508,Tab_Dados!$C$263:$C$508,C24)</f>
        <v>0</v>
      </c>
      <c r="F24" s="209">
        <f>SUMIFS(Tab_Dados!$AK$263:$AK$508,Tab_Dados!$C$263:$C$508,C24)</f>
        <v>0</v>
      </c>
      <c r="G24" s="203"/>
      <c r="H24" s="207">
        <v>15</v>
      </c>
      <c r="I24" s="208" t="s">
        <v>337</v>
      </c>
      <c r="J24" s="216">
        <f>SUMIFS(Tab_Dados!$F$263:$F$508,Tab_Dados!$C$263:$C$508,I24)</f>
        <v>150</v>
      </c>
      <c r="K24" s="216">
        <f>SUMIFS(Tab_Dados!$V$263:$V$508,Tab_Dados!$C$263:$C$508,I24)</f>
        <v>150</v>
      </c>
      <c r="L24" s="209">
        <f>SUMIFS(Tab_Dados!$AL$263:$AL$508,Tab_Dados!$C$263:$C$508,I24)</f>
        <v>3300</v>
      </c>
      <c r="N24" s="207">
        <v>15</v>
      </c>
      <c r="O24" s="208" t="s">
        <v>397</v>
      </c>
      <c r="P24" s="216">
        <f>SUMIFS(Tab_Dados!$H$263:$H$508,Tab_Dados!$C$263:$C$508,O24)</f>
        <v>90</v>
      </c>
      <c r="Q24" s="216">
        <f>SUMIFS(Tab_Dados!$X$263:$X$508,Tab_Dados!$C$263:$C$508,O24)</f>
        <v>90</v>
      </c>
      <c r="R24" s="209">
        <f>SUMIFS(Tab_Dados!$AN$263:$AN$508,Tab_Dados!$C$263:$C$508,O24)</f>
        <v>134</v>
      </c>
      <c r="T24" s="207">
        <v>15</v>
      </c>
      <c r="U24" s="208" t="s">
        <v>482</v>
      </c>
      <c r="V24" s="216">
        <f>SUMIFS(Tab_Dados!$I$263:$I$508,Tab_Dados!$C$263:$C$508,U24)</f>
        <v>30</v>
      </c>
      <c r="W24" s="216">
        <f>SUMIFS(Tab_Dados!$Y$263:$Y$508,Tab_Dados!$C$263:$C$508,U24)</f>
        <v>30</v>
      </c>
      <c r="X24" s="209">
        <f>SUMIFS(Tab_Dados!$AO$263:$AO$508,Tab_Dados!$C$263:$C$508,U24)</f>
        <v>250</v>
      </c>
      <c r="Z24" s="207">
        <v>15</v>
      </c>
      <c r="AA24" s="208" t="s">
        <v>293</v>
      </c>
      <c r="AB24" s="216">
        <f>SUMIFS(Tab_Dados!$K$263:$K$508,Tab_Dados!$C$263:$C$508,AA24)</f>
        <v>0</v>
      </c>
      <c r="AC24" s="216">
        <f>SUMIFS(Tab_Dados!$AA$263:$AA$508,Tab_Dados!$C$263:$C$508,AA24)</f>
        <v>0</v>
      </c>
      <c r="AD24" s="209">
        <f>SUMIFS(Tab_Dados!$AQ$263:$AQ$508,Tab_Dados!$C$263:$C$508,AA24)</f>
        <v>0</v>
      </c>
      <c r="AF24" s="207">
        <v>15</v>
      </c>
      <c r="AG24" s="208" t="s">
        <v>496</v>
      </c>
      <c r="AH24" s="216">
        <f>SUMIFS(Tab_Dados!$L$263:$L$508,Tab_Dados!$C$263:$C$508,AG24)</f>
        <v>115</v>
      </c>
      <c r="AI24" s="216">
        <f>SUMIFS(Tab_Dados!$AB$263:$AB$508,Tab_Dados!$C$263:$C$508,AG24)</f>
        <v>115</v>
      </c>
      <c r="AJ24" s="209">
        <f>SUMIFS(Tab_Dados!$AR$263:$AR$508,Tab_Dados!$C$263:$C$508,AG24)</f>
        <v>2000</v>
      </c>
      <c r="AL24" s="207">
        <v>15</v>
      </c>
      <c r="AM24" s="208" t="s">
        <v>371</v>
      </c>
      <c r="AN24" s="216">
        <f>SUMIFS(Tab_Dados!$M$263:$M$508,Tab_Dados!$C$263:$C$508,AM24)</f>
        <v>4</v>
      </c>
      <c r="AO24" s="216">
        <f>SUMIFS(Tab_Dados!$AC$263:$AC$508,Tab_Dados!$C$263:$C$508,AM24)</f>
        <v>4</v>
      </c>
      <c r="AP24" s="209">
        <f>SUMIFS(Tab_Dados!$AS$263:$AS$508,Tab_Dados!$C$263:$C$508,AM24)</f>
        <v>100</v>
      </c>
      <c r="AR24" s="207">
        <v>15</v>
      </c>
      <c r="AS24" s="208" t="s">
        <v>294</v>
      </c>
      <c r="AT24" s="216">
        <f>SUMIFS(Tab_Dados!$N$263:$N$508,Tab_Dados!$C$263:$C$508,AS24)</f>
        <v>0</v>
      </c>
      <c r="AU24" s="216">
        <f>SUMIFS(Tab_Dados!$AD$263:$AD$508,Tab_Dados!$C$263:$C$508,AS24)</f>
        <v>0</v>
      </c>
      <c r="AV24" s="209">
        <f>SUMIFS(Tab_Dados!$AT$263:$AT$508,Tab_Dados!$C$263:$C$508,AS24)</f>
        <v>0</v>
      </c>
      <c r="AX24" s="207">
        <v>15</v>
      </c>
      <c r="AY24" s="208" t="s">
        <v>293</v>
      </c>
      <c r="AZ24" s="216">
        <f>SUMIFS(Tab_Dados!$O$263:$O$508,Tab_Dados!$C$263:$C$508,AY24)</f>
        <v>0</v>
      </c>
      <c r="BA24" s="216">
        <f>SUMIFS(Tab_Dados!$AE$263:$AE$508,Tab_Dados!$C$263:$C$508,AY24)</f>
        <v>0</v>
      </c>
      <c r="BB24" s="209">
        <f>SUMIFS(Tab_Dados!$AU$263:$AU$508,Tab_Dados!$C$263:$C$508,AY24)</f>
        <v>0</v>
      </c>
      <c r="BD24" s="207">
        <v>15</v>
      </c>
      <c r="BE24" s="208" t="s">
        <v>286</v>
      </c>
      <c r="BF24" s="216">
        <f>SUMIFS(Tab_Dados!$P$263:$P$508,Tab_Dados!$C$263:$C$508,BE24)</f>
        <v>0</v>
      </c>
      <c r="BG24" s="216">
        <f>SUMIFS(Tab_Dados!$AF$263:$AF$508,Tab_Dados!$C$263:$C$508,BE24)</f>
        <v>0</v>
      </c>
      <c r="BH24" s="209">
        <f>SUMIFS(Tab_Dados!$AV$263:$AV$508,Tab_Dados!$C$263:$C$508,BE24)</f>
        <v>0</v>
      </c>
      <c r="BJ24" s="207">
        <v>15</v>
      </c>
      <c r="BK24" s="208" t="s">
        <v>312</v>
      </c>
      <c r="BL24" s="216">
        <f>SUMIFS(Tab_Dados!$R$263:$R$508,Tab_Dados!$C$263:$C$508,BK24)</f>
        <v>5</v>
      </c>
      <c r="BM24" s="216">
        <f>SUMIFS(Tab_Dados!$AH$263:$AH$508,Tab_Dados!$C$263:$C$508,BK24)</f>
        <v>5</v>
      </c>
      <c r="BN24" s="209">
        <f>SUMIFS(Tab_Dados!$AX$263:$AX$508,Tab_Dados!$C$263:$C$508,BK24)</f>
        <v>150</v>
      </c>
      <c r="BP24" s="207">
        <v>15</v>
      </c>
      <c r="BQ24" s="208" t="s">
        <v>315</v>
      </c>
      <c r="BR24" s="216">
        <f>SUMIFS(Tab_Dados!$S$263:$S$508,Tab_Dados!$C$263:$C$508,BQ24)</f>
        <v>22</v>
      </c>
      <c r="BS24" s="216">
        <f>SUMIFS(Tab_Dados!$AI$263:$AI$508,Tab_Dados!$C$263:$C$508,BQ24)</f>
        <v>22</v>
      </c>
      <c r="BT24" s="209">
        <f>SUMIFS(Tab_Dados!$AY$263:$AY$508,Tab_Dados!$C$263:$C$508,BQ24)</f>
        <v>385</v>
      </c>
      <c r="BV24" s="207">
        <v>15</v>
      </c>
      <c r="BW24" s="208" t="s">
        <v>287</v>
      </c>
      <c r="BX24" s="216">
        <f>SUMIFS(Tab_Dados!$T$263:$T$508,Tab_Dados!$C$263:$C$508,BW24)</f>
        <v>0</v>
      </c>
      <c r="BY24" s="216">
        <f>SUMIFS(Tab_Dados!$AJ$263:$AJ$508,Tab_Dados!$C$263:$C$508,BW24)</f>
        <v>0</v>
      </c>
      <c r="BZ24" s="209">
        <f>SUMIFS(Tab_Dados!$AZ$263:$AZ$508,Tab_Dados!$C$263:$C$508,BW24)</f>
        <v>0</v>
      </c>
      <c r="CB24" s="207">
        <v>15</v>
      </c>
      <c r="CC24" s="208" t="s">
        <v>298</v>
      </c>
      <c r="CD24" s="208"/>
      <c r="CE24" s="208"/>
      <c r="CF24" s="209"/>
    </row>
    <row r="25" spans="1:84" x14ac:dyDescent="0.2">
      <c r="A25" s="214"/>
      <c r="B25" s="207">
        <v>16</v>
      </c>
      <c r="C25" s="208" t="s">
        <v>297</v>
      </c>
      <c r="D25" s="216">
        <f>SUMIFS(Tab_Dados!$E$263:$E$508,Tab_Dados!$C$263:$C$508,C25)</f>
        <v>0</v>
      </c>
      <c r="E25" s="216">
        <f>SUMIFS(Tab_Dados!$U$263:$U$508,Tab_Dados!$C$263:$C$508,C25)</f>
        <v>0</v>
      </c>
      <c r="F25" s="209">
        <f>SUMIFS(Tab_Dados!$AK$263:$AK$508,Tab_Dados!$C$263:$C$508,C25)</f>
        <v>0</v>
      </c>
      <c r="G25" s="203"/>
      <c r="H25" s="207">
        <v>16</v>
      </c>
      <c r="I25" s="208" t="s">
        <v>54</v>
      </c>
      <c r="J25" s="216">
        <f>SUMIFS(Tab_Dados!$F$263:$F$508,Tab_Dados!$C$263:$C$508,I25)</f>
        <v>110</v>
      </c>
      <c r="K25" s="216">
        <f>SUMIFS(Tab_Dados!$V$263:$V$508,Tab_Dados!$C$263:$C$508,I25)</f>
        <v>110</v>
      </c>
      <c r="L25" s="209">
        <f>SUMIFS(Tab_Dados!$AL$263:$AL$508,Tab_Dados!$C$263:$C$508,I25)</f>
        <v>3300</v>
      </c>
      <c r="N25" s="207">
        <v>16</v>
      </c>
      <c r="O25" s="208" t="s">
        <v>440</v>
      </c>
      <c r="P25" s="216">
        <f>SUMIFS(Tab_Dados!$H$263:$H$508,Tab_Dados!$C$263:$C$508,O25)</f>
        <v>47</v>
      </c>
      <c r="Q25" s="216">
        <f>SUMIFS(Tab_Dados!$X$263:$X$508,Tab_Dados!$C$263:$C$508,O25)</f>
        <v>47</v>
      </c>
      <c r="R25" s="209">
        <f>SUMIFS(Tab_Dados!$AN$263:$AN$508,Tab_Dados!$C$263:$C$508,O25)</f>
        <v>132</v>
      </c>
      <c r="T25" s="207">
        <v>16</v>
      </c>
      <c r="U25" s="208" t="s">
        <v>401</v>
      </c>
      <c r="V25" s="216">
        <f>SUMIFS(Tab_Dados!$I$263:$I$508,Tab_Dados!$C$263:$C$508,U25)</f>
        <v>21</v>
      </c>
      <c r="W25" s="216">
        <f>SUMIFS(Tab_Dados!$Y$263:$Y$508,Tab_Dados!$C$263:$C$508,U25)</f>
        <v>21</v>
      </c>
      <c r="X25" s="209">
        <f>SUMIFS(Tab_Dados!$AO$263:$AO$508,Tab_Dados!$C$263:$C$508,U25)</f>
        <v>210</v>
      </c>
      <c r="Z25" s="207">
        <v>16</v>
      </c>
      <c r="AA25" s="208" t="s">
        <v>294</v>
      </c>
      <c r="AB25" s="216">
        <f>SUMIFS(Tab_Dados!$K$263:$K$508,Tab_Dados!$C$263:$C$508,AA25)</f>
        <v>0</v>
      </c>
      <c r="AC25" s="216">
        <f>SUMIFS(Tab_Dados!$AA$263:$AA$508,Tab_Dados!$C$263:$C$508,AA25)</f>
        <v>0</v>
      </c>
      <c r="AD25" s="209">
        <f>SUMIFS(Tab_Dados!$AQ$263:$AQ$508,Tab_Dados!$C$263:$C$508,AA25)</f>
        <v>0</v>
      </c>
      <c r="AF25" s="207">
        <v>16</v>
      </c>
      <c r="AG25" s="208" t="s">
        <v>445</v>
      </c>
      <c r="AH25" s="216">
        <f>SUMIFS(Tab_Dados!$L$263:$L$508,Tab_Dados!$C$263:$C$508,AG25)</f>
        <v>104</v>
      </c>
      <c r="AI25" s="216">
        <f>SUMIFS(Tab_Dados!$AB$263:$AB$508,Tab_Dados!$C$263:$C$508,AG25)</f>
        <v>104</v>
      </c>
      <c r="AJ25" s="209">
        <f>SUMIFS(Tab_Dados!$AR$263:$AR$508,Tab_Dados!$C$263:$C$508,AG25)</f>
        <v>1997</v>
      </c>
      <c r="AL25" s="207">
        <v>16</v>
      </c>
      <c r="AM25" s="208" t="s">
        <v>302</v>
      </c>
      <c r="AN25" s="216">
        <f>SUMIFS(Tab_Dados!$M$263:$M$508,Tab_Dados!$C$263:$C$508,AM25)</f>
        <v>5</v>
      </c>
      <c r="AO25" s="216">
        <f>SUMIFS(Tab_Dados!$AC$263:$AC$508,Tab_Dados!$C$263:$C$508,AM25)</f>
        <v>5</v>
      </c>
      <c r="AP25" s="209">
        <f>SUMIFS(Tab_Dados!$AS$263:$AS$508,Tab_Dados!$C$263:$C$508,AM25)</f>
        <v>75</v>
      </c>
      <c r="AR25" s="207">
        <v>16</v>
      </c>
      <c r="AS25" s="208" t="s">
        <v>295</v>
      </c>
      <c r="AT25" s="216">
        <f>SUMIFS(Tab_Dados!$N$263:$N$508,Tab_Dados!$C$263:$C$508,AS25)</f>
        <v>0</v>
      </c>
      <c r="AU25" s="216">
        <f>SUMIFS(Tab_Dados!$AD$263:$AD$508,Tab_Dados!$C$263:$C$508,AS25)</f>
        <v>0</v>
      </c>
      <c r="AV25" s="209">
        <f>SUMIFS(Tab_Dados!$AT$263:$AT$508,Tab_Dados!$C$263:$C$508,AS25)</f>
        <v>0</v>
      </c>
      <c r="AX25" s="207">
        <v>16</v>
      </c>
      <c r="AY25" s="208" t="s">
        <v>294</v>
      </c>
      <c r="AZ25" s="216">
        <f>SUMIFS(Tab_Dados!$O$263:$O$508,Tab_Dados!$C$263:$C$508,AY25)</f>
        <v>0</v>
      </c>
      <c r="BA25" s="216">
        <f>SUMIFS(Tab_Dados!$AE$263:$AE$508,Tab_Dados!$C$263:$C$508,AY25)</f>
        <v>0</v>
      </c>
      <c r="BB25" s="209">
        <f>SUMIFS(Tab_Dados!$AU$263:$AU$508,Tab_Dados!$C$263:$C$508,AY25)</f>
        <v>0</v>
      </c>
      <c r="BD25" s="207">
        <v>16</v>
      </c>
      <c r="BE25" s="208" t="s">
        <v>287</v>
      </c>
      <c r="BF25" s="216">
        <f>SUMIFS(Tab_Dados!$P$263:$P$508,Tab_Dados!$C$263:$C$508,BE25)</f>
        <v>0</v>
      </c>
      <c r="BG25" s="216">
        <f>SUMIFS(Tab_Dados!$AF$263:$AF$508,Tab_Dados!$C$263:$C$508,BE25)</f>
        <v>0</v>
      </c>
      <c r="BH25" s="209">
        <f>SUMIFS(Tab_Dados!$AV$263:$AV$508,Tab_Dados!$C$263:$C$508,BE25)</f>
        <v>0</v>
      </c>
      <c r="BJ25" s="207">
        <v>16</v>
      </c>
      <c r="BK25" s="208" t="s">
        <v>365</v>
      </c>
      <c r="BL25" s="216">
        <f>SUMIFS(Tab_Dados!$R$263:$R$508,Tab_Dados!$C$263:$C$508,BK25)</f>
        <v>10</v>
      </c>
      <c r="BM25" s="216">
        <f>SUMIFS(Tab_Dados!$AH$263:$AH$508,Tab_Dados!$C$263:$C$508,BK25)</f>
        <v>10</v>
      </c>
      <c r="BN25" s="209">
        <f>SUMIFS(Tab_Dados!$AX$263:$AX$508,Tab_Dados!$C$263:$C$508,BK25)</f>
        <v>125</v>
      </c>
      <c r="BP25" s="207">
        <v>16</v>
      </c>
      <c r="BQ25" s="208" t="s">
        <v>374</v>
      </c>
      <c r="BR25" s="216">
        <f>SUMIFS(Tab_Dados!$S$263:$S$508,Tab_Dados!$C$263:$C$508,BQ25)</f>
        <v>30</v>
      </c>
      <c r="BS25" s="216">
        <f>SUMIFS(Tab_Dados!$AI$263:$AI$508,Tab_Dados!$C$263:$C$508,BQ25)</f>
        <v>30</v>
      </c>
      <c r="BT25" s="209">
        <f>SUMIFS(Tab_Dados!$AY$263:$AY$508,Tab_Dados!$C$263:$C$508,BQ25)</f>
        <v>341</v>
      </c>
      <c r="BV25" s="207">
        <v>16</v>
      </c>
      <c r="BW25" s="208" t="s">
        <v>288</v>
      </c>
      <c r="BX25" s="216">
        <f>SUMIFS(Tab_Dados!$T$263:$T$508,Tab_Dados!$C$263:$C$508,BW25)</f>
        <v>0</v>
      </c>
      <c r="BY25" s="216">
        <f>SUMIFS(Tab_Dados!$AJ$263:$AJ$508,Tab_Dados!$C$263:$C$508,BW25)</f>
        <v>0</v>
      </c>
      <c r="BZ25" s="209">
        <f>SUMIFS(Tab_Dados!$AZ$263:$AZ$508,Tab_Dados!$C$263:$C$508,BW25)</f>
        <v>0</v>
      </c>
      <c r="CB25" s="207">
        <v>16</v>
      </c>
      <c r="CC25" s="208" t="s">
        <v>299</v>
      </c>
      <c r="CD25" s="208"/>
      <c r="CE25" s="208"/>
      <c r="CF25" s="209"/>
    </row>
    <row r="26" spans="1:84" x14ac:dyDescent="0.2">
      <c r="A26" s="214"/>
      <c r="B26" s="207">
        <v>17</v>
      </c>
      <c r="C26" s="208" t="s">
        <v>298</v>
      </c>
      <c r="D26" s="216">
        <f>SUMIFS(Tab_Dados!$E$263:$E$508,Tab_Dados!$C$263:$C$508,C26)</f>
        <v>0</v>
      </c>
      <c r="E26" s="216">
        <f>SUMIFS(Tab_Dados!$U$263:$U$508,Tab_Dados!$C$263:$C$508,C26)</f>
        <v>0</v>
      </c>
      <c r="F26" s="209">
        <f>SUMIFS(Tab_Dados!$AK$263:$AK$508,Tab_Dados!$C$263:$C$508,C26)</f>
        <v>0</v>
      </c>
      <c r="G26" s="203"/>
      <c r="H26" s="207">
        <v>17</v>
      </c>
      <c r="I26" s="208" t="s">
        <v>449</v>
      </c>
      <c r="J26" s="216">
        <f>SUMIFS(Tab_Dados!$F$263:$F$508,Tab_Dados!$C$263:$C$508,I26)</f>
        <v>260</v>
      </c>
      <c r="K26" s="216">
        <f>SUMIFS(Tab_Dados!$V$263:$V$508,Tab_Dados!$C$263:$C$508,I26)</f>
        <v>260</v>
      </c>
      <c r="L26" s="209">
        <f>SUMIFS(Tab_Dados!$AL$263:$AL$508,Tab_Dados!$C$263:$C$508,I26)</f>
        <v>3060</v>
      </c>
      <c r="N26" s="207">
        <v>17</v>
      </c>
      <c r="O26" s="208" t="s">
        <v>439</v>
      </c>
      <c r="P26" s="216">
        <f>SUMIFS(Tab_Dados!$H$263:$H$508,Tab_Dados!$C$263:$C$508,O26)</f>
        <v>50</v>
      </c>
      <c r="Q26" s="216">
        <f>SUMIFS(Tab_Dados!$X$263:$X$508,Tab_Dados!$C$263:$C$508,O26)</f>
        <v>50</v>
      </c>
      <c r="R26" s="209">
        <f>SUMIFS(Tab_Dados!$AN$263:$AN$508,Tab_Dados!$C$263:$C$508,O26)</f>
        <v>129</v>
      </c>
      <c r="T26" s="207">
        <v>17</v>
      </c>
      <c r="U26" s="208" t="s">
        <v>335</v>
      </c>
      <c r="V26" s="216">
        <f>SUMIFS(Tab_Dados!$I$263:$I$508,Tab_Dados!$C$263:$C$508,U26)</f>
        <v>18</v>
      </c>
      <c r="W26" s="216">
        <f>SUMIFS(Tab_Dados!$Y$263:$Y$508,Tab_Dados!$C$263:$C$508,U26)</f>
        <v>18</v>
      </c>
      <c r="X26" s="209">
        <f>SUMIFS(Tab_Dados!$AO$263:$AO$508,Tab_Dados!$C$263:$C$508,U26)</f>
        <v>180</v>
      </c>
      <c r="Z26" s="207">
        <v>17</v>
      </c>
      <c r="AA26" s="208" t="s">
        <v>295</v>
      </c>
      <c r="AB26" s="216">
        <f>SUMIFS(Tab_Dados!$K$263:$K$508,Tab_Dados!$C$263:$C$508,AA26)</f>
        <v>0</v>
      </c>
      <c r="AC26" s="216">
        <f>SUMIFS(Tab_Dados!$AA$263:$AA$508,Tab_Dados!$C$263:$C$508,AA26)</f>
        <v>0</v>
      </c>
      <c r="AD26" s="209">
        <f>SUMIFS(Tab_Dados!$AQ$263:$AQ$508,Tab_Dados!$C$263:$C$508,AA26)</f>
        <v>0</v>
      </c>
      <c r="AF26" s="207">
        <v>17</v>
      </c>
      <c r="AG26" s="208" t="s">
        <v>288</v>
      </c>
      <c r="AH26" s="216">
        <f>SUMIFS(Tab_Dados!$L$263:$L$508,Tab_Dados!$C$263:$C$508,AG26)</f>
        <v>73</v>
      </c>
      <c r="AI26" s="216">
        <f>SUMIFS(Tab_Dados!$AB$263:$AB$508,Tab_Dados!$C$263:$C$508,AG26)</f>
        <v>73</v>
      </c>
      <c r="AJ26" s="209">
        <f>SUMIFS(Tab_Dados!$AR$263:$AR$508,Tab_Dados!$C$263:$C$508,AG26)</f>
        <v>1800</v>
      </c>
      <c r="AL26" s="207">
        <v>17</v>
      </c>
      <c r="AM26" s="208" t="s">
        <v>347</v>
      </c>
      <c r="AN26" s="216">
        <f>SUMIFS(Tab_Dados!$M$263:$M$508,Tab_Dados!$C$263:$C$508,AM26)</f>
        <v>5</v>
      </c>
      <c r="AO26" s="216">
        <f>SUMIFS(Tab_Dados!$AC$263:$AC$508,Tab_Dados!$C$263:$C$508,AM26)</f>
        <v>5</v>
      </c>
      <c r="AP26" s="209">
        <f>SUMIFS(Tab_Dados!$AS$263:$AS$508,Tab_Dados!$C$263:$C$508,AM26)</f>
        <v>70</v>
      </c>
      <c r="AR26" s="207">
        <v>17</v>
      </c>
      <c r="AS26" s="208" t="s">
        <v>296</v>
      </c>
      <c r="AT26" s="216">
        <f>SUMIFS(Tab_Dados!$N$263:$N$508,Tab_Dados!$C$263:$C$508,AS26)</f>
        <v>0</v>
      </c>
      <c r="AU26" s="216">
        <f>SUMIFS(Tab_Dados!$AD$263:$AD$508,Tab_Dados!$C$263:$C$508,AS26)</f>
        <v>0</v>
      </c>
      <c r="AV26" s="209">
        <f>SUMIFS(Tab_Dados!$AT$263:$AT$508,Tab_Dados!$C$263:$C$508,AS26)</f>
        <v>0</v>
      </c>
      <c r="AX26" s="207">
        <v>17</v>
      </c>
      <c r="AY26" s="208" t="s">
        <v>295</v>
      </c>
      <c r="AZ26" s="216">
        <f>SUMIFS(Tab_Dados!$O$263:$O$508,Tab_Dados!$C$263:$C$508,AY26)</f>
        <v>0</v>
      </c>
      <c r="BA26" s="216">
        <f>SUMIFS(Tab_Dados!$AE$263:$AE$508,Tab_Dados!$C$263:$C$508,AY26)</f>
        <v>0</v>
      </c>
      <c r="BB26" s="209">
        <f>SUMIFS(Tab_Dados!$AU$263:$AU$508,Tab_Dados!$C$263:$C$508,AY26)</f>
        <v>0</v>
      </c>
      <c r="BD26" s="207">
        <v>17</v>
      </c>
      <c r="BE26" s="208" t="s">
        <v>288</v>
      </c>
      <c r="BF26" s="216">
        <f>SUMIFS(Tab_Dados!$P$263:$P$508,Tab_Dados!$C$263:$C$508,BE26)</f>
        <v>0</v>
      </c>
      <c r="BG26" s="216">
        <f>SUMIFS(Tab_Dados!$AF$263:$AF$508,Tab_Dados!$C$263:$C$508,BE26)</f>
        <v>0</v>
      </c>
      <c r="BH26" s="209">
        <f>SUMIFS(Tab_Dados!$AV$263:$AV$508,Tab_Dados!$C$263:$C$508,BE26)</f>
        <v>0</v>
      </c>
      <c r="BJ26" s="207">
        <v>17</v>
      </c>
      <c r="BK26" s="208" t="s">
        <v>342</v>
      </c>
      <c r="BL26" s="216">
        <f>SUMIFS(Tab_Dados!$R$263:$R$508,Tab_Dados!$C$263:$C$508,BK26)</f>
        <v>3</v>
      </c>
      <c r="BM26" s="216">
        <f>SUMIFS(Tab_Dados!$AH$263:$AH$508,Tab_Dados!$C$263:$C$508,BK26)</f>
        <v>3</v>
      </c>
      <c r="BN26" s="209">
        <f>SUMIFS(Tab_Dados!$AX$263:$AX$508,Tab_Dados!$C$263:$C$508,BK26)</f>
        <v>90</v>
      </c>
      <c r="BP26" s="207">
        <v>17</v>
      </c>
      <c r="BQ26" s="208" t="s">
        <v>454</v>
      </c>
      <c r="BR26" s="216">
        <f>SUMIFS(Tab_Dados!$S$263:$S$508,Tab_Dados!$C$263:$C$508,BQ26)</f>
        <v>40</v>
      </c>
      <c r="BS26" s="216">
        <f>SUMIFS(Tab_Dados!$AI$263:$AI$508,Tab_Dados!$C$263:$C$508,BQ26)</f>
        <v>40</v>
      </c>
      <c r="BT26" s="209">
        <f>SUMIFS(Tab_Dados!$AY$263:$AY$508,Tab_Dados!$C$263:$C$508,BQ26)</f>
        <v>320</v>
      </c>
      <c r="BV26" s="207">
        <v>17</v>
      </c>
      <c r="BW26" s="208" t="s">
        <v>289</v>
      </c>
      <c r="BX26" s="216">
        <f>SUMIFS(Tab_Dados!$T$263:$T$508,Tab_Dados!$C$263:$C$508,BW26)</f>
        <v>0</v>
      </c>
      <c r="BY26" s="216">
        <f>SUMIFS(Tab_Dados!$AJ$263:$AJ$508,Tab_Dados!$C$263:$C$508,BW26)</f>
        <v>0</v>
      </c>
      <c r="BZ26" s="209">
        <f>SUMIFS(Tab_Dados!$AZ$263:$AZ$508,Tab_Dados!$C$263:$C$508,BW26)</f>
        <v>0</v>
      </c>
      <c r="CB26" s="207">
        <v>17</v>
      </c>
      <c r="CC26" s="208" t="s">
        <v>300</v>
      </c>
      <c r="CD26" s="208"/>
      <c r="CE26" s="208"/>
      <c r="CF26" s="209"/>
    </row>
    <row r="27" spans="1:84" x14ac:dyDescent="0.2">
      <c r="A27" s="214"/>
      <c r="B27" s="207">
        <v>18</v>
      </c>
      <c r="C27" s="208" t="s">
        <v>299</v>
      </c>
      <c r="D27" s="216">
        <f>SUMIFS(Tab_Dados!$E$263:$E$508,Tab_Dados!$C$263:$C$508,C27)</f>
        <v>0</v>
      </c>
      <c r="E27" s="216">
        <f>SUMIFS(Tab_Dados!$U$263:$U$508,Tab_Dados!$C$263:$C$508,C27)</f>
        <v>0</v>
      </c>
      <c r="F27" s="209">
        <f>SUMIFS(Tab_Dados!$AK$263:$AK$508,Tab_Dados!$C$263:$C$508,C27)</f>
        <v>0</v>
      </c>
      <c r="G27" s="203"/>
      <c r="H27" s="207">
        <v>18</v>
      </c>
      <c r="I27" s="208" t="s">
        <v>371</v>
      </c>
      <c r="J27" s="216">
        <f>SUMIFS(Tab_Dados!$F$263:$F$508,Tab_Dados!$C$263:$C$508,I27)</f>
        <v>110</v>
      </c>
      <c r="K27" s="216">
        <f>SUMIFS(Tab_Dados!$V$263:$V$508,Tab_Dados!$C$263:$C$508,I27)</f>
        <v>110</v>
      </c>
      <c r="L27" s="209">
        <f>SUMIFS(Tab_Dados!$AL$263:$AL$508,Tab_Dados!$C$263:$C$508,I27)</f>
        <v>2668</v>
      </c>
      <c r="N27" s="207">
        <v>18</v>
      </c>
      <c r="O27" s="208" t="s">
        <v>305</v>
      </c>
      <c r="P27" s="216">
        <f>SUMIFS(Tab_Dados!$H$263:$H$508,Tab_Dados!$C$263:$C$508,O27)</f>
        <v>60</v>
      </c>
      <c r="Q27" s="216">
        <f>SUMIFS(Tab_Dados!$X$263:$X$508,Tab_Dados!$C$263:$C$508,O27)</f>
        <v>60</v>
      </c>
      <c r="R27" s="209">
        <f>SUMIFS(Tab_Dados!$AN$263:$AN$508,Tab_Dados!$C$263:$C$508,O27)</f>
        <v>120</v>
      </c>
      <c r="T27" s="207">
        <v>18</v>
      </c>
      <c r="U27" s="208" t="s">
        <v>353</v>
      </c>
      <c r="V27" s="216">
        <f>SUMIFS(Tab_Dados!$I$263:$I$508,Tab_Dados!$C$263:$C$508,U27)</f>
        <v>18</v>
      </c>
      <c r="W27" s="216">
        <f>SUMIFS(Tab_Dados!$Y$263:$Y$508,Tab_Dados!$C$263:$C$508,U27)</f>
        <v>18</v>
      </c>
      <c r="X27" s="209">
        <f>SUMIFS(Tab_Dados!$AO$263:$AO$508,Tab_Dados!$C$263:$C$508,U27)</f>
        <v>180</v>
      </c>
      <c r="Z27" s="207">
        <v>18</v>
      </c>
      <c r="AA27" s="208" t="s">
        <v>296</v>
      </c>
      <c r="AB27" s="216">
        <f>SUMIFS(Tab_Dados!$K$263:$K$508,Tab_Dados!$C$263:$C$508,AA27)</f>
        <v>0</v>
      </c>
      <c r="AC27" s="216">
        <f>SUMIFS(Tab_Dados!$AA$263:$AA$508,Tab_Dados!$C$263:$C$508,AA27)</f>
        <v>0</v>
      </c>
      <c r="AD27" s="209">
        <f>SUMIFS(Tab_Dados!$AQ$263:$AQ$508,Tab_Dados!$C$263:$C$508,AA27)</f>
        <v>0</v>
      </c>
      <c r="AF27" s="207">
        <v>18</v>
      </c>
      <c r="AG27" s="208" t="s">
        <v>442</v>
      </c>
      <c r="AH27" s="216">
        <f>SUMIFS(Tab_Dados!$L$263:$L$508,Tab_Dados!$C$263:$C$508,AG27)</f>
        <v>115</v>
      </c>
      <c r="AI27" s="216">
        <f>SUMIFS(Tab_Dados!$AB$263:$AB$508,Tab_Dados!$C$263:$C$508,AG27)</f>
        <v>115</v>
      </c>
      <c r="AJ27" s="209">
        <f>SUMIFS(Tab_Dados!$AR$263:$AR$508,Tab_Dados!$C$263:$C$508,AG27)</f>
        <v>1800</v>
      </c>
      <c r="AL27" s="207">
        <v>18</v>
      </c>
      <c r="AM27" s="208" t="s">
        <v>454</v>
      </c>
      <c r="AN27" s="216">
        <f>SUMIFS(Tab_Dados!$M$263:$M$508,Tab_Dados!$C$263:$C$508,AM27)</f>
        <v>6</v>
      </c>
      <c r="AO27" s="216">
        <f>SUMIFS(Tab_Dados!$AC$263:$AC$508,Tab_Dados!$C$263:$C$508,AM27)</f>
        <v>6</v>
      </c>
      <c r="AP27" s="209">
        <f>SUMIFS(Tab_Dados!$AS$263:$AS$508,Tab_Dados!$C$263:$C$508,AM27)</f>
        <v>60</v>
      </c>
      <c r="AR27" s="207">
        <v>18</v>
      </c>
      <c r="AS27" s="208" t="s">
        <v>297</v>
      </c>
      <c r="AT27" s="216">
        <f>SUMIFS(Tab_Dados!$N$263:$N$508,Tab_Dados!$C$263:$C$508,AS27)</f>
        <v>0</v>
      </c>
      <c r="AU27" s="216">
        <f>SUMIFS(Tab_Dados!$AD$263:$AD$508,Tab_Dados!$C$263:$C$508,AS27)</f>
        <v>0</v>
      </c>
      <c r="AV27" s="209">
        <f>SUMIFS(Tab_Dados!$AT$263:$AT$508,Tab_Dados!$C$263:$C$508,AS27)</f>
        <v>0</v>
      </c>
      <c r="AX27" s="207">
        <v>18</v>
      </c>
      <c r="AY27" s="208" t="s">
        <v>296</v>
      </c>
      <c r="AZ27" s="216">
        <f>SUMIFS(Tab_Dados!$O$263:$O$508,Tab_Dados!$C$263:$C$508,AY27)</f>
        <v>0</v>
      </c>
      <c r="BA27" s="216">
        <f>SUMIFS(Tab_Dados!$AE$263:$AE$508,Tab_Dados!$C$263:$C$508,AY27)</f>
        <v>0</v>
      </c>
      <c r="BB27" s="209">
        <f>SUMIFS(Tab_Dados!$AU$263:$AU$508,Tab_Dados!$C$263:$C$508,AY27)</f>
        <v>0</v>
      </c>
      <c r="BD27" s="207">
        <v>18</v>
      </c>
      <c r="BE27" s="208" t="s">
        <v>289</v>
      </c>
      <c r="BF27" s="216">
        <f>SUMIFS(Tab_Dados!$P$263:$P$508,Tab_Dados!$C$263:$C$508,BE27)</f>
        <v>0</v>
      </c>
      <c r="BG27" s="216">
        <f>SUMIFS(Tab_Dados!$AF$263:$AF$508,Tab_Dados!$C$263:$C$508,BE27)</f>
        <v>0</v>
      </c>
      <c r="BH27" s="209">
        <f>SUMIFS(Tab_Dados!$AV$263:$AV$508,Tab_Dados!$C$263:$C$508,BE27)</f>
        <v>0</v>
      </c>
      <c r="BJ27" s="207">
        <v>18</v>
      </c>
      <c r="BK27" s="208" t="s">
        <v>309</v>
      </c>
      <c r="BL27" s="216">
        <f>SUMIFS(Tab_Dados!$R$263:$R$508,Tab_Dados!$C$263:$C$508,BK27)</f>
        <v>5</v>
      </c>
      <c r="BM27" s="216">
        <f>SUMIFS(Tab_Dados!$AH$263:$AH$508,Tab_Dados!$C$263:$C$508,BK27)</f>
        <v>5</v>
      </c>
      <c r="BN27" s="209">
        <f>SUMIFS(Tab_Dados!$AX$263:$AX$508,Tab_Dados!$C$263:$C$508,BK27)</f>
        <v>63</v>
      </c>
      <c r="BP27" s="207">
        <v>18</v>
      </c>
      <c r="BQ27" s="208" t="s">
        <v>342</v>
      </c>
      <c r="BR27" s="216">
        <f>SUMIFS(Tab_Dados!$S$263:$S$508,Tab_Dados!$C$263:$C$508,BQ27)</f>
        <v>30</v>
      </c>
      <c r="BS27" s="216">
        <f>SUMIFS(Tab_Dados!$AI$263:$AI$508,Tab_Dados!$C$263:$C$508,BQ27)</f>
        <v>30</v>
      </c>
      <c r="BT27" s="209">
        <f>SUMIFS(Tab_Dados!$AY$263:$AY$508,Tab_Dados!$C$263:$C$508,BQ27)</f>
        <v>300</v>
      </c>
      <c r="BV27" s="207">
        <v>18</v>
      </c>
      <c r="BW27" s="208" t="s">
        <v>290</v>
      </c>
      <c r="BX27" s="216">
        <f>SUMIFS(Tab_Dados!$T$263:$T$508,Tab_Dados!$C$263:$C$508,BW27)</f>
        <v>0</v>
      </c>
      <c r="BY27" s="216">
        <f>SUMIFS(Tab_Dados!$AJ$263:$AJ$508,Tab_Dados!$C$263:$C$508,BW27)</f>
        <v>0</v>
      </c>
      <c r="BZ27" s="209">
        <f>SUMIFS(Tab_Dados!$AZ$263:$AZ$508,Tab_Dados!$C$263:$C$508,BW27)</f>
        <v>0</v>
      </c>
      <c r="CB27" s="207">
        <v>18</v>
      </c>
      <c r="CC27" s="208" t="s">
        <v>301</v>
      </c>
      <c r="CD27" s="208"/>
      <c r="CE27" s="208"/>
      <c r="CF27" s="209"/>
    </row>
    <row r="28" spans="1:84" x14ac:dyDescent="0.2">
      <c r="A28" s="214"/>
      <c r="B28" s="207">
        <v>19</v>
      </c>
      <c r="C28" s="208" t="s">
        <v>300</v>
      </c>
      <c r="D28" s="216">
        <f>SUMIFS(Tab_Dados!$E$263:$E$508,Tab_Dados!$C$263:$C$508,C28)</f>
        <v>0</v>
      </c>
      <c r="E28" s="216">
        <f>SUMIFS(Tab_Dados!$U$263:$U$508,Tab_Dados!$C$263:$C$508,C28)</f>
        <v>0</v>
      </c>
      <c r="F28" s="209">
        <f>SUMIFS(Tab_Dados!$AK$263:$AK$508,Tab_Dados!$C$263:$C$508,C28)</f>
        <v>0</v>
      </c>
      <c r="G28" s="203"/>
      <c r="H28" s="207">
        <v>19</v>
      </c>
      <c r="I28" s="208" t="s">
        <v>305</v>
      </c>
      <c r="J28" s="216">
        <f>SUMIFS(Tab_Dados!$F$263:$F$508,Tab_Dados!$C$263:$C$508,I28)</f>
        <v>150</v>
      </c>
      <c r="K28" s="216">
        <f>SUMIFS(Tab_Dados!$V$263:$V$508,Tab_Dados!$C$263:$C$508,I28)</f>
        <v>150</v>
      </c>
      <c r="L28" s="209">
        <f>SUMIFS(Tab_Dados!$AL$263:$AL$508,Tab_Dados!$C$263:$C$508,I28)</f>
        <v>2500</v>
      </c>
      <c r="N28" s="207">
        <v>19</v>
      </c>
      <c r="O28" s="208" t="s">
        <v>312</v>
      </c>
      <c r="P28" s="216">
        <f>SUMIFS(Tab_Dados!$H$263:$H$508,Tab_Dados!$C$263:$C$508,O28)</f>
        <v>70</v>
      </c>
      <c r="Q28" s="216">
        <f>SUMIFS(Tab_Dados!$X$263:$X$508,Tab_Dados!$C$263:$C$508,O28)</f>
        <v>70</v>
      </c>
      <c r="R28" s="209">
        <f>SUMIFS(Tab_Dados!$AN$263:$AN$508,Tab_Dados!$C$263:$C$508,O28)</f>
        <v>120</v>
      </c>
      <c r="T28" s="207">
        <v>19</v>
      </c>
      <c r="U28" s="208" t="s">
        <v>475</v>
      </c>
      <c r="V28" s="216">
        <f>SUMIFS(Tab_Dados!$I$263:$I$508,Tab_Dados!$C$263:$C$508,U28)</f>
        <v>17</v>
      </c>
      <c r="W28" s="216">
        <f>SUMIFS(Tab_Dados!$Y$263:$Y$508,Tab_Dados!$C$263:$C$508,U28)</f>
        <v>17</v>
      </c>
      <c r="X28" s="209">
        <f>SUMIFS(Tab_Dados!$AO$263:$AO$508,Tab_Dados!$C$263:$C$508,U28)</f>
        <v>170</v>
      </c>
      <c r="Z28" s="207">
        <v>19</v>
      </c>
      <c r="AA28" s="208" t="s">
        <v>297</v>
      </c>
      <c r="AB28" s="216">
        <f>SUMIFS(Tab_Dados!$K$263:$K$508,Tab_Dados!$C$263:$C$508,AA28)</f>
        <v>0</v>
      </c>
      <c r="AC28" s="216">
        <f>SUMIFS(Tab_Dados!$AA$263:$AA$508,Tab_Dados!$C$263:$C$508,AA28)</f>
        <v>0</v>
      </c>
      <c r="AD28" s="209">
        <f>SUMIFS(Tab_Dados!$AQ$263:$AQ$508,Tab_Dados!$C$263:$C$508,AA28)</f>
        <v>0</v>
      </c>
      <c r="AF28" s="207">
        <v>19</v>
      </c>
      <c r="AG28" s="208" t="s">
        <v>426</v>
      </c>
      <c r="AH28" s="216">
        <f>SUMIFS(Tab_Dados!$L$263:$L$508,Tab_Dados!$C$263:$C$508,AG28)</f>
        <v>105</v>
      </c>
      <c r="AI28" s="216">
        <f>SUMIFS(Tab_Dados!$AB$263:$AB$508,Tab_Dados!$C$263:$C$508,AG28)</f>
        <v>105</v>
      </c>
      <c r="AJ28" s="209">
        <f>SUMIFS(Tab_Dados!$AR$263:$AR$508,Tab_Dados!$C$263:$C$508,AG28)</f>
        <v>1780</v>
      </c>
      <c r="AL28" s="207">
        <v>19</v>
      </c>
      <c r="AM28" s="208" t="s">
        <v>496</v>
      </c>
      <c r="AN28" s="216">
        <f>SUMIFS(Tab_Dados!$M$263:$M$508,Tab_Dados!$C$263:$C$508,AM28)</f>
        <v>4</v>
      </c>
      <c r="AO28" s="216">
        <f>SUMIFS(Tab_Dados!$AC$263:$AC$508,Tab_Dados!$C$263:$C$508,AM28)</f>
        <v>4</v>
      </c>
      <c r="AP28" s="209">
        <f>SUMIFS(Tab_Dados!$AS$263:$AS$508,Tab_Dados!$C$263:$C$508,AM28)</f>
        <v>55</v>
      </c>
      <c r="AR28" s="207">
        <v>19</v>
      </c>
      <c r="AS28" s="208" t="s">
        <v>298</v>
      </c>
      <c r="AT28" s="216">
        <f>SUMIFS(Tab_Dados!$N$263:$N$508,Tab_Dados!$C$263:$C$508,AS28)</f>
        <v>0</v>
      </c>
      <c r="AU28" s="216">
        <f>SUMIFS(Tab_Dados!$AD$263:$AD$508,Tab_Dados!$C$263:$C$508,AS28)</f>
        <v>0</v>
      </c>
      <c r="AV28" s="209">
        <f>SUMIFS(Tab_Dados!$AT$263:$AT$508,Tab_Dados!$C$263:$C$508,AS28)</f>
        <v>0</v>
      </c>
      <c r="AX28" s="207">
        <v>19</v>
      </c>
      <c r="AY28" s="208" t="s">
        <v>297</v>
      </c>
      <c r="AZ28" s="216">
        <f>SUMIFS(Tab_Dados!$O$263:$O$508,Tab_Dados!$C$263:$C$508,AY28)</f>
        <v>0</v>
      </c>
      <c r="BA28" s="216">
        <f>SUMIFS(Tab_Dados!$AE$263:$AE$508,Tab_Dados!$C$263:$C$508,AY28)</f>
        <v>0</v>
      </c>
      <c r="BB28" s="209">
        <f>SUMIFS(Tab_Dados!$AU$263:$AU$508,Tab_Dados!$C$263:$C$508,AY28)</f>
        <v>0</v>
      </c>
      <c r="BD28" s="207">
        <v>19</v>
      </c>
      <c r="BE28" s="208" t="s">
        <v>290</v>
      </c>
      <c r="BF28" s="216">
        <f>SUMIFS(Tab_Dados!$P$263:$P$508,Tab_Dados!$C$263:$C$508,BE28)</f>
        <v>0</v>
      </c>
      <c r="BG28" s="216">
        <f>SUMIFS(Tab_Dados!$AF$263:$AF$508,Tab_Dados!$C$263:$C$508,BE28)</f>
        <v>0</v>
      </c>
      <c r="BH28" s="209">
        <f>SUMIFS(Tab_Dados!$AV$263:$AV$508,Tab_Dados!$C$263:$C$508,BE28)</f>
        <v>0</v>
      </c>
      <c r="BJ28" s="207">
        <v>19</v>
      </c>
      <c r="BK28" s="208" t="s">
        <v>315</v>
      </c>
      <c r="BL28" s="216">
        <f>SUMIFS(Tab_Dados!$R$263:$R$508,Tab_Dados!$C$263:$C$508,BK28)</f>
        <v>3</v>
      </c>
      <c r="BM28" s="216">
        <f>SUMIFS(Tab_Dados!$AH$263:$AH$508,Tab_Dados!$C$263:$C$508,BK28)</f>
        <v>3</v>
      </c>
      <c r="BN28" s="209">
        <f>SUMIFS(Tab_Dados!$AX$263:$AX$508,Tab_Dados!$C$263:$C$508,BK28)</f>
        <v>60</v>
      </c>
      <c r="BP28" s="207">
        <v>19</v>
      </c>
      <c r="BQ28" s="208" t="s">
        <v>397</v>
      </c>
      <c r="BR28" s="216">
        <f>SUMIFS(Tab_Dados!$S$263:$S$508,Tab_Dados!$C$263:$C$508,BQ28)</f>
        <v>25</v>
      </c>
      <c r="BS28" s="216">
        <f>SUMIFS(Tab_Dados!$AI$263:$AI$508,Tab_Dados!$C$263:$C$508,BQ28)</f>
        <v>25</v>
      </c>
      <c r="BT28" s="209">
        <f>SUMIFS(Tab_Dados!$AY$263:$AY$508,Tab_Dados!$C$263:$C$508,BQ28)</f>
        <v>300</v>
      </c>
      <c r="BV28" s="207">
        <v>19</v>
      </c>
      <c r="BW28" s="208" t="s">
        <v>576</v>
      </c>
      <c r="BX28" s="216">
        <f>SUMIFS(Tab_Dados!$T$263:$T$508,Tab_Dados!$C$263:$C$508,BW28)</f>
        <v>0</v>
      </c>
      <c r="BY28" s="216">
        <f>SUMIFS(Tab_Dados!$AJ$263:$AJ$508,Tab_Dados!$C$263:$C$508,BW28)</f>
        <v>0</v>
      </c>
      <c r="BZ28" s="209">
        <f>SUMIFS(Tab_Dados!$AZ$263:$AZ$508,Tab_Dados!$C$263:$C$508,BW28)</f>
        <v>0</v>
      </c>
      <c r="CB28" s="207">
        <v>19</v>
      </c>
      <c r="CC28" s="208" t="s">
        <v>302</v>
      </c>
      <c r="CD28" s="208"/>
      <c r="CE28" s="208"/>
      <c r="CF28" s="209"/>
    </row>
    <row r="29" spans="1:84" x14ac:dyDescent="0.2">
      <c r="A29" s="214"/>
      <c r="B29" s="207">
        <v>20</v>
      </c>
      <c r="C29" s="208" t="s">
        <v>301</v>
      </c>
      <c r="D29" s="216">
        <f>SUMIFS(Tab_Dados!$E$263:$E$508,Tab_Dados!$C$263:$C$508,C29)</f>
        <v>0</v>
      </c>
      <c r="E29" s="216">
        <f>SUMIFS(Tab_Dados!$U$263:$U$508,Tab_Dados!$C$263:$C$508,C29)</f>
        <v>0</v>
      </c>
      <c r="F29" s="209">
        <f>SUMIFS(Tab_Dados!$AK$263:$AK$508,Tab_Dados!$C$263:$C$508,C29)</f>
        <v>0</v>
      </c>
      <c r="G29" s="203"/>
      <c r="H29" s="207">
        <v>20</v>
      </c>
      <c r="I29" s="208" t="s">
        <v>289</v>
      </c>
      <c r="J29" s="216">
        <f>SUMIFS(Tab_Dados!$F$263:$F$508,Tab_Dados!$C$263:$C$508,I29)</f>
        <v>136</v>
      </c>
      <c r="K29" s="216">
        <f>SUMIFS(Tab_Dados!$V$263:$V$508,Tab_Dados!$C$263:$C$508,I29)</f>
        <v>136</v>
      </c>
      <c r="L29" s="209">
        <f>SUMIFS(Tab_Dados!$AL$263:$AL$508,Tab_Dados!$C$263:$C$508,I29)</f>
        <v>2452</v>
      </c>
      <c r="N29" s="207">
        <v>20</v>
      </c>
      <c r="O29" s="208" t="s">
        <v>19</v>
      </c>
      <c r="P29" s="216">
        <f>SUMIFS(Tab_Dados!$H$263:$H$508,Tab_Dados!$C$263:$C$508,O29)</f>
        <v>59</v>
      </c>
      <c r="Q29" s="216">
        <f>SUMIFS(Tab_Dados!$X$263:$X$508,Tab_Dados!$C$263:$C$508,O29)</f>
        <v>59</v>
      </c>
      <c r="R29" s="209">
        <f>SUMIFS(Tab_Dados!$AN$263:$AN$508,Tab_Dados!$C$263:$C$508,O29)</f>
        <v>99</v>
      </c>
      <c r="T29" s="207">
        <v>20</v>
      </c>
      <c r="U29" s="208" t="s">
        <v>366</v>
      </c>
      <c r="V29" s="216">
        <f>SUMIFS(Tab_Dados!$I$263:$I$508,Tab_Dados!$C$263:$C$508,U29)</f>
        <v>12</v>
      </c>
      <c r="W29" s="216">
        <f>SUMIFS(Tab_Dados!$Y$263:$Y$508,Tab_Dados!$C$263:$C$508,U29)</f>
        <v>12</v>
      </c>
      <c r="X29" s="209">
        <f>SUMIFS(Tab_Dados!$AO$263:$AO$508,Tab_Dados!$C$263:$C$508,U29)</f>
        <v>120</v>
      </c>
      <c r="Z29" s="207">
        <v>20</v>
      </c>
      <c r="AA29" s="208" t="s">
        <v>298</v>
      </c>
      <c r="AB29" s="216">
        <f>SUMIFS(Tab_Dados!$K$263:$K$508,Tab_Dados!$C$263:$C$508,AA29)</f>
        <v>0</v>
      </c>
      <c r="AC29" s="216">
        <f>SUMIFS(Tab_Dados!$AA$263:$AA$508,Tab_Dados!$C$263:$C$508,AA29)</f>
        <v>0</v>
      </c>
      <c r="AD29" s="209">
        <f>SUMIFS(Tab_Dados!$AQ$263:$AQ$508,Tab_Dados!$C$263:$C$508,AA29)</f>
        <v>0</v>
      </c>
      <c r="AF29" s="207">
        <v>20</v>
      </c>
      <c r="AG29" s="208" t="s">
        <v>455</v>
      </c>
      <c r="AH29" s="216">
        <f>SUMIFS(Tab_Dados!$L$263:$L$508,Tab_Dados!$C$263:$C$508,AG29)</f>
        <v>70</v>
      </c>
      <c r="AI29" s="216">
        <f>SUMIFS(Tab_Dados!$AB$263:$AB$508,Tab_Dados!$C$263:$C$508,AG29)</f>
        <v>70</v>
      </c>
      <c r="AJ29" s="209">
        <f>SUMIFS(Tab_Dados!$AR$263:$AR$508,Tab_Dados!$C$263:$C$508,AG29)</f>
        <v>1750</v>
      </c>
      <c r="AL29" s="207">
        <v>20</v>
      </c>
      <c r="AM29" s="208" t="s">
        <v>439</v>
      </c>
      <c r="AN29" s="216">
        <f>SUMIFS(Tab_Dados!$M$263:$M$508,Tab_Dados!$C$263:$C$508,AM29)</f>
        <v>4</v>
      </c>
      <c r="AO29" s="216">
        <f>SUMIFS(Tab_Dados!$AC$263:$AC$508,Tab_Dados!$C$263:$C$508,AM29)</f>
        <v>4</v>
      </c>
      <c r="AP29" s="209">
        <f>SUMIFS(Tab_Dados!$AS$263:$AS$508,Tab_Dados!$C$263:$C$508,AM29)</f>
        <v>45</v>
      </c>
      <c r="AR29" s="207">
        <v>20</v>
      </c>
      <c r="AS29" s="208" t="s">
        <v>299</v>
      </c>
      <c r="AT29" s="216">
        <f>SUMIFS(Tab_Dados!$N$263:$N$508,Tab_Dados!$C$263:$C$508,AS29)</f>
        <v>0</v>
      </c>
      <c r="AU29" s="216">
        <f>SUMIFS(Tab_Dados!$AD$263:$AD$508,Tab_Dados!$C$263:$C$508,AS29)</f>
        <v>0</v>
      </c>
      <c r="AV29" s="209">
        <f>SUMIFS(Tab_Dados!$AT$263:$AT$508,Tab_Dados!$C$263:$C$508,AS29)</f>
        <v>0</v>
      </c>
      <c r="AX29" s="207">
        <v>20</v>
      </c>
      <c r="AY29" s="208" t="s">
        <v>298</v>
      </c>
      <c r="AZ29" s="216">
        <f>SUMIFS(Tab_Dados!$O$263:$O$508,Tab_Dados!$C$263:$C$508,AY29)</f>
        <v>0</v>
      </c>
      <c r="BA29" s="216">
        <f>SUMIFS(Tab_Dados!$AE$263:$AE$508,Tab_Dados!$C$263:$C$508,AY29)</f>
        <v>0</v>
      </c>
      <c r="BB29" s="209">
        <f>SUMIFS(Tab_Dados!$AU$263:$AU$508,Tab_Dados!$C$263:$C$508,AY29)</f>
        <v>0</v>
      </c>
      <c r="BD29" s="207">
        <v>20</v>
      </c>
      <c r="BE29" s="208" t="s">
        <v>292</v>
      </c>
      <c r="BF29" s="216">
        <f>SUMIFS(Tab_Dados!$P$263:$P$508,Tab_Dados!$C$263:$C$508,BE29)</f>
        <v>0</v>
      </c>
      <c r="BG29" s="216">
        <f>SUMIFS(Tab_Dados!$AF$263:$AF$508,Tab_Dados!$C$263:$C$508,BE29)</f>
        <v>0</v>
      </c>
      <c r="BH29" s="209">
        <f>SUMIFS(Tab_Dados!$AV$263:$AV$508,Tab_Dados!$C$263:$C$508,BE29)</f>
        <v>0</v>
      </c>
      <c r="BJ29" s="207">
        <v>20</v>
      </c>
      <c r="BK29" s="208" t="s">
        <v>285</v>
      </c>
      <c r="BL29" s="216">
        <f>SUMIFS(Tab_Dados!$R$263:$R$508,Tab_Dados!$C$263:$C$508,BK29)</f>
        <v>0</v>
      </c>
      <c r="BM29" s="216">
        <f>SUMIFS(Tab_Dados!$AH$263:$AH$508,Tab_Dados!$C$263:$C$508,BK29)</f>
        <v>0</v>
      </c>
      <c r="BN29" s="209">
        <f>SUMIFS(Tab_Dados!$AX$263:$AX$508,Tab_Dados!$C$263:$C$508,BK29)</f>
        <v>0</v>
      </c>
      <c r="BP29" s="207">
        <v>20</v>
      </c>
      <c r="BQ29" s="208" t="s">
        <v>439</v>
      </c>
      <c r="BR29" s="216">
        <f>SUMIFS(Tab_Dados!$S$263:$S$508,Tab_Dados!$C$263:$C$508,BQ29)</f>
        <v>10</v>
      </c>
      <c r="BS29" s="216">
        <f>SUMIFS(Tab_Dados!$AI$263:$AI$508,Tab_Dados!$C$263:$C$508,BQ29)</f>
        <v>10</v>
      </c>
      <c r="BT29" s="209">
        <f>SUMIFS(Tab_Dados!$AY$263:$AY$508,Tab_Dados!$C$263:$C$508,BQ29)</f>
        <v>285</v>
      </c>
      <c r="BV29" s="207">
        <v>20</v>
      </c>
      <c r="BW29" s="208" t="s">
        <v>291</v>
      </c>
      <c r="BX29" s="216">
        <f>SUMIFS(Tab_Dados!$T$263:$T$508,Tab_Dados!$C$263:$C$508,BW29)</f>
        <v>0</v>
      </c>
      <c r="BY29" s="216">
        <f>SUMIFS(Tab_Dados!$AJ$263:$AJ$508,Tab_Dados!$C$263:$C$508,BW29)</f>
        <v>0</v>
      </c>
      <c r="BZ29" s="209">
        <f>SUMIFS(Tab_Dados!$AZ$263:$AZ$508,Tab_Dados!$C$263:$C$508,BW29)</f>
        <v>0</v>
      </c>
      <c r="CB29" s="207">
        <v>20</v>
      </c>
      <c r="CC29" s="208" t="s">
        <v>303</v>
      </c>
      <c r="CD29" s="208"/>
      <c r="CE29" s="208"/>
      <c r="CF29" s="209"/>
    </row>
    <row r="30" spans="1:84" x14ac:dyDescent="0.2">
      <c r="A30" s="214"/>
      <c r="B30" s="207">
        <v>21</v>
      </c>
      <c r="C30" s="208" t="s">
        <v>302</v>
      </c>
      <c r="D30" s="216">
        <f>SUMIFS(Tab_Dados!$E$263:$E$508,Tab_Dados!$C$263:$C$508,C30)</f>
        <v>0</v>
      </c>
      <c r="E30" s="216">
        <f>SUMIFS(Tab_Dados!$U$263:$U$508,Tab_Dados!$C$263:$C$508,C30)</f>
        <v>0</v>
      </c>
      <c r="F30" s="209">
        <f>SUMIFS(Tab_Dados!$AK$263:$AK$508,Tab_Dados!$C$263:$C$508,C30)</f>
        <v>0</v>
      </c>
      <c r="G30" s="203"/>
      <c r="H30" s="207">
        <v>21</v>
      </c>
      <c r="I30" s="208" t="s">
        <v>448</v>
      </c>
      <c r="J30" s="216">
        <f>SUMIFS(Tab_Dados!$F$263:$F$508,Tab_Dados!$C$263:$C$508,I30)</f>
        <v>185</v>
      </c>
      <c r="K30" s="216">
        <f>SUMIFS(Tab_Dados!$V$263:$V$508,Tab_Dados!$C$263:$C$508,I30)</f>
        <v>185</v>
      </c>
      <c r="L30" s="209">
        <f>SUMIFS(Tab_Dados!$AL$263:$AL$508,Tab_Dados!$C$263:$C$508,I30)</f>
        <v>2405</v>
      </c>
      <c r="N30" s="207">
        <v>21</v>
      </c>
      <c r="O30" s="208" t="s">
        <v>392</v>
      </c>
      <c r="P30" s="216">
        <f>SUMIFS(Tab_Dados!$H$263:$H$508,Tab_Dados!$C$263:$C$508,O30)</f>
        <v>60</v>
      </c>
      <c r="Q30" s="216">
        <f>SUMIFS(Tab_Dados!$X$263:$X$508,Tab_Dados!$C$263:$C$508,O30)</f>
        <v>60</v>
      </c>
      <c r="R30" s="209">
        <f>SUMIFS(Tab_Dados!$AN$263:$AN$508,Tab_Dados!$C$263:$C$508,O30)</f>
        <v>91</v>
      </c>
      <c r="T30" s="207">
        <v>21</v>
      </c>
      <c r="U30" s="208" t="s">
        <v>455</v>
      </c>
      <c r="V30" s="216">
        <f>SUMIFS(Tab_Dados!$I$263:$I$508,Tab_Dados!$C$263:$C$508,U30)</f>
        <v>12</v>
      </c>
      <c r="W30" s="216">
        <f>SUMIFS(Tab_Dados!$Y$263:$Y$508,Tab_Dados!$C$263:$C$508,U30)</f>
        <v>12</v>
      </c>
      <c r="X30" s="209">
        <f>SUMIFS(Tab_Dados!$AO$263:$AO$508,Tab_Dados!$C$263:$C$508,U30)</f>
        <v>115</v>
      </c>
      <c r="Z30" s="207">
        <v>21</v>
      </c>
      <c r="AA30" s="208" t="s">
        <v>299</v>
      </c>
      <c r="AB30" s="216">
        <f>SUMIFS(Tab_Dados!$K$263:$K$508,Tab_Dados!$C$263:$C$508,AA30)</f>
        <v>0</v>
      </c>
      <c r="AC30" s="216">
        <f>SUMIFS(Tab_Dados!$AA$263:$AA$508,Tab_Dados!$C$263:$C$508,AA30)</f>
        <v>0</v>
      </c>
      <c r="AD30" s="209">
        <f>SUMIFS(Tab_Dados!$AQ$263:$AQ$508,Tab_Dados!$C$263:$C$508,AA30)</f>
        <v>0</v>
      </c>
      <c r="AF30" s="207">
        <v>21</v>
      </c>
      <c r="AG30" s="208" t="s">
        <v>385</v>
      </c>
      <c r="AH30" s="216">
        <f>SUMIFS(Tab_Dados!$L$263:$L$508,Tab_Dados!$C$263:$C$508,AG30)</f>
        <v>150</v>
      </c>
      <c r="AI30" s="216">
        <f>SUMIFS(Tab_Dados!$AB$263:$AB$508,Tab_Dados!$C$263:$C$508,AG30)</f>
        <v>150</v>
      </c>
      <c r="AJ30" s="209">
        <f>SUMIFS(Tab_Dados!$AR$263:$AR$508,Tab_Dados!$C$263:$C$508,AG30)</f>
        <v>1500</v>
      </c>
      <c r="AL30" s="207">
        <v>21</v>
      </c>
      <c r="AM30" s="208" t="s">
        <v>286</v>
      </c>
      <c r="AN30" s="216">
        <f>SUMIFS(Tab_Dados!$M$263:$M$508,Tab_Dados!$C$263:$C$508,AM30)</f>
        <v>0</v>
      </c>
      <c r="AO30" s="216">
        <f>SUMIFS(Tab_Dados!$AC$263:$AC$508,Tab_Dados!$C$263:$C$508,AM30)</f>
        <v>0</v>
      </c>
      <c r="AP30" s="209">
        <f>SUMIFS(Tab_Dados!$AS$263:$AS$508,Tab_Dados!$C$263:$C$508,AM30)</f>
        <v>0</v>
      </c>
      <c r="AR30" s="207">
        <v>21</v>
      </c>
      <c r="AS30" s="208" t="s">
        <v>300</v>
      </c>
      <c r="AT30" s="216">
        <f>SUMIFS(Tab_Dados!$N$263:$N$508,Tab_Dados!$C$263:$C$508,AS30)</f>
        <v>0</v>
      </c>
      <c r="AU30" s="216">
        <f>SUMIFS(Tab_Dados!$AD$263:$AD$508,Tab_Dados!$C$263:$C$508,AS30)</f>
        <v>0</v>
      </c>
      <c r="AV30" s="209">
        <f>SUMIFS(Tab_Dados!$AT$263:$AT$508,Tab_Dados!$C$263:$C$508,AS30)</f>
        <v>0</v>
      </c>
      <c r="AX30" s="207">
        <v>21</v>
      </c>
      <c r="AY30" s="208" t="s">
        <v>299</v>
      </c>
      <c r="AZ30" s="216">
        <f>SUMIFS(Tab_Dados!$O$263:$O$508,Tab_Dados!$C$263:$C$508,AY30)</f>
        <v>0</v>
      </c>
      <c r="BA30" s="216">
        <f>SUMIFS(Tab_Dados!$AE$263:$AE$508,Tab_Dados!$C$263:$C$508,AY30)</f>
        <v>0</v>
      </c>
      <c r="BB30" s="209">
        <f>SUMIFS(Tab_Dados!$AU$263:$AU$508,Tab_Dados!$C$263:$C$508,AY30)</f>
        <v>0</v>
      </c>
      <c r="BD30" s="207">
        <v>21</v>
      </c>
      <c r="BE30" s="208" t="s">
        <v>293</v>
      </c>
      <c r="BF30" s="216">
        <f>SUMIFS(Tab_Dados!$P$263:$P$508,Tab_Dados!$C$263:$C$508,BE30)</f>
        <v>0</v>
      </c>
      <c r="BG30" s="216">
        <f>SUMIFS(Tab_Dados!$AF$263:$AF$508,Tab_Dados!$C$263:$C$508,BE30)</f>
        <v>0</v>
      </c>
      <c r="BH30" s="209">
        <f>SUMIFS(Tab_Dados!$AV$263:$AV$508,Tab_Dados!$C$263:$C$508,BE30)</f>
        <v>0</v>
      </c>
      <c r="BJ30" s="207">
        <v>21</v>
      </c>
      <c r="BK30" s="208" t="s">
        <v>286</v>
      </c>
      <c r="BL30" s="216">
        <f>SUMIFS(Tab_Dados!$R$263:$R$508,Tab_Dados!$C$263:$C$508,BK30)</f>
        <v>0</v>
      </c>
      <c r="BM30" s="216">
        <f>SUMIFS(Tab_Dados!$AH$263:$AH$508,Tab_Dados!$C$263:$C$508,BK30)</f>
        <v>0</v>
      </c>
      <c r="BN30" s="209">
        <f>SUMIFS(Tab_Dados!$AX$263:$AX$508,Tab_Dados!$C$263:$C$508,BK30)</f>
        <v>0</v>
      </c>
      <c r="BP30" s="207">
        <v>21</v>
      </c>
      <c r="BQ30" s="208" t="s">
        <v>357</v>
      </c>
      <c r="BR30" s="216">
        <f>SUMIFS(Tab_Dados!$S$263:$S$508,Tab_Dados!$C$263:$C$508,BQ30)</f>
        <v>20</v>
      </c>
      <c r="BS30" s="216">
        <f>SUMIFS(Tab_Dados!$AI$263:$AI$508,Tab_Dados!$C$263:$C$508,BQ30)</f>
        <v>20</v>
      </c>
      <c r="BT30" s="209">
        <f>SUMIFS(Tab_Dados!$AY$263:$AY$508,Tab_Dados!$C$263:$C$508,BQ30)</f>
        <v>260</v>
      </c>
      <c r="BV30" s="207">
        <v>21</v>
      </c>
      <c r="BW30" s="208" t="s">
        <v>292</v>
      </c>
      <c r="BX30" s="216">
        <f>SUMIFS(Tab_Dados!$T$263:$T$508,Tab_Dados!$C$263:$C$508,BW30)</f>
        <v>0</v>
      </c>
      <c r="BY30" s="216">
        <f>SUMIFS(Tab_Dados!$AJ$263:$AJ$508,Tab_Dados!$C$263:$C$508,BW30)</f>
        <v>0</v>
      </c>
      <c r="BZ30" s="209">
        <f>SUMIFS(Tab_Dados!$AZ$263:$AZ$508,Tab_Dados!$C$263:$C$508,BW30)</f>
        <v>0</v>
      </c>
      <c r="CB30" s="207">
        <v>21</v>
      </c>
      <c r="CC30" s="208" t="s">
        <v>304</v>
      </c>
      <c r="CD30" s="208"/>
      <c r="CE30" s="208"/>
      <c r="CF30" s="209"/>
    </row>
    <row r="31" spans="1:84" x14ac:dyDescent="0.2">
      <c r="A31" s="214"/>
      <c r="B31" s="207">
        <v>22</v>
      </c>
      <c r="C31" s="208" t="s">
        <v>303</v>
      </c>
      <c r="D31" s="216">
        <f>SUMIFS(Tab_Dados!$E$263:$E$508,Tab_Dados!$C$263:$C$508,C31)</f>
        <v>0</v>
      </c>
      <c r="E31" s="216">
        <f>SUMIFS(Tab_Dados!$U$263:$U$508,Tab_Dados!$C$263:$C$508,C31)</f>
        <v>0</v>
      </c>
      <c r="F31" s="209">
        <f>SUMIFS(Tab_Dados!$AK$263:$AK$508,Tab_Dados!$C$263:$C$508,C31)</f>
        <v>0</v>
      </c>
      <c r="G31" s="203"/>
      <c r="H31" s="207">
        <v>22</v>
      </c>
      <c r="I31" s="208" t="s">
        <v>53</v>
      </c>
      <c r="J31" s="216">
        <f>SUMIFS(Tab_Dados!$F$263:$F$508,Tab_Dados!$C$263:$C$508,I31)</f>
        <v>120</v>
      </c>
      <c r="K31" s="216">
        <f>SUMIFS(Tab_Dados!$V$263:$V$508,Tab_Dados!$C$263:$C$508,I31)</f>
        <v>120</v>
      </c>
      <c r="L31" s="209">
        <f>SUMIFS(Tab_Dados!$AL$263:$AL$508,Tab_Dados!$C$263:$C$508,I31)</f>
        <v>2350</v>
      </c>
      <c r="N31" s="207">
        <v>22</v>
      </c>
      <c r="O31" s="208" t="s">
        <v>374</v>
      </c>
      <c r="P31" s="216">
        <f>SUMIFS(Tab_Dados!$H$263:$H$508,Tab_Dados!$C$263:$C$508,O31)</f>
        <v>21</v>
      </c>
      <c r="Q31" s="216">
        <f>SUMIFS(Tab_Dados!$X$263:$X$508,Tab_Dados!$C$263:$C$508,O31)</f>
        <v>21</v>
      </c>
      <c r="R31" s="209">
        <f>SUMIFS(Tab_Dados!$AN$263:$AN$508,Tab_Dados!$C$263:$C$508,O31)</f>
        <v>83</v>
      </c>
      <c r="T31" s="207">
        <v>22</v>
      </c>
      <c r="U31" s="208" t="s">
        <v>427</v>
      </c>
      <c r="V31" s="216">
        <f>SUMIFS(Tab_Dados!$I$263:$I$508,Tab_Dados!$C$263:$C$508,U31)</f>
        <v>10</v>
      </c>
      <c r="W31" s="216">
        <f>SUMIFS(Tab_Dados!$Y$263:$Y$508,Tab_Dados!$C$263:$C$508,U31)</f>
        <v>10</v>
      </c>
      <c r="X31" s="209">
        <f>SUMIFS(Tab_Dados!$AO$263:$AO$508,Tab_Dados!$C$263:$C$508,U31)</f>
        <v>100</v>
      </c>
      <c r="Z31" s="207">
        <v>22</v>
      </c>
      <c r="AA31" s="208" t="s">
        <v>300</v>
      </c>
      <c r="AB31" s="216">
        <f>SUMIFS(Tab_Dados!$K$263:$K$508,Tab_Dados!$C$263:$C$508,AA31)</f>
        <v>0</v>
      </c>
      <c r="AC31" s="216">
        <f>SUMIFS(Tab_Dados!$AA$263:$AA$508,Tab_Dados!$C$263:$C$508,AA31)</f>
        <v>0</v>
      </c>
      <c r="AD31" s="209">
        <f>SUMIFS(Tab_Dados!$AQ$263:$AQ$508,Tab_Dados!$C$263:$C$508,AA31)</f>
        <v>0</v>
      </c>
      <c r="AF31" s="207">
        <v>22</v>
      </c>
      <c r="AG31" s="208" t="s">
        <v>386</v>
      </c>
      <c r="AH31" s="216">
        <f>SUMIFS(Tab_Dados!$L$263:$L$508,Tab_Dados!$C$263:$C$508,AG31)</f>
        <v>70</v>
      </c>
      <c r="AI31" s="216">
        <f>SUMIFS(Tab_Dados!$AB$263:$AB$508,Tab_Dados!$C$263:$C$508,AG31)</f>
        <v>70</v>
      </c>
      <c r="AJ31" s="209">
        <f>SUMIFS(Tab_Dados!$AR$263:$AR$508,Tab_Dados!$C$263:$C$508,AG31)</f>
        <v>1400</v>
      </c>
      <c r="AL31" s="207">
        <v>22</v>
      </c>
      <c r="AM31" s="208" t="s">
        <v>287</v>
      </c>
      <c r="AN31" s="216">
        <f>SUMIFS(Tab_Dados!$M$263:$M$508,Tab_Dados!$C$263:$C$508,AM31)</f>
        <v>0</v>
      </c>
      <c r="AO31" s="216">
        <f>SUMIFS(Tab_Dados!$AC$263:$AC$508,Tab_Dados!$C$263:$C$508,AM31)</f>
        <v>0</v>
      </c>
      <c r="AP31" s="209">
        <f>SUMIFS(Tab_Dados!$AS$263:$AS$508,Tab_Dados!$C$263:$C$508,AM31)</f>
        <v>0</v>
      </c>
      <c r="AR31" s="207">
        <v>22</v>
      </c>
      <c r="AS31" s="208" t="s">
        <v>301</v>
      </c>
      <c r="AT31" s="216">
        <f>SUMIFS(Tab_Dados!$N$263:$N$508,Tab_Dados!$C$263:$C$508,AS31)</f>
        <v>0</v>
      </c>
      <c r="AU31" s="216">
        <f>SUMIFS(Tab_Dados!$AD$263:$AD$508,Tab_Dados!$C$263:$C$508,AS31)</f>
        <v>0</v>
      </c>
      <c r="AV31" s="209">
        <f>SUMIFS(Tab_Dados!$AT$263:$AT$508,Tab_Dados!$C$263:$C$508,AS31)</f>
        <v>0</v>
      </c>
      <c r="AX31" s="207">
        <v>22</v>
      </c>
      <c r="AY31" s="208" t="s">
        <v>300</v>
      </c>
      <c r="AZ31" s="216">
        <f>SUMIFS(Tab_Dados!$O$263:$O$508,Tab_Dados!$C$263:$C$508,AY31)</f>
        <v>0</v>
      </c>
      <c r="BA31" s="216">
        <f>SUMIFS(Tab_Dados!$AE$263:$AE$508,Tab_Dados!$C$263:$C$508,AY31)</f>
        <v>0</v>
      </c>
      <c r="BB31" s="209">
        <f>SUMIFS(Tab_Dados!$AU$263:$AU$508,Tab_Dados!$C$263:$C$508,AY31)</f>
        <v>0</v>
      </c>
      <c r="BD31" s="207">
        <v>22</v>
      </c>
      <c r="BE31" s="208" t="s">
        <v>294</v>
      </c>
      <c r="BF31" s="216">
        <f>SUMIFS(Tab_Dados!$P$263:$P$508,Tab_Dados!$C$263:$C$508,BE31)</f>
        <v>0</v>
      </c>
      <c r="BG31" s="216">
        <f>SUMIFS(Tab_Dados!$AF$263:$AF$508,Tab_Dados!$C$263:$C$508,BE31)</f>
        <v>0</v>
      </c>
      <c r="BH31" s="209">
        <f>SUMIFS(Tab_Dados!$AV$263:$AV$508,Tab_Dados!$C$263:$C$508,BE31)</f>
        <v>0</v>
      </c>
      <c r="BJ31" s="207">
        <v>22</v>
      </c>
      <c r="BK31" s="208" t="s">
        <v>287</v>
      </c>
      <c r="BL31" s="216">
        <f>SUMIFS(Tab_Dados!$R$263:$R$508,Tab_Dados!$C$263:$C$508,BK31)</f>
        <v>0</v>
      </c>
      <c r="BM31" s="216">
        <f>SUMIFS(Tab_Dados!$AH$263:$AH$508,Tab_Dados!$C$263:$C$508,BK31)</f>
        <v>0</v>
      </c>
      <c r="BN31" s="209">
        <f>SUMIFS(Tab_Dados!$AX$263:$AX$508,Tab_Dados!$C$263:$C$508,BK31)</f>
        <v>0</v>
      </c>
      <c r="BP31" s="207">
        <v>22</v>
      </c>
      <c r="BQ31" s="208" t="s">
        <v>18</v>
      </c>
      <c r="BR31" s="216">
        <f>SUMIFS(Tab_Dados!$S$263:$S$508,Tab_Dados!$C$263:$C$508,BQ31)</f>
        <v>25</v>
      </c>
      <c r="BS31" s="216">
        <f>SUMIFS(Tab_Dados!$AI$263:$AI$508,Tab_Dados!$C$263:$C$508,BQ31)</f>
        <v>25</v>
      </c>
      <c r="BT31" s="209">
        <f>SUMIFS(Tab_Dados!$AY$263:$AY$508,Tab_Dados!$C$263:$C$508,BQ31)</f>
        <v>250</v>
      </c>
      <c r="BV31" s="207">
        <v>22</v>
      </c>
      <c r="BW31" s="208" t="s">
        <v>293</v>
      </c>
      <c r="BX31" s="216">
        <f>SUMIFS(Tab_Dados!$T$263:$T$508,Tab_Dados!$C$263:$C$508,BW31)</f>
        <v>0</v>
      </c>
      <c r="BY31" s="216">
        <f>SUMIFS(Tab_Dados!$AJ$263:$AJ$508,Tab_Dados!$C$263:$C$508,BW31)</f>
        <v>0</v>
      </c>
      <c r="BZ31" s="209">
        <f>SUMIFS(Tab_Dados!$AZ$263:$AZ$508,Tab_Dados!$C$263:$C$508,BW31)</f>
        <v>0</v>
      </c>
      <c r="CB31" s="207">
        <v>22</v>
      </c>
      <c r="CC31" s="208" t="s">
        <v>305</v>
      </c>
      <c r="CD31" s="208"/>
      <c r="CE31" s="208"/>
      <c r="CF31" s="209"/>
    </row>
    <row r="32" spans="1:84" x14ac:dyDescent="0.2">
      <c r="A32" s="214"/>
      <c r="B32" s="207">
        <v>23</v>
      </c>
      <c r="C32" s="208" t="s">
        <v>304</v>
      </c>
      <c r="D32" s="216">
        <f>SUMIFS(Tab_Dados!$E$263:$E$508,Tab_Dados!$C$263:$C$508,C32)</f>
        <v>0</v>
      </c>
      <c r="E32" s="216">
        <f>SUMIFS(Tab_Dados!$U$263:$U$508,Tab_Dados!$C$263:$C$508,C32)</f>
        <v>0</v>
      </c>
      <c r="F32" s="209">
        <f>SUMIFS(Tab_Dados!$AK$263:$AK$508,Tab_Dados!$C$263:$C$508,C32)</f>
        <v>0</v>
      </c>
      <c r="G32" s="203"/>
      <c r="H32" s="207">
        <v>23</v>
      </c>
      <c r="I32" s="208" t="s">
        <v>381</v>
      </c>
      <c r="J32" s="216">
        <f>SUMIFS(Tab_Dados!$F$263:$F$508,Tab_Dados!$C$263:$C$508,I32)</f>
        <v>120</v>
      </c>
      <c r="K32" s="216">
        <f>SUMIFS(Tab_Dados!$V$263:$V$508,Tab_Dados!$C$263:$C$508,I32)</f>
        <v>120</v>
      </c>
      <c r="L32" s="209">
        <f>SUMIFS(Tab_Dados!$AL$263:$AL$508,Tab_Dados!$C$263:$C$508,I32)</f>
        <v>2300</v>
      </c>
      <c r="N32" s="207">
        <v>23</v>
      </c>
      <c r="O32" s="208" t="s">
        <v>297</v>
      </c>
      <c r="P32" s="216">
        <f>SUMIFS(Tab_Dados!$H$263:$H$508,Tab_Dados!$C$263:$C$508,O32)</f>
        <v>40</v>
      </c>
      <c r="Q32" s="216">
        <f>SUMIFS(Tab_Dados!$X$263:$X$508,Tab_Dados!$C$263:$C$508,O32)</f>
        <v>40</v>
      </c>
      <c r="R32" s="209">
        <f>SUMIFS(Tab_Dados!$AN$263:$AN$508,Tab_Dados!$C$263:$C$508,O32)</f>
        <v>80</v>
      </c>
      <c r="T32" s="207">
        <v>23</v>
      </c>
      <c r="U32" s="208" t="s">
        <v>355</v>
      </c>
      <c r="V32" s="216">
        <f>SUMIFS(Tab_Dados!$I$263:$I$508,Tab_Dados!$C$263:$C$508,U32)</f>
        <v>12</v>
      </c>
      <c r="W32" s="216">
        <f>SUMIFS(Tab_Dados!$Y$263:$Y$508,Tab_Dados!$C$263:$C$508,U32)</f>
        <v>12</v>
      </c>
      <c r="X32" s="209">
        <f>SUMIFS(Tab_Dados!$AO$263:$AO$508,Tab_Dados!$C$263:$C$508,U32)</f>
        <v>99</v>
      </c>
      <c r="Z32" s="207">
        <v>23</v>
      </c>
      <c r="AA32" s="208" t="s">
        <v>301</v>
      </c>
      <c r="AB32" s="216">
        <f>SUMIFS(Tab_Dados!$K$263:$K$508,Tab_Dados!$C$263:$C$508,AA32)</f>
        <v>0</v>
      </c>
      <c r="AC32" s="216">
        <f>SUMIFS(Tab_Dados!$AA$263:$AA$508,Tab_Dados!$C$263:$C$508,AA32)</f>
        <v>0</v>
      </c>
      <c r="AD32" s="209">
        <f>SUMIFS(Tab_Dados!$AQ$263:$AQ$508,Tab_Dados!$C$263:$C$508,AA32)</f>
        <v>0</v>
      </c>
      <c r="AF32" s="207">
        <v>23</v>
      </c>
      <c r="AG32" s="208" t="s">
        <v>410</v>
      </c>
      <c r="AH32" s="216">
        <f>SUMIFS(Tab_Dados!$L$263:$L$508,Tab_Dados!$C$263:$C$508,AG32)</f>
        <v>70</v>
      </c>
      <c r="AI32" s="216">
        <f>SUMIFS(Tab_Dados!$AB$263:$AB$508,Tab_Dados!$C$263:$C$508,AG32)</f>
        <v>70</v>
      </c>
      <c r="AJ32" s="209">
        <f>SUMIFS(Tab_Dados!$AR$263:$AR$508,Tab_Dados!$C$263:$C$508,AG32)</f>
        <v>1400</v>
      </c>
      <c r="AL32" s="207">
        <v>23</v>
      </c>
      <c r="AM32" s="208" t="s">
        <v>288</v>
      </c>
      <c r="AN32" s="216">
        <f>SUMIFS(Tab_Dados!$M$263:$M$508,Tab_Dados!$C$263:$C$508,AM32)</f>
        <v>0</v>
      </c>
      <c r="AO32" s="216">
        <f>SUMIFS(Tab_Dados!$AC$263:$AC$508,Tab_Dados!$C$263:$C$508,AM32)</f>
        <v>0</v>
      </c>
      <c r="AP32" s="209">
        <f>SUMIFS(Tab_Dados!$AS$263:$AS$508,Tab_Dados!$C$263:$C$508,AM32)</f>
        <v>0</v>
      </c>
      <c r="AR32" s="207">
        <v>23</v>
      </c>
      <c r="AS32" s="208" t="s">
        <v>302</v>
      </c>
      <c r="AT32" s="216">
        <f>SUMIFS(Tab_Dados!$N$263:$N$508,Tab_Dados!$C$263:$C$508,AS32)</f>
        <v>0</v>
      </c>
      <c r="AU32" s="216">
        <f>SUMIFS(Tab_Dados!$AD$263:$AD$508,Tab_Dados!$C$263:$C$508,AS32)</f>
        <v>0</v>
      </c>
      <c r="AV32" s="209">
        <f>SUMIFS(Tab_Dados!$AT$263:$AT$508,Tab_Dados!$C$263:$C$508,AS32)</f>
        <v>0</v>
      </c>
      <c r="AX32" s="207">
        <v>23</v>
      </c>
      <c r="AY32" s="208" t="s">
        <v>301</v>
      </c>
      <c r="AZ32" s="216">
        <f>SUMIFS(Tab_Dados!$O$263:$O$508,Tab_Dados!$C$263:$C$508,AY32)</f>
        <v>0</v>
      </c>
      <c r="BA32" s="216">
        <f>SUMIFS(Tab_Dados!$AE$263:$AE$508,Tab_Dados!$C$263:$C$508,AY32)</f>
        <v>0</v>
      </c>
      <c r="BB32" s="209">
        <f>SUMIFS(Tab_Dados!$AU$263:$AU$508,Tab_Dados!$C$263:$C$508,AY32)</f>
        <v>0</v>
      </c>
      <c r="BD32" s="207">
        <v>23</v>
      </c>
      <c r="BE32" s="208" t="s">
        <v>295</v>
      </c>
      <c r="BF32" s="216">
        <f>SUMIFS(Tab_Dados!$P$263:$P$508,Tab_Dados!$C$263:$C$508,BE32)</f>
        <v>0</v>
      </c>
      <c r="BG32" s="216">
        <f>SUMIFS(Tab_Dados!$AF$263:$AF$508,Tab_Dados!$C$263:$C$508,BE32)</f>
        <v>0</v>
      </c>
      <c r="BH32" s="209">
        <f>SUMIFS(Tab_Dados!$AV$263:$AV$508,Tab_Dados!$C$263:$C$508,BE32)</f>
        <v>0</v>
      </c>
      <c r="BJ32" s="207">
        <v>23</v>
      </c>
      <c r="BK32" s="208" t="s">
        <v>288</v>
      </c>
      <c r="BL32" s="216">
        <f>SUMIFS(Tab_Dados!$R$263:$R$508,Tab_Dados!$C$263:$C$508,BK32)</f>
        <v>0</v>
      </c>
      <c r="BM32" s="216">
        <f>SUMIFS(Tab_Dados!$AH$263:$AH$508,Tab_Dados!$C$263:$C$508,BK32)</f>
        <v>0</v>
      </c>
      <c r="BN32" s="209">
        <f>SUMIFS(Tab_Dados!$AX$263:$AX$508,Tab_Dados!$C$263:$C$508,BK32)</f>
        <v>0</v>
      </c>
      <c r="BP32" s="207">
        <v>23</v>
      </c>
      <c r="BQ32" s="208" t="s">
        <v>434</v>
      </c>
      <c r="BR32" s="216">
        <f>SUMIFS(Tab_Dados!$S$263:$S$508,Tab_Dados!$C$263:$C$508,BQ32)</f>
        <v>18</v>
      </c>
      <c r="BS32" s="216">
        <f>SUMIFS(Tab_Dados!$AI$263:$AI$508,Tab_Dados!$C$263:$C$508,BQ32)</f>
        <v>18</v>
      </c>
      <c r="BT32" s="209">
        <f>SUMIFS(Tab_Dados!$AY$263:$AY$508,Tab_Dados!$C$263:$C$508,BQ32)</f>
        <v>170</v>
      </c>
      <c r="BV32" s="207">
        <v>23</v>
      </c>
      <c r="BW32" s="208" t="s">
        <v>294</v>
      </c>
      <c r="BX32" s="216">
        <f>SUMIFS(Tab_Dados!$T$263:$T$508,Tab_Dados!$C$263:$C$508,BW32)</f>
        <v>0</v>
      </c>
      <c r="BY32" s="216">
        <f>SUMIFS(Tab_Dados!$AJ$263:$AJ$508,Tab_Dados!$C$263:$C$508,BW32)</f>
        <v>0</v>
      </c>
      <c r="BZ32" s="209">
        <f>SUMIFS(Tab_Dados!$AZ$263:$AZ$508,Tab_Dados!$C$263:$C$508,BW32)</f>
        <v>0</v>
      </c>
      <c r="CB32" s="207">
        <v>23</v>
      </c>
      <c r="CC32" s="208" t="s">
        <v>306</v>
      </c>
      <c r="CD32" s="208"/>
      <c r="CE32" s="208"/>
      <c r="CF32" s="209"/>
    </row>
    <row r="33" spans="1:84" x14ac:dyDescent="0.2">
      <c r="A33" s="214"/>
      <c r="B33" s="207">
        <v>24</v>
      </c>
      <c r="C33" s="208" t="s">
        <v>305</v>
      </c>
      <c r="D33" s="216">
        <f>SUMIFS(Tab_Dados!$E$263:$E$508,Tab_Dados!$C$263:$C$508,C33)</f>
        <v>0</v>
      </c>
      <c r="E33" s="216">
        <f>SUMIFS(Tab_Dados!$U$263:$U$508,Tab_Dados!$C$263:$C$508,C33)</f>
        <v>0</v>
      </c>
      <c r="F33" s="209">
        <f>SUMIFS(Tab_Dados!$AK$263:$AK$508,Tab_Dados!$C$263:$C$508,C33)</f>
        <v>0</v>
      </c>
      <c r="G33" s="203"/>
      <c r="H33" s="207">
        <v>24</v>
      </c>
      <c r="I33" s="208" t="s">
        <v>344</v>
      </c>
      <c r="J33" s="216">
        <f>SUMIFS(Tab_Dados!$F$263:$F$508,Tab_Dados!$C$263:$C$508,I33)</f>
        <v>125</v>
      </c>
      <c r="K33" s="216">
        <f>SUMIFS(Tab_Dados!$V$263:$V$508,Tab_Dados!$C$263:$C$508,I33)</f>
        <v>125</v>
      </c>
      <c r="L33" s="209">
        <f>SUMIFS(Tab_Dados!$AL$263:$AL$508,Tab_Dados!$C$263:$C$508,I33)</f>
        <v>1875</v>
      </c>
      <c r="N33" s="207">
        <v>24</v>
      </c>
      <c r="O33" s="208" t="s">
        <v>382</v>
      </c>
      <c r="P33" s="216">
        <f>SUMIFS(Tab_Dados!$H$263:$H$508,Tab_Dados!$C$263:$C$508,O33)</f>
        <v>45</v>
      </c>
      <c r="Q33" s="216">
        <f>SUMIFS(Tab_Dados!$X$263:$X$508,Tab_Dados!$C$263:$C$508,O33)</f>
        <v>45</v>
      </c>
      <c r="R33" s="209">
        <f>SUMIFS(Tab_Dados!$AN$263:$AN$508,Tab_Dados!$C$263:$C$508,O33)</f>
        <v>80</v>
      </c>
      <c r="T33" s="207">
        <v>24</v>
      </c>
      <c r="U33" s="208" t="s">
        <v>389</v>
      </c>
      <c r="V33" s="216">
        <f>SUMIFS(Tab_Dados!$I$263:$I$508,Tab_Dados!$C$263:$C$508,U33)</f>
        <v>7</v>
      </c>
      <c r="W33" s="216">
        <f>SUMIFS(Tab_Dados!$Y$263:$Y$508,Tab_Dados!$C$263:$C$508,U33)</f>
        <v>7</v>
      </c>
      <c r="X33" s="209">
        <f>SUMIFS(Tab_Dados!$AO$263:$AO$508,Tab_Dados!$C$263:$C$508,U33)</f>
        <v>91</v>
      </c>
      <c r="Z33" s="207">
        <v>24</v>
      </c>
      <c r="AA33" s="208" t="s">
        <v>302</v>
      </c>
      <c r="AB33" s="216">
        <f>SUMIFS(Tab_Dados!$K$263:$K$508,Tab_Dados!$C$263:$C$508,AA33)</f>
        <v>0</v>
      </c>
      <c r="AC33" s="216">
        <f>SUMIFS(Tab_Dados!$AA$263:$AA$508,Tab_Dados!$C$263:$C$508,AA33)</f>
        <v>0</v>
      </c>
      <c r="AD33" s="209">
        <f>SUMIFS(Tab_Dados!$AQ$263:$AQ$508,Tab_Dados!$C$263:$C$508,AA33)</f>
        <v>0</v>
      </c>
      <c r="AF33" s="207">
        <v>24</v>
      </c>
      <c r="AG33" s="208" t="s">
        <v>375</v>
      </c>
      <c r="AH33" s="216">
        <f>SUMIFS(Tab_Dados!$L$263:$L$508,Tab_Dados!$C$263:$C$508,AG33)</f>
        <v>85</v>
      </c>
      <c r="AI33" s="216">
        <f>SUMIFS(Tab_Dados!$AB$263:$AB$508,Tab_Dados!$C$263:$C$508,AG33)</f>
        <v>85</v>
      </c>
      <c r="AJ33" s="209">
        <f>SUMIFS(Tab_Dados!$AR$263:$AR$508,Tab_Dados!$C$263:$C$508,AG33)</f>
        <v>1350</v>
      </c>
      <c r="AL33" s="207">
        <v>24</v>
      </c>
      <c r="AM33" s="208" t="s">
        <v>290</v>
      </c>
      <c r="AN33" s="216">
        <f>SUMIFS(Tab_Dados!$M$263:$M$508,Tab_Dados!$C$263:$C$508,AM33)</f>
        <v>0</v>
      </c>
      <c r="AO33" s="216">
        <f>SUMIFS(Tab_Dados!$AC$263:$AC$508,Tab_Dados!$C$263:$C$508,AM33)</f>
        <v>0</v>
      </c>
      <c r="AP33" s="209">
        <f>SUMIFS(Tab_Dados!$AS$263:$AS$508,Tab_Dados!$C$263:$C$508,AM33)</f>
        <v>0</v>
      </c>
      <c r="AR33" s="207">
        <v>24</v>
      </c>
      <c r="AS33" s="208" t="s">
        <v>303</v>
      </c>
      <c r="AT33" s="216">
        <f>SUMIFS(Tab_Dados!$N$263:$N$508,Tab_Dados!$C$263:$C$508,AS33)</f>
        <v>0</v>
      </c>
      <c r="AU33" s="216">
        <f>SUMIFS(Tab_Dados!$AD$263:$AD$508,Tab_Dados!$C$263:$C$508,AS33)</f>
        <v>0</v>
      </c>
      <c r="AV33" s="209">
        <f>SUMIFS(Tab_Dados!$AT$263:$AT$508,Tab_Dados!$C$263:$C$508,AS33)</f>
        <v>0</v>
      </c>
      <c r="AX33" s="207">
        <v>24</v>
      </c>
      <c r="AY33" s="208" t="s">
        <v>302</v>
      </c>
      <c r="AZ33" s="216">
        <f>SUMIFS(Tab_Dados!$O$263:$O$508,Tab_Dados!$C$263:$C$508,AY33)</f>
        <v>0</v>
      </c>
      <c r="BA33" s="216">
        <f>SUMIFS(Tab_Dados!$AE$263:$AE$508,Tab_Dados!$C$263:$C$508,AY33)</f>
        <v>0</v>
      </c>
      <c r="BB33" s="209">
        <f>SUMIFS(Tab_Dados!$AU$263:$AU$508,Tab_Dados!$C$263:$C$508,AY33)</f>
        <v>0</v>
      </c>
      <c r="BD33" s="207">
        <v>24</v>
      </c>
      <c r="BE33" s="208" t="s">
        <v>296</v>
      </c>
      <c r="BF33" s="216">
        <f>SUMIFS(Tab_Dados!$P$263:$P$508,Tab_Dados!$C$263:$C$508,BE33)</f>
        <v>0</v>
      </c>
      <c r="BG33" s="216">
        <f>SUMIFS(Tab_Dados!$AF$263:$AF$508,Tab_Dados!$C$263:$C$508,BE33)</f>
        <v>0</v>
      </c>
      <c r="BH33" s="209">
        <f>SUMIFS(Tab_Dados!$AV$263:$AV$508,Tab_Dados!$C$263:$C$508,BE33)</f>
        <v>0</v>
      </c>
      <c r="BJ33" s="207">
        <v>24</v>
      </c>
      <c r="BK33" s="208" t="s">
        <v>289</v>
      </c>
      <c r="BL33" s="216">
        <f>SUMIFS(Tab_Dados!$R$263:$R$508,Tab_Dados!$C$263:$C$508,BK33)</f>
        <v>0</v>
      </c>
      <c r="BM33" s="216">
        <f>SUMIFS(Tab_Dados!$AH$263:$AH$508,Tab_Dados!$C$263:$C$508,BK33)</f>
        <v>0</v>
      </c>
      <c r="BN33" s="209">
        <f>SUMIFS(Tab_Dados!$AX$263:$AX$508,Tab_Dados!$C$263:$C$508,BK33)</f>
        <v>0</v>
      </c>
      <c r="BP33" s="207">
        <v>24</v>
      </c>
      <c r="BQ33" s="208" t="s">
        <v>480</v>
      </c>
      <c r="BR33" s="216">
        <f>SUMIFS(Tab_Dados!$S$263:$S$508,Tab_Dados!$C$263:$C$508,BQ33)</f>
        <v>10</v>
      </c>
      <c r="BS33" s="216">
        <f>SUMIFS(Tab_Dados!$AI$263:$AI$508,Tab_Dados!$C$263:$C$508,BQ33)</f>
        <v>10</v>
      </c>
      <c r="BT33" s="209">
        <f>SUMIFS(Tab_Dados!$AY$263:$AY$508,Tab_Dados!$C$263:$C$508,BQ33)</f>
        <v>150</v>
      </c>
      <c r="BV33" s="207">
        <v>24</v>
      </c>
      <c r="BW33" s="208" t="s">
        <v>295</v>
      </c>
      <c r="BX33" s="216">
        <f>SUMIFS(Tab_Dados!$T$263:$T$508,Tab_Dados!$C$263:$C$508,BW33)</f>
        <v>0</v>
      </c>
      <c r="BY33" s="216">
        <f>SUMIFS(Tab_Dados!$AJ$263:$AJ$508,Tab_Dados!$C$263:$C$508,BW33)</f>
        <v>0</v>
      </c>
      <c r="BZ33" s="209">
        <f>SUMIFS(Tab_Dados!$AZ$263:$AZ$508,Tab_Dados!$C$263:$C$508,BW33)</f>
        <v>0</v>
      </c>
      <c r="CB33" s="207">
        <v>24</v>
      </c>
      <c r="CC33" s="208" t="s">
        <v>307</v>
      </c>
      <c r="CD33" s="208"/>
      <c r="CE33" s="208"/>
      <c r="CF33" s="209"/>
    </row>
    <row r="34" spans="1:84" x14ac:dyDescent="0.2">
      <c r="A34" s="214"/>
      <c r="B34" s="207">
        <v>25</v>
      </c>
      <c r="C34" s="208" t="s">
        <v>306</v>
      </c>
      <c r="D34" s="216">
        <f>SUMIFS(Tab_Dados!$E$263:$E$508,Tab_Dados!$C$263:$C$508,C34)</f>
        <v>0</v>
      </c>
      <c r="E34" s="216">
        <f>SUMIFS(Tab_Dados!$U$263:$U$508,Tab_Dados!$C$263:$C$508,C34)</f>
        <v>0</v>
      </c>
      <c r="F34" s="209">
        <f>SUMIFS(Tab_Dados!$AK$263:$AK$508,Tab_Dados!$C$263:$C$508,C34)</f>
        <v>0</v>
      </c>
      <c r="G34" s="203"/>
      <c r="H34" s="207">
        <v>25</v>
      </c>
      <c r="I34" s="208" t="s">
        <v>426</v>
      </c>
      <c r="J34" s="216">
        <f>SUMIFS(Tab_Dados!$F$263:$F$508,Tab_Dados!$C$263:$C$508,I34)</f>
        <v>80</v>
      </c>
      <c r="K34" s="216">
        <f>SUMIFS(Tab_Dados!$V$263:$V$508,Tab_Dados!$C$263:$C$508,I34)</f>
        <v>80</v>
      </c>
      <c r="L34" s="209">
        <f>SUMIFS(Tab_Dados!$AL$263:$AL$508,Tab_Dados!$C$263:$C$508,I34)</f>
        <v>1860</v>
      </c>
      <c r="N34" s="207">
        <v>25</v>
      </c>
      <c r="O34" s="208" t="s">
        <v>494</v>
      </c>
      <c r="P34" s="216">
        <f>SUMIFS(Tab_Dados!$H$263:$H$508,Tab_Dados!$C$263:$C$508,O34)</f>
        <v>48</v>
      </c>
      <c r="Q34" s="216">
        <f>SUMIFS(Tab_Dados!$X$263:$X$508,Tab_Dados!$C$263:$C$508,O34)</f>
        <v>48</v>
      </c>
      <c r="R34" s="209">
        <f>SUMIFS(Tab_Dados!$AN$263:$AN$508,Tab_Dados!$C$263:$C$508,O34)</f>
        <v>72</v>
      </c>
      <c r="T34" s="207">
        <v>25</v>
      </c>
      <c r="U34" s="208" t="s">
        <v>502</v>
      </c>
      <c r="V34" s="216">
        <f>SUMIFS(Tab_Dados!$I$263:$I$508,Tab_Dados!$C$263:$C$508,U34)</f>
        <v>8</v>
      </c>
      <c r="W34" s="216">
        <f>SUMIFS(Tab_Dados!$Y$263:$Y$508,Tab_Dados!$C$263:$C$508,U34)</f>
        <v>8</v>
      </c>
      <c r="X34" s="209">
        <f>SUMIFS(Tab_Dados!$AO$263:$AO$508,Tab_Dados!$C$263:$C$508,U34)</f>
        <v>80</v>
      </c>
      <c r="Z34" s="207">
        <v>25</v>
      </c>
      <c r="AA34" s="208" t="s">
        <v>303</v>
      </c>
      <c r="AB34" s="216">
        <f>SUMIFS(Tab_Dados!$K$263:$K$508,Tab_Dados!$C$263:$C$508,AA34)</f>
        <v>0</v>
      </c>
      <c r="AC34" s="216">
        <f>SUMIFS(Tab_Dados!$AA$263:$AA$508,Tab_Dados!$C$263:$C$508,AA34)</f>
        <v>0</v>
      </c>
      <c r="AD34" s="209">
        <f>SUMIFS(Tab_Dados!$AQ$263:$AQ$508,Tab_Dados!$C$263:$C$508,AA34)</f>
        <v>0</v>
      </c>
      <c r="AF34" s="207">
        <v>25</v>
      </c>
      <c r="AG34" s="208" t="s">
        <v>425</v>
      </c>
      <c r="AH34" s="216">
        <f>SUMIFS(Tab_Dados!$L$263:$L$508,Tab_Dados!$C$263:$C$508,AG34)</f>
        <v>48</v>
      </c>
      <c r="AI34" s="216">
        <f>SUMIFS(Tab_Dados!$AB$263:$AB$508,Tab_Dados!$C$263:$C$508,AG34)</f>
        <v>48</v>
      </c>
      <c r="AJ34" s="209">
        <f>SUMIFS(Tab_Dados!$AR$263:$AR$508,Tab_Dados!$C$263:$C$508,AG34)</f>
        <v>1300</v>
      </c>
      <c r="AL34" s="207">
        <v>25</v>
      </c>
      <c r="AM34" s="208" t="s">
        <v>576</v>
      </c>
      <c r="AN34" s="216">
        <f>SUMIFS(Tab_Dados!$M$263:$M$508,Tab_Dados!$C$263:$C$508,AM34)</f>
        <v>0</v>
      </c>
      <c r="AO34" s="216">
        <f>SUMIFS(Tab_Dados!$AC$263:$AC$508,Tab_Dados!$C$263:$C$508,AM34)</f>
        <v>0</v>
      </c>
      <c r="AP34" s="209">
        <f>SUMIFS(Tab_Dados!$AS$263:$AS$508,Tab_Dados!$C$263:$C$508,AM34)</f>
        <v>0</v>
      </c>
      <c r="AR34" s="207">
        <v>25</v>
      </c>
      <c r="AS34" s="208" t="s">
        <v>304</v>
      </c>
      <c r="AT34" s="216">
        <f>SUMIFS(Tab_Dados!$N$263:$N$508,Tab_Dados!$C$263:$C$508,AS34)</f>
        <v>0</v>
      </c>
      <c r="AU34" s="216">
        <f>SUMIFS(Tab_Dados!$AD$263:$AD$508,Tab_Dados!$C$263:$C$508,AS34)</f>
        <v>0</v>
      </c>
      <c r="AV34" s="209">
        <f>SUMIFS(Tab_Dados!$AT$263:$AT$508,Tab_Dados!$C$263:$C$508,AS34)</f>
        <v>0</v>
      </c>
      <c r="AX34" s="207">
        <v>25</v>
      </c>
      <c r="AY34" s="208" t="s">
        <v>303</v>
      </c>
      <c r="AZ34" s="216">
        <f>SUMIFS(Tab_Dados!$O$263:$O$508,Tab_Dados!$C$263:$C$508,AY34)</f>
        <v>0</v>
      </c>
      <c r="BA34" s="216">
        <f>SUMIFS(Tab_Dados!$AE$263:$AE$508,Tab_Dados!$C$263:$C$508,AY34)</f>
        <v>0</v>
      </c>
      <c r="BB34" s="209">
        <f>SUMIFS(Tab_Dados!$AU$263:$AU$508,Tab_Dados!$C$263:$C$508,AY34)</f>
        <v>0</v>
      </c>
      <c r="BD34" s="207">
        <v>25</v>
      </c>
      <c r="BE34" s="208" t="s">
        <v>297</v>
      </c>
      <c r="BF34" s="216">
        <f>SUMIFS(Tab_Dados!$P$263:$P$508,Tab_Dados!$C$263:$C$508,BE34)</f>
        <v>0</v>
      </c>
      <c r="BG34" s="216">
        <f>SUMIFS(Tab_Dados!$AF$263:$AF$508,Tab_Dados!$C$263:$C$508,BE34)</f>
        <v>0</v>
      </c>
      <c r="BH34" s="209">
        <f>SUMIFS(Tab_Dados!$AV$263:$AV$508,Tab_Dados!$C$263:$C$508,BE34)</f>
        <v>0</v>
      </c>
      <c r="BJ34" s="207">
        <v>25</v>
      </c>
      <c r="BK34" s="208" t="s">
        <v>290</v>
      </c>
      <c r="BL34" s="216">
        <f>SUMIFS(Tab_Dados!$R$263:$R$508,Tab_Dados!$C$263:$C$508,BK34)</f>
        <v>0</v>
      </c>
      <c r="BM34" s="216">
        <f>SUMIFS(Tab_Dados!$AH$263:$AH$508,Tab_Dados!$C$263:$C$508,BK34)</f>
        <v>0</v>
      </c>
      <c r="BN34" s="209">
        <f>SUMIFS(Tab_Dados!$AX$263:$AX$508,Tab_Dados!$C$263:$C$508,BK34)</f>
        <v>0</v>
      </c>
      <c r="BP34" s="207">
        <v>25</v>
      </c>
      <c r="BQ34" s="208" t="s">
        <v>477</v>
      </c>
      <c r="BR34" s="216">
        <f>SUMIFS(Tab_Dados!$S$263:$S$508,Tab_Dados!$C$263:$C$508,BQ34)</f>
        <v>10</v>
      </c>
      <c r="BS34" s="216">
        <f>SUMIFS(Tab_Dados!$AI$263:$AI$508,Tab_Dados!$C$263:$C$508,BQ34)</f>
        <v>10</v>
      </c>
      <c r="BT34" s="209">
        <f>SUMIFS(Tab_Dados!$AY$263:$AY$508,Tab_Dados!$C$263:$C$508,BQ34)</f>
        <v>130</v>
      </c>
      <c r="BV34" s="207">
        <v>25</v>
      </c>
      <c r="BW34" s="208" t="s">
        <v>296</v>
      </c>
      <c r="BX34" s="216">
        <f>SUMIFS(Tab_Dados!$T$263:$T$508,Tab_Dados!$C$263:$C$508,BW34)</f>
        <v>0</v>
      </c>
      <c r="BY34" s="216">
        <f>SUMIFS(Tab_Dados!$AJ$263:$AJ$508,Tab_Dados!$C$263:$C$508,BW34)</f>
        <v>0</v>
      </c>
      <c r="BZ34" s="209">
        <f>SUMIFS(Tab_Dados!$AZ$263:$AZ$508,Tab_Dados!$C$263:$C$508,BW34)</f>
        <v>0</v>
      </c>
      <c r="CB34" s="207">
        <v>25</v>
      </c>
      <c r="CC34" s="208" t="s">
        <v>308</v>
      </c>
      <c r="CD34" s="208"/>
      <c r="CE34" s="208"/>
      <c r="CF34" s="209"/>
    </row>
    <row r="35" spans="1:84" x14ac:dyDescent="0.2">
      <c r="A35" s="214"/>
      <c r="B35" s="207">
        <v>26</v>
      </c>
      <c r="C35" s="208" t="s">
        <v>307</v>
      </c>
      <c r="D35" s="216">
        <f>SUMIFS(Tab_Dados!$E$263:$E$508,Tab_Dados!$C$263:$C$508,C35)</f>
        <v>0</v>
      </c>
      <c r="E35" s="216">
        <f>SUMIFS(Tab_Dados!$U$263:$U$508,Tab_Dados!$C$263:$C$508,C35)</f>
        <v>0</v>
      </c>
      <c r="F35" s="209">
        <f>SUMIFS(Tab_Dados!$AK$263:$AK$508,Tab_Dados!$C$263:$C$508,C35)</f>
        <v>0</v>
      </c>
      <c r="G35" s="203"/>
      <c r="H35" s="207">
        <v>26</v>
      </c>
      <c r="I35" s="208" t="s">
        <v>511</v>
      </c>
      <c r="J35" s="216">
        <f>SUMIFS(Tab_Dados!$F$263:$F$508,Tab_Dados!$C$263:$C$508,I35)</f>
        <v>220</v>
      </c>
      <c r="K35" s="216">
        <f>SUMIFS(Tab_Dados!$V$263:$V$508,Tab_Dados!$C$263:$C$508,I35)</f>
        <v>220</v>
      </c>
      <c r="L35" s="209">
        <f>SUMIFS(Tab_Dados!$AL$263:$AL$508,Tab_Dados!$C$263:$C$508,I35)</f>
        <v>1804</v>
      </c>
      <c r="N35" s="207">
        <v>26</v>
      </c>
      <c r="O35" s="208" t="s">
        <v>288</v>
      </c>
      <c r="P35" s="216">
        <f>SUMIFS(Tab_Dados!$H$263:$H$508,Tab_Dados!$C$263:$C$508,O35)</f>
        <v>40</v>
      </c>
      <c r="Q35" s="216">
        <f>SUMIFS(Tab_Dados!$X$263:$X$508,Tab_Dados!$C$263:$C$508,O35)</f>
        <v>40</v>
      </c>
      <c r="R35" s="209">
        <f>SUMIFS(Tab_Dados!$AN$263:$AN$508,Tab_Dados!$C$263:$C$508,O35)</f>
        <v>70</v>
      </c>
      <c r="T35" s="207">
        <v>26</v>
      </c>
      <c r="U35" s="208" t="s">
        <v>417</v>
      </c>
      <c r="V35" s="216">
        <f>SUMIFS(Tab_Dados!$I$263:$I$508,Tab_Dados!$C$263:$C$508,U35)</f>
        <v>5</v>
      </c>
      <c r="W35" s="216">
        <f>SUMIFS(Tab_Dados!$Y$263:$Y$508,Tab_Dados!$C$263:$C$508,U35)</f>
        <v>5</v>
      </c>
      <c r="X35" s="209">
        <f>SUMIFS(Tab_Dados!$AO$263:$AO$508,Tab_Dados!$C$263:$C$508,U35)</f>
        <v>67</v>
      </c>
      <c r="Z35" s="207">
        <v>26</v>
      </c>
      <c r="AA35" s="208" t="s">
        <v>304</v>
      </c>
      <c r="AB35" s="216">
        <f>SUMIFS(Tab_Dados!$K$263:$K$508,Tab_Dados!$C$263:$C$508,AA35)</f>
        <v>0</v>
      </c>
      <c r="AC35" s="216">
        <f>SUMIFS(Tab_Dados!$AA$263:$AA$508,Tab_Dados!$C$263:$C$508,AA35)</f>
        <v>0</v>
      </c>
      <c r="AD35" s="209">
        <f>SUMIFS(Tab_Dados!$AQ$263:$AQ$508,Tab_Dados!$C$263:$C$508,AA35)</f>
        <v>0</v>
      </c>
      <c r="AF35" s="207">
        <v>26</v>
      </c>
      <c r="AG35" s="208" t="s">
        <v>337</v>
      </c>
      <c r="AH35" s="216">
        <f>SUMIFS(Tab_Dados!$L$263:$L$508,Tab_Dados!$C$263:$C$508,AG35)</f>
        <v>45</v>
      </c>
      <c r="AI35" s="216">
        <f>SUMIFS(Tab_Dados!$AB$263:$AB$508,Tab_Dados!$C$263:$C$508,AG35)</f>
        <v>45</v>
      </c>
      <c r="AJ35" s="209">
        <f>SUMIFS(Tab_Dados!$AR$263:$AR$508,Tab_Dados!$C$263:$C$508,AG35)</f>
        <v>1275</v>
      </c>
      <c r="AL35" s="207">
        <v>26</v>
      </c>
      <c r="AM35" s="208" t="s">
        <v>292</v>
      </c>
      <c r="AN35" s="216">
        <f>SUMIFS(Tab_Dados!$M$263:$M$508,Tab_Dados!$C$263:$C$508,AM35)</f>
        <v>0</v>
      </c>
      <c r="AO35" s="216">
        <f>SUMIFS(Tab_Dados!$AC$263:$AC$508,Tab_Dados!$C$263:$C$508,AM35)</f>
        <v>0</v>
      </c>
      <c r="AP35" s="209">
        <f>SUMIFS(Tab_Dados!$AS$263:$AS$508,Tab_Dados!$C$263:$C$508,AM35)</f>
        <v>0</v>
      </c>
      <c r="AR35" s="207">
        <v>26</v>
      </c>
      <c r="AS35" s="208" t="s">
        <v>305</v>
      </c>
      <c r="AT35" s="216">
        <f>SUMIFS(Tab_Dados!$N$263:$N$508,Tab_Dados!$C$263:$C$508,AS35)</f>
        <v>0</v>
      </c>
      <c r="AU35" s="216">
        <f>SUMIFS(Tab_Dados!$AD$263:$AD$508,Tab_Dados!$C$263:$C$508,AS35)</f>
        <v>0</v>
      </c>
      <c r="AV35" s="209">
        <f>SUMIFS(Tab_Dados!$AT$263:$AT$508,Tab_Dados!$C$263:$C$508,AS35)</f>
        <v>0</v>
      </c>
      <c r="AX35" s="207">
        <v>26</v>
      </c>
      <c r="AY35" s="208" t="s">
        <v>304</v>
      </c>
      <c r="AZ35" s="216">
        <f>SUMIFS(Tab_Dados!$O$263:$O$508,Tab_Dados!$C$263:$C$508,AY35)</f>
        <v>0</v>
      </c>
      <c r="BA35" s="216">
        <f>SUMIFS(Tab_Dados!$AE$263:$AE$508,Tab_Dados!$C$263:$C$508,AY35)</f>
        <v>0</v>
      </c>
      <c r="BB35" s="209">
        <f>SUMIFS(Tab_Dados!$AU$263:$AU$508,Tab_Dados!$C$263:$C$508,AY35)</f>
        <v>0</v>
      </c>
      <c r="BD35" s="207">
        <v>26</v>
      </c>
      <c r="BE35" s="208" t="s">
        <v>298</v>
      </c>
      <c r="BF35" s="216">
        <f>SUMIFS(Tab_Dados!$P$263:$P$508,Tab_Dados!$C$263:$C$508,BE35)</f>
        <v>0</v>
      </c>
      <c r="BG35" s="216">
        <f>SUMIFS(Tab_Dados!$AF$263:$AF$508,Tab_Dados!$C$263:$C$508,BE35)</f>
        <v>0</v>
      </c>
      <c r="BH35" s="209">
        <f>SUMIFS(Tab_Dados!$AV$263:$AV$508,Tab_Dados!$C$263:$C$508,BE35)</f>
        <v>0</v>
      </c>
      <c r="BJ35" s="207">
        <v>26</v>
      </c>
      <c r="BK35" s="208" t="s">
        <v>576</v>
      </c>
      <c r="BL35" s="216">
        <f>SUMIFS(Tab_Dados!$R$263:$R$508,Tab_Dados!$C$263:$C$508,BK35)</f>
        <v>0</v>
      </c>
      <c r="BM35" s="216">
        <f>SUMIFS(Tab_Dados!$AH$263:$AH$508,Tab_Dados!$C$263:$C$508,BK35)</f>
        <v>0</v>
      </c>
      <c r="BN35" s="209">
        <f>SUMIFS(Tab_Dados!$AX$263:$AX$508,Tab_Dados!$C$263:$C$508,BK35)</f>
        <v>0</v>
      </c>
      <c r="BP35" s="207">
        <v>26</v>
      </c>
      <c r="BQ35" s="208" t="s">
        <v>508</v>
      </c>
      <c r="BR35" s="216">
        <f>SUMIFS(Tab_Dados!$S$263:$S$508,Tab_Dados!$C$263:$C$508,BQ35)</f>
        <v>6</v>
      </c>
      <c r="BS35" s="216">
        <f>SUMIFS(Tab_Dados!$AI$263:$AI$508,Tab_Dados!$C$263:$C$508,BQ35)</f>
        <v>6</v>
      </c>
      <c r="BT35" s="209">
        <f>SUMIFS(Tab_Dados!$AY$263:$AY$508,Tab_Dados!$C$263:$C$508,BQ35)</f>
        <v>120</v>
      </c>
      <c r="BV35" s="207">
        <v>26</v>
      </c>
      <c r="BW35" s="208" t="s">
        <v>297</v>
      </c>
      <c r="BX35" s="216">
        <f>SUMIFS(Tab_Dados!$T$263:$T$508,Tab_Dados!$C$263:$C$508,BW35)</f>
        <v>0</v>
      </c>
      <c r="BY35" s="216">
        <f>SUMIFS(Tab_Dados!$AJ$263:$AJ$508,Tab_Dados!$C$263:$C$508,BW35)</f>
        <v>0</v>
      </c>
      <c r="BZ35" s="209">
        <f>SUMIFS(Tab_Dados!$AZ$263:$AZ$508,Tab_Dados!$C$263:$C$508,BW35)</f>
        <v>0</v>
      </c>
      <c r="CB35" s="207">
        <v>26</v>
      </c>
      <c r="CC35" s="208" t="s">
        <v>309</v>
      </c>
      <c r="CD35" s="208"/>
      <c r="CE35" s="208"/>
      <c r="CF35" s="209"/>
    </row>
    <row r="36" spans="1:84" x14ac:dyDescent="0.2">
      <c r="A36" s="214"/>
      <c r="B36" s="207">
        <v>27</v>
      </c>
      <c r="C36" s="208" t="s">
        <v>308</v>
      </c>
      <c r="D36" s="216">
        <f>SUMIFS(Tab_Dados!$E$263:$E$508,Tab_Dados!$C$263:$C$508,C36)</f>
        <v>0</v>
      </c>
      <c r="E36" s="216">
        <f>SUMIFS(Tab_Dados!$U$263:$U$508,Tab_Dados!$C$263:$C$508,C36)</f>
        <v>0</v>
      </c>
      <c r="F36" s="209">
        <f>SUMIFS(Tab_Dados!$AK$263:$AK$508,Tab_Dados!$C$263:$C$508,C36)</f>
        <v>0</v>
      </c>
      <c r="G36" s="203"/>
      <c r="H36" s="207">
        <v>27</v>
      </c>
      <c r="I36" s="208" t="s">
        <v>340</v>
      </c>
      <c r="J36" s="216">
        <f>SUMIFS(Tab_Dados!$F$263:$F$508,Tab_Dados!$C$263:$C$508,I36)</f>
        <v>150</v>
      </c>
      <c r="K36" s="216">
        <f>SUMIFS(Tab_Dados!$V$263:$V$508,Tab_Dados!$C$263:$C$508,I36)</f>
        <v>150</v>
      </c>
      <c r="L36" s="209">
        <f>SUMIFS(Tab_Dados!$AL$263:$AL$508,Tab_Dados!$C$263:$C$508,I36)</f>
        <v>1800</v>
      </c>
      <c r="N36" s="207">
        <v>27</v>
      </c>
      <c r="O36" s="208" t="s">
        <v>357</v>
      </c>
      <c r="P36" s="216">
        <f>SUMIFS(Tab_Dados!$H$263:$H$508,Tab_Dados!$C$263:$C$508,O36)</f>
        <v>40</v>
      </c>
      <c r="Q36" s="216">
        <f>SUMIFS(Tab_Dados!$X$263:$X$508,Tab_Dados!$C$263:$C$508,O36)</f>
        <v>40</v>
      </c>
      <c r="R36" s="209">
        <f>SUMIFS(Tab_Dados!$AN$263:$AN$508,Tab_Dados!$C$263:$C$508,O36)</f>
        <v>65</v>
      </c>
      <c r="T36" s="207">
        <v>27</v>
      </c>
      <c r="U36" s="208" t="s">
        <v>309</v>
      </c>
      <c r="V36" s="216">
        <f>SUMIFS(Tab_Dados!$I$263:$I$508,Tab_Dados!$C$263:$C$508,U36)</f>
        <v>5</v>
      </c>
      <c r="W36" s="216">
        <f>SUMIFS(Tab_Dados!$Y$263:$Y$508,Tab_Dados!$C$263:$C$508,U36)</f>
        <v>5</v>
      </c>
      <c r="X36" s="209">
        <f>SUMIFS(Tab_Dados!$AO$263:$AO$508,Tab_Dados!$C$263:$C$508,U36)</f>
        <v>60</v>
      </c>
      <c r="Z36" s="207">
        <v>27</v>
      </c>
      <c r="AA36" s="208" t="s">
        <v>305</v>
      </c>
      <c r="AB36" s="216">
        <f>SUMIFS(Tab_Dados!$K$263:$K$508,Tab_Dados!$C$263:$C$508,AA36)</f>
        <v>0</v>
      </c>
      <c r="AC36" s="216">
        <f>SUMIFS(Tab_Dados!$AA$263:$AA$508,Tab_Dados!$C$263:$C$508,AA36)</f>
        <v>0</v>
      </c>
      <c r="AD36" s="209">
        <f>SUMIFS(Tab_Dados!$AQ$263:$AQ$508,Tab_Dados!$C$263:$C$508,AA36)</f>
        <v>0</v>
      </c>
      <c r="AF36" s="207">
        <v>27</v>
      </c>
      <c r="AG36" s="208" t="s">
        <v>342</v>
      </c>
      <c r="AH36" s="216">
        <f>SUMIFS(Tab_Dados!$L$263:$L$508,Tab_Dados!$C$263:$C$508,AG36)</f>
        <v>60</v>
      </c>
      <c r="AI36" s="216">
        <f>SUMIFS(Tab_Dados!$AB$263:$AB$508,Tab_Dados!$C$263:$C$508,AG36)</f>
        <v>60</v>
      </c>
      <c r="AJ36" s="209">
        <f>SUMIFS(Tab_Dados!$AR$263:$AR$508,Tab_Dados!$C$263:$C$508,AG36)</f>
        <v>1200</v>
      </c>
      <c r="AL36" s="207">
        <v>27</v>
      </c>
      <c r="AM36" s="208" t="s">
        <v>293</v>
      </c>
      <c r="AN36" s="216">
        <f>SUMIFS(Tab_Dados!$M$263:$M$508,Tab_Dados!$C$263:$C$508,AM36)</f>
        <v>0</v>
      </c>
      <c r="AO36" s="216">
        <f>SUMIFS(Tab_Dados!$AC$263:$AC$508,Tab_Dados!$C$263:$C$508,AM36)</f>
        <v>0</v>
      </c>
      <c r="AP36" s="209">
        <f>SUMIFS(Tab_Dados!$AS$263:$AS$508,Tab_Dados!$C$263:$C$508,AM36)</f>
        <v>0</v>
      </c>
      <c r="AR36" s="207">
        <v>27</v>
      </c>
      <c r="AS36" s="208" t="s">
        <v>306</v>
      </c>
      <c r="AT36" s="216">
        <f>SUMIFS(Tab_Dados!$N$263:$N$508,Tab_Dados!$C$263:$C$508,AS36)</f>
        <v>0</v>
      </c>
      <c r="AU36" s="216">
        <f>SUMIFS(Tab_Dados!$AD$263:$AD$508,Tab_Dados!$C$263:$C$508,AS36)</f>
        <v>0</v>
      </c>
      <c r="AV36" s="209">
        <f>SUMIFS(Tab_Dados!$AT$263:$AT$508,Tab_Dados!$C$263:$C$508,AS36)</f>
        <v>0</v>
      </c>
      <c r="AX36" s="207">
        <v>27</v>
      </c>
      <c r="AY36" s="208" t="s">
        <v>305</v>
      </c>
      <c r="AZ36" s="216">
        <f>SUMIFS(Tab_Dados!$O$263:$O$508,Tab_Dados!$C$263:$C$508,AY36)</f>
        <v>0</v>
      </c>
      <c r="BA36" s="216">
        <f>SUMIFS(Tab_Dados!$AE$263:$AE$508,Tab_Dados!$C$263:$C$508,AY36)</f>
        <v>0</v>
      </c>
      <c r="BB36" s="209">
        <f>SUMIFS(Tab_Dados!$AU$263:$AU$508,Tab_Dados!$C$263:$C$508,AY36)</f>
        <v>0</v>
      </c>
      <c r="BD36" s="207">
        <v>27</v>
      </c>
      <c r="BE36" s="208" t="s">
        <v>300</v>
      </c>
      <c r="BF36" s="216">
        <f>SUMIFS(Tab_Dados!$P$263:$P$508,Tab_Dados!$C$263:$C$508,BE36)</f>
        <v>0</v>
      </c>
      <c r="BG36" s="216">
        <f>SUMIFS(Tab_Dados!$AF$263:$AF$508,Tab_Dados!$C$263:$C$508,BE36)</f>
        <v>0</v>
      </c>
      <c r="BH36" s="209">
        <f>SUMIFS(Tab_Dados!$AV$263:$AV$508,Tab_Dados!$C$263:$C$508,BE36)</f>
        <v>0</v>
      </c>
      <c r="BJ36" s="207">
        <v>27</v>
      </c>
      <c r="BK36" s="208" t="s">
        <v>291</v>
      </c>
      <c r="BL36" s="216">
        <f>SUMIFS(Tab_Dados!$R$263:$R$508,Tab_Dados!$C$263:$C$508,BK36)</f>
        <v>0</v>
      </c>
      <c r="BM36" s="216">
        <f>SUMIFS(Tab_Dados!$AH$263:$AH$508,Tab_Dados!$C$263:$C$508,BK36)</f>
        <v>0</v>
      </c>
      <c r="BN36" s="209">
        <f>SUMIFS(Tab_Dados!$AX$263:$AX$508,Tab_Dados!$C$263:$C$508,BK36)</f>
        <v>0</v>
      </c>
      <c r="BP36" s="207">
        <v>27</v>
      </c>
      <c r="BQ36" s="208" t="s">
        <v>494</v>
      </c>
      <c r="BR36" s="216">
        <f>SUMIFS(Tab_Dados!$S$263:$S$508,Tab_Dados!$C$263:$C$508,BQ36)</f>
        <v>12</v>
      </c>
      <c r="BS36" s="216">
        <f>SUMIFS(Tab_Dados!$AI$263:$AI$508,Tab_Dados!$C$263:$C$508,BQ36)</f>
        <v>12</v>
      </c>
      <c r="BT36" s="209">
        <f>SUMIFS(Tab_Dados!$AY$263:$AY$508,Tab_Dados!$C$263:$C$508,BQ36)</f>
        <v>110</v>
      </c>
      <c r="BV36" s="207">
        <v>27</v>
      </c>
      <c r="BW36" s="208" t="s">
        <v>298</v>
      </c>
      <c r="BX36" s="216">
        <f>SUMIFS(Tab_Dados!$T$263:$T$508,Tab_Dados!$C$263:$C$508,BW36)</f>
        <v>0</v>
      </c>
      <c r="BY36" s="216">
        <f>SUMIFS(Tab_Dados!$AJ$263:$AJ$508,Tab_Dados!$C$263:$C$508,BW36)</f>
        <v>0</v>
      </c>
      <c r="BZ36" s="209">
        <f>SUMIFS(Tab_Dados!$AZ$263:$AZ$508,Tab_Dados!$C$263:$C$508,BW36)</f>
        <v>0</v>
      </c>
      <c r="CB36" s="207">
        <v>27</v>
      </c>
      <c r="CC36" s="208" t="s">
        <v>310</v>
      </c>
      <c r="CD36" s="208"/>
      <c r="CE36" s="208"/>
      <c r="CF36" s="209"/>
    </row>
    <row r="37" spans="1:84" x14ac:dyDescent="0.2">
      <c r="A37" s="214"/>
      <c r="B37" s="207">
        <v>28</v>
      </c>
      <c r="C37" s="208" t="s">
        <v>309</v>
      </c>
      <c r="D37" s="216">
        <f>SUMIFS(Tab_Dados!$E$263:$E$508,Tab_Dados!$C$263:$C$508,C37)</f>
        <v>0</v>
      </c>
      <c r="E37" s="216">
        <f>SUMIFS(Tab_Dados!$U$263:$U$508,Tab_Dados!$C$263:$C$508,C37)</f>
        <v>0</v>
      </c>
      <c r="F37" s="209">
        <f>SUMIFS(Tab_Dados!$AK$263:$AK$508,Tab_Dados!$C$263:$C$508,C37)</f>
        <v>0</v>
      </c>
      <c r="G37" s="203"/>
      <c r="H37" s="207">
        <v>28</v>
      </c>
      <c r="I37" s="208" t="s">
        <v>297</v>
      </c>
      <c r="J37" s="216">
        <f>SUMIFS(Tab_Dados!$F$263:$F$508,Tab_Dados!$C$263:$C$508,I37)</f>
        <v>100</v>
      </c>
      <c r="K37" s="216">
        <f>SUMIFS(Tab_Dados!$V$263:$V$508,Tab_Dados!$C$263:$C$508,I37)</f>
        <v>100</v>
      </c>
      <c r="L37" s="209">
        <f>SUMIFS(Tab_Dados!$AL$263:$AL$508,Tab_Dados!$C$263:$C$508,I37)</f>
        <v>1700</v>
      </c>
      <c r="N37" s="207">
        <v>28</v>
      </c>
      <c r="O37" s="208" t="s">
        <v>342</v>
      </c>
      <c r="P37" s="216">
        <f>SUMIFS(Tab_Dados!$H$263:$H$508,Tab_Dados!$C$263:$C$508,O37)</f>
        <v>30</v>
      </c>
      <c r="Q37" s="216">
        <f>SUMIFS(Tab_Dados!$X$263:$X$508,Tab_Dados!$C$263:$C$508,O37)</f>
        <v>30</v>
      </c>
      <c r="R37" s="209">
        <f>SUMIFS(Tab_Dados!$AN$263:$AN$508,Tab_Dados!$C$263:$C$508,O37)</f>
        <v>60</v>
      </c>
      <c r="T37" s="207">
        <v>28</v>
      </c>
      <c r="U37" s="208" t="s">
        <v>377</v>
      </c>
      <c r="V37" s="216">
        <f>SUMIFS(Tab_Dados!$I$263:$I$508,Tab_Dados!$C$263:$C$508,U37)</f>
        <v>7</v>
      </c>
      <c r="W37" s="216">
        <f>SUMIFS(Tab_Dados!$Y$263:$Y$508,Tab_Dados!$C$263:$C$508,U37)</f>
        <v>7</v>
      </c>
      <c r="X37" s="209">
        <f>SUMIFS(Tab_Dados!$AO$263:$AO$508,Tab_Dados!$C$263:$C$508,U37)</f>
        <v>60</v>
      </c>
      <c r="Z37" s="207">
        <v>28</v>
      </c>
      <c r="AA37" s="208" t="s">
        <v>306</v>
      </c>
      <c r="AB37" s="216">
        <f>SUMIFS(Tab_Dados!$K$263:$K$508,Tab_Dados!$C$263:$C$508,AA37)</f>
        <v>0</v>
      </c>
      <c r="AC37" s="216">
        <f>SUMIFS(Tab_Dados!$AA$263:$AA$508,Tab_Dados!$C$263:$C$508,AA37)</f>
        <v>0</v>
      </c>
      <c r="AD37" s="209">
        <f>SUMIFS(Tab_Dados!$AQ$263:$AQ$508,Tab_Dados!$C$263:$C$508,AA37)</f>
        <v>0</v>
      </c>
      <c r="AF37" s="207">
        <v>28</v>
      </c>
      <c r="AG37" s="208" t="s">
        <v>418</v>
      </c>
      <c r="AH37" s="216">
        <f>SUMIFS(Tab_Dados!$L$263:$L$508,Tab_Dados!$C$263:$C$508,AG37)</f>
        <v>45</v>
      </c>
      <c r="AI37" s="216">
        <f>SUMIFS(Tab_Dados!$AB$263:$AB$508,Tab_Dados!$C$263:$C$508,AG37)</f>
        <v>45</v>
      </c>
      <c r="AJ37" s="209">
        <f>SUMIFS(Tab_Dados!$AR$263:$AR$508,Tab_Dados!$C$263:$C$508,AG37)</f>
        <v>1100</v>
      </c>
      <c r="AL37" s="207">
        <v>28</v>
      </c>
      <c r="AM37" s="208" t="s">
        <v>294</v>
      </c>
      <c r="AN37" s="216">
        <f>SUMIFS(Tab_Dados!$M$263:$M$508,Tab_Dados!$C$263:$C$508,AM37)</f>
        <v>0</v>
      </c>
      <c r="AO37" s="216">
        <f>SUMIFS(Tab_Dados!$AC$263:$AC$508,Tab_Dados!$C$263:$C$508,AM37)</f>
        <v>0</v>
      </c>
      <c r="AP37" s="209">
        <f>SUMIFS(Tab_Dados!$AS$263:$AS$508,Tab_Dados!$C$263:$C$508,AM37)</f>
        <v>0</v>
      </c>
      <c r="AR37" s="207">
        <v>28</v>
      </c>
      <c r="AS37" s="208" t="s">
        <v>307</v>
      </c>
      <c r="AT37" s="216">
        <f>SUMIFS(Tab_Dados!$N$263:$N$508,Tab_Dados!$C$263:$C$508,AS37)</f>
        <v>0</v>
      </c>
      <c r="AU37" s="216">
        <f>SUMIFS(Tab_Dados!$AD$263:$AD$508,Tab_Dados!$C$263:$C$508,AS37)</f>
        <v>0</v>
      </c>
      <c r="AV37" s="209">
        <f>SUMIFS(Tab_Dados!$AT$263:$AT$508,Tab_Dados!$C$263:$C$508,AS37)</f>
        <v>0</v>
      </c>
      <c r="AX37" s="207">
        <v>28</v>
      </c>
      <c r="AY37" s="208" t="s">
        <v>306</v>
      </c>
      <c r="AZ37" s="216">
        <f>SUMIFS(Tab_Dados!$O$263:$O$508,Tab_Dados!$C$263:$C$508,AY37)</f>
        <v>0</v>
      </c>
      <c r="BA37" s="216">
        <f>SUMIFS(Tab_Dados!$AE$263:$AE$508,Tab_Dados!$C$263:$C$508,AY37)</f>
        <v>0</v>
      </c>
      <c r="BB37" s="209">
        <f>SUMIFS(Tab_Dados!$AU$263:$AU$508,Tab_Dados!$C$263:$C$508,AY37)</f>
        <v>0</v>
      </c>
      <c r="BD37" s="207">
        <v>28</v>
      </c>
      <c r="BE37" s="208" t="s">
        <v>301</v>
      </c>
      <c r="BF37" s="216">
        <f>SUMIFS(Tab_Dados!$P$263:$P$508,Tab_Dados!$C$263:$C$508,BE37)</f>
        <v>0</v>
      </c>
      <c r="BG37" s="216">
        <f>SUMIFS(Tab_Dados!$AF$263:$AF$508,Tab_Dados!$C$263:$C$508,BE37)</f>
        <v>0</v>
      </c>
      <c r="BH37" s="209">
        <f>SUMIFS(Tab_Dados!$AV$263:$AV$508,Tab_Dados!$C$263:$C$508,BE37)</f>
        <v>0</v>
      </c>
      <c r="BJ37" s="207">
        <v>28</v>
      </c>
      <c r="BK37" s="208" t="s">
        <v>292</v>
      </c>
      <c r="BL37" s="216">
        <f>SUMIFS(Tab_Dados!$R$263:$R$508,Tab_Dados!$C$263:$C$508,BK37)</f>
        <v>0</v>
      </c>
      <c r="BM37" s="216">
        <f>SUMIFS(Tab_Dados!$AH$263:$AH$508,Tab_Dados!$C$263:$C$508,BK37)</f>
        <v>0</v>
      </c>
      <c r="BN37" s="209">
        <f>SUMIFS(Tab_Dados!$AX$263:$AX$508,Tab_Dados!$C$263:$C$508,BK37)</f>
        <v>0</v>
      </c>
      <c r="BP37" s="207">
        <v>28</v>
      </c>
      <c r="BQ37" s="208" t="s">
        <v>367</v>
      </c>
      <c r="BR37" s="216">
        <f>SUMIFS(Tab_Dados!$S$263:$S$508,Tab_Dados!$C$263:$C$508,BQ37)</f>
        <v>2</v>
      </c>
      <c r="BS37" s="216">
        <f>SUMIFS(Tab_Dados!$AI$263:$AI$508,Tab_Dados!$C$263:$C$508,BQ37)</f>
        <v>2</v>
      </c>
      <c r="BT37" s="209">
        <f>SUMIFS(Tab_Dados!$AY$263:$AY$508,Tab_Dados!$C$263:$C$508,BQ37)</f>
        <v>19</v>
      </c>
      <c r="BV37" s="207">
        <v>28</v>
      </c>
      <c r="BW37" s="208" t="s">
        <v>299</v>
      </c>
      <c r="BX37" s="216">
        <f>SUMIFS(Tab_Dados!$T$263:$T$508,Tab_Dados!$C$263:$C$508,BW37)</f>
        <v>0</v>
      </c>
      <c r="BY37" s="216">
        <f>SUMIFS(Tab_Dados!$AJ$263:$AJ$508,Tab_Dados!$C$263:$C$508,BW37)</f>
        <v>0</v>
      </c>
      <c r="BZ37" s="209">
        <f>SUMIFS(Tab_Dados!$AZ$263:$AZ$508,Tab_Dados!$C$263:$C$508,BW37)</f>
        <v>0</v>
      </c>
      <c r="CB37" s="207">
        <v>28</v>
      </c>
      <c r="CC37" s="208" t="s">
        <v>311</v>
      </c>
      <c r="CD37" s="208"/>
      <c r="CE37" s="208"/>
      <c r="CF37" s="209"/>
    </row>
    <row r="38" spans="1:84" x14ac:dyDescent="0.2">
      <c r="A38" s="214"/>
      <c r="B38" s="207">
        <v>29</v>
      </c>
      <c r="C38" s="208" t="s">
        <v>310</v>
      </c>
      <c r="D38" s="216">
        <f>SUMIFS(Tab_Dados!$E$263:$E$508,Tab_Dados!$C$263:$C$508,C38)</f>
        <v>0</v>
      </c>
      <c r="E38" s="216">
        <f>SUMIFS(Tab_Dados!$U$263:$U$508,Tab_Dados!$C$263:$C$508,C38)</f>
        <v>0</v>
      </c>
      <c r="F38" s="209">
        <f>SUMIFS(Tab_Dados!$AK$263:$AK$508,Tab_Dados!$C$263:$C$508,C38)</f>
        <v>0</v>
      </c>
      <c r="G38" s="203"/>
      <c r="H38" s="207">
        <v>29</v>
      </c>
      <c r="I38" s="208" t="s">
        <v>22</v>
      </c>
      <c r="J38" s="216">
        <f>SUMIFS(Tab_Dados!$F$263:$F$508,Tab_Dados!$C$263:$C$508,I38)</f>
        <v>110</v>
      </c>
      <c r="K38" s="216">
        <f>SUMIFS(Tab_Dados!$V$263:$V$508,Tab_Dados!$C$263:$C$508,I38)</f>
        <v>110</v>
      </c>
      <c r="L38" s="209">
        <f>SUMIFS(Tab_Dados!$AL$263:$AL$508,Tab_Dados!$C$263:$C$508,I38)</f>
        <v>1650</v>
      </c>
      <c r="N38" s="207">
        <v>29</v>
      </c>
      <c r="O38" s="208" t="s">
        <v>299</v>
      </c>
      <c r="P38" s="216">
        <f>SUMIFS(Tab_Dados!$H$263:$H$508,Tab_Dados!$C$263:$C$508,O38)</f>
        <v>30</v>
      </c>
      <c r="Q38" s="216">
        <f>SUMIFS(Tab_Dados!$X$263:$X$508,Tab_Dados!$C$263:$C$508,O38)</f>
        <v>30</v>
      </c>
      <c r="R38" s="209">
        <f>SUMIFS(Tab_Dados!$AN$263:$AN$508,Tab_Dados!$C$263:$C$508,O38)</f>
        <v>54</v>
      </c>
      <c r="T38" s="207">
        <v>29</v>
      </c>
      <c r="U38" s="208" t="s">
        <v>426</v>
      </c>
      <c r="V38" s="216">
        <f>SUMIFS(Tab_Dados!$I$263:$I$508,Tab_Dados!$C$263:$C$508,U38)</f>
        <v>5</v>
      </c>
      <c r="W38" s="216">
        <f>SUMIFS(Tab_Dados!$Y$263:$Y$508,Tab_Dados!$C$263:$C$508,U38)</f>
        <v>5</v>
      </c>
      <c r="X38" s="209">
        <f>SUMIFS(Tab_Dados!$AO$263:$AO$508,Tab_Dados!$C$263:$C$508,U38)</f>
        <v>50</v>
      </c>
      <c r="Z38" s="207">
        <v>29</v>
      </c>
      <c r="AA38" s="208" t="s">
        <v>307</v>
      </c>
      <c r="AB38" s="216">
        <f>SUMIFS(Tab_Dados!$K$263:$K$508,Tab_Dados!$C$263:$C$508,AA38)</f>
        <v>0</v>
      </c>
      <c r="AC38" s="216">
        <f>SUMIFS(Tab_Dados!$AA$263:$AA$508,Tab_Dados!$C$263:$C$508,AA38)</f>
        <v>0</v>
      </c>
      <c r="AD38" s="209">
        <f>SUMIFS(Tab_Dados!$AQ$263:$AQ$508,Tab_Dados!$C$263:$C$508,AA38)</f>
        <v>0</v>
      </c>
      <c r="AF38" s="207">
        <v>29</v>
      </c>
      <c r="AG38" s="208" t="s">
        <v>369</v>
      </c>
      <c r="AH38" s="216">
        <f>SUMIFS(Tab_Dados!$L$263:$L$508,Tab_Dados!$C$263:$C$508,AG38)</f>
        <v>60</v>
      </c>
      <c r="AI38" s="216">
        <f>SUMIFS(Tab_Dados!$AB$263:$AB$508,Tab_Dados!$C$263:$C$508,AG38)</f>
        <v>60</v>
      </c>
      <c r="AJ38" s="209">
        <f>SUMIFS(Tab_Dados!$AR$263:$AR$508,Tab_Dados!$C$263:$C$508,AG38)</f>
        <v>1080</v>
      </c>
      <c r="AL38" s="207">
        <v>29</v>
      </c>
      <c r="AM38" s="208" t="s">
        <v>295</v>
      </c>
      <c r="AN38" s="216">
        <f>SUMIFS(Tab_Dados!$M$263:$M$508,Tab_Dados!$C$263:$C$508,AM38)</f>
        <v>0</v>
      </c>
      <c r="AO38" s="216">
        <f>SUMIFS(Tab_Dados!$AC$263:$AC$508,Tab_Dados!$C$263:$C$508,AM38)</f>
        <v>0</v>
      </c>
      <c r="AP38" s="209">
        <f>SUMIFS(Tab_Dados!$AS$263:$AS$508,Tab_Dados!$C$263:$C$508,AM38)</f>
        <v>0</v>
      </c>
      <c r="AR38" s="207">
        <v>29</v>
      </c>
      <c r="AS38" s="208" t="s">
        <v>308</v>
      </c>
      <c r="AT38" s="216">
        <f>SUMIFS(Tab_Dados!$N$263:$N$508,Tab_Dados!$C$263:$C$508,AS38)</f>
        <v>0</v>
      </c>
      <c r="AU38" s="216">
        <f>SUMIFS(Tab_Dados!$AD$263:$AD$508,Tab_Dados!$C$263:$C$508,AS38)</f>
        <v>0</v>
      </c>
      <c r="AV38" s="209">
        <f>SUMIFS(Tab_Dados!$AT$263:$AT$508,Tab_Dados!$C$263:$C$508,AS38)</f>
        <v>0</v>
      </c>
      <c r="AX38" s="207">
        <v>29</v>
      </c>
      <c r="AY38" s="208" t="s">
        <v>307</v>
      </c>
      <c r="AZ38" s="216">
        <f>SUMIFS(Tab_Dados!$O$263:$O$508,Tab_Dados!$C$263:$C$508,AY38)</f>
        <v>0</v>
      </c>
      <c r="BA38" s="216">
        <f>SUMIFS(Tab_Dados!$AE$263:$AE$508,Tab_Dados!$C$263:$C$508,AY38)</f>
        <v>0</v>
      </c>
      <c r="BB38" s="209">
        <f>SUMIFS(Tab_Dados!$AU$263:$AU$508,Tab_Dados!$C$263:$C$508,AY38)</f>
        <v>0</v>
      </c>
      <c r="BD38" s="207">
        <v>29</v>
      </c>
      <c r="BE38" s="208" t="s">
        <v>302</v>
      </c>
      <c r="BF38" s="216">
        <f>SUMIFS(Tab_Dados!$P$263:$P$508,Tab_Dados!$C$263:$C$508,BE38)</f>
        <v>0</v>
      </c>
      <c r="BG38" s="216">
        <f>SUMIFS(Tab_Dados!$AF$263:$AF$508,Tab_Dados!$C$263:$C$508,BE38)</f>
        <v>0</v>
      </c>
      <c r="BH38" s="209">
        <f>SUMIFS(Tab_Dados!$AV$263:$AV$508,Tab_Dados!$C$263:$C$508,BE38)</f>
        <v>0</v>
      </c>
      <c r="BJ38" s="207">
        <v>29</v>
      </c>
      <c r="BK38" s="208" t="s">
        <v>293</v>
      </c>
      <c r="BL38" s="216">
        <f>SUMIFS(Tab_Dados!$R$263:$R$508,Tab_Dados!$C$263:$C$508,BK38)</f>
        <v>0</v>
      </c>
      <c r="BM38" s="216">
        <f>SUMIFS(Tab_Dados!$AH$263:$AH$508,Tab_Dados!$C$263:$C$508,BK38)</f>
        <v>0</v>
      </c>
      <c r="BN38" s="209">
        <f>SUMIFS(Tab_Dados!$AX$263:$AX$508,Tab_Dados!$C$263:$C$508,BK38)</f>
        <v>0</v>
      </c>
      <c r="BP38" s="207">
        <v>29</v>
      </c>
      <c r="BQ38" s="208" t="s">
        <v>285</v>
      </c>
      <c r="BR38" s="216">
        <f>SUMIFS(Tab_Dados!$S$263:$S$508,Tab_Dados!$C$263:$C$508,BQ38)</f>
        <v>0</v>
      </c>
      <c r="BS38" s="216">
        <f>SUMIFS(Tab_Dados!$AI$263:$AI$508,Tab_Dados!$C$263:$C$508,BQ38)</f>
        <v>0</v>
      </c>
      <c r="BT38" s="209">
        <f>SUMIFS(Tab_Dados!$AY$263:$AY$508,Tab_Dados!$C$263:$C$508,BQ38)</f>
        <v>0</v>
      </c>
      <c r="BV38" s="207">
        <v>29</v>
      </c>
      <c r="BW38" s="208" t="s">
        <v>300</v>
      </c>
      <c r="BX38" s="216">
        <f>SUMIFS(Tab_Dados!$T$263:$T$508,Tab_Dados!$C$263:$C$508,BW38)</f>
        <v>0</v>
      </c>
      <c r="BY38" s="216">
        <f>SUMIFS(Tab_Dados!$AJ$263:$AJ$508,Tab_Dados!$C$263:$C$508,BW38)</f>
        <v>0</v>
      </c>
      <c r="BZ38" s="209">
        <f>SUMIFS(Tab_Dados!$AZ$263:$AZ$508,Tab_Dados!$C$263:$C$508,BW38)</f>
        <v>0</v>
      </c>
      <c r="CB38" s="207">
        <v>29</v>
      </c>
      <c r="CC38" s="208" t="s">
        <v>312</v>
      </c>
      <c r="CD38" s="208"/>
      <c r="CE38" s="208"/>
      <c r="CF38" s="209"/>
    </row>
    <row r="39" spans="1:84" x14ac:dyDescent="0.2">
      <c r="A39" s="214"/>
      <c r="B39" s="207">
        <v>30</v>
      </c>
      <c r="C39" s="208" t="s">
        <v>311</v>
      </c>
      <c r="D39" s="216">
        <f>SUMIFS(Tab_Dados!$E$263:$E$508,Tab_Dados!$C$263:$C$508,C39)</f>
        <v>0</v>
      </c>
      <c r="E39" s="216">
        <f>SUMIFS(Tab_Dados!$U$263:$U$508,Tab_Dados!$C$263:$C$508,C39)</f>
        <v>0</v>
      </c>
      <c r="F39" s="209">
        <f>SUMIFS(Tab_Dados!$AK$263:$AK$508,Tab_Dados!$C$263:$C$508,C39)</f>
        <v>0</v>
      </c>
      <c r="G39" s="203"/>
      <c r="H39" s="207">
        <v>30</v>
      </c>
      <c r="I39" s="208" t="s">
        <v>288</v>
      </c>
      <c r="J39" s="216">
        <f>SUMIFS(Tab_Dados!$F$263:$F$508,Tab_Dados!$C$263:$C$508,I39)</f>
        <v>120</v>
      </c>
      <c r="K39" s="216">
        <f>SUMIFS(Tab_Dados!$V$263:$V$508,Tab_Dados!$C$263:$C$508,I39)</f>
        <v>120</v>
      </c>
      <c r="L39" s="209">
        <f>SUMIFS(Tab_Dados!$AL$263:$AL$508,Tab_Dados!$C$263:$C$508,I39)</f>
        <v>1600</v>
      </c>
      <c r="N39" s="207">
        <v>30</v>
      </c>
      <c r="O39" s="208" t="s">
        <v>425</v>
      </c>
      <c r="P39" s="216">
        <f>SUMIFS(Tab_Dados!$H$263:$H$508,Tab_Dados!$C$263:$C$508,O39)</f>
        <v>35</v>
      </c>
      <c r="Q39" s="216">
        <f>SUMIFS(Tab_Dados!$X$263:$X$508,Tab_Dados!$C$263:$C$508,O39)</f>
        <v>35</v>
      </c>
      <c r="R39" s="209">
        <f>SUMIFS(Tab_Dados!$AN$263:$AN$508,Tab_Dados!$C$263:$C$508,O39)</f>
        <v>52</v>
      </c>
      <c r="T39" s="207">
        <v>30</v>
      </c>
      <c r="U39" s="208" t="s">
        <v>350</v>
      </c>
      <c r="V39" s="216">
        <f>SUMIFS(Tab_Dados!$I$263:$I$508,Tab_Dados!$C$263:$C$508,U39)</f>
        <v>5</v>
      </c>
      <c r="W39" s="216">
        <f>SUMIFS(Tab_Dados!$Y$263:$Y$508,Tab_Dados!$C$263:$C$508,U39)</f>
        <v>5</v>
      </c>
      <c r="X39" s="209">
        <f>SUMIFS(Tab_Dados!$AO$263:$AO$508,Tab_Dados!$C$263:$C$508,U39)</f>
        <v>43</v>
      </c>
      <c r="Z39" s="207">
        <v>30</v>
      </c>
      <c r="AA39" s="208" t="s">
        <v>308</v>
      </c>
      <c r="AB39" s="216">
        <f>SUMIFS(Tab_Dados!$K$263:$K$508,Tab_Dados!$C$263:$C$508,AA39)</f>
        <v>0</v>
      </c>
      <c r="AC39" s="216">
        <f>SUMIFS(Tab_Dados!$AA$263:$AA$508,Tab_Dados!$C$263:$C$508,AA39)</f>
        <v>0</v>
      </c>
      <c r="AD39" s="209">
        <f>SUMIFS(Tab_Dados!$AQ$263:$AQ$508,Tab_Dados!$C$263:$C$508,AA39)</f>
        <v>0</v>
      </c>
      <c r="AF39" s="207">
        <v>30</v>
      </c>
      <c r="AG39" s="208" t="s">
        <v>398</v>
      </c>
      <c r="AH39" s="216">
        <f>SUMIFS(Tab_Dados!$L$263:$L$508,Tab_Dados!$C$263:$C$508,AG39)</f>
        <v>120</v>
      </c>
      <c r="AI39" s="216">
        <f>SUMIFS(Tab_Dados!$AB$263:$AB$508,Tab_Dados!$C$263:$C$508,AG39)</f>
        <v>120</v>
      </c>
      <c r="AJ39" s="209">
        <f>SUMIFS(Tab_Dados!$AR$263:$AR$508,Tab_Dados!$C$263:$C$508,AG39)</f>
        <v>1032</v>
      </c>
      <c r="AL39" s="207">
        <v>30</v>
      </c>
      <c r="AM39" s="208" t="s">
        <v>296</v>
      </c>
      <c r="AN39" s="216">
        <f>SUMIFS(Tab_Dados!$M$263:$M$508,Tab_Dados!$C$263:$C$508,AM39)</f>
        <v>0</v>
      </c>
      <c r="AO39" s="216">
        <f>SUMIFS(Tab_Dados!$AC$263:$AC$508,Tab_Dados!$C$263:$C$508,AM39)</f>
        <v>0</v>
      </c>
      <c r="AP39" s="209">
        <f>SUMIFS(Tab_Dados!$AS$263:$AS$508,Tab_Dados!$C$263:$C$508,AM39)</f>
        <v>0</v>
      </c>
      <c r="AR39" s="207">
        <v>30</v>
      </c>
      <c r="AS39" s="208" t="s">
        <v>309</v>
      </c>
      <c r="AT39" s="216">
        <f>SUMIFS(Tab_Dados!$N$263:$N$508,Tab_Dados!$C$263:$C$508,AS39)</f>
        <v>0</v>
      </c>
      <c r="AU39" s="216">
        <f>SUMIFS(Tab_Dados!$AD$263:$AD$508,Tab_Dados!$C$263:$C$508,AS39)</f>
        <v>0</v>
      </c>
      <c r="AV39" s="209">
        <f>SUMIFS(Tab_Dados!$AT$263:$AT$508,Tab_Dados!$C$263:$C$508,AS39)</f>
        <v>0</v>
      </c>
      <c r="AX39" s="207">
        <v>30</v>
      </c>
      <c r="AY39" s="208" t="s">
        <v>308</v>
      </c>
      <c r="AZ39" s="216">
        <f>SUMIFS(Tab_Dados!$O$263:$O$508,Tab_Dados!$C$263:$C$508,AY39)</f>
        <v>0</v>
      </c>
      <c r="BA39" s="216">
        <f>SUMIFS(Tab_Dados!$AE$263:$AE$508,Tab_Dados!$C$263:$C$508,AY39)</f>
        <v>0</v>
      </c>
      <c r="BB39" s="209">
        <f>SUMIFS(Tab_Dados!$AU$263:$AU$508,Tab_Dados!$C$263:$C$508,AY39)</f>
        <v>0</v>
      </c>
      <c r="BD39" s="207">
        <v>30</v>
      </c>
      <c r="BE39" s="208" t="s">
        <v>303</v>
      </c>
      <c r="BF39" s="216">
        <f>SUMIFS(Tab_Dados!$P$263:$P$508,Tab_Dados!$C$263:$C$508,BE39)</f>
        <v>0</v>
      </c>
      <c r="BG39" s="216">
        <f>SUMIFS(Tab_Dados!$AF$263:$AF$508,Tab_Dados!$C$263:$C$508,BE39)</f>
        <v>0</v>
      </c>
      <c r="BH39" s="209">
        <f>SUMIFS(Tab_Dados!$AV$263:$AV$508,Tab_Dados!$C$263:$C$508,BE39)</f>
        <v>0</v>
      </c>
      <c r="BJ39" s="207">
        <v>30</v>
      </c>
      <c r="BK39" s="208" t="s">
        <v>294</v>
      </c>
      <c r="BL39" s="216">
        <f>SUMIFS(Tab_Dados!$R$263:$R$508,Tab_Dados!$C$263:$C$508,BK39)</f>
        <v>0</v>
      </c>
      <c r="BM39" s="216">
        <f>SUMIFS(Tab_Dados!$AH$263:$AH$508,Tab_Dados!$C$263:$C$508,BK39)</f>
        <v>0</v>
      </c>
      <c r="BN39" s="209">
        <f>SUMIFS(Tab_Dados!$AX$263:$AX$508,Tab_Dados!$C$263:$C$508,BK39)</f>
        <v>0</v>
      </c>
      <c r="BP39" s="207">
        <v>30</v>
      </c>
      <c r="BQ39" s="208" t="s">
        <v>287</v>
      </c>
      <c r="BR39" s="216">
        <f>SUMIFS(Tab_Dados!$S$263:$S$508,Tab_Dados!$C$263:$C$508,BQ39)</f>
        <v>0</v>
      </c>
      <c r="BS39" s="216">
        <f>SUMIFS(Tab_Dados!$AI$263:$AI$508,Tab_Dados!$C$263:$C$508,BQ39)</f>
        <v>0</v>
      </c>
      <c r="BT39" s="209">
        <f>SUMIFS(Tab_Dados!$AY$263:$AY$508,Tab_Dados!$C$263:$C$508,BQ39)</f>
        <v>0</v>
      </c>
      <c r="BV39" s="207">
        <v>30</v>
      </c>
      <c r="BW39" s="208" t="s">
        <v>301</v>
      </c>
      <c r="BX39" s="216">
        <f>SUMIFS(Tab_Dados!$T$263:$T$508,Tab_Dados!$C$263:$C$508,BW39)</f>
        <v>0</v>
      </c>
      <c r="BY39" s="216">
        <f>SUMIFS(Tab_Dados!$AJ$263:$AJ$508,Tab_Dados!$C$263:$C$508,BW39)</f>
        <v>0</v>
      </c>
      <c r="BZ39" s="209">
        <f>SUMIFS(Tab_Dados!$AZ$263:$AZ$508,Tab_Dados!$C$263:$C$508,BW39)</f>
        <v>0</v>
      </c>
      <c r="CB39" s="207">
        <v>30</v>
      </c>
      <c r="CC39" s="208" t="s">
        <v>313</v>
      </c>
      <c r="CD39" s="208"/>
      <c r="CE39" s="208"/>
      <c r="CF39" s="209"/>
    </row>
    <row r="40" spans="1:84" x14ac:dyDescent="0.2">
      <c r="A40" s="214"/>
      <c r="B40" s="207">
        <v>31</v>
      </c>
      <c r="C40" s="208" t="s">
        <v>312</v>
      </c>
      <c r="D40" s="216">
        <f>SUMIFS(Tab_Dados!$E$263:$E$508,Tab_Dados!$C$263:$C$508,C40)</f>
        <v>0</v>
      </c>
      <c r="E40" s="216">
        <f>SUMIFS(Tab_Dados!$U$263:$U$508,Tab_Dados!$C$263:$C$508,C40)</f>
        <v>0</v>
      </c>
      <c r="F40" s="209">
        <f>SUMIFS(Tab_Dados!$AK$263:$AK$508,Tab_Dados!$C$263:$C$508,C40)</f>
        <v>0</v>
      </c>
      <c r="G40" s="203"/>
      <c r="H40" s="207">
        <v>31</v>
      </c>
      <c r="I40" s="208" t="s">
        <v>391</v>
      </c>
      <c r="J40" s="216">
        <f>SUMIFS(Tab_Dados!$F$263:$F$508,Tab_Dados!$C$263:$C$508,I40)</f>
        <v>100</v>
      </c>
      <c r="K40" s="216">
        <f>SUMIFS(Tab_Dados!$V$263:$V$508,Tab_Dados!$C$263:$C$508,I40)</f>
        <v>100</v>
      </c>
      <c r="L40" s="209">
        <f>SUMIFS(Tab_Dados!$AL$263:$AL$508,Tab_Dados!$C$263:$C$508,I40)</f>
        <v>1600</v>
      </c>
      <c r="N40" s="207">
        <v>31</v>
      </c>
      <c r="O40" s="208" t="s">
        <v>18</v>
      </c>
      <c r="P40" s="216">
        <f>SUMIFS(Tab_Dados!$H$263:$H$508,Tab_Dados!$C$263:$C$508,O40)</f>
        <v>30</v>
      </c>
      <c r="Q40" s="216">
        <f>SUMIFS(Tab_Dados!$X$263:$X$508,Tab_Dados!$C$263:$C$508,O40)</f>
        <v>30</v>
      </c>
      <c r="R40" s="209">
        <f>SUMIFS(Tab_Dados!$AN$263:$AN$508,Tab_Dados!$C$263:$C$508,O40)</f>
        <v>50</v>
      </c>
      <c r="T40" s="207">
        <v>31</v>
      </c>
      <c r="U40" s="208" t="s">
        <v>359</v>
      </c>
      <c r="V40" s="216">
        <f>SUMIFS(Tab_Dados!$I$263:$I$508,Tab_Dados!$C$263:$C$508,U40)</f>
        <v>2</v>
      </c>
      <c r="W40" s="216">
        <f>SUMIFS(Tab_Dados!$Y$263:$Y$508,Tab_Dados!$C$263:$C$508,U40)</f>
        <v>2</v>
      </c>
      <c r="X40" s="209">
        <f>SUMIFS(Tab_Dados!$AO$263:$AO$508,Tab_Dados!$C$263:$C$508,U40)</f>
        <v>27</v>
      </c>
      <c r="Z40" s="207">
        <v>31</v>
      </c>
      <c r="AA40" s="208" t="s">
        <v>309</v>
      </c>
      <c r="AB40" s="216">
        <f>SUMIFS(Tab_Dados!$K$263:$K$508,Tab_Dados!$C$263:$C$508,AA40)</f>
        <v>0</v>
      </c>
      <c r="AC40" s="216">
        <f>SUMIFS(Tab_Dados!$AA$263:$AA$508,Tab_Dados!$C$263:$C$508,AA40)</f>
        <v>0</v>
      </c>
      <c r="AD40" s="209">
        <f>SUMIFS(Tab_Dados!$AQ$263:$AQ$508,Tab_Dados!$C$263:$C$508,AA40)</f>
        <v>0</v>
      </c>
      <c r="AF40" s="207">
        <v>31</v>
      </c>
      <c r="AG40" s="208" t="s">
        <v>463</v>
      </c>
      <c r="AH40" s="216">
        <f>SUMIFS(Tab_Dados!$L$263:$L$508,Tab_Dados!$C$263:$C$508,AG40)</f>
        <v>38</v>
      </c>
      <c r="AI40" s="216">
        <f>SUMIFS(Tab_Dados!$AB$263:$AB$508,Tab_Dados!$C$263:$C$508,AG40)</f>
        <v>38</v>
      </c>
      <c r="AJ40" s="209">
        <f>SUMIFS(Tab_Dados!$AR$263:$AR$508,Tab_Dados!$C$263:$C$508,AG40)</f>
        <v>981</v>
      </c>
      <c r="AL40" s="207">
        <v>31</v>
      </c>
      <c r="AM40" s="208" t="s">
        <v>297</v>
      </c>
      <c r="AN40" s="216">
        <f>SUMIFS(Tab_Dados!$M$263:$M$508,Tab_Dados!$C$263:$C$508,AM40)</f>
        <v>0</v>
      </c>
      <c r="AO40" s="216">
        <f>SUMIFS(Tab_Dados!$AC$263:$AC$508,Tab_Dados!$C$263:$C$508,AM40)</f>
        <v>0</v>
      </c>
      <c r="AP40" s="209">
        <f>SUMIFS(Tab_Dados!$AS$263:$AS$508,Tab_Dados!$C$263:$C$508,AM40)</f>
        <v>0</v>
      </c>
      <c r="AR40" s="207">
        <v>31</v>
      </c>
      <c r="AS40" s="208" t="s">
        <v>310</v>
      </c>
      <c r="AT40" s="216">
        <f>SUMIFS(Tab_Dados!$N$263:$N$508,Tab_Dados!$C$263:$C$508,AS40)</f>
        <v>0</v>
      </c>
      <c r="AU40" s="216">
        <f>SUMIFS(Tab_Dados!$AD$263:$AD$508,Tab_Dados!$C$263:$C$508,AS40)</f>
        <v>0</v>
      </c>
      <c r="AV40" s="209">
        <f>SUMIFS(Tab_Dados!$AT$263:$AT$508,Tab_Dados!$C$263:$C$508,AS40)</f>
        <v>0</v>
      </c>
      <c r="AX40" s="207">
        <v>31</v>
      </c>
      <c r="AY40" s="208" t="s">
        <v>309</v>
      </c>
      <c r="AZ40" s="216">
        <f>SUMIFS(Tab_Dados!$O$263:$O$508,Tab_Dados!$C$263:$C$508,AY40)</f>
        <v>0</v>
      </c>
      <c r="BA40" s="216">
        <f>SUMIFS(Tab_Dados!$AE$263:$AE$508,Tab_Dados!$C$263:$C$508,AY40)</f>
        <v>0</v>
      </c>
      <c r="BB40" s="209">
        <f>SUMIFS(Tab_Dados!$AU$263:$AU$508,Tab_Dados!$C$263:$C$508,AY40)</f>
        <v>0</v>
      </c>
      <c r="BD40" s="207">
        <v>31</v>
      </c>
      <c r="BE40" s="208" t="s">
        <v>304</v>
      </c>
      <c r="BF40" s="216">
        <f>SUMIFS(Tab_Dados!$P$263:$P$508,Tab_Dados!$C$263:$C$508,BE40)</f>
        <v>0</v>
      </c>
      <c r="BG40" s="216">
        <f>SUMIFS(Tab_Dados!$AF$263:$AF$508,Tab_Dados!$C$263:$C$508,BE40)</f>
        <v>0</v>
      </c>
      <c r="BH40" s="209">
        <f>SUMIFS(Tab_Dados!$AV$263:$AV$508,Tab_Dados!$C$263:$C$508,BE40)</f>
        <v>0</v>
      </c>
      <c r="BJ40" s="207">
        <v>31</v>
      </c>
      <c r="BK40" s="208" t="s">
        <v>295</v>
      </c>
      <c r="BL40" s="216">
        <f>SUMIFS(Tab_Dados!$R$263:$R$508,Tab_Dados!$C$263:$C$508,BK40)</f>
        <v>0</v>
      </c>
      <c r="BM40" s="216">
        <f>SUMIFS(Tab_Dados!$AH$263:$AH$508,Tab_Dados!$C$263:$C$508,BK40)</f>
        <v>0</v>
      </c>
      <c r="BN40" s="209">
        <f>SUMIFS(Tab_Dados!$AX$263:$AX$508,Tab_Dados!$C$263:$C$508,BK40)</f>
        <v>0</v>
      </c>
      <c r="BP40" s="207">
        <v>31</v>
      </c>
      <c r="BQ40" s="208" t="s">
        <v>288</v>
      </c>
      <c r="BR40" s="216">
        <f>SUMIFS(Tab_Dados!$S$263:$S$508,Tab_Dados!$C$263:$C$508,BQ40)</f>
        <v>0</v>
      </c>
      <c r="BS40" s="216">
        <f>SUMIFS(Tab_Dados!$AI$263:$AI$508,Tab_Dados!$C$263:$C$508,BQ40)</f>
        <v>0</v>
      </c>
      <c r="BT40" s="209">
        <f>SUMIFS(Tab_Dados!$AY$263:$AY$508,Tab_Dados!$C$263:$C$508,BQ40)</f>
        <v>0</v>
      </c>
      <c r="BV40" s="207">
        <v>31</v>
      </c>
      <c r="BW40" s="208" t="s">
        <v>302</v>
      </c>
      <c r="BX40" s="216">
        <f>SUMIFS(Tab_Dados!$T$263:$T$508,Tab_Dados!$C$263:$C$508,BW40)</f>
        <v>0</v>
      </c>
      <c r="BY40" s="216">
        <f>SUMIFS(Tab_Dados!$AJ$263:$AJ$508,Tab_Dados!$C$263:$C$508,BW40)</f>
        <v>0</v>
      </c>
      <c r="BZ40" s="209">
        <f>SUMIFS(Tab_Dados!$AZ$263:$AZ$508,Tab_Dados!$C$263:$C$508,BW40)</f>
        <v>0</v>
      </c>
      <c r="CB40" s="207">
        <v>31</v>
      </c>
      <c r="CC40" s="208" t="s">
        <v>314</v>
      </c>
      <c r="CD40" s="208"/>
      <c r="CE40" s="208"/>
      <c r="CF40" s="209"/>
    </row>
    <row r="41" spans="1:84" x14ac:dyDescent="0.2">
      <c r="A41" s="214"/>
      <c r="B41" s="207">
        <v>32</v>
      </c>
      <c r="C41" s="208" t="s">
        <v>313</v>
      </c>
      <c r="D41" s="216">
        <f>SUMIFS(Tab_Dados!$E$263:$E$508,Tab_Dados!$C$263:$C$508,C41)</f>
        <v>0</v>
      </c>
      <c r="E41" s="216">
        <f>SUMIFS(Tab_Dados!$U$263:$U$508,Tab_Dados!$C$263:$C$508,C41)</f>
        <v>0</v>
      </c>
      <c r="F41" s="209">
        <f>SUMIFS(Tab_Dados!$AK$263:$AK$508,Tab_Dados!$C$263:$C$508,C41)</f>
        <v>0</v>
      </c>
      <c r="G41" s="203"/>
      <c r="H41" s="207">
        <v>32</v>
      </c>
      <c r="I41" s="208" t="s">
        <v>397</v>
      </c>
      <c r="J41" s="216">
        <f>SUMIFS(Tab_Dados!$F$263:$F$508,Tab_Dados!$C$263:$C$508,I41)</f>
        <v>80</v>
      </c>
      <c r="K41" s="216">
        <f>SUMIFS(Tab_Dados!$V$263:$V$508,Tab_Dados!$C$263:$C$508,I41)</f>
        <v>80</v>
      </c>
      <c r="L41" s="209">
        <f>SUMIFS(Tab_Dados!$AL$263:$AL$508,Tab_Dados!$C$263:$C$508,I41)</f>
        <v>1500</v>
      </c>
      <c r="N41" s="207">
        <v>32</v>
      </c>
      <c r="O41" s="208" t="s">
        <v>391</v>
      </c>
      <c r="P41" s="216">
        <f>SUMIFS(Tab_Dados!$H$263:$H$508,Tab_Dados!$C$263:$C$508,O41)</f>
        <v>30</v>
      </c>
      <c r="Q41" s="216">
        <f>SUMIFS(Tab_Dados!$X$263:$X$508,Tab_Dados!$C$263:$C$508,O41)</f>
        <v>30</v>
      </c>
      <c r="R41" s="209">
        <f>SUMIFS(Tab_Dados!$AN$263:$AN$508,Tab_Dados!$C$263:$C$508,O41)</f>
        <v>45</v>
      </c>
      <c r="T41" s="207">
        <v>32</v>
      </c>
      <c r="U41" s="208" t="s">
        <v>390</v>
      </c>
      <c r="V41" s="216">
        <f>SUMIFS(Tab_Dados!$I$263:$I$508,Tab_Dados!$C$263:$C$508,U41)</f>
        <v>3</v>
      </c>
      <c r="W41" s="216">
        <f>SUMIFS(Tab_Dados!$Y$263:$Y$508,Tab_Dados!$C$263:$C$508,U41)</f>
        <v>3</v>
      </c>
      <c r="X41" s="209">
        <f>SUMIFS(Tab_Dados!$AO$263:$AO$508,Tab_Dados!$C$263:$C$508,U41)</f>
        <v>25</v>
      </c>
      <c r="Z41" s="207">
        <v>32</v>
      </c>
      <c r="AA41" s="208" t="s">
        <v>310</v>
      </c>
      <c r="AB41" s="216">
        <f>SUMIFS(Tab_Dados!$K$263:$K$508,Tab_Dados!$C$263:$C$508,AA41)</f>
        <v>0</v>
      </c>
      <c r="AC41" s="216">
        <f>SUMIFS(Tab_Dados!$AA$263:$AA$508,Tab_Dados!$C$263:$C$508,AA41)</f>
        <v>0</v>
      </c>
      <c r="AD41" s="209">
        <f>SUMIFS(Tab_Dados!$AQ$263:$AQ$508,Tab_Dados!$C$263:$C$508,AA41)</f>
        <v>0</v>
      </c>
      <c r="AF41" s="207">
        <v>32</v>
      </c>
      <c r="AG41" s="208" t="s">
        <v>481</v>
      </c>
      <c r="AH41" s="216">
        <f>SUMIFS(Tab_Dados!$L$263:$L$508,Tab_Dados!$C$263:$C$508,AG41)</f>
        <v>100</v>
      </c>
      <c r="AI41" s="216">
        <f>SUMIFS(Tab_Dados!$AB$263:$AB$508,Tab_Dados!$C$263:$C$508,AG41)</f>
        <v>100</v>
      </c>
      <c r="AJ41" s="209">
        <f>SUMIFS(Tab_Dados!$AR$263:$AR$508,Tab_Dados!$C$263:$C$508,AG41)</f>
        <v>900</v>
      </c>
      <c r="AL41" s="207">
        <v>32</v>
      </c>
      <c r="AM41" s="208" t="s">
        <v>298</v>
      </c>
      <c r="AN41" s="216">
        <f>SUMIFS(Tab_Dados!$M$263:$M$508,Tab_Dados!$C$263:$C$508,AM41)</f>
        <v>0</v>
      </c>
      <c r="AO41" s="216">
        <f>SUMIFS(Tab_Dados!$AC$263:$AC$508,Tab_Dados!$C$263:$C$508,AM41)</f>
        <v>0</v>
      </c>
      <c r="AP41" s="209">
        <f>SUMIFS(Tab_Dados!$AS$263:$AS$508,Tab_Dados!$C$263:$C$508,AM41)</f>
        <v>0</v>
      </c>
      <c r="AR41" s="207">
        <v>32</v>
      </c>
      <c r="AS41" s="208" t="s">
        <v>311</v>
      </c>
      <c r="AT41" s="216">
        <f>SUMIFS(Tab_Dados!$N$263:$N$508,Tab_Dados!$C$263:$C$508,AS41)</f>
        <v>0</v>
      </c>
      <c r="AU41" s="216">
        <f>SUMIFS(Tab_Dados!$AD$263:$AD$508,Tab_Dados!$C$263:$C$508,AS41)</f>
        <v>0</v>
      </c>
      <c r="AV41" s="209">
        <f>SUMIFS(Tab_Dados!$AT$263:$AT$508,Tab_Dados!$C$263:$C$508,AS41)</f>
        <v>0</v>
      </c>
      <c r="AX41" s="207">
        <v>32</v>
      </c>
      <c r="AY41" s="208" t="s">
        <v>310</v>
      </c>
      <c r="AZ41" s="216">
        <f>SUMIFS(Tab_Dados!$O$263:$O$508,Tab_Dados!$C$263:$C$508,AY41)</f>
        <v>0</v>
      </c>
      <c r="BA41" s="216">
        <f>SUMIFS(Tab_Dados!$AE$263:$AE$508,Tab_Dados!$C$263:$C$508,AY41)</f>
        <v>0</v>
      </c>
      <c r="BB41" s="209">
        <f>SUMIFS(Tab_Dados!$AU$263:$AU$508,Tab_Dados!$C$263:$C$508,AY41)</f>
        <v>0</v>
      </c>
      <c r="BD41" s="207">
        <v>32</v>
      </c>
      <c r="BE41" s="208" t="s">
        <v>305</v>
      </c>
      <c r="BF41" s="216">
        <f>SUMIFS(Tab_Dados!$P$263:$P$508,Tab_Dados!$C$263:$C$508,BE41)</f>
        <v>0</v>
      </c>
      <c r="BG41" s="216">
        <f>SUMIFS(Tab_Dados!$AF$263:$AF$508,Tab_Dados!$C$263:$C$508,BE41)</f>
        <v>0</v>
      </c>
      <c r="BH41" s="209">
        <f>SUMIFS(Tab_Dados!$AV$263:$AV$508,Tab_Dados!$C$263:$C$508,BE41)</f>
        <v>0</v>
      </c>
      <c r="BJ41" s="207">
        <v>32</v>
      </c>
      <c r="BK41" s="208" t="s">
        <v>296</v>
      </c>
      <c r="BL41" s="216">
        <f>SUMIFS(Tab_Dados!$R$263:$R$508,Tab_Dados!$C$263:$C$508,BK41)</f>
        <v>0</v>
      </c>
      <c r="BM41" s="216">
        <f>SUMIFS(Tab_Dados!$AH$263:$AH$508,Tab_Dados!$C$263:$C$508,BK41)</f>
        <v>0</v>
      </c>
      <c r="BN41" s="209">
        <f>SUMIFS(Tab_Dados!$AX$263:$AX$508,Tab_Dados!$C$263:$C$508,BK41)</f>
        <v>0</v>
      </c>
      <c r="BP41" s="207">
        <v>32</v>
      </c>
      <c r="BQ41" s="208" t="s">
        <v>290</v>
      </c>
      <c r="BR41" s="216">
        <f>SUMIFS(Tab_Dados!$S$263:$S$508,Tab_Dados!$C$263:$C$508,BQ41)</f>
        <v>0</v>
      </c>
      <c r="BS41" s="216">
        <f>SUMIFS(Tab_Dados!$AI$263:$AI$508,Tab_Dados!$C$263:$C$508,BQ41)</f>
        <v>0</v>
      </c>
      <c r="BT41" s="209">
        <f>SUMIFS(Tab_Dados!$AY$263:$AY$508,Tab_Dados!$C$263:$C$508,BQ41)</f>
        <v>0</v>
      </c>
      <c r="BV41" s="207">
        <v>32</v>
      </c>
      <c r="BW41" s="208" t="s">
        <v>303</v>
      </c>
      <c r="BX41" s="216">
        <f>SUMIFS(Tab_Dados!$T$263:$T$508,Tab_Dados!$C$263:$C$508,BW41)</f>
        <v>0</v>
      </c>
      <c r="BY41" s="216">
        <f>SUMIFS(Tab_Dados!$AJ$263:$AJ$508,Tab_Dados!$C$263:$C$508,BW41)</f>
        <v>0</v>
      </c>
      <c r="BZ41" s="209">
        <f>SUMIFS(Tab_Dados!$AZ$263:$AZ$508,Tab_Dados!$C$263:$C$508,BW41)</f>
        <v>0</v>
      </c>
      <c r="CB41" s="207">
        <v>32</v>
      </c>
      <c r="CC41" s="208" t="s">
        <v>315</v>
      </c>
      <c r="CD41" s="208"/>
      <c r="CE41" s="208"/>
      <c r="CF41" s="209"/>
    </row>
    <row r="42" spans="1:84" x14ac:dyDescent="0.2">
      <c r="A42" s="214"/>
      <c r="B42" s="207">
        <v>33</v>
      </c>
      <c r="C42" s="208" t="s">
        <v>314</v>
      </c>
      <c r="D42" s="216">
        <f>SUMIFS(Tab_Dados!$E$263:$E$508,Tab_Dados!$C$263:$C$508,C42)</f>
        <v>0</v>
      </c>
      <c r="E42" s="216">
        <f>SUMIFS(Tab_Dados!$U$263:$U$508,Tab_Dados!$C$263:$C$508,C42)</f>
        <v>0</v>
      </c>
      <c r="F42" s="209">
        <f>SUMIFS(Tab_Dados!$AK$263:$AK$508,Tab_Dados!$C$263:$C$508,C42)</f>
        <v>0</v>
      </c>
      <c r="G42" s="203"/>
      <c r="H42" s="207">
        <v>33</v>
      </c>
      <c r="I42" s="208" t="s">
        <v>496</v>
      </c>
      <c r="J42" s="216">
        <f>SUMIFS(Tab_Dados!$F$263:$F$508,Tab_Dados!$C$263:$C$508,I42)</f>
        <v>55</v>
      </c>
      <c r="K42" s="216">
        <f>SUMIFS(Tab_Dados!$V$263:$V$508,Tab_Dados!$C$263:$C$508,I42)</f>
        <v>55</v>
      </c>
      <c r="L42" s="209">
        <f>SUMIFS(Tab_Dados!$AL$263:$AL$508,Tab_Dados!$C$263:$C$508,I42)</f>
        <v>1350</v>
      </c>
      <c r="N42" s="207">
        <v>33</v>
      </c>
      <c r="O42" s="208" t="s">
        <v>498</v>
      </c>
      <c r="P42" s="216">
        <f>SUMIFS(Tab_Dados!$H$263:$H$508,Tab_Dados!$C$263:$C$508,O42)</f>
        <v>26</v>
      </c>
      <c r="Q42" s="216">
        <f>SUMIFS(Tab_Dados!$X$263:$X$508,Tab_Dados!$C$263:$C$508,O42)</f>
        <v>26</v>
      </c>
      <c r="R42" s="209">
        <f>SUMIFS(Tab_Dados!$AN$263:$AN$508,Tab_Dados!$C$263:$C$508,O42)</f>
        <v>42</v>
      </c>
      <c r="T42" s="207">
        <v>33</v>
      </c>
      <c r="U42" s="208" t="s">
        <v>400</v>
      </c>
      <c r="V42" s="216">
        <f>SUMIFS(Tab_Dados!$I$263:$I$508,Tab_Dados!$C$263:$C$508,U42)</f>
        <v>2</v>
      </c>
      <c r="W42" s="216">
        <f>SUMIFS(Tab_Dados!$Y$263:$Y$508,Tab_Dados!$C$263:$C$508,U42)</f>
        <v>2</v>
      </c>
      <c r="X42" s="209">
        <f>SUMIFS(Tab_Dados!$AO$263:$AO$508,Tab_Dados!$C$263:$C$508,U42)</f>
        <v>17</v>
      </c>
      <c r="Z42" s="207">
        <v>33</v>
      </c>
      <c r="AA42" s="208" t="s">
        <v>311</v>
      </c>
      <c r="AB42" s="216">
        <f>SUMIFS(Tab_Dados!$K$263:$K$508,Tab_Dados!$C$263:$C$508,AA42)</f>
        <v>0</v>
      </c>
      <c r="AC42" s="216">
        <f>SUMIFS(Tab_Dados!$AA$263:$AA$508,Tab_Dados!$C$263:$C$508,AA42)</f>
        <v>0</v>
      </c>
      <c r="AD42" s="209">
        <f>SUMIFS(Tab_Dados!$AQ$263:$AQ$508,Tab_Dados!$C$263:$C$508,AA42)</f>
        <v>0</v>
      </c>
      <c r="AF42" s="207">
        <v>33</v>
      </c>
      <c r="AG42" s="208" t="s">
        <v>452</v>
      </c>
      <c r="AH42" s="216">
        <f>SUMIFS(Tab_Dados!$L$263:$L$508,Tab_Dados!$C$263:$C$508,AG42)</f>
        <v>50</v>
      </c>
      <c r="AI42" s="216">
        <f>SUMIFS(Tab_Dados!$AB$263:$AB$508,Tab_Dados!$C$263:$C$508,AG42)</f>
        <v>50</v>
      </c>
      <c r="AJ42" s="209">
        <f>SUMIFS(Tab_Dados!$AR$263:$AR$508,Tab_Dados!$C$263:$C$508,AG42)</f>
        <v>811</v>
      </c>
      <c r="AL42" s="207">
        <v>33</v>
      </c>
      <c r="AM42" s="208" t="s">
        <v>300</v>
      </c>
      <c r="AN42" s="216">
        <f>SUMIFS(Tab_Dados!$M$263:$M$508,Tab_Dados!$C$263:$C$508,AM42)</f>
        <v>0</v>
      </c>
      <c r="AO42" s="216">
        <f>SUMIFS(Tab_Dados!$AC$263:$AC$508,Tab_Dados!$C$263:$C$508,AM42)</f>
        <v>0</v>
      </c>
      <c r="AP42" s="209">
        <f>SUMIFS(Tab_Dados!$AS$263:$AS$508,Tab_Dados!$C$263:$C$508,AM42)</f>
        <v>0</v>
      </c>
      <c r="AR42" s="207">
        <v>33</v>
      </c>
      <c r="AS42" s="208" t="s">
        <v>312</v>
      </c>
      <c r="AT42" s="216">
        <f>SUMIFS(Tab_Dados!$N$263:$N$508,Tab_Dados!$C$263:$C$508,AS42)</f>
        <v>0</v>
      </c>
      <c r="AU42" s="216">
        <f>SUMIFS(Tab_Dados!$AD$263:$AD$508,Tab_Dados!$C$263:$C$508,AS42)</f>
        <v>0</v>
      </c>
      <c r="AV42" s="209">
        <f>SUMIFS(Tab_Dados!$AT$263:$AT$508,Tab_Dados!$C$263:$C$508,AS42)</f>
        <v>0</v>
      </c>
      <c r="AX42" s="207">
        <v>33</v>
      </c>
      <c r="AY42" s="208" t="s">
        <v>311</v>
      </c>
      <c r="AZ42" s="216">
        <f>SUMIFS(Tab_Dados!$O$263:$O$508,Tab_Dados!$C$263:$C$508,AY42)</f>
        <v>0</v>
      </c>
      <c r="BA42" s="216">
        <f>SUMIFS(Tab_Dados!$AE$263:$AE$508,Tab_Dados!$C$263:$C$508,AY42)</f>
        <v>0</v>
      </c>
      <c r="BB42" s="209">
        <f>SUMIFS(Tab_Dados!$AU$263:$AU$508,Tab_Dados!$C$263:$C$508,AY42)</f>
        <v>0</v>
      </c>
      <c r="BD42" s="207">
        <v>33</v>
      </c>
      <c r="BE42" s="208" t="s">
        <v>306</v>
      </c>
      <c r="BF42" s="216">
        <f>SUMIFS(Tab_Dados!$P$263:$P$508,Tab_Dados!$C$263:$C$508,BE42)</f>
        <v>0</v>
      </c>
      <c r="BG42" s="216">
        <f>SUMIFS(Tab_Dados!$AF$263:$AF$508,Tab_Dados!$C$263:$C$508,BE42)</f>
        <v>0</v>
      </c>
      <c r="BH42" s="209">
        <f>SUMIFS(Tab_Dados!$AV$263:$AV$508,Tab_Dados!$C$263:$C$508,BE42)</f>
        <v>0</v>
      </c>
      <c r="BJ42" s="207">
        <v>33</v>
      </c>
      <c r="BK42" s="208" t="s">
        <v>297</v>
      </c>
      <c r="BL42" s="216">
        <f>SUMIFS(Tab_Dados!$R$263:$R$508,Tab_Dados!$C$263:$C$508,BK42)</f>
        <v>0</v>
      </c>
      <c r="BM42" s="216">
        <f>SUMIFS(Tab_Dados!$AH$263:$AH$508,Tab_Dados!$C$263:$C$508,BK42)</f>
        <v>0</v>
      </c>
      <c r="BN42" s="209">
        <f>SUMIFS(Tab_Dados!$AX$263:$AX$508,Tab_Dados!$C$263:$C$508,BK42)</f>
        <v>0</v>
      </c>
      <c r="BP42" s="207">
        <v>33</v>
      </c>
      <c r="BQ42" s="208" t="s">
        <v>576</v>
      </c>
      <c r="BR42" s="216">
        <f>SUMIFS(Tab_Dados!$S$263:$S$508,Tab_Dados!$C$263:$C$508,BQ42)</f>
        <v>0</v>
      </c>
      <c r="BS42" s="216">
        <f>SUMIFS(Tab_Dados!$AI$263:$AI$508,Tab_Dados!$C$263:$C$508,BQ42)</f>
        <v>0</v>
      </c>
      <c r="BT42" s="209">
        <f>SUMIFS(Tab_Dados!$AY$263:$AY$508,Tab_Dados!$C$263:$C$508,BQ42)</f>
        <v>0</v>
      </c>
      <c r="BV42" s="207">
        <v>33</v>
      </c>
      <c r="BW42" s="208" t="s">
        <v>304</v>
      </c>
      <c r="BX42" s="216">
        <f>SUMIFS(Tab_Dados!$T$263:$T$508,Tab_Dados!$C$263:$C$508,BW42)</f>
        <v>0</v>
      </c>
      <c r="BY42" s="216">
        <f>SUMIFS(Tab_Dados!$AJ$263:$AJ$508,Tab_Dados!$C$263:$C$508,BW42)</f>
        <v>0</v>
      </c>
      <c r="BZ42" s="209">
        <f>SUMIFS(Tab_Dados!$AZ$263:$AZ$508,Tab_Dados!$C$263:$C$508,BW42)</f>
        <v>0</v>
      </c>
      <c r="CB42" s="207">
        <v>33</v>
      </c>
      <c r="CC42" s="208" t="s">
        <v>316</v>
      </c>
      <c r="CD42" s="208"/>
      <c r="CE42" s="208"/>
      <c r="CF42" s="209"/>
    </row>
    <row r="43" spans="1:84" x14ac:dyDescent="0.2">
      <c r="A43" s="214"/>
      <c r="B43" s="207">
        <v>34</v>
      </c>
      <c r="C43" s="208" t="s">
        <v>315</v>
      </c>
      <c r="D43" s="216">
        <f>SUMIFS(Tab_Dados!$E$263:$E$508,Tab_Dados!$C$263:$C$508,C43)</f>
        <v>0</v>
      </c>
      <c r="E43" s="216">
        <f>SUMIFS(Tab_Dados!$U$263:$U$508,Tab_Dados!$C$263:$C$508,C43)</f>
        <v>0</v>
      </c>
      <c r="F43" s="209">
        <f>SUMIFS(Tab_Dados!$AK$263:$AK$508,Tab_Dados!$C$263:$C$508,C43)</f>
        <v>0</v>
      </c>
      <c r="G43" s="203"/>
      <c r="H43" s="207">
        <v>34</v>
      </c>
      <c r="I43" s="208" t="s">
        <v>373</v>
      </c>
      <c r="J43" s="216">
        <f>SUMIFS(Tab_Dados!$F$263:$F$508,Tab_Dados!$C$263:$C$508,I43)</f>
        <v>150</v>
      </c>
      <c r="K43" s="216">
        <f>SUMIFS(Tab_Dados!$V$263:$V$508,Tab_Dados!$C$263:$C$508,I43)</f>
        <v>150</v>
      </c>
      <c r="L43" s="209">
        <f>SUMIFS(Tab_Dados!$AL$263:$AL$508,Tab_Dados!$C$263:$C$508,I43)</f>
        <v>1200</v>
      </c>
      <c r="N43" s="207">
        <v>34</v>
      </c>
      <c r="O43" s="208" t="s">
        <v>337</v>
      </c>
      <c r="P43" s="216">
        <f>SUMIFS(Tab_Dados!$H$263:$H$508,Tab_Dados!$C$263:$C$508,O43)</f>
        <v>20</v>
      </c>
      <c r="Q43" s="216">
        <f>SUMIFS(Tab_Dados!$X$263:$X$508,Tab_Dados!$C$263:$C$508,O43)</f>
        <v>20</v>
      </c>
      <c r="R43" s="209">
        <f>SUMIFS(Tab_Dados!$AN$263:$AN$508,Tab_Dados!$C$263:$C$508,O43)</f>
        <v>36</v>
      </c>
      <c r="T43" s="207">
        <v>34</v>
      </c>
      <c r="U43" s="208" t="s">
        <v>489</v>
      </c>
      <c r="V43" s="216">
        <f>SUMIFS(Tab_Dados!$I$263:$I$508,Tab_Dados!$C$263:$C$508,U43)</f>
        <v>2</v>
      </c>
      <c r="W43" s="216">
        <f>SUMIFS(Tab_Dados!$Y$263:$Y$508,Tab_Dados!$C$263:$C$508,U43)</f>
        <v>2</v>
      </c>
      <c r="X43" s="209">
        <f>SUMIFS(Tab_Dados!$AO$263:$AO$508,Tab_Dados!$C$263:$C$508,U43)</f>
        <v>17</v>
      </c>
      <c r="Z43" s="207">
        <v>34</v>
      </c>
      <c r="AA43" s="208" t="s">
        <v>312</v>
      </c>
      <c r="AB43" s="216">
        <f>SUMIFS(Tab_Dados!$K$263:$K$508,Tab_Dados!$C$263:$C$508,AA43)</f>
        <v>0</v>
      </c>
      <c r="AC43" s="216">
        <f>SUMIFS(Tab_Dados!$AA$263:$AA$508,Tab_Dados!$C$263:$C$508,AA43)</f>
        <v>0</v>
      </c>
      <c r="AD43" s="209">
        <f>SUMIFS(Tab_Dados!$AQ$263:$AQ$508,Tab_Dados!$C$263:$C$508,AA43)</f>
        <v>0</v>
      </c>
      <c r="AF43" s="207">
        <v>34</v>
      </c>
      <c r="AG43" s="208" t="s">
        <v>333</v>
      </c>
      <c r="AH43" s="216">
        <f>SUMIFS(Tab_Dados!$L$263:$L$508,Tab_Dados!$C$263:$C$508,AG43)</f>
        <v>30</v>
      </c>
      <c r="AI43" s="216">
        <f>SUMIFS(Tab_Dados!$AB$263:$AB$508,Tab_Dados!$C$263:$C$508,AG43)</f>
        <v>30</v>
      </c>
      <c r="AJ43" s="209">
        <f>SUMIFS(Tab_Dados!$AR$263:$AR$508,Tab_Dados!$C$263:$C$508,AG43)</f>
        <v>800</v>
      </c>
      <c r="AL43" s="207">
        <v>34</v>
      </c>
      <c r="AM43" s="208" t="s">
        <v>301</v>
      </c>
      <c r="AN43" s="216">
        <f>SUMIFS(Tab_Dados!$M$263:$M$508,Tab_Dados!$C$263:$C$508,AM43)</f>
        <v>0</v>
      </c>
      <c r="AO43" s="216">
        <f>SUMIFS(Tab_Dados!$AC$263:$AC$508,Tab_Dados!$C$263:$C$508,AM43)</f>
        <v>0</v>
      </c>
      <c r="AP43" s="209">
        <f>SUMIFS(Tab_Dados!$AS$263:$AS$508,Tab_Dados!$C$263:$C$508,AM43)</f>
        <v>0</v>
      </c>
      <c r="AR43" s="207">
        <v>34</v>
      </c>
      <c r="AS43" s="208" t="s">
        <v>313</v>
      </c>
      <c r="AT43" s="216">
        <f>SUMIFS(Tab_Dados!$N$263:$N$508,Tab_Dados!$C$263:$C$508,AS43)</f>
        <v>0</v>
      </c>
      <c r="AU43" s="216">
        <f>SUMIFS(Tab_Dados!$AD$263:$AD$508,Tab_Dados!$C$263:$C$508,AS43)</f>
        <v>0</v>
      </c>
      <c r="AV43" s="209">
        <f>SUMIFS(Tab_Dados!$AT$263:$AT$508,Tab_Dados!$C$263:$C$508,AS43)</f>
        <v>0</v>
      </c>
      <c r="AX43" s="207">
        <v>34</v>
      </c>
      <c r="AY43" s="208" t="s">
        <v>312</v>
      </c>
      <c r="AZ43" s="216">
        <f>SUMIFS(Tab_Dados!$O$263:$O$508,Tab_Dados!$C$263:$C$508,AY43)</f>
        <v>0</v>
      </c>
      <c r="BA43" s="216">
        <f>SUMIFS(Tab_Dados!$AE$263:$AE$508,Tab_Dados!$C$263:$C$508,AY43)</f>
        <v>0</v>
      </c>
      <c r="BB43" s="209">
        <f>SUMIFS(Tab_Dados!$AU$263:$AU$508,Tab_Dados!$C$263:$C$508,AY43)</f>
        <v>0</v>
      </c>
      <c r="BD43" s="207">
        <v>34</v>
      </c>
      <c r="BE43" s="208" t="s">
        <v>307</v>
      </c>
      <c r="BF43" s="216">
        <f>SUMIFS(Tab_Dados!$P$263:$P$508,Tab_Dados!$C$263:$C$508,BE43)</f>
        <v>0</v>
      </c>
      <c r="BG43" s="216">
        <f>SUMIFS(Tab_Dados!$AF$263:$AF$508,Tab_Dados!$C$263:$C$508,BE43)</f>
        <v>0</v>
      </c>
      <c r="BH43" s="209">
        <f>SUMIFS(Tab_Dados!$AV$263:$AV$508,Tab_Dados!$C$263:$C$508,BE43)</f>
        <v>0</v>
      </c>
      <c r="BJ43" s="207">
        <v>34</v>
      </c>
      <c r="BK43" s="208" t="s">
        <v>298</v>
      </c>
      <c r="BL43" s="216">
        <f>SUMIFS(Tab_Dados!$R$263:$R$508,Tab_Dados!$C$263:$C$508,BK43)</f>
        <v>0</v>
      </c>
      <c r="BM43" s="216">
        <f>SUMIFS(Tab_Dados!$AH$263:$AH$508,Tab_Dados!$C$263:$C$508,BK43)</f>
        <v>0</v>
      </c>
      <c r="BN43" s="209">
        <f>SUMIFS(Tab_Dados!$AX$263:$AX$508,Tab_Dados!$C$263:$C$508,BK43)</f>
        <v>0</v>
      </c>
      <c r="BP43" s="207">
        <v>34</v>
      </c>
      <c r="BQ43" s="208" t="s">
        <v>292</v>
      </c>
      <c r="BR43" s="216">
        <f>SUMIFS(Tab_Dados!$S$263:$S$508,Tab_Dados!$C$263:$C$508,BQ43)</f>
        <v>0</v>
      </c>
      <c r="BS43" s="216">
        <f>SUMIFS(Tab_Dados!$AI$263:$AI$508,Tab_Dados!$C$263:$C$508,BQ43)</f>
        <v>0</v>
      </c>
      <c r="BT43" s="209">
        <f>SUMIFS(Tab_Dados!$AY$263:$AY$508,Tab_Dados!$C$263:$C$508,BQ43)</f>
        <v>0</v>
      </c>
      <c r="BV43" s="207">
        <v>34</v>
      </c>
      <c r="BW43" s="208" t="s">
        <v>305</v>
      </c>
      <c r="BX43" s="216">
        <f>SUMIFS(Tab_Dados!$T$263:$T$508,Tab_Dados!$C$263:$C$508,BW43)</f>
        <v>0</v>
      </c>
      <c r="BY43" s="216">
        <f>SUMIFS(Tab_Dados!$AJ$263:$AJ$508,Tab_Dados!$C$263:$C$508,BW43)</f>
        <v>0</v>
      </c>
      <c r="BZ43" s="209">
        <f>SUMIFS(Tab_Dados!$AZ$263:$AZ$508,Tab_Dados!$C$263:$C$508,BW43)</f>
        <v>0</v>
      </c>
      <c r="CB43" s="207">
        <v>34</v>
      </c>
      <c r="CC43" s="208" t="s">
        <v>317</v>
      </c>
      <c r="CD43" s="208"/>
      <c r="CE43" s="208"/>
      <c r="CF43" s="209"/>
    </row>
    <row r="44" spans="1:84" x14ac:dyDescent="0.2">
      <c r="A44" s="214"/>
      <c r="B44" s="207">
        <v>35</v>
      </c>
      <c r="C44" s="208" t="s">
        <v>316</v>
      </c>
      <c r="D44" s="216">
        <f>SUMIFS(Tab_Dados!$E$263:$E$508,Tab_Dados!$C$263:$C$508,C44)</f>
        <v>0</v>
      </c>
      <c r="E44" s="216">
        <f>SUMIFS(Tab_Dados!$U$263:$U$508,Tab_Dados!$C$263:$C$508,C44)</f>
        <v>0</v>
      </c>
      <c r="F44" s="209">
        <f>SUMIFS(Tab_Dados!$AK$263:$AK$508,Tab_Dados!$C$263:$C$508,C44)</f>
        <v>0</v>
      </c>
      <c r="G44" s="203"/>
      <c r="H44" s="207">
        <v>35</v>
      </c>
      <c r="I44" s="208" t="s">
        <v>17</v>
      </c>
      <c r="J44" s="216">
        <f>SUMIFS(Tab_Dados!$F$263:$F$508,Tab_Dados!$C$263:$C$508,I44)</f>
        <v>40</v>
      </c>
      <c r="K44" s="216">
        <f>SUMIFS(Tab_Dados!$V$263:$V$508,Tab_Dados!$C$263:$C$508,I44)</f>
        <v>40</v>
      </c>
      <c r="L44" s="209">
        <f>SUMIFS(Tab_Dados!$AL$263:$AL$508,Tab_Dados!$C$263:$C$508,I44)</f>
        <v>980</v>
      </c>
      <c r="N44" s="207">
        <v>35</v>
      </c>
      <c r="O44" s="208" t="s">
        <v>453</v>
      </c>
      <c r="P44" s="216">
        <f>SUMIFS(Tab_Dados!$H$263:$H$508,Tab_Dados!$C$263:$C$508,O44)</f>
        <v>15</v>
      </c>
      <c r="Q44" s="216">
        <f>SUMIFS(Tab_Dados!$X$263:$X$508,Tab_Dados!$C$263:$C$508,O44)</f>
        <v>15</v>
      </c>
      <c r="R44" s="209">
        <f>SUMIFS(Tab_Dados!$AN$263:$AN$508,Tab_Dados!$C$263:$C$508,O44)</f>
        <v>35</v>
      </c>
      <c r="T44" s="207">
        <v>35</v>
      </c>
      <c r="U44" s="208" t="s">
        <v>13</v>
      </c>
      <c r="V44" s="216">
        <f>SUMIFS(Tab_Dados!$I$263:$I$508,Tab_Dados!$C$263:$C$508,U44)</f>
        <v>1</v>
      </c>
      <c r="W44" s="216">
        <f>SUMIFS(Tab_Dados!$Y$263:$Y$508,Tab_Dados!$C$263:$C$508,U44)</f>
        <v>1</v>
      </c>
      <c r="X44" s="209">
        <f>SUMIFS(Tab_Dados!$AO$263:$AO$508,Tab_Dados!$C$263:$C$508,U44)</f>
        <v>9</v>
      </c>
      <c r="Z44" s="207">
        <v>35</v>
      </c>
      <c r="AA44" s="208" t="s">
        <v>313</v>
      </c>
      <c r="AB44" s="216">
        <f>SUMIFS(Tab_Dados!$K$263:$K$508,Tab_Dados!$C$263:$C$508,AA44)</f>
        <v>0</v>
      </c>
      <c r="AC44" s="216">
        <f>SUMIFS(Tab_Dados!$AA$263:$AA$508,Tab_Dados!$C$263:$C$508,AA44)</f>
        <v>0</v>
      </c>
      <c r="AD44" s="209">
        <f>SUMIFS(Tab_Dados!$AQ$263:$AQ$508,Tab_Dados!$C$263:$C$508,AA44)</f>
        <v>0</v>
      </c>
      <c r="AF44" s="207">
        <v>35</v>
      </c>
      <c r="AG44" s="208" t="s">
        <v>397</v>
      </c>
      <c r="AH44" s="216">
        <f>SUMIFS(Tab_Dados!$L$263:$L$508,Tab_Dados!$C$263:$C$508,AG44)</f>
        <v>40</v>
      </c>
      <c r="AI44" s="216">
        <f>SUMIFS(Tab_Dados!$AB$263:$AB$508,Tab_Dados!$C$263:$C$508,AG44)</f>
        <v>40</v>
      </c>
      <c r="AJ44" s="209">
        <f>SUMIFS(Tab_Dados!$AR$263:$AR$508,Tab_Dados!$C$263:$C$508,AG44)</f>
        <v>750</v>
      </c>
      <c r="AL44" s="207">
        <v>35</v>
      </c>
      <c r="AM44" s="208" t="s">
        <v>303</v>
      </c>
      <c r="AN44" s="216">
        <f>SUMIFS(Tab_Dados!$M$263:$M$508,Tab_Dados!$C$263:$C$508,AM44)</f>
        <v>0</v>
      </c>
      <c r="AO44" s="216">
        <f>SUMIFS(Tab_Dados!$AC$263:$AC$508,Tab_Dados!$C$263:$C$508,AM44)</f>
        <v>0</v>
      </c>
      <c r="AP44" s="209">
        <f>SUMIFS(Tab_Dados!$AS$263:$AS$508,Tab_Dados!$C$263:$C$508,AM44)</f>
        <v>0</v>
      </c>
      <c r="AR44" s="207">
        <v>35</v>
      </c>
      <c r="AS44" s="208" t="s">
        <v>314</v>
      </c>
      <c r="AT44" s="216">
        <f>SUMIFS(Tab_Dados!$N$263:$N$508,Tab_Dados!$C$263:$C$508,AS44)</f>
        <v>0</v>
      </c>
      <c r="AU44" s="216">
        <f>SUMIFS(Tab_Dados!$AD$263:$AD$508,Tab_Dados!$C$263:$C$508,AS44)</f>
        <v>0</v>
      </c>
      <c r="AV44" s="209">
        <f>SUMIFS(Tab_Dados!$AT$263:$AT$508,Tab_Dados!$C$263:$C$508,AS44)</f>
        <v>0</v>
      </c>
      <c r="AX44" s="207">
        <v>35</v>
      </c>
      <c r="AY44" s="208" t="s">
        <v>313</v>
      </c>
      <c r="AZ44" s="216">
        <f>SUMIFS(Tab_Dados!$O$263:$O$508,Tab_Dados!$C$263:$C$508,AY44)</f>
        <v>0</v>
      </c>
      <c r="BA44" s="216">
        <f>SUMIFS(Tab_Dados!$AE$263:$AE$508,Tab_Dados!$C$263:$C$508,AY44)</f>
        <v>0</v>
      </c>
      <c r="BB44" s="209">
        <f>SUMIFS(Tab_Dados!$AU$263:$AU$508,Tab_Dados!$C$263:$C$508,AY44)</f>
        <v>0</v>
      </c>
      <c r="BD44" s="207">
        <v>35</v>
      </c>
      <c r="BE44" s="208" t="s">
        <v>308</v>
      </c>
      <c r="BF44" s="216">
        <f>SUMIFS(Tab_Dados!$P$263:$P$508,Tab_Dados!$C$263:$C$508,BE44)</f>
        <v>0</v>
      </c>
      <c r="BG44" s="216">
        <f>SUMIFS(Tab_Dados!$AF$263:$AF$508,Tab_Dados!$C$263:$C$508,BE44)</f>
        <v>0</v>
      </c>
      <c r="BH44" s="209">
        <f>SUMIFS(Tab_Dados!$AV$263:$AV$508,Tab_Dados!$C$263:$C$508,BE44)</f>
        <v>0</v>
      </c>
      <c r="BJ44" s="207">
        <v>35</v>
      </c>
      <c r="BK44" s="208" t="s">
        <v>299</v>
      </c>
      <c r="BL44" s="216">
        <f>SUMIFS(Tab_Dados!$R$263:$R$508,Tab_Dados!$C$263:$C$508,BK44)</f>
        <v>0</v>
      </c>
      <c r="BM44" s="216">
        <f>SUMIFS(Tab_Dados!$AH$263:$AH$508,Tab_Dados!$C$263:$C$508,BK44)</f>
        <v>0</v>
      </c>
      <c r="BN44" s="209">
        <f>SUMIFS(Tab_Dados!$AX$263:$AX$508,Tab_Dados!$C$263:$C$508,BK44)</f>
        <v>0</v>
      </c>
      <c r="BP44" s="207">
        <v>35</v>
      </c>
      <c r="BQ44" s="208" t="s">
        <v>293</v>
      </c>
      <c r="BR44" s="216">
        <f>SUMIFS(Tab_Dados!$S$263:$S$508,Tab_Dados!$C$263:$C$508,BQ44)</f>
        <v>0</v>
      </c>
      <c r="BS44" s="216">
        <f>SUMIFS(Tab_Dados!$AI$263:$AI$508,Tab_Dados!$C$263:$C$508,BQ44)</f>
        <v>0</v>
      </c>
      <c r="BT44" s="209">
        <f>SUMIFS(Tab_Dados!$AY$263:$AY$508,Tab_Dados!$C$263:$C$508,BQ44)</f>
        <v>0</v>
      </c>
      <c r="BV44" s="207">
        <v>35</v>
      </c>
      <c r="BW44" s="208" t="s">
        <v>306</v>
      </c>
      <c r="BX44" s="216">
        <f>SUMIFS(Tab_Dados!$T$263:$T$508,Tab_Dados!$C$263:$C$508,BW44)</f>
        <v>0</v>
      </c>
      <c r="BY44" s="216">
        <f>SUMIFS(Tab_Dados!$AJ$263:$AJ$508,Tab_Dados!$C$263:$C$508,BW44)</f>
        <v>0</v>
      </c>
      <c r="BZ44" s="209">
        <f>SUMIFS(Tab_Dados!$AZ$263:$AZ$508,Tab_Dados!$C$263:$C$508,BW44)</f>
        <v>0</v>
      </c>
      <c r="CB44" s="207">
        <v>35</v>
      </c>
      <c r="CC44" s="208" t="s">
        <v>318</v>
      </c>
      <c r="CD44" s="208"/>
      <c r="CE44" s="208"/>
      <c r="CF44" s="209"/>
    </row>
    <row r="45" spans="1:84" x14ac:dyDescent="0.2">
      <c r="A45" s="214"/>
      <c r="B45" s="207">
        <v>36</v>
      </c>
      <c r="C45" s="208" t="s">
        <v>317</v>
      </c>
      <c r="D45" s="216">
        <f>SUMIFS(Tab_Dados!$E$263:$E$508,Tab_Dados!$C$263:$C$508,C45)</f>
        <v>0</v>
      </c>
      <c r="E45" s="216">
        <f>SUMIFS(Tab_Dados!$U$263:$U$508,Tab_Dados!$C$263:$C$508,C45)</f>
        <v>0</v>
      </c>
      <c r="F45" s="209">
        <f>SUMIFS(Tab_Dados!$AK$263:$AK$508,Tab_Dados!$C$263:$C$508,C45)</f>
        <v>0</v>
      </c>
      <c r="G45" s="203"/>
      <c r="H45" s="207">
        <v>36</v>
      </c>
      <c r="I45" s="208" t="s">
        <v>312</v>
      </c>
      <c r="J45" s="216">
        <f>SUMIFS(Tab_Dados!$F$263:$F$508,Tab_Dados!$C$263:$C$508,I45)</f>
        <v>60</v>
      </c>
      <c r="K45" s="216">
        <f>SUMIFS(Tab_Dados!$V$263:$V$508,Tab_Dados!$C$263:$C$508,I45)</f>
        <v>60</v>
      </c>
      <c r="L45" s="209">
        <f>SUMIFS(Tab_Dados!$AL$263:$AL$508,Tab_Dados!$C$263:$C$508,I45)</f>
        <v>900</v>
      </c>
      <c r="N45" s="207">
        <v>36</v>
      </c>
      <c r="O45" s="208" t="s">
        <v>454</v>
      </c>
      <c r="P45" s="216">
        <f>SUMIFS(Tab_Dados!$H$263:$H$508,Tab_Dados!$C$263:$C$508,O45)</f>
        <v>50</v>
      </c>
      <c r="Q45" s="216">
        <f>SUMIFS(Tab_Dados!$X$263:$X$508,Tab_Dados!$C$263:$C$508,O45)</f>
        <v>50</v>
      </c>
      <c r="R45" s="209">
        <f>SUMIFS(Tab_Dados!$AN$263:$AN$508,Tab_Dados!$C$263:$C$508,O45)</f>
        <v>35</v>
      </c>
      <c r="T45" s="207">
        <v>36</v>
      </c>
      <c r="U45" s="208" t="s">
        <v>285</v>
      </c>
      <c r="V45" s="216">
        <f>SUMIFS(Tab_Dados!$I$263:$I$508,Tab_Dados!$C$263:$C$508,U45)</f>
        <v>0</v>
      </c>
      <c r="W45" s="216">
        <f>SUMIFS(Tab_Dados!$Y$263:$Y$508,Tab_Dados!$C$263:$C$508,U45)</f>
        <v>0</v>
      </c>
      <c r="X45" s="209">
        <f>SUMIFS(Tab_Dados!$AO$263:$AO$508,Tab_Dados!$C$263:$C$508,U45)</f>
        <v>0</v>
      </c>
      <c r="Z45" s="207">
        <v>36</v>
      </c>
      <c r="AA45" s="208" t="s">
        <v>314</v>
      </c>
      <c r="AB45" s="216">
        <f>SUMIFS(Tab_Dados!$K$263:$K$508,Tab_Dados!$C$263:$C$508,AA45)</f>
        <v>0</v>
      </c>
      <c r="AC45" s="216">
        <f>SUMIFS(Tab_Dados!$AA$263:$AA$508,Tab_Dados!$C$263:$C$508,AA45)</f>
        <v>0</v>
      </c>
      <c r="AD45" s="209">
        <f>SUMIFS(Tab_Dados!$AQ$263:$AQ$508,Tab_Dados!$C$263:$C$508,AA45)</f>
        <v>0</v>
      </c>
      <c r="AF45" s="207">
        <v>36</v>
      </c>
      <c r="AG45" s="208" t="s">
        <v>320</v>
      </c>
      <c r="AH45" s="216">
        <f>SUMIFS(Tab_Dados!$L$263:$L$508,Tab_Dados!$C$263:$C$508,AG45)</f>
        <v>20</v>
      </c>
      <c r="AI45" s="216">
        <f>SUMIFS(Tab_Dados!$AB$263:$AB$508,Tab_Dados!$C$263:$C$508,AG45)</f>
        <v>20</v>
      </c>
      <c r="AJ45" s="209">
        <f>SUMIFS(Tab_Dados!$AR$263:$AR$508,Tab_Dados!$C$263:$C$508,AG45)</f>
        <v>600</v>
      </c>
      <c r="AL45" s="207">
        <v>36</v>
      </c>
      <c r="AM45" s="208" t="s">
        <v>304</v>
      </c>
      <c r="AN45" s="216">
        <f>SUMIFS(Tab_Dados!$M$263:$M$508,Tab_Dados!$C$263:$C$508,AM45)</f>
        <v>0</v>
      </c>
      <c r="AO45" s="216">
        <f>SUMIFS(Tab_Dados!$AC$263:$AC$508,Tab_Dados!$C$263:$C$508,AM45)</f>
        <v>0</v>
      </c>
      <c r="AP45" s="209">
        <f>SUMIFS(Tab_Dados!$AS$263:$AS$508,Tab_Dados!$C$263:$C$508,AM45)</f>
        <v>0</v>
      </c>
      <c r="AR45" s="207">
        <v>36</v>
      </c>
      <c r="AS45" s="208" t="s">
        <v>315</v>
      </c>
      <c r="AT45" s="216">
        <f>SUMIFS(Tab_Dados!$N$263:$N$508,Tab_Dados!$C$263:$C$508,AS45)</f>
        <v>0</v>
      </c>
      <c r="AU45" s="216">
        <f>SUMIFS(Tab_Dados!$AD$263:$AD$508,Tab_Dados!$C$263:$C$508,AS45)</f>
        <v>0</v>
      </c>
      <c r="AV45" s="209">
        <f>SUMIFS(Tab_Dados!$AT$263:$AT$508,Tab_Dados!$C$263:$C$508,AS45)</f>
        <v>0</v>
      </c>
      <c r="AX45" s="207">
        <v>36</v>
      </c>
      <c r="AY45" s="208" t="s">
        <v>314</v>
      </c>
      <c r="AZ45" s="216">
        <f>SUMIFS(Tab_Dados!$O$263:$O$508,Tab_Dados!$C$263:$C$508,AY45)</f>
        <v>0</v>
      </c>
      <c r="BA45" s="216">
        <f>SUMIFS(Tab_Dados!$AE$263:$AE$508,Tab_Dados!$C$263:$C$508,AY45)</f>
        <v>0</v>
      </c>
      <c r="BB45" s="209">
        <f>SUMIFS(Tab_Dados!$AU$263:$AU$508,Tab_Dados!$C$263:$C$508,AY45)</f>
        <v>0</v>
      </c>
      <c r="BD45" s="207">
        <v>36</v>
      </c>
      <c r="BE45" s="208" t="s">
        <v>309</v>
      </c>
      <c r="BF45" s="216">
        <f>SUMIFS(Tab_Dados!$P$263:$P$508,Tab_Dados!$C$263:$C$508,BE45)</f>
        <v>0</v>
      </c>
      <c r="BG45" s="216">
        <f>SUMIFS(Tab_Dados!$AF$263:$AF$508,Tab_Dados!$C$263:$C$508,BE45)</f>
        <v>0</v>
      </c>
      <c r="BH45" s="209">
        <f>SUMIFS(Tab_Dados!$AV$263:$AV$508,Tab_Dados!$C$263:$C$508,BE45)</f>
        <v>0</v>
      </c>
      <c r="BJ45" s="207">
        <v>36</v>
      </c>
      <c r="BK45" s="208" t="s">
        <v>300</v>
      </c>
      <c r="BL45" s="216">
        <f>SUMIFS(Tab_Dados!$R$263:$R$508,Tab_Dados!$C$263:$C$508,BK45)</f>
        <v>0</v>
      </c>
      <c r="BM45" s="216">
        <f>SUMIFS(Tab_Dados!$AH$263:$AH$508,Tab_Dados!$C$263:$C$508,BK45)</f>
        <v>0</v>
      </c>
      <c r="BN45" s="209">
        <f>SUMIFS(Tab_Dados!$AX$263:$AX$508,Tab_Dados!$C$263:$C$508,BK45)</f>
        <v>0</v>
      </c>
      <c r="BP45" s="207">
        <v>36</v>
      </c>
      <c r="BQ45" s="208" t="s">
        <v>294</v>
      </c>
      <c r="BR45" s="216">
        <f>SUMIFS(Tab_Dados!$S$263:$S$508,Tab_Dados!$C$263:$C$508,BQ45)</f>
        <v>0</v>
      </c>
      <c r="BS45" s="216">
        <f>SUMIFS(Tab_Dados!$AI$263:$AI$508,Tab_Dados!$C$263:$C$508,BQ45)</f>
        <v>0</v>
      </c>
      <c r="BT45" s="209">
        <f>SUMIFS(Tab_Dados!$AY$263:$AY$508,Tab_Dados!$C$263:$C$508,BQ45)</f>
        <v>0</v>
      </c>
      <c r="BV45" s="207">
        <v>36</v>
      </c>
      <c r="BW45" s="208" t="s">
        <v>308</v>
      </c>
      <c r="BX45" s="216">
        <f>SUMIFS(Tab_Dados!$T$263:$T$508,Tab_Dados!$C$263:$C$508,BW45)</f>
        <v>0</v>
      </c>
      <c r="BY45" s="216">
        <f>SUMIFS(Tab_Dados!$AJ$263:$AJ$508,Tab_Dados!$C$263:$C$508,BW45)</f>
        <v>0</v>
      </c>
      <c r="BZ45" s="209">
        <f>SUMIFS(Tab_Dados!$AZ$263:$AZ$508,Tab_Dados!$C$263:$C$508,BW45)</f>
        <v>0</v>
      </c>
      <c r="CB45" s="207">
        <v>36</v>
      </c>
      <c r="CC45" s="208" t="s">
        <v>319</v>
      </c>
      <c r="CD45" s="208"/>
      <c r="CE45" s="208"/>
      <c r="CF45" s="209"/>
    </row>
    <row r="46" spans="1:84" x14ac:dyDescent="0.2">
      <c r="A46" s="214"/>
      <c r="B46" s="207">
        <v>37</v>
      </c>
      <c r="C46" s="208" t="s">
        <v>318</v>
      </c>
      <c r="D46" s="216">
        <f>SUMIFS(Tab_Dados!$E$263:$E$508,Tab_Dados!$C$263:$C$508,C46)</f>
        <v>0</v>
      </c>
      <c r="E46" s="216">
        <f>SUMIFS(Tab_Dados!$U$263:$U$508,Tab_Dados!$C$263:$C$508,C46)</f>
        <v>0</v>
      </c>
      <c r="F46" s="209">
        <f>SUMIFS(Tab_Dados!$AK$263:$AK$508,Tab_Dados!$C$263:$C$508,C46)</f>
        <v>0</v>
      </c>
      <c r="G46" s="203"/>
      <c r="H46" s="207">
        <v>37</v>
      </c>
      <c r="I46" s="208" t="s">
        <v>316</v>
      </c>
      <c r="J46" s="216">
        <f>SUMIFS(Tab_Dados!$F$263:$F$508,Tab_Dados!$C$263:$C$508,I46)</f>
        <v>90</v>
      </c>
      <c r="K46" s="216">
        <f>SUMIFS(Tab_Dados!$V$263:$V$508,Tab_Dados!$C$263:$C$508,I46)</f>
        <v>90</v>
      </c>
      <c r="L46" s="209">
        <f>SUMIFS(Tab_Dados!$AL$263:$AL$508,Tab_Dados!$C$263:$C$508,I46)</f>
        <v>900</v>
      </c>
      <c r="N46" s="207">
        <v>37</v>
      </c>
      <c r="O46" s="208" t="s">
        <v>294</v>
      </c>
      <c r="P46" s="216">
        <f>SUMIFS(Tab_Dados!$H$263:$H$508,Tab_Dados!$C$263:$C$508,O46)</f>
        <v>40</v>
      </c>
      <c r="Q46" s="216">
        <f>SUMIFS(Tab_Dados!$X$263:$X$508,Tab_Dados!$C$263:$C$508,O46)</f>
        <v>40</v>
      </c>
      <c r="R46" s="209">
        <f>SUMIFS(Tab_Dados!$AN$263:$AN$508,Tab_Dados!$C$263:$C$508,O46)</f>
        <v>32</v>
      </c>
      <c r="T46" s="207">
        <v>37</v>
      </c>
      <c r="U46" s="208" t="s">
        <v>286</v>
      </c>
      <c r="V46" s="216">
        <f>SUMIFS(Tab_Dados!$I$263:$I$508,Tab_Dados!$C$263:$C$508,U46)</f>
        <v>0</v>
      </c>
      <c r="W46" s="216">
        <f>SUMIFS(Tab_Dados!$Y$263:$Y$508,Tab_Dados!$C$263:$C$508,U46)</f>
        <v>0</v>
      </c>
      <c r="X46" s="209">
        <f>SUMIFS(Tab_Dados!$AO$263:$AO$508,Tab_Dados!$C$263:$C$508,U46)</f>
        <v>0</v>
      </c>
      <c r="Z46" s="207">
        <v>37</v>
      </c>
      <c r="AA46" s="208" t="s">
        <v>315</v>
      </c>
      <c r="AB46" s="216">
        <f>SUMIFS(Tab_Dados!$K$263:$K$508,Tab_Dados!$C$263:$C$508,AA46)</f>
        <v>0</v>
      </c>
      <c r="AC46" s="216">
        <f>SUMIFS(Tab_Dados!$AA$263:$AA$508,Tab_Dados!$C$263:$C$508,AA46)</f>
        <v>0</v>
      </c>
      <c r="AD46" s="209">
        <f>SUMIFS(Tab_Dados!$AQ$263:$AQ$508,Tab_Dados!$C$263:$C$508,AA46)</f>
        <v>0</v>
      </c>
      <c r="AF46" s="207">
        <v>37</v>
      </c>
      <c r="AG46" s="208" t="s">
        <v>498</v>
      </c>
      <c r="AH46" s="216">
        <f>SUMIFS(Tab_Dados!$L$263:$L$508,Tab_Dados!$C$263:$C$508,AG46)</f>
        <v>30</v>
      </c>
      <c r="AI46" s="216">
        <f>SUMIFS(Tab_Dados!$AB$263:$AB$508,Tab_Dados!$C$263:$C$508,AG46)</f>
        <v>30</v>
      </c>
      <c r="AJ46" s="209">
        <f>SUMIFS(Tab_Dados!$AR$263:$AR$508,Tab_Dados!$C$263:$C$508,AG46)</f>
        <v>600</v>
      </c>
      <c r="AL46" s="207">
        <v>37</v>
      </c>
      <c r="AM46" s="208" t="s">
        <v>305</v>
      </c>
      <c r="AN46" s="216">
        <f>SUMIFS(Tab_Dados!$M$263:$M$508,Tab_Dados!$C$263:$C$508,AM46)</f>
        <v>0</v>
      </c>
      <c r="AO46" s="216">
        <f>SUMIFS(Tab_Dados!$AC$263:$AC$508,Tab_Dados!$C$263:$C$508,AM46)</f>
        <v>0</v>
      </c>
      <c r="AP46" s="209">
        <f>SUMIFS(Tab_Dados!$AS$263:$AS$508,Tab_Dados!$C$263:$C$508,AM46)</f>
        <v>0</v>
      </c>
      <c r="AR46" s="207">
        <v>37</v>
      </c>
      <c r="AS46" s="208" t="s">
        <v>316</v>
      </c>
      <c r="AT46" s="216">
        <f>SUMIFS(Tab_Dados!$N$263:$N$508,Tab_Dados!$C$263:$C$508,AS46)</f>
        <v>0</v>
      </c>
      <c r="AU46" s="216">
        <f>SUMIFS(Tab_Dados!$AD$263:$AD$508,Tab_Dados!$C$263:$C$508,AS46)</f>
        <v>0</v>
      </c>
      <c r="AV46" s="209">
        <f>SUMIFS(Tab_Dados!$AT$263:$AT$508,Tab_Dados!$C$263:$C$508,AS46)</f>
        <v>0</v>
      </c>
      <c r="AX46" s="207">
        <v>37</v>
      </c>
      <c r="AY46" s="208" t="s">
        <v>315</v>
      </c>
      <c r="AZ46" s="216">
        <f>SUMIFS(Tab_Dados!$O$263:$O$508,Tab_Dados!$C$263:$C$508,AY46)</f>
        <v>0</v>
      </c>
      <c r="BA46" s="216">
        <f>SUMIFS(Tab_Dados!$AE$263:$AE$508,Tab_Dados!$C$263:$C$508,AY46)</f>
        <v>0</v>
      </c>
      <c r="BB46" s="209">
        <f>SUMIFS(Tab_Dados!$AU$263:$AU$508,Tab_Dados!$C$263:$C$508,AY46)</f>
        <v>0</v>
      </c>
      <c r="BD46" s="207">
        <v>37</v>
      </c>
      <c r="BE46" s="208" t="s">
        <v>310</v>
      </c>
      <c r="BF46" s="216">
        <f>SUMIFS(Tab_Dados!$P$263:$P$508,Tab_Dados!$C$263:$C$508,BE46)</f>
        <v>0</v>
      </c>
      <c r="BG46" s="216">
        <f>SUMIFS(Tab_Dados!$AF$263:$AF$508,Tab_Dados!$C$263:$C$508,BE46)</f>
        <v>0</v>
      </c>
      <c r="BH46" s="209">
        <f>SUMIFS(Tab_Dados!$AV$263:$AV$508,Tab_Dados!$C$263:$C$508,BE46)</f>
        <v>0</v>
      </c>
      <c r="BJ46" s="207">
        <v>37</v>
      </c>
      <c r="BK46" s="208" t="s">
        <v>301</v>
      </c>
      <c r="BL46" s="216">
        <f>SUMIFS(Tab_Dados!$R$263:$R$508,Tab_Dados!$C$263:$C$508,BK46)</f>
        <v>0</v>
      </c>
      <c r="BM46" s="216">
        <f>SUMIFS(Tab_Dados!$AH$263:$AH$508,Tab_Dados!$C$263:$C$508,BK46)</f>
        <v>0</v>
      </c>
      <c r="BN46" s="209">
        <f>SUMIFS(Tab_Dados!$AX$263:$AX$508,Tab_Dados!$C$263:$C$508,BK46)</f>
        <v>0</v>
      </c>
      <c r="BP46" s="207">
        <v>37</v>
      </c>
      <c r="BQ46" s="208" t="s">
        <v>295</v>
      </c>
      <c r="BR46" s="216">
        <f>SUMIFS(Tab_Dados!$S$263:$S$508,Tab_Dados!$C$263:$C$508,BQ46)</f>
        <v>0</v>
      </c>
      <c r="BS46" s="216">
        <f>SUMIFS(Tab_Dados!$AI$263:$AI$508,Tab_Dados!$C$263:$C$508,BQ46)</f>
        <v>0</v>
      </c>
      <c r="BT46" s="209">
        <f>SUMIFS(Tab_Dados!$AY$263:$AY$508,Tab_Dados!$C$263:$C$508,BQ46)</f>
        <v>0</v>
      </c>
      <c r="BV46" s="207">
        <v>37</v>
      </c>
      <c r="BW46" s="208" t="s">
        <v>309</v>
      </c>
      <c r="BX46" s="216">
        <f>SUMIFS(Tab_Dados!$T$263:$T$508,Tab_Dados!$C$263:$C$508,BW46)</f>
        <v>0</v>
      </c>
      <c r="BY46" s="216">
        <f>SUMIFS(Tab_Dados!$AJ$263:$AJ$508,Tab_Dados!$C$263:$C$508,BW46)</f>
        <v>0</v>
      </c>
      <c r="BZ46" s="209">
        <f>SUMIFS(Tab_Dados!$AZ$263:$AZ$508,Tab_Dados!$C$263:$C$508,BW46)</f>
        <v>0</v>
      </c>
      <c r="CB46" s="207">
        <v>37</v>
      </c>
      <c r="CC46" s="208" t="s">
        <v>320</v>
      </c>
      <c r="CD46" s="208"/>
      <c r="CE46" s="208"/>
      <c r="CF46" s="209"/>
    </row>
    <row r="47" spans="1:84" x14ac:dyDescent="0.2">
      <c r="A47" s="214"/>
      <c r="B47" s="207">
        <v>38</v>
      </c>
      <c r="C47" s="208" t="s">
        <v>319</v>
      </c>
      <c r="D47" s="216">
        <f>SUMIFS(Tab_Dados!$E$263:$E$508,Tab_Dados!$C$263:$C$508,C47)</f>
        <v>0</v>
      </c>
      <c r="E47" s="216">
        <f>SUMIFS(Tab_Dados!$U$263:$U$508,Tab_Dados!$C$263:$C$508,C47)</f>
        <v>0</v>
      </c>
      <c r="F47" s="209">
        <f>SUMIFS(Tab_Dados!$AK$263:$AK$508,Tab_Dados!$C$263:$C$508,C47)</f>
        <v>0</v>
      </c>
      <c r="G47" s="203"/>
      <c r="H47" s="207">
        <v>38</v>
      </c>
      <c r="I47" s="208" t="s">
        <v>320</v>
      </c>
      <c r="J47" s="216">
        <f>SUMIFS(Tab_Dados!$F$263:$F$508,Tab_Dados!$C$263:$C$508,I47)</f>
        <v>50</v>
      </c>
      <c r="K47" s="216">
        <f>SUMIFS(Tab_Dados!$V$263:$V$508,Tab_Dados!$C$263:$C$508,I47)</f>
        <v>50</v>
      </c>
      <c r="L47" s="209">
        <f>SUMIFS(Tab_Dados!$AL$263:$AL$508,Tab_Dados!$C$263:$C$508,I47)</f>
        <v>900</v>
      </c>
      <c r="N47" s="207">
        <v>38</v>
      </c>
      <c r="O47" s="208" t="s">
        <v>307</v>
      </c>
      <c r="P47" s="216">
        <f>SUMIFS(Tab_Dados!$H$263:$H$508,Tab_Dados!$C$263:$C$508,O47)</f>
        <v>20</v>
      </c>
      <c r="Q47" s="216">
        <f>SUMIFS(Tab_Dados!$X$263:$X$508,Tab_Dados!$C$263:$C$508,O47)</f>
        <v>20</v>
      </c>
      <c r="R47" s="209">
        <f>SUMIFS(Tab_Dados!$AN$263:$AN$508,Tab_Dados!$C$263:$C$508,O47)</f>
        <v>30</v>
      </c>
      <c r="T47" s="207">
        <v>38</v>
      </c>
      <c r="U47" s="208" t="s">
        <v>287</v>
      </c>
      <c r="V47" s="216">
        <f>SUMIFS(Tab_Dados!$I$263:$I$508,Tab_Dados!$C$263:$C$508,U47)</f>
        <v>0</v>
      </c>
      <c r="W47" s="216">
        <f>SUMIFS(Tab_Dados!$Y$263:$Y$508,Tab_Dados!$C$263:$C$508,U47)</f>
        <v>0</v>
      </c>
      <c r="X47" s="209">
        <f>SUMIFS(Tab_Dados!$AO$263:$AO$508,Tab_Dados!$C$263:$C$508,U47)</f>
        <v>0</v>
      </c>
      <c r="Z47" s="207">
        <v>38</v>
      </c>
      <c r="AA47" s="208" t="s">
        <v>316</v>
      </c>
      <c r="AB47" s="216">
        <f>SUMIFS(Tab_Dados!$K$263:$K$508,Tab_Dados!$C$263:$C$508,AA47)</f>
        <v>0</v>
      </c>
      <c r="AC47" s="216">
        <f>SUMIFS(Tab_Dados!$AA$263:$AA$508,Tab_Dados!$C$263:$C$508,AA47)</f>
        <v>0</v>
      </c>
      <c r="AD47" s="209">
        <f>SUMIFS(Tab_Dados!$AQ$263:$AQ$508,Tab_Dados!$C$263:$C$508,AA47)</f>
        <v>0</v>
      </c>
      <c r="AF47" s="207">
        <v>38</v>
      </c>
      <c r="AG47" s="208" t="s">
        <v>354</v>
      </c>
      <c r="AH47" s="216">
        <f>SUMIFS(Tab_Dados!$L$263:$L$508,Tab_Dados!$C$263:$C$508,AG47)</f>
        <v>19</v>
      </c>
      <c r="AI47" s="216">
        <f>SUMIFS(Tab_Dados!$AB$263:$AB$508,Tab_Dados!$C$263:$C$508,AG47)</f>
        <v>19</v>
      </c>
      <c r="AJ47" s="209">
        <f>SUMIFS(Tab_Dados!$AR$263:$AR$508,Tab_Dados!$C$263:$C$508,AG47)</f>
        <v>585</v>
      </c>
      <c r="AL47" s="207">
        <v>38</v>
      </c>
      <c r="AM47" s="208" t="s">
        <v>306</v>
      </c>
      <c r="AN47" s="216">
        <f>SUMIFS(Tab_Dados!$M$263:$M$508,Tab_Dados!$C$263:$C$508,AM47)</f>
        <v>0</v>
      </c>
      <c r="AO47" s="216">
        <f>SUMIFS(Tab_Dados!$AC$263:$AC$508,Tab_Dados!$C$263:$C$508,AM47)</f>
        <v>0</v>
      </c>
      <c r="AP47" s="209">
        <f>SUMIFS(Tab_Dados!$AS$263:$AS$508,Tab_Dados!$C$263:$C$508,AM47)</f>
        <v>0</v>
      </c>
      <c r="AR47" s="207">
        <v>38</v>
      </c>
      <c r="AS47" s="208" t="s">
        <v>317</v>
      </c>
      <c r="AT47" s="216">
        <f>SUMIFS(Tab_Dados!$N$263:$N$508,Tab_Dados!$C$263:$C$508,AS47)</f>
        <v>0</v>
      </c>
      <c r="AU47" s="216">
        <f>SUMIFS(Tab_Dados!$AD$263:$AD$508,Tab_Dados!$C$263:$C$508,AS47)</f>
        <v>0</v>
      </c>
      <c r="AV47" s="209">
        <f>SUMIFS(Tab_Dados!$AT$263:$AT$508,Tab_Dados!$C$263:$C$508,AS47)</f>
        <v>0</v>
      </c>
      <c r="AX47" s="207">
        <v>38</v>
      </c>
      <c r="AY47" s="208" t="s">
        <v>316</v>
      </c>
      <c r="AZ47" s="216">
        <f>SUMIFS(Tab_Dados!$O$263:$O$508,Tab_Dados!$C$263:$C$508,AY47)</f>
        <v>0</v>
      </c>
      <c r="BA47" s="216">
        <f>SUMIFS(Tab_Dados!$AE$263:$AE$508,Tab_Dados!$C$263:$C$508,AY47)</f>
        <v>0</v>
      </c>
      <c r="BB47" s="209">
        <f>SUMIFS(Tab_Dados!$AU$263:$AU$508,Tab_Dados!$C$263:$C$508,AY47)</f>
        <v>0</v>
      </c>
      <c r="BD47" s="207">
        <v>38</v>
      </c>
      <c r="BE47" s="208" t="s">
        <v>311</v>
      </c>
      <c r="BF47" s="216">
        <f>SUMIFS(Tab_Dados!$P$263:$P$508,Tab_Dados!$C$263:$C$508,BE47)</f>
        <v>0</v>
      </c>
      <c r="BG47" s="216">
        <f>SUMIFS(Tab_Dados!$AF$263:$AF$508,Tab_Dados!$C$263:$C$508,BE47)</f>
        <v>0</v>
      </c>
      <c r="BH47" s="209">
        <f>SUMIFS(Tab_Dados!$AV$263:$AV$508,Tab_Dados!$C$263:$C$508,BE47)</f>
        <v>0</v>
      </c>
      <c r="BJ47" s="207">
        <v>38</v>
      </c>
      <c r="BK47" s="208" t="s">
        <v>302</v>
      </c>
      <c r="BL47" s="216">
        <f>SUMIFS(Tab_Dados!$R$263:$R$508,Tab_Dados!$C$263:$C$508,BK47)</f>
        <v>0</v>
      </c>
      <c r="BM47" s="216">
        <f>SUMIFS(Tab_Dados!$AH$263:$AH$508,Tab_Dados!$C$263:$C$508,BK47)</f>
        <v>0</v>
      </c>
      <c r="BN47" s="209">
        <f>SUMIFS(Tab_Dados!$AX$263:$AX$508,Tab_Dados!$C$263:$C$508,BK47)</f>
        <v>0</v>
      </c>
      <c r="BP47" s="207">
        <v>38</v>
      </c>
      <c r="BQ47" s="208" t="s">
        <v>296</v>
      </c>
      <c r="BR47" s="216">
        <f>SUMIFS(Tab_Dados!$S$263:$S$508,Tab_Dados!$C$263:$C$508,BQ47)</f>
        <v>0</v>
      </c>
      <c r="BS47" s="216">
        <f>SUMIFS(Tab_Dados!$AI$263:$AI$508,Tab_Dados!$C$263:$C$508,BQ47)</f>
        <v>0</v>
      </c>
      <c r="BT47" s="209">
        <f>SUMIFS(Tab_Dados!$AY$263:$AY$508,Tab_Dados!$C$263:$C$508,BQ47)</f>
        <v>0</v>
      </c>
      <c r="BV47" s="207">
        <v>38</v>
      </c>
      <c r="BW47" s="208" t="s">
        <v>310</v>
      </c>
      <c r="BX47" s="216">
        <f>SUMIFS(Tab_Dados!$T$263:$T$508,Tab_Dados!$C$263:$C$508,BW47)</f>
        <v>0</v>
      </c>
      <c r="BY47" s="216">
        <f>SUMIFS(Tab_Dados!$AJ$263:$AJ$508,Tab_Dados!$C$263:$C$508,BW47)</f>
        <v>0</v>
      </c>
      <c r="BZ47" s="209">
        <f>SUMIFS(Tab_Dados!$AZ$263:$AZ$508,Tab_Dados!$C$263:$C$508,BW47)</f>
        <v>0</v>
      </c>
      <c r="CB47" s="207">
        <v>38</v>
      </c>
      <c r="CC47" s="208" t="s">
        <v>321</v>
      </c>
      <c r="CD47" s="208"/>
      <c r="CE47" s="208"/>
      <c r="CF47" s="209"/>
    </row>
    <row r="48" spans="1:84" x14ac:dyDescent="0.2">
      <c r="A48" s="214"/>
      <c r="B48" s="207">
        <v>39</v>
      </c>
      <c r="C48" s="208" t="s">
        <v>320</v>
      </c>
      <c r="D48" s="216">
        <f>SUMIFS(Tab_Dados!$E$263:$E$508,Tab_Dados!$C$263:$C$508,C48)</f>
        <v>0</v>
      </c>
      <c r="E48" s="216">
        <f>SUMIFS(Tab_Dados!$U$263:$U$508,Tab_Dados!$C$263:$C$508,C48)</f>
        <v>0</v>
      </c>
      <c r="F48" s="209">
        <f>SUMIFS(Tab_Dados!$AK$263:$AK$508,Tab_Dados!$C$263:$C$508,C48)</f>
        <v>0</v>
      </c>
      <c r="G48" s="203"/>
      <c r="H48" s="207">
        <v>39</v>
      </c>
      <c r="I48" s="208" t="s">
        <v>342</v>
      </c>
      <c r="J48" s="216">
        <f>SUMIFS(Tab_Dados!$F$263:$F$508,Tab_Dados!$C$263:$C$508,I48)</f>
        <v>50</v>
      </c>
      <c r="K48" s="216">
        <f>SUMIFS(Tab_Dados!$V$263:$V$508,Tab_Dados!$C$263:$C$508,I48)</f>
        <v>50</v>
      </c>
      <c r="L48" s="209">
        <f>SUMIFS(Tab_Dados!$AL$263:$AL$508,Tab_Dados!$C$263:$C$508,I48)</f>
        <v>880</v>
      </c>
      <c r="N48" s="207">
        <v>39</v>
      </c>
      <c r="O48" s="208" t="s">
        <v>466</v>
      </c>
      <c r="P48" s="216">
        <f>SUMIFS(Tab_Dados!$H$263:$H$508,Tab_Dados!$C$263:$C$508,O48)</f>
        <v>20</v>
      </c>
      <c r="Q48" s="216">
        <f>SUMIFS(Tab_Dados!$X$263:$X$508,Tab_Dados!$C$263:$C$508,O48)</f>
        <v>20</v>
      </c>
      <c r="R48" s="209">
        <f>SUMIFS(Tab_Dados!$AN$263:$AN$508,Tab_Dados!$C$263:$C$508,O48)</f>
        <v>30</v>
      </c>
      <c r="T48" s="207">
        <v>39</v>
      </c>
      <c r="U48" s="208" t="s">
        <v>288</v>
      </c>
      <c r="V48" s="216">
        <f>SUMIFS(Tab_Dados!$I$263:$I$508,Tab_Dados!$C$263:$C$508,U48)</f>
        <v>0</v>
      </c>
      <c r="W48" s="216">
        <f>SUMIFS(Tab_Dados!$Y$263:$Y$508,Tab_Dados!$C$263:$C$508,U48)</f>
        <v>0</v>
      </c>
      <c r="X48" s="209">
        <f>SUMIFS(Tab_Dados!$AO$263:$AO$508,Tab_Dados!$C$263:$C$508,U48)</f>
        <v>0</v>
      </c>
      <c r="Z48" s="207">
        <v>39</v>
      </c>
      <c r="AA48" s="208" t="s">
        <v>317</v>
      </c>
      <c r="AB48" s="216">
        <f>SUMIFS(Tab_Dados!$K$263:$K$508,Tab_Dados!$C$263:$C$508,AA48)</f>
        <v>0</v>
      </c>
      <c r="AC48" s="216">
        <f>SUMIFS(Tab_Dados!$AA$263:$AA$508,Tab_Dados!$C$263:$C$508,AA48)</f>
        <v>0</v>
      </c>
      <c r="AD48" s="209">
        <f>SUMIFS(Tab_Dados!$AQ$263:$AQ$508,Tab_Dados!$C$263:$C$508,AA48)</f>
        <v>0</v>
      </c>
      <c r="AF48" s="207">
        <v>39</v>
      </c>
      <c r="AG48" s="208" t="s">
        <v>315</v>
      </c>
      <c r="AH48" s="216">
        <f>SUMIFS(Tab_Dados!$L$263:$L$508,Tab_Dados!$C$263:$C$508,AG48)</f>
        <v>28</v>
      </c>
      <c r="AI48" s="216">
        <f>SUMIFS(Tab_Dados!$AB$263:$AB$508,Tab_Dados!$C$263:$C$508,AG48)</f>
        <v>28</v>
      </c>
      <c r="AJ48" s="209">
        <f>SUMIFS(Tab_Dados!$AR$263:$AR$508,Tab_Dados!$C$263:$C$508,AG48)</f>
        <v>560</v>
      </c>
      <c r="AL48" s="207">
        <v>39</v>
      </c>
      <c r="AM48" s="208" t="s">
        <v>307</v>
      </c>
      <c r="AN48" s="216">
        <f>SUMIFS(Tab_Dados!$M$263:$M$508,Tab_Dados!$C$263:$C$508,AM48)</f>
        <v>0</v>
      </c>
      <c r="AO48" s="216">
        <f>SUMIFS(Tab_Dados!$AC$263:$AC$508,Tab_Dados!$C$263:$C$508,AM48)</f>
        <v>0</v>
      </c>
      <c r="AP48" s="209">
        <f>SUMIFS(Tab_Dados!$AS$263:$AS$508,Tab_Dados!$C$263:$C$508,AM48)</f>
        <v>0</v>
      </c>
      <c r="AR48" s="207">
        <v>39</v>
      </c>
      <c r="AS48" s="208" t="s">
        <v>318</v>
      </c>
      <c r="AT48" s="216">
        <f>SUMIFS(Tab_Dados!$N$263:$N$508,Tab_Dados!$C$263:$C$508,AS48)</f>
        <v>0</v>
      </c>
      <c r="AU48" s="216">
        <f>SUMIFS(Tab_Dados!$AD$263:$AD$508,Tab_Dados!$C$263:$C$508,AS48)</f>
        <v>0</v>
      </c>
      <c r="AV48" s="209">
        <f>SUMIFS(Tab_Dados!$AT$263:$AT$508,Tab_Dados!$C$263:$C$508,AS48)</f>
        <v>0</v>
      </c>
      <c r="AX48" s="207">
        <v>39</v>
      </c>
      <c r="AY48" s="208" t="s">
        <v>317</v>
      </c>
      <c r="AZ48" s="216">
        <f>SUMIFS(Tab_Dados!$O$263:$O$508,Tab_Dados!$C$263:$C$508,AY48)</f>
        <v>0</v>
      </c>
      <c r="BA48" s="216">
        <f>SUMIFS(Tab_Dados!$AE$263:$AE$508,Tab_Dados!$C$263:$C$508,AY48)</f>
        <v>0</v>
      </c>
      <c r="BB48" s="209">
        <f>SUMIFS(Tab_Dados!$AU$263:$AU$508,Tab_Dados!$C$263:$C$508,AY48)</f>
        <v>0</v>
      </c>
      <c r="BD48" s="207">
        <v>39</v>
      </c>
      <c r="BE48" s="208" t="s">
        <v>312</v>
      </c>
      <c r="BF48" s="216">
        <f>SUMIFS(Tab_Dados!$P$263:$P$508,Tab_Dados!$C$263:$C$508,BE48)</f>
        <v>0</v>
      </c>
      <c r="BG48" s="216">
        <f>SUMIFS(Tab_Dados!$AF$263:$AF$508,Tab_Dados!$C$263:$C$508,BE48)</f>
        <v>0</v>
      </c>
      <c r="BH48" s="209">
        <f>SUMIFS(Tab_Dados!$AV$263:$AV$508,Tab_Dados!$C$263:$C$508,BE48)</f>
        <v>0</v>
      </c>
      <c r="BJ48" s="207">
        <v>39</v>
      </c>
      <c r="BK48" s="208" t="s">
        <v>303</v>
      </c>
      <c r="BL48" s="216">
        <f>SUMIFS(Tab_Dados!$R$263:$R$508,Tab_Dados!$C$263:$C$508,BK48)</f>
        <v>0</v>
      </c>
      <c r="BM48" s="216">
        <f>SUMIFS(Tab_Dados!$AH$263:$AH$508,Tab_Dados!$C$263:$C$508,BK48)</f>
        <v>0</v>
      </c>
      <c r="BN48" s="209">
        <f>SUMIFS(Tab_Dados!$AX$263:$AX$508,Tab_Dados!$C$263:$C$508,BK48)</f>
        <v>0</v>
      </c>
      <c r="BP48" s="207">
        <v>39</v>
      </c>
      <c r="BQ48" s="208" t="s">
        <v>297</v>
      </c>
      <c r="BR48" s="216">
        <f>SUMIFS(Tab_Dados!$S$263:$S$508,Tab_Dados!$C$263:$C$508,BQ48)</f>
        <v>0</v>
      </c>
      <c r="BS48" s="216">
        <f>SUMIFS(Tab_Dados!$AI$263:$AI$508,Tab_Dados!$C$263:$C$508,BQ48)</f>
        <v>0</v>
      </c>
      <c r="BT48" s="209">
        <f>SUMIFS(Tab_Dados!$AY$263:$AY$508,Tab_Dados!$C$263:$C$508,BQ48)</f>
        <v>0</v>
      </c>
      <c r="BV48" s="207">
        <v>39</v>
      </c>
      <c r="BW48" s="208" t="s">
        <v>311</v>
      </c>
      <c r="BX48" s="216">
        <f>SUMIFS(Tab_Dados!$T$263:$T$508,Tab_Dados!$C$263:$C$508,BW48)</f>
        <v>0</v>
      </c>
      <c r="BY48" s="216">
        <f>SUMIFS(Tab_Dados!$AJ$263:$AJ$508,Tab_Dados!$C$263:$C$508,BW48)</f>
        <v>0</v>
      </c>
      <c r="BZ48" s="209">
        <f>SUMIFS(Tab_Dados!$AZ$263:$AZ$508,Tab_Dados!$C$263:$C$508,BW48)</f>
        <v>0</v>
      </c>
      <c r="CB48" s="207">
        <v>39</v>
      </c>
      <c r="CC48" s="208" t="s">
        <v>322</v>
      </c>
      <c r="CD48" s="208"/>
      <c r="CE48" s="208"/>
      <c r="CF48" s="209"/>
    </row>
    <row r="49" spans="1:84" x14ac:dyDescent="0.2">
      <c r="A49" s="214"/>
      <c r="B49" s="207">
        <v>40</v>
      </c>
      <c r="C49" s="208" t="s">
        <v>321</v>
      </c>
      <c r="D49" s="216">
        <f>SUMIFS(Tab_Dados!$E$263:$E$508,Tab_Dados!$C$263:$C$508,C49)</f>
        <v>0</v>
      </c>
      <c r="E49" s="216">
        <f>SUMIFS(Tab_Dados!$U$263:$U$508,Tab_Dados!$C$263:$C$508,C49)</f>
        <v>0</v>
      </c>
      <c r="F49" s="209">
        <f>SUMIFS(Tab_Dados!$AK$263:$AK$508,Tab_Dados!$C$263:$C$508,C49)</f>
        <v>0</v>
      </c>
      <c r="G49" s="203"/>
      <c r="H49" s="207">
        <v>40</v>
      </c>
      <c r="I49" s="208" t="s">
        <v>357</v>
      </c>
      <c r="J49" s="216">
        <f>SUMIFS(Tab_Dados!$F$263:$F$508,Tab_Dados!$C$263:$C$508,I49)</f>
        <v>60</v>
      </c>
      <c r="K49" s="216">
        <f>SUMIFS(Tab_Dados!$V$263:$V$508,Tab_Dados!$C$263:$C$508,I49)</f>
        <v>60</v>
      </c>
      <c r="L49" s="209">
        <f>SUMIFS(Tab_Dados!$AL$263:$AL$508,Tab_Dados!$C$263:$C$508,I49)</f>
        <v>840</v>
      </c>
      <c r="N49" s="207">
        <v>40</v>
      </c>
      <c r="O49" s="208" t="s">
        <v>330</v>
      </c>
      <c r="P49" s="216">
        <f>SUMIFS(Tab_Dados!$H$263:$H$508,Tab_Dados!$C$263:$C$508,O49)</f>
        <v>10</v>
      </c>
      <c r="Q49" s="216">
        <f>SUMIFS(Tab_Dados!$X$263:$X$508,Tab_Dados!$C$263:$C$508,O49)</f>
        <v>10</v>
      </c>
      <c r="R49" s="209">
        <f>SUMIFS(Tab_Dados!$AN$263:$AN$508,Tab_Dados!$C$263:$C$508,O49)</f>
        <v>22</v>
      </c>
      <c r="T49" s="207">
        <v>40</v>
      </c>
      <c r="U49" s="208" t="s">
        <v>289</v>
      </c>
      <c r="V49" s="216">
        <f>SUMIFS(Tab_Dados!$I$263:$I$508,Tab_Dados!$C$263:$C$508,U49)</f>
        <v>0</v>
      </c>
      <c r="W49" s="216">
        <f>SUMIFS(Tab_Dados!$Y$263:$Y$508,Tab_Dados!$C$263:$C$508,U49)</f>
        <v>0</v>
      </c>
      <c r="X49" s="209">
        <f>SUMIFS(Tab_Dados!$AO$263:$AO$508,Tab_Dados!$C$263:$C$508,U49)</f>
        <v>0</v>
      </c>
      <c r="Z49" s="207">
        <v>40</v>
      </c>
      <c r="AA49" s="208" t="s">
        <v>318</v>
      </c>
      <c r="AB49" s="216">
        <f>SUMIFS(Tab_Dados!$K$263:$K$508,Tab_Dados!$C$263:$C$508,AA49)</f>
        <v>0</v>
      </c>
      <c r="AC49" s="216">
        <f>SUMIFS(Tab_Dados!$AA$263:$AA$508,Tab_Dados!$C$263:$C$508,AA49)</f>
        <v>0</v>
      </c>
      <c r="AD49" s="209">
        <f>SUMIFS(Tab_Dados!$AQ$263:$AQ$508,Tab_Dados!$C$263:$C$508,AA49)</f>
        <v>0</v>
      </c>
      <c r="AF49" s="207">
        <v>40</v>
      </c>
      <c r="AG49" s="208" t="s">
        <v>454</v>
      </c>
      <c r="AH49" s="216">
        <f>SUMIFS(Tab_Dados!$L$263:$L$508,Tab_Dados!$C$263:$C$508,AG49)</f>
        <v>70</v>
      </c>
      <c r="AI49" s="216">
        <f>SUMIFS(Tab_Dados!$AB$263:$AB$508,Tab_Dados!$C$263:$C$508,AG49)</f>
        <v>70</v>
      </c>
      <c r="AJ49" s="209">
        <f>SUMIFS(Tab_Dados!$AR$263:$AR$508,Tab_Dados!$C$263:$C$508,AG49)</f>
        <v>560</v>
      </c>
      <c r="AL49" s="207">
        <v>40</v>
      </c>
      <c r="AM49" s="208" t="s">
        <v>308</v>
      </c>
      <c r="AN49" s="216">
        <f>SUMIFS(Tab_Dados!$M$263:$M$508,Tab_Dados!$C$263:$C$508,AM49)</f>
        <v>0</v>
      </c>
      <c r="AO49" s="216">
        <f>SUMIFS(Tab_Dados!$AC$263:$AC$508,Tab_Dados!$C$263:$C$508,AM49)</f>
        <v>0</v>
      </c>
      <c r="AP49" s="209">
        <f>SUMIFS(Tab_Dados!$AS$263:$AS$508,Tab_Dados!$C$263:$C$508,AM49)</f>
        <v>0</v>
      </c>
      <c r="AR49" s="207">
        <v>40</v>
      </c>
      <c r="AS49" s="208" t="s">
        <v>319</v>
      </c>
      <c r="AT49" s="216">
        <f>SUMIFS(Tab_Dados!$N$263:$N$508,Tab_Dados!$C$263:$C$508,AS49)</f>
        <v>0</v>
      </c>
      <c r="AU49" s="216">
        <f>SUMIFS(Tab_Dados!$AD$263:$AD$508,Tab_Dados!$C$263:$C$508,AS49)</f>
        <v>0</v>
      </c>
      <c r="AV49" s="209">
        <f>SUMIFS(Tab_Dados!$AT$263:$AT$508,Tab_Dados!$C$263:$C$508,AS49)</f>
        <v>0</v>
      </c>
      <c r="AX49" s="207">
        <v>40</v>
      </c>
      <c r="AY49" s="208" t="s">
        <v>318</v>
      </c>
      <c r="AZ49" s="216">
        <f>SUMIFS(Tab_Dados!$O$263:$O$508,Tab_Dados!$C$263:$C$508,AY49)</f>
        <v>0</v>
      </c>
      <c r="BA49" s="216">
        <f>SUMIFS(Tab_Dados!$AE$263:$AE$508,Tab_Dados!$C$263:$C$508,AY49)</f>
        <v>0</v>
      </c>
      <c r="BB49" s="209">
        <f>SUMIFS(Tab_Dados!$AU$263:$AU$508,Tab_Dados!$C$263:$C$508,AY49)</f>
        <v>0</v>
      </c>
      <c r="BD49" s="207">
        <v>40</v>
      </c>
      <c r="BE49" s="208" t="s">
        <v>313</v>
      </c>
      <c r="BF49" s="216">
        <f>SUMIFS(Tab_Dados!$P$263:$P$508,Tab_Dados!$C$263:$C$508,BE49)</f>
        <v>0</v>
      </c>
      <c r="BG49" s="216">
        <f>SUMIFS(Tab_Dados!$AF$263:$AF$508,Tab_Dados!$C$263:$C$508,BE49)</f>
        <v>0</v>
      </c>
      <c r="BH49" s="209">
        <f>SUMIFS(Tab_Dados!$AV$263:$AV$508,Tab_Dados!$C$263:$C$508,BE49)</f>
        <v>0</v>
      </c>
      <c r="BJ49" s="207">
        <v>40</v>
      </c>
      <c r="BK49" s="208" t="s">
        <v>304</v>
      </c>
      <c r="BL49" s="216">
        <f>SUMIFS(Tab_Dados!$R$263:$R$508,Tab_Dados!$C$263:$C$508,BK49)</f>
        <v>0</v>
      </c>
      <c r="BM49" s="216">
        <f>SUMIFS(Tab_Dados!$AH$263:$AH$508,Tab_Dados!$C$263:$C$508,BK49)</f>
        <v>0</v>
      </c>
      <c r="BN49" s="209">
        <f>SUMIFS(Tab_Dados!$AX$263:$AX$508,Tab_Dados!$C$263:$C$508,BK49)</f>
        <v>0</v>
      </c>
      <c r="BP49" s="207">
        <v>40</v>
      </c>
      <c r="BQ49" s="208" t="s">
        <v>298</v>
      </c>
      <c r="BR49" s="216">
        <f>SUMIFS(Tab_Dados!$S$263:$S$508,Tab_Dados!$C$263:$C$508,BQ49)</f>
        <v>0</v>
      </c>
      <c r="BS49" s="216">
        <f>SUMIFS(Tab_Dados!$AI$263:$AI$508,Tab_Dados!$C$263:$C$508,BQ49)</f>
        <v>0</v>
      </c>
      <c r="BT49" s="209">
        <f>SUMIFS(Tab_Dados!$AY$263:$AY$508,Tab_Dados!$C$263:$C$508,BQ49)</f>
        <v>0</v>
      </c>
      <c r="BV49" s="207">
        <v>40</v>
      </c>
      <c r="BW49" s="208" t="s">
        <v>312</v>
      </c>
      <c r="BX49" s="216">
        <f>SUMIFS(Tab_Dados!$T$263:$T$508,Tab_Dados!$C$263:$C$508,BW49)</f>
        <v>0</v>
      </c>
      <c r="BY49" s="216">
        <f>SUMIFS(Tab_Dados!$AJ$263:$AJ$508,Tab_Dados!$C$263:$C$508,BW49)</f>
        <v>0</v>
      </c>
      <c r="BZ49" s="209">
        <f>SUMIFS(Tab_Dados!$AZ$263:$AZ$508,Tab_Dados!$C$263:$C$508,BW49)</f>
        <v>0</v>
      </c>
      <c r="CB49" s="207">
        <v>40</v>
      </c>
      <c r="CC49" s="208" t="s">
        <v>323</v>
      </c>
      <c r="CD49" s="208"/>
      <c r="CE49" s="208"/>
      <c r="CF49" s="209"/>
    </row>
    <row r="50" spans="1:84" x14ac:dyDescent="0.2">
      <c r="A50" s="214"/>
      <c r="B50" s="207">
        <v>41</v>
      </c>
      <c r="C50" s="208" t="s">
        <v>322</v>
      </c>
      <c r="D50" s="216">
        <f>SUMIFS(Tab_Dados!$E$263:$E$508,Tab_Dados!$C$263:$C$508,C50)</f>
        <v>0</v>
      </c>
      <c r="E50" s="216">
        <f>SUMIFS(Tab_Dados!$U$263:$U$508,Tab_Dados!$C$263:$C$508,C50)</f>
        <v>0</v>
      </c>
      <c r="F50" s="209">
        <f>SUMIFS(Tab_Dados!$AK$263:$AK$508,Tab_Dados!$C$263:$C$508,C50)</f>
        <v>0</v>
      </c>
      <c r="G50" s="203"/>
      <c r="H50" s="207">
        <v>41</v>
      </c>
      <c r="I50" s="208" t="s">
        <v>376</v>
      </c>
      <c r="J50" s="216">
        <f>SUMIFS(Tab_Dados!$F$263:$F$508,Tab_Dados!$C$263:$C$508,I50)</f>
        <v>60</v>
      </c>
      <c r="K50" s="216">
        <f>SUMIFS(Tab_Dados!$V$263:$V$508,Tab_Dados!$C$263:$C$508,I50)</f>
        <v>60</v>
      </c>
      <c r="L50" s="209">
        <f>SUMIFS(Tab_Dados!$AL$263:$AL$508,Tab_Dados!$C$263:$C$508,I50)</f>
        <v>840</v>
      </c>
      <c r="N50" s="207">
        <v>41</v>
      </c>
      <c r="O50" s="208" t="s">
        <v>448</v>
      </c>
      <c r="P50" s="216">
        <f>SUMIFS(Tab_Dados!$H$263:$H$508,Tab_Dados!$C$263:$C$508,O50)</f>
        <v>10</v>
      </c>
      <c r="Q50" s="216">
        <f>SUMIFS(Tab_Dados!$X$263:$X$508,Tab_Dados!$C$263:$C$508,O50)</f>
        <v>10</v>
      </c>
      <c r="R50" s="209">
        <f>SUMIFS(Tab_Dados!$AN$263:$AN$508,Tab_Dados!$C$263:$C$508,O50)</f>
        <v>22</v>
      </c>
      <c r="T50" s="207">
        <v>41</v>
      </c>
      <c r="U50" s="208" t="s">
        <v>290</v>
      </c>
      <c r="V50" s="216">
        <f>SUMIFS(Tab_Dados!$I$263:$I$508,Tab_Dados!$C$263:$C$508,U50)</f>
        <v>0</v>
      </c>
      <c r="W50" s="216">
        <f>SUMIFS(Tab_Dados!$Y$263:$Y$508,Tab_Dados!$C$263:$C$508,U50)</f>
        <v>0</v>
      </c>
      <c r="X50" s="209">
        <f>SUMIFS(Tab_Dados!$AO$263:$AO$508,Tab_Dados!$C$263:$C$508,U50)</f>
        <v>0</v>
      </c>
      <c r="Z50" s="207">
        <v>41</v>
      </c>
      <c r="AA50" s="208" t="s">
        <v>319</v>
      </c>
      <c r="AB50" s="216">
        <f>SUMIFS(Tab_Dados!$K$263:$K$508,Tab_Dados!$C$263:$C$508,AA50)</f>
        <v>0</v>
      </c>
      <c r="AC50" s="216">
        <f>SUMIFS(Tab_Dados!$AA$263:$AA$508,Tab_Dados!$C$263:$C$508,AA50)</f>
        <v>0</v>
      </c>
      <c r="AD50" s="209">
        <f>SUMIFS(Tab_Dados!$AQ$263:$AQ$508,Tab_Dados!$C$263:$C$508,AA50)</f>
        <v>0</v>
      </c>
      <c r="AF50" s="207">
        <v>41</v>
      </c>
      <c r="AG50" s="208" t="s">
        <v>407</v>
      </c>
      <c r="AH50" s="216">
        <f>SUMIFS(Tab_Dados!$L$263:$L$508,Tab_Dados!$C$263:$C$508,AG50)</f>
        <v>22</v>
      </c>
      <c r="AI50" s="216">
        <f>SUMIFS(Tab_Dados!$AB$263:$AB$508,Tab_Dados!$C$263:$C$508,AG50)</f>
        <v>22</v>
      </c>
      <c r="AJ50" s="209">
        <f>SUMIFS(Tab_Dados!$AR$263:$AR$508,Tab_Dados!$C$263:$C$508,AG50)</f>
        <v>453</v>
      </c>
      <c r="AL50" s="207">
        <v>41</v>
      </c>
      <c r="AM50" s="208" t="s">
        <v>309</v>
      </c>
      <c r="AN50" s="216">
        <f>SUMIFS(Tab_Dados!$M$263:$M$508,Tab_Dados!$C$263:$C$508,AM50)</f>
        <v>0</v>
      </c>
      <c r="AO50" s="216">
        <f>SUMIFS(Tab_Dados!$AC$263:$AC$508,Tab_Dados!$C$263:$C$508,AM50)</f>
        <v>0</v>
      </c>
      <c r="AP50" s="209">
        <f>SUMIFS(Tab_Dados!$AS$263:$AS$508,Tab_Dados!$C$263:$C$508,AM50)</f>
        <v>0</v>
      </c>
      <c r="AR50" s="207">
        <v>41</v>
      </c>
      <c r="AS50" s="208" t="s">
        <v>320</v>
      </c>
      <c r="AT50" s="216">
        <f>SUMIFS(Tab_Dados!$N$263:$N$508,Tab_Dados!$C$263:$C$508,AS50)</f>
        <v>0</v>
      </c>
      <c r="AU50" s="216">
        <f>SUMIFS(Tab_Dados!$AD$263:$AD$508,Tab_Dados!$C$263:$C$508,AS50)</f>
        <v>0</v>
      </c>
      <c r="AV50" s="209">
        <f>SUMIFS(Tab_Dados!$AT$263:$AT$508,Tab_Dados!$C$263:$C$508,AS50)</f>
        <v>0</v>
      </c>
      <c r="AX50" s="207">
        <v>41</v>
      </c>
      <c r="AY50" s="208" t="s">
        <v>319</v>
      </c>
      <c r="AZ50" s="216">
        <f>SUMIFS(Tab_Dados!$O$263:$O$508,Tab_Dados!$C$263:$C$508,AY50)</f>
        <v>0</v>
      </c>
      <c r="BA50" s="216">
        <f>SUMIFS(Tab_Dados!$AE$263:$AE$508,Tab_Dados!$C$263:$C$508,AY50)</f>
        <v>0</v>
      </c>
      <c r="BB50" s="209">
        <f>SUMIFS(Tab_Dados!$AU$263:$AU$508,Tab_Dados!$C$263:$C$508,AY50)</f>
        <v>0</v>
      </c>
      <c r="BD50" s="207">
        <v>41</v>
      </c>
      <c r="BE50" s="208" t="s">
        <v>314</v>
      </c>
      <c r="BF50" s="216">
        <f>SUMIFS(Tab_Dados!$P$263:$P$508,Tab_Dados!$C$263:$C$508,BE50)</f>
        <v>0</v>
      </c>
      <c r="BG50" s="216">
        <f>SUMIFS(Tab_Dados!$AF$263:$AF$508,Tab_Dados!$C$263:$C$508,BE50)</f>
        <v>0</v>
      </c>
      <c r="BH50" s="209">
        <f>SUMIFS(Tab_Dados!$AV$263:$AV$508,Tab_Dados!$C$263:$C$508,BE50)</f>
        <v>0</v>
      </c>
      <c r="BJ50" s="207">
        <v>41</v>
      </c>
      <c r="BK50" s="208" t="s">
        <v>305</v>
      </c>
      <c r="BL50" s="216">
        <f>SUMIFS(Tab_Dados!$R$263:$R$508,Tab_Dados!$C$263:$C$508,BK50)</f>
        <v>0</v>
      </c>
      <c r="BM50" s="216">
        <f>SUMIFS(Tab_Dados!$AH$263:$AH$508,Tab_Dados!$C$263:$C$508,BK50)</f>
        <v>0</v>
      </c>
      <c r="BN50" s="209">
        <f>SUMIFS(Tab_Dados!$AX$263:$AX$508,Tab_Dados!$C$263:$C$508,BK50)</f>
        <v>0</v>
      </c>
      <c r="BP50" s="207">
        <v>41</v>
      </c>
      <c r="BQ50" s="208" t="s">
        <v>300</v>
      </c>
      <c r="BR50" s="216">
        <f>SUMIFS(Tab_Dados!$S$263:$S$508,Tab_Dados!$C$263:$C$508,BQ50)</f>
        <v>0</v>
      </c>
      <c r="BS50" s="216">
        <f>SUMIFS(Tab_Dados!$AI$263:$AI$508,Tab_Dados!$C$263:$C$508,BQ50)</f>
        <v>0</v>
      </c>
      <c r="BT50" s="209">
        <f>SUMIFS(Tab_Dados!$AY$263:$AY$508,Tab_Dados!$C$263:$C$508,BQ50)</f>
        <v>0</v>
      </c>
      <c r="BV50" s="207">
        <v>41</v>
      </c>
      <c r="BW50" s="208" t="s">
        <v>313</v>
      </c>
      <c r="BX50" s="216">
        <f>SUMIFS(Tab_Dados!$T$263:$T$508,Tab_Dados!$C$263:$C$508,BW50)</f>
        <v>0</v>
      </c>
      <c r="BY50" s="216">
        <f>SUMIFS(Tab_Dados!$AJ$263:$AJ$508,Tab_Dados!$C$263:$C$508,BW50)</f>
        <v>0</v>
      </c>
      <c r="BZ50" s="209">
        <f>SUMIFS(Tab_Dados!$AZ$263:$AZ$508,Tab_Dados!$C$263:$C$508,BW50)</f>
        <v>0</v>
      </c>
      <c r="CB50" s="207">
        <v>41</v>
      </c>
      <c r="CC50" s="208" t="s">
        <v>324</v>
      </c>
      <c r="CD50" s="208"/>
      <c r="CE50" s="208"/>
      <c r="CF50" s="209"/>
    </row>
    <row r="51" spans="1:84" x14ac:dyDescent="0.2">
      <c r="A51" s="214"/>
      <c r="B51" s="207">
        <v>42</v>
      </c>
      <c r="C51" s="208" t="s">
        <v>323</v>
      </c>
      <c r="D51" s="216">
        <f>SUMIFS(Tab_Dados!$E$263:$E$508,Tab_Dados!$C$263:$C$508,C51)</f>
        <v>0</v>
      </c>
      <c r="E51" s="216">
        <f>SUMIFS(Tab_Dados!$U$263:$U$508,Tab_Dados!$C$263:$C$508,C51)</f>
        <v>0</v>
      </c>
      <c r="F51" s="209">
        <f>SUMIFS(Tab_Dados!$AK$263:$AK$508,Tab_Dados!$C$263:$C$508,C51)</f>
        <v>0</v>
      </c>
      <c r="G51" s="203"/>
      <c r="H51" s="207">
        <v>42</v>
      </c>
      <c r="I51" s="208" t="s">
        <v>494</v>
      </c>
      <c r="J51" s="216">
        <f>SUMIFS(Tab_Dados!$F$263:$F$508,Tab_Dados!$C$263:$C$508,I51)</f>
        <v>50</v>
      </c>
      <c r="K51" s="216">
        <f>SUMIFS(Tab_Dados!$V$263:$V$508,Tab_Dados!$C$263:$C$508,I51)</f>
        <v>50</v>
      </c>
      <c r="L51" s="209">
        <f>SUMIFS(Tab_Dados!$AL$263:$AL$508,Tab_Dados!$C$263:$C$508,I51)</f>
        <v>800</v>
      </c>
      <c r="N51" s="207">
        <v>42</v>
      </c>
      <c r="O51" s="208" t="s">
        <v>367</v>
      </c>
      <c r="P51" s="216">
        <f>SUMIFS(Tab_Dados!$H$263:$H$508,Tab_Dados!$C$263:$C$508,O51)</f>
        <v>25</v>
      </c>
      <c r="Q51" s="216">
        <f>SUMIFS(Tab_Dados!$X$263:$X$508,Tab_Dados!$C$263:$C$508,O51)</f>
        <v>25</v>
      </c>
      <c r="R51" s="209">
        <f>SUMIFS(Tab_Dados!$AN$263:$AN$508,Tab_Dados!$C$263:$C$508,O51)</f>
        <v>20</v>
      </c>
      <c r="T51" s="207">
        <v>42</v>
      </c>
      <c r="U51" s="208" t="s">
        <v>576</v>
      </c>
      <c r="V51" s="216">
        <f>SUMIFS(Tab_Dados!$I$263:$I$508,Tab_Dados!$C$263:$C$508,U51)</f>
        <v>0</v>
      </c>
      <c r="W51" s="216">
        <f>SUMIFS(Tab_Dados!$Y$263:$Y$508,Tab_Dados!$C$263:$C$508,U51)</f>
        <v>0</v>
      </c>
      <c r="X51" s="209">
        <f>SUMIFS(Tab_Dados!$AO$263:$AO$508,Tab_Dados!$C$263:$C$508,U51)</f>
        <v>0</v>
      </c>
      <c r="Z51" s="207">
        <v>42</v>
      </c>
      <c r="AA51" s="208" t="s">
        <v>320</v>
      </c>
      <c r="AB51" s="216">
        <f>SUMIFS(Tab_Dados!$K$263:$K$508,Tab_Dados!$C$263:$C$508,AA51)</f>
        <v>0</v>
      </c>
      <c r="AC51" s="216">
        <f>SUMIFS(Tab_Dados!$AA$263:$AA$508,Tab_Dados!$C$263:$C$508,AA51)</f>
        <v>0</v>
      </c>
      <c r="AD51" s="209">
        <f>SUMIFS(Tab_Dados!$AQ$263:$AQ$508,Tab_Dados!$C$263:$C$508,AA51)</f>
        <v>0</v>
      </c>
      <c r="AF51" s="207">
        <v>42</v>
      </c>
      <c r="AG51" s="208" t="s">
        <v>443</v>
      </c>
      <c r="AH51" s="216">
        <f>SUMIFS(Tab_Dados!$L$263:$L$508,Tab_Dados!$C$263:$C$508,AG51)</f>
        <v>25</v>
      </c>
      <c r="AI51" s="216">
        <f>SUMIFS(Tab_Dados!$AB$263:$AB$508,Tab_Dados!$C$263:$C$508,AG51)</f>
        <v>25</v>
      </c>
      <c r="AJ51" s="209">
        <f>SUMIFS(Tab_Dados!$AR$263:$AR$508,Tab_Dados!$C$263:$C$508,AG51)</f>
        <v>450</v>
      </c>
      <c r="AL51" s="207">
        <v>42</v>
      </c>
      <c r="AM51" s="208" t="s">
        <v>310</v>
      </c>
      <c r="AN51" s="216">
        <f>SUMIFS(Tab_Dados!$M$263:$M$508,Tab_Dados!$C$263:$C$508,AM51)</f>
        <v>0</v>
      </c>
      <c r="AO51" s="216">
        <f>SUMIFS(Tab_Dados!$AC$263:$AC$508,Tab_Dados!$C$263:$C$508,AM51)</f>
        <v>0</v>
      </c>
      <c r="AP51" s="209">
        <f>SUMIFS(Tab_Dados!$AS$263:$AS$508,Tab_Dados!$C$263:$C$508,AM51)</f>
        <v>0</v>
      </c>
      <c r="AR51" s="207">
        <v>42</v>
      </c>
      <c r="AS51" s="208" t="s">
        <v>321</v>
      </c>
      <c r="AT51" s="216">
        <f>SUMIFS(Tab_Dados!$N$263:$N$508,Tab_Dados!$C$263:$C$508,AS51)</f>
        <v>0</v>
      </c>
      <c r="AU51" s="216">
        <f>SUMIFS(Tab_Dados!$AD$263:$AD$508,Tab_Dados!$C$263:$C$508,AS51)</f>
        <v>0</v>
      </c>
      <c r="AV51" s="209">
        <f>SUMIFS(Tab_Dados!$AT$263:$AT$508,Tab_Dados!$C$263:$C$508,AS51)</f>
        <v>0</v>
      </c>
      <c r="AX51" s="207">
        <v>42</v>
      </c>
      <c r="AY51" s="208" t="s">
        <v>320</v>
      </c>
      <c r="AZ51" s="216">
        <f>SUMIFS(Tab_Dados!$O$263:$O$508,Tab_Dados!$C$263:$C$508,AY51)</f>
        <v>0</v>
      </c>
      <c r="BA51" s="216">
        <f>SUMIFS(Tab_Dados!$AE$263:$AE$508,Tab_Dados!$C$263:$C$508,AY51)</f>
        <v>0</v>
      </c>
      <c r="BB51" s="209">
        <f>SUMIFS(Tab_Dados!$AU$263:$AU$508,Tab_Dados!$C$263:$C$508,AY51)</f>
        <v>0</v>
      </c>
      <c r="BD51" s="207">
        <v>42</v>
      </c>
      <c r="BE51" s="208" t="s">
        <v>315</v>
      </c>
      <c r="BF51" s="216">
        <f>SUMIFS(Tab_Dados!$P$263:$P$508,Tab_Dados!$C$263:$C$508,BE51)</f>
        <v>0</v>
      </c>
      <c r="BG51" s="216">
        <f>SUMIFS(Tab_Dados!$AF$263:$AF$508,Tab_Dados!$C$263:$C$508,BE51)</f>
        <v>0</v>
      </c>
      <c r="BH51" s="209">
        <f>SUMIFS(Tab_Dados!$AV$263:$AV$508,Tab_Dados!$C$263:$C$508,BE51)</f>
        <v>0</v>
      </c>
      <c r="BJ51" s="207">
        <v>42</v>
      </c>
      <c r="BK51" s="208" t="s">
        <v>306</v>
      </c>
      <c r="BL51" s="216">
        <f>SUMIFS(Tab_Dados!$R$263:$R$508,Tab_Dados!$C$263:$C$508,BK51)</f>
        <v>0</v>
      </c>
      <c r="BM51" s="216">
        <f>SUMIFS(Tab_Dados!$AH$263:$AH$508,Tab_Dados!$C$263:$C$508,BK51)</f>
        <v>0</v>
      </c>
      <c r="BN51" s="209">
        <f>SUMIFS(Tab_Dados!$AX$263:$AX$508,Tab_Dados!$C$263:$C$508,BK51)</f>
        <v>0</v>
      </c>
      <c r="BP51" s="207">
        <v>42</v>
      </c>
      <c r="BQ51" s="208" t="s">
        <v>301</v>
      </c>
      <c r="BR51" s="216">
        <f>SUMIFS(Tab_Dados!$S$263:$S$508,Tab_Dados!$C$263:$C$508,BQ51)</f>
        <v>0</v>
      </c>
      <c r="BS51" s="216">
        <f>SUMIFS(Tab_Dados!$AI$263:$AI$508,Tab_Dados!$C$263:$C$508,BQ51)</f>
        <v>0</v>
      </c>
      <c r="BT51" s="209">
        <f>SUMIFS(Tab_Dados!$AY$263:$AY$508,Tab_Dados!$C$263:$C$508,BQ51)</f>
        <v>0</v>
      </c>
      <c r="BV51" s="207">
        <v>42</v>
      </c>
      <c r="BW51" s="208" t="s">
        <v>314</v>
      </c>
      <c r="BX51" s="216">
        <f>SUMIFS(Tab_Dados!$T$263:$T$508,Tab_Dados!$C$263:$C$508,BW51)</f>
        <v>0</v>
      </c>
      <c r="BY51" s="216">
        <f>SUMIFS(Tab_Dados!$AJ$263:$AJ$508,Tab_Dados!$C$263:$C$508,BW51)</f>
        <v>0</v>
      </c>
      <c r="BZ51" s="209">
        <f>SUMIFS(Tab_Dados!$AZ$263:$AZ$508,Tab_Dados!$C$263:$C$508,BW51)</f>
        <v>0</v>
      </c>
      <c r="CB51" s="207">
        <v>42</v>
      </c>
      <c r="CC51" s="208" t="s">
        <v>325</v>
      </c>
      <c r="CD51" s="208"/>
      <c r="CE51" s="208"/>
      <c r="CF51" s="209"/>
    </row>
    <row r="52" spans="1:84" x14ac:dyDescent="0.2">
      <c r="A52" s="214"/>
      <c r="B52" s="207">
        <v>43</v>
      </c>
      <c r="C52" s="208" t="s">
        <v>324</v>
      </c>
      <c r="D52" s="216">
        <f>SUMIFS(Tab_Dados!$E$263:$E$508,Tab_Dados!$C$263:$C$508,C52)</f>
        <v>0</v>
      </c>
      <c r="E52" s="216">
        <f>SUMIFS(Tab_Dados!$U$263:$U$508,Tab_Dados!$C$263:$C$508,C52)</f>
        <v>0</v>
      </c>
      <c r="F52" s="209">
        <f>SUMIFS(Tab_Dados!$AK$263:$AK$508,Tab_Dados!$C$263:$C$508,C52)</f>
        <v>0</v>
      </c>
      <c r="G52" s="203"/>
      <c r="H52" s="207">
        <v>43</v>
      </c>
      <c r="I52" s="208" t="s">
        <v>498</v>
      </c>
      <c r="J52" s="216">
        <f>SUMIFS(Tab_Dados!$F$263:$F$508,Tab_Dados!$C$263:$C$508,I52)</f>
        <v>50</v>
      </c>
      <c r="K52" s="216">
        <f>SUMIFS(Tab_Dados!$V$263:$V$508,Tab_Dados!$C$263:$C$508,I52)</f>
        <v>50</v>
      </c>
      <c r="L52" s="209">
        <f>SUMIFS(Tab_Dados!$AL$263:$AL$508,Tab_Dados!$C$263:$C$508,I52)</f>
        <v>800</v>
      </c>
      <c r="N52" s="207">
        <v>43</v>
      </c>
      <c r="O52" s="208" t="s">
        <v>332</v>
      </c>
      <c r="P52" s="216">
        <f>SUMIFS(Tab_Dados!$H$263:$H$508,Tab_Dados!$C$263:$C$508,O52)</f>
        <v>5</v>
      </c>
      <c r="Q52" s="216">
        <f>SUMIFS(Tab_Dados!$X$263:$X$508,Tab_Dados!$C$263:$C$508,O52)</f>
        <v>5</v>
      </c>
      <c r="R52" s="209">
        <f>SUMIFS(Tab_Dados!$AN$263:$AN$508,Tab_Dados!$C$263:$C$508,O52)</f>
        <v>8</v>
      </c>
      <c r="T52" s="207">
        <v>43</v>
      </c>
      <c r="U52" s="208" t="s">
        <v>291</v>
      </c>
      <c r="V52" s="216">
        <f>SUMIFS(Tab_Dados!$I$263:$I$508,Tab_Dados!$C$263:$C$508,U52)</f>
        <v>0</v>
      </c>
      <c r="W52" s="216">
        <f>SUMIFS(Tab_Dados!$Y$263:$Y$508,Tab_Dados!$C$263:$C$508,U52)</f>
        <v>0</v>
      </c>
      <c r="X52" s="209">
        <f>SUMIFS(Tab_Dados!$AO$263:$AO$508,Tab_Dados!$C$263:$C$508,U52)</f>
        <v>0</v>
      </c>
      <c r="Z52" s="207">
        <v>43</v>
      </c>
      <c r="AA52" s="208" t="s">
        <v>321</v>
      </c>
      <c r="AB52" s="216">
        <f>SUMIFS(Tab_Dados!$K$263:$K$508,Tab_Dados!$C$263:$C$508,AA52)</f>
        <v>0</v>
      </c>
      <c r="AC52" s="216">
        <f>SUMIFS(Tab_Dados!$AA$263:$AA$508,Tab_Dados!$C$263:$C$508,AA52)</f>
        <v>0</v>
      </c>
      <c r="AD52" s="209">
        <f>SUMIFS(Tab_Dados!$AQ$263:$AQ$508,Tab_Dados!$C$263:$C$508,AA52)</f>
        <v>0</v>
      </c>
      <c r="AF52" s="207">
        <v>43</v>
      </c>
      <c r="AG52" s="208" t="s">
        <v>357</v>
      </c>
      <c r="AH52" s="216">
        <f>SUMIFS(Tab_Dados!$L$263:$L$508,Tab_Dados!$C$263:$C$508,AG52)</f>
        <v>20</v>
      </c>
      <c r="AI52" s="216">
        <f>SUMIFS(Tab_Dados!$AB$263:$AB$508,Tab_Dados!$C$263:$C$508,AG52)</f>
        <v>20</v>
      </c>
      <c r="AJ52" s="209">
        <f>SUMIFS(Tab_Dados!$AR$263:$AR$508,Tab_Dados!$C$263:$C$508,AG52)</f>
        <v>370</v>
      </c>
      <c r="AL52" s="207">
        <v>43</v>
      </c>
      <c r="AM52" s="208" t="s">
        <v>311</v>
      </c>
      <c r="AN52" s="216">
        <f>SUMIFS(Tab_Dados!$M$263:$M$508,Tab_Dados!$C$263:$C$508,AM52)</f>
        <v>0</v>
      </c>
      <c r="AO52" s="216">
        <f>SUMIFS(Tab_Dados!$AC$263:$AC$508,Tab_Dados!$C$263:$C$508,AM52)</f>
        <v>0</v>
      </c>
      <c r="AP52" s="209">
        <f>SUMIFS(Tab_Dados!$AS$263:$AS$508,Tab_Dados!$C$263:$C$508,AM52)</f>
        <v>0</v>
      </c>
      <c r="AR52" s="207">
        <v>43</v>
      </c>
      <c r="AS52" s="208" t="s">
        <v>322</v>
      </c>
      <c r="AT52" s="216">
        <f>SUMIFS(Tab_Dados!$N$263:$N$508,Tab_Dados!$C$263:$C$508,AS52)</f>
        <v>0</v>
      </c>
      <c r="AU52" s="216">
        <f>SUMIFS(Tab_Dados!$AD$263:$AD$508,Tab_Dados!$C$263:$C$508,AS52)</f>
        <v>0</v>
      </c>
      <c r="AV52" s="209">
        <f>SUMIFS(Tab_Dados!$AT$263:$AT$508,Tab_Dados!$C$263:$C$508,AS52)</f>
        <v>0</v>
      </c>
      <c r="AX52" s="207">
        <v>43</v>
      </c>
      <c r="AY52" s="208" t="s">
        <v>321</v>
      </c>
      <c r="AZ52" s="216">
        <f>SUMIFS(Tab_Dados!$O$263:$O$508,Tab_Dados!$C$263:$C$508,AY52)</f>
        <v>0</v>
      </c>
      <c r="BA52" s="216">
        <f>SUMIFS(Tab_Dados!$AE$263:$AE$508,Tab_Dados!$C$263:$C$508,AY52)</f>
        <v>0</v>
      </c>
      <c r="BB52" s="209">
        <f>SUMIFS(Tab_Dados!$AU$263:$AU$508,Tab_Dados!$C$263:$C$508,AY52)</f>
        <v>0</v>
      </c>
      <c r="BD52" s="207">
        <v>43</v>
      </c>
      <c r="BE52" s="208" t="s">
        <v>316</v>
      </c>
      <c r="BF52" s="216">
        <f>SUMIFS(Tab_Dados!$P$263:$P$508,Tab_Dados!$C$263:$C$508,BE52)</f>
        <v>0</v>
      </c>
      <c r="BG52" s="216">
        <f>SUMIFS(Tab_Dados!$AF$263:$AF$508,Tab_Dados!$C$263:$C$508,BE52)</f>
        <v>0</v>
      </c>
      <c r="BH52" s="209">
        <f>SUMIFS(Tab_Dados!$AV$263:$AV$508,Tab_Dados!$C$263:$C$508,BE52)</f>
        <v>0</v>
      </c>
      <c r="BJ52" s="207">
        <v>43</v>
      </c>
      <c r="BK52" s="208" t="s">
        <v>307</v>
      </c>
      <c r="BL52" s="216">
        <f>SUMIFS(Tab_Dados!$R$263:$R$508,Tab_Dados!$C$263:$C$508,BK52)</f>
        <v>0</v>
      </c>
      <c r="BM52" s="216">
        <f>SUMIFS(Tab_Dados!$AH$263:$AH$508,Tab_Dados!$C$263:$C$508,BK52)</f>
        <v>0</v>
      </c>
      <c r="BN52" s="209">
        <f>SUMIFS(Tab_Dados!$AX$263:$AX$508,Tab_Dados!$C$263:$C$508,BK52)</f>
        <v>0</v>
      </c>
      <c r="BP52" s="207">
        <v>43</v>
      </c>
      <c r="BQ52" s="208" t="s">
        <v>302</v>
      </c>
      <c r="BR52" s="216">
        <f>SUMIFS(Tab_Dados!$S$263:$S$508,Tab_Dados!$C$263:$C$508,BQ52)</f>
        <v>0</v>
      </c>
      <c r="BS52" s="216">
        <f>SUMIFS(Tab_Dados!$AI$263:$AI$508,Tab_Dados!$C$263:$C$508,BQ52)</f>
        <v>0</v>
      </c>
      <c r="BT52" s="209">
        <f>SUMIFS(Tab_Dados!$AY$263:$AY$508,Tab_Dados!$C$263:$C$508,BQ52)</f>
        <v>0</v>
      </c>
      <c r="BV52" s="207">
        <v>43</v>
      </c>
      <c r="BW52" s="208" t="s">
        <v>315</v>
      </c>
      <c r="BX52" s="216">
        <f>SUMIFS(Tab_Dados!$T$263:$T$508,Tab_Dados!$C$263:$C$508,BW52)</f>
        <v>0</v>
      </c>
      <c r="BY52" s="216">
        <f>SUMIFS(Tab_Dados!$AJ$263:$AJ$508,Tab_Dados!$C$263:$C$508,BW52)</f>
        <v>0</v>
      </c>
      <c r="BZ52" s="209">
        <f>SUMIFS(Tab_Dados!$AZ$263:$AZ$508,Tab_Dados!$C$263:$C$508,BW52)</f>
        <v>0</v>
      </c>
      <c r="CB52" s="207">
        <v>43</v>
      </c>
      <c r="CC52" s="208" t="s">
        <v>326</v>
      </c>
      <c r="CD52" s="208"/>
      <c r="CE52" s="208"/>
      <c r="CF52" s="209"/>
    </row>
    <row r="53" spans="1:84" x14ac:dyDescent="0.2">
      <c r="A53" s="214"/>
      <c r="B53" s="207">
        <v>44</v>
      </c>
      <c r="C53" s="208" t="s">
        <v>325</v>
      </c>
      <c r="D53" s="216">
        <f>SUMIFS(Tab_Dados!$E$263:$E$508,Tab_Dados!$C$263:$C$508,C53)</f>
        <v>0</v>
      </c>
      <c r="E53" s="216">
        <f>SUMIFS(Tab_Dados!$U$263:$U$508,Tab_Dados!$C$263:$C$508,C53)</f>
        <v>0</v>
      </c>
      <c r="F53" s="209">
        <f>SUMIFS(Tab_Dados!$AK$263:$AK$508,Tab_Dados!$C$263:$C$508,C53)</f>
        <v>0</v>
      </c>
      <c r="G53" s="203"/>
      <c r="H53" s="207">
        <v>44</v>
      </c>
      <c r="I53" s="208" t="s">
        <v>333</v>
      </c>
      <c r="J53" s="216">
        <f>SUMIFS(Tab_Dados!$F$263:$F$508,Tab_Dados!$C$263:$C$508,I53)</f>
        <v>40</v>
      </c>
      <c r="K53" s="216">
        <f>SUMIFS(Tab_Dados!$V$263:$V$508,Tab_Dados!$C$263:$C$508,I53)</f>
        <v>40</v>
      </c>
      <c r="L53" s="209">
        <f>SUMIFS(Tab_Dados!$AL$263:$AL$508,Tab_Dados!$C$263:$C$508,I53)</f>
        <v>750</v>
      </c>
      <c r="N53" s="207">
        <v>44</v>
      </c>
      <c r="O53" s="208" t="s">
        <v>510</v>
      </c>
      <c r="P53" s="216">
        <f>SUMIFS(Tab_Dados!$H$263:$H$508,Tab_Dados!$C$263:$C$508,O53)</f>
        <v>6</v>
      </c>
      <c r="Q53" s="216">
        <f>SUMIFS(Tab_Dados!$X$263:$X$508,Tab_Dados!$C$263:$C$508,O53)</f>
        <v>6</v>
      </c>
      <c r="R53" s="209">
        <f>SUMIFS(Tab_Dados!$AN$263:$AN$508,Tab_Dados!$C$263:$C$508,O53)</f>
        <v>6</v>
      </c>
      <c r="T53" s="207">
        <v>44</v>
      </c>
      <c r="U53" s="208" t="s">
        <v>292</v>
      </c>
      <c r="V53" s="216">
        <f>SUMIFS(Tab_Dados!$I$263:$I$508,Tab_Dados!$C$263:$C$508,U53)</f>
        <v>0</v>
      </c>
      <c r="W53" s="216">
        <f>SUMIFS(Tab_Dados!$Y$263:$Y$508,Tab_Dados!$C$263:$C$508,U53)</f>
        <v>0</v>
      </c>
      <c r="X53" s="209">
        <f>SUMIFS(Tab_Dados!$AO$263:$AO$508,Tab_Dados!$C$263:$C$508,U53)</f>
        <v>0</v>
      </c>
      <c r="Z53" s="207">
        <v>44</v>
      </c>
      <c r="AA53" s="208" t="s">
        <v>322</v>
      </c>
      <c r="AB53" s="216">
        <f>SUMIFS(Tab_Dados!$K$263:$K$508,Tab_Dados!$C$263:$C$508,AA53)</f>
        <v>0</v>
      </c>
      <c r="AC53" s="216">
        <f>SUMIFS(Tab_Dados!$AA$263:$AA$508,Tab_Dados!$C$263:$C$508,AA53)</f>
        <v>0</v>
      </c>
      <c r="AD53" s="209">
        <f>SUMIFS(Tab_Dados!$AQ$263:$AQ$508,Tab_Dados!$C$263:$C$508,AA53)</f>
        <v>0</v>
      </c>
      <c r="AF53" s="207">
        <v>44</v>
      </c>
      <c r="AG53" s="208" t="s">
        <v>295</v>
      </c>
      <c r="AH53" s="216">
        <f>SUMIFS(Tab_Dados!$L$263:$L$508,Tab_Dados!$C$263:$C$508,AG53)</f>
        <v>30</v>
      </c>
      <c r="AI53" s="216">
        <f>SUMIFS(Tab_Dados!$AB$263:$AB$508,Tab_Dados!$C$263:$C$508,AG53)</f>
        <v>24</v>
      </c>
      <c r="AJ53" s="209">
        <f>SUMIFS(Tab_Dados!$AR$263:$AR$508,Tab_Dados!$C$263:$C$508,AG53)</f>
        <v>324</v>
      </c>
      <c r="AL53" s="207">
        <v>44</v>
      </c>
      <c r="AM53" s="208" t="s">
        <v>312</v>
      </c>
      <c r="AN53" s="216">
        <f>SUMIFS(Tab_Dados!$M$263:$M$508,Tab_Dados!$C$263:$C$508,AM53)</f>
        <v>0</v>
      </c>
      <c r="AO53" s="216">
        <f>SUMIFS(Tab_Dados!$AC$263:$AC$508,Tab_Dados!$C$263:$C$508,AM53)</f>
        <v>0</v>
      </c>
      <c r="AP53" s="209">
        <f>SUMIFS(Tab_Dados!$AS$263:$AS$508,Tab_Dados!$C$263:$C$508,AM53)</f>
        <v>0</v>
      </c>
      <c r="AR53" s="207">
        <v>44</v>
      </c>
      <c r="AS53" s="208" t="s">
        <v>323</v>
      </c>
      <c r="AT53" s="216">
        <f>SUMIFS(Tab_Dados!$N$263:$N$508,Tab_Dados!$C$263:$C$508,AS53)</f>
        <v>0</v>
      </c>
      <c r="AU53" s="216">
        <f>SUMIFS(Tab_Dados!$AD$263:$AD$508,Tab_Dados!$C$263:$C$508,AS53)</f>
        <v>0</v>
      </c>
      <c r="AV53" s="209">
        <f>SUMIFS(Tab_Dados!$AT$263:$AT$508,Tab_Dados!$C$263:$C$508,AS53)</f>
        <v>0</v>
      </c>
      <c r="AX53" s="207">
        <v>44</v>
      </c>
      <c r="AY53" s="208" t="s">
        <v>322</v>
      </c>
      <c r="AZ53" s="216">
        <f>SUMIFS(Tab_Dados!$O$263:$O$508,Tab_Dados!$C$263:$C$508,AY53)</f>
        <v>0</v>
      </c>
      <c r="BA53" s="216">
        <f>SUMIFS(Tab_Dados!$AE$263:$AE$508,Tab_Dados!$C$263:$C$508,AY53)</f>
        <v>0</v>
      </c>
      <c r="BB53" s="209">
        <f>SUMIFS(Tab_Dados!$AU$263:$AU$508,Tab_Dados!$C$263:$C$508,AY53)</f>
        <v>0</v>
      </c>
      <c r="BD53" s="207">
        <v>44</v>
      </c>
      <c r="BE53" s="208" t="s">
        <v>317</v>
      </c>
      <c r="BF53" s="216">
        <f>SUMIFS(Tab_Dados!$P$263:$P$508,Tab_Dados!$C$263:$C$508,BE53)</f>
        <v>0</v>
      </c>
      <c r="BG53" s="216">
        <f>SUMIFS(Tab_Dados!$AF$263:$AF$508,Tab_Dados!$C$263:$C$508,BE53)</f>
        <v>0</v>
      </c>
      <c r="BH53" s="209">
        <f>SUMIFS(Tab_Dados!$AV$263:$AV$508,Tab_Dados!$C$263:$C$508,BE53)</f>
        <v>0</v>
      </c>
      <c r="BJ53" s="207">
        <v>44</v>
      </c>
      <c r="BK53" s="208" t="s">
        <v>308</v>
      </c>
      <c r="BL53" s="216">
        <f>SUMIFS(Tab_Dados!$R$263:$R$508,Tab_Dados!$C$263:$C$508,BK53)</f>
        <v>0</v>
      </c>
      <c r="BM53" s="216">
        <f>SUMIFS(Tab_Dados!$AH$263:$AH$508,Tab_Dados!$C$263:$C$508,BK53)</f>
        <v>0</v>
      </c>
      <c r="BN53" s="209">
        <f>SUMIFS(Tab_Dados!$AX$263:$AX$508,Tab_Dados!$C$263:$C$508,BK53)</f>
        <v>0</v>
      </c>
      <c r="BP53" s="207">
        <v>44</v>
      </c>
      <c r="BQ53" s="208" t="s">
        <v>303</v>
      </c>
      <c r="BR53" s="216">
        <f>SUMIFS(Tab_Dados!$S$263:$S$508,Tab_Dados!$C$263:$C$508,BQ53)</f>
        <v>0</v>
      </c>
      <c r="BS53" s="216">
        <f>SUMIFS(Tab_Dados!$AI$263:$AI$508,Tab_Dados!$C$263:$C$508,BQ53)</f>
        <v>0</v>
      </c>
      <c r="BT53" s="209">
        <f>SUMIFS(Tab_Dados!$AY$263:$AY$508,Tab_Dados!$C$263:$C$508,BQ53)</f>
        <v>0</v>
      </c>
      <c r="BV53" s="207">
        <v>44</v>
      </c>
      <c r="BW53" s="208" t="s">
        <v>316</v>
      </c>
      <c r="BX53" s="216">
        <f>SUMIFS(Tab_Dados!$T$263:$T$508,Tab_Dados!$C$263:$C$508,BW53)</f>
        <v>0</v>
      </c>
      <c r="BY53" s="216">
        <f>SUMIFS(Tab_Dados!$AJ$263:$AJ$508,Tab_Dados!$C$263:$C$508,BW53)</f>
        <v>0</v>
      </c>
      <c r="BZ53" s="209">
        <f>SUMIFS(Tab_Dados!$AZ$263:$AZ$508,Tab_Dados!$C$263:$C$508,BW53)</f>
        <v>0</v>
      </c>
      <c r="CB53" s="207">
        <v>44</v>
      </c>
      <c r="CC53" s="208" t="s">
        <v>327</v>
      </c>
      <c r="CD53" s="208"/>
      <c r="CE53" s="208"/>
      <c r="CF53" s="209"/>
    </row>
    <row r="54" spans="1:84" x14ac:dyDescent="0.2">
      <c r="A54" s="214"/>
      <c r="B54" s="207">
        <v>45</v>
      </c>
      <c r="C54" s="208" t="s">
        <v>326</v>
      </c>
      <c r="D54" s="216">
        <f>SUMIFS(Tab_Dados!$E$263:$E$508,Tab_Dados!$C$263:$C$508,C54)</f>
        <v>0</v>
      </c>
      <c r="E54" s="216">
        <f>SUMIFS(Tab_Dados!$U$263:$U$508,Tab_Dados!$C$263:$C$508,C54)</f>
        <v>0</v>
      </c>
      <c r="F54" s="209">
        <f>SUMIFS(Tab_Dados!$AK$263:$AK$508,Tab_Dados!$C$263:$C$508,C54)</f>
        <v>0</v>
      </c>
      <c r="G54" s="203"/>
      <c r="H54" s="207">
        <v>45</v>
      </c>
      <c r="I54" s="208" t="s">
        <v>454</v>
      </c>
      <c r="J54" s="216">
        <f>SUMIFS(Tab_Dados!$F$263:$F$508,Tab_Dados!$C$263:$C$508,I54)</f>
        <v>80</v>
      </c>
      <c r="K54" s="216">
        <f>SUMIFS(Tab_Dados!$V$263:$V$508,Tab_Dados!$C$263:$C$508,I54)</f>
        <v>80</v>
      </c>
      <c r="L54" s="209">
        <f>SUMIFS(Tab_Dados!$AL$263:$AL$508,Tab_Dados!$C$263:$C$508,I54)</f>
        <v>640</v>
      </c>
      <c r="N54" s="207">
        <v>45</v>
      </c>
      <c r="O54" s="208" t="s">
        <v>343</v>
      </c>
      <c r="P54" s="216">
        <f>SUMIFS(Tab_Dados!$H$263:$H$508,Tab_Dados!$C$263:$C$508,O54)</f>
        <v>8</v>
      </c>
      <c r="Q54" s="216">
        <f>SUMIFS(Tab_Dados!$X$263:$X$508,Tab_Dados!$C$263:$C$508,O54)</f>
        <v>8</v>
      </c>
      <c r="R54" s="209">
        <f>SUMIFS(Tab_Dados!$AN$263:$AN$508,Tab_Dados!$C$263:$C$508,O54)</f>
        <v>4</v>
      </c>
      <c r="T54" s="207">
        <v>45</v>
      </c>
      <c r="U54" s="208" t="s">
        <v>293</v>
      </c>
      <c r="V54" s="216">
        <f>SUMIFS(Tab_Dados!$I$263:$I$508,Tab_Dados!$C$263:$C$508,U54)</f>
        <v>0</v>
      </c>
      <c r="W54" s="216">
        <f>SUMIFS(Tab_Dados!$Y$263:$Y$508,Tab_Dados!$C$263:$C$508,U54)</f>
        <v>0</v>
      </c>
      <c r="X54" s="209">
        <f>SUMIFS(Tab_Dados!$AO$263:$AO$508,Tab_Dados!$C$263:$C$508,U54)</f>
        <v>0</v>
      </c>
      <c r="Z54" s="207">
        <v>45</v>
      </c>
      <c r="AA54" s="208" t="s">
        <v>323</v>
      </c>
      <c r="AB54" s="216">
        <f>SUMIFS(Tab_Dados!$K$263:$K$508,Tab_Dados!$C$263:$C$508,AA54)</f>
        <v>0</v>
      </c>
      <c r="AC54" s="216">
        <f>SUMIFS(Tab_Dados!$AA$263:$AA$508,Tab_Dados!$C$263:$C$508,AA54)</f>
        <v>0</v>
      </c>
      <c r="AD54" s="209">
        <f>SUMIFS(Tab_Dados!$AQ$263:$AQ$508,Tab_Dados!$C$263:$C$508,AA54)</f>
        <v>0</v>
      </c>
      <c r="AF54" s="207">
        <v>45</v>
      </c>
      <c r="AG54" s="208" t="s">
        <v>489</v>
      </c>
      <c r="AH54" s="216">
        <f>SUMIFS(Tab_Dados!$L$263:$L$508,Tab_Dados!$C$263:$C$508,AG54)</f>
        <v>16</v>
      </c>
      <c r="AI54" s="216">
        <f>SUMIFS(Tab_Dados!$AB$263:$AB$508,Tab_Dados!$C$263:$C$508,AG54)</f>
        <v>16</v>
      </c>
      <c r="AJ54" s="209">
        <f>SUMIFS(Tab_Dados!$AR$263:$AR$508,Tab_Dados!$C$263:$C$508,AG54)</f>
        <v>320</v>
      </c>
      <c r="AL54" s="207">
        <v>45</v>
      </c>
      <c r="AM54" s="208" t="s">
        <v>313</v>
      </c>
      <c r="AN54" s="216">
        <f>SUMIFS(Tab_Dados!$M$263:$M$508,Tab_Dados!$C$263:$C$508,AM54)</f>
        <v>0</v>
      </c>
      <c r="AO54" s="216">
        <f>SUMIFS(Tab_Dados!$AC$263:$AC$508,Tab_Dados!$C$263:$C$508,AM54)</f>
        <v>0</v>
      </c>
      <c r="AP54" s="209">
        <f>SUMIFS(Tab_Dados!$AS$263:$AS$508,Tab_Dados!$C$263:$C$508,AM54)</f>
        <v>0</v>
      </c>
      <c r="AR54" s="207">
        <v>45</v>
      </c>
      <c r="AS54" s="208" t="s">
        <v>324</v>
      </c>
      <c r="AT54" s="216">
        <f>SUMIFS(Tab_Dados!$N$263:$N$508,Tab_Dados!$C$263:$C$508,AS54)</f>
        <v>0</v>
      </c>
      <c r="AU54" s="216">
        <f>SUMIFS(Tab_Dados!$AD$263:$AD$508,Tab_Dados!$C$263:$C$508,AS54)</f>
        <v>0</v>
      </c>
      <c r="AV54" s="209">
        <f>SUMIFS(Tab_Dados!$AT$263:$AT$508,Tab_Dados!$C$263:$C$508,AS54)</f>
        <v>0</v>
      </c>
      <c r="AX54" s="207">
        <v>45</v>
      </c>
      <c r="AY54" s="208" t="s">
        <v>323</v>
      </c>
      <c r="AZ54" s="216">
        <f>SUMIFS(Tab_Dados!$O$263:$O$508,Tab_Dados!$C$263:$C$508,AY54)</f>
        <v>0</v>
      </c>
      <c r="BA54" s="216">
        <f>SUMIFS(Tab_Dados!$AE$263:$AE$508,Tab_Dados!$C$263:$C$508,AY54)</f>
        <v>0</v>
      </c>
      <c r="BB54" s="209">
        <f>SUMIFS(Tab_Dados!$AU$263:$AU$508,Tab_Dados!$C$263:$C$508,AY54)</f>
        <v>0</v>
      </c>
      <c r="BD54" s="207">
        <v>45</v>
      </c>
      <c r="BE54" s="208" t="s">
        <v>318</v>
      </c>
      <c r="BF54" s="216">
        <f>SUMIFS(Tab_Dados!$P$263:$P$508,Tab_Dados!$C$263:$C$508,BE54)</f>
        <v>0</v>
      </c>
      <c r="BG54" s="216">
        <f>SUMIFS(Tab_Dados!$AF$263:$AF$508,Tab_Dados!$C$263:$C$508,BE54)</f>
        <v>0</v>
      </c>
      <c r="BH54" s="209">
        <f>SUMIFS(Tab_Dados!$AV$263:$AV$508,Tab_Dados!$C$263:$C$508,BE54)</f>
        <v>0</v>
      </c>
      <c r="BJ54" s="207">
        <v>45</v>
      </c>
      <c r="BK54" s="208" t="s">
        <v>310</v>
      </c>
      <c r="BL54" s="216">
        <f>SUMIFS(Tab_Dados!$R$263:$R$508,Tab_Dados!$C$263:$C$508,BK54)</f>
        <v>0</v>
      </c>
      <c r="BM54" s="216">
        <f>SUMIFS(Tab_Dados!$AH$263:$AH$508,Tab_Dados!$C$263:$C$508,BK54)</f>
        <v>0</v>
      </c>
      <c r="BN54" s="209">
        <f>SUMIFS(Tab_Dados!$AX$263:$AX$508,Tab_Dados!$C$263:$C$508,BK54)</f>
        <v>0</v>
      </c>
      <c r="BP54" s="207">
        <v>45</v>
      </c>
      <c r="BQ54" s="208" t="s">
        <v>304</v>
      </c>
      <c r="BR54" s="216">
        <f>SUMIFS(Tab_Dados!$S$263:$S$508,Tab_Dados!$C$263:$C$508,BQ54)</f>
        <v>0</v>
      </c>
      <c r="BS54" s="216">
        <f>SUMIFS(Tab_Dados!$AI$263:$AI$508,Tab_Dados!$C$263:$C$508,BQ54)</f>
        <v>0</v>
      </c>
      <c r="BT54" s="209">
        <f>SUMIFS(Tab_Dados!$AY$263:$AY$508,Tab_Dados!$C$263:$C$508,BQ54)</f>
        <v>0</v>
      </c>
      <c r="BV54" s="207">
        <v>45</v>
      </c>
      <c r="BW54" s="208" t="s">
        <v>317</v>
      </c>
      <c r="BX54" s="216">
        <f>SUMIFS(Tab_Dados!$T$263:$T$508,Tab_Dados!$C$263:$C$508,BW54)</f>
        <v>0</v>
      </c>
      <c r="BY54" s="216">
        <f>SUMIFS(Tab_Dados!$AJ$263:$AJ$508,Tab_Dados!$C$263:$C$508,BW54)</f>
        <v>0</v>
      </c>
      <c r="BZ54" s="209">
        <f>SUMIFS(Tab_Dados!$AZ$263:$AZ$508,Tab_Dados!$C$263:$C$508,BW54)</f>
        <v>0</v>
      </c>
      <c r="CB54" s="207">
        <v>45</v>
      </c>
      <c r="CC54" s="208" t="s">
        <v>328</v>
      </c>
      <c r="CD54" s="208"/>
      <c r="CE54" s="208"/>
      <c r="CF54" s="209"/>
    </row>
    <row r="55" spans="1:84" x14ac:dyDescent="0.2">
      <c r="A55" s="214"/>
      <c r="B55" s="207">
        <v>46</v>
      </c>
      <c r="C55" s="208" t="s">
        <v>327</v>
      </c>
      <c r="D55" s="216">
        <f>SUMIFS(Tab_Dados!$E$263:$E$508,Tab_Dados!$C$263:$C$508,C55)</f>
        <v>0</v>
      </c>
      <c r="E55" s="216">
        <f>SUMIFS(Tab_Dados!$U$263:$U$508,Tab_Dados!$C$263:$C$508,C55)</f>
        <v>0</v>
      </c>
      <c r="F55" s="209">
        <f>SUMIFS(Tab_Dados!$AK$263:$AK$508,Tab_Dados!$C$263:$C$508,C55)</f>
        <v>0</v>
      </c>
      <c r="G55" s="203"/>
      <c r="H55" s="207">
        <v>46</v>
      </c>
      <c r="I55" s="208" t="s">
        <v>427</v>
      </c>
      <c r="J55" s="216">
        <f>SUMIFS(Tab_Dados!$F$263:$F$508,Tab_Dados!$C$263:$C$508,I55)</f>
        <v>70</v>
      </c>
      <c r="K55" s="216">
        <f>SUMIFS(Tab_Dados!$V$263:$V$508,Tab_Dados!$C$263:$C$508,I55)</f>
        <v>70</v>
      </c>
      <c r="L55" s="209">
        <f>SUMIFS(Tab_Dados!$AL$263:$AL$508,Tab_Dados!$C$263:$C$508,I55)</f>
        <v>630</v>
      </c>
      <c r="N55" s="207">
        <v>46</v>
      </c>
      <c r="O55" s="208" t="s">
        <v>285</v>
      </c>
      <c r="P55" s="216">
        <f>SUMIFS(Tab_Dados!$H$263:$H$508,Tab_Dados!$C$263:$C$508,O55)</f>
        <v>0</v>
      </c>
      <c r="Q55" s="216">
        <f>SUMIFS(Tab_Dados!$X$263:$X$508,Tab_Dados!$C$263:$C$508,O55)</f>
        <v>0</v>
      </c>
      <c r="R55" s="209">
        <f>SUMIFS(Tab_Dados!$AN$263:$AN$508,Tab_Dados!$C$263:$C$508,O55)</f>
        <v>0</v>
      </c>
      <c r="T55" s="207">
        <v>46</v>
      </c>
      <c r="U55" s="208" t="s">
        <v>294</v>
      </c>
      <c r="V55" s="216">
        <f>SUMIFS(Tab_Dados!$I$263:$I$508,Tab_Dados!$C$263:$C$508,U55)</f>
        <v>0</v>
      </c>
      <c r="W55" s="216">
        <f>SUMIFS(Tab_Dados!$Y$263:$Y$508,Tab_Dados!$C$263:$C$508,U55)</f>
        <v>0</v>
      </c>
      <c r="X55" s="209">
        <f>SUMIFS(Tab_Dados!$AO$263:$AO$508,Tab_Dados!$C$263:$C$508,U55)</f>
        <v>0</v>
      </c>
      <c r="Z55" s="207">
        <v>46</v>
      </c>
      <c r="AA55" s="208" t="s">
        <v>324</v>
      </c>
      <c r="AB55" s="216">
        <f>SUMIFS(Tab_Dados!$K$263:$K$508,Tab_Dados!$C$263:$C$508,AA55)</f>
        <v>0</v>
      </c>
      <c r="AC55" s="216">
        <f>SUMIFS(Tab_Dados!$AA$263:$AA$508,Tab_Dados!$C$263:$C$508,AA55)</f>
        <v>0</v>
      </c>
      <c r="AD55" s="209">
        <f>SUMIFS(Tab_Dados!$AQ$263:$AQ$508,Tab_Dados!$C$263:$C$508,AA55)</f>
        <v>0</v>
      </c>
      <c r="AF55" s="207">
        <v>46</v>
      </c>
      <c r="AG55" s="208" t="s">
        <v>312</v>
      </c>
      <c r="AH55" s="216">
        <f>SUMIFS(Tab_Dados!$L$263:$L$508,Tab_Dados!$C$263:$C$508,AG55)</f>
        <v>10</v>
      </c>
      <c r="AI55" s="216">
        <f>SUMIFS(Tab_Dados!$AB$263:$AB$508,Tab_Dados!$C$263:$C$508,AG55)</f>
        <v>10</v>
      </c>
      <c r="AJ55" s="209">
        <f>SUMIFS(Tab_Dados!$AR$263:$AR$508,Tab_Dados!$C$263:$C$508,AG55)</f>
        <v>300</v>
      </c>
      <c r="AL55" s="207">
        <v>46</v>
      </c>
      <c r="AM55" s="208" t="s">
        <v>314</v>
      </c>
      <c r="AN55" s="216">
        <f>SUMIFS(Tab_Dados!$M$263:$M$508,Tab_Dados!$C$263:$C$508,AM55)</f>
        <v>0</v>
      </c>
      <c r="AO55" s="216">
        <f>SUMIFS(Tab_Dados!$AC$263:$AC$508,Tab_Dados!$C$263:$C$508,AM55)</f>
        <v>0</v>
      </c>
      <c r="AP55" s="209">
        <f>SUMIFS(Tab_Dados!$AS$263:$AS$508,Tab_Dados!$C$263:$C$508,AM55)</f>
        <v>0</v>
      </c>
      <c r="AR55" s="207">
        <v>46</v>
      </c>
      <c r="AS55" s="208" t="s">
        <v>325</v>
      </c>
      <c r="AT55" s="216">
        <f>SUMIFS(Tab_Dados!$N$263:$N$508,Tab_Dados!$C$263:$C$508,AS55)</f>
        <v>0</v>
      </c>
      <c r="AU55" s="216">
        <f>SUMIFS(Tab_Dados!$AD$263:$AD$508,Tab_Dados!$C$263:$C$508,AS55)</f>
        <v>0</v>
      </c>
      <c r="AV55" s="209">
        <f>SUMIFS(Tab_Dados!$AT$263:$AT$508,Tab_Dados!$C$263:$C$508,AS55)</f>
        <v>0</v>
      </c>
      <c r="AX55" s="207">
        <v>46</v>
      </c>
      <c r="AY55" s="208" t="s">
        <v>324</v>
      </c>
      <c r="AZ55" s="216">
        <f>SUMIFS(Tab_Dados!$O$263:$O$508,Tab_Dados!$C$263:$C$508,AY55)</f>
        <v>0</v>
      </c>
      <c r="BA55" s="216">
        <f>SUMIFS(Tab_Dados!$AE$263:$AE$508,Tab_Dados!$C$263:$C$508,AY55)</f>
        <v>0</v>
      </c>
      <c r="BB55" s="209">
        <f>SUMIFS(Tab_Dados!$AU$263:$AU$508,Tab_Dados!$C$263:$C$508,AY55)</f>
        <v>0</v>
      </c>
      <c r="BD55" s="207">
        <v>46</v>
      </c>
      <c r="BE55" s="208" t="s">
        <v>319</v>
      </c>
      <c r="BF55" s="216">
        <f>SUMIFS(Tab_Dados!$P$263:$P$508,Tab_Dados!$C$263:$C$508,BE55)</f>
        <v>0</v>
      </c>
      <c r="BG55" s="216">
        <f>SUMIFS(Tab_Dados!$AF$263:$AF$508,Tab_Dados!$C$263:$C$508,BE55)</f>
        <v>0</v>
      </c>
      <c r="BH55" s="209">
        <f>SUMIFS(Tab_Dados!$AV$263:$AV$508,Tab_Dados!$C$263:$C$508,BE55)</f>
        <v>0</v>
      </c>
      <c r="BJ55" s="207">
        <v>46</v>
      </c>
      <c r="BK55" s="208" t="s">
        <v>313</v>
      </c>
      <c r="BL55" s="216">
        <f>SUMIFS(Tab_Dados!$R$263:$R$508,Tab_Dados!$C$263:$C$508,BK55)</f>
        <v>0</v>
      </c>
      <c r="BM55" s="216">
        <f>SUMIFS(Tab_Dados!$AH$263:$AH$508,Tab_Dados!$C$263:$C$508,BK55)</f>
        <v>0</v>
      </c>
      <c r="BN55" s="209">
        <f>SUMIFS(Tab_Dados!$AX$263:$AX$508,Tab_Dados!$C$263:$C$508,BK55)</f>
        <v>0</v>
      </c>
      <c r="BP55" s="207">
        <v>46</v>
      </c>
      <c r="BQ55" s="208" t="s">
        <v>305</v>
      </c>
      <c r="BR55" s="216">
        <f>SUMIFS(Tab_Dados!$S$263:$S$508,Tab_Dados!$C$263:$C$508,BQ55)</f>
        <v>0</v>
      </c>
      <c r="BS55" s="216">
        <f>SUMIFS(Tab_Dados!$AI$263:$AI$508,Tab_Dados!$C$263:$C$508,BQ55)</f>
        <v>0</v>
      </c>
      <c r="BT55" s="209">
        <f>SUMIFS(Tab_Dados!$AY$263:$AY$508,Tab_Dados!$C$263:$C$508,BQ55)</f>
        <v>0</v>
      </c>
      <c r="BV55" s="207">
        <v>46</v>
      </c>
      <c r="BW55" s="208" t="s">
        <v>318</v>
      </c>
      <c r="BX55" s="216">
        <f>SUMIFS(Tab_Dados!$T$263:$T$508,Tab_Dados!$C$263:$C$508,BW55)</f>
        <v>0</v>
      </c>
      <c r="BY55" s="216">
        <f>SUMIFS(Tab_Dados!$AJ$263:$AJ$508,Tab_Dados!$C$263:$C$508,BW55)</f>
        <v>0</v>
      </c>
      <c r="BZ55" s="209">
        <f>SUMIFS(Tab_Dados!$AZ$263:$AZ$508,Tab_Dados!$C$263:$C$508,BW55)</f>
        <v>0</v>
      </c>
      <c r="CB55" s="207">
        <v>46</v>
      </c>
      <c r="CC55" s="208" t="s">
        <v>329</v>
      </c>
      <c r="CD55" s="208"/>
      <c r="CE55" s="208"/>
      <c r="CF55" s="209"/>
    </row>
    <row r="56" spans="1:84" x14ac:dyDescent="0.2">
      <c r="A56" s="214"/>
      <c r="B56" s="207">
        <v>47</v>
      </c>
      <c r="C56" s="208" t="s">
        <v>328</v>
      </c>
      <c r="D56" s="216">
        <f>SUMIFS(Tab_Dados!$E$263:$E$508,Tab_Dados!$C$263:$C$508,C56)</f>
        <v>0</v>
      </c>
      <c r="E56" s="216">
        <f>SUMIFS(Tab_Dados!$U$263:$U$508,Tab_Dados!$C$263:$C$508,C56)</f>
        <v>0</v>
      </c>
      <c r="F56" s="209">
        <f>SUMIFS(Tab_Dados!$AK$263:$AK$508,Tab_Dados!$C$263:$C$508,C56)</f>
        <v>0</v>
      </c>
      <c r="G56" s="203"/>
      <c r="H56" s="207">
        <v>47</v>
      </c>
      <c r="I56" s="208" t="s">
        <v>481</v>
      </c>
      <c r="J56" s="216">
        <f>SUMIFS(Tab_Dados!$F$263:$F$508,Tab_Dados!$C$263:$C$508,I56)</f>
        <v>70</v>
      </c>
      <c r="K56" s="216">
        <f>SUMIFS(Tab_Dados!$V$263:$V$508,Tab_Dados!$C$263:$C$508,I56)</f>
        <v>70</v>
      </c>
      <c r="L56" s="209">
        <f>SUMIFS(Tab_Dados!$AL$263:$AL$508,Tab_Dados!$C$263:$C$508,I56)</f>
        <v>574</v>
      </c>
      <c r="N56" s="207">
        <v>47</v>
      </c>
      <c r="O56" s="208" t="s">
        <v>286</v>
      </c>
      <c r="P56" s="216">
        <f>SUMIFS(Tab_Dados!$H$263:$H$508,Tab_Dados!$C$263:$C$508,O56)</f>
        <v>0</v>
      </c>
      <c r="Q56" s="216">
        <f>SUMIFS(Tab_Dados!$X$263:$X$508,Tab_Dados!$C$263:$C$508,O56)</f>
        <v>0</v>
      </c>
      <c r="R56" s="209">
        <f>SUMIFS(Tab_Dados!$AN$263:$AN$508,Tab_Dados!$C$263:$C$508,O56)</f>
        <v>0</v>
      </c>
      <c r="T56" s="207">
        <v>47</v>
      </c>
      <c r="U56" s="208" t="s">
        <v>295</v>
      </c>
      <c r="V56" s="216">
        <f>SUMIFS(Tab_Dados!$I$263:$I$508,Tab_Dados!$C$263:$C$508,U56)</f>
        <v>0</v>
      </c>
      <c r="W56" s="216">
        <f>SUMIFS(Tab_Dados!$Y$263:$Y$508,Tab_Dados!$C$263:$C$508,U56)</f>
        <v>0</v>
      </c>
      <c r="X56" s="209">
        <f>SUMIFS(Tab_Dados!$AO$263:$AO$508,Tab_Dados!$C$263:$C$508,U56)</f>
        <v>0</v>
      </c>
      <c r="Z56" s="207">
        <v>47</v>
      </c>
      <c r="AA56" s="208" t="s">
        <v>325</v>
      </c>
      <c r="AB56" s="216">
        <f>SUMIFS(Tab_Dados!$K$263:$K$508,Tab_Dados!$C$263:$C$508,AA56)</f>
        <v>0</v>
      </c>
      <c r="AC56" s="216">
        <f>SUMIFS(Tab_Dados!$AA$263:$AA$508,Tab_Dados!$C$263:$C$508,AA56)</f>
        <v>0</v>
      </c>
      <c r="AD56" s="209">
        <f>SUMIFS(Tab_Dados!$AQ$263:$AQ$508,Tab_Dados!$C$263:$C$508,AA56)</f>
        <v>0</v>
      </c>
      <c r="AF56" s="207">
        <v>47</v>
      </c>
      <c r="AG56" s="208" t="s">
        <v>470</v>
      </c>
      <c r="AH56" s="216">
        <f>SUMIFS(Tab_Dados!$L$263:$L$508,Tab_Dados!$C$263:$C$508,AG56)</f>
        <v>70</v>
      </c>
      <c r="AI56" s="216">
        <f>SUMIFS(Tab_Dados!$AB$263:$AB$508,Tab_Dados!$C$263:$C$508,AG56)</f>
        <v>70</v>
      </c>
      <c r="AJ56" s="209">
        <f>SUMIFS(Tab_Dados!$AR$263:$AR$508,Tab_Dados!$C$263:$C$508,AG56)</f>
        <v>300</v>
      </c>
      <c r="AL56" s="207">
        <v>47</v>
      </c>
      <c r="AM56" s="208" t="s">
        <v>315</v>
      </c>
      <c r="AN56" s="216">
        <f>SUMIFS(Tab_Dados!$M$263:$M$508,Tab_Dados!$C$263:$C$508,AM56)</f>
        <v>0</v>
      </c>
      <c r="AO56" s="216">
        <f>SUMIFS(Tab_Dados!$AC$263:$AC$508,Tab_Dados!$C$263:$C$508,AM56)</f>
        <v>0</v>
      </c>
      <c r="AP56" s="209">
        <f>SUMIFS(Tab_Dados!$AS$263:$AS$508,Tab_Dados!$C$263:$C$508,AM56)</f>
        <v>0</v>
      </c>
      <c r="AR56" s="207">
        <v>47</v>
      </c>
      <c r="AS56" s="208" t="s">
        <v>326</v>
      </c>
      <c r="AT56" s="216">
        <f>SUMIFS(Tab_Dados!$N$263:$N$508,Tab_Dados!$C$263:$C$508,AS56)</f>
        <v>0</v>
      </c>
      <c r="AU56" s="216">
        <f>SUMIFS(Tab_Dados!$AD$263:$AD$508,Tab_Dados!$C$263:$C$508,AS56)</f>
        <v>0</v>
      </c>
      <c r="AV56" s="209">
        <f>SUMIFS(Tab_Dados!$AT$263:$AT$508,Tab_Dados!$C$263:$C$508,AS56)</f>
        <v>0</v>
      </c>
      <c r="AX56" s="207">
        <v>47</v>
      </c>
      <c r="AY56" s="208" t="s">
        <v>325</v>
      </c>
      <c r="AZ56" s="216">
        <f>SUMIFS(Tab_Dados!$O$263:$O$508,Tab_Dados!$C$263:$C$508,AY56)</f>
        <v>0</v>
      </c>
      <c r="BA56" s="216">
        <f>SUMIFS(Tab_Dados!$AE$263:$AE$508,Tab_Dados!$C$263:$C$508,AY56)</f>
        <v>0</v>
      </c>
      <c r="BB56" s="209">
        <f>SUMIFS(Tab_Dados!$AU$263:$AU$508,Tab_Dados!$C$263:$C$508,AY56)</f>
        <v>0</v>
      </c>
      <c r="BD56" s="207">
        <v>47</v>
      </c>
      <c r="BE56" s="208" t="s">
        <v>320</v>
      </c>
      <c r="BF56" s="216">
        <f>SUMIFS(Tab_Dados!$P$263:$P$508,Tab_Dados!$C$263:$C$508,BE56)</f>
        <v>0</v>
      </c>
      <c r="BG56" s="216">
        <f>SUMIFS(Tab_Dados!$AF$263:$AF$508,Tab_Dados!$C$263:$C$508,BE56)</f>
        <v>0</v>
      </c>
      <c r="BH56" s="209">
        <f>SUMIFS(Tab_Dados!$AV$263:$AV$508,Tab_Dados!$C$263:$C$508,BE56)</f>
        <v>0</v>
      </c>
      <c r="BJ56" s="207">
        <v>47</v>
      </c>
      <c r="BK56" s="208" t="s">
        <v>314</v>
      </c>
      <c r="BL56" s="216">
        <f>SUMIFS(Tab_Dados!$R$263:$R$508,Tab_Dados!$C$263:$C$508,BK56)</f>
        <v>0</v>
      </c>
      <c r="BM56" s="216">
        <f>SUMIFS(Tab_Dados!$AH$263:$AH$508,Tab_Dados!$C$263:$C$508,BK56)</f>
        <v>0</v>
      </c>
      <c r="BN56" s="209">
        <f>SUMIFS(Tab_Dados!$AX$263:$AX$508,Tab_Dados!$C$263:$C$508,BK56)</f>
        <v>0</v>
      </c>
      <c r="BP56" s="207">
        <v>47</v>
      </c>
      <c r="BQ56" s="208" t="s">
        <v>306</v>
      </c>
      <c r="BR56" s="216">
        <f>SUMIFS(Tab_Dados!$S$263:$S$508,Tab_Dados!$C$263:$C$508,BQ56)</f>
        <v>0</v>
      </c>
      <c r="BS56" s="216">
        <f>SUMIFS(Tab_Dados!$AI$263:$AI$508,Tab_Dados!$C$263:$C$508,BQ56)</f>
        <v>0</v>
      </c>
      <c r="BT56" s="209">
        <f>SUMIFS(Tab_Dados!$AY$263:$AY$508,Tab_Dados!$C$263:$C$508,BQ56)</f>
        <v>0</v>
      </c>
      <c r="BV56" s="207">
        <v>47</v>
      </c>
      <c r="BW56" s="208" t="s">
        <v>319</v>
      </c>
      <c r="BX56" s="216">
        <f>SUMIFS(Tab_Dados!$T$263:$T$508,Tab_Dados!$C$263:$C$508,BW56)</f>
        <v>0</v>
      </c>
      <c r="BY56" s="216">
        <f>SUMIFS(Tab_Dados!$AJ$263:$AJ$508,Tab_Dados!$C$263:$C$508,BW56)</f>
        <v>0</v>
      </c>
      <c r="BZ56" s="209">
        <f>SUMIFS(Tab_Dados!$AZ$263:$AZ$508,Tab_Dados!$C$263:$C$508,BW56)</f>
        <v>0</v>
      </c>
      <c r="CB56" s="207">
        <v>47</v>
      </c>
      <c r="CC56" s="208" t="s">
        <v>330</v>
      </c>
      <c r="CD56" s="208"/>
      <c r="CE56" s="208"/>
      <c r="CF56" s="209"/>
    </row>
    <row r="57" spans="1:84" x14ac:dyDescent="0.2">
      <c r="A57" s="214"/>
      <c r="B57" s="207">
        <v>48</v>
      </c>
      <c r="C57" s="208" t="s">
        <v>329</v>
      </c>
      <c r="D57" s="216">
        <f>SUMIFS(Tab_Dados!$E$263:$E$508,Tab_Dados!$C$263:$C$508,C57)</f>
        <v>0</v>
      </c>
      <c r="E57" s="216">
        <f>SUMIFS(Tab_Dados!$U$263:$U$508,Tab_Dados!$C$263:$C$508,C57)</f>
        <v>0</v>
      </c>
      <c r="F57" s="209">
        <f>SUMIFS(Tab_Dados!$AK$263:$AK$508,Tab_Dados!$C$263:$C$508,C57)</f>
        <v>0</v>
      </c>
      <c r="G57" s="203"/>
      <c r="H57" s="207">
        <v>48</v>
      </c>
      <c r="I57" s="208" t="s">
        <v>466</v>
      </c>
      <c r="J57" s="216">
        <f>SUMIFS(Tab_Dados!$F$263:$F$508,Tab_Dados!$C$263:$C$508,I57)</f>
        <v>40</v>
      </c>
      <c r="K57" s="216">
        <f>SUMIFS(Tab_Dados!$V$263:$V$508,Tab_Dados!$C$263:$C$508,I57)</f>
        <v>40</v>
      </c>
      <c r="L57" s="209">
        <f>SUMIFS(Tab_Dados!$AL$263:$AL$508,Tab_Dados!$C$263:$C$508,I57)</f>
        <v>550</v>
      </c>
      <c r="N57" s="207">
        <v>48</v>
      </c>
      <c r="O57" s="208" t="s">
        <v>287</v>
      </c>
      <c r="P57" s="216">
        <f>SUMIFS(Tab_Dados!$H$263:$H$508,Tab_Dados!$C$263:$C$508,O57)</f>
        <v>0</v>
      </c>
      <c r="Q57" s="216">
        <f>SUMIFS(Tab_Dados!$X$263:$X$508,Tab_Dados!$C$263:$C$508,O57)</f>
        <v>0</v>
      </c>
      <c r="R57" s="209">
        <f>SUMIFS(Tab_Dados!$AN$263:$AN$508,Tab_Dados!$C$263:$C$508,O57)</f>
        <v>0</v>
      </c>
      <c r="T57" s="207">
        <v>48</v>
      </c>
      <c r="U57" s="208" t="s">
        <v>296</v>
      </c>
      <c r="V57" s="216">
        <f>SUMIFS(Tab_Dados!$I$263:$I$508,Tab_Dados!$C$263:$C$508,U57)</f>
        <v>0</v>
      </c>
      <c r="W57" s="216">
        <f>SUMIFS(Tab_Dados!$Y$263:$Y$508,Tab_Dados!$C$263:$C$508,U57)</f>
        <v>0</v>
      </c>
      <c r="X57" s="209">
        <f>SUMIFS(Tab_Dados!$AO$263:$AO$508,Tab_Dados!$C$263:$C$508,U57)</f>
        <v>0</v>
      </c>
      <c r="Z57" s="207">
        <v>48</v>
      </c>
      <c r="AA57" s="208" t="s">
        <v>326</v>
      </c>
      <c r="AB57" s="216">
        <f>SUMIFS(Tab_Dados!$K$263:$K$508,Tab_Dados!$C$263:$C$508,AA57)</f>
        <v>0</v>
      </c>
      <c r="AC57" s="216">
        <f>SUMIFS(Tab_Dados!$AA$263:$AA$508,Tab_Dados!$C$263:$C$508,AA57)</f>
        <v>0</v>
      </c>
      <c r="AD57" s="209">
        <f>SUMIFS(Tab_Dados!$AQ$263:$AQ$508,Tab_Dados!$C$263:$C$508,AA57)</f>
        <v>0</v>
      </c>
      <c r="AF57" s="207">
        <v>48</v>
      </c>
      <c r="AG57" s="208" t="s">
        <v>494</v>
      </c>
      <c r="AH57" s="216">
        <f>SUMIFS(Tab_Dados!$L$263:$L$508,Tab_Dados!$C$263:$C$508,AG57)</f>
        <v>25</v>
      </c>
      <c r="AI57" s="216">
        <f>SUMIFS(Tab_Dados!$AB$263:$AB$508,Tab_Dados!$C$263:$C$508,AG57)</f>
        <v>25</v>
      </c>
      <c r="AJ57" s="209">
        <f>SUMIFS(Tab_Dados!$AR$263:$AR$508,Tab_Dados!$C$263:$C$508,AG57)</f>
        <v>300</v>
      </c>
      <c r="AL57" s="207">
        <v>48</v>
      </c>
      <c r="AM57" s="208" t="s">
        <v>316</v>
      </c>
      <c r="AN57" s="216">
        <f>SUMIFS(Tab_Dados!$M$263:$M$508,Tab_Dados!$C$263:$C$508,AM57)</f>
        <v>0</v>
      </c>
      <c r="AO57" s="216">
        <f>SUMIFS(Tab_Dados!$AC$263:$AC$508,Tab_Dados!$C$263:$C$508,AM57)</f>
        <v>0</v>
      </c>
      <c r="AP57" s="209">
        <f>SUMIFS(Tab_Dados!$AS$263:$AS$508,Tab_Dados!$C$263:$C$508,AM57)</f>
        <v>0</v>
      </c>
      <c r="AR57" s="207">
        <v>48</v>
      </c>
      <c r="AS57" s="208" t="s">
        <v>327</v>
      </c>
      <c r="AT57" s="216">
        <f>SUMIFS(Tab_Dados!$N$263:$N$508,Tab_Dados!$C$263:$C$508,AS57)</f>
        <v>0</v>
      </c>
      <c r="AU57" s="216">
        <f>SUMIFS(Tab_Dados!$AD$263:$AD$508,Tab_Dados!$C$263:$C$508,AS57)</f>
        <v>0</v>
      </c>
      <c r="AV57" s="209">
        <f>SUMIFS(Tab_Dados!$AT$263:$AT$508,Tab_Dados!$C$263:$C$508,AS57)</f>
        <v>0</v>
      </c>
      <c r="AX57" s="207">
        <v>48</v>
      </c>
      <c r="AY57" s="208" t="s">
        <v>326</v>
      </c>
      <c r="AZ57" s="216">
        <f>SUMIFS(Tab_Dados!$O$263:$O$508,Tab_Dados!$C$263:$C$508,AY57)</f>
        <v>0</v>
      </c>
      <c r="BA57" s="216">
        <f>SUMIFS(Tab_Dados!$AE$263:$AE$508,Tab_Dados!$C$263:$C$508,AY57)</f>
        <v>0</v>
      </c>
      <c r="BB57" s="209">
        <f>SUMIFS(Tab_Dados!$AU$263:$AU$508,Tab_Dados!$C$263:$C$508,AY57)</f>
        <v>0</v>
      </c>
      <c r="BD57" s="207">
        <v>48</v>
      </c>
      <c r="BE57" s="208" t="s">
        <v>321</v>
      </c>
      <c r="BF57" s="216">
        <f>SUMIFS(Tab_Dados!$P$263:$P$508,Tab_Dados!$C$263:$C$508,BE57)</f>
        <v>0</v>
      </c>
      <c r="BG57" s="216">
        <f>SUMIFS(Tab_Dados!$AF$263:$AF$508,Tab_Dados!$C$263:$C$508,BE57)</f>
        <v>0</v>
      </c>
      <c r="BH57" s="209">
        <f>SUMIFS(Tab_Dados!$AV$263:$AV$508,Tab_Dados!$C$263:$C$508,BE57)</f>
        <v>0</v>
      </c>
      <c r="BJ57" s="207">
        <v>48</v>
      </c>
      <c r="BK57" s="208" t="s">
        <v>316</v>
      </c>
      <c r="BL57" s="216">
        <f>SUMIFS(Tab_Dados!$R$263:$R$508,Tab_Dados!$C$263:$C$508,BK57)</f>
        <v>0</v>
      </c>
      <c r="BM57" s="216">
        <f>SUMIFS(Tab_Dados!$AH$263:$AH$508,Tab_Dados!$C$263:$C$508,BK57)</f>
        <v>0</v>
      </c>
      <c r="BN57" s="209">
        <f>SUMIFS(Tab_Dados!$AX$263:$AX$508,Tab_Dados!$C$263:$C$508,BK57)</f>
        <v>0</v>
      </c>
      <c r="BP57" s="207">
        <v>48</v>
      </c>
      <c r="BQ57" s="208" t="s">
        <v>307</v>
      </c>
      <c r="BR57" s="216">
        <f>SUMIFS(Tab_Dados!$S$263:$S$508,Tab_Dados!$C$263:$C$508,BQ57)</f>
        <v>0</v>
      </c>
      <c r="BS57" s="216">
        <f>SUMIFS(Tab_Dados!$AI$263:$AI$508,Tab_Dados!$C$263:$C$508,BQ57)</f>
        <v>0</v>
      </c>
      <c r="BT57" s="209">
        <f>SUMIFS(Tab_Dados!$AY$263:$AY$508,Tab_Dados!$C$263:$C$508,BQ57)</f>
        <v>0</v>
      </c>
      <c r="BV57" s="207">
        <v>48</v>
      </c>
      <c r="BW57" s="208" t="s">
        <v>320</v>
      </c>
      <c r="BX57" s="216">
        <f>SUMIFS(Tab_Dados!$T$263:$T$508,Tab_Dados!$C$263:$C$508,BW57)</f>
        <v>0</v>
      </c>
      <c r="BY57" s="216">
        <f>SUMIFS(Tab_Dados!$AJ$263:$AJ$508,Tab_Dados!$C$263:$C$508,BW57)</f>
        <v>0</v>
      </c>
      <c r="BZ57" s="209">
        <f>SUMIFS(Tab_Dados!$AZ$263:$AZ$508,Tab_Dados!$C$263:$C$508,BW57)</f>
        <v>0</v>
      </c>
      <c r="CB57" s="207">
        <v>48</v>
      </c>
      <c r="CC57" s="208" t="s">
        <v>331</v>
      </c>
      <c r="CD57" s="208"/>
      <c r="CE57" s="208"/>
      <c r="CF57" s="209"/>
    </row>
    <row r="58" spans="1:84" x14ac:dyDescent="0.2">
      <c r="A58" s="214"/>
      <c r="B58" s="207">
        <v>49</v>
      </c>
      <c r="C58" s="208" t="s">
        <v>330</v>
      </c>
      <c r="D58" s="216">
        <f>SUMIFS(Tab_Dados!$E$263:$E$508,Tab_Dados!$C$263:$C$508,C58)</f>
        <v>0</v>
      </c>
      <c r="E58" s="216">
        <f>SUMIFS(Tab_Dados!$U$263:$U$508,Tab_Dados!$C$263:$C$508,C58)</f>
        <v>0</v>
      </c>
      <c r="F58" s="209">
        <f>SUMIFS(Tab_Dados!$AK$263:$AK$508,Tab_Dados!$C$263:$C$508,C58)</f>
        <v>0</v>
      </c>
      <c r="G58" s="203"/>
      <c r="H58" s="207">
        <v>49</v>
      </c>
      <c r="I58" s="208" t="s">
        <v>349</v>
      </c>
      <c r="J58" s="216">
        <f>SUMIFS(Tab_Dados!$F$263:$F$508,Tab_Dados!$C$263:$C$508,I58)</f>
        <v>65</v>
      </c>
      <c r="K58" s="216">
        <f>SUMIFS(Tab_Dados!$V$263:$V$508,Tab_Dados!$C$263:$C$508,I58)</f>
        <v>65</v>
      </c>
      <c r="L58" s="209">
        <f>SUMIFS(Tab_Dados!$AL$263:$AL$508,Tab_Dados!$C$263:$C$508,I58)</f>
        <v>520</v>
      </c>
      <c r="N58" s="207">
        <v>49</v>
      </c>
      <c r="O58" s="208" t="s">
        <v>290</v>
      </c>
      <c r="P58" s="216">
        <f>SUMIFS(Tab_Dados!$H$263:$H$508,Tab_Dados!$C$263:$C$508,O58)</f>
        <v>0</v>
      </c>
      <c r="Q58" s="216">
        <f>SUMIFS(Tab_Dados!$X$263:$X$508,Tab_Dados!$C$263:$C$508,O58)</f>
        <v>0</v>
      </c>
      <c r="R58" s="209">
        <f>SUMIFS(Tab_Dados!$AN$263:$AN$508,Tab_Dados!$C$263:$C$508,O58)</f>
        <v>0</v>
      </c>
      <c r="T58" s="207">
        <v>49</v>
      </c>
      <c r="U58" s="208" t="s">
        <v>297</v>
      </c>
      <c r="V58" s="216">
        <f>SUMIFS(Tab_Dados!$I$263:$I$508,Tab_Dados!$C$263:$C$508,U58)</f>
        <v>0</v>
      </c>
      <c r="W58" s="216">
        <f>SUMIFS(Tab_Dados!$Y$263:$Y$508,Tab_Dados!$C$263:$C$508,U58)</f>
        <v>0</v>
      </c>
      <c r="X58" s="209">
        <f>SUMIFS(Tab_Dados!$AO$263:$AO$508,Tab_Dados!$C$263:$C$508,U58)</f>
        <v>0</v>
      </c>
      <c r="Z58" s="207">
        <v>49</v>
      </c>
      <c r="AA58" s="208" t="s">
        <v>327</v>
      </c>
      <c r="AB58" s="216">
        <f>SUMIFS(Tab_Dados!$K$263:$K$508,Tab_Dados!$C$263:$C$508,AA58)</f>
        <v>0</v>
      </c>
      <c r="AC58" s="216">
        <f>SUMIFS(Tab_Dados!$AA$263:$AA$508,Tab_Dados!$C$263:$C$508,AA58)</f>
        <v>0</v>
      </c>
      <c r="AD58" s="209">
        <f>SUMIFS(Tab_Dados!$AQ$263:$AQ$508,Tab_Dados!$C$263:$C$508,AA58)</f>
        <v>0</v>
      </c>
      <c r="AF58" s="207">
        <v>49</v>
      </c>
      <c r="AG58" s="208" t="s">
        <v>434</v>
      </c>
      <c r="AH58" s="216">
        <f>SUMIFS(Tab_Dados!$L$263:$L$508,Tab_Dados!$C$263:$C$508,AG58)</f>
        <v>20</v>
      </c>
      <c r="AI58" s="216">
        <f>SUMIFS(Tab_Dados!$AB$263:$AB$508,Tab_Dados!$C$263:$C$508,AG58)</f>
        <v>20</v>
      </c>
      <c r="AJ58" s="209">
        <f>SUMIFS(Tab_Dados!$AR$263:$AR$508,Tab_Dados!$C$263:$C$508,AG58)</f>
        <v>240</v>
      </c>
      <c r="AL58" s="207">
        <v>49</v>
      </c>
      <c r="AM58" s="208" t="s">
        <v>317</v>
      </c>
      <c r="AN58" s="216">
        <f>SUMIFS(Tab_Dados!$M$263:$M$508,Tab_Dados!$C$263:$C$508,AM58)</f>
        <v>0</v>
      </c>
      <c r="AO58" s="216">
        <f>SUMIFS(Tab_Dados!$AC$263:$AC$508,Tab_Dados!$C$263:$C$508,AM58)</f>
        <v>0</v>
      </c>
      <c r="AP58" s="209">
        <f>SUMIFS(Tab_Dados!$AS$263:$AS$508,Tab_Dados!$C$263:$C$508,AM58)</f>
        <v>0</v>
      </c>
      <c r="AR58" s="207">
        <v>49</v>
      </c>
      <c r="AS58" s="208" t="s">
        <v>328</v>
      </c>
      <c r="AT58" s="216">
        <f>SUMIFS(Tab_Dados!$N$263:$N$508,Tab_Dados!$C$263:$C$508,AS58)</f>
        <v>0</v>
      </c>
      <c r="AU58" s="216">
        <f>SUMIFS(Tab_Dados!$AD$263:$AD$508,Tab_Dados!$C$263:$C$508,AS58)</f>
        <v>0</v>
      </c>
      <c r="AV58" s="209">
        <f>SUMIFS(Tab_Dados!$AT$263:$AT$508,Tab_Dados!$C$263:$C$508,AS58)</f>
        <v>0</v>
      </c>
      <c r="AX58" s="207">
        <v>49</v>
      </c>
      <c r="AY58" s="208" t="s">
        <v>327</v>
      </c>
      <c r="AZ58" s="216">
        <f>SUMIFS(Tab_Dados!$O$263:$O$508,Tab_Dados!$C$263:$C$508,AY58)</f>
        <v>0</v>
      </c>
      <c r="BA58" s="216">
        <f>SUMIFS(Tab_Dados!$AE$263:$AE$508,Tab_Dados!$C$263:$C$508,AY58)</f>
        <v>0</v>
      </c>
      <c r="BB58" s="209">
        <f>SUMIFS(Tab_Dados!$AU$263:$AU$508,Tab_Dados!$C$263:$C$508,AY58)</f>
        <v>0</v>
      </c>
      <c r="BD58" s="207">
        <v>49</v>
      </c>
      <c r="BE58" s="208" t="s">
        <v>322</v>
      </c>
      <c r="BF58" s="216">
        <f>SUMIFS(Tab_Dados!$P$263:$P$508,Tab_Dados!$C$263:$C$508,BE58)</f>
        <v>0</v>
      </c>
      <c r="BG58" s="216">
        <f>SUMIFS(Tab_Dados!$AF$263:$AF$508,Tab_Dados!$C$263:$C$508,BE58)</f>
        <v>0</v>
      </c>
      <c r="BH58" s="209">
        <f>SUMIFS(Tab_Dados!$AV$263:$AV$508,Tab_Dados!$C$263:$C$508,BE58)</f>
        <v>0</v>
      </c>
      <c r="BJ58" s="207">
        <v>49</v>
      </c>
      <c r="BK58" s="208" t="s">
        <v>317</v>
      </c>
      <c r="BL58" s="216">
        <f>SUMIFS(Tab_Dados!$R$263:$R$508,Tab_Dados!$C$263:$C$508,BK58)</f>
        <v>0</v>
      </c>
      <c r="BM58" s="216">
        <f>SUMIFS(Tab_Dados!$AH$263:$AH$508,Tab_Dados!$C$263:$C$508,BK58)</f>
        <v>0</v>
      </c>
      <c r="BN58" s="209">
        <f>SUMIFS(Tab_Dados!$AX$263:$AX$508,Tab_Dados!$C$263:$C$508,BK58)</f>
        <v>0</v>
      </c>
      <c r="BP58" s="207">
        <v>49</v>
      </c>
      <c r="BQ58" s="208" t="s">
        <v>308</v>
      </c>
      <c r="BR58" s="216">
        <f>SUMIFS(Tab_Dados!$S$263:$S$508,Tab_Dados!$C$263:$C$508,BQ58)</f>
        <v>0</v>
      </c>
      <c r="BS58" s="216">
        <f>SUMIFS(Tab_Dados!$AI$263:$AI$508,Tab_Dados!$C$263:$C$508,BQ58)</f>
        <v>0</v>
      </c>
      <c r="BT58" s="209">
        <f>SUMIFS(Tab_Dados!$AY$263:$AY$508,Tab_Dados!$C$263:$C$508,BQ58)</f>
        <v>0</v>
      </c>
      <c r="BV58" s="207">
        <v>49</v>
      </c>
      <c r="BW58" s="208" t="s">
        <v>321</v>
      </c>
      <c r="BX58" s="216">
        <f>SUMIFS(Tab_Dados!$T$263:$T$508,Tab_Dados!$C$263:$C$508,BW58)</f>
        <v>0</v>
      </c>
      <c r="BY58" s="216">
        <f>SUMIFS(Tab_Dados!$AJ$263:$AJ$508,Tab_Dados!$C$263:$C$508,BW58)</f>
        <v>0</v>
      </c>
      <c r="BZ58" s="209">
        <f>SUMIFS(Tab_Dados!$AZ$263:$AZ$508,Tab_Dados!$C$263:$C$508,BW58)</f>
        <v>0</v>
      </c>
      <c r="CB58" s="207">
        <v>49</v>
      </c>
      <c r="CC58" s="208" t="s">
        <v>332</v>
      </c>
      <c r="CD58" s="208"/>
      <c r="CE58" s="208"/>
      <c r="CF58" s="209"/>
    </row>
    <row r="59" spans="1:84" x14ac:dyDescent="0.2">
      <c r="A59" s="214"/>
      <c r="B59" s="207">
        <v>50</v>
      </c>
      <c r="C59" s="208" t="s">
        <v>331</v>
      </c>
      <c r="D59" s="216">
        <f>SUMIFS(Tab_Dados!$E$263:$E$508,Tab_Dados!$C$263:$C$508,C59)</f>
        <v>0</v>
      </c>
      <c r="E59" s="216">
        <f>SUMIFS(Tab_Dados!$U$263:$U$508,Tab_Dados!$C$263:$C$508,C59)</f>
        <v>0</v>
      </c>
      <c r="F59" s="209">
        <f>SUMIFS(Tab_Dados!$AK$263:$AK$508,Tab_Dados!$C$263:$C$508,C59)</f>
        <v>0</v>
      </c>
      <c r="G59" s="203"/>
      <c r="H59" s="207">
        <v>50</v>
      </c>
      <c r="I59" s="208" t="s">
        <v>417</v>
      </c>
      <c r="J59" s="216">
        <f>SUMIFS(Tab_Dados!$F$263:$F$508,Tab_Dados!$C$263:$C$508,I59)</f>
        <v>50</v>
      </c>
      <c r="K59" s="216">
        <f>SUMIFS(Tab_Dados!$V$263:$V$508,Tab_Dados!$C$263:$C$508,I59)</f>
        <v>50</v>
      </c>
      <c r="L59" s="209">
        <f>SUMIFS(Tab_Dados!$AL$263:$AL$508,Tab_Dados!$C$263:$C$508,I59)</f>
        <v>500</v>
      </c>
      <c r="N59" s="207">
        <v>50</v>
      </c>
      <c r="O59" s="208" t="s">
        <v>576</v>
      </c>
      <c r="P59" s="216">
        <f>SUMIFS(Tab_Dados!$H$263:$H$508,Tab_Dados!$C$263:$C$508,O59)</f>
        <v>0</v>
      </c>
      <c r="Q59" s="216">
        <f>SUMIFS(Tab_Dados!$X$263:$X$508,Tab_Dados!$C$263:$C$508,O59)</f>
        <v>0</v>
      </c>
      <c r="R59" s="209">
        <f>SUMIFS(Tab_Dados!$AN$263:$AN$508,Tab_Dados!$C$263:$C$508,O59)</f>
        <v>0</v>
      </c>
      <c r="T59" s="207">
        <v>50</v>
      </c>
      <c r="U59" s="208" t="s">
        <v>298</v>
      </c>
      <c r="V59" s="216">
        <f>SUMIFS(Tab_Dados!$I$263:$I$508,Tab_Dados!$C$263:$C$508,U59)</f>
        <v>0</v>
      </c>
      <c r="W59" s="216">
        <f>SUMIFS(Tab_Dados!$Y$263:$Y$508,Tab_Dados!$C$263:$C$508,U59)</f>
        <v>0</v>
      </c>
      <c r="X59" s="209">
        <f>SUMIFS(Tab_Dados!$AO$263:$AO$508,Tab_Dados!$C$263:$C$508,U59)</f>
        <v>0</v>
      </c>
      <c r="Z59" s="207">
        <v>50</v>
      </c>
      <c r="AA59" s="208" t="s">
        <v>328</v>
      </c>
      <c r="AB59" s="216">
        <f>SUMIFS(Tab_Dados!$K$263:$K$508,Tab_Dados!$C$263:$C$508,AA59)</f>
        <v>0</v>
      </c>
      <c r="AC59" s="216">
        <f>SUMIFS(Tab_Dados!$AA$263:$AA$508,Tab_Dados!$C$263:$C$508,AA59)</f>
        <v>0</v>
      </c>
      <c r="AD59" s="209">
        <f>SUMIFS(Tab_Dados!$AQ$263:$AQ$508,Tab_Dados!$C$263:$C$508,AA59)</f>
        <v>0</v>
      </c>
      <c r="AF59" s="207">
        <v>50</v>
      </c>
      <c r="AG59" s="208" t="s">
        <v>508</v>
      </c>
      <c r="AH59" s="216">
        <f>SUMIFS(Tab_Dados!$L$263:$L$508,Tab_Dados!$C$263:$C$508,AG59)</f>
        <v>15</v>
      </c>
      <c r="AI59" s="216">
        <f>SUMIFS(Tab_Dados!$AB$263:$AB$508,Tab_Dados!$C$263:$C$508,AG59)</f>
        <v>15</v>
      </c>
      <c r="AJ59" s="209">
        <f>SUMIFS(Tab_Dados!$AR$263:$AR$508,Tab_Dados!$C$263:$C$508,AG59)</f>
        <v>240</v>
      </c>
      <c r="AL59" s="207">
        <v>50</v>
      </c>
      <c r="AM59" s="208" t="s">
        <v>318</v>
      </c>
      <c r="AN59" s="216">
        <f>SUMIFS(Tab_Dados!$M$263:$M$508,Tab_Dados!$C$263:$C$508,AM59)</f>
        <v>0</v>
      </c>
      <c r="AO59" s="216">
        <f>SUMIFS(Tab_Dados!$AC$263:$AC$508,Tab_Dados!$C$263:$C$508,AM59)</f>
        <v>0</v>
      </c>
      <c r="AP59" s="209">
        <f>SUMIFS(Tab_Dados!$AS$263:$AS$508,Tab_Dados!$C$263:$C$508,AM59)</f>
        <v>0</v>
      </c>
      <c r="AR59" s="207">
        <v>50</v>
      </c>
      <c r="AS59" s="208" t="s">
        <v>329</v>
      </c>
      <c r="AT59" s="216">
        <f>SUMIFS(Tab_Dados!$N$263:$N$508,Tab_Dados!$C$263:$C$508,AS59)</f>
        <v>0</v>
      </c>
      <c r="AU59" s="216">
        <f>SUMIFS(Tab_Dados!$AD$263:$AD$508,Tab_Dados!$C$263:$C$508,AS59)</f>
        <v>0</v>
      </c>
      <c r="AV59" s="209">
        <f>SUMIFS(Tab_Dados!$AT$263:$AT$508,Tab_Dados!$C$263:$C$508,AS59)</f>
        <v>0</v>
      </c>
      <c r="AX59" s="207">
        <v>50</v>
      </c>
      <c r="AY59" s="208" t="s">
        <v>328</v>
      </c>
      <c r="AZ59" s="216">
        <f>SUMIFS(Tab_Dados!$O$263:$O$508,Tab_Dados!$C$263:$C$508,AY59)</f>
        <v>0</v>
      </c>
      <c r="BA59" s="216">
        <f>SUMIFS(Tab_Dados!$AE$263:$AE$508,Tab_Dados!$C$263:$C$508,AY59)</f>
        <v>0</v>
      </c>
      <c r="BB59" s="209">
        <f>SUMIFS(Tab_Dados!$AU$263:$AU$508,Tab_Dados!$C$263:$C$508,AY59)</f>
        <v>0</v>
      </c>
      <c r="BD59" s="207">
        <v>50</v>
      </c>
      <c r="BE59" s="208" t="s">
        <v>323</v>
      </c>
      <c r="BF59" s="216">
        <f>SUMIFS(Tab_Dados!$P$263:$P$508,Tab_Dados!$C$263:$C$508,BE59)</f>
        <v>0</v>
      </c>
      <c r="BG59" s="216">
        <f>SUMIFS(Tab_Dados!$AF$263:$AF$508,Tab_Dados!$C$263:$C$508,BE59)</f>
        <v>0</v>
      </c>
      <c r="BH59" s="209">
        <f>SUMIFS(Tab_Dados!$AV$263:$AV$508,Tab_Dados!$C$263:$C$508,BE59)</f>
        <v>0</v>
      </c>
      <c r="BJ59" s="207">
        <v>50</v>
      </c>
      <c r="BK59" s="208" t="s">
        <v>318</v>
      </c>
      <c r="BL59" s="216">
        <f>SUMIFS(Tab_Dados!$R$263:$R$508,Tab_Dados!$C$263:$C$508,BK59)</f>
        <v>0</v>
      </c>
      <c r="BM59" s="216">
        <f>SUMIFS(Tab_Dados!$AH$263:$AH$508,Tab_Dados!$C$263:$C$508,BK59)</f>
        <v>0</v>
      </c>
      <c r="BN59" s="209">
        <f>SUMIFS(Tab_Dados!$AX$263:$AX$508,Tab_Dados!$C$263:$C$508,BK59)</f>
        <v>0</v>
      </c>
      <c r="BP59" s="207">
        <v>50</v>
      </c>
      <c r="BQ59" s="208" t="s">
        <v>309</v>
      </c>
      <c r="BR59" s="216">
        <f>SUMIFS(Tab_Dados!$S$263:$S$508,Tab_Dados!$C$263:$C$508,BQ59)</f>
        <v>0</v>
      </c>
      <c r="BS59" s="216">
        <f>SUMIFS(Tab_Dados!$AI$263:$AI$508,Tab_Dados!$C$263:$C$508,BQ59)</f>
        <v>0</v>
      </c>
      <c r="BT59" s="209">
        <f>SUMIFS(Tab_Dados!$AY$263:$AY$508,Tab_Dados!$C$263:$C$508,BQ59)</f>
        <v>0</v>
      </c>
      <c r="BV59" s="207">
        <v>50</v>
      </c>
      <c r="BW59" s="208" t="s">
        <v>322</v>
      </c>
      <c r="BX59" s="216">
        <f>SUMIFS(Tab_Dados!$T$263:$T$508,Tab_Dados!$C$263:$C$508,BW59)</f>
        <v>0</v>
      </c>
      <c r="BY59" s="216">
        <f>SUMIFS(Tab_Dados!$AJ$263:$AJ$508,Tab_Dados!$C$263:$C$508,BW59)</f>
        <v>0</v>
      </c>
      <c r="BZ59" s="209">
        <f>SUMIFS(Tab_Dados!$AZ$263:$AZ$508,Tab_Dados!$C$263:$C$508,BW59)</f>
        <v>0</v>
      </c>
      <c r="CB59" s="207">
        <v>50</v>
      </c>
      <c r="CC59" s="208" t="s">
        <v>333</v>
      </c>
      <c r="CD59" s="208"/>
      <c r="CE59" s="208"/>
      <c r="CF59" s="209"/>
    </row>
    <row r="60" spans="1:84" x14ac:dyDescent="0.2">
      <c r="A60" s="214"/>
      <c r="B60" s="207">
        <v>51</v>
      </c>
      <c r="C60" s="208" t="s">
        <v>332</v>
      </c>
      <c r="D60" s="216">
        <f>SUMIFS(Tab_Dados!$E$263:$E$508,Tab_Dados!$C$263:$C$508,C60)</f>
        <v>0</v>
      </c>
      <c r="E60" s="216">
        <f>SUMIFS(Tab_Dados!$U$263:$U$508,Tab_Dados!$C$263:$C$508,C60)</f>
        <v>0</v>
      </c>
      <c r="F60" s="209">
        <f>SUMIFS(Tab_Dados!$AK$263:$AK$508,Tab_Dados!$C$263:$C$508,C60)</f>
        <v>0</v>
      </c>
      <c r="G60" s="203"/>
      <c r="H60" s="207">
        <v>51</v>
      </c>
      <c r="I60" s="208" t="s">
        <v>343</v>
      </c>
      <c r="J60" s="216">
        <f>SUMIFS(Tab_Dados!$F$263:$F$508,Tab_Dados!$C$263:$C$508,I60)</f>
        <v>60</v>
      </c>
      <c r="K60" s="216">
        <f>SUMIFS(Tab_Dados!$V$263:$V$508,Tab_Dados!$C$263:$C$508,I60)</f>
        <v>60</v>
      </c>
      <c r="L60" s="209">
        <f>SUMIFS(Tab_Dados!$AL$263:$AL$508,Tab_Dados!$C$263:$C$508,I60)</f>
        <v>480</v>
      </c>
      <c r="N60" s="207">
        <v>51</v>
      </c>
      <c r="O60" s="208" t="s">
        <v>291</v>
      </c>
      <c r="P60" s="216">
        <f>SUMIFS(Tab_Dados!$H$263:$H$508,Tab_Dados!$C$263:$C$508,O60)</f>
        <v>0</v>
      </c>
      <c r="Q60" s="216">
        <f>SUMIFS(Tab_Dados!$X$263:$X$508,Tab_Dados!$C$263:$C$508,O60)</f>
        <v>0</v>
      </c>
      <c r="R60" s="209">
        <f>SUMIFS(Tab_Dados!$AN$263:$AN$508,Tab_Dados!$C$263:$C$508,O60)</f>
        <v>0</v>
      </c>
      <c r="T60" s="207">
        <v>51</v>
      </c>
      <c r="U60" s="208" t="s">
        <v>300</v>
      </c>
      <c r="V60" s="216">
        <f>SUMIFS(Tab_Dados!$I$263:$I$508,Tab_Dados!$C$263:$C$508,U60)</f>
        <v>0</v>
      </c>
      <c r="W60" s="216">
        <f>SUMIFS(Tab_Dados!$Y$263:$Y$508,Tab_Dados!$C$263:$C$508,U60)</f>
        <v>0</v>
      </c>
      <c r="X60" s="209">
        <f>SUMIFS(Tab_Dados!$AO$263:$AO$508,Tab_Dados!$C$263:$C$508,U60)</f>
        <v>0</v>
      </c>
      <c r="Z60" s="207">
        <v>51</v>
      </c>
      <c r="AA60" s="208" t="s">
        <v>329</v>
      </c>
      <c r="AB60" s="216">
        <f>SUMIFS(Tab_Dados!$K$263:$K$508,Tab_Dados!$C$263:$C$508,AA60)</f>
        <v>0</v>
      </c>
      <c r="AC60" s="216">
        <f>SUMIFS(Tab_Dados!$AA$263:$AA$508,Tab_Dados!$C$263:$C$508,AA60)</f>
        <v>0</v>
      </c>
      <c r="AD60" s="209">
        <f>SUMIFS(Tab_Dados!$AQ$263:$AQ$508,Tab_Dados!$C$263:$C$508,AA60)</f>
        <v>0</v>
      </c>
      <c r="AF60" s="207">
        <v>51</v>
      </c>
      <c r="AG60" s="208" t="s">
        <v>374</v>
      </c>
      <c r="AH60" s="216">
        <f>SUMIFS(Tab_Dados!$L$263:$L$508,Tab_Dados!$C$263:$C$508,AG60)</f>
        <v>8</v>
      </c>
      <c r="AI60" s="216">
        <f>SUMIFS(Tab_Dados!$AB$263:$AB$508,Tab_Dados!$C$263:$C$508,AG60)</f>
        <v>8</v>
      </c>
      <c r="AJ60" s="209">
        <f>SUMIFS(Tab_Dados!$AR$263:$AR$508,Tab_Dados!$C$263:$C$508,AG60)</f>
        <v>230</v>
      </c>
      <c r="AL60" s="207">
        <v>51</v>
      </c>
      <c r="AM60" s="208" t="s">
        <v>319</v>
      </c>
      <c r="AN60" s="216">
        <f>SUMIFS(Tab_Dados!$M$263:$M$508,Tab_Dados!$C$263:$C$508,AM60)</f>
        <v>0</v>
      </c>
      <c r="AO60" s="216">
        <f>SUMIFS(Tab_Dados!$AC$263:$AC$508,Tab_Dados!$C$263:$C$508,AM60)</f>
        <v>0</v>
      </c>
      <c r="AP60" s="209">
        <f>SUMIFS(Tab_Dados!$AS$263:$AS$508,Tab_Dados!$C$263:$C$508,AM60)</f>
        <v>0</v>
      </c>
      <c r="AR60" s="207">
        <v>51</v>
      </c>
      <c r="AS60" s="208" t="s">
        <v>330</v>
      </c>
      <c r="AT60" s="216">
        <f>SUMIFS(Tab_Dados!$N$263:$N$508,Tab_Dados!$C$263:$C$508,AS60)</f>
        <v>0</v>
      </c>
      <c r="AU60" s="216">
        <f>SUMIFS(Tab_Dados!$AD$263:$AD$508,Tab_Dados!$C$263:$C$508,AS60)</f>
        <v>0</v>
      </c>
      <c r="AV60" s="209">
        <f>SUMIFS(Tab_Dados!$AT$263:$AT$508,Tab_Dados!$C$263:$C$508,AS60)</f>
        <v>0</v>
      </c>
      <c r="AX60" s="207">
        <v>51</v>
      </c>
      <c r="AY60" s="208" t="s">
        <v>329</v>
      </c>
      <c r="AZ60" s="216">
        <f>SUMIFS(Tab_Dados!$O$263:$O$508,Tab_Dados!$C$263:$C$508,AY60)</f>
        <v>0</v>
      </c>
      <c r="BA60" s="216">
        <f>SUMIFS(Tab_Dados!$AE$263:$AE$508,Tab_Dados!$C$263:$C$508,AY60)</f>
        <v>0</v>
      </c>
      <c r="BB60" s="209">
        <f>SUMIFS(Tab_Dados!$AU$263:$AU$508,Tab_Dados!$C$263:$C$508,AY60)</f>
        <v>0</v>
      </c>
      <c r="BD60" s="207">
        <v>51</v>
      </c>
      <c r="BE60" s="208" t="s">
        <v>324</v>
      </c>
      <c r="BF60" s="216">
        <f>SUMIFS(Tab_Dados!$P$263:$P$508,Tab_Dados!$C$263:$C$508,BE60)</f>
        <v>0</v>
      </c>
      <c r="BG60" s="216">
        <f>SUMIFS(Tab_Dados!$AF$263:$AF$508,Tab_Dados!$C$263:$C$508,BE60)</f>
        <v>0</v>
      </c>
      <c r="BH60" s="209">
        <f>SUMIFS(Tab_Dados!$AV$263:$AV$508,Tab_Dados!$C$263:$C$508,BE60)</f>
        <v>0</v>
      </c>
      <c r="BJ60" s="207">
        <v>51</v>
      </c>
      <c r="BK60" s="208" t="s">
        <v>319</v>
      </c>
      <c r="BL60" s="216">
        <f>SUMIFS(Tab_Dados!$R$263:$R$508,Tab_Dados!$C$263:$C$508,BK60)</f>
        <v>0</v>
      </c>
      <c r="BM60" s="216">
        <f>SUMIFS(Tab_Dados!$AH$263:$AH$508,Tab_Dados!$C$263:$C$508,BK60)</f>
        <v>0</v>
      </c>
      <c r="BN60" s="209">
        <f>SUMIFS(Tab_Dados!$AX$263:$AX$508,Tab_Dados!$C$263:$C$508,BK60)</f>
        <v>0</v>
      </c>
      <c r="BP60" s="207">
        <v>51</v>
      </c>
      <c r="BQ60" s="208" t="s">
        <v>310</v>
      </c>
      <c r="BR60" s="216">
        <f>SUMIFS(Tab_Dados!$S$263:$S$508,Tab_Dados!$C$263:$C$508,BQ60)</f>
        <v>0</v>
      </c>
      <c r="BS60" s="216">
        <f>SUMIFS(Tab_Dados!$AI$263:$AI$508,Tab_Dados!$C$263:$C$508,BQ60)</f>
        <v>0</v>
      </c>
      <c r="BT60" s="209">
        <f>SUMIFS(Tab_Dados!$AY$263:$AY$508,Tab_Dados!$C$263:$C$508,BQ60)</f>
        <v>0</v>
      </c>
      <c r="BV60" s="207">
        <v>51</v>
      </c>
      <c r="BW60" s="208" t="s">
        <v>323</v>
      </c>
      <c r="BX60" s="216">
        <f>SUMIFS(Tab_Dados!$T$263:$T$508,Tab_Dados!$C$263:$C$508,BW60)</f>
        <v>0</v>
      </c>
      <c r="BY60" s="216">
        <f>SUMIFS(Tab_Dados!$AJ$263:$AJ$508,Tab_Dados!$C$263:$C$508,BW60)</f>
        <v>0</v>
      </c>
      <c r="BZ60" s="209">
        <f>SUMIFS(Tab_Dados!$AZ$263:$AZ$508,Tab_Dados!$C$263:$C$508,BW60)</f>
        <v>0</v>
      </c>
      <c r="CB60" s="207">
        <v>51</v>
      </c>
      <c r="CC60" s="208" t="s">
        <v>334</v>
      </c>
      <c r="CD60" s="208"/>
      <c r="CE60" s="208"/>
      <c r="CF60" s="209"/>
    </row>
    <row r="61" spans="1:84" x14ac:dyDescent="0.2">
      <c r="A61" s="214"/>
      <c r="B61" s="207">
        <v>52</v>
      </c>
      <c r="C61" s="208" t="s">
        <v>333</v>
      </c>
      <c r="D61" s="216">
        <f>SUMIFS(Tab_Dados!$E$263:$E$508,Tab_Dados!$C$263:$C$508,C61)</f>
        <v>0</v>
      </c>
      <c r="E61" s="216">
        <f>SUMIFS(Tab_Dados!$U$263:$U$508,Tab_Dados!$C$263:$C$508,C61)</f>
        <v>0</v>
      </c>
      <c r="F61" s="209">
        <f>SUMIFS(Tab_Dados!$AK$263:$AK$508,Tab_Dados!$C$263:$C$508,C61)</f>
        <v>0</v>
      </c>
      <c r="G61" s="203"/>
      <c r="H61" s="207">
        <v>52</v>
      </c>
      <c r="I61" s="208" t="s">
        <v>480</v>
      </c>
      <c r="J61" s="216">
        <f>SUMIFS(Tab_Dados!$F$263:$F$508,Tab_Dados!$C$263:$C$508,I61)</f>
        <v>50</v>
      </c>
      <c r="K61" s="216">
        <f>SUMIFS(Tab_Dados!$V$263:$V$508,Tab_Dados!$C$263:$C$508,I61)</f>
        <v>50</v>
      </c>
      <c r="L61" s="209">
        <f>SUMIFS(Tab_Dados!$AL$263:$AL$508,Tab_Dados!$C$263:$C$508,I61)</f>
        <v>450</v>
      </c>
      <c r="N61" s="207">
        <v>52</v>
      </c>
      <c r="O61" s="208" t="s">
        <v>292</v>
      </c>
      <c r="P61" s="216">
        <f>SUMIFS(Tab_Dados!$H$263:$H$508,Tab_Dados!$C$263:$C$508,O61)</f>
        <v>0</v>
      </c>
      <c r="Q61" s="216">
        <f>SUMIFS(Tab_Dados!$X$263:$X$508,Tab_Dados!$C$263:$C$508,O61)</f>
        <v>0</v>
      </c>
      <c r="R61" s="209">
        <f>SUMIFS(Tab_Dados!$AN$263:$AN$508,Tab_Dados!$C$263:$C$508,O61)</f>
        <v>0</v>
      </c>
      <c r="T61" s="207">
        <v>52</v>
      </c>
      <c r="U61" s="208" t="s">
        <v>301</v>
      </c>
      <c r="V61" s="216">
        <f>SUMIFS(Tab_Dados!$I$263:$I$508,Tab_Dados!$C$263:$C$508,U61)</f>
        <v>0</v>
      </c>
      <c r="W61" s="216">
        <f>SUMIFS(Tab_Dados!$Y$263:$Y$508,Tab_Dados!$C$263:$C$508,U61)</f>
        <v>0</v>
      </c>
      <c r="X61" s="209">
        <f>SUMIFS(Tab_Dados!$AO$263:$AO$508,Tab_Dados!$C$263:$C$508,U61)</f>
        <v>0</v>
      </c>
      <c r="Z61" s="207">
        <v>52</v>
      </c>
      <c r="AA61" s="208" t="s">
        <v>330</v>
      </c>
      <c r="AB61" s="216">
        <f>SUMIFS(Tab_Dados!$K$263:$K$508,Tab_Dados!$C$263:$C$508,AA61)</f>
        <v>0</v>
      </c>
      <c r="AC61" s="216">
        <f>SUMIFS(Tab_Dados!$AA$263:$AA$508,Tab_Dados!$C$263:$C$508,AA61)</f>
        <v>0</v>
      </c>
      <c r="AD61" s="209">
        <f>SUMIFS(Tab_Dados!$AQ$263:$AQ$508,Tab_Dados!$C$263:$C$508,AA61)</f>
        <v>0</v>
      </c>
      <c r="AF61" s="207">
        <v>52</v>
      </c>
      <c r="AG61" s="208" t="s">
        <v>367</v>
      </c>
      <c r="AH61" s="216">
        <f>SUMIFS(Tab_Dados!$L$263:$L$508,Tab_Dados!$C$263:$C$508,AG61)</f>
        <v>13</v>
      </c>
      <c r="AI61" s="216">
        <f>SUMIFS(Tab_Dados!$AB$263:$AB$508,Tab_Dados!$C$263:$C$508,AG61)</f>
        <v>13</v>
      </c>
      <c r="AJ61" s="209">
        <f>SUMIFS(Tab_Dados!$AR$263:$AR$508,Tab_Dados!$C$263:$C$508,AG61)</f>
        <v>182</v>
      </c>
      <c r="AL61" s="207">
        <v>52</v>
      </c>
      <c r="AM61" s="208" t="s">
        <v>320</v>
      </c>
      <c r="AN61" s="216">
        <f>SUMIFS(Tab_Dados!$M$263:$M$508,Tab_Dados!$C$263:$C$508,AM61)</f>
        <v>0</v>
      </c>
      <c r="AO61" s="216">
        <f>SUMIFS(Tab_Dados!$AC$263:$AC$508,Tab_Dados!$C$263:$C$508,AM61)</f>
        <v>0</v>
      </c>
      <c r="AP61" s="209">
        <f>SUMIFS(Tab_Dados!$AS$263:$AS$508,Tab_Dados!$C$263:$C$508,AM61)</f>
        <v>0</v>
      </c>
      <c r="AR61" s="207">
        <v>52</v>
      </c>
      <c r="AS61" s="208" t="s">
        <v>331</v>
      </c>
      <c r="AT61" s="216">
        <f>SUMIFS(Tab_Dados!$N$263:$N$508,Tab_Dados!$C$263:$C$508,AS61)</f>
        <v>0</v>
      </c>
      <c r="AU61" s="216">
        <f>SUMIFS(Tab_Dados!$AD$263:$AD$508,Tab_Dados!$C$263:$C$508,AS61)</f>
        <v>0</v>
      </c>
      <c r="AV61" s="209">
        <f>SUMIFS(Tab_Dados!$AT$263:$AT$508,Tab_Dados!$C$263:$C$508,AS61)</f>
        <v>0</v>
      </c>
      <c r="AX61" s="207">
        <v>52</v>
      </c>
      <c r="AY61" s="208" t="s">
        <v>330</v>
      </c>
      <c r="AZ61" s="216">
        <f>SUMIFS(Tab_Dados!$O$263:$O$508,Tab_Dados!$C$263:$C$508,AY61)</f>
        <v>0</v>
      </c>
      <c r="BA61" s="216">
        <f>SUMIFS(Tab_Dados!$AE$263:$AE$508,Tab_Dados!$C$263:$C$508,AY61)</f>
        <v>0</v>
      </c>
      <c r="BB61" s="209">
        <f>SUMIFS(Tab_Dados!$AU$263:$AU$508,Tab_Dados!$C$263:$C$508,AY61)</f>
        <v>0</v>
      </c>
      <c r="BD61" s="207">
        <v>52</v>
      </c>
      <c r="BE61" s="208" t="s">
        <v>325</v>
      </c>
      <c r="BF61" s="216">
        <f>SUMIFS(Tab_Dados!$P$263:$P$508,Tab_Dados!$C$263:$C$508,BE61)</f>
        <v>0</v>
      </c>
      <c r="BG61" s="216">
        <f>SUMIFS(Tab_Dados!$AF$263:$AF$508,Tab_Dados!$C$263:$C$508,BE61)</f>
        <v>0</v>
      </c>
      <c r="BH61" s="209">
        <f>SUMIFS(Tab_Dados!$AV$263:$AV$508,Tab_Dados!$C$263:$C$508,BE61)</f>
        <v>0</v>
      </c>
      <c r="BJ61" s="207">
        <v>52</v>
      </c>
      <c r="BK61" s="208" t="s">
        <v>320</v>
      </c>
      <c r="BL61" s="216">
        <f>SUMIFS(Tab_Dados!$R$263:$R$508,Tab_Dados!$C$263:$C$508,BK61)</f>
        <v>0</v>
      </c>
      <c r="BM61" s="216">
        <f>SUMIFS(Tab_Dados!$AH$263:$AH$508,Tab_Dados!$C$263:$C$508,BK61)</f>
        <v>0</v>
      </c>
      <c r="BN61" s="209">
        <f>SUMIFS(Tab_Dados!$AX$263:$AX$508,Tab_Dados!$C$263:$C$508,BK61)</f>
        <v>0</v>
      </c>
      <c r="BP61" s="207">
        <v>52</v>
      </c>
      <c r="BQ61" s="208" t="s">
        <v>311</v>
      </c>
      <c r="BR61" s="216">
        <f>SUMIFS(Tab_Dados!$S$263:$S$508,Tab_Dados!$C$263:$C$508,BQ61)</f>
        <v>0</v>
      </c>
      <c r="BS61" s="216">
        <f>SUMIFS(Tab_Dados!$AI$263:$AI$508,Tab_Dados!$C$263:$C$508,BQ61)</f>
        <v>0</v>
      </c>
      <c r="BT61" s="209">
        <f>SUMIFS(Tab_Dados!$AY$263:$AY$508,Tab_Dados!$C$263:$C$508,BQ61)</f>
        <v>0</v>
      </c>
      <c r="BV61" s="207">
        <v>52</v>
      </c>
      <c r="BW61" s="208" t="s">
        <v>324</v>
      </c>
      <c r="BX61" s="216">
        <f>SUMIFS(Tab_Dados!$T$263:$T$508,Tab_Dados!$C$263:$C$508,BW61)</f>
        <v>0</v>
      </c>
      <c r="BY61" s="216">
        <f>SUMIFS(Tab_Dados!$AJ$263:$AJ$508,Tab_Dados!$C$263:$C$508,BW61)</f>
        <v>0</v>
      </c>
      <c r="BZ61" s="209">
        <f>SUMIFS(Tab_Dados!$AZ$263:$AZ$508,Tab_Dados!$C$263:$C$508,BW61)</f>
        <v>0</v>
      </c>
      <c r="CB61" s="207">
        <v>52</v>
      </c>
      <c r="CC61" s="208" t="s">
        <v>335</v>
      </c>
      <c r="CD61" s="208"/>
      <c r="CE61" s="208"/>
      <c r="CF61" s="209"/>
    </row>
    <row r="62" spans="1:84" x14ac:dyDescent="0.2">
      <c r="A62" s="214"/>
      <c r="B62" s="207">
        <v>53</v>
      </c>
      <c r="C62" s="208" t="s">
        <v>334</v>
      </c>
      <c r="D62" s="216">
        <f>SUMIFS(Tab_Dados!$E$263:$E$508,Tab_Dados!$C$263:$C$508,C62)</f>
        <v>0</v>
      </c>
      <c r="E62" s="216">
        <f>SUMIFS(Tab_Dados!$U$263:$U$508,Tab_Dados!$C$263:$C$508,C62)</f>
        <v>0</v>
      </c>
      <c r="F62" s="209">
        <f>SUMIFS(Tab_Dados!$AK$263:$AK$508,Tab_Dados!$C$263:$C$508,C62)</f>
        <v>0</v>
      </c>
      <c r="G62" s="203"/>
      <c r="H62" s="207">
        <v>53</v>
      </c>
      <c r="I62" s="208" t="s">
        <v>286</v>
      </c>
      <c r="J62" s="216">
        <f>SUMIFS(Tab_Dados!$F$263:$F$508,Tab_Dados!$C$263:$C$508,I62)</f>
        <v>20</v>
      </c>
      <c r="K62" s="216">
        <f>SUMIFS(Tab_Dados!$V$263:$V$508,Tab_Dados!$C$263:$C$508,I62)</f>
        <v>20</v>
      </c>
      <c r="L62" s="209">
        <f>SUMIFS(Tab_Dados!$AL$263:$AL$508,Tab_Dados!$C$263:$C$508,I62)</f>
        <v>440</v>
      </c>
      <c r="N62" s="207">
        <v>53</v>
      </c>
      <c r="O62" s="208" t="s">
        <v>293</v>
      </c>
      <c r="P62" s="216">
        <f>SUMIFS(Tab_Dados!$H$263:$H$508,Tab_Dados!$C$263:$C$508,O62)</f>
        <v>0</v>
      </c>
      <c r="Q62" s="216">
        <f>SUMIFS(Tab_Dados!$X$263:$X$508,Tab_Dados!$C$263:$C$508,O62)</f>
        <v>0</v>
      </c>
      <c r="R62" s="209">
        <f>SUMIFS(Tab_Dados!$AN$263:$AN$508,Tab_Dados!$C$263:$C$508,O62)</f>
        <v>0</v>
      </c>
      <c r="T62" s="207">
        <v>53</v>
      </c>
      <c r="U62" s="208" t="s">
        <v>302</v>
      </c>
      <c r="V62" s="216">
        <f>SUMIFS(Tab_Dados!$I$263:$I$508,Tab_Dados!$C$263:$C$508,U62)</f>
        <v>0</v>
      </c>
      <c r="W62" s="216">
        <f>SUMIFS(Tab_Dados!$Y$263:$Y$508,Tab_Dados!$C$263:$C$508,U62)</f>
        <v>0</v>
      </c>
      <c r="X62" s="209">
        <f>SUMIFS(Tab_Dados!$AO$263:$AO$508,Tab_Dados!$C$263:$C$508,U62)</f>
        <v>0</v>
      </c>
      <c r="Z62" s="207">
        <v>53</v>
      </c>
      <c r="AA62" s="208" t="s">
        <v>331</v>
      </c>
      <c r="AB62" s="216">
        <f>SUMIFS(Tab_Dados!$K$263:$K$508,Tab_Dados!$C$263:$C$508,AA62)</f>
        <v>0</v>
      </c>
      <c r="AC62" s="216">
        <f>SUMIFS(Tab_Dados!$AA$263:$AA$508,Tab_Dados!$C$263:$C$508,AA62)</f>
        <v>0</v>
      </c>
      <c r="AD62" s="209">
        <f>SUMIFS(Tab_Dados!$AQ$263:$AQ$508,Tab_Dados!$C$263:$C$508,AA62)</f>
        <v>0</v>
      </c>
      <c r="AF62" s="207">
        <v>53</v>
      </c>
      <c r="AG62" s="208" t="s">
        <v>376</v>
      </c>
      <c r="AH62" s="216">
        <f>SUMIFS(Tab_Dados!$L$263:$L$508,Tab_Dados!$C$263:$C$508,AG62)</f>
        <v>13</v>
      </c>
      <c r="AI62" s="216">
        <f>SUMIFS(Tab_Dados!$AB$263:$AB$508,Tab_Dados!$C$263:$C$508,AG62)</f>
        <v>13</v>
      </c>
      <c r="AJ62" s="209">
        <f>SUMIFS(Tab_Dados!$AR$263:$AR$508,Tab_Dados!$C$263:$C$508,AG62)</f>
        <v>163</v>
      </c>
      <c r="AL62" s="207">
        <v>53</v>
      </c>
      <c r="AM62" s="208" t="s">
        <v>321</v>
      </c>
      <c r="AN62" s="216">
        <f>SUMIFS(Tab_Dados!$M$263:$M$508,Tab_Dados!$C$263:$C$508,AM62)</f>
        <v>0</v>
      </c>
      <c r="AO62" s="216">
        <f>SUMIFS(Tab_Dados!$AC$263:$AC$508,Tab_Dados!$C$263:$C$508,AM62)</f>
        <v>0</v>
      </c>
      <c r="AP62" s="209">
        <f>SUMIFS(Tab_Dados!$AS$263:$AS$508,Tab_Dados!$C$263:$C$508,AM62)</f>
        <v>0</v>
      </c>
      <c r="AR62" s="207">
        <v>53</v>
      </c>
      <c r="AS62" s="208" t="s">
        <v>332</v>
      </c>
      <c r="AT62" s="216">
        <f>SUMIFS(Tab_Dados!$N$263:$N$508,Tab_Dados!$C$263:$C$508,AS62)</f>
        <v>0</v>
      </c>
      <c r="AU62" s="216">
        <f>SUMIFS(Tab_Dados!$AD$263:$AD$508,Tab_Dados!$C$263:$C$508,AS62)</f>
        <v>0</v>
      </c>
      <c r="AV62" s="209">
        <f>SUMIFS(Tab_Dados!$AT$263:$AT$508,Tab_Dados!$C$263:$C$508,AS62)</f>
        <v>0</v>
      </c>
      <c r="AX62" s="207">
        <v>53</v>
      </c>
      <c r="AY62" s="208" t="s">
        <v>331</v>
      </c>
      <c r="AZ62" s="216">
        <f>SUMIFS(Tab_Dados!$O$263:$O$508,Tab_Dados!$C$263:$C$508,AY62)</f>
        <v>0</v>
      </c>
      <c r="BA62" s="216">
        <f>SUMIFS(Tab_Dados!$AE$263:$AE$508,Tab_Dados!$C$263:$C$508,AY62)</f>
        <v>0</v>
      </c>
      <c r="BB62" s="209">
        <f>SUMIFS(Tab_Dados!$AU$263:$AU$508,Tab_Dados!$C$263:$C$508,AY62)</f>
        <v>0</v>
      </c>
      <c r="BD62" s="207">
        <v>53</v>
      </c>
      <c r="BE62" s="208" t="s">
        <v>326</v>
      </c>
      <c r="BF62" s="216">
        <f>SUMIFS(Tab_Dados!$P$263:$P$508,Tab_Dados!$C$263:$C$508,BE62)</f>
        <v>0</v>
      </c>
      <c r="BG62" s="216">
        <f>SUMIFS(Tab_Dados!$AF$263:$AF$508,Tab_Dados!$C$263:$C$508,BE62)</f>
        <v>0</v>
      </c>
      <c r="BH62" s="209">
        <f>SUMIFS(Tab_Dados!$AV$263:$AV$508,Tab_Dados!$C$263:$C$508,BE62)</f>
        <v>0</v>
      </c>
      <c r="BJ62" s="207">
        <v>53</v>
      </c>
      <c r="BK62" s="208" t="s">
        <v>321</v>
      </c>
      <c r="BL62" s="216">
        <f>SUMIFS(Tab_Dados!$R$263:$R$508,Tab_Dados!$C$263:$C$508,BK62)</f>
        <v>0</v>
      </c>
      <c r="BM62" s="216">
        <f>SUMIFS(Tab_Dados!$AH$263:$AH$508,Tab_Dados!$C$263:$C$508,BK62)</f>
        <v>0</v>
      </c>
      <c r="BN62" s="209">
        <f>SUMIFS(Tab_Dados!$AX$263:$AX$508,Tab_Dados!$C$263:$C$508,BK62)</f>
        <v>0</v>
      </c>
      <c r="BP62" s="207">
        <v>53</v>
      </c>
      <c r="BQ62" s="208" t="s">
        <v>312</v>
      </c>
      <c r="BR62" s="216">
        <f>SUMIFS(Tab_Dados!$S$263:$S$508,Tab_Dados!$C$263:$C$508,BQ62)</f>
        <v>0</v>
      </c>
      <c r="BS62" s="216">
        <f>SUMIFS(Tab_Dados!$AI$263:$AI$508,Tab_Dados!$C$263:$C$508,BQ62)</f>
        <v>0</v>
      </c>
      <c r="BT62" s="209">
        <f>SUMIFS(Tab_Dados!$AY$263:$AY$508,Tab_Dados!$C$263:$C$508,BQ62)</f>
        <v>0</v>
      </c>
      <c r="BV62" s="207">
        <v>53</v>
      </c>
      <c r="BW62" s="208" t="s">
        <v>325</v>
      </c>
      <c r="BX62" s="216">
        <f>SUMIFS(Tab_Dados!$T$263:$T$508,Tab_Dados!$C$263:$C$508,BW62)</f>
        <v>0</v>
      </c>
      <c r="BY62" s="216">
        <f>SUMIFS(Tab_Dados!$AJ$263:$AJ$508,Tab_Dados!$C$263:$C$508,BW62)</f>
        <v>0</v>
      </c>
      <c r="BZ62" s="209">
        <f>SUMIFS(Tab_Dados!$AZ$263:$AZ$508,Tab_Dados!$C$263:$C$508,BW62)</f>
        <v>0</v>
      </c>
      <c r="CB62" s="207">
        <v>53</v>
      </c>
      <c r="CC62" s="208" t="s">
        <v>336</v>
      </c>
      <c r="CD62" s="208"/>
      <c r="CE62" s="208"/>
      <c r="CF62" s="209"/>
    </row>
    <row r="63" spans="1:84" x14ac:dyDescent="0.2">
      <c r="A63" s="214"/>
      <c r="B63" s="207">
        <v>54</v>
      </c>
      <c r="C63" s="208" t="s">
        <v>335</v>
      </c>
      <c r="D63" s="216">
        <f>SUMIFS(Tab_Dados!$E$263:$E$508,Tab_Dados!$C$263:$C$508,C63)</f>
        <v>0</v>
      </c>
      <c r="E63" s="216">
        <f>SUMIFS(Tab_Dados!$U$263:$U$508,Tab_Dados!$C$263:$C$508,C63)</f>
        <v>0</v>
      </c>
      <c r="F63" s="209">
        <f>SUMIFS(Tab_Dados!$AK$263:$AK$508,Tab_Dados!$C$263:$C$508,C63)</f>
        <v>0</v>
      </c>
      <c r="G63" s="203"/>
      <c r="H63" s="207">
        <v>54</v>
      </c>
      <c r="I63" s="208" t="s">
        <v>347</v>
      </c>
      <c r="J63" s="216">
        <f>SUMIFS(Tab_Dados!$F$263:$F$508,Tab_Dados!$C$263:$C$508,I63)</f>
        <v>20</v>
      </c>
      <c r="K63" s="216">
        <f>SUMIFS(Tab_Dados!$V$263:$V$508,Tab_Dados!$C$263:$C$508,I63)</f>
        <v>20</v>
      </c>
      <c r="L63" s="209">
        <f>SUMIFS(Tab_Dados!$AL$263:$AL$508,Tab_Dados!$C$263:$C$508,I63)</f>
        <v>440</v>
      </c>
      <c r="N63" s="207">
        <v>54</v>
      </c>
      <c r="O63" s="208" t="s">
        <v>295</v>
      </c>
      <c r="P63" s="216">
        <f>SUMIFS(Tab_Dados!$H$263:$H$508,Tab_Dados!$C$263:$C$508,O63)</f>
        <v>0</v>
      </c>
      <c r="Q63" s="216">
        <f>SUMIFS(Tab_Dados!$X$263:$X$508,Tab_Dados!$C$263:$C$508,O63)</f>
        <v>0</v>
      </c>
      <c r="R63" s="209">
        <f>SUMIFS(Tab_Dados!$AN$263:$AN$508,Tab_Dados!$C$263:$C$508,O63)</f>
        <v>0</v>
      </c>
      <c r="T63" s="207">
        <v>54</v>
      </c>
      <c r="U63" s="208" t="s">
        <v>303</v>
      </c>
      <c r="V63" s="216">
        <f>SUMIFS(Tab_Dados!$I$263:$I$508,Tab_Dados!$C$263:$C$508,U63)</f>
        <v>0</v>
      </c>
      <c r="W63" s="216">
        <f>SUMIFS(Tab_Dados!$Y$263:$Y$508,Tab_Dados!$C$263:$C$508,U63)</f>
        <v>0</v>
      </c>
      <c r="X63" s="209">
        <f>SUMIFS(Tab_Dados!$AO$263:$AO$508,Tab_Dados!$C$263:$C$508,U63)</f>
        <v>0</v>
      </c>
      <c r="Z63" s="207">
        <v>54</v>
      </c>
      <c r="AA63" s="208" t="s">
        <v>332</v>
      </c>
      <c r="AB63" s="216">
        <f>SUMIFS(Tab_Dados!$K$263:$K$508,Tab_Dados!$C$263:$C$508,AA63)</f>
        <v>0</v>
      </c>
      <c r="AC63" s="216">
        <f>SUMIFS(Tab_Dados!$AA$263:$AA$508,Tab_Dados!$C$263:$C$508,AA63)</f>
        <v>0</v>
      </c>
      <c r="AD63" s="209">
        <f>SUMIFS(Tab_Dados!$AQ$263:$AQ$508,Tab_Dados!$C$263:$C$508,AA63)</f>
        <v>0</v>
      </c>
      <c r="AF63" s="207">
        <v>54</v>
      </c>
      <c r="AG63" s="208" t="s">
        <v>507</v>
      </c>
      <c r="AH63" s="216">
        <f>SUMIFS(Tab_Dados!$L$263:$L$508,Tab_Dados!$C$263:$C$508,AG63)</f>
        <v>8</v>
      </c>
      <c r="AI63" s="216">
        <f>SUMIFS(Tab_Dados!$AB$263:$AB$508,Tab_Dados!$C$263:$C$508,AG63)</f>
        <v>8</v>
      </c>
      <c r="AJ63" s="209">
        <f>SUMIFS(Tab_Dados!$AR$263:$AR$508,Tab_Dados!$C$263:$C$508,AG63)</f>
        <v>160</v>
      </c>
      <c r="AL63" s="207">
        <v>54</v>
      </c>
      <c r="AM63" s="208" t="s">
        <v>322</v>
      </c>
      <c r="AN63" s="216">
        <f>SUMIFS(Tab_Dados!$M$263:$M$508,Tab_Dados!$C$263:$C$508,AM63)</f>
        <v>0</v>
      </c>
      <c r="AO63" s="216">
        <f>SUMIFS(Tab_Dados!$AC$263:$AC$508,Tab_Dados!$C$263:$C$508,AM63)</f>
        <v>0</v>
      </c>
      <c r="AP63" s="209">
        <f>SUMIFS(Tab_Dados!$AS$263:$AS$508,Tab_Dados!$C$263:$C$508,AM63)</f>
        <v>0</v>
      </c>
      <c r="AR63" s="207">
        <v>54</v>
      </c>
      <c r="AS63" s="208" t="s">
        <v>333</v>
      </c>
      <c r="AT63" s="216">
        <f>SUMIFS(Tab_Dados!$N$263:$N$508,Tab_Dados!$C$263:$C$508,AS63)</f>
        <v>0</v>
      </c>
      <c r="AU63" s="216">
        <f>SUMIFS(Tab_Dados!$AD$263:$AD$508,Tab_Dados!$C$263:$C$508,AS63)</f>
        <v>0</v>
      </c>
      <c r="AV63" s="209">
        <f>SUMIFS(Tab_Dados!$AT$263:$AT$508,Tab_Dados!$C$263:$C$508,AS63)</f>
        <v>0</v>
      </c>
      <c r="AX63" s="207">
        <v>54</v>
      </c>
      <c r="AY63" s="208" t="s">
        <v>332</v>
      </c>
      <c r="AZ63" s="216">
        <f>SUMIFS(Tab_Dados!$O$263:$O$508,Tab_Dados!$C$263:$C$508,AY63)</f>
        <v>0</v>
      </c>
      <c r="BA63" s="216">
        <f>SUMIFS(Tab_Dados!$AE$263:$AE$508,Tab_Dados!$C$263:$C$508,AY63)</f>
        <v>0</v>
      </c>
      <c r="BB63" s="209">
        <f>SUMIFS(Tab_Dados!$AU$263:$AU$508,Tab_Dados!$C$263:$C$508,AY63)</f>
        <v>0</v>
      </c>
      <c r="BD63" s="207">
        <v>54</v>
      </c>
      <c r="BE63" s="208" t="s">
        <v>327</v>
      </c>
      <c r="BF63" s="216">
        <f>SUMIFS(Tab_Dados!$P$263:$P$508,Tab_Dados!$C$263:$C$508,BE63)</f>
        <v>0</v>
      </c>
      <c r="BG63" s="216">
        <f>SUMIFS(Tab_Dados!$AF$263:$AF$508,Tab_Dados!$C$263:$C$508,BE63)</f>
        <v>0</v>
      </c>
      <c r="BH63" s="209">
        <f>SUMIFS(Tab_Dados!$AV$263:$AV$508,Tab_Dados!$C$263:$C$508,BE63)</f>
        <v>0</v>
      </c>
      <c r="BJ63" s="207">
        <v>54</v>
      </c>
      <c r="BK63" s="208" t="s">
        <v>322</v>
      </c>
      <c r="BL63" s="216">
        <f>SUMIFS(Tab_Dados!$R$263:$R$508,Tab_Dados!$C$263:$C$508,BK63)</f>
        <v>0</v>
      </c>
      <c r="BM63" s="216">
        <f>SUMIFS(Tab_Dados!$AH$263:$AH$508,Tab_Dados!$C$263:$C$508,BK63)</f>
        <v>0</v>
      </c>
      <c r="BN63" s="209">
        <f>SUMIFS(Tab_Dados!$AX$263:$AX$508,Tab_Dados!$C$263:$C$508,BK63)</f>
        <v>0</v>
      </c>
      <c r="BP63" s="207">
        <v>54</v>
      </c>
      <c r="BQ63" s="208" t="s">
        <v>313</v>
      </c>
      <c r="BR63" s="216">
        <f>SUMIFS(Tab_Dados!$S$263:$S$508,Tab_Dados!$C$263:$C$508,BQ63)</f>
        <v>0</v>
      </c>
      <c r="BS63" s="216">
        <f>SUMIFS(Tab_Dados!$AI$263:$AI$508,Tab_Dados!$C$263:$C$508,BQ63)</f>
        <v>0</v>
      </c>
      <c r="BT63" s="209">
        <f>SUMIFS(Tab_Dados!$AY$263:$AY$508,Tab_Dados!$C$263:$C$508,BQ63)</f>
        <v>0</v>
      </c>
      <c r="BV63" s="207">
        <v>54</v>
      </c>
      <c r="BW63" s="208" t="s">
        <v>326</v>
      </c>
      <c r="BX63" s="216">
        <f>SUMIFS(Tab_Dados!$T$263:$T$508,Tab_Dados!$C$263:$C$508,BW63)</f>
        <v>0</v>
      </c>
      <c r="BY63" s="216">
        <f>SUMIFS(Tab_Dados!$AJ$263:$AJ$508,Tab_Dados!$C$263:$C$508,BW63)</f>
        <v>0</v>
      </c>
      <c r="BZ63" s="209">
        <f>SUMIFS(Tab_Dados!$AZ$263:$AZ$508,Tab_Dados!$C$263:$C$508,BW63)</f>
        <v>0</v>
      </c>
      <c r="CB63" s="207">
        <v>54</v>
      </c>
      <c r="CC63" s="208" t="s">
        <v>337</v>
      </c>
      <c r="CD63" s="208"/>
      <c r="CE63" s="208"/>
      <c r="CF63" s="209"/>
    </row>
    <row r="64" spans="1:84" x14ac:dyDescent="0.2">
      <c r="A64" s="214"/>
      <c r="B64" s="207">
        <v>55</v>
      </c>
      <c r="C64" s="208" t="s">
        <v>336</v>
      </c>
      <c r="D64" s="216">
        <f>SUMIFS(Tab_Dados!$E$263:$E$508,Tab_Dados!$C$263:$C$508,C64)</f>
        <v>0</v>
      </c>
      <c r="E64" s="216">
        <f>SUMIFS(Tab_Dados!$U$263:$U$508,Tab_Dados!$C$263:$C$508,C64)</f>
        <v>0</v>
      </c>
      <c r="F64" s="209">
        <f>SUMIFS(Tab_Dados!$AK$263:$AK$508,Tab_Dados!$C$263:$C$508,C64)</f>
        <v>0</v>
      </c>
      <c r="G64" s="203"/>
      <c r="H64" s="207">
        <v>55</v>
      </c>
      <c r="I64" s="208" t="s">
        <v>367</v>
      </c>
      <c r="J64" s="216">
        <f>SUMIFS(Tab_Dados!$F$263:$F$508,Tab_Dados!$C$263:$C$508,I64)</f>
        <v>30</v>
      </c>
      <c r="K64" s="216">
        <f>SUMIFS(Tab_Dados!$V$263:$V$508,Tab_Dados!$C$263:$C$508,I64)</f>
        <v>30</v>
      </c>
      <c r="L64" s="209">
        <f>SUMIFS(Tab_Dados!$AL$263:$AL$508,Tab_Dados!$C$263:$C$508,I64)</f>
        <v>405</v>
      </c>
      <c r="N64" s="207">
        <v>55</v>
      </c>
      <c r="O64" s="208" t="s">
        <v>296</v>
      </c>
      <c r="P64" s="216">
        <f>SUMIFS(Tab_Dados!$H$263:$H$508,Tab_Dados!$C$263:$C$508,O64)</f>
        <v>0</v>
      </c>
      <c r="Q64" s="216">
        <f>SUMIFS(Tab_Dados!$X$263:$X$508,Tab_Dados!$C$263:$C$508,O64)</f>
        <v>0</v>
      </c>
      <c r="R64" s="209">
        <f>SUMIFS(Tab_Dados!$AN$263:$AN$508,Tab_Dados!$C$263:$C$508,O64)</f>
        <v>0</v>
      </c>
      <c r="T64" s="207">
        <v>55</v>
      </c>
      <c r="U64" s="208" t="s">
        <v>304</v>
      </c>
      <c r="V64" s="216">
        <f>SUMIFS(Tab_Dados!$I$263:$I$508,Tab_Dados!$C$263:$C$508,U64)</f>
        <v>0</v>
      </c>
      <c r="W64" s="216">
        <f>SUMIFS(Tab_Dados!$Y$263:$Y$508,Tab_Dados!$C$263:$C$508,U64)</f>
        <v>0</v>
      </c>
      <c r="X64" s="209">
        <f>SUMIFS(Tab_Dados!$AO$263:$AO$508,Tab_Dados!$C$263:$C$508,U64)</f>
        <v>0</v>
      </c>
      <c r="Z64" s="207">
        <v>55</v>
      </c>
      <c r="AA64" s="208" t="s">
        <v>333</v>
      </c>
      <c r="AB64" s="216">
        <f>SUMIFS(Tab_Dados!$K$263:$K$508,Tab_Dados!$C$263:$C$508,AA64)</f>
        <v>0</v>
      </c>
      <c r="AC64" s="216">
        <f>SUMIFS(Tab_Dados!$AA$263:$AA$508,Tab_Dados!$C$263:$C$508,AA64)</f>
        <v>0</v>
      </c>
      <c r="AD64" s="209">
        <f>SUMIFS(Tab_Dados!$AQ$263:$AQ$508,Tab_Dados!$C$263:$C$508,AA64)</f>
        <v>0</v>
      </c>
      <c r="AF64" s="207">
        <v>55</v>
      </c>
      <c r="AG64" s="208" t="s">
        <v>477</v>
      </c>
      <c r="AH64" s="216">
        <f>SUMIFS(Tab_Dados!$L$263:$L$508,Tab_Dados!$C$263:$C$508,AG64)</f>
        <v>12</v>
      </c>
      <c r="AI64" s="216">
        <f>SUMIFS(Tab_Dados!$AB$263:$AB$508,Tab_Dados!$C$263:$C$508,AG64)</f>
        <v>12</v>
      </c>
      <c r="AJ64" s="209">
        <f>SUMIFS(Tab_Dados!$AR$263:$AR$508,Tab_Dados!$C$263:$C$508,AG64)</f>
        <v>150</v>
      </c>
      <c r="AL64" s="207">
        <v>55</v>
      </c>
      <c r="AM64" s="208" t="s">
        <v>323</v>
      </c>
      <c r="AN64" s="216">
        <f>SUMIFS(Tab_Dados!$M$263:$M$508,Tab_Dados!$C$263:$C$508,AM64)</f>
        <v>0</v>
      </c>
      <c r="AO64" s="216">
        <f>SUMIFS(Tab_Dados!$AC$263:$AC$508,Tab_Dados!$C$263:$C$508,AM64)</f>
        <v>0</v>
      </c>
      <c r="AP64" s="209">
        <f>SUMIFS(Tab_Dados!$AS$263:$AS$508,Tab_Dados!$C$263:$C$508,AM64)</f>
        <v>0</v>
      </c>
      <c r="AR64" s="207">
        <v>55</v>
      </c>
      <c r="AS64" s="208" t="s">
        <v>334</v>
      </c>
      <c r="AT64" s="216">
        <f>SUMIFS(Tab_Dados!$N$263:$N$508,Tab_Dados!$C$263:$C$508,AS64)</f>
        <v>0</v>
      </c>
      <c r="AU64" s="216">
        <f>SUMIFS(Tab_Dados!$AD$263:$AD$508,Tab_Dados!$C$263:$C$508,AS64)</f>
        <v>0</v>
      </c>
      <c r="AV64" s="209">
        <f>SUMIFS(Tab_Dados!$AT$263:$AT$508,Tab_Dados!$C$263:$C$508,AS64)</f>
        <v>0</v>
      </c>
      <c r="AX64" s="207">
        <v>55</v>
      </c>
      <c r="AY64" s="208" t="s">
        <v>333</v>
      </c>
      <c r="AZ64" s="216">
        <f>SUMIFS(Tab_Dados!$O$263:$O$508,Tab_Dados!$C$263:$C$508,AY64)</f>
        <v>0</v>
      </c>
      <c r="BA64" s="216">
        <f>SUMIFS(Tab_Dados!$AE$263:$AE$508,Tab_Dados!$C$263:$C$508,AY64)</f>
        <v>0</v>
      </c>
      <c r="BB64" s="209">
        <f>SUMIFS(Tab_Dados!$AU$263:$AU$508,Tab_Dados!$C$263:$C$508,AY64)</f>
        <v>0</v>
      </c>
      <c r="BD64" s="207">
        <v>55</v>
      </c>
      <c r="BE64" s="208" t="s">
        <v>328</v>
      </c>
      <c r="BF64" s="216">
        <f>SUMIFS(Tab_Dados!$P$263:$P$508,Tab_Dados!$C$263:$C$508,BE64)</f>
        <v>0</v>
      </c>
      <c r="BG64" s="216">
        <f>SUMIFS(Tab_Dados!$AF$263:$AF$508,Tab_Dados!$C$263:$C$508,BE64)</f>
        <v>0</v>
      </c>
      <c r="BH64" s="209">
        <f>SUMIFS(Tab_Dados!$AV$263:$AV$508,Tab_Dados!$C$263:$C$508,BE64)</f>
        <v>0</v>
      </c>
      <c r="BJ64" s="207">
        <v>55</v>
      </c>
      <c r="BK64" s="208" t="s">
        <v>323</v>
      </c>
      <c r="BL64" s="216">
        <f>SUMIFS(Tab_Dados!$R$263:$R$508,Tab_Dados!$C$263:$C$508,BK64)</f>
        <v>0</v>
      </c>
      <c r="BM64" s="216">
        <f>SUMIFS(Tab_Dados!$AH$263:$AH$508,Tab_Dados!$C$263:$C$508,BK64)</f>
        <v>0</v>
      </c>
      <c r="BN64" s="209">
        <f>SUMIFS(Tab_Dados!$AX$263:$AX$508,Tab_Dados!$C$263:$C$508,BK64)</f>
        <v>0</v>
      </c>
      <c r="BP64" s="207">
        <v>55</v>
      </c>
      <c r="BQ64" s="208" t="s">
        <v>314</v>
      </c>
      <c r="BR64" s="216">
        <f>SUMIFS(Tab_Dados!$S$263:$S$508,Tab_Dados!$C$263:$C$508,BQ64)</f>
        <v>0</v>
      </c>
      <c r="BS64" s="216">
        <f>SUMIFS(Tab_Dados!$AI$263:$AI$508,Tab_Dados!$C$263:$C$508,BQ64)</f>
        <v>0</v>
      </c>
      <c r="BT64" s="209">
        <f>SUMIFS(Tab_Dados!$AY$263:$AY$508,Tab_Dados!$C$263:$C$508,BQ64)</f>
        <v>0</v>
      </c>
      <c r="BV64" s="207">
        <v>55</v>
      </c>
      <c r="BW64" s="208" t="s">
        <v>327</v>
      </c>
      <c r="BX64" s="216">
        <f>SUMIFS(Tab_Dados!$T$263:$T$508,Tab_Dados!$C$263:$C$508,BW64)</f>
        <v>0</v>
      </c>
      <c r="BY64" s="216">
        <f>SUMIFS(Tab_Dados!$AJ$263:$AJ$508,Tab_Dados!$C$263:$C$508,BW64)</f>
        <v>0</v>
      </c>
      <c r="BZ64" s="209">
        <f>SUMIFS(Tab_Dados!$AZ$263:$AZ$508,Tab_Dados!$C$263:$C$508,BW64)</f>
        <v>0</v>
      </c>
      <c r="CB64" s="207">
        <v>55</v>
      </c>
      <c r="CC64" s="208" t="s">
        <v>338</v>
      </c>
      <c r="CD64" s="208"/>
      <c r="CE64" s="208"/>
      <c r="CF64" s="209"/>
    </row>
    <row r="65" spans="1:84" x14ac:dyDescent="0.2">
      <c r="A65" s="214"/>
      <c r="B65" s="207">
        <v>56</v>
      </c>
      <c r="C65" s="208" t="s">
        <v>338</v>
      </c>
      <c r="D65" s="216">
        <f>SUMIFS(Tab_Dados!$E$263:$E$508,Tab_Dados!$C$263:$C$508,C65)</f>
        <v>0</v>
      </c>
      <c r="E65" s="216">
        <f>SUMIFS(Tab_Dados!$U$263:$U$508,Tab_Dados!$C$263:$C$508,C65)</f>
        <v>0</v>
      </c>
      <c r="F65" s="209">
        <f>SUMIFS(Tab_Dados!$AK$263:$AK$508,Tab_Dados!$C$263:$C$508,C65)</f>
        <v>0</v>
      </c>
      <c r="G65" s="203"/>
      <c r="H65" s="207">
        <v>56</v>
      </c>
      <c r="I65" s="208" t="s">
        <v>309</v>
      </c>
      <c r="J65" s="216">
        <f>SUMIFS(Tab_Dados!$F$263:$F$508,Tab_Dados!$C$263:$C$508,I65)</f>
        <v>40</v>
      </c>
      <c r="K65" s="216">
        <f>SUMIFS(Tab_Dados!$V$263:$V$508,Tab_Dados!$C$263:$C$508,I65)</f>
        <v>40</v>
      </c>
      <c r="L65" s="209">
        <f>SUMIFS(Tab_Dados!$AL$263:$AL$508,Tab_Dados!$C$263:$C$508,I65)</f>
        <v>400</v>
      </c>
      <c r="N65" s="207">
        <v>56</v>
      </c>
      <c r="O65" s="208" t="s">
        <v>298</v>
      </c>
      <c r="P65" s="216">
        <f>SUMIFS(Tab_Dados!$H$263:$H$508,Tab_Dados!$C$263:$C$508,O65)</f>
        <v>0</v>
      </c>
      <c r="Q65" s="216">
        <f>SUMIFS(Tab_Dados!$X$263:$X$508,Tab_Dados!$C$263:$C$508,O65)</f>
        <v>0</v>
      </c>
      <c r="R65" s="209">
        <f>SUMIFS(Tab_Dados!$AN$263:$AN$508,Tab_Dados!$C$263:$C$508,O65)</f>
        <v>0</v>
      </c>
      <c r="T65" s="207">
        <v>56</v>
      </c>
      <c r="U65" s="208" t="s">
        <v>305</v>
      </c>
      <c r="V65" s="216">
        <f>SUMIFS(Tab_Dados!$I$263:$I$508,Tab_Dados!$C$263:$C$508,U65)</f>
        <v>0</v>
      </c>
      <c r="W65" s="216">
        <f>SUMIFS(Tab_Dados!$Y$263:$Y$508,Tab_Dados!$C$263:$C$508,U65)</f>
        <v>0</v>
      </c>
      <c r="X65" s="209">
        <f>SUMIFS(Tab_Dados!$AO$263:$AO$508,Tab_Dados!$C$263:$C$508,U65)</f>
        <v>0</v>
      </c>
      <c r="Z65" s="207">
        <v>56</v>
      </c>
      <c r="AA65" s="208" t="s">
        <v>334</v>
      </c>
      <c r="AB65" s="216">
        <f>SUMIFS(Tab_Dados!$K$263:$K$508,Tab_Dados!$C$263:$C$508,AA65)</f>
        <v>0</v>
      </c>
      <c r="AC65" s="216">
        <f>SUMIFS(Tab_Dados!$AA$263:$AA$508,Tab_Dados!$C$263:$C$508,AA65)</f>
        <v>0</v>
      </c>
      <c r="AD65" s="209">
        <f>SUMIFS(Tab_Dados!$AQ$263:$AQ$508,Tab_Dados!$C$263:$C$508,AA65)</f>
        <v>0</v>
      </c>
      <c r="AF65" s="207">
        <v>56</v>
      </c>
      <c r="AG65" s="208" t="s">
        <v>466</v>
      </c>
      <c r="AH65" s="216">
        <f>SUMIFS(Tab_Dados!$L$263:$L$508,Tab_Dados!$C$263:$C$508,AG65)</f>
        <v>12</v>
      </c>
      <c r="AI65" s="216">
        <f>SUMIFS(Tab_Dados!$AB$263:$AB$508,Tab_Dados!$C$263:$C$508,AG65)</f>
        <v>12</v>
      </c>
      <c r="AJ65" s="209">
        <f>SUMIFS(Tab_Dados!$AR$263:$AR$508,Tab_Dados!$C$263:$C$508,AG65)</f>
        <v>144</v>
      </c>
      <c r="AL65" s="207">
        <v>56</v>
      </c>
      <c r="AM65" s="208" t="s">
        <v>324</v>
      </c>
      <c r="AN65" s="216">
        <f>SUMIFS(Tab_Dados!$M$263:$M$508,Tab_Dados!$C$263:$C$508,AM65)</f>
        <v>0</v>
      </c>
      <c r="AO65" s="216">
        <f>SUMIFS(Tab_Dados!$AC$263:$AC$508,Tab_Dados!$C$263:$C$508,AM65)</f>
        <v>0</v>
      </c>
      <c r="AP65" s="209">
        <f>SUMIFS(Tab_Dados!$AS$263:$AS$508,Tab_Dados!$C$263:$C$508,AM65)</f>
        <v>0</v>
      </c>
      <c r="AR65" s="207">
        <v>56</v>
      </c>
      <c r="AS65" s="208" t="s">
        <v>335</v>
      </c>
      <c r="AT65" s="216">
        <f>SUMIFS(Tab_Dados!$N$263:$N$508,Tab_Dados!$C$263:$C$508,AS65)</f>
        <v>0</v>
      </c>
      <c r="AU65" s="216">
        <f>SUMIFS(Tab_Dados!$AD$263:$AD$508,Tab_Dados!$C$263:$C$508,AS65)</f>
        <v>0</v>
      </c>
      <c r="AV65" s="209">
        <f>SUMIFS(Tab_Dados!$AT$263:$AT$508,Tab_Dados!$C$263:$C$508,AS65)</f>
        <v>0</v>
      </c>
      <c r="AX65" s="207">
        <v>56</v>
      </c>
      <c r="AY65" s="208" t="s">
        <v>334</v>
      </c>
      <c r="AZ65" s="216">
        <f>SUMIFS(Tab_Dados!$O$263:$O$508,Tab_Dados!$C$263:$C$508,AY65)</f>
        <v>0</v>
      </c>
      <c r="BA65" s="216">
        <f>SUMIFS(Tab_Dados!$AE$263:$AE$508,Tab_Dados!$C$263:$C$508,AY65)</f>
        <v>0</v>
      </c>
      <c r="BB65" s="209">
        <f>SUMIFS(Tab_Dados!$AU$263:$AU$508,Tab_Dados!$C$263:$C$508,AY65)</f>
        <v>0</v>
      </c>
      <c r="BD65" s="207">
        <v>56</v>
      </c>
      <c r="BE65" s="208" t="s">
        <v>329</v>
      </c>
      <c r="BF65" s="216">
        <f>SUMIFS(Tab_Dados!$P$263:$P$508,Tab_Dados!$C$263:$C$508,BE65)</f>
        <v>0</v>
      </c>
      <c r="BG65" s="216">
        <f>SUMIFS(Tab_Dados!$AF$263:$AF$508,Tab_Dados!$C$263:$C$508,BE65)</f>
        <v>0</v>
      </c>
      <c r="BH65" s="209">
        <f>SUMIFS(Tab_Dados!$AV$263:$AV$508,Tab_Dados!$C$263:$C$508,BE65)</f>
        <v>0</v>
      </c>
      <c r="BJ65" s="207">
        <v>56</v>
      </c>
      <c r="BK65" s="208" t="s">
        <v>324</v>
      </c>
      <c r="BL65" s="216">
        <f>SUMIFS(Tab_Dados!$R$263:$R$508,Tab_Dados!$C$263:$C$508,BK65)</f>
        <v>0</v>
      </c>
      <c r="BM65" s="216">
        <f>SUMIFS(Tab_Dados!$AH$263:$AH$508,Tab_Dados!$C$263:$C$508,BK65)</f>
        <v>0</v>
      </c>
      <c r="BN65" s="209">
        <f>SUMIFS(Tab_Dados!$AX$263:$AX$508,Tab_Dados!$C$263:$C$508,BK65)</f>
        <v>0</v>
      </c>
      <c r="BP65" s="207">
        <v>56</v>
      </c>
      <c r="BQ65" s="208" t="s">
        <v>316</v>
      </c>
      <c r="BR65" s="216">
        <f>SUMIFS(Tab_Dados!$S$263:$S$508,Tab_Dados!$C$263:$C$508,BQ65)</f>
        <v>0</v>
      </c>
      <c r="BS65" s="216">
        <f>SUMIFS(Tab_Dados!$AI$263:$AI$508,Tab_Dados!$C$263:$C$508,BQ65)</f>
        <v>0</v>
      </c>
      <c r="BT65" s="209">
        <f>SUMIFS(Tab_Dados!$AY$263:$AY$508,Tab_Dados!$C$263:$C$508,BQ65)</f>
        <v>0</v>
      </c>
      <c r="BV65" s="207">
        <v>56</v>
      </c>
      <c r="BW65" s="208" t="s">
        <v>328</v>
      </c>
      <c r="BX65" s="216">
        <f>SUMIFS(Tab_Dados!$T$263:$T$508,Tab_Dados!$C$263:$C$508,BW65)</f>
        <v>0</v>
      </c>
      <c r="BY65" s="216">
        <f>SUMIFS(Tab_Dados!$AJ$263:$AJ$508,Tab_Dados!$C$263:$C$508,BW65)</f>
        <v>0</v>
      </c>
      <c r="BZ65" s="209">
        <f>SUMIFS(Tab_Dados!$AZ$263:$AZ$508,Tab_Dados!$C$263:$C$508,BW65)</f>
        <v>0</v>
      </c>
      <c r="CB65" s="207">
        <v>56</v>
      </c>
      <c r="CC65" s="208" t="s">
        <v>339</v>
      </c>
      <c r="CD65" s="208"/>
      <c r="CE65" s="208"/>
      <c r="CF65" s="209"/>
    </row>
    <row r="66" spans="1:84" x14ac:dyDescent="0.2">
      <c r="A66" s="214"/>
      <c r="B66" s="207">
        <v>57</v>
      </c>
      <c r="C66" s="208" t="s">
        <v>339</v>
      </c>
      <c r="D66" s="216">
        <f>SUMIFS(Tab_Dados!$E$263:$E$508,Tab_Dados!$C$263:$C$508,C66)</f>
        <v>0</v>
      </c>
      <c r="E66" s="216">
        <f>SUMIFS(Tab_Dados!$U$263:$U$508,Tab_Dados!$C$263:$C$508,C66)</f>
        <v>0</v>
      </c>
      <c r="F66" s="209">
        <f>SUMIFS(Tab_Dados!$AK$263:$AK$508,Tab_Dados!$C$263:$C$508,C66)</f>
        <v>0</v>
      </c>
      <c r="G66" s="203"/>
      <c r="H66" s="207">
        <v>57</v>
      </c>
      <c r="I66" s="208" t="s">
        <v>382</v>
      </c>
      <c r="J66" s="216">
        <f>SUMIFS(Tab_Dados!$F$263:$F$508,Tab_Dados!$C$263:$C$508,I66)</f>
        <v>49</v>
      </c>
      <c r="K66" s="216">
        <f>SUMIFS(Tab_Dados!$V$263:$V$508,Tab_Dados!$C$263:$C$508,I66)</f>
        <v>49</v>
      </c>
      <c r="L66" s="209">
        <f>SUMIFS(Tab_Dados!$AL$263:$AL$508,Tab_Dados!$C$263:$C$508,I66)</f>
        <v>400</v>
      </c>
      <c r="N66" s="207">
        <v>57</v>
      </c>
      <c r="O66" s="208" t="s">
        <v>300</v>
      </c>
      <c r="P66" s="216">
        <f>SUMIFS(Tab_Dados!$H$263:$H$508,Tab_Dados!$C$263:$C$508,O66)</f>
        <v>0</v>
      </c>
      <c r="Q66" s="216">
        <f>SUMIFS(Tab_Dados!$X$263:$X$508,Tab_Dados!$C$263:$C$508,O66)</f>
        <v>0</v>
      </c>
      <c r="R66" s="209">
        <f>SUMIFS(Tab_Dados!$AN$263:$AN$508,Tab_Dados!$C$263:$C$508,O66)</f>
        <v>0</v>
      </c>
      <c r="T66" s="207">
        <v>57</v>
      </c>
      <c r="U66" s="208" t="s">
        <v>306</v>
      </c>
      <c r="V66" s="216">
        <f>SUMIFS(Tab_Dados!$I$263:$I$508,Tab_Dados!$C$263:$C$508,U66)</f>
        <v>0</v>
      </c>
      <c r="W66" s="216">
        <f>SUMIFS(Tab_Dados!$Y$263:$Y$508,Tab_Dados!$C$263:$C$508,U66)</f>
        <v>0</v>
      </c>
      <c r="X66" s="209">
        <f>SUMIFS(Tab_Dados!$AO$263:$AO$508,Tab_Dados!$C$263:$C$508,U66)</f>
        <v>0</v>
      </c>
      <c r="Z66" s="207">
        <v>57</v>
      </c>
      <c r="AA66" s="208" t="s">
        <v>335</v>
      </c>
      <c r="AB66" s="216">
        <f>SUMIFS(Tab_Dados!$K$263:$K$508,Tab_Dados!$C$263:$C$508,AA66)</f>
        <v>0</v>
      </c>
      <c r="AC66" s="216">
        <f>SUMIFS(Tab_Dados!$AA$263:$AA$508,Tab_Dados!$C$263:$C$508,AA66)</f>
        <v>0</v>
      </c>
      <c r="AD66" s="209">
        <f>SUMIFS(Tab_Dados!$AQ$263:$AQ$508,Tab_Dados!$C$263:$C$508,AA66)</f>
        <v>0</v>
      </c>
      <c r="AF66" s="207">
        <v>57</v>
      </c>
      <c r="AG66" s="208" t="s">
        <v>291</v>
      </c>
      <c r="AH66" s="216">
        <f>SUMIFS(Tab_Dados!$L$263:$L$508,Tab_Dados!$C$263:$C$508,AG66)</f>
        <v>8</v>
      </c>
      <c r="AI66" s="216">
        <f>SUMIFS(Tab_Dados!$AB$263:$AB$508,Tab_Dados!$C$263:$C$508,AG66)</f>
        <v>8</v>
      </c>
      <c r="AJ66" s="209">
        <f>SUMIFS(Tab_Dados!$AR$263:$AR$508,Tab_Dados!$C$263:$C$508,AG66)</f>
        <v>120</v>
      </c>
      <c r="AL66" s="207">
        <v>57</v>
      </c>
      <c r="AM66" s="208" t="s">
        <v>325</v>
      </c>
      <c r="AN66" s="216">
        <f>SUMIFS(Tab_Dados!$M$263:$M$508,Tab_Dados!$C$263:$C$508,AM66)</f>
        <v>0</v>
      </c>
      <c r="AO66" s="216">
        <f>SUMIFS(Tab_Dados!$AC$263:$AC$508,Tab_Dados!$C$263:$C$508,AM66)</f>
        <v>0</v>
      </c>
      <c r="AP66" s="209">
        <f>SUMIFS(Tab_Dados!$AS$263:$AS$508,Tab_Dados!$C$263:$C$508,AM66)</f>
        <v>0</v>
      </c>
      <c r="AR66" s="207">
        <v>57</v>
      </c>
      <c r="AS66" s="208" t="s">
        <v>336</v>
      </c>
      <c r="AT66" s="216">
        <f>SUMIFS(Tab_Dados!$N$263:$N$508,Tab_Dados!$C$263:$C$508,AS66)</f>
        <v>0</v>
      </c>
      <c r="AU66" s="216">
        <f>SUMIFS(Tab_Dados!$AD$263:$AD$508,Tab_Dados!$C$263:$C$508,AS66)</f>
        <v>0</v>
      </c>
      <c r="AV66" s="209">
        <f>SUMIFS(Tab_Dados!$AT$263:$AT$508,Tab_Dados!$C$263:$C$508,AS66)</f>
        <v>0</v>
      </c>
      <c r="AX66" s="207">
        <v>57</v>
      </c>
      <c r="AY66" s="208" t="s">
        <v>336</v>
      </c>
      <c r="AZ66" s="216">
        <f>SUMIFS(Tab_Dados!$O$263:$O$508,Tab_Dados!$C$263:$C$508,AY66)</f>
        <v>0</v>
      </c>
      <c r="BA66" s="216">
        <f>SUMIFS(Tab_Dados!$AE$263:$AE$508,Tab_Dados!$C$263:$C$508,AY66)</f>
        <v>0</v>
      </c>
      <c r="BB66" s="209">
        <f>SUMIFS(Tab_Dados!$AU$263:$AU$508,Tab_Dados!$C$263:$C$508,AY66)</f>
        <v>0</v>
      </c>
      <c r="BD66" s="207">
        <v>57</v>
      </c>
      <c r="BE66" s="208" t="s">
        <v>330</v>
      </c>
      <c r="BF66" s="216">
        <f>SUMIFS(Tab_Dados!$P$263:$P$508,Tab_Dados!$C$263:$C$508,BE66)</f>
        <v>0</v>
      </c>
      <c r="BG66" s="216">
        <f>SUMIFS(Tab_Dados!$AF$263:$AF$508,Tab_Dados!$C$263:$C$508,BE66)</f>
        <v>0</v>
      </c>
      <c r="BH66" s="209">
        <f>SUMIFS(Tab_Dados!$AV$263:$AV$508,Tab_Dados!$C$263:$C$508,BE66)</f>
        <v>0</v>
      </c>
      <c r="BJ66" s="207">
        <v>57</v>
      </c>
      <c r="BK66" s="208" t="s">
        <v>325</v>
      </c>
      <c r="BL66" s="216">
        <f>SUMIFS(Tab_Dados!$R$263:$R$508,Tab_Dados!$C$263:$C$508,BK66)</f>
        <v>0</v>
      </c>
      <c r="BM66" s="216">
        <f>SUMIFS(Tab_Dados!$AH$263:$AH$508,Tab_Dados!$C$263:$C$508,BK66)</f>
        <v>0</v>
      </c>
      <c r="BN66" s="209">
        <f>SUMIFS(Tab_Dados!$AX$263:$AX$508,Tab_Dados!$C$263:$C$508,BK66)</f>
        <v>0</v>
      </c>
      <c r="BP66" s="207">
        <v>57</v>
      </c>
      <c r="BQ66" s="208" t="s">
        <v>317</v>
      </c>
      <c r="BR66" s="216">
        <f>SUMIFS(Tab_Dados!$S$263:$S$508,Tab_Dados!$C$263:$C$508,BQ66)</f>
        <v>0</v>
      </c>
      <c r="BS66" s="216">
        <f>SUMIFS(Tab_Dados!$AI$263:$AI$508,Tab_Dados!$C$263:$C$508,BQ66)</f>
        <v>0</v>
      </c>
      <c r="BT66" s="209">
        <f>SUMIFS(Tab_Dados!$AY$263:$AY$508,Tab_Dados!$C$263:$C$508,BQ66)</f>
        <v>0</v>
      </c>
      <c r="BV66" s="207">
        <v>57</v>
      </c>
      <c r="BW66" s="208" t="s">
        <v>329</v>
      </c>
      <c r="BX66" s="216">
        <f>SUMIFS(Tab_Dados!$T$263:$T$508,Tab_Dados!$C$263:$C$508,BW66)</f>
        <v>0</v>
      </c>
      <c r="BY66" s="216">
        <f>SUMIFS(Tab_Dados!$AJ$263:$AJ$508,Tab_Dados!$C$263:$C$508,BW66)</f>
        <v>0</v>
      </c>
      <c r="BZ66" s="209">
        <f>SUMIFS(Tab_Dados!$AZ$263:$AZ$508,Tab_Dados!$C$263:$C$508,BW66)</f>
        <v>0</v>
      </c>
      <c r="CB66" s="207">
        <v>57</v>
      </c>
      <c r="CC66" s="208" t="s">
        <v>340</v>
      </c>
      <c r="CD66" s="208"/>
      <c r="CE66" s="208"/>
      <c r="CF66" s="209"/>
    </row>
    <row r="67" spans="1:84" x14ac:dyDescent="0.2">
      <c r="A67" s="214"/>
      <c r="B67" s="207">
        <v>58</v>
      </c>
      <c r="C67" s="208" t="s">
        <v>340</v>
      </c>
      <c r="D67" s="216">
        <f>SUMIFS(Tab_Dados!$E$263:$E$508,Tab_Dados!$C$263:$C$508,C67)</f>
        <v>0</v>
      </c>
      <c r="E67" s="216">
        <f>SUMIFS(Tab_Dados!$U$263:$U$508,Tab_Dados!$C$263:$C$508,C67)</f>
        <v>0</v>
      </c>
      <c r="F67" s="209">
        <f>SUMIFS(Tab_Dados!$AK$263:$AK$508,Tab_Dados!$C$263:$C$508,C67)</f>
        <v>0</v>
      </c>
      <c r="G67" s="203"/>
      <c r="H67" s="207">
        <v>58</v>
      </c>
      <c r="I67" s="208" t="s">
        <v>442</v>
      </c>
      <c r="J67" s="216">
        <f>SUMIFS(Tab_Dados!$F$263:$F$508,Tab_Dados!$C$263:$C$508,I67)</f>
        <v>50</v>
      </c>
      <c r="K67" s="216">
        <f>SUMIFS(Tab_Dados!$V$263:$V$508,Tab_Dados!$C$263:$C$508,I67)</f>
        <v>50</v>
      </c>
      <c r="L67" s="209">
        <f>SUMIFS(Tab_Dados!$AL$263:$AL$508,Tab_Dados!$C$263:$C$508,I67)</f>
        <v>400</v>
      </c>
      <c r="N67" s="207">
        <v>58</v>
      </c>
      <c r="O67" s="208" t="s">
        <v>302</v>
      </c>
      <c r="P67" s="216">
        <f>SUMIFS(Tab_Dados!$H$263:$H$508,Tab_Dados!$C$263:$C$508,O67)</f>
        <v>0</v>
      </c>
      <c r="Q67" s="216">
        <f>SUMIFS(Tab_Dados!$X$263:$X$508,Tab_Dados!$C$263:$C$508,O67)</f>
        <v>0</v>
      </c>
      <c r="R67" s="209">
        <f>SUMIFS(Tab_Dados!$AN$263:$AN$508,Tab_Dados!$C$263:$C$508,O67)</f>
        <v>0</v>
      </c>
      <c r="T67" s="207">
        <v>58</v>
      </c>
      <c r="U67" s="208" t="s">
        <v>307</v>
      </c>
      <c r="V67" s="216">
        <f>SUMIFS(Tab_Dados!$I$263:$I$508,Tab_Dados!$C$263:$C$508,U67)</f>
        <v>0</v>
      </c>
      <c r="W67" s="216">
        <f>SUMIFS(Tab_Dados!$Y$263:$Y$508,Tab_Dados!$C$263:$C$508,U67)</f>
        <v>0</v>
      </c>
      <c r="X67" s="209">
        <f>SUMIFS(Tab_Dados!$AO$263:$AO$508,Tab_Dados!$C$263:$C$508,U67)</f>
        <v>0</v>
      </c>
      <c r="Z67" s="207">
        <v>58</v>
      </c>
      <c r="AA67" s="208" t="s">
        <v>336</v>
      </c>
      <c r="AB67" s="216">
        <f>SUMIFS(Tab_Dados!$K$263:$K$508,Tab_Dados!$C$263:$C$508,AA67)</f>
        <v>0</v>
      </c>
      <c r="AC67" s="216">
        <f>SUMIFS(Tab_Dados!$AA$263:$AA$508,Tab_Dados!$C$263:$C$508,AA67)</f>
        <v>0</v>
      </c>
      <c r="AD67" s="209">
        <f>SUMIFS(Tab_Dados!$AQ$263:$AQ$508,Tab_Dados!$C$263:$C$508,AA67)</f>
        <v>0</v>
      </c>
      <c r="AF67" s="207">
        <v>58</v>
      </c>
      <c r="AG67" s="208" t="s">
        <v>13</v>
      </c>
      <c r="AH67" s="216">
        <f>SUMIFS(Tab_Dados!$L$263:$L$508,Tab_Dados!$C$263:$C$508,AG67)</f>
        <v>10</v>
      </c>
      <c r="AI67" s="216">
        <f>SUMIFS(Tab_Dados!$AB$263:$AB$508,Tab_Dados!$C$263:$C$508,AG67)</f>
        <v>10</v>
      </c>
      <c r="AJ67" s="209">
        <f>SUMIFS(Tab_Dados!$AR$263:$AR$508,Tab_Dados!$C$263:$C$508,AG67)</f>
        <v>120</v>
      </c>
      <c r="AL67" s="207">
        <v>58</v>
      </c>
      <c r="AM67" s="208" t="s">
        <v>326</v>
      </c>
      <c r="AN67" s="216">
        <f>SUMIFS(Tab_Dados!$M$263:$M$508,Tab_Dados!$C$263:$C$508,AM67)</f>
        <v>0</v>
      </c>
      <c r="AO67" s="216">
        <f>SUMIFS(Tab_Dados!$AC$263:$AC$508,Tab_Dados!$C$263:$C$508,AM67)</f>
        <v>0</v>
      </c>
      <c r="AP67" s="209">
        <f>SUMIFS(Tab_Dados!$AS$263:$AS$508,Tab_Dados!$C$263:$C$508,AM67)</f>
        <v>0</v>
      </c>
      <c r="AR67" s="207">
        <v>58</v>
      </c>
      <c r="AS67" s="208" t="s">
        <v>337</v>
      </c>
      <c r="AT67" s="216">
        <f>SUMIFS(Tab_Dados!$N$263:$N$508,Tab_Dados!$C$263:$C$508,AS67)</f>
        <v>0</v>
      </c>
      <c r="AU67" s="216">
        <f>SUMIFS(Tab_Dados!$AD$263:$AD$508,Tab_Dados!$C$263:$C$508,AS67)</f>
        <v>0</v>
      </c>
      <c r="AV67" s="209">
        <f>SUMIFS(Tab_Dados!$AT$263:$AT$508,Tab_Dados!$C$263:$C$508,AS67)</f>
        <v>0</v>
      </c>
      <c r="AX67" s="207">
        <v>58</v>
      </c>
      <c r="AY67" s="208" t="s">
        <v>337</v>
      </c>
      <c r="AZ67" s="216">
        <f>SUMIFS(Tab_Dados!$O$263:$O$508,Tab_Dados!$C$263:$C$508,AY67)</f>
        <v>0</v>
      </c>
      <c r="BA67" s="216">
        <f>SUMIFS(Tab_Dados!$AE$263:$AE$508,Tab_Dados!$C$263:$C$508,AY67)</f>
        <v>0</v>
      </c>
      <c r="BB67" s="209">
        <f>SUMIFS(Tab_Dados!$AU$263:$AU$508,Tab_Dados!$C$263:$C$508,AY67)</f>
        <v>0</v>
      </c>
      <c r="BD67" s="207">
        <v>58</v>
      </c>
      <c r="BE67" s="208" t="s">
        <v>331</v>
      </c>
      <c r="BF67" s="216">
        <f>SUMIFS(Tab_Dados!$P$263:$P$508,Tab_Dados!$C$263:$C$508,BE67)</f>
        <v>0</v>
      </c>
      <c r="BG67" s="216">
        <f>SUMIFS(Tab_Dados!$AF$263:$AF$508,Tab_Dados!$C$263:$C$508,BE67)</f>
        <v>0</v>
      </c>
      <c r="BH67" s="209">
        <f>SUMIFS(Tab_Dados!$AV$263:$AV$508,Tab_Dados!$C$263:$C$508,BE67)</f>
        <v>0</v>
      </c>
      <c r="BJ67" s="207">
        <v>58</v>
      </c>
      <c r="BK67" s="208" t="s">
        <v>326</v>
      </c>
      <c r="BL67" s="216">
        <f>SUMIFS(Tab_Dados!$R$263:$R$508,Tab_Dados!$C$263:$C$508,BK67)</f>
        <v>0</v>
      </c>
      <c r="BM67" s="216">
        <f>SUMIFS(Tab_Dados!$AH$263:$AH$508,Tab_Dados!$C$263:$C$508,BK67)</f>
        <v>0</v>
      </c>
      <c r="BN67" s="209">
        <f>SUMIFS(Tab_Dados!$AX$263:$AX$508,Tab_Dados!$C$263:$C$508,BK67)</f>
        <v>0</v>
      </c>
      <c r="BP67" s="207">
        <v>58</v>
      </c>
      <c r="BQ67" s="208" t="s">
        <v>318</v>
      </c>
      <c r="BR67" s="216">
        <f>SUMIFS(Tab_Dados!$S$263:$S$508,Tab_Dados!$C$263:$C$508,BQ67)</f>
        <v>0</v>
      </c>
      <c r="BS67" s="216">
        <f>SUMIFS(Tab_Dados!$AI$263:$AI$508,Tab_Dados!$C$263:$C$508,BQ67)</f>
        <v>0</v>
      </c>
      <c r="BT67" s="209">
        <f>SUMIFS(Tab_Dados!$AY$263:$AY$508,Tab_Dados!$C$263:$C$508,BQ67)</f>
        <v>0</v>
      </c>
      <c r="BV67" s="207">
        <v>58</v>
      </c>
      <c r="BW67" s="208" t="s">
        <v>330</v>
      </c>
      <c r="BX67" s="216">
        <f>SUMIFS(Tab_Dados!$T$263:$T$508,Tab_Dados!$C$263:$C$508,BW67)</f>
        <v>0</v>
      </c>
      <c r="BY67" s="216">
        <f>SUMIFS(Tab_Dados!$AJ$263:$AJ$508,Tab_Dados!$C$263:$C$508,BW67)</f>
        <v>0</v>
      </c>
      <c r="BZ67" s="209">
        <f>SUMIFS(Tab_Dados!$AZ$263:$AZ$508,Tab_Dados!$C$263:$C$508,BW67)</f>
        <v>0</v>
      </c>
      <c r="CB67" s="207">
        <v>58</v>
      </c>
      <c r="CC67" s="208" t="s">
        <v>341</v>
      </c>
      <c r="CD67" s="208"/>
      <c r="CE67" s="208"/>
      <c r="CF67" s="209"/>
    </row>
    <row r="68" spans="1:84" x14ac:dyDescent="0.2">
      <c r="A68" s="214"/>
      <c r="B68" s="207">
        <v>59</v>
      </c>
      <c r="C68" s="208" t="s">
        <v>341</v>
      </c>
      <c r="D68" s="216">
        <f>SUMIFS(Tab_Dados!$E$263:$E$508,Tab_Dados!$C$263:$C$508,C68)</f>
        <v>0</v>
      </c>
      <c r="E68" s="216">
        <f>SUMIFS(Tab_Dados!$U$263:$U$508,Tab_Dados!$C$263:$C$508,C68)</f>
        <v>0</v>
      </c>
      <c r="F68" s="209">
        <f>SUMIFS(Tab_Dados!$AK$263:$AK$508,Tab_Dados!$C$263:$C$508,C68)</f>
        <v>0</v>
      </c>
      <c r="G68" s="203"/>
      <c r="H68" s="207">
        <v>59</v>
      </c>
      <c r="I68" s="208" t="s">
        <v>477</v>
      </c>
      <c r="J68" s="216">
        <f>SUMIFS(Tab_Dados!$F$263:$F$508,Tab_Dados!$C$263:$C$508,I68)</f>
        <v>20</v>
      </c>
      <c r="K68" s="216">
        <f>SUMIFS(Tab_Dados!$V$263:$V$508,Tab_Dados!$C$263:$C$508,I68)</f>
        <v>20</v>
      </c>
      <c r="L68" s="209">
        <f>SUMIFS(Tab_Dados!$AL$263:$AL$508,Tab_Dados!$C$263:$C$508,I68)</f>
        <v>390</v>
      </c>
      <c r="N68" s="207">
        <v>59</v>
      </c>
      <c r="O68" s="208" t="s">
        <v>303</v>
      </c>
      <c r="P68" s="216">
        <f>SUMIFS(Tab_Dados!$H$263:$H$508,Tab_Dados!$C$263:$C$508,O68)</f>
        <v>0</v>
      </c>
      <c r="Q68" s="216">
        <f>SUMIFS(Tab_Dados!$X$263:$X$508,Tab_Dados!$C$263:$C$508,O68)</f>
        <v>0</v>
      </c>
      <c r="R68" s="209">
        <f>SUMIFS(Tab_Dados!$AN$263:$AN$508,Tab_Dados!$C$263:$C$508,O68)</f>
        <v>0</v>
      </c>
      <c r="T68" s="207">
        <v>59</v>
      </c>
      <c r="U68" s="208" t="s">
        <v>308</v>
      </c>
      <c r="V68" s="216">
        <f>SUMIFS(Tab_Dados!$I$263:$I$508,Tab_Dados!$C$263:$C$508,U68)</f>
        <v>0</v>
      </c>
      <c r="W68" s="216">
        <f>SUMIFS(Tab_Dados!$Y$263:$Y$508,Tab_Dados!$C$263:$C$508,U68)</f>
        <v>0</v>
      </c>
      <c r="X68" s="209">
        <f>SUMIFS(Tab_Dados!$AO$263:$AO$508,Tab_Dados!$C$263:$C$508,U68)</f>
        <v>0</v>
      </c>
      <c r="Z68" s="207">
        <v>59</v>
      </c>
      <c r="AA68" s="208" t="s">
        <v>337</v>
      </c>
      <c r="AB68" s="216">
        <f>SUMIFS(Tab_Dados!$K$263:$K$508,Tab_Dados!$C$263:$C$508,AA68)</f>
        <v>0</v>
      </c>
      <c r="AC68" s="216">
        <f>SUMIFS(Tab_Dados!$AA$263:$AA$508,Tab_Dados!$C$263:$C$508,AA68)</f>
        <v>0</v>
      </c>
      <c r="AD68" s="209">
        <f>SUMIFS(Tab_Dados!$AQ$263:$AQ$508,Tab_Dados!$C$263:$C$508,AA68)</f>
        <v>0</v>
      </c>
      <c r="AF68" s="207">
        <v>59</v>
      </c>
      <c r="AG68" s="208" t="s">
        <v>302</v>
      </c>
      <c r="AH68" s="216">
        <f>SUMIFS(Tab_Dados!$L$263:$L$508,Tab_Dados!$C$263:$C$508,AG68)</f>
        <v>5</v>
      </c>
      <c r="AI68" s="216">
        <f>SUMIFS(Tab_Dados!$AB$263:$AB$508,Tab_Dados!$C$263:$C$508,AG68)</f>
        <v>5</v>
      </c>
      <c r="AJ68" s="209">
        <f>SUMIFS(Tab_Dados!$AR$263:$AR$508,Tab_Dados!$C$263:$C$508,AG68)</f>
        <v>100</v>
      </c>
      <c r="AL68" s="207">
        <v>59</v>
      </c>
      <c r="AM68" s="208" t="s">
        <v>327</v>
      </c>
      <c r="AN68" s="216">
        <f>SUMIFS(Tab_Dados!$M$263:$M$508,Tab_Dados!$C$263:$C$508,AM68)</f>
        <v>0</v>
      </c>
      <c r="AO68" s="216">
        <f>SUMIFS(Tab_Dados!$AC$263:$AC$508,Tab_Dados!$C$263:$C$508,AM68)</f>
        <v>0</v>
      </c>
      <c r="AP68" s="209">
        <f>SUMIFS(Tab_Dados!$AS$263:$AS$508,Tab_Dados!$C$263:$C$508,AM68)</f>
        <v>0</v>
      </c>
      <c r="AR68" s="207">
        <v>59</v>
      </c>
      <c r="AS68" s="208" t="s">
        <v>338</v>
      </c>
      <c r="AT68" s="216">
        <f>SUMIFS(Tab_Dados!$N$263:$N$508,Tab_Dados!$C$263:$C$508,AS68)</f>
        <v>0</v>
      </c>
      <c r="AU68" s="216">
        <f>SUMIFS(Tab_Dados!$AD$263:$AD$508,Tab_Dados!$C$263:$C$508,AS68)</f>
        <v>0</v>
      </c>
      <c r="AV68" s="209">
        <f>SUMIFS(Tab_Dados!$AT$263:$AT$508,Tab_Dados!$C$263:$C$508,AS68)</f>
        <v>0</v>
      </c>
      <c r="AX68" s="207">
        <v>59</v>
      </c>
      <c r="AY68" s="208" t="s">
        <v>338</v>
      </c>
      <c r="AZ68" s="216">
        <f>SUMIFS(Tab_Dados!$O$263:$O$508,Tab_Dados!$C$263:$C$508,AY68)</f>
        <v>0</v>
      </c>
      <c r="BA68" s="216">
        <f>SUMIFS(Tab_Dados!$AE$263:$AE$508,Tab_Dados!$C$263:$C$508,AY68)</f>
        <v>0</v>
      </c>
      <c r="BB68" s="209">
        <f>SUMIFS(Tab_Dados!$AU$263:$AU$508,Tab_Dados!$C$263:$C$508,AY68)</f>
        <v>0</v>
      </c>
      <c r="BD68" s="207">
        <v>59</v>
      </c>
      <c r="BE68" s="208" t="s">
        <v>332</v>
      </c>
      <c r="BF68" s="216">
        <f>SUMIFS(Tab_Dados!$P$263:$P$508,Tab_Dados!$C$263:$C$508,BE68)</f>
        <v>0</v>
      </c>
      <c r="BG68" s="216">
        <f>SUMIFS(Tab_Dados!$AF$263:$AF$508,Tab_Dados!$C$263:$C$508,BE68)</f>
        <v>0</v>
      </c>
      <c r="BH68" s="209">
        <f>SUMIFS(Tab_Dados!$AV$263:$AV$508,Tab_Dados!$C$263:$C$508,BE68)</f>
        <v>0</v>
      </c>
      <c r="BJ68" s="207">
        <v>59</v>
      </c>
      <c r="BK68" s="208" t="s">
        <v>327</v>
      </c>
      <c r="BL68" s="216">
        <f>SUMIFS(Tab_Dados!$R$263:$R$508,Tab_Dados!$C$263:$C$508,BK68)</f>
        <v>0</v>
      </c>
      <c r="BM68" s="216">
        <f>SUMIFS(Tab_Dados!$AH$263:$AH$508,Tab_Dados!$C$263:$C$508,BK68)</f>
        <v>0</v>
      </c>
      <c r="BN68" s="209">
        <f>SUMIFS(Tab_Dados!$AX$263:$AX$508,Tab_Dados!$C$263:$C$508,BK68)</f>
        <v>0</v>
      </c>
      <c r="BP68" s="207">
        <v>59</v>
      </c>
      <c r="BQ68" s="208" t="s">
        <v>319</v>
      </c>
      <c r="BR68" s="216">
        <f>SUMIFS(Tab_Dados!$S$263:$S$508,Tab_Dados!$C$263:$C$508,BQ68)</f>
        <v>0</v>
      </c>
      <c r="BS68" s="216">
        <f>SUMIFS(Tab_Dados!$AI$263:$AI$508,Tab_Dados!$C$263:$C$508,BQ68)</f>
        <v>0</v>
      </c>
      <c r="BT68" s="209">
        <f>SUMIFS(Tab_Dados!$AY$263:$AY$508,Tab_Dados!$C$263:$C$508,BQ68)</f>
        <v>0</v>
      </c>
      <c r="BV68" s="207">
        <v>59</v>
      </c>
      <c r="BW68" s="208" t="s">
        <v>331</v>
      </c>
      <c r="BX68" s="216">
        <f>SUMIFS(Tab_Dados!$T$263:$T$508,Tab_Dados!$C$263:$C$508,BW68)</f>
        <v>0</v>
      </c>
      <c r="BY68" s="216">
        <f>SUMIFS(Tab_Dados!$AJ$263:$AJ$508,Tab_Dados!$C$263:$C$508,BW68)</f>
        <v>0</v>
      </c>
      <c r="BZ68" s="209">
        <f>SUMIFS(Tab_Dados!$AZ$263:$AZ$508,Tab_Dados!$C$263:$C$508,BW68)</f>
        <v>0</v>
      </c>
      <c r="CB68" s="207">
        <v>59</v>
      </c>
      <c r="CC68" s="208" t="s">
        <v>23</v>
      </c>
      <c r="CD68" s="208"/>
      <c r="CE68" s="208"/>
      <c r="CF68" s="209"/>
    </row>
    <row r="69" spans="1:84" x14ac:dyDescent="0.2">
      <c r="A69" s="214"/>
      <c r="B69" s="207">
        <v>60</v>
      </c>
      <c r="C69" s="208" t="s">
        <v>342</v>
      </c>
      <c r="D69" s="216">
        <f>SUMIFS(Tab_Dados!$E$263:$E$508,Tab_Dados!$C$263:$C$508,C69)</f>
        <v>0</v>
      </c>
      <c r="E69" s="216">
        <f>SUMIFS(Tab_Dados!$U$263:$U$508,Tab_Dados!$C$263:$C$508,C69)</f>
        <v>0</v>
      </c>
      <c r="F69" s="209">
        <f>SUMIFS(Tab_Dados!$AK$263:$AK$508,Tab_Dados!$C$263:$C$508,C69)</f>
        <v>0</v>
      </c>
      <c r="G69" s="203"/>
      <c r="H69" s="207">
        <v>60</v>
      </c>
      <c r="I69" s="208" t="s">
        <v>350</v>
      </c>
      <c r="J69" s="216">
        <f>SUMIFS(Tab_Dados!$F$263:$F$508,Tab_Dados!$C$263:$C$508,I69)</f>
        <v>15</v>
      </c>
      <c r="K69" s="216">
        <f>SUMIFS(Tab_Dados!$V$263:$V$508,Tab_Dados!$C$263:$C$508,I69)</f>
        <v>15</v>
      </c>
      <c r="L69" s="209">
        <f>SUMIFS(Tab_Dados!$AL$263:$AL$508,Tab_Dados!$C$263:$C$508,I69)</f>
        <v>320</v>
      </c>
      <c r="N69" s="207">
        <v>60</v>
      </c>
      <c r="O69" s="208" t="s">
        <v>304</v>
      </c>
      <c r="P69" s="216">
        <f>SUMIFS(Tab_Dados!$H$263:$H$508,Tab_Dados!$C$263:$C$508,O69)</f>
        <v>0</v>
      </c>
      <c r="Q69" s="216">
        <f>SUMIFS(Tab_Dados!$X$263:$X$508,Tab_Dados!$C$263:$C$508,O69)</f>
        <v>0</v>
      </c>
      <c r="R69" s="209">
        <f>SUMIFS(Tab_Dados!$AN$263:$AN$508,Tab_Dados!$C$263:$C$508,O69)</f>
        <v>0</v>
      </c>
      <c r="T69" s="207">
        <v>60</v>
      </c>
      <c r="U69" s="208" t="s">
        <v>310</v>
      </c>
      <c r="V69" s="216">
        <f>SUMIFS(Tab_Dados!$I$263:$I$508,Tab_Dados!$C$263:$C$508,U69)</f>
        <v>0</v>
      </c>
      <c r="W69" s="216">
        <f>SUMIFS(Tab_Dados!$Y$263:$Y$508,Tab_Dados!$C$263:$C$508,U69)</f>
        <v>0</v>
      </c>
      <c r="X69" s="209">
        <f>SUMIFS(Tab_Dados!$AO$263:$AO$508,Tab_Dados!$C$263:$C$508,U69)</f>
        <v>0</v>
      </c>
      <c r="Z69" s="207">
        <v>60</v>
      </c>
      <c r="AA69" s="208" t="s">
        <v>338</v>
      </c>
      <c r="AB69" s="216">
        <f>SUMIFS(Tab_Dados!$K$263:$K$508,Tab_Dados!$C$263:$C$508,AA69)</f>
        <v>0</v>
      </c>
      <c r="AC69" s="216">
        <f>SUMIFS(Tab_Dados!$AA$263:$AA$508,Tab_Dados!$C$263:$C$508,AA69)</f>
        <v>0</v>
      </c>
      <c r="AD69" s="209">
        <f>SUMIFS(Tab_Dados!$AQ$263:$AQ$508,Tab_Dados!$C$263:$C$508,AA69)</f>
        <v>0</v>
      </c>
      <c r="AF69" s="207">
        <v>60</v>
      </c>
      <c r="AG69" s="208" t="s">
        <v>332</v>
      </c>
      <c r="AH69" s="216">
        <f>SUMIFS(Tab_Dados!$L$263:$L$508,Tab_Dados!$C$263:$C$508,AG69)</f>
        <v>5</v>
      </c>
      <c r="AI69" s="216">
        <f>SUMIFS(Tab_Dados!$AB$263:$AB$508,Tab_Dados!$C$263:$C$508,AG69)</f>
        <v>5</v>
      </c>
      <c r="AJ69" s="209">
        <f>SUMIFS(Tab_Dados!$AR$263:$AR$508,Tab_Dados!$C$263:$C$508,AG69)</f>
        <v>100</v>
      </c>
      <c r="AL69" s="207">
        <v>60</v>
      </c>
      <c r="AM69" s="208" t="s">
        <v>328</v>
      </c>
      <c r="AN69" s="216">
        <f>SUMIFS(Tab_Dados!$M$263:$M$508,Tab_Dados!$C$263:$C$508,AM69)</f>
        <v>0</v>
      </c>
      <c r="AO69" s="216">
        <f>SUMIFS(Tab_Dados!$AC$263:$AC$508,Tab_Dados!$C$263:$C$508,AM69)</f>
        <v>0</v>
      </c>
      <c r="AP69" s="209">
        <f>SUMIFS(Tab_Dados!$AS$263:$AS$508,Tab_Dados!$C$263:$C$508,AM69)</f>
        <v>0</v>
      </c>
      <c r="AR69" s="207">
        <v>60</v>
      </c>
      <c r="AS69" s="208" t="s">
        <v>339</v>
      </c>
      <c r="AT69" s="216">
        <f>SUMIFS(Tab_Dados!$N$263:$N$508,Tab_Dados!$C$263:$C$508,AS69)</f>
        <v>0</v>
      </c>
      <c r="AU69" s="216">
        <f>SUMIFS(Tab_Dados!$AD$263:$AD$508,Tab_Dados!$C$263:$C$508,AS69)</f>
        <v>0</v>
      </c>
      <c r="AV69" s="209">
        <f>SUMIFS(Tab_Dados!$AT$263:$AT$508,Tab_Dados!$C$263:$C$508,AS69)</f>
        <v>0</v>
      </c>
      <c r="AX69" s="207">
        <v>60</v>
      </c>
      <c r="AY69" s="208" t="s">
        <v>339</v>
      </c>
      <c r="AZ69" s="216">
        <f>SUMIFS(Tab_Dados!$O$263:$O$508,Tab_Dados!$C$263:$C$508,AY69)</f>
        <v>0</v>
      </c>
      <c r="BA69" s="216">
        <f>SUMIFS(Tab_Dados!$AE$263:$AE$508,Tab_Dados!$C$263:$C$508,AY69)</f>
        <v>0</v>
      </c>
      <c r="BB69" s="209">
        <f>SUMIFS(Tab_Dados!$AU$263:$AU$508,Tab_Dados!$C$263:$C$508,AY69)</f>
        <v>0</v>
      </c>
      <c r="BD69" s="207">
        <v>60</v>
      </c>
      <c r="BE69" s="208" t="s">
        <v>333</v>
      </c>
      <c r="BF69" s="216">
        <f>SUMIFS(Tab_Dados!$P$263:$P$508,Tab_Dados!$C$263:$C$508,BE69)</f>
        <v>0</v>
      </c>
      <c r="BG69" s="216">
        <f>SUMIFS(Tab_Dados!$AF$263:$AF$508,Tab_Dados!$C$263:$C$508,BE69)</f>
        <v>0</v>
      </c>
      <c r="BH69" s="209">
        <f>SUMIFS(Tab_Dados!$AV$263:$AV$508,Tab_Dados!$C$263:$C$508,BE69)</f>
        <v>0</v>
      </c>
      <c r="BJ69" s="207">
        <v>60</v>
      </c>
      <c r="BK69" s="208" t="s">
        <v>328</v>
      </c>
      <c r="BL69" s="216">
        <f>SUMIFS(Tab_Dados!$R$263:$R$508,Tab_Dados!$C$263:$C$508,BK69)</f>
        <v>0</v>
      </c>
      <c r="BM69" s="216">
        <f>SUMIFS(Tab_Dados!$AH$263:$AH$508,Tab_Dados!$C$263:$C$508,BK69)</f>
        <v>0</v>
      </c>
      <c r="BN69" s="209">
        <f>SUMIFS(Tab_Dados!$AX$263:$AX$508,Tab_Dados!$C$263:$C$508,BK69)</f>
        <v>0</v>
      </c>
      <c r="BP69" s="207">
        <v>60</v>
      </c>
      <c r="BQ69" s="208" t="s">
        <v>320</v>
      </c>
      <c r="BR69" s="216">
        <f>SUMIFS(Tab_Dados!$S$263:$S$508,Tab_Dados!$C$263:$C$508,BQ69)</f>
        <v>0</v>
      </c>
      <c r="BS69" s="216">
        <f>SUMIFS(Tab_Dados!$AI$263:$AI$508,Tab_Dados!$C$263:$C$508,BQ69)</f>
        <v>0</v>
      </c>
      <c r="BT69" s="209">
        <f>SUMIFS(Tab_Dados!$AY$263:$AY$508,Tab_Dados!$C$263:$C$508,BQ69)</f>
        <v>0</v>
      </c>
      <c r="BV69" s="207">
        <v>60</v>
      </c>
      <c r="BW69" s="208" t="s">
        <v>332</v>
      </c>
      <c r="BX69" s="216">
        <f>SUMIFS(Tab_Dados!$T$263:$T$508,Tab_Dados!$C$263:$C$508,BW69)</f>
        <v>0</v>
      </c>
      <c r="BY69" s="216">
        <f>SUMIFS(Tab_Dados!$AJ$263:$AJ$508,Tab_Dados!$C$263:$C$508,BW69)</f>
        <v>0</v>
      </c>
      <c r="BZ69" s="209">
        <f>SUMIFS(Tab_Dados!$AZ$263:$AZ$508,Tab_Dados!$C$263:$C$508,BW69)</f>
        <v>0</v>
      </c>
      <c r="CB69" s="207">
        <v>60</v>
      </c>
      <c r="CC69" s="208" t="s">
        <v>342</v>
      </c>
      <c r="CD69" s="208"/>
      <c r="CE69" s="208"/>
      <c r="CF69" s="209"/>
    </row>
    <row r="70" spans="1:84" x14ac:dyDescent="0.2">
      <c r="A70" s="214"/>
      <c r="B70" s="207">
        <v>61</v>
      </c>
      <c r="C70" s="208" t="s">
        <v>343</v>
      </c>
      <c r="D70" s="216">
        <f>SUMIFS(Tab_Dados!$E$263:$E$508,Tab_Dados!$C$263:$C$508,C70)</f>
        <v>0</v>
      </c>
      <c r="E70" s="216">
        <f>SUMIFS(Tab_Dados!$U$263:$U$508,Tab_Dados!$C$263:$C$508,C70)</f>
        <v>0</v>
      </c>
      <c r="F70" s="209">
        <f>SUMIFS(Tab_Dados!$AK$263:$AK$508,Tab_Dados!$C$263:$C$508,C70)</f>
        <v>0</v>
      </c>
      <c r="G70" s="203"/>
      <c r="H70" s="207">
        <v>61</v>
      </c>
      <c r="I70" s="208" t="s">
        <v>409</v>
      </c>
      <c r="J70" s="216">
        <f>SUMIFS(Tab_Dados!$F$263:$F$508,Tab_Dados!$C$263:$C$508,I70)</f>
        <v>35</v>
      </c>
      <c r="K70" s="216">
        <f>SUMIFS(Tab_Dados!$V$263:$V$508,Tab_Dados!$C$263:$C$508,I70)</f>
        <v>35</v>
      </c>
      <c r="L70" s="209">
        <f>SUMIFS(Tab_Dados!$AL$263:$AL$508,Tab_Dados!$C$263:$C$508,I70)</f>
        <v>315</v>
      </c>
      <c r="N70" s="207">
        <v>61</v>
      </c>
      <c r="O70" s="208" t="s">
        <v>306</v>
      </c>
      <c r="P70" s="216">
        <f>SUMIFS(Tab_Dados!$H$263:$H$508,Tab_Dados!$C$263:$C$508,O70)</f>
        <v>0</v>
      </c>
      <c r="Q70" s="216">
        <f>SUMIFS(Tab_Dados!$X$263:$X$508,Tab_Dados!$C$263:$C$508,O70)</f>
        <v>0</v>
      </c>
      <c r="R70" s="209">
        <f>SUMIFS(Tab_Dados!$AN$263:$AN$508,Tab_Dados!$C$263:$C$508,O70)</f>
        <v>0</v>
      </c>
      <c r="T70" s="207">
        <v>61</v>
      </c>
      <c r="U70" s="208" t="s">
        <v>311</v>
      </c>
      <c r="V70" s="216">
        <f>SUMIFS(Tab_Dados!$I$263:$I$508,Tab_Dados!$C$263:$C$508,U70)</f>
        <v>0</v>
      </c>
      <c r="W70" s="216">
        <f>SUMIFS(Tab_Dados!$Y$263:$Y$508,Tab_Dados!$C$263:$C$508,U70)</f>
        <v>0</v>
      </c>
      <c r="X70" s="209">
        <f>SUMIFS(Tab_Dados!$AO$263:$AO$508,Tab_Dados!$C$263:$C$508,U70)</f>
        <v>0</v>
      </c>
      <c r="Z70" s="207">
        <v>61</v>
      </c>
      <c r="AA70" s="208" t="s">
        <v>339</v>
      </c>
      <c r="AB70" s="216">
        <f>SUMIFS(Tab_Dados!$K$263:$K$508,Tab_Dados!$C$263:$C$508,AA70)</f>
        <v>0</v>
      </c>
      <c r="AC70" s="216">
        <f>SUMIFS(Tab_Dados!$AA$263:$AA$508,Tab_Dados!$C$263:$C$508,AA70)</f>
        <v>0</v>
      </c>
      <c r="AD70" s="209">
        <f>SUMIFS(Tab_Dados!$AQ$263:$AQ$508,Tab_Dados!$C$263:$C$508,AA70)</f>
        <v>0</v>
      </c>
      <c r="AF70" s="207">
        <v>61</v>
      </c>
      <c r="AG70" s="208" t="s">
        <v>345</v>
      </c>
      <c r="AH70" s="216">
        <f>SUMIFS(Tab_Dados!$L$263:$L$508,Tab_Dados!$C$263:$C$508,AG70)</f>
        <v>5</v>
      </c>
      <c r="AI70" s="216">
        <f>SUMIFS(Tab_Dados!$AB$263:$AB$508,Tab_Dados!$C$263:$C$508,AG70)</f>
        <v>5</v>
      </c>
      <c r="AJ70" s="209">
        <f>SUMIFS(Tab_Dados!$AR$263:$AR$508,Tab_Dados!$C$263:$C$508,AG70)</f>
        <v>100</v>
      </c>
      <c r="AL70" s="207">
        <v>61</v>
      </c>
      <c r="AM70" s="208" t="s">
        <v>329</v>
      </c>
      <c r="AN70" s="216">
        <f>SUMIFS(Tab_Dados!$M$263:$M$508,Tab_Dados!$C$263:$C$508,AM70)</f>
        <v>0</v>
      </c>
      <c r="AO70" s="216">
        <f>SUMIFS(Tab_Dados!$AC$263:$AC$508,Tab_Dados!$C$263:$C$508,AM70)</f>
        <v>0</v>
      </c>
      <c r="AP70" s="209">
        <f>SUMIFS(Tab_Dados!$AS$263:$AS$508,Tab_Dados!$C$263:$C$508,AM70)</f>
        <v>0</v>
      </c>
      <c r="AR70" s="207">
        <v>61</v>
      </c>
      <c r="AS70" s="208" t="s">
        <v>340</v>
      </c>
      <c r="AT70" s="216">
        <f>SUMIFS(Tab_Dados!$N$263:$N$508,Tab_Dados!$C$263:$C$508,AS70)</f>
        <v>0</v>
      </c>
      <c r="AU70" s="216">
        <f>SUMIFS(Tab_Dados!$AD$263:$AD$508,Tab_Dados!$C$263:$C$508,AS70)</f>
        <v>0</v>
      </c>
      <c r="AV70" s="209">
        <f>SUMIFS(Tab_Dados!$AT$263:$AT$508,Tab_Dados!$C$263:$C$508,AS70)</f>
        <v>0</v>
      </c>
      <c r="AX70" s="207">
        <v>61</v>
      </c>
      <c r="AY70" s="208" t="s">
        <v>340</v>
      </c>
      <c r="AZ70" s="216">
        <f>SUMIFS(Tab_Dados!$O$263:$O$508,Tab_Dados!$C$263:$C$508,AY70)</f>
        <v>0</v>
      </c>
      <c r="BA70" s="216">
        <f>SUMIFS(Tab_Dados!$AE$263:$AE$508,Tab_Dados!$C$263:$C$508,AY70)</f>
        <v>0</v>
      </c>
      <c r="BB70" s="209">
        <f>SUMIFS(Tab_Dados!$AU$263:$AU$508,Tab_Dados!$C$263:$C$508,AY70)</f>
        <v>0</v>
      </c>
      <c r="BD70" s="207">
        <v>61</v>
      </c>
      <c r="BE70" s="208" t="s">
        <v>334</v>
      </c>
      <c r="BF70" s="216">
        <f>SUMIFS(Tab_Dados!$P$263:$P$508,Tab_Dados!$C$263:$C$508,BE70)</f>
        <v>0</v>
      </c>
      <c r="BG70" s="216">
        <f>SUMIFS(Tab_Dados!$AF$263:$AF$508,Tab_Dados!$C$263:$C$508,BE70)</f>
        <v>0</v>
      </c>
      <c r="BH70" s="209">
        <f>SUMIFS(Tab_Dados!$AV$263:$AV$508,Tab_Dados!$C$263:$C$508,BE70)</f>
        <v>0</v>
      </c>
      <c r="BJ70" s="207">
        <v>61</v>
      </c>
      <c r="BK70" s="208" t="s">
        <v>329</v>
      </c>
      <c r="BL70" s="216">
        <f>SUMIFS(Tab_Dados!$R$263:$R$508,Tab_Dados!$C$263:$C$508,BK70)</f>
        <v>0</v>
      </c>
      <c r="BM70" s="216">
        <f>SUMIFS(Tab_Dados!$AH$263:$AH$508,Tab_Dados!$C$263:$C$508,BK70)</f>
        <v>0</v>
      </c>
      <c r="BN70" s="209">
        <f>SUMIFS(Tab_Dados!$AX$263:$AX$508,Tab_Dados!$C$263:$C$508,BK70)</f>
        <v>0</v>
      </c>
      <c r="BP70" s="207">
        <v>61</v>
      </c>
      <c r="BQ70" s="208" t="s">
        <v>321</v>
      </c>
      <c r="BR70" s="216">
        <f>SUMIFS(Tab_Dados!$S$263:$S$508,Tab_Dados!$C$263:$C$508,BQ70)</f>
        <v>0</v>
      </c>
      <c r="BS70" s="216">
        <f>SUMIFS(Tab_Dados!$AI$263:$AI$508,Tab_Dados!$C$263:$C$508,BQ70)</f>
        <v>0</v>
      </c>
      <c r="BT70" s="209">
        <f>SUMIFS(Tab_Dados!$AY$263:$AY$508,Tab_Dados!$C$263:$C$508,BQ70)</f>
        <v>0</v>
      </c>
      <c r="BV70" s="207">
        <v>61</v>
      </c>
      <c r="BW70" s="208" t="s">
        <v>333</v>
      </c>
      <c r="BX70" s="216">
        <f>SUMIFS(Tab_Dados!$T$263:$T$508,Tab_Dados!$C$263:$C$508,BW70)</f>
        <v>0</v>
      </c>
      <c r="BY70" s="216">
        <f>SUMIFS(Tab_Dados!$AJ$263:$AJ$508,Tab_Dados!$C$263:$C$508,BW70)</f>
        <v>0</v>
      </c>
      <c r="BZ70" s="209">
        <f>SUMIFS(Tab_Dados!$AZ$263:$AZ$508,Tab_Dados!$C$263:$C$508,BW70)</f>
        <v>0</v>
      </c>
      <c r="CB70" s="207">
        <v>61</v>
      </c>
      <c r="CC70" s="208" t="s">
        <v>343</v>
      </c>
      <c r="CD70" s="208"/>
      <c r="CE70" s="208"/>
      <c r="CF70" s="209"/>
    </row>
    <row r="71" spans="1:84" x14ac:dyDescent="0.2">
      <c r="A71" s="214"/>
      <c r="B71" s="207">
        <v>62</v>
      </c>
      <c r="C71" s="208" t="s">
        <v>344</v>
      </c>
      <c r="D71" s="216">
        <f>SUMIFS(Tab_Dados!$E$263:$E$508,Tab_Dados!$C$263:$C$508,C71)</f>
        <v>0</v>
      </c>
      <c r="E71" s="216">
        <f>SUMIFS(Tab_Dados!$U$263:$U$508,Tab_Dados!$C$263:$C$508,C71)</f>
        <v>0</v>
      </c>
      <c r="F71" s="209">
        <f>SUMIFS(Tab_Dados!$AK$263:$AK$508,Tab_Dados!$C$263:$C$508,C71)</f>
        <v>0</v>
      </c>
      <c r="G71" s="203"/>
      <c r="H71" s="207">
        <v>62</v>
      </c>
      <c r="I71" s="208" t="s">
        <v>407</v>
      </c>
      <c r="J71" s="216">
        <f>SUMIFS(Tab_Dados!$F$263:$F$508,Tab_Dados!$C$263:$C$508,I71)</f>
        <v>12</v>
      </c>
      <c r="K71" s="216">
        <f>SUMIFS(Tab_Dados!$V$263:$V$508,Tab_Dados!$C$263:$C$508,I71)</f>
        <v>12</v>
      </c>
      <c r="L71" s="209">
        <f>SUMIFS(Tab_Dados!$AL$263:$AL$508,Tab_Dados!$C$263:$C$508,I71)</f>
        <v>306</v>
      </c>
      <c r="N71" s="207">
        <v>62</v>
      </c>
      <c r="O71" s="208" t="s">
        <v>308</v>
      </c>
      <c r="P71" s="216">
        <f>SUMIFS(Tab_Dados!$H$263:$H$508,Tab_Dados!$C$263:$C$508,O71)</f>
        <v>0</v>
      </c>
      <c r="Q71" s="216">
        <f>SUMIFS(Tab_Dados!$X$263:$X$508,Tab_Dados!$C$263:$C$508,O71)</f>
        <v>0</v>
      </c>
      <c r="R71" s="209">
        <f>SUMIFS(Tab_Dados!$AN$263:$AN$508,Tab_Dados!$C$263:$C$508,O71)</f>
        <v>0</v>
      </c>
      <c r="T71" s="207">
        <v>62</v>
      </c>
      <c r="U71" s="208" t="s">
        <v>312</v>
      </c>
      <c r="V71" s="216">
        <f>SUMIFS(Tab_Dados!$I$263:$I$508,Tab_Dados!$C$263:$C$508,U71)</f>
        <v>0</v>
      </c>
      <c r="W71" s="216">
        <f>SUMIFS(Tab_Dados!$Y$263:$Y$508,Tab_Dados!$C$263:$C$508,U71)</f>
        <v>0</v>
      </c>
      <c r="X71" s="209">
        <f>SUMIFS(Tab_Dados!$AO$263:$AO$508,Tab_Dados!$C$263:$C$508,U71)</f>
        <v>0</v>
      </c>
      <c r="Z71" s="207">
        <v>62</v>
      </c>
      <c r="AA71" s="208" t="s">
        <v>340</v>
      </c>
      <c r="AB71" s="216">
        <f>SUMIFS(Tab_Dados!$K$263:$K$508,Tab_Dados!$C$263:$C$508,AA71)</f>
        <v>0</v>
      </c>
      <c r="AC71" s="216">
        <f>SUMIFS(Tab_Dados!$AA$263:$AA$508,Tab_Dados!$C$263:$C$508,AA71)</f>
        <v>0</v>
      </c>
      <c r="AD71" s="209">
        <f>SUMIFS(Tab_Dados!$AQ$263:$AQ$508,Tab_Dados!$C$263:$C$508,AA71)</f>
        <v>0</v>
      </c>
      <c r="AF71" s="207">
        <v>62</v>
      </c>
      <c r="AG71" s="208" t="s">
        <v>439</v>
      </c>
      <c r="AH71" s="216">
        <f>SUMIFS(Tab_Dados!$L$263:$L$508,Tab_Dados!$C$263:$C$508,AG71)</f>
        <v>3</v>
      </c>
      <c r="AI71" s="216">
        <f>SUMIFS(Tab_Dados!$AB$263:$AB$508,Tab_Dados!$C$263:$C$508,AG71)</f>
        <v>3</v>
      </c>
      <c r="AJ71" s="209">
        <f>SUMIFS(Tab_Dados!$AR$263:$AR$508,Tab_Dados!$C$263:$C$508,AG71)</f>
        <v>80</v>
      </c>
      <c r="AL71" s="207">
        <v>62</v>
      </c>
      <c r="AM71" s="208" t="s">
        <v>330</v>
      </c>
      <c r="AN71" s="216">
        <f>SUMIFS(Tab_Dados!$M$263:$M$508,Tab_Dados!$C$263:$C$508,AM71)</f>
        <v>0</v>
      </c>
      <c r="AO71" s="216">
        <f>SUMIFS(Tab_Dados!$AC$263:$AC$508,Tab_Dados!$C$263:$C$508,AM71)</f>
        <v>0</v>
      </c>
      <c r="AP71" s="209">
        <f>SUMIFS(Tab_Dados!$AS$263:$AS$508,Tab_Dados!$C$263:$C$508,AM71)</f>
        <v>0</v>
      </c>
      <c r="AR71" s="207">
        <v>62</v>
      </c>
      <c r="AS71" s="208" t="s">
        <v>341</v>
      </c>
      <c r="AT71" s="216">
        <f>SUMIFS(Tab_Dados!$N$263:$N$508,Tab_Dados!$C$263:$C$508,AS71)</f>
        <v>0</v>
      </c>
      <c r="AU71" s="216">
        <f>SUMIFS(Tab_Dados!$AD$263:$AD$508,Tab_Dados!$C$263:$C$508,AS71)</f>
        <v>0</v>
      </c>
      <c r="AV71" s="209">
        <f>SUMIFS(Tab_Dados!$AT$263:$AT$508,Tab_Dados!$C$263:$C$508,AS71)</f>
        <v>0</v>
      </c>
      <c r="AX71" s="207">
        <v>62</v>
      </c>
      <c r="AY71" s="208" t="s">
        <v>341</v>
      </c>
      <c r="AZ71" s="216">
        <f>SUMIFS(Tab_Dados!$O$263:$O$508,Tab_Dados!$C$263:$C$508,AY71)</f>
        <v>0</v>
      </c>
      <c r="BA71" s="216">
        <f>SUMIFS(Tab_Dados!$AE$263:$AE$508,Tab_Dados!$C$263:$C$508,AY71)</f>
        <v>0</v>
      </c>
      <c r="BB71" s="209">
        <f>SUMIFS(Tab_Dados!$AU$263:$AU$508,Tab_Dados!$C$263:$C$508,AY71)</f>
        <v>0</v>
      </c>
      <c r="BD71" s="207">
        <v>62</v>
      </c>
      <c r="BE71" s="208" t="s">
        <v>335</v>
      </c>
      <c r="BF71" s="216">
        <f>SUMIFS(Tab_Dados!$P$263:$P$508,Tab_Dados!$C$263:$C$508,BE71)</f>
        <v>0</v>
      </c>
      <c r="BG71" s="216">
        <f>SUMIFS(Tab_Dados!$AF$263:$AF$508,Tab_Dados!$C$263:$C$508,BE71)</f>
        <v>0</v>
      </c>
      <c r="BH71" s="209">
        <f>SUMIFS(Tab_Dados!$AV$263:$AV$508,Tab_Dados!$C$263:$C$508,BE71)</f>
        <v>0</v>
      </c>
      <c r="BJ71" s="207">
        <v>62</v>
      </c>
      <c r="BK71" s="208" t="s">
        <v>330</v>
      </c>
      <c r="BL71" s="216">
        <f>SUMIFS(Tab_Dados!$R$263:$R$508,Tab_Dados!$C$263:$C$508,BK71)</f>
        <v>0</v>
      </c>
      <c r="BM71" s="216">
        <f>SUMIFS(Tab_Dados!$AH$263:$AH$508,Tab_Dados!$C$263:$C$508,BK71)</f>
        <v>0</v>
      </c>
      <c r="BN71" s="209">
        <f>SUMIFS(Tab_Dados!$AX$263:$AX$508,Tab_Dados!$C$263:$C$508,BK71)</f>
        <v>0</v>
      </c>
      <c r="BP71" s="207">
        <v>62</v>
      </c>
      <c r="BQ71" s="208" t="s">
        <v>322</v>
      </c>
      <c r="BR71" s="216">
        <f>SUMIFS(Tab_Dados!$S$263:$S$508,Tab_Dados!$C$263:$C$508,BQ71)</f>
        <v>0</v>
      </c>
      <c r="BS71" s="216">
        <f>SUMIFS(Tab_Dados!$AI$263:$AI$508,Tab_Dados!$C$263:$C$508,BQ71)</f>
        <v>0</v>
      </c>
      <c r="BT71" s="209">
        <f>SUMIFS(Tab_Dados!$AY$263:$AY$508,Tab_Dados!$C$263:$C$508,BQ71)</f>
        <v>0</v>
      </c>
      <c r="BV71" s="207">
        <v>62</v>
      </c>
      <c r="BW71" s="208" t="s">
        <v>334</v>
      </c>
      <c r="BX71" s="216">
        <f>SUMIFS(Tab_Dados!$T$263:$T$508,Tab_Dados!$C$263:$C$508,BW71)</f>
        <v>0</v>
      </c>
      <c r="BY71" s="216">
        <f>SUMIFS(Tab_Dados!$AJ$263:$AJ$508,Tab_Dados!$C$263:$C$508,BW71)</f>
        <v>0</v>
      </c>
      <c r="BZ71" s="209">
        <f>SUMIFS(Tab_Dados!$AZ$263:$AZ$508,Tab_Dados!$C$263:$C$508,BW71)</f>
        <v>0</v>
      </c>
      <c r="CB71" s="207">
        <v>62</v>
      </c>
      <c r="CC71" s="208" t="s">
        <v>344</v>
      </c>
      <c r="CD71" s="208"/>
      <c r="CE71" s="208"/>
      <c r="CF71" s="209"/>
    </row>
    <row r="72" spans="1:84" x14ac:dyDescent="0.2">
      <c r="A72" s="214"/>
      <c r="B72" s="207">
        <v>63</v>
      </c>
      <c r="C72" s="208" t="s">
        <v>345</v>
      </c>
      <c r="D72" s="216">
        <f>SUMIFS(Tab_Dados!$E$263:$E$508,Tab_Dados!$C$263:$C$508,C72)</f>
        <v>0</v>
      </c>
      <c r="E72" s="216">
        <f>SUMIFS(Tab_Dados!$U$263:$U$508,Tab_Dados!$C$263:$C$508,C72)</f>
        <v>0</v>
      </c>
      <c r="F72" s="209">
        <f>SUMIFS(Tab_Dados!$AK$263:$AK$508,Tab_Dados!$C$263:$C$508,C72)</f>
        <v>0</v>
      </c>
      <c r="G72" s="203"/>
      <c r="H72" s="207">
        <v>63</v>
      </c>
      <c r="I72" s="208" t="s">
        <v>294</v>
      </c>
      <c r="J72" s="216">
        <f>SUMIFS(Tab_Dados!$F$263:$F$508,Tab_Dados!$C$263:$C$508,I72)</f>
        <v>35</v>
      </c>
      <c r="K72" s="216">
        <f>SUMIFS(Tab_Dados!$V$263:$V$508,Tab_Dados!$C$263:$C$508,I72)</f>
        <v>35</v>
      </c>
      <c r="L72" s="209">
        <f>SUMIFS(Tab_Dados!$AL$263:$AL$508,Tab_Dados!$C$263:$C$508,I72)</f>
        <v>280</v>
      </c>
      <c r="N72" s="207">
        <v>63</v>
      </c>
      <c r="O72" s="208" t="s">
        <v>309</v>
      </c>
      <c r="P72" s="216">
        <f>SUMIFS(Tab_Dados!$H$263:$H$508,Tab_Dados!$C$263:$C$508,O72)</f>
        <v>0</v>
      </c>
      <c r="Q72" s="216">
        <f>SUMIFS(Tab_Dados!$X$263:$X$508,Tab_Dados!$C$263:$C$508,O72)</f>
        <v>0</v>
      </c>
      <c r="R72" s="209">
        <f>SUMIFS(Tab_Dados!$AN$263:$AN$508,Tab_Dados!$C$263:$C$508,O72)</f>
        <v>0</v>
      </c>
      <c r="T72" s="207">
        <v>63</v>
      </c>
      <c r="U72" s="208" t="s">
        <v>313</v>
      </c>
      <c r="V72" s="216">
        <f>SUMIFS(Tab_Dados!$I$263:$I$508,Tab_Dados!$C$263:$C$508,U72)</f>
        <v>0</v>
      </c>
      <c r="W72" s="216">
        <f>SUMIFS(Tab_Dados!$Y$263:$Y$508,Tab_Dados!$C$263:$C$508,U72)</f>
        <v>0</v>
      </c>
      <c r="X72" s="209">
        <f>SUMIFS(Tab_Dados!$AO$263:$AO$508,Tab_Dados!$C$263:$C$508,U72)</f>
        <v>0</v>
      </c>
      <c r="Z72" s="207">
        <v>63</v>
      </c>
      <c r="AA72" s="208" t="s">
        <v>341</v>
      </c>
      <c r="AB72" s="216">
        <f>SUMIFS(Tab_Dados!$K$263:$K$508,Tab_Dados!$C$263:$C$508,AA72)</f>
        <v>0</v>
      </c>
      <c r="AC72" s="216">
        <f>SUMIFS(Tab_Dados!$AA$263:$AA$508,Tab_Dados!$C$263:$C$508,AA72)</f>
        <v>0</v>
      </c>
      <c r="AD72" s="209">
        <f>SUMIFS(Tab_Dados!$AQ$263:$AQ$508,Tab_Dados!$C$263:$C$508,AA72)</f>
        <v>0</v>
      </c>
      <c r="AF72" s="207">
        <v>63</v>
      </c>
      <c r="AG72" s="208" t="s">
        <v>491</v>
      </c>
      <c r="AH72" s="216">
        <f>SUMIFS(Tab_Dados!$L$263:$L$508,Tab_Dados!$C$263:$C$508,AG72)</f>
        <v>3</v>
      </c>
      <c r="AI72" s="216">
        <f>SUMIFS(Tab_Dados!$AB$263:$AB$508,Tab_Dados!$C$263:$C$508,AG72)</f>
        <v>3</v>
      </c>
      <c r="AJ72" s="209">
        <f>SUMIFS(Tab_Dados!$AR$263:$AR$508,Tab_Dados!$C$263:$C$508,AG72)</f>
        <v>50</v>
      </c>
      <c r="AL72" s="207">
        <v>63</v>
      </c>
      <c r="AM72" s="208" t="s">
        <v>332</v>
      </c>
      <c r="AN72" s="216">
        <f>SUMIFS(Tab_Dados!$M$263:$M$508,Tab_Dados!$C$263:$C$508,AM72)</f>
        <v>0</v>
      </c>
      <c r="AO72" s="216">
        <f>SUMIFS(Tab_Dados!$AC$263:$AC$508,Tab_Dados!$C$263:$C$508,AM72)</f>
        <v>0</v>
      </c>
      <c r="AP72" s="209">
        <f>SUMIFS(Tab_Dados!$AS$263:$AS$508,Tab_Dados!$C$263:$C$508,AM72)</f>
        <v>0</v>
      </c>
      <c r="AR72" s="207">
        <v>63</v>
      </c>
      <c r="AS72" s="208" t="s">
        <v>23</v>
      </c>
      <c r="AT72" s="216">
        <f>SUMIFS(Tab_Dados!$N$263:$N$508,Tab_Dados!$C$263:$C$508,AS72)</f>
        <v>0</v>
      </c>
      <c r="AU72" s="216">
        <f>SUMIFS(Tab_Dados!$AD$263:$AD$508,Tab_Dados!$C$263:$C$508,AS72)</f>
        <v>0</v>
      </c>
      <c r="AV72" s="209">
        <f>SUMIFS(Tab_Dados!$AT$263:$AT$508,Tab_Dados!$C$263:$C$508,AS72)</f>
        <v>0</v>
      </c>
      <c r="AX72" s="207">
        <v>63</v>
      </c>
      <c r="AY72" s="208" t="s">
        <v>23</v>
      </c>
      <c r="AZ72" s="216">
        <f>SUMIFS(Tab_Dados!$O$263:$O$508,Tab_Dados!$C$263:$C$508,AY72)</f>
        <v>0</v>
      </c>
      <c r="BA72" s="216">
        <f>SUMIFS(Tab_Dados!$AE$263:$AE$508,Tab_Dados!$C$263:$C$508,AY72)</f>
        <v>0</v>
      </c>
      <c r="BB72" s="209">
        <f>SUMIFS(Tab_Dados!$AU$263:$AU$508,Tab_Dados!$C$263:$C$508,AY72)</f>
        <v>0</v>
      </c>
      <c r="BD72" s="207">
        <v>63</v>
      </c>
      <c r="BE72" s="208" t="s">
        <v>337</v>
      </c>
      <c r="BF72" s="216">
        <f>SUMIFS(Tab_Dados!$P$263:$P$508,Tab_Dados!$C$263:$C$508,BE72)</f>
        <v>0</v>
      </c>
      <c r="BG72" s="216">
        <f>SUMIFS(Tab_Dados!$AF$263:$AF$508,Tab_Dados!$C$263:$C$508,BE72)</f>
        <v>0</v>
      </c>
      <c r="BH72" s="209">
        <f>SUMIFS(Tab_Dados!$AV$263:$AV$508,Tab_Dados!$C$263:$C$508,BE72)</f>
        <v>0</v>
      </c>
      <c r="BJ72" s="207">
        <v>63</v>
      </c>
      <c r="BK72" s="208" t="s">
        <v>331</v>
      </c>
      <c r="BL72" s="216">
        <f>SUMIFS(Tab_Dados!$R$263:$R$508,Tab_Dados!$C$263:$C$508,BK72)</f>
        <v>0</v>
      </c>
      <c r="BM72" s="216">
        <f>SUMIFS(Tab_Dados!$AH$263:$AH$508,Tab_Dados!$C$263:$C$508,BK72)</f>
        <v>0</v>
      </c>
      <c r="BN72" s="209">
        <f>SUMIFS(Tab_Dados!$AX$263:$AX$508,Tab_Dados!$C$263:$C$508,BK72)</f>
        <v>0</v>
      </c>
      <c r="BP72" s="207">
        <v>63</v>
      </c>
      <c r="BQ72" s="208" t="s">
        <v>323</v>
      </c>
      <c r="BR72" s="216">
        <f>SUMIFS(Tab_Dados!$S$263:$S$508,Tab_Dados!$C$263:$C$508,BQ72)</f>
        <v>0</v>
      </c>
      <c r="BS72" s="216">
        <f>SUMIFS(Tab_Dados!$AI$263:$AI$508,Tab_Dados!$C$263:$C$508,BQ72)</f>
        <v>0</v>
      </c>
      <c r="BT72" s="209">
        <f>SUMIFS(Tab_Dados!$AY$263:$AY$508,Tab_Dados!$C$263:$C$508,BQ72)</f>
        <v>0</v>
      </c>
      <c r="BV72" s="207">
        <v>63</v>
      </c>
      <c r="BW72" s="208" t="s">
        <v>335</v>
      </c>
      <c r="BX72" s="216">
        <f>SUMIFS(Tab_Dados!$T$263:$T$508,Tab_Dados!$C$263:$C$508,BW72)</f>
        <v>0</v>
      </c>
      <c r="BY72" s="216">
        <f>SUMIFS(Tab_Dados!$AJ$263:$AJ$508,Tab_Dados!$C$263:$C$508,BW72)</f>
        <v>0</v>
      </c>
      <c r="BZ72" s="209">
        <f>SUMIFS(Tab_Dados!$AZ$263:$AZ$508,Tab_Dados!$C$263:$C$508,BW72)</f>
        <v>0</v>
      </c>
      <c r="CB72" s="207">
        <v>63</v>
      </c>
      <c r="CC72" s="208" t="s">
        <v>345</v>
      </c>
      <c r="CD72" s="208"/>
      <c r="CE72" s="208"/>
      <c r="CF72" s="209"/>
    </row>
    <row r="73" spans="1:84" x14ac:dyDescent="0.2">
      <c r="A73" s="214"/>
      <c r="B73" s="207">
        <v>64</v>
      </c>
      <c r="C73" s="208" t="s">
        <v>14</v>
      </c>
      <c r="D73" s="216">
        <f>SUMIFS(Tab_Dados!$E$263:$E$508,Tab_Dados!$C$263:$C$508,C73)</f>
        <v>0</v>
      </c>
      <c r="E73" s="216">
        <f>SUMIFS(Tab_Dados!$U$263:$U$508,Tab_Dados!$C$263:$C$508,C73)</f>
        <v>0</v>
      </c>
      <c r="F73" s="209">
        <f>SUMIFS(Tab_Dados!$AK$263:$AK$508,Tab_Dados!$C$263:$C$508,C73)</f>
        <v>0</v>
      </c>
      <c r="G73" s="203"/>
      <c r="H73" s="207">
        <v>64</v>
      </c>
      <c r="I73" s="208" t="s">
        <v>45</v>
      </c>
      <c r="J73" s="216">
        <f>SUMIFS(Tab_Dados!$F$263:$F$508,Tab_Dados!$C$263:$C$508,I73)</f>
        <v>35</v>
      </c>
      <c r="K73" s="216">
        <f>SUMIFS(Tab_Dados!$V$263:$V$508,Tab_Dados!$C$263:$C$508,I73)</f>
        <v>35</v>
      </c>
      <c r="L73" s="209">
        <f>SUMIFS(Tab_Dados!$AL$263:$AL$508,Tab_Dados!$C$263:$C$508,I73)</f>
        <v>280</v>
      </c>
      <c r="N73" s="207">
        <v>64</v>
      </c>
      <c r="O73" s="208" t="s">
        <v>310</v>
      </c>
      <c r="P73" s="216">
        <f>SUMIFS(Tab_Dados!$H$263:$H$508,Tab_Dados!$C$263:$C$508,O73)</f>
        <v>0</v>
      </c>
      <c r="Q73" s="216">
        <f>SUMIFS(Tab_Dados!$X$263:$X$508,Tab_Dados!$C$263:$C$508,O73)</f>
        <v>0</v>
      </c>
      <c r="R73" s="209">
        <f>SUMIFS(Tab_Dados!$AN$263:$AN$508,Tab_Dados!$C$263:$C$508,O73)</f>
        <v>0</v>
      </c>
      <c r="T73" s="207">
        <v>64</v>
      </c>
      <c r="U73" s="208" t="s">
        <v>314</v>
      </c>
      <c r="V73" s="216">
        <f>SUMIFS(Tab_Dados!$I$263:$I$508,Tab_Dados!$C$263:$C$508,U73)</f>
        <v>0</v>
      </c>
      <c r="W73" s="216">
        <f>SUMIFS(Tab_Dados!$Y$263:$Y$508,Tab_Dados!$C$263:$C$508,U73)</f>
        <v>0</v>
      </c>
      <c r="X73" s="209">
        <f>SUMIFS(Tab_Dados!$AO$263:$AO$508,Tab_Dados!$C$263:$C$508,U73)</f>
        <v>0</v>
      </c>
      <c r="Z73" s="207">
        <v>64</v>
      </c>
      <c r="AA73" s="208" t="s">
        <v>23</v>
      </c>
      <c r="AB73" s="216">
        <f>SUMIFS(Tab_Dados!$K$263:$K$508,Tab_Dados!$C$263:$C$508,AA73)</f>
        <v>0</v>
      </c>
      <c r="AC73" s="216">
        <f>SUMIFS(Tab_Dados!$AA$263:$AA$508,Tab_Dados!$C$263:$C$508,AA73)</f>
        <v>0</v>
      </c>
      <c r="AD73" s="209">
        <f>SUMIFS(Tab_Dados!$AQ$263:$AQ$508,Tab_Dados!$C$263:$C$508,AA73)</f>
        <v>0</v>
      </c>
      <c r="AF73" s="207">
        <v>64</v>
      </c>
      <c r="AG73" s="208" t="s">
        <v>294</v>
      </c>
      <c r="AH73" s="216">
        <f>SUMIFS(Tab_Dados!$L$263:$L$508,Tab_Dados!$C$263:$C$508,AG73)</f>
        <v>6</v>
      </c>
      <c r="AI73" s="216">
        <f>SUMIFS(Tab_Dados!$AB$263:$AB$508,Tab_Dados!$C$263:$C$508,AG73)</f>
        <v>6</v>
      </c>
      <c r="AJ73" s="209">
        <f>SUMIFS(Tab_Dados!$AR$263:$AR$508,Tab_Dados!$C$263:$C$508,AG73)</f>
        <v>42</v>
      </c>
      <c r="AL73" s="207">
        <v>64</v>
      </c>
      <c r="AM73" s="208" t="s">
        <v>333</v>
      </c>
      <c r="AN73" s="216">
        <f>SUMIFS(Tab_Dados!$M$263:$M$508,Tab_Dados!$C$263:$C$508,AM73)</f>
        <v>0</v>
      </c>
      <c r="AO73" s="216">
        <f>SUMIFS(Tab_Dados!$AC$263:$AC$508,Tab_Dados!$C$263:$C$508,AM73)</f>
        <v>0</v>
      </c>
      <c r="AP73" s="209">
        <f>SUMIFS(Tab_Dados!$AS$263:$AS$508,Tab_Dados!$C$263:$C$508,AM73)</f>
        <v>0</v>
      </c>
      <c r="AR73" s="207">
        <v>64</v>
      </c>
      <c r="AS73" s="208" t="s">
        <v>342</v>
      </c>
      <c r="AT73" s="216">
        <f>SUMIFS(Tab_Dados!$N$263:$N$508,Tab_Dados!$C$263:$C$508,AS73)</f>
        <v>0</v>
      </c>
      <c r="AU73" s="216">
        <f>SUMIFS(Tab_Dados!$AD$263:$AD$508,Tab_Dados!$C$263:$C$508,AS73)</f>
        <v>0</v>
      </c>
      <c r="AV73" s="209">
        <f>SUMIFS(Tab_Dados!$AT$263:$AT$508,Tab_Dados!$C$263:$C$508,AS73)</f>
        <v>0</v>
      </c>
      <c r="AX73" s="207">
        <v>64</v>
      </c>
      <c r="AY73" s="208" t="s">
        <v>342</v>
      </c>
      <c r="AZ73" s="216">
        <f>SUMIFS(Tab_Dados!$O$263:$O$508,Tab_Dados!$C$263:$C$508,AY73)</f>
        <v>0</v>
      </c>
      <c r="BA73" s="216">
        <f>SUMIFS(Tab_Dados!$AE$263:$AE$508,Tab_Dados!$C$263:$C$508,AY73)</f>
        <v>0</v>
      </c>
      <c r="BB73" s="209">
        <f>SUMIFS(Tab_Dados!$AU$263:$AU$508,Tab_Dados!$C$263:$C$508,AY73)</f>
        <v>0</v>
      </c>
      <c r="BD73" s="207">
        <v>64</v>
      </c>
      <c r="BE73" s="208" t="s">
        <v>338</v>
      </c>
      <c r="BF73" s="216">
        <f>SUMIFS(Tab_Dados!$P$263:$P$508,Tab_Dados!$C$263:$C$508,BE73)</f>
        <v>0</v>
      </c>
      <c r="BG73" s="216">
        <f>SUMIFS(Tab_Dados!$AF$263:$AF$508,Tab_Dados!$C$263:$C$508,BE73)</f>
        <v>0</v>
      </c>
      <c r="BH73" s="209">
        <f>SUMIFS(Tab_Dados!$AV$263:$AV$508,Tab_Dados!$C$263:$C$508,BE73)</f>
        <v>0</v>
      </c>
      <c r="BJ73" s="207">
        <v>64</v>
      </c>
      <c r="BK73" s="208" t="s">
        <v>332</v>
      </c>
      <c r="BL73" s="216">
        <f>SUMIFS(Tab_Dados!$R$263:$R$508,Tab_Dados!$C$263:$C$508,BK73)</f>
        <v>0</v>
      </c>
      <c r="BM73" s="216">
        <f>SUMIFS(Tab_Dados!$AH$263:$AH$508,Tab_Dados!$C$263:$C$508,BK73)</f>
        <v>0</v>
      </c>
      <c r="BN73" s="209">
        <f>SUMIFS(Tab_Dados!$AX$263:$AX$508,Tab_Dados!$C$263:$C$508,BK73)</f>
        <v>0</v>
      </c>
      <c r="BP73" s="207">
        <v>64</v>
      </c>
      <c r="BQ73" s="208" t="s">
        <v>324</v>
      </c>
      <c r="BR73" s="216">
        <f>SUMIFS(Tab_Dados!$S$263:$S$508,Tab_Dados!$C$263:$C$508,BQ73)</f>
        <v>0</v>
      </c>
      <c r="BS73" s="216">
        <f>SUMIFS(Tab_Dados!$AI$263:$AI$508,Tab_Dados!$C$263:$C$508,BQ73)</f>
        <v>0</v>
      </c>
      <c r="BT73" s="209">
        <f>SUMIFS(Tab_Dados!$AY$263:$AY$508,Tab_Dados!$C$263:$C$508,BQ73)</f>
        <v>0</v>
      </c>
      <c r="BV73" s="207">
        <v>64</v>
      </c>
      <c r="BW73" s="208" t="s">
        <v>336</v>
      </c>
      <c r="BX73" s="216">
        <f>SUMIFS(Tab_Dados!$T$263:$T$508,Tab_Dados!$C$263:$C$508,BW73)</f>
        <v>0</v>
      </c>
      <c r="BY73" s="216">
        <f>SUMIFS(Tab_Dados!$AJ$263:$AJ$508,Tab_Dados!$C$263:$C$508,BW73)</f>
        <v>0</v>
      </c>
      <c r="BZ73" s="209">
        <f>SUMIFS(Tab_Dados!$AZ$263:$AZ$508,Tab_Dados!$C$263:$C$508,BW73)</f>
        <v>0</v>
      </c>
      <c r="CB73" s="207">
        <v>64</v>
      </c>
      <c r="CC73" s="208" t="s">
        <v>14</v>
      </c>
      <c r="CD73" s="208"/>
      <c r="CE73" s="208"/>
      <c r="CF73" s="209"/>
    </row>
    <row r="74" spans="1:84" x14ac:dyDescent="0.2">
      <c r="A74" s="214"/>
      <c r="B74" s="207">
        <v>65</v>
      </c>
      <c r="C74" s="208" t="s">
        <v>346</v>
      </c>
      <c r="D74" s="216">
        <f>SUMIFS(Tab_Dados!$E$263:$E$508,Tab_Dados!$C$263:$C$508,C74)</f>
        <v>0</v>
      </c>
      <c r="E74" s="216">
        <f>SUMIFS(Tab_Dados!$U$263:$U$508,Tab_Dados!$C$263:$C$508,C74)</f>
        <v>0</v>
      </c>
      <c r="F74" s="209">
        <f>SUMIFS(Tab_Dados!$AK$263:$AK$508,Tab_Dados!$C$263:$C$508,C74)</f>
        <v>0</v>
      </c>
      <c r="G74" s="203"/>
      <c r="H74" s="207">
        <v>65</v>
      </c>
      <c r="I74" s="208" t="s">
        <v>389</v>
      </c>
      <c r="J74" s="216">
        <f>SUMIFS(Tab_Dados!$F$263:$F$508,Tab_Dados!$C$263:$C$508,I74)</f>
        <v>30</v>
      </c>
      <c r="K74" s="216">
        <f>SUMIFS(Tab_Dados!$V$263:$V$508,Tab_Dados!$C$263:$C$508,I74)</f>
        <v>30</v>
      </c>
      <c r="L74" s="209">
        <f>SUMIFS(Tab_Dados!$AL$263:$AL$508,Tab_Dados!$C$263:$C$508,I74)</f>
        <v>280</v>
      </c>
      <c r="N74" s="207">
        <v>65</v>
      </c>
      <c r="O74" s="208" t="s">
        <v>311</v>
      </c>
      <c r="P74" s="216">
        <f>SUMIFS(Tab_Dados!$H$263:$H$508,Tab_Dados!$C$263:$C$508,O74)</f>
        <v>0</v>
      </c>
      <c r="Q74" s="216">
        <f>SUMIFS(Tab_Dados!$X$263:$X$508,Tab_Dados!$C$263:$C$508,O74)</f>
        <v>0</v>
      </c>
      <c r="R74" s="209">
        <f>SUMIFS(Tab_Dados!$AN$263:$AN$508,Tab_Dados!$C$263:$C$508,O74)</f>
        <v>0</v>
      </c>
      <c r="T74" s="207">
        <v>65</v>
      </c>
      <c r="U74" s="208" t="s">
        <v>315</v>
      </c>
      <c r="V74" s="216">
        <f>SUMIFS(Tab_Dados!$I$263:$I$508,Tab_Dados!$C$263:$C$508,U74)</f>
        <v>0</v>
      </c>
      <c r="W74" s="216">
        <f>SUMIFS(Tab_Dados!$Y$263:$Y$508,Tab_Dados!$C$263:$C$508,U74)</f>
        <v>0</v>
      </c>
      <c r="X74" s="209">
        <f>SUMIFS(Tab_Dados!$AO$263:$AO$508,Tab_Dados!$C$263:$C$508,U74)</f>
        <v>0</v>
      </c>
      <c r="Z74" s="207">
        <v>65</v>
      </c>
      <c r="AA74" s="208" t="s">
        <v>342</v>
      </c>
      <c r="AB74" s="216">
        <f>SUMIFS(Tab_Dados!$K$263:$K$508,Tab_Dados!$C$263:$C$508,AA74)</f>
        <v>0</v>
      </c>
      <c r="AC74" s="216">
        <f>SUMIFS(Tab_Dados!$AA$263:$AA$508,Tab_Dados!$C$263:$C$508,AA74)</f>
        <v>0</v>
      </c>
      <c r="AD74" s="209">
        <f>SUMIFS(Tab_Dados!$AQ$263:$AQ$508,Tab_Dados!$C$263:$C$508,AA74)</f>
        <v>0</v>
      </c>
      <c r="AF74" s="207">
        <v>65</v>
      </c>
      <c r="AG74" s="208" t="s">
        <v>285</v>
      </c>
      <c r="AH74" s="216">
        <f>SUMIFS(Tab_Dados!$L$263:$L$508,Tab_Dados!$C$263:$C$508,AG74)</f>
        <v>0</v>
      </c>
      <c r="AI74" s="216">
        <f>SUMIFS(Tab_Dados!$AB$263:$AB$508,Tab_Dados!$C$263:$C$508,AG74)</f>
        <v>0</v>
      </c>
      <c r="AJ74" s="209">
        <f>SUMIFS(Tab_Dados!$AR$263:$AR$508,Tab_Dados!$C$263:$C$508,AG74)</f>
        <v>0</v>
      </c>
      <c r="AL74" s="207">
        <v>65</v>
      </c>
      <c r="AM74" s="208" t="s">
        <v>334</v>
      </c>
      <c r="AN74" s="216">
        <f>SUMIFS(Tab_Dados!$M$263:$M$508,Tab_Dados!$C$263:$C$508,AM74)</f>
        <v>0</v>
      </c>
      <c r="AO74" s="216">
        <f>SUMIFS(Tab_Dados!$AC$263:$AC$508,Tab_Dados!$C$263:$C$508,AM74)</f>
        <v>0</v>
      </c>
      <c r="AP74" s="209">
        <f>SUMIFS(Tab_Dados!$AS$263:$AS$508,Tab_Dados!$C$263:$C$508,AM74)</f>
        <v>0</v>
      </c>
      <c r="AR74" s="207">
        <v>65</v>
      </c>
      <c r="AS74" s="208" t="s">
        <v>343</v>
      </c>
      <c r="AT74" s="216">
        <f>SUMIFS(Tab_Dados!$N$263:$N$508,Tab_Dados!$C$263:$C$508,AS74)</f>
        <v>0</v>
      </c>
      <c r="AU74" s="216">
        <f>SUMIFS(Tab_Dados!$AD$263:$AD$508,Tab_Dados!$C$263:$C$508,AS74)</f>
        <v>0</v>
      </c>
      <c r="AV74" s="209">
        <f>SUMIFS(Tab_Dados!$AT$263:$AT$508,Tab_Dados!$C$263:$C$508,AS74)</f>
        <v>0</v>
      </c>
      <c r="AX74" s="207">
        <v>65</v>
      </c>
      <c r="AY74" s="208" t="s">
        <v>343</v>
      </c>
      <c r="AZ74" s="216">
        <f>SUMIFS(Tab_Dados!$O$263:$O$508,Tab_Dados!$C$263:$C$508,AY74)</f>
        <v>0</v>
      </c>
      <c r="BA74" s="216">
        <f>SUMIFS(Tab_Dados!$AE$263:$AE$508,Tab_Dados!$C$263:$C$508,AY74)</f>
        <v>0</v>
      </c>
      <c r="BB74" s="209">
        <f>SUMIFS(Tab_Dados!$AU$263:$AU$508,Tab_Dados!$C$263:$C$508,AY74)</f>
        <v>0</v>
      </c>
      <c r="BD74" s="207">
        <v>65</v>
      </c>
      <c r="BE74" s="208" t="s">
        <v>339</v>
      </c>
      <c r="BF74" s="216">
        <f>SUMIFS(Tab_Dados!$P$263:$P$508,Tab_Dados!$C$263:$C$508,BE74)</f>
        <v>0</v>
      </c>
      <c r="BG74" s="216">
        <f>SUMIFS(Tab_Dados!$AF$263:$AF$508,Tab_Dados!$C$263:$C$508,BE74)</f>
        <v>0</v>
      </c>
      <c r="BH74" s="209">
        <f>SUMIFS(Tab_Dados!$AV$263:$AV$508,Tab_Dados!$C$263:$C$508,BE74)</f>
        <v>0</v>
      </c>
      <c r="BJ74" s="207">
        <v>65</v>
      </c>
      <c r="BK74" s="208" t="s">
        <v>333</v>
      </c>
      <c r="BL74" s="216">
        <f>SUMIFS(Tab_Dados!$R$263:$R$508,Tab_Dados!$C$263:$C$508,BK74)</f>
        <v>0</v>
      </c>
      <c r="BM74" s="216">
        <f>SUMIFS(Tab_Dados!$AH$263:$AH$508,Tab_Dados!$C$263:$C$508,BK74)</f>
        <v>0</v>
      </c>
      <c r="BN74" s="209">
        <f>SUMIFS(Tab_Dados!$AX$263:$AX$508,Tab_Dados!$C$263:$C$508,BK74)</f>
        <v>0</v>
      </c>
      <c r="BP74" s="207">
        <v>65</v>
      </c>
      <c r="BQ74" s="208" t="s">
        <v>325</v>
      </c>
      <c r="BR74" s="216">
        <f>SUMIFS(Tab_Dados!$S$263:$S$508,Tab_Dados!$C$263:$C$508,BQ74)</f>
        <v>0</v>
      </c>
      <c r="BS74" s="216">
        <f>SUMIFS(Tab_Dados!$AI$263:$AI$508,Tab_Dados!$C$263:$C$508,BQ74)</f>
        <v>0</v>
      </c>
      <c r="BT74" s="209">
        <f>SUMIFS(Tab_Dados!$AY$263:$AY$508,Tab_Dados!$C$263:$C$508,BQ74)</f>
        <v>0</v>
      </c>
      <c r="BV74" s="207">
        <v>65</v>
      </c>
      <c r="BW74" s="208" t="s">
        <v>337</v>
      </c>
      <c r="BX74" s="216">
        <f>SUMIFS(Tab_Dados!$T$263:$T$508,Tab_Dados!$C$263:$C$508,BW74)</f>
        <v>0</v>
      </c>
      <c r="BY74" s="216">
        <f>SUMIFS(Tab_Dados!$AJ$263:$AJ$508,Tab_Dados!$C$263:$C$508,BW74)</f>
        <v>0</v>
      </c>
      <c r="BZ74" s="209">
        <f>SUMIFS(Tab_Dados!$AZ$263:$AZ$508,Tab_Dados!$C$263:$C$508,BW74)</f>
        <v>0</v>
      </c>
      <c r="CB74" s="207">
        <v>65</v>
      </c>
      <c r="CC74" s="208" t="s">
        <v>346</v>
      </c>
      <c r="CD74" s="208"/>
      <c r="CE74" s="208"/>
      <c r="CF74" s="209"/>
    </row>
    <row r="75" spans="1:84" x14ac:dyDescent="0.2">
      <c r="A75" s="214"/>
      <c r="B75" s="207">
        <v>66</v>
      </c>
      <c r="C75" s="208" t="s">
        <v>347</v>
      </c>
      <c r="D75" s="216">
        <f>SUMIFS(Tab_Dados!$E$263:$E$508,Tab_Dados!$C$263:$C$508,C75)</f>
        <v>0</v>
      </c>
      <c r="E75" s="216">
        <f>SUMIFS(Tab_Dados!$U$263:$U$508,Tab_Dados!$C$263:$C$508,C75)</f>
        <v>0</v>
      </c>
      <c r="F75" s="209">
        <f>SUMIFS(Tab_Dados!$AK$263:$AK$508,Tab_Dados!$C$263:$C$508,C75)</f>
        <v>0</v>
      </c>
      <c r="G75" s="203"/>
      <c r="H75" s="207">
        <v>66</v>
      </c>
      <c r="I75" s="208" t="s">
        <v>398</v>
      </c>
      <c r="J75" s="216">
        <f>SUMIFS(Tab_Dados!$F$263:$F$508,Tab_Dados!$C$263:$C$508,I75)</f>
        <v>20</v>
      </c>
      <c r="K75" s="216">
        <f>SUMIFS(Tab_Dados!$V$263:$V$508,Tab_Dados!$C$263:$C$508,I75)</f>
        <v>20</v>
      </c>
      <c r="L75" s="209">
        <f>SUMIFS(Tab_Dados!$AL$263:$AL$508,Tab_Dados!$C$263:$C$508,I75)</f>
        <v>280</v>
      </c>
      <c r="N75" s="207">
        <v>66</v>
      </c>
      <c r="O75" s="208" t="s">
        <v>313</v>
      </c>
      <c r="P75" s="216">
        <f>SUMIFS(Tab_Dados!$H$263:$H$508,Tab_Dados!$C$263:$C$508,O75)</f>
        <v>0</v>
      </c>
      <c r="Q75" s="216">
        <f>SUMIFS(Tab_Dados!$X$263:$X$508,Tab_Dados!$C$263:$C$508,O75)</f>
        <v>0</v>
      </c>
      <c r="R75" s="209">
        <f>SUMIFS(Tab_Dados!$AN$263:$AN$508,Tab_Dados!$C$263:$C$508,O75)</f>
        <v>0</v>
      </c>
      <c r="T75" s="207">
        <v>66</v>
      </c>
      <c r="U75" s="208" t="s">
        <v>316</v>
      </c>
      <c r="V75" s="216">
        <f>SUMIFS(Tab_Dados!$I$263:$I$508,Tab_Dados!$C$263:$C$508,U75)</f>
        <v>0</v>
      </c>
      <c r="W75" s="216">
        <f>SUMIFS(Tab_Dados!$Y$263:$Y$508,Tab_Dados!$C$263:$C$508,U75)</f>
        <v>0</v>
      </c>
      <c r="X75" s="209">
        <f>SUMIFS(Tab_Dados!$AO$263:$AO$508,Tab_Dados!$C$263:$C$508,U75)</f>
        <v>0</v>
      </c>
      <c r="Z75" s="207">
        <v>66</v>
      </c>
      <c r="AA75" s="208" t="s">
        <v>343</v>
      </c>
      <c r="AB75" s="216">
        <f>SUMIFS(Tab_Dados!$K$263:$K$508,Tab_Dados!$C$263:$C$508,AA75)</f>
        <v>0</v>
      </c>
      <c r="AC75" s="216">
        <f>SUMIFS(Tab_Dados!$AA$263:$AA$508,Tab_Dados!$C$263:$C$508,AA75)</f>
        <v>0</v>
      </c>
      <c r="AD75" s="209">
        <f>SUMIFS(Tab_Dados!$AQ$263:$AQ$508,Tab_Dados!$C$263:$C$508,AA75)</f>
        <v>0</v>
      </c>
      <c r="AF75" s="207">
        <v>66</v>
      </c>
      <c r="AG75" s="208" t="s">
        <v>286</v>
      </c>
      <c r="AH75" s="216">
        <f>SUMIFS(Tab_Dados!$L$263:$L$508,Tab_Dados!$C$263:$C$508,AG75)</f>
        <v>0</v>
      </c>
      <c r="AI75" s="216">
        <f>SUMIFS(Tab_Dados!$AB$263:$AB$508,Tab_Dados!$C$263:$C$508,AG75)</f>
        <v>0</v>
      </c>
      <c r="AJ75" s="209">
        <f>SUMIFS(Tab_Dados!$AR$263:$AR$508,Tab_Dados!$C$263:$C$508,AG75)</f>
        <v>0</v>
      </c>
      <c r="AL75" s="207">
        <v>66</v>
      </c>
      <c r="AM75" s="208" t="s">
        <v>335</v>
      </c>
      <c r="AN75" s="216">
        <f>SUMIFS(Tab_Dados!$M$263:$M$508,Tab_Dados!$C$263:$C$508,AM75)</f>
        <v>0</v>
      </c>
      <c r="AO75" s="216">
        <f>SUMIFS(Tab_Dados!$AC$263:$AC$508,Tab_Dados!$C$263:$C$508,AM75)</f>
        <v>0</v>
      </c>
      <c r="AP75" s="209">
        <f>SUMIFS(Tab_Dados!$AS$263:$AS$508,Tab_Dados!$C$263:$C$508,AM75)</f>
        <v>0</v>
      </c>
      <c r="AR75" s="207">
        <v>66</v>
      </c>
      <c r="AS75" s="208" t="s">
        <v>344</v>
      </c>
      <c r="AT75" s="216">
        <f>SUMIFS(Tab_Dados!$N$263:$N$508,Tab_Dados!$C$263:$C$508,AS75)</f>
        <v>0</v>
      </c>
      <c r="AU75" s="216">
        <f>SUMIFS(Tab_Dados!$AD$263:$AD$508,Tab_Dados!$C$263:$C$508,AS75)</f>
        <v>0</v>
      </c>
      <c r="AV75" s="209">
        <f>SUMIFS(Tab_Dados!$AT$263:$AT$508,Tab_Dados!$C$263:$C$508,AS75)</f>
        <v>0</v>
      </c>
      <c r="AX75" s="207">
        <v>66</v>
      </c>
      <c r="AY75" s="208" t="s">
        <v>344</v>
      </c>
      <c r="AZ75" s="216">
        <f>SUMIFS(Tab_Dados!$O$263:$O$508,Tab_Dados!$C$263:$C$508,AY75)</f>
        <v>0</v>
      </c>
      <c r="BA75" s="216">
        <f>SUMIFS(Tab_Dados!$AE$263:$AE$508,Tab_Dados!$C$263:$C$508,AY75)</f>
        <v>0</v>
      </c>
      <c r="BB75" s="209">
        <f>SUMIFS(Tab_Dados!$AU$263:$AU$508,Tab_Dados!$C$263:$C$508,AY75)</f>
        <v>0</v>
      </c>
      <c r="BD75" s="207">
        <v>66</v>
      </c>
      <c r="BE75" s="208" t="s">
        <v>341</v>
      </c>
      <c r="BF75" s="216">
        <f>SUMIFS(Tab_Dados!$P$263:$P$508,Tab_Dados!$C$263:$C$508,BE75)</f>
        <v>0</v>
      </c>
      <c r="BG75" s="216">
        <f>SUMIFS(Tab_Dados!$AF$263:$AF$508,Tab_Dados!$C$263:$C$508,BE75)</f>
        <v>0</v>
      </c>
      <c r="BH75" s="209">
        <f>SUMIFS(Tab_Dados!$AV$263:$AV$508,Tab_Dados!$C$263:$C$508,BE75)</f>
        <v>0</v>
      </c>
      <c r="BJ75" s="207">
        <v>66</v>
      </c>
      <c r="BK75" s="208" t="s">
        <v>334</v>
      </c>
      <c r="BL75" s="216">
        <f>SUMIFS(Tab_Dados!$R$263:$R$508,Tab_Dados!$C$263:$C$508,BK75)</f>
        <v>0</v>
      </c>
      <c r="BM75" s="216">
        <f>SUMIFS(Tab_Dados!$AH$263:$AH$508,Tab_Dados!$C$263:$C$508,BK75)</f>
        <v>0</v>
      </c>
      <c r="BN75" s="209">
        <f>SUMIFS(Tab_Dados!$AX$263:$AX$508,Tab_Dados!$C$263:$C$508,BK75)</f>
        <v>0</v>
      </c>
      <c r="BP75" s="207">
        <v>66</v>
      </c>
      <c r="BQ75" s="208" t="s">
        <v>326</v>
      </c>
      <c r="BR75" s="216">
        <f>SUMIFS(Tab_Dados!$S$263:$S$508,Tab_Dados!$C$263:$C$508,BQ75)</f>
        <v>0</v>
      </c>
      <c r="BS75" s="216">
        <f>SUMIFS(Tab_Dados!$AI$263:$AI$508,Tab_Dados!$C$263:$C$508,BQ75)</f>
        <v>0</v>
      </c>
      <c r="BT75" s="209">
        <f>SUMIFS(Tab_Dados!$AY$263:$AY$508,Tab_Dados!$C$263:$C$508,BQ75)</f>
        <v>0</v>
      </c>
      <c r="BV75" s="207">
        <v>66</v>
      </c>
      <c r="BW75" s="208" t="s">
        <v>338</v>
      </c>
      <c r="BX75" s="216">
        <f>SUMIFS(Tab_Dados!$T$263:$T$508,Tab_Dados!$C$263:$C$508,BW75)</f>
        <v>0</v>
      </c>
      <c r="BY75" s="216">
        <f>SUMIFS(Tab_Dados!$AJ$263:$AJ$508,Tab_Dados!$C$263:$C$508,BW75)</f>
        <v>0</v>
      </c>
      <c r="BZ75" s="209">
        <f>SUMIFS(Tab_Dados!$AZ$263:$AZ$508,Tab_Dados!$C$263:$C$508,BW75)</f>
        <v>0</v>
      </c>
      <c r="CB75" s="207">
        <v>66</v>
      </c>
      <c r="CC75" s="208" t="s">
        <v>347</v>
      </c>
      <c r="CD75" s="208"/>
      <c r="CE75" s="208"/>
      <c r="CF75" s="209"/>
    </row>
    <row r="76" spans="1:84" x14ac:dyDescent="0.2">
      <c r="A76" s="214"/>
      <c r="B76" s="207">
        <v>67</v>
      </c>
      <c r="C76" s="208" t="s">
        <v>348</v>
      </c>
      <c r="D76" s="216">
        <f>SUMIFS(Tab_Dados!$E$263:$E$508,Tab_Dados!$C$263:$C$508,C76)</f>
        <v>0</v>
      </c>
      <c r="E76" s="216">
        <f>SUMIFS(Tab_Dados!$U$263:$U$508,Tab_Dados!$C$263:$C$508,C76)</f>
        <v>0</v>
      </c>
      <c r="F76" s="209">
        <f>SUMIFS(Tab_Dados!$AK$263:$AK$508,Tab_Dados!$C$263:$C$508,C76)</f>
        <v>0</v>
      </c>
      <c r="G76" s="203"/>
      <c r="H76" s="207">
        <v>67</v>
      </c>
      <c r="I76" s="208" t="s">
        <v>468</v>
      </c>
      <c r="J76" s="216">
        <f>SUMIFS(Tab_Dados!$F$263:$F$508,Tab_Dados!$C$263:$C$508,I76)</f>
        <v>35</v>
      </c>
      <c r="K76" s="216">
        <f>SUMIFS(Tab_Dados!$V$263:$V$508,Tab_Dados!$C$263:$C$508,I76)</f>
        <v>35</v>
      </c>
      <c r="L76" s="209">
        <f>SUMIFS(Tab_Dados!$AL$263:$AL$508,Tab_Dados!$C$263:$C$508,I76)</f>
        <v>280</v>
      </c>
      <c r="N76" s="207">
        <v>67</v>
      </c>
      <c r="O76" s="208" t="s">
        <v>314</v>
      </c>
      <c r="P76" s="216">
        <f>SUMIFS(Tab_Dados!$H$263:$H$508,Tab_Dados!$C$263:$C$508,O76)</f>
        <v>0</v>
      </c>
      <c r="Q76" s="216">
        <f>SUMIFS(Tab_Dados!$X$263:$X$508,Tab_Dados!$C$263:$C$508,O76)</f>
        <v>0</v>
      </c>
      <c r="R76" s="209">
        <f>SUMIFS(Tab_Dados!$AN$263:$AN$508,Tab_Dados!$C$263:$C$508,O76)</f>
        <v>0</v>
      </c>
      <c r="T76" s="207">
        <v>67</v>
      </c>
      <c r="U76" s="208" t="s">
        <v>317</v>
      </c>
      <c r="V76" s="216">
        <f>SUMIFS(Tab_Dados!$I$263:$I$508,Tab_Dados!$C$263:$C$508,U76)</f>
        <v>0</v>
      </c>
      <c r="W76" s="216">
        <f>SUMIFS(Tab_Dados!$Y$263:$Y$508,Tab_Dados!$C$263:$C$508,U76)</f>
        <v>0</v>
      </c>
      <c r="X76" s="209">
        <f>SUMIFS(Tab_Dados!$AO$263:$AO$508,Tab_Dados!$C$263:$C$508,U76)</f>
        <v>0</v>
      </c>
      <c r="Z76" s="207">
        <v>67</v>
      </c>
      <c r="AA76" s="208" t="s">
        <v>344</v>
      </c>
      <c r="AB76" s="216">
        <f>SUMIFS(Tab_Dados!$K$263:$K$508,Tab_Dados!$C$263:$C$508,AA76)</f>
        <v>0</v>
      </c>
      <c r="AC76" s="216">
        <f>SUMIFS(Tab_Dados!$AA$263:$AA$508,Tab_Dados!$C$263:$C$508,AA76)</f>
        <v>0</v>
      </c>
      <c r="AD76" s="209">
        <f>SUMIFS(Tab_Dados!$AQ$263:$AQ$508,Tab_Dados!$C$263:$C$508,AA76)</f>
        <v>0</v>
      </c>
      <c r="AF76" s="207">
        <v>67</v>
      </c>
      <c r="AG76" s="208" t="s">
        <v>287</v>
      </c>
      <c r="AH76" s="216">
        <f>SUMIFS(Tab_Dados!$L$263:$L$508,Tab_Dados!$C$263:$C$508,AG76)</f>
        <v>0</v>
      </c>
      <c r="AI76" s="216">
        <f>SUMIFS(Tab_Dados!$AB$263:$AB$508,Tab_Dados!$C$263:$C$508,AG76)</f>
        <v>0</v>
      </c>
      <c r="AJ76" s="209">
        <f>SUMIFS(Tab_Dados!$AR$263:$AR$508,Tab_Dados!$C$263:$C$508,AG76)</f>
        <v>0</v>
      </c>
      <c r="AL76" s="207">
        <v>67</v>
      </c>
      <c r="AM76" s="208" t="s">
        <v>336</v>
      </c>
      <c r="AN76" s="216">
        <f>SUMIFS(Tab_Dados!$M$263:$M$508,Tab_Dados!$C$263:$C$508,AM76)</f>
        <v>0</v>
      </c>
      <c r="AO76" s="216">
        <f>SUMIFS(Tab_Dados!$AC$263:$AC$508,Tab_Dados!$C$263:$C$508,AM76)</f>
        <v>0</v>
      </c>
      <c r="AP76" s="209">
        <f>SUMIFS(Tab_Dados!$AS$263:$AS$508,Tab_Dados!$C$263:$C$508,AM76)</f>
        <v>0</v>
      </c>
      <c r="AR76" s="207">
        <v>67</v>
      </c>
      <c r="AS76" s="208" t="s">
        <v>345</v>
      </c>
      <c r="AT76" s="216">
        <f>SUMIFS(Tab_Dados!$N$263:$N$508,Tab_Dados!$C$263:$C$508,AS76)</f>
        <v>0</v>
      </c>
      <c r="AU76" s="216">
        <f>SUMIFS(Tab_Dados!$AD$263:$AD$508,Tab_Dados!$C$263:$C$508,AS76)</f>
        <v>0</v>
      </c>
      <c r="AV76" s="209">
        <f>SUMIFS(Tab_Dados!$AT$263:$AT$508,Tab_Dados!$C$263:$C$508,AS76)</f>
        <v>0</v>
      </c>
      <c r="AX76" s="207">
        <v>67</v>
      </c>
      <c r="AY76" s="208" t="s">
        <v>345</v>
      </c>
      <c r="AZ76" s="216">
        <f>SUMIFS(Tab_Dados!$O$263:$O$508,Tab_Dados!$C$263:$C$508,AY76)</f>
        <v>0</v>
      </c>
      <c r="BA76" s="216">
        <f>SUMIFS(Tab_Dados!$AE$263:$AE$508,Tab_Dados!$C$263:$C$508,AY76)</f>
        <v>0</v>
      </c>
      <c r="BB76" s="209">
        <f>SUMIFS(Tab_Dados!$AU$263:$AU$508,Tab_Dados!$C$263:$C$508,AY76)</f>
        <v>0</v>
      </c>
      <c r="BD76" s="207">
        <v>67</v>
      </c>
      <c r="BE76" s="208" t="s">
        <v>23</v>
      </c>
      <c r="BF76" s="216">
        <f>SUMIFS(Tab_Dados!$P$263:$P$508,Tab_Dados!$C$263:$C$508,BE76)</f>
        <v>0</v>
      </c>
      <c r="BG76" s="216">
        <f>SUMIFS(Tab_Dados!$AF$263:$AF$508,Tab_Dados!$C$263:$C$508,BE76)</f>
        <v>0</v>
      </c>
      <c r="BH76" s="209">
        <f>SUMIFS(Tab_Dados!$AV$263:$AV$508,Tab_Dados!$C$263:$C$508,BE76)</f>
        <v>0</v>
      </c>
      <c r="BJ76" s="207">
        <v>67</v>
      </c>
      <c r="BK76" s="208" t="s">
        <v>335</v>
      </c>
      <c r="BL76" s="216">
        <f>SUMIFS(Tab_Dados!$R$263:$R$508,Tab_Dados!$C$263:$C$508,BK76)</f>
        <v>0</v>
      </c>
      <c r="BM76" s="216">
        <f>SUMIFS(Tab_Dados!$AH$263:$AH$508,Tab_Dados!$C$263:$C$508,BK76)</f>
        <v>0</v>
      </c>
      <c r="BN76" s="209">
        <f>SUMIFS(Tab_Dados!$AX$263:$AX$508,Tab_Dados!$C$263:$C$508,BK76)</f>
        <v>0</v>
      </c>
      <c r="BP76" s="207">
        <v>67</v>
      </c>
      <c r="BQ76" s="208" t="s">
        <v>327</v>
      </c>
      <c r="BR76" s="216">
        <f>SUMIFS(Tab_Dados!$S$263:$S$508,Tab_Dados!$C$263:$C$508,BQ76)</f>
        <v>0</v>
      </c>
      <c r="BS76" s="216">
        <f>SUMIFS(Tab_Dados!$AI$263:$AI$508,Tab_Dados!$C$263:$C$508,BQ76)</f>
        <v>0</v>
      </c>
      <c r="BT76" s="209">
        <f>SUMIFS(Tab_Dados!$AY$263:$AY$508,Tab_Dados!$C$263:$C$508,BQ76)</f>
        <v>0</v>
      </c>
      <c r="BV76" s="207">
        <v>67</v>
      </c>
      <c r="BW76" s="208" t="s">
        <v>339</v>
      </c>
      <c r="BX76" s="216">
        <f>SUMIFS(Tab_Dados!$T$263:$T$508,Tab_Dados!$C$263:$C$508,BW76)</f>
        <v>0</v>
      </c>
      <c r="BY76" s="216">
        <f>SUMIFS(Tab_Dados!$AJ$263:$AJ$508,Tab_Dados!$C$263:$C$508,BW76)</f>
        <v>0</v>
      </c>
      <c r="BZ76" s="209">
        <f>SUMIFS(Tab_Dados!$AZ$263:$AZ$508,Tab_Dados!$C$263:$C$508,BW76)</f>
        <v>0</v>
      </c>
      <c r="CB76" s="207">
        <v>67</v>
      </c>
      <c r="CC76" s="208" t="s">
        <v>348</v>
      </c>
      <c r="CD76" s="208"/>
      <c r="CE76" s="208"/>
      <c r="CF76" s="209"/>
    </row>
    <row r="77" spans="1:84" x14ac:dyDescent="0.2">
      <c r="A77" s="214"/>
      <c r="B77" s="207">
        <v>68</v>
      </c>
      <c r="C77" s="208" t="s">
        <v>349</v>
      </c>
      <c r="D77" s="216">
        <f>SUMIFS(Tab_Dados!$E$263:$E$508,Tab_Dados!$C$263:$C$508,C77)</f>
        <v>0</v>
      </c>
      <c r="E77" s="216">
        <f>SUMIFS(Tab_Dados!$U$263:$U$508,Tab_Dados!$C$263:$C$508,C77)</f>
        <v>0</v>
      </c>
      <c r="F77" s="209">
        <f>SUMIFS(Tab_Dados!$AK$263:$AK$508,Tab_Dados!$C$263:$C$508,C77)</f>
        <v>0</v>
      </c>
      <c r="G77" s="203"/>
      <c r="H77" s="207">
        <v>68</v>
      </c>
      <c r="I77" s="208" t="s">
        <v>366</v>
      </c>
      <c r="J77" s="216">
        <f>SUMIFS(Tab_Dados!$F$263:$F$508,Tab_Dados!$C$263:$C$508,I77)</f>
        <v>33</v>
      </c>
      <c r="K77" s="216">
        <f>SUMIFS(Tab_Dados!$V$263:$V$508,Tab_Dados!$C$263:$C$508,I77)</f>
        <v>33</v>
      </c>
      <c r="L77" s="209">
        <f>SUMIFS(Tab_Dados!$AL$263:$AL$508,Tab_Dados!$C$263:$C$508,I77)</f>
        <v>266</v>
      </c>
      <c r="N77" s="207">
        <v>68</v>
      </c>
      <c r="O77" s="208" t="s">
        <v>315</v>
      </c>
      <c r="P77" s="216">
        <f>SUMIFS(Tab_Dados!$H$263:$H$508,Tab_Dados!$C$263:$C$508,O77)</f>
        <v>0</v>
      </c>
      <c r="Q77" s="216">
        <f>SUMIFS(Tab_Dados!$X$263:$X$508,Tab_Dados!$C$263:$C$508,O77)</f>
        <v>0</v>
      </c>
      <c r="R77" s="209">
        <f>SUMIFS(Tab_Dados!$AN$263:$AN$508,Tab_Dados!$C$263:$C$508,O77)</f>
        <v>0</v>
      </c>
      <c r="T77" s="207">
        <v>68</v>
      </c>
      <c r="U77" s="208" t="s">
        <v>318</v>
      </c>
      <c r="V77" s="216">
        <f>SUMIFS(Tab_Dados!$I$263:$I$508,Tab_Dados!$C$263:$C$508,U77)</f>
        <v>0</v>
      </c>
      <c r="W77" s="216">
        <f>SUMIFS(Tab_Dados!$Y$263:$Y$508,Tab_Dados!$C$263:$C$508,U77)</f>
        <v>0</v>
      </c>
      <c r="X77" s="209">
        <f>SUMIFS(Tab_Dados!$AO$263:$AO$508,Tab_Dados!$C$263:$C$508,U77)</f>
        <v>0</v>
      </c>
      <c r="Z77" s="207">
        <v>68</v>
      </c>
      <c r="AA77" s="208" t="s">
        <v>345</v>
      </c>
      <c r="AB77" s="216">
        <f>SUMIFS(Tab_Dados!$K$263:$K$508,Tab_Dados!$C$263:$C$508,AA77)</f>
        <v>0</v>
      </c>
      <c r="AC77" s="216">
        <f>SUMIFS(Tab_Dados!$AA$263:$AA$508,Tab_Dados!$C$263:$C$508,AA77)</f>
        <v>0</v>
      </c>
      <c r="AD77" s="209">
        <f>SUMIFS(Tab_Dados!$AQ$263:$AQ$508,Tab_Dados!$C$263:$C$508,AA77)</f>
        <v>0</v>
      </c>
      <c r="AF77" s="207">
        <v>68</v>
      </c>
      <c r="AG77" s="208" t="s">
        <v>290</v>
      </c>
      <c r="AH77" s="216">
        <f>SUMIFS(Tab_Dados!$L$263:$L$508,Tab_Dados!$C$263:$C$508,AG77)</f>
        <v>0</v>
      </c>
      <c r="AI77" s="216">
        <f>SUMIFS(Tab_Dados!$AB$263:$AB$508,Tab_Dados!$C$263:$C$508,AG77)</f>
        <v>0</v>
      </c>
      <c r="AJ77" s="209">
        <f>SUMIFS(Tab_Dados!$AR$263:$AR$508,Tab_Dados!$C$263:$C$508,AG77)</f>
        <v>0</v>
      </c>
      <c r="AL77" s="207">
        <v>68</v>
      </c>
      <c r="AM77" s="208" t="s">
        <v>338</v>
      </c>
      <c r="AN77" s="216">
        <f>SUMIFS(Tab_Dados!$M$263:$M$508,Tab_Dados!$C$263:$C$508,AM77)</f>
        <v>0</v>
      </c>
      <c r="AO77" s="216">
        <f>SUMIFS(Tab_Dados!$AC$263:$AC$508,Tab_Dados!$C$263:$C$508,AM77)</f>
        <v>0</v>
      </c>
      <c r="AP77" s="209">
        <f>SUMIFS(Tab_Dados!$AS$263:$AS$508,Tab_Dados!$C$263:$C$508,AM77)</f>
        <v>0</v>
      </c>
      <c r="AR77" s="207">
        <v>68</v>
      </c>
      <c r="AS77" s="208" t="s">
        <v>14</v>
      </c>
      <c r="AT77" s="216">
        <f>SUMIFS(Tab_Dados!$N$263:$N$508,Tab_Dados!$C$263:$C$508,AS77)</f>
        <v>0</v>
      </c>
      <c r="AU77" s="216">
        <f>SUMIFS(Tab_Dados!$AD$263:$AD$508,Tab_Dados!$C$263:$C$508,AS77)</f>
        <v>0</v>
      </c>
      <c r="AV77" s="209">
        <f>SUMIFS(Tab_Dados!$AT$263:$AT$508,Tab_Dados!$C$263:$C$508,AS77)</f>
        <v>0</v>
      </c>
      <c r="AX77" s="207">
        <v>68</v>
      </c>
      <c r="AY77" s="208" t="s">
        <v>14</v>
      </c>
      <c r="AZ77" s="216">
        <f>SUMIFS(Tab_Dados!$O$263:$O$508,Tab_Dados!$C$263:$C$508,AY77)</f>
        <v>0</v>
      </c>
      <c r="BA77" s="216">
        <f>SUMIFS(Tab_Dados!$AE$263:$AE$508,Tab_Dados!$C$263:$C$508,AY77)</f>
        <v>0</v>
      </c>
      <c r="BB77" s="209">
        <f>SUMIFS(Tab_Dados!$AU$263:$AU$508,Tab_Dados!$C$263:$C$508,AY77)</f>
        <v>0</v>
      </c>
      <c r="BD77" s="207">
        <v>68</v>
      </c>
      <c r="BE77" s="208" t="s">
        <v>342</v>
      </c>
      <c r="BF77" s="216">
        <f>SUMIFS(Tab_Dados!$P$263:$P$508,Tab_Dados!$C$263:$C$508,BE77)</f>
        <v>0</v>
      </c>
      <c r="BG77" s="216">
        <f>SUMIFS(Tab_Dados!$AF$263:$AF$508,Tab_Dados!$C$263:$C$508,BE77)</f>
        <v>0</v>
      </c>
      <c r="BH77" s="209">
        <f>SUMIFS(Tab_Dados!$AV$263:$AV$508,Tab_Dados!$C$263:$C$508,BE77)</f>
        <v>0</v>
      </c>
      <c r="BJ77" s="207">
        <v>68</v>
      </c>
      <c r="BK77" s="208" t="s">
        <v>336</v>
      </c>
      <c r="BL77" s="216">
        <f>SUMIFS(Tab_Dados!$R$263:$R$508,Tab_Dados!$C$263:$C$508,BK77)</f>
        <v>0</v>
      </c>
      <c r="BM77" s="216">
        <f>SUMIFS(Tab_Dados!$AH$263:$AH$508,Tab_Dados!$C$263:$C$508,BK77)</f>
        <v>0</v>
      </c>
      <c r="BN77" s="209">
        <f>SUMIFS(Tab_Dados!$AX$263:$AX$508,Tab_Dados!$C$263:$C$508,BK77)</f>
        <v>0</v>
      </c>
      <c r="BP77" s="207">
        <v>68</v>
      </c>
      <c r="BQ77" s="208" t="s">
        <v>328</v>
      </c>
      <c r="BR77" s="216">
        <f>SUMIFS(Tab_Dados!$S$263:$S$508,Tab_Dados!$C$263:$C$508,BQ77)</f>
        <v>0</v>
      </c>
      <c r="BS77" s="216">
        <f>SUMIFS(Tab_Dados!$AI$263:$AI$508,Tab_Dados!$C$263:$C$508,BQ77)</f>
        <v>0</v>
      </c>
      <c r="BT77" s="209">
        <f>SUMIFS(Tab_Dados!$AY$263:$AY$508,Tab_Dados!$C$263:$C$508,BQ77)</f>
        <v>0</v>
      </c>
      <c r="BV77" s="207">
        <v>68</v>
      </c>
      <c r="BW77" s="208" t="s">
        <v>340</v>
      </c>
      <c r="BX77" s="216">
        <f>SUMIFS(Tab_Dados!$T$263:$T$508,Tab_Dados!$C$263:$C$508,BW77)</f>
        <v>0</v>
      </c>
      <c r="BY77" s="216">
        <f>SUMIFS(Tab_Dados!$AJ$263:$AJ$508,Tab_Dados!$C$263:$C$508,BW77)</f>
        <v>0</v>
      </c>
      <c r="BZ77" s="209">
        <f>SUMIFS(Tab_Dados!$AZ$263:$AZ$508,Tab_Dados!$C$263:$C$508,BW77)</f>
        <v>0</v>
      </c>
      <c r="CB77" s="207">
        <v>68</v>
      </c>
      <c r="CC77" s="208" t="s">
        <v>349</v>
      </c>
      <c r="CD77" s="208"/>
      <c r="CE77" s="208"/>
      <c r="CF77" s="209"/>
    </row>
    <row r="78" spans="1:84" x14ac:dyDescent="0.2">
      <c r="A78" s="214"/>
      <c r="B78" s="207">
        <v>69</v>
      </c>
      <c r="C78" s="208" t="s">
        <v>350</v>
      </c>
      <c r="D78" s="216">
        <f>SUMIFS(Tab_Dados!$E$263:$E$508,Tab_Dados!$C$263:$C$508,C78)</f>
        <v>0</v>
      </c>
      <c r="E78" s="216">
        <f>SUMIFS(Tab_Dados!$U$263:$U$508,Tab_Dados!$C$263:$C$508,C78)</f>
        <v>0</v>
      </c>
      <c r="F78" s="209">
        <f>SUMIFS(Tab_Dados!$AK$263:$AK$508,Tab_Dados!$C$263:$C$508,C78)</f>
        <v>0</v>
      </c>
      <c r="G78" s="203"/>
      <c r="H78" s="207">
        <v>69</v>
      </c>
      <c r="I78" s="208" t="s">
        <v>503</v>
      </c>
      <c r="J78" s="216">
        <f>SUMIFS(Tab_Dados!$F$263:$F$508,Tab_Dados!$C$263:$C$508,I78)</f>
        <v>28</v>
      </c>
      <c r="K78" s="216">
        <f>SUMIFS(Tab_Dados!$V$263:$V$508,Tab_Dados!$C$263:$C$508,I78)</f>
        <v>28</v>
      </c>
      <c r="L78" s="209">
        <f>SUMIFS(Tab_Dados!$AL$263:$AL$508,Tab_Dados!$C$263:$C$508,I78)</f>
        <v>252</v>
      </c>
      <c r="N78" s="207">
        <v>69</v>
      </c>
      <c r="O78" s="208" t="s">
        <v>316</v>
      </c>
      <c r="P78" s="216">
        <f>SUMIFS(Tab_Dados!$H$263:$H$508,Tab_Dados!$C$263:$C$508,O78)</f>
        <v>0</v>
      </c>
      <c r="Q78" s="216">
        <f>SUMIFS(Tab_Dados!$X$263:$X$508,Tab_Dados!$C$263:$C$508,O78)</f>
        <v>0</v>
      </c>
      <c r="R78" s="209">
        <f>SUMIFS(Tab_Dados!$AN$263:$AN$508,Tab_Dados!$C$263:$C$508,O78)</f>
        <v>0</v>
      </c>
      <c r="T78" s="207">
        <v>69</v>
      </c>
      <c r="U78" s="208" t="s">
        <v>319</v>
      </c>
      <c r="V78" s="216">
        <f>SUMIFS(Tab_Dados!$I$263:$I$508,Tab_Dados!$C$263:$C$508,U78)</f>
        <v>0</v>
      </c>
      <c r="W78" s="216">
        <f>SUMIFS(Tab_Dados!$Y$263:$Y$508,Tab_Dados!$C$263:$C$508,U78)</f>
        <v>0</v>
      </c>
      <c r="X78" s="209">
        <f>SUMIFS(Tab_Dados!$AO$263:$AO$508,Tab_Dados!$C$263:$C$508,U78)</f>
        <v>0</v>
      </c>
      <c r="Z78" s="207">
        <v>69</v>
      </c>
      <c r="AA78" s="208" t="s">
        <v>14</v>
      </c>
      <c r="AB78" s="216">
        <f>SUMIFS(Tab_Dados!$K$263:$K$508,Tab_Dados!$C$263:$C$508,AA78)</f>
        <v>0</v>
      </c>
      <c r="AC78" s="216">
        <f>SUMIFS(Tab_Dados!$AA$263:$AA$508,Tab_Dados!$C$263:$C$508,AA78)</f>
        <v>0</v>
      </c>
      <c r="AD78" s="209">
        <f>SUMIFS(Tab_Dados!$AQ$263:$AQ$508,Tab_Dados!$C$263:$C$508,AA78)</f>
        <v>0</v>
      </c>
      <c r="AF78" s="207">
        <v>69</v>
      </c>
      <c r="AG78" s="208" t="s">
        <v>576</v>
      </c>
      <c r="AH78" s="216">
        <f>SUMIFS(Tab_Dados!$L$263:$L$508,Tab_Dados!$C$263:$C$508,AG78)</f>
        <v>0</v>
      </c>
      <c r="AI78" s="216">
        <f>SUMIFS(Tab_Dados!$AB$263:$AB$508,Tab_Dados!$C$263:$C$508,AG78)</f>
        <v>0</v>
      </c>
      <c r="AJ78" s="209">
        <f>SUMIFS(Tab_Dados!$AR$263:$AR$508,Tab_Dados!$C$263:$C$508,AG78)</f>
        <v>0</v>
      </c>
      <c r="AL78" s="207">
        <v>69</v>
      </c>
      <c r="AM78" s="208" t="s">
        <v>339</v>
      </c>
      <c r="AN78" s="216">
        <f>SUMIFS(Tab_Dados!$M$263:$M$508,Tab_Dados!$C$263:$C$508,AM78)</f>
        <v>0</v>
      </c>
      <c r="AO78" s="216">
        <f>SUMIFS(Tab_Dados!$AC$263:$AC$508,Tab_Dados!$C$263:$C$508,AM78)</f>
        <v>0</v>
      </c>
      <c r="AP78" s="209">
        <f>SUMIFS(Tab_Dados!$AS$263:$AS$508,Tab_Dados!$C$263:$C$508,AM78)</f>
        <v>0</v>
      </c>
      <c r="AR78" s="207">
        <v>69</v>
      </c>
      <c r="AS78" s="208" t="s">
        <v>346</v>
      </c>
      <c r="AT78" s="216">
        <f>SUMIFS(Tab_Dados!$N$263:$N$508,Tab_Dados!$C$263:$C$508,AS78)</f>
        <v>0</v>
      </c>
      <c r="AU78" s="216">
        <f>SUMIFS(Tab_Dados!$AD$263:$AD$508,Tab_Dados!$C$263:$C$508,AS78)</f>
        <v>0</v>
      </c>
      <c r="AV78" s="209">
        <f>SUMIFS(Tab_Dados!$AT$263:$AT$508,Tab_Dados!$C$263:$C$508,AS78)</f>
        <v>0</v>
      </c>
      <c r="AX78" s="207">
        <v>69</v>
      </c>
      <c r="AY78" s="208" t="s">
        <v>346</v>
      </c>
      <c r="AZ78" s="216">
        <f>SUMIFS(Tab_Dados!$O$263:$O$508,Tab_Dados!$C$263:$C$508,AY78)</f>
        <v>0</v>
      </c>
      <c r="BA78" s="216">
        <f>SUMIFS(Tab_Dados!$AE$263:$AE$508,Tab_Dados!$C$263:$C$508,AY78)</f>
        <v>0</v>
      </c>
      <c r="BB78" s="209">
        <f>SUMIFS(Tab_Dados!$AU$263:$AU$508,Tab_Dados!$C$263:$C$508,AY78)</f>
        <v>0</v>
      </c>
      <c r="BD78" s="207">
        <v>69</v>
      </c>
      <c r="BE78" s="208" t="s">
        <v>343</v>
      </c>
      <c r="BF78" s="216">
        <f>SUMIFS(Tab_Dados!$P$263:$P$508,Tab_Dados!$C$263:$C$508,BE78)</f>
        <v>0</v>
      </c>
      <c r="BG78" s="216">
        <f>SUMIFS(Tab_Dados!$AF$263:$AF$508,Tab_Dados!$C$263:$C$508,BE78)</f>
        <v>0</v>
      </c>
      <c r="BH78" s="209">
        <f>SUMIFS(Tab_Dados!$AV$263:$AV$508,Tab_Dados!$C$263:$C$508,BE78)</f>
        <v>0</v>
      </c>
      <c r="BJ78" s="207">
        <v>69</v>
      </c>
      <c r="BK78" s="208" t="s">
        <v>337</v>
      </c>
      <c r="BL78" s="216">
        <f>SUMIFS(Tab_Dados!$R$263:$R$508,Tab_Dados!$C$263:$C$508,BK78)</f>
        <v>0</v>
      </c>
      <c r="BM78" s="216">
        <f>SUMIFS(Tab_Dados!$AH$263:$AH$508,Tab_Dados!$C$263:$C$508,BK78)</f>
        <v>0</v>
      </c>
      <c r="BN78" s="209">
        <f>SUMIFS(Tab_Dados!$AX$263:$AX$508,Tab_Dados!$C$263:$C$508,BK78)</f>
        <v>0</v>
      </c>
      <c r="BP78" s="207">
        <v>69</v>
      </c>
      <c r="BQ78" s="208" t="s">
        <v>329</v>
      </c>
      <c r="BR78" s="216">
        <f>SUMIFS(Tab_Dados!$S$263:$S$508,Tab_Dados!$C$263:$C$508,BQ78)</f>
        <v>0</v>
      </c>
      <c r="BS78" s="216">
        <f>SUMIFS(Tab_Dados!$AI$263:$AI$508,Tab_Dados!$C$263:$C$508,BQ78)</f>
        <v>0</v>
      </c>
      <c r="BT78" s="209">
        <f>SUMIFS(Tab_Dados!$AY$263:$AY$508,Tab_Dados!$C$263:$C$508,BQ78)</f>
        <v>0</v>
      </c>
      <c r="BV78" s="207">
        <v>69</v>
      </c>
      <c r="BW78" s="208" t="s">
        <v>341</v>
      </c>
      <c r="BX78" s="216">
        <f>SUMIFS(Tab_Dados!$T$263:$T$508,Tab_Dados!$C$263:$C$508,BW78)</f>
        <v>0</v>
      </c>
      <c r="BY78" s="216">
        <f>SUMIFS(Tab_Dados!$AJ$263:$AJ$508,Tab_Dados!$C$263:$C$508,BW78)</f>
        <v>0</v>
      </c>
      <c r="BZ78" s="209">
        <f>SUMIFS(Tab_Dados!$AZ$263:$AZ$508,Tab_Dados!$C$263:$C$508,BW78)</f>
        <v>0</v>
      </c>
      <c r="CB78" s="207">
        <v>69</v>
      </c>
      <c r="CC78" s="208" t="s">
        <v>350</v>
      </c>
      <c r="CD78" s="208"/>
      <c r="CE78" s="208"/>
      <c r="CF78" s="209"/>
    </row>
    <row r="79" spans="1:84" x14ac:dyDescent="0.2">
      <c r="A79" s="214"/>
      <c r="B79" s="207">
        <v>70</v>
      </c>
      <c r="C79" s="208" t="s">
        <v>351</v>
      </c>
      <c r="D79" s="216">
        <f>SUMIFS(Tab_Dados!$E$263:$E$508,Tab_Dados!$C$263:$C$508,C79)</f>
        <v>0</v>
      </c>
      <c r="E79" s="216">
        <f>SUMIFS(Tab_Dados!$U$263:$U$508,Tab_Dados!$C$263:$C$508,C79)</f>
        <v>0</v>
      </c>
      <c r="F79" s="209">
        <f>SUMIFS(Tab_Dados!$AK$263:$AK$508,Tab_Dados!$C$263:$C$508,C79)</f>
        <v>0</v>
      </c>
      <c r="G79" s="203"/>
      <c r="H79" s="207">
        <v>70</v>
      </c>
      <c r="I79" s="208" t="s">
        <v>328</v>
      </c>
      <c r="J79" s="216">
        <f>SUMIFS(Tab_Dados!$F$263:$F$508,Tab_Dados!$C$263:$C$508,I79)</f>
        <v>20</v>
      </c>
      <c r="K79" s="216">
        <f>SUMIFS(Tab_Dados!$V$263:$V$508,Tab_Dados!$C$263:$C$508,I79)</f>
        <v>20</v>
      </c>
      <c r="L79" s="209">
        <f>SUMIFS(Tab_Dados!$AL$263:$AL$508,Tab_Dados!$C$263:$C$508,I79)</f>
        <v>244</v>
      </c>
      <c r="N79" s="207">
        <v>70</v>
      </c>
      <c r="O79" s="208" t="s">
        <v>317</v>
      </c>
      <c r="P79" s="216">
        <f>SUMIFS(Tab_Dados!$H$263:$H$508,Tab_Dados!$C$263:$C$508,O79)</f>
        <v>0</v>
      </c>
      <c r="Q79" s="216">
        <f>SUMIFS(Tab_Dados!$X$263:$X$508,Tab_Dados!$C$263:$C$508,O79)</f>
        <v>0</v>
      </c>
      <c r="R79" s="209">
        <f>SUMIFS(Tab_Dados!$AN$263:$AN$508,Tab_Dados!$C$263:$C$508,O79)</f>
        <v>0</v>
      </c>
      <c r="T79" s="207">
        <v>70</v>
      </c>
      <c r="U79" s="208" t="s">
        <v>320</v>
      </c>
      <c r="V79" s="216">
        <f>SUMIFS(Tab_Dados!$I$263:$I$508,Tab_Dados!$C$263:$C$508,U79)</f>
        <v>0</v>
      </c>
      <c r="W79" s="216">
        <f>SUMIFS(Tab_Dados!$Y$263:$Y$508,Tab_Dados!$C$263:$C$508,U79)</f>
        <v>0</v>
      </c>
      <c r="X79" s="209">
        <f>SUMIFS(Tab_Dados!$AO$263:$AO$508,Tab_Dados!$C$263:$C$508,U79)</f>
        <v>0</v>
      </c>
      <c r="Z79" s="207">
        <v>70</v>
      </c>
      <c r="AA79" s="208" t="s">
        <v>346</v>
      </c>
      <c r="AB79" s="216">
        <f>SUMIFS(Tab_Dados!$K$263:$K$508,Tab_Dados!$C$263:$C$508,AA79)</f>
        <v>0</v>
      </c>
      <c r="AC79" s="216">
        <f>SUMIFS(Tab_Dados!$AA$263:$AA$508,Tab_Dados!$C$263:$C$508,AA79)</f>
        <v>0</v>
      </c>
      <c r="AD79" s="209">
        <f>SUMIFS(Tab_Dados!$AQ$263:$AQ$508,Tab_Dados!$C$263:$C$508,AA79)</f>
        <v>0</v>
      </c>
      <c r="AF79" s="207">
        <v>70</v>
      </c>
      <c r="AG79" s="208" t="s">
        <v>292</v>
      </c>
      <c r="AH79" s="216">
        <f>SUMIFS(Tab_Dados!$L$263:$L$508,Tab_Dados!$C$263:$C$508,AG79)</f>
        <v>0</v>
      </c>
      <c r="AI79" s="216">
        <f>SUMIFS(Tab_Dados!$AB$263:$AB$508,Tab_Dados!$C$263:$C$508,AG79)</f>
        <v>0</v>
      </c>
      <c r="AJ79" s="209">
        <f>SUMIFS(Tab_Dados!$AR$263:$AR$508,Tab_Dados!$C$263:$C$508,AG79)</f>
        <v>0</v>
      </c>
      <c r="AL79" s="207">
        <v>70</v>
      </c>
      <c r="AM79" s="208" t="s">
        <v>340</v>
      </c>
      <c r="AN79" s="216">
        <f>SUMIFS(Tab_Dados!$M$263:$M$508,Tab_Dados!$C$263:$C$508,AM79)</f>
        <v>0</v>
      </c>
      <c r="AO79" s="216">
        <f>SUMIFS(Tab_Dados!$AC$263:$AC$508,Tab_Dados!$C$263:$C$508,AM79)</f>
        <v>0</v>
      </c>
      <c r="AP79" s="209">
        <f>SUMIFS(Tab_Dados!$AS$263:$AS$508,Tab_Dados!$C$263:$C$508,AM79)</f>
        <v>0</v>
      </c>
      <c r="AR79" s="207">
        <v>70</v>
      </c>
      <c r="AS79" s="208" t="s">
        <v>347</v>
      </c>
      <c r="AT79" s="216">
        <f>SUMIFS(Tab_Dados!$N$263:$N$508,Tab_Dados!$C$263:$C$508,AS79)</f>
        <v>0</v>
      </c>
      <c r="AU79" s="216">
        <f>SUMIFS(Tab_Dados!$AD$263:$AD$508,Tab_Dados!$C$263:$C$508,AS79)</f>
        <v>0</v>
      </c>
      <c r="AV79" s="209">
        <f>SUMIFS(Tab_Dados!$AT$263:$AT$508,Tab_Dados!$C$263:$C$508,AS79)</f>
        <v>0</v>
      </c>
      <c r="AX79" s="207">
        <v>70</v>
      </c>
      <c r="AY79" s="208" t="s">
        <v>347</v>
      </c>
      <c r="AZ79" s="216">
        <f>SUMIFS(Tab_Dados!$O$263:$O$508,Tab_Dados!$C$263:$C$508,AY79)</f>
        <v>0</v>
      </c>
      <c r="BA79" s="216">
        <f>SUMIFS(Tab_Dados!$AE$263:$AE$508,Tab_Dados!$C$263:$C$508,AY79)</f>
        <v>0</v>
      </c>
      <c r="BB79" s="209">
        <f>SUMIFS(Tab_Dados!$AU$263:$AU$508,Tab_Dados!$C$263:$C$508,AY79)</f>
        <v>0</v>
      </c>
      <c r="BD79" s="207">
        <v>70</v>
      </c>
      <c r="BE79" s="208" t="s">
        <v>344</v>
      </c>
      <c r="BF79" s="216">
        <f>SUMIFS(Tab_Dados!$P$263:$P$508,Tab_Dados!$C$263:$C$508,BE79)</f>
        <v>0</v>
      </c>
      <c r="BG79" s="216">
        <f>SUMIFS(Tab_Dados!$AF$263:$AF$508,Tab_Dados!$C$263:$C$508,BE79)</f>
        <v>0</v>
      </c>
      <c r="BH79" s="209">
        <f>SUMIFS(Tab_Dados!$AV$263:$AV$508,Tab_Dados!$C$263:$C$508,BE79)</f>
        <v>0</v>
      </c>
      <c r="BJ79" s="207">
        <v>70</v>
      </c>
      <c r="BK79" s="208" t="s">
        <v>338</v>
      </c>
      <c r="BL79" s="216">
        <f>SUMIFS(Tab_Dados!$R$263:$R$508,Tab_Dados!$C$263:$C$508,BK79)</f>
        <v>0</v>
      </c>
      <c r="BM79" s="216">
        <f>SUMIFS(Tab_Dados!$AH$263:$AH$508,Tab_Dados!$C$263:$C$508,BK79)</f>
        <v>0</v>
      </c>
      <c r="BN79" s="209">
        <f>SUMIFS(Tab_Dados!$AX$263:$AX$508,Tab_Dados!$C$263:$C$508,BK79)</f>
        <v>0</v>
      </c>
      <c r="BP79" s="207">
        <v>70</v>
      </c>
      <c r="BQ79" s="208" t="s">
        <v>330</v>
      </c>
      <c r="BR79" s="216">
        <f>SUMIFS(Tab_Dados!$S$263:$S$508,Tab_Dados!$C$263:$C$508,BQ79)</f>
        <v>0</v>
      </c>
      <c r="BS79" s="216">
        <f>SUMIFS(Tab_Dados!$AI$263:$AI$508,Tab_Dados!$C$263:$C$508,BQ79)</f>
        <v>0</v>
      </c>
      <c r="BT79" s="209">
        <f>SUMIFS(Tab_Dados!$AY$263:$AY$508,Tab_Dados!$C$263:$C$508,BQ79)</f>
        <v>0</v>
      </c>
      <c r="BV79" s="207">
        <v>70</v>
      </c>
      <c r="BW79" s="208" t="s">
        <v>23</v>
      </c>
      <c r="BX79" s="216">
        <f>SUMIFS(Tab_Dados!$T$263:$T$508,Tab_Dados!$C$263:$C$508,BW79)</f>
        <v>0</v>
      </c>
      <c r="BY79" s="216">
        <f>SUMIFS(Tab_Dados!$AJ$263:$AJ$508,Tab_Dados!$C$263:$C$508,BW79)</f>
        <v>0</v>
      </c>
      <c r="BZ79" s="209">
        <f>SUMIFS(Tab_Dados!$AZ$263:$AZ$508,Tab_Dados!$C$263:$C$508,BW79)</f>
        <v>0</v>
      </c>
      <c r="CB79" s="207">
        <v>70</v>
      </c>
      <c r="CC79" s="208" t="s">
        <v>351</v>
      </c>
      <c r="CD79" s="208"/>
      <c r="CE79" s="208"/>
      <c r="CF79" s="209"/>
    </row>
    <row r="80" spans="1:84" x14ac:dyDescent="0.2">
      <c r="A80" s="214"/>
      <c r="B80" s="207">
        <v>71</v>
      </c>
      <c r="C80" s="208" t="s">
        <v>19</v>
      </c>
      <c r="D80" s="216">
        <f>SUMIFS(Tab_Dados!$E$263:$E$508,Tab_Dados!$C$263:$C$508,C80)</f>
        <v>0</v>
      </c>
      <c r="E80" s="216">
        <f>SUMIFS(Tab_Dados!$U$263:$U$508,Tab_Dados!$C$263:$C$508,C80)</f>
        <v>0</v>
      </c>
      <c r="F80" s="209">
        <f>SUMIFS(Tab_Dados!$AK$263:$AK$508,Tab_Dados!$C$263:$C$508,C80)</f>
        <v>0</v>
      </c>
      <c r="G80" s="203"/>
      <c r="H80" s="207">
        <v>71</v>
      </c>
      <c r="I80" s="208" t="s">
        <v>313</v>
      </c>
      <c r="J80" s="216">
        <f>SUMIFS(Tab_Dados!$F$263:$F$508,Tab_Dados!$C$263:$C$508,I80)</f>
        <v>30</v>
      </c>
      <c r="K80" s="216">
        <f>SUMIFS(Tab_Dados!$V$263:$V$508,Tab_Dados!$C$263:$C$508,I80)</f>
        <v>30</v>
      </c>
      <c r="L80" s="209">
        <f>SUMIFS(Tab_Dados!$AL$263:$AL$508,Tab_Dados!$C$263:$C$508,I80)</f>
        <v>240</v>
      </c>
      <c r="N80" s="207">
        <v>71</v>
      </c>
      <c r="O80" s="208" t="s">
        <v>318</v>
      </c>
      <c r="P80" s="216">
        <f>SUMIFS(Tab_Dados!$H$263:$H$508,Tab_Dados!$C$263:$C$508,O80)</f>
        <v>0</v>
      </c>
      <c r="Q80" s="216">
        <f>SUMIFS(Tab_Dados!$X$263:$X$508,Tab_Dados!$C$263:$C$508,O80)</f>
        <v>0</v>
      </c>
      <c r="R80" s="209">
        <f>SUMIFS(Tab_Dados!$AN$263:$AN$508,Tab_Dados!$C$263:$C$508,O80)</f>
        <v>0</v>
      </c>
      <c r="T80" s="207">
        <v>71</v>
      </c>
      <c r="U80" s="208" t="s">
        <v>321</v>
      </c>
      <c r="V80" s="216">
        <f>SUMIFS(Tab_Dados!$I$263:$I$508,Tab_Dados!$C$263:$C$508,U80)</f>
        <v>0</v>
      </c>
      <c r="W80" s="216">
        <f>SUMIFS(Tab_Dados!$Y$263:$Y$508,Tab_Dados!$C$263:$C$508,U80)</f>
        <v>0</v>
      </c>
      <c r="X80" s="209">
        <f>SUMIFS(Tab_Dados!$AO$263:$AO$508,Tab_Dados!$C$263:$C$508,U80)</f>
        <v>0</v>
      </c>
      <c r="Z80" s="207">
        <v>71</v>
      </c>
      <c r="AA80" s="208" t="s">
        <v>347</v>
      </c>
      <c r="AB80" s="216">
        <f>SUMIFS(Tab_Dados!$K$263:$K$508,Tab_Dados!$C$263:$C$508,AA80)</f>
        <v>0</v>
      </c>
      <c r="AC80" s="216">
        <f>SUMIFS(Tab_Dados!$AA$263:$AA$508,Tab_Dados!$C$263:$C$508,AA80)</f>
        <v>0</v>
      </c>
      <c r="AD80" s="209">
        <f>SUMIFS(Tab_Dados!$AQ$263:$AQ$508,Tab_Dados!$C$263:$C$508,AA80)</f>
        <v>0</v>
      </c>
      <c r="AF80" s="207">
        <v>71</v>
      </c>
      <c r="AG80" s="208" t="s">
        <v>293</v>
      </c>
      <c r="AH80" s="216">
        <f>SUMIFS(Tab_Dados!$L$263:$L$508,Tab_Dados!$C$263:$C$508,AG80)</f>
        <v>0</v>
      </c>
      <c r="AI80" s="216">
        <f>SUMIFS(Tab_Dados!$AB$263:$AB$508,Tab_Dados!$C$263:$C$508,AG80)</f>
        <v>0</v>
      </c>
      <c r="AJ80" s="209">
        <f>SUMIFS(Tab_Dados!$AR$263:$AR$508,Tab_Dados!$C$263:$C$508,AG80)</f>
        <v>0</v>
      </c>
      <c r="AL80" s="207">
        <v>71</v>
      </c>
      <c r="AM80" s="208" t="s">
        <v>341</v>
      </c>
      <c r="AN80" s="216">
        <f>SUMIFS(Tab_Dados!$M$263:$M$508,Tab_Dados!$C$263:$C$508,AM80)</f>
        <v>0</v>
      </c>
      <c r="AO80" s="216">
        <f>SUMIFS(Tab_Dados!$AC$263:$AC$508,Tab_Dados!$C$263:$C$508,AM80)</f>
        <v>0</v>
      </c>
      <c r="AP80" s="209">
        <f>SUMIFS(Tab_Dados!$AS$263:$AS$508,Tab_Dados!$C$263:$C$508,AM80)</f>
        <v>0</v>
      </c>
      <c r="AR80" s="207">
        <v>71</v>
      </c>
      <c r="AS80" s="208" t="s">
        <v>348</v>
      </c>
      <c r="AT80" s="216">
        <f>SUMIFS(Tab_Dados!$N$263:$N$508,Tab_Dados!$C$263:$C$508,AS80)</f>
        <v>0</v>
      </c>
      <c r="AU80" s="216">
        <f>SUMIFS(Tab_Dados!$AD$263:$AD$508,Tab_Dados!$C$263:$C$508,AS80)</f>
        <v>0</v>
      </c>
      <c r="AV80" s="209">
        <f>SUMIFS(Tab_Dados!$AT$263:$AT$508,Tab_Dados!$C$263:$C$508,AS80)</f>
        <v>0</v>
      </c>
      <c r="AX80" s="207">
        <v>71</v>
      </c>
      <c r="AY80" s="208" t="s">
        <v>348</v>
      </c>
      <c r="AZ80" s="216">
        <f>SUMIFS(Tab_Dados!$O$263:$O$508,Tab_Dados!$C$263:$C$508,AY80)</f>
        <v>0</v>
      </c>
      <c r="BA80" s="216">
        <f>SUMIFS(Tab_Dados!$AE$263:$AE$508,Tab_Dados!$C$263:$C$508,AY80)</f>
        <v>0</v>
      </c>
      <c r="BB80" s="209">
        <f>SUMIFS(Tab_Dados!$AU$263:$AU$508,Tab_Dados!$C$263:$C$508,AY80)</f>
        <v>0</v>
      </c>
      <c r="BD80" s="207">
        <v>71</v>
      </c>
      <c r="BE80" s="208" t="s">
        <v>345</v>
      </c>
      <c r="BF80" s="216">
        <f>SUMIFS(Tab_Dados!$P$263:$P$508,Tab_Dados!$C$263:$C$508,BE80)</f>
        <v>0</v>
      </c>
      <c r="BG80" s="216">
        <f>SUMIFS(Tab_Dados!$AF$263:$AF$508,Tab_Dados!$C$263:$C$508,BE80)</f>
        <v>0</v>
      </c>
      <c r="BH80" s="209">
        <f>SUMIFS(Tab_Dados!$AV$263:$AV$508,Tab_Dados!$C$263:$C$508,BE80)</f>
        <v>0</v>
      </c>
      <c r="BJ80" s="207">
        <v>71</v>
      </c>
      <c r="BK80" s="208" t="s">
        <v>339</v>
      </c>
      <c r="BL80" s="216">
        <f>SUMIFS(Tab_Dados!$R$263:$R$508,Tab_Dados!$C$263:$C$508,BK80)</f>
        <v>0</v>
      </c>
      <c r="BM80" s="216">
        <f>SUMIFS(Tab_Dados!$AH$263:$AH$508,Tab_Dados!$C$263:$C$508,BK80)</f>
        <v>0</v>
      </c>
      <c r="BN80" s="209">
        <f>SUMIFS(Tab_Dados!$AX$263:$AX$508,Tab_Dados!$C$263:$C$508,BK80)</f>
        <v>0</v>
      </c>
      <c r="BP80" s="207">
        <v>71</v>
      </c>
      <c r="BQ80" s="208" t="s">
        <v>331</v>
      </c>
      <c r="BR80" s="216">
        <f>SUMIFS(Tab_Dados!$S$263:$S$508,Tab_Dados!$C$263:$C$508,BQ80)</f>
        <v>0</v>
      </c>
      <c r="BS80" s="216">
        <f>SUMIFS(Tab_Dados!$AI$263:$AI$508,Tab_Dados!$C$263:$C$508,BQ80)</f>
        <v>0</v>
      </c>
      <c r="BT80" s="209">
        <f>SUMIFS(Tab_Dados!$AY$263:$AY$508,Tab_Dados!$C$263:$C$508,BQ80)</f>
        <v>0</v>
      </c>
      <c r="BV80" s="207">
        <v>71</v>
      </c>
      <c r="BW80" s="208" t="s">
        <v>342</v>
      </c>
      <c r="BX80" s="216">
        <f>SUMIFS(Tab_Dados!$T$263:$T$508,Tab_Dados!$C$263:$C$508,BW80)</f>
        <v>0</v>
      </c>
      <c r="BY80" s="216">
        <f>SUMIFS(Tab_Dados!$AJ$263:$AJ$508,Tab_Dados!$C$263:$C$508,BW80)</f>
        <v>0</v>
      </c>
      <c r="BZ80" s="209">
        <f>SUMIFS(Tab_Dados!$AZ$263:$AZ$508,Tab_Dados!$C$263:$C$508,BW80)</f>
        <v>0</v>
      </c>
      <c r="CB80" s="207">
        <v>71</v>
      </c>
      <c r="CC80" s="208" t="s">
        <v>19</v>
      </c>
      <c r="CD80" s="208"/>
      <c r="CE80" s="208"/>
      <c r="CF80" s="209"/>
    </row>
    <row r="81" spans="1:84" x14ac:dyDescent="0.2">
      <c r="A81" s="214"/>
      <c r="B81" s="207">
        <v>72</v>
      </c>
      <c r="C81" s="208" t="s">
        <v>352</v>
      </c>
      <c r="D81" s="216">
        <f>SUMIFS(Tab_Dados!$E$263:$E$508,Tab_Dados!$C$263:$C$508,C81)</f>
        <v>0</v>
      </c>
      <c r="E81" s="216">
        <f>SUMIFS(Tab_Dados!$U$263:$U$508,Tab_Dados!$C$263:$C$508,C81)</f>
        <v>0</v>
      </c>
      <c r="F81" s="209">
        <f>SUMIFS(Tab_Dados!$AK$263:$AK$508,Tab_Dados!$C$263:$C$508,C81)</f>
        <v>0</v>
      </c>
      <c r="G81" s="203"/>
      <c r="H81" s="207">
        <v>72</v>
      </c>
      <c r="I81" s="208" t="s">
        <v>377</v>
      </c>
      <c r="J81" s="216">
        <f>SUMIFS(Tab_Dados!$F$263:$F$508,Tab_Dados!$C$263:$C$508,I81)</f>
        <v>30</v>
      </c>
      <c r="K81" s="216">
        <f>SUMIFS(Tab_Dados!$V$263:$V$508,Tab_Dados!$C$263:$C$508,I81)</f>
        <v>30</v>
      </c>
      <c r="L81" s="209">
        <f>SUMIFS(Tab_Dados!$AL$263:$AL$508,Tab_Dados!$C$263:$C$508,I81)</f>
        <v>240</v>
      </c>
      <c r="N81" s="207">
        <v>72</v>
      </c>
      <c r="O81" s="208" t="s">
        <v>319</v>
      </c>
      <c r="P81" s="216">
        <f>SUMIFS(Tab_Dados!$H$263:$H$508,Tab_Dados!$C$263:$C$508,O81)</f>
        <v>0</v>
      </c>
      <c r="Q81" s="216">
        <f>SUMIFS(Tab_Dados!$X$263:$X$508,Tab_Dados!$C$263:$C$508,O81)</f>
        <v>0</v>
      </c>
      <c r="R81" s="209">
        <f>SUMIFS(Tab_Dados!$AN$263:$AN$508,Tab_Dados!$C$263:$C$508,O81)</f>
        <v>0</v>
      </c>
      <c r="T81" s="207">
        <v>72</v>
      </c>
      <c r="U81" s="208" t="s">
        <v>322</v>
      </c>
      <c r="V81" s="216">
        <f>SUMIFS(Tab_Dados!$I$263:$I$508,Tab_Dados!$C$263:$C$508,U81)</f>
        <v>0</v>
      </c>
      <c r="W81" s="216">
        <f>SUMIFS(Tab_Dados!$Y$263:$Y$508,Tab_Dados!$C$263:$C$508,U81)</f>
        <v>0</v>
      </c>
      <c r="X81" s="209">
        <f>SUMIFS(Tab_Dados!$AO$263:$AO$508,Tab_Dados!$C$263:$C$508,U81)</f>
        <v>0</v>
      </c>
      <c r="Z81" s="207">
        <v>72</v>
      </c>
      <c r="AA81" s="208" t="s">
        <v>348</v>
      </c>
      <c r="AB81" s="216">
        <f>SUMIFS(Tab_Dados!$K$263:$K$508,Tab_Dados!$C$263:$C$508,AA81)</f>
        <v>0</v>
      </c>
      <c r="AC81" s="216">
        <f>SUMIFS(Tab_Dados!$AA$263:$AA$508,Tab_Dados!$C$263:$C$508,AA81)</f>
        <v>0</v>
      </c>
      <c r="AD81" s="209">
        <f>SUMIFS(Tab_Dados!$AQ$263:$AQ$508,Tab_Dados!$C$263:$C$508,AA81)</f>
        <v>0</v>
      </c>
      <c r="AF81" s="207">
        <v>72</v>
      </c>
      <c r="AG81" s="208" t="s">
        <v>296</v>
      </c>
      <c r="AH81" s="216">
        <f>SUMIFS(Tab_Dados!$L$263:$L$508,Tab_Dados!$C$263:$C$508,AG81)</f>
        <v>0</v>
      </c>
      <c r="AI81" s="216">
        <f>SUMIFS(Tab_Dados!$AB$263:$AB$508,Tab_Dados!$C$263:$C$508,AG81)</f>
        <v>0</v>
      </c>
      <c r="AJ81" s="209">
        <f>SUMIFS(Tab_Dados!$AR$263:$AR$508,Tab_Dados!$C$263:$C$508,AG81)</f>
        <v>0</v>
      </c>
      <c r="AL81" s="207">
        <v>72</v>
      </c>
      <c r="AM81" s="208" t="s">
        <v>23</v>
      </c>
      <c r="AN81" s="216">
        <f>SUMIFS(Tab_Dados!$M$263:$M$508,Tab_Dados!$C$263:$C$508,AM81)</f>
        <v>0</v>
      </c>
      <c r="AO81" s="216">
        <f>SUMIFS(Tab_Dados!$AC$263:$AC$508,Tab_Dados!$C$263:$C$508,AM81)</f>
        <v>0</v>
      </c>
      <c r="AP81" s="209">
        <f>SUMIFS(Tab_Dados!$AS$263:$AS$508,Tab_Dados!$C$263:$C$508,AM81)</f>
        <v>0</v>
      </c>
      <c r="AR81" s="207">
        <v>72</v>
      </c>
      <c r="AS81" s="208" t="s">
        <v>349</v>
      </c>
      <c r="AT81" s="216">
        <f>SUMIFS(Tab_Dados!$N$263:$N$508,Tab_Dados!$C$263:$C$508,AS81)</f>
        <v>0</v>
      </c>
      <c r="AU81" s="216">
        <f>SUMIFS(Tab_Dados!$AD$263:$AD$508,Tab_Dados!$C$263:$C$508,AS81)</f>
        <v>0</v>
      </c>
      <c r="AV81" s="209">
        <f>SUMIFS(Tab_Dados!$AT$263:$AT$508,Tab_Dados!$C$263:$C$508,AS81)</f>
        <v>0</v>
      </c>
      <c r="AX81" s="207">
        <v>72</v>
      </c>
      <c r="AY81" s="208" t="s">
        <v>349</v>
      </c>
      <c r="AZ81" s="216">
        <f>SUMIFS(Tab_Dados!$O$263:$O$508,Tab_Dados!$C$263:$C$508,AY81)</f>
        <v>0</v>
      </c>
      <c r="BA81" s="216">
        <f>SUMIFS(Tab_Dados!$AE$263:$AE$508,Tab_Dados!$C$263:$C$508,AY81)</f>
        <v>0</v>
      </c>
      <c r="BB81" s="209">
        <f>SUMIFS(Tab_Dados!$AU$263:$AU$508,Tab_Dados!$C$263:$C$508,AY81)</f>
        <v>0</v>
      </c>
      <c r="BD81" s="207">
        <v>72</v>
      </c>
      <c r="BE81" s="208" t="s">
        <v>14</v>
      </c>
      <c r="BF81" s="216">
        <f>SUMIFS(Tab_Dados!$P$263:$P$508,Tab_Dados!$C$263:$C$508,BE81)</f>
        <v>0</v>
      </c>
      <c r="BG81" s="216">
        <f>SUMIFS(Tab_Dados!$AF$263:$AF$508,Tab_Dados!$C$263:$C$508,BE81)</f>
        <v>0</v>
      </c>
      <c r="BH81" s="209">
        <f>SUMIFS(Tab_Dados!$AV$263:$AV$508,Tab_Dados!$C$263:$C$508,BE81)</f>
        <v>0</v>
      </c>
      <c r="BJ81" s="207">
        <v>72</v>
      </c>
      <c r="BK81" s="208" t="s">
        <v>340</v>
      </c>
      <c r="BL81" s="216">
        <f>SUMIFS(Tab_Dados!$R$263:$R$508,Tab_Dados!$C$263:$C$508,BK81)</f>
        <v>0</v>
      </c>
      <c r="BM81" s="216">
        <f>SUMIFS(Tab_Dados!$AH$263:$AH$508,Tab_Dados!$C$263:$C$508,BK81)</f>
        <v>0</v>
      </c>
      <c r="BN81" s="209">
        <f>SUMIFS(Tab_Dados!$AX$263:$AX$508,Tab_Dados!$C$263:$C$508,BK81)</f>
        <v>0</v>
      </c>
      <c r="BP81" s="207">
        <v>72</v>
      </c>
      <c r="BQ81" s="208" t="s">
        <v>332</v>
      </c>
      <c r="BR81" s="216">
        <f>SUMIFS(Tab_Dados!$S$263:$S$508,Tab_Dados!$C$263:$C$508,BQ81)</f>
        <v>0</v>
      </c>
      <c r="BS81" s="216">
        <f>SUMIFS(Tab_Dados!$AI$263:$AI$508,Tab_Dados!$C$263:$C$508,BQ81)</f>
        <v>0</v>
      </c>
      <c r="BT81" s="209">
        <f>SUMIFS(Tab_Dados!$AY$263:$AY$508,Tab_Dados!$C$263:$C$508,BQ81)</f>
        <v>0</v>
      </c>
      <c r="BV81" s="207">
        <v>72</v>
      </c>
      <c r="BW81" s="208" t="s">
        <v>343</v>
      </c>
      <c r="BX81" s="216">
        <f>SUMIFS(Tab_Dados!$T$263:$T$508,Tab_Dados!$C$263:$C$508,BW81)</f>
        <v>0</v>
      </c>
      <c r="BY81" s="216">
        <f>SUMIFS(Tab_Dados!$AJ$263:$AJ$508,Tab_Dados!$C$263:$C$508,BW81)</f>
        <v>0</v>
      </c>
      <c r="BZ81" s="209">
        <f>SUMIFS(Tab_Dados!$AZ$263:$AZ$508,Tab_Dados!$C$263:$C$508,BW81)</f>
        <v>0</v>
      </c>
      <c r="CB81" s="207">
        <v>72</v>
      </c>
      <c r="CC81" s="208" t="s">
        <v>352</v>
      </c>
      <c r="CD81" s="208"/>
      <c r="CE81" s="208"/>
      <c r="CF81" s="209"/>
    </row>
    <row r="82" spans="1:84" x14ac:dyDescent="0.2">
      <c r="A82" s="214"/>
      <c r="B82" s="207">
        <v>73</v>
      </c>
      <c r="C82" s="208" t="s">
        <v>353</v>
      </c>
      <c r="D82" s="216">
        <f>SUMIFS(Tab_Dados!$E$263:$E$508,Tab_Dados!$C$263:$C$508,C82)</f>
        <v>0</v>
      </c>
      <c r="E82" s="216">
        <f>SUMIFS(Tab_Dados!$U$263:$U$508,Tab_Dados!$C$263:$C$508,C82)</f>
        <v>0</v>
      </c>
      <c r="F82" s="209">
        <f>SUMIFS(Tab_Dados!$AK$263:$AK$508,Tab_Dados!$C$263:$C$508,C82)</f>
        <v>0</v>
      </c>
      <c r="G82" s="203"/>
      <c r="H82" s="207">
        <v>73</v>
      </c>
      <c r="I82" s="208" t="s">
        <v>375</v>
      </c>
      <c r="J82" s="216">
        <f>SUMIFS(Tab_Dados!$F$263:$F$508,Tab_Dados!$C$263:$C$508,I82)</f>
        <v>12</v>
      </c>
      <c r="K82" s="216">
        <f>SUMIFS(Tab_Dados!$V$263:$V$508,Tab_Dados!$C$263:$C$508,I82)</f>
        <v>12</v>
      </c>
      <c r="L82" s="209">
        <f>SUMIFS(Tab_Dados!$AL$263:$AL$508,Tab_Dados!$C$263:$C$508,I82)</f>
        <v>230</v>
      </c>
      <c r="N82" s="207">
        <v>73</v>
      </c>
      <c r="O82" s="208" t="s">
        <v>321</v>
      </c>
      <c r="P82" s="216">
        <f>SUMIFS(Tab_Dados!$H$263:$H$508,Tab_Dados!$C$263:$C$508,O82)</f>
        <v>0</v>
      </c>
      <c r="Q82" s="216">
        <f>SUMIFS(Tab_Dados!$X$263:$X$508,Tab_Dados!$C$263:$C$508,O82)</f>
        <v>0</v>
      </c>
      <c r="R82" s="209">
        <f>SUMIFS(Tab_Dados!$AN$263:$AN$508,Tab_Dados!$C$263:$C$508,O82)</f>
        <v>0</v>
      </c>
      <c r="T82" s="207">
        <v>73</v>
      </c>
      <c r="U82" s="208" t="s">
        <v>323</v>
      </c>
      <c r="V82" s="216">
        <f>SUMIFS(Tab_Dados!$I$263:$I$508,Tab_Dados!$C$263:$C$508,U82)</f>
        <v>0</v>
      </c>
      <c r="W82" s="216">
        <f>SUMIFS(Tab_Dados!$Y$263:$Y$508,Tab_Dados!$C$263:$C$508,U82)</f>
        <v>0</v>
      </c>
      <c r="X82" s="209">
        <f>SUMIFS(Tab_Dados!$AO$263:$AO$508,Tab_Dados!$C$263:$C$508,U82)</f>
        <v>0</v>
      </c>
      <c r="Z82" s="207">
        <v>73</v>
      </c>
      <c r="AA82" s="208" t="s">
        <v>349</v>
      </c>
      <c r="AB82" s="216">
        <f>SUMIFS(Tab_Dados!$K$263:$K$508,Tab_Dados!$C$263:$C$508,AA82)</f>
        <v>0</v>
      </c>
      <c r="AC82" s="216">
        <f>SUMIFS(Tab_Dados!$AA$263:$AA$508,Tab_Dados!$C$263:$C$508,AA82)</f>
        <v>0</v>
      </c>
      <c r="AD82" s="209">
        <f>SUMIFS(Tab_Dados!$AQ$263:$AQ$508,Tab_Dados!$C$263:$C$508,AA82)</f>
        <v>0</v>
      </c>
      <c r="AF82" s="207">
        <v>73</v>
      </c>
      <c r="AG82" s="208" t="s">
        <v>297</v>
      </c>
      <c r="AH82" s="216">
        <f>SUMIFS(Tab_Dados!$L$263:$L$508,Tab_Dados!$C$263:$C$508,AG82)</f>
        <v>0</v>
      </c>
      <c r="AI82" s="216">
        <f>SUMIFS(Tab_Dados!$AB$263:$AB$508,Tab_Dados!$C$263:$C$508,AG82)</f>
        <v>0</v>
      </c>
      <c r="AJ82" s="209">
        <f>SUMIFS(Tab_Dados!$AR$263:$AR$508,Tab_Dados!$C$263:$C$508,AG82)</f>
        <v>0</v>
      </c>
      <c r="AL82" s="207">
        <v>73</v>
      </c>
      <c r="AM82" s="208" t="s">
        <v>342</v>
      </c>
      <c r="AN82" s="216">
        <f>SUMIFS(Tab_Dados!$M$263:$M$508,Tab_Dados!$C$263:$C$508,AM82)</f>
        <v>0</v>
      </c>
      <c r="AO82" s="216">
        <f>SUMIFS(Tab_Dados!$AC$263:$AC$508,Tab_Dados!$C$263:$C$508,AM82)</f>
        <v>0</v>
      </c>
      <c r="AP82" s="209">
        <f>SUMIFS(Tab_Dados!$AS$263:$AS$508,Tab_Dados!$C$263:$C$508,AM82)</f>
        <v>0</v>
      </c>
      <c r="AR82" s="207">
        <v>73</v>
      </c>
      <c r="AS82" s="208" t="s">
        <v>350</v>
      </c>
      <c r="AT82" s="216">
        <f>SUMIFS(Tab_Dados!$N$263:$N$508,Tab_Dados!$C$263:$C$508,AS82)</f>
        <v>0</v>
      </c>
      <c r="AU82" s="216">
        <f>SUMIFS(Tab_Dados!$AD$263:$AD$508,Tab_Dados!$C$263:$C$508,AS82)</f>
        <v>0</v>
      </c>
      <c r="AV82" s="209">
        <f>SUMIFS(Tab_Dados!$AT$263:$AT$508,Tab_Dados!$C$263:$C$508,AS82)</f>
        <v>0</v>
      </c>
      <c r="AX82" s="207">
        <v>73</v>
      </c>
      <c r="AY82" s="208" t="s">
        <v>350</v>
      </c>
      <c r="AZ82" s="216">
        <f>SUMIFS(Tab_Dados!$O$263:$O$508,Tab_Dados!$C$263:$C$508,AY82)</f>
        <v>0</v>
      </c>
      <c r="BA82" s="216">
        <f>SUMIFS(Tab_Dados!$AE$263:$AE$508,Tab_Dados!$C$263:$C$508,AY82)</f>
        <v>0</v>
      </c>
      <c r="BB82" s="209">
        <f>SUMIFS(Tab_Dados!$AU$263:$AU$508,Tab_Dados!$C$263:$C$508,AY82)</f>
        <v>0</v>
      </c>
      <c r="BD82" s="207">
        <v>73</v>
      </c>
      <c r="BE82" s="208" t="s">
        <v>346</v>
      </c>
      <c r="BF82" s="216">
        <f>SUMIFS(Tab_Dados!$P$263:$P$508,Tab_Dados!$C$263:$C$508,BE82)</f>
        <v>0</v>
      </c>
      <c r="BG82" s="216">
        <f>SUMIFS(Tab_Dados!$AF$263:$AF$508,Tab_Dados!$C$263:$C$508,BE82)</f>
        <v>0</v>
      </c>
      <c r="BH82" s="209">
        <f>SUMIFS(Tab_Dados!$AV$263:$AV$508,Tab_Dados!$C$263:$C$508,BE82)</f>
        <v>0</v>
      </c>
      <c r="BJ82" s="207">
        <v>73</v>
      </c>
      <c r="BK82" s="208" t="s">
        <v>341</v>
      </c>
      <c r="BL82" s="216">
        <f>SUMIFS(Tab_Dados!$R$263:$R$508,Tab_Dados!$C$263:$C$508,BK82)</f>
        <v>0</v>
      </c>
      <c r="BM82" s="216">
        <f>SUMIFS(Tab_Dados!$AH$263:$AH$508,Tab_Dados!$C$263:$C$508,BK82)</f>
        <v>0</v>
      </c>
      <c r="BN82" s="209">
        <f>SUMIFS(Tab_Dados!$AX$263:$AX$508,Tab_Dados!$C$263:$C$508,BK82)</f>
        <v>0</v>
      </c>
      <c r="BP82" s="207">
        <v>73</v>
      </c>
      <c r="BQ82" s="208" t="s">
        <v>333</v>
      </c>
      <c r="BR82" s="216">
        <f>SUMIFS(Tab_Dados!$S$263:$S$508,Tab_Dados!$C$263:$C$508,BQ82)</f>
        <v>0</v>
      </c>
      <c r="BS82" s="216">
        <f>SUMIFS(Tab_Dados!$AI$263:$AI$508,Tab_Dados!$C$263:$C$508,BQ82)</f>
        <v>0</v>
      </c>
      <c r="BT82" s="209">
        <f>SUMIFS(Tab_Dados!$AY$263:$AY$508,Tab_Dados!$C$263:$C$508,BQ82)</f>
        <v>0</v>
      </c>
      <c r="BV82" s="207">
        <v>73</v>
      </c>
      <c r="BW82" s="208" t="s">
        <v>344</v>
      </c>
      <c r="BX82" s="216">
        <f>SUMIFS(Tab_Dados!$T$263:$T$508,Tab_Dados!$C$263:$C$508,BW82)</f>
        <v>0</v>
      </c>
      <c r="BY82" s="216">
        <f>SUMIFS(Tab_Dados!$AJ$263:$AJ$508,Tab_Dados!$C$263:$C$508,BW82)</f>
        <v>0</v>
      </c>
      <c r="BZ82" s="209">
        <f>SUMIFS(Tab_Dados!$AZ$263:$AZ$508,Tab_Dados!$C$263:$C$508,BW82)</f>
        <v>0</v>
      </c>
      <c r="CB82" s="207">
        <v>73</v>
      </c>
      <c r="CC82" s="208" t="s">
        <v>353</v>
      </c>
      <c r="CD82" s="208"/>
      <c r="CE82" s="208"/>
      <c r="CF82" s="209"/>
    </row>
    <row r="83" spans="1:84" x14ac:dyDescent="0.2">
      <c r="A83" s="214"/>
      <c r="B83" s="207">
        <v>74</v>
      </c>
      <c r="C83" s="208" t="s">
        <v>354</v>
      </c>
      <c r="D83" s="216">
        <f>SUMIFS(Tab_Dados!$E$263:$E$508,Tab_Dados!$C$263:$C$508,C83)</f>
        <v>0</v>
      </c>
      <c r="E83" s="216">
        <f>SUMIFS(Tab_Dados!$U$263:$U$508,Tab_Dados!$C$263:$C$508,C83)</f>
        <v>0</v>
      </c>
      <c r="F83" s="209">
        <f>SUMIFS(Tab_Dados!$AK$263:$AK$508,Tab_Dados!$C$263:$C$508,C83)</f>
        <v>0</v>
      </c>
      <c r="G83" s="203"/>
      <c r="H83" s="207">
        <v>74</v>
      </c>
      <c r="I83" s="208" t="s">
        <v>451</v>
      </c>
      <c r="J83" s="216">
        <f>SUMIFS(Tab_Dados!$F$263:$F$508,Tab_Dados!$C$263:$C$508,I83)</f>
        <v>28</v>
      </c>
      <c r="K83" s="216">
        <f>SUMIFS(Tab_Dados!$V$263:$V$508,Tab_Dados!$C$263:$C$508,I83)</f>
        <v>28</v>
      </c>
      <c r="L83" s="209">
        <f>SUMIFS(Tab_Dados!$AL$263:$AL$508,Tab_Dados!$C$263:$C$508,I83)</f>
        <v>230</v>
      </c>
      <c r="N83" s="207">
        <v>74</v>
      </c>
      <c r="O83" s="208" t="s">
        <v>322</v>
      </c>
      <c r="P83" s="216">
        <f>SUMIFS(Tab_Dados!$H$263:$H$508,Tab_Dados!$C$263:$C$508,O83)</f>
        <v>0</v>
      </c>
      <c r="Q83" s="216">
        <f>SUMIFS(Tab_Dados!$X$263:$X$508,Tab_Dados!$C$263:$C$508,O83)</f>
        <v>0</v>
      </c>
      <c r="R83" s="209">
        <f>SUMIFS(Tab_Dados!$AN$263:$AN$508,Tab_Dados!$C$263:$C$508,O83)</f>
        <v>0</v>
      </c>
      <c r="T83" s="207">
        <v>74</v>
      </c>
      <c r="U83" s="208" t="s">
        <v>324</v>
      </c>
      <c r="V83" s="216">
        <f>SUMIFS(Tab_Dados!$I$263:$I$508,Tab_Dados!$C$263:$C$508,U83)</f>
        <v>0</v>
      </c>
      <c r="W83" s="216">
        <f>SUMIFS(Tab_Dados!$Y$263:$Y$508,Tab_Dados!$C$263:$C$508,U83)</f>
        <v>0</v>
      </c>
      <c r="X83" s="209">
        <f>SUMIFS(Tab_Dados!$AO$263:$AO$508,Tab_Dados!$C$263:$C$508,U83)</f>
        <v>0</v>
      </c>
      <c r="Z83" s="207">
        <v>74</v>
      </c>
      <c r="AA83" s="208" t="s">
        <v>350</v>
      </c>
      <c r="AB83" s="216">
        <f>SUMIFS(Tab_Dados!$K$263:$K$508,Tab_Dados!$C$263:$C$508,AA83)</f>
        <v>0</v>
      </c>
      <c r="AC83" s="216">
        <f>SUMIFS(Tab_Dados!$AA$263:$AA$508,Tab_Dados!$C$263:$C$508,AA83)</f>
        <v>0</v>
      </c>
      <c r="AD83" s="209">
        <f>SUMIFS(Tab_Dados!$AQ$263:$AQ$508,Tab_Dados!$C$263:$C$508,AA83)</f>
        <v>0</v>
      </c>
      <c r="AF83" s="207">
        <v>74</v>
      </c>
      <c r="AG83" s="208" t="s">
        <v>298</v>
      </c>
      <c r="AH83" s="216">
        <f>SUMIFS(Tab_Dados!$L$263:$L$508,Tab_Dados!$C$263:$C$508,AG83)</f>
        <v>0</v>
      </c>
      <c r="AI83" s="216">
        <f>SUMIFS(Tab_Dados!$AB$263:$AB$508,Tab_Dados!$C$263:$C$508,AG83)</f>
        <v>0</v>
      </c>
      <c r="AJ83" s="209">
        <f>SUMIFS(Tab_Dados!$AR$263:$AR$508,Tab_Dados!$C$263:$C$508,AG83)</f>
        <v>0</v>
      </c>
      <c r="AL83" s="207">
        <v>74</v>
      </c>
      <c r="AM83" s="208" t="s">
        <v>343</v>
      </c>
      <c r="AN83" s="216">
        <f>SUMIFS(Tab_Dados!$M$263:$M$508,Tab_Dados!$C$263:$C$508,AM83)</f>
        <v>0</v>
      </c>
      <c r="AO83" s="216">
        <f>SUMIFS(Tab_Dados!$AC$263:$AC$508,Tab_Dados!$C$263:$C$508,AM83)</f>
        <v>0</v>
      </c>
      <c r="AP83" s="209">
        <f>SUMIFS(Tab_Dados!$AS$263:$AS$508,Tab_Dados!$C$263:$C$508,AM83)</f>
        <v>0</v>
      </c>
      <c r="AR83" s="207">
        <v>74</v>
      </c>
      <c r="AS83" s="208" t="s">
        <v>351</v>
      </c>
      <c r="AT83" s="216">
        <f>SUMIFS(Tab_Dados!$N$263:$N$508,Tab_Dados!$C$263:$C$508,AS83)</f>
        <v>0</v>
      </c>
      <c r="AU83" s="216">
        <f>SUMIFS(Tab_Dados!$AD$263:$AD$508,Tab_Dados!$C$263:$C$508,AS83)</f>
        <v>0</v>
      </c>
      <c r="AV83" s="209">
        <f>SUMIFS(Tab_Dados!$AT$263:$AT$508,Tab_Dados!$C$263:$C$508,AS83)</f>
        <v>0</v>
      </c>
      <c r="AX83" s="207">
        <v>74</v>
      </c>
      <c r="AY83" s="208" t="s">
        <v>351</v>
      </c>
      <c r="AZ83" s="216">
        <f>SUMIFS(Tab_Dados!$O$263:$O$508,Tab_Dados!$C$263:$C$508,AY83)</f>
        <v>0</v>
      </c>
      <c r="BA83" s="216">
        <f>SUMIFS(Tab_Dados!$AE$263:$AE$508,Tab_Dados!$C$263:$C$508,AY83)</f>
        <v>0</v>
      </c>
      <c r="BB83" s="209">
        <f>SUMIFS(Tab_Dados!$AU$263:$AU$508,Tab_Dados!$C$263:$C$508,AY83)</f>
        <v>0</v>
      </c>
      <c r="BD83" s="207">
        <v>74</v>
      </c>
      <c r="BE83" s="208" t="s">
        <v>347</v>
      </c>
      <c r="BF83" s="216">
        <f>SUMIFS(Tab_Dados!$P$263:$P$508,Tab_Dados!$C$263:$C$508,BE83)</f>
        <v>0</v>
      </c>
      <c r="BG83" s="216">
        <f>SUMIFS(Tab_Dados!$AF$263:$AF$508,Tab_Dados!$C$263:$C$508,BE83)</f>
        <v>0</v>
      </c>
      <c r="BH83" s="209">
        <f>SUMIFS(Tab_Dados!$AV$263:$AV$508,Tab_Dados!$C$263:$C$508,BE83)</f>
        <v>0</v>
      </c>
      <c r="BJ83" s="207">
        <v>74</v>
      </c>
      <c r="BK83" s="208" t="s">
        <v>23</v>
      </c>
      <c r="BL83" s="216">
        <f>SUMIFS(Tab_Dados!$R$263:$R$508,Tab_Dados!$C$263:$C$508,BK83)</f>
        <v>0</v>
      </c>
      <c r="BM83" s="216">
        <f>SUMIFS(Tab_Dados!$AH$263:$AH$508,Tab_Dados!$C$263:$C$508,BK83)</f>
        <v>0</v>
      </c>
      <c r="BN83" s="209">
        <f>SUMIFS(Tab_Dados!$AX$263:$AX$508,Tab_Dados!$C$263:$C$508,BK83)</f>
        <v>0</v>
      </c>
      <c r="BP83" s="207">
        <v>74</v>
      </c>
      <c r="BQ83" s="208" t="s">
        <v>334</v>
      </c>
      <c r="BR83" s="216">
        <f>SUMIFS(Tab_Dados!$S$263:$S$508,Tab_Dados!$C$263:$C$508,BQ83)</f>
        <v>0</v>
      </c>
      <c r="BS83" s="216">
        <f>SUMIFS(Tab_Dados!$AI$263:$AI$508,Tab_Dados!$C$263:$C$508,BQ83)</f>
        <v>0</v>
      </c>
      <c r="BT83" s="209">
        <f>SUMIFS(Tab_Dados!$AY$263:$AY$508,Tab_Dados!$C$263:$C$508,BQ83)</f>
        <v>0</v>
      </c>
      <c r="BV83" s="207">
        <v>74</v>
      </c>
      <c r="BW83" s="208" t="s">
        <v>345</v>
      </c>
      <c r="BX83" s="216">
        <f>SUMIFS(Tab_Dados!$T$263:$T$508,Tab_Dados!$C$263:$C$508,BW83)</f>
        <v>0</v>
      </c>
      <c r="BY83" s="216">
        <f>SUMIFS(Tab_Dados!$AJ$263:$AJ$508,Tab_Dados!$C$263:$C$508,BW83)</f>
        <v>0</v>
      </c>
      <c r="BZ83" s="209">
        <f>SUMIFS(Tab_Dados!$AZ$263:$AZ$508,Tab_Dados!$C$263:$C$508,BW83)</f>
        <v>0</v>
      </c>
      <c r="CB83" s="207">
        <v>74</v>
      </c>
      <c r="CC83" s="208" t="s">
        <v>354</v>
      </c>
      <c r="CD83" s="208"/>
      <c r="CE83" s="208"/>
      <c r="CF83" s="209"/>
    </row>
    <row r="84" spans="1:84" x14ac:dyDescent="0.2">
      <c r="A84" s="214"/>
      <c r="B84" s="207">
        <v>75</v>
      </c>
      <c r="C84" s="208" t="s">
        <v>355</v>
      </c>
      <c r="D84" s="216">
        <f>SUMIFS(Tab_Dados!$E$263:$E$508,Tab_Dados!$C$263:$C$508,C84)</f>
        <v>0</v>
      </c>
      <c r="E84" s="216">
        <f>SUMIFS(Tab_Dados!$U$263:$U$508,Tab_Dados!$C$263:$C$508,C84)</f>
        <v>0</v>
      </c>
      <c r="F84" s="209">
        <f>SUMIFS(Tab_Dados!$AK$263:$AK$508,Tab_Dados!$C$263:$C$508,C84)</f>
        <v>0</v>
      </c>
      <c r="G84" s="203"/>
      <c r="H84" s="207">
        <v>75</v>
      </c>
      <c r="I84" s="208" t="s">
        <v>296</v>
      </c>
      <c r="J84" s="216">
        <f>SUMIFS(Tab_Dados!$F$263:$F$508,Tab_Dados!$C$263:$C$508,I84)</f>
        <v>24</v>
      </c>
      <c r="K84" s="216">
        <f>SUMIFS(Tab_Dados!$V$263:$V$508,Tab_Dados!$C$263:$C$508,I84)</f>
        <v>24</v>
      </c>
      <c r="L84" s="209">
        <f>SUMIFS(Tab_Dados!$AL$263:$AL$508,Tab_Dados!$C$263:$C$508,I84)</f>
        <v>216</v>
      </c>
      <c r="N84" s="207">
        <v>75</v>
      </c>
      <c r="O84" s="208" t="s">
        <v>323</v>
      </c>
      <c r="P84" s="216">
        <f>SUMIFS(Tab_Dados!$H$263:$H$508,Tab_Dados!$C$263:$C$508,O84)</f>
        <v>0</v>
      </c>
      <c r="Q84" s="216">
        <f>SUMIFS(Tab_Dados!$X$263:$X$508,Tab_Dados!$C$263:$C$508,O84)</f>
        <v>0</v>
      </c>
      <c r="R84" s="209">
        <f>SUMIFS(Tab_Dados!$AN$263:$AN$508,Tab_Dados!$C$263:$C$508,O84)</f>
        <v>0</v>
      </c>
      <c r="T84" s="207">
        <v>75</v>
      </c>
      <c r="U84" s="208" t="s">
        <v>325</v>
      </c>
      <c r="V84" s="216">
        <f>SUMIFS(Tab_Dados!$I$263:$I$508,Tab_Dados!$C$263:$C$508,U84)</f>
        <v>0</v>
      </c>
      <c r="W84" s="216">
        <f>SUMIFS(Tab_Dados!$Y$263:$Y$508,Tab_Dados!$C$263:$C$508,U84)</f>
        <v>0</v>
      </c>
      <c r="X84" s="209">
        <f>SUMIFS(Tab_Dados!$AO$263:$AO$508,Tab_Dados!$C$263:$C$508,U84)</f>
        <v>0</v>
      </c>
      <c r="Z84" s="207">
        <v>75</v>
      </c>
      <c r="AA84" s="208" t="s">
        <v>351</v>
      </c>
      <c r="AB84" s="216">
        <f>SUMIFS(Tab_Dados!$K$263:$K$508,Tab_Dados!$C$263:$C$508,AA84)</f>
        <v>0</v>
      </c>
      <c r="AC84" s="216">
        <f>SUMIFS(Tab_Dados!$AA$263:$AA$508,Tab_Dados!$C$263:$C$508,AA84)</f>
        <v>0</v>
      </c>
      <c r="AD84" s="209">
        <f>SUMIFS(Tab_Dados!$AQ$263:$AQ$508,Tab_Dados!$C$263:$C$508,AA84)</f>
        <v>0</v>
      </c>
      <c r="AF84" s="207">
        <v>75</v>
      </c>
      <c r="AG84" s="208" t="s">
        <v>300</v>
      </c>
      <c r="AH84" s="216">
        <f>SUMIFS(Tab_Dados!$L$263:$L$508,Tab_Dados!$C$263:$C$508,AG84)</f>
        <v>0</v>
      </c>
      <c r="AI84" s="216">
        <f>SUMIFS(Tab_Dados!$AB$263:$AB$508,Tab_Dados!$C$263:$C$508,AG84)</f>
        <v>0</v>
      </c>
      <c r="AJ84" s="209">
        <f>SUMIFS(Tab_Dados!$AR$263:$AR$508,Tab_Dados!$C$263:$C$508,AG84)</f>
        <v>0</v>
      </c>
      <c r="AL84" s="207">
        <v>75</v>
      </c>
      <c r="AM84" s="208" t="s">
        <v>344</v>
      </c>
      <c r="AN84" s="216">
        <f>SUMIFS(Tab_Dados!$M$263:$M$508,Tab_Dados!$C$263:$C$508,AM84)</f>
        <v>0</v>
      </c>
      <c r="AO84" s="216">
        <f>SUMIFS(Tab_Dados!$AC$263:$AC$508,Tab_Dados!$C$263:$C$508,AM84)</f>
        <v>0</v>
      </c>
      <c r="AP84" s="209">
        <f>SUMIFS(Tab_Dados!$AS$263:$AS$508,Tab_Dados!$C$263:$C$508,AM84)</f>
        <v>0</v>
      </c>
      <c r="AR84" s="207">
        <v>75</v>
      </c>
      <c r="AS84" s="208" t="s">
        <v>19</v>
      </c>
      <c r="AT84" s="216">
        <f>SUMIFS(Tab_Dados!$N$263:$N$508,Tab_Dados!$C$263:$C$508,AS84)</f>
        <v>0</v>
      </c>
      <c r="AU84" s="216">
        <f>SUMIFS(Tab_Dados!$AD$263:$AD$508,Tab_Dados!$C$263:$C$508,AS84)</f>
        <v>0</v>
      </c>
      <c r="AV84" s="209">
        <f>SUMIFS(Tab_Dados!$AT$263:$AT$508,Tab_Dados!$C$263:$C$508,AS84)</f>
        <v>0</v>
      </c>
      <c r="AX84" s="207">
        <v>75</v>
      </c>
      <c r="AY84" s="208" t="s">
        <v>19</v>
      </c>
      <c r="AZ84" s="216">
        <f>SUMIFS(Tab_Dados!$O$263:$O$508,Tab_Dados!$C$263:$C$508,AY84)</f>
        <v>0</v>
      </c>
      <c r="BA84" s="216">
        <f>SUMIFS(Tab_Dados!$AE$263:$AE$508,Tab_Dados!$C$263:$C$508,AY84)</f>
        <v>0</v>
      </c>
      <c r="BB84" s="209">
        <f>SUMIFS(Tab_Dados!$AU$263:$AU$508,Tab_Dados!$C$263:$C$508,AY84)</f>
        <v>0</v>
      </c>
      <c r="BD84" s="207">
        <v>75</v>
      </c>
      <c r="BE84" s="208" t="s">
        <v>348</v>
      </c>
      <c r="BF84" s="216">
        <f>SUMIFS(Tab_Dados!$P$263:$P$508,Tab_Dados!$C$263:$C$508,BE84)</f>
        <v>0</v>
      </c>
      <c r="BG84" s="216">
        <f>SUMIFS(Tab_Dados!$AF$263:$AF$508,Tab_Dados!$C$263:$C$508,BE84)</f>
        <v>0</v>
      </c>
      <c r="BH84" s="209">
        <f>SUMIFS(Tab_Dados!$AV$263:$AV$508,Tab_Dados!$C$263:$C$508,BE84)</f>
        <v>0</v>
      </c>
      <c r="BJ84" s="207">
        <v>75</v>
      </c>
      <c r="BK84" s="208" t="s">
        <v>343</v>
      </c>
      <c r="BL84" s="216">
        <f>SUMIFS(Tab_Dados!$R$263:$R$508,Tab_Dados!$C$263:$C$508,BK84)</f>
        <v>0</v>
      </c>
      <c r="BM84" s="216">
        <f>SUMIFS(Tab_Dados!$AH$263:$AH$508,Tab_Dados!$C$263:$C$508,BK84)</f>
        <v>0</v>
      </c>
      <c r="BN84" s="209">
        <f>SUMIFS(Tab_Dados!$AX$263:$AX$508,Tab_Dados!$C$263:$C$508,BK84)</f>
        <v>0</v>
      </c>
      <c r="BP84" s="207">
        <v>75</v>
      </c>
      <c r="BQ84" s="208" t="s">
        <v>335</v>
      </c>
      <c r="BR84" s="216">
        <f>SUMIFS(Tab_Dados!$S$263:$S$508,Tab_Dados!$C$263:$C$508,BQ84)</f>
        <v>0</v>
      </c>
      <c r="BS84" s="216">
        <f>SUMIFS(Tab_Dados!$AI$263:$AI$508,Tab_Dados!$C$263:$C$508,BQ84)</f>
        <v>0</v>
      </c>
      <c r="BT84" s="209">
        <f>SUMIFS(Tab_Dados!$AY$263:$AY$508,Tab_Dados!$C$263:$C$508,BQ84)</f>
        <v>0</v>
      </c>
      <c r="BV84" s="207">
        <v>75</v>
      </c>
      <c r="BW84" s="208" t="s">
        <v>14</v>
      </c>
      <c r="BX84" s="216">
        <f>SUMIFS(Tab_Dados!$T$263:$T$508,Tab_Dados!$C$263:$C$508,BW84)</f>
        <v>0</v>
      </c>
      <c r="BY84" s="216">
        <f>SUMIFS(Tab_Dados!$AJ$263:$AJ$508,Tab_Dados!$C$263:$C$508,BW84)</f>
        <v>0</v>
      </c>
      <c r="BZ84" s="209">
        <f>SUMIFS(Tab_Dados!$AZ$263:$AZ$508,Tab_Dados!$C$263:$C$508,BW84)</f>
        <v>0</v>
      </c>
      <c r="CB84" s="207">
        <v>75</v>
      </c>
      <c r="CC84" s="208" t="s">
        <v>355</v>
      </c>
      <c r="CD84" s="208"/>
      <c r="CE84" s="208"/>
      <c r="CF84" s="209"/>
    </row>
    <row r="85" spans="1:84" x14ac:dyDescent="0.2">
      <c r="A85" s="214"/>
      <c r="B85" s="207">
        <v>76</v>
      </c>
      <c r="C85" s="208" t="s">
        <v>356</v>
      </c>
      <c r="D85" s="216">
        <f>SUMIFS(Tab_Dados!$E$263:$E$508,Tab_Dados!$C$263:$C$508,C85)</f>
        <v>0</v>
      </c>
      <c r="E85" s="216">
        <f>SUMIFS(Tab_Dados!$U$263:$U$508,Tab_Dados!$C$263:$C$508,C85)</f>
        <v>0</v>
      </c>
      <c r="F85" s="209">
        <f>SUMIFS(Tab_Dados!$AK$263:$AK$508,Tab_Dados!$C$263:$C$508,C85)</f>
        <v>0</v>
      </c>
      <c r="G85" s="203"/>
      <c r="H85" s="207">
        <v>76</v>
      </c>
      <c r="I85" s="208" t="s">
        <v>386</v>
      </c>
      <c r="J85" s="216">
        <f>SUMIFS(Tab_Dados!$F$263:$F$508,Tab_Dados!$C$263:$C$508,I85)</f>
        <v>24</v>
      </c>
      <c r="K85" s="216">
        <f>SUMIFS(Tab_Dados!$V$263:$V$508,Tab_Dados!$C$263:$C$508,I85)</f>
        <v>24</v>
      </c>
      <c r="L85" s="209">
        <f>SUMIFS(Tab_Dados!$AL$263:$AL$508,Tab_Dados!$C$263:$C$508,I85)</f>
        <v>210</v>
      </c>
      <c r="N85" s="207">
        <v>76</v>
      </c>
      <c r="O85" s="208" t="s">
        <v>324</v>
      </c>
      <c r="P85" s="216">
        <f>SUMIFS(Tab_Dados!$H$263:$H$508,Tab_Dados!$C$263:$C$508,O85)</f>
        <v>0</v>
      </c>
      <c r="Q85" s="216">
        <f>SUMIFS(Tab_Dados!$X$263:$X$508,Tab_Dados!$C$263:$C$508,O85)</f>
        <v>0</v>
      </c>
      <c r="R85" s="209">
        <f>SUMIFS(Tab_Dados!$AN$263:$AN$508,Tab_Dados!$C$263:$C$508,O85)</f>
        <v>0</v>
      </c>
      <c r="T85" s="207">
        <v>76</v>
      </c>
      <c r="U85" s="208" t="s">
        <v>326</v>
      </c>
      <c r="V85" s="216">
        <f>SUMIFS(Tab_Dados!$I$263:$I$508,Tab_Dados!$C$263:$C$508,U85)</f>
        <v>0</v>
      </c>
      <c r="W85" s="216">
        <f>SUMIFS(Tab_Dados!$Y$263:$Y$508,Tab_Dados!$C$263:$C$508,U85)</f>
        <v>0</v>
      </c>
      <c r="X85" s="209">
        <f>SUMIFS(Tab_Dados!$AO$263:$AO$508,Tab_Dados!$C$263:$C$508,U85)</f>
        <v>0</v>
      </c>
      <c r="Z85" s="207">
        <v>76</v>
      </c>
      <c r="AA85" s="208" t="s">
        <v>19</v>
      </c>
      <c r="AB85" s="216">
        <f>SUMIFS(Tab_Dados!$K$263:$K$508,Tab_Dados!$C$263:$C$508,AA85)</f>
        <v>0</v>
      </c>
      <c r="AC85" s="216">
        <f>SUMIFS(Tab_Dados!$AA$263:$AA$508,Tab_Dados!$C$263:$C$508,AA85)</f>
        <v>0</v>
      </c>
      <c r="AD85" s="209">
        <f>SUMIFS(Tab_Dados!$AQ$263:$AQ$508,Tab_Dados!$C$263:$C$508,AA85)</f>
        <v>0</v>
      </c>
      <c r="AF85" s="207">
        <v>76</v>
      </c>
      <c r="AG85" s="208" t="s">
        <v>301</v>
      </c>
      <c r="AH85" s="216">
        <f>SUMIFS(Tab_Dados!$L$263:$L$508,Tab_Dados!$C$263:$C$508,AG85)</f>
        <v>0</v>
      </c>
      <c r="AI85" s="216">
        <f>SUMIFS(Tab_Dados!$AB$263:$AB$508,Tab_Dados!$C$263:$C$508,AG85)</f>
        <v>0</v>
      </c>
      <c r="AJ85" s="209">
        <f>SUMIFS(Tab_Dados!$AR$263:$AR$508,Tab_Dados!$C$263:$C$508,AG85)</f>
        <v>0</v>
      </c>
      <c r="AL85" s="207">
        <v>76</v>
      </c>
      <c r="AM85" s="208" t="s">
        <v>345</v>
      </c>
      <c r="AN85" s="216">
        <f>SUMIFS(Tab_Dados!$M$263:$M$508,Tab_Dados!$C$263:$C$508,AM85)</f>
        <v>0</v>
      </c>
      <c r="AO85" s="216">
        <f>SUMIFS(Tab_Dados!$AC$263:$AC$508,Tab_Dados!$C$263:$C$508,AM85)</f>
        <v>0</v>
      </c>
      <c r="AP85" s="209">
        <f>SUMIFS(Tab_Dados!$AS$263:$AS$508,Tab_Dados!$C$263:$C$508,AM85)</f>
        <v>0</v>
      </c>
      <c r="AR85" s="207">
        <v>76</v>
      </c>
      <c r="AS85" s="208" t="s">
        <v>352</v>
      </c>
      <c r="AT85" s="216">
        <f>SUMIFS(Tab_Dados!$N$263:$N$508,Tab_Dados!$C$263:$C$508,AS85)</f>
        <v>0</v>
      </c>
      <c r="AU85" s="216">
        <f>SUMIFS(Tab_Dados!$AD$263:$AD$508,Tab_Dados!$C$263:$C$508,AS85)</f>
        <v>0</v>
      </c>
      <c r="AV85" s="209">
        <f>SUMIFS(Tab_Dados!$AT$263:$AT$508,Tab_Dados!$C$263:$C$508,AS85)</f>
        <v>0</v>
      </c>
      <c r="AX85" s="207">
        <v>76</v>
      </c>
      <c r="AY85" s="208" t="s">
        <v>352</v>
      </c>
      <c r="AZ85" s="216">
        <f>SUMIFS(Tab_Dados!$O$263:$O$508,Tab_Dados!$C$263:$C$508,AY85)</f>
        <v>0</v>
      </c>
      <c r="BA85" s="216">
        <f>SUMIFS(Tab_Dados!$AE$263:$AE$508,Tab_Dados!$C$263:$C$508,AY85)</f>
        <v>0</v>
      </c>
      <c r="BB85" s="209">
        <f>SUMIFS(Tab_Dados!$AU$263:$AU$508,Tab_Dados!$C$263:$C$508,AY85)</f>
        <v>0</v>
      </c>
      <c r="BD85" s="207">
        <v>76</v>
      </c>
      <c r="BE85" s="208" t="s">
        <v>349</v>
      </c>
      <c r="BF85" s="216">
        <f>SUMIFS(Tab_Dados!$P$263:$P$508,Tab_Dados!$C$263:$C$508,BE85)</f>
        <v>0</v>
      </c>
      <c r="BG85" s="216">
        <f>SUMIFS(Tab_Dados!$AF$263:$AF$508,Tab_Dados!$C$263:$C$508,BE85)</f>
        <v>0</v>
      </c>
      <c r="BH85" s="209">
        <f>SUMIFS(Tab_Dados!$AV$263:$AV$508,Tab_Dados!$C$263:$C$508,BE85)</f>
        <v>0</v>
      </c>
      <c r="BJ85" s="207">
        <v>76</v>
      </c>
      <c r="BK85" s="208" t="s">
        <v>344</v>
      </c>
      <c r="BL85" s="216">
        <f>SUMIFS(Tab_Dados!$R$263:$R$508,Tab_Dados!$C$263:$C$508,BK85)</f>
        <v>0</v>
      </c>
      <c r="BM85" s="216">
        <f>SUMIFS(Tab_Dados!$AH$263:$AH$508,Tab_Dados!$C$263:$C$508,BK85)</f>
        <v>0</v>
      </c>
      <c r="BN85" s="209">
        <f>SUMIFS(Tab_Dados!$AX$263:$AX$508,Tab_Dados!$C$263:$C$508,BK85)</f>
        <v>0</v>
      </c>
      <c r="BP85" s="207">
        <v>76</v>
      </c>
      <c r="BQ85" s="208" t="s">
        <v>336</v>
      </c>
      <c r="BR85" s="216">
        <f>SUMIFS(Tab_Dados!$S$263:$S$508,Tab_Dados!$C$263:$C$508,BQ85)</f>
        <v>0</v>
      </c>
      <c r="BS85" s="216">
        <f>SUMIFS(Tab_Dados!$AI$263:$AI$508,Tab_Dados!$C$263:$C$508,BQ85)</f>
        <v>0</v>
      </c>
      <c r="BT85" s="209">
        <f>SUMIFS(Tab_Dados!$AY$263:$AY$508,Tab_Dados!$C$263:$C$508,BQ85)</f>
        <v>0</v>
      </c>
      <c r="BV85" s="207">
        <v>76</v>
      </c>
      <c r="BW85" s="208" t="s">
        <v>346</v>
      </c>
      <c r="BX85" s="216">
        <f>SUMIFS(Tab_Dados!$T$263:$T$508,Tab_Dados!$C$263:$C$508,BW85)</f>
        <v>0</v>
      </c>
      <c r="BY85" s="216">
        <f>SUMIFS(Tab_Dados!$AJ$263:$AJ$508,Tab_Dados!$C$263:$C$508,BW85)</f>
        <v>0</v>
      </c>
      <c r="BZ85" s="209">
        <f>SUMIFS(Tab_Dados!$AZ$263:$AZ$508,Tab_Dados!$C$263:$C$508,BW85)</f>
        <v>0</v>
      </c>
      <c r="CB85" s="207">
        <v>76</v>
      </c>
      <c r="CC85" s="208" t="s">
        <v>356</v>
      </c>
      <c r="CD85" s="208"/>
      <c r="CE85" s="208"/>
      <c r="CF85" s="209"/>
    </row>
    <row r="86" spans="1:84" x14ac:dyDescent="0.2">
      <c r="A86" s="214"/>
      <c r="B86" s="207">
        <v>77</v>
      </c>
      <c r="C86" s="208" t="s">
        <v>357</v>
      </c>
      <c r="D86" s="216">
        <f>SUMIFS(Tab_Dados!$E$263:$E$508,Tab_Dados!$C$263:$C$508,C86)</f>
        <v>0</v>
      </c>
      <c r="E86" s="216">
        <f>SUMIFS(Tab_Dados!$U$263:$U$508,Tab_Dados!$C$263:$C$508,C86)</f>
        <v>0</v>
      </c>
      <c r="F86" s="209">
        <f>SUMIFS(Tab_Dados!$AK$263:$AK$508,Tab_Dados!$C$263:$C$508,C86)</f>
        <v>0</v>
      </c>
      <c r="G86" s="203"/>
      <c r="H86" s="207">
        <v>77</v>
      </c>
      <c r="I86" s="208" t="s">
        <v>285</v>
      </c>
      <c r="J86" s="216">
        <f>SUMIFS(Tab_Dados!$F$263:$F$508,Tab_Dados!$C$263:$C$508,I86)</f>
        <v>20</v>
      </c>
      <c r="K86" s="216">
        <f>SUMIFS(Tab_Dados!$V$263:$V$508,Tab_Dados!$C$263:$C$508,I86)</f>
        <v>20</v>
      </c>
      <c r="L86" s="209">
        <f>SUMIFS(Tab_Dados!$AL$263:$AL$508,Tab_Dados!$C$263:$C$508,I86)</f>
        <v>200</v>
      </c>
      <c r="N86" s="207">
        <v>77</v>
      </c>
      <c r="O86" s="208" t="s">
        <v>326</v>
      </c>
      <c r="P86" s="216">
        <f>SUMIFS(Tab_Dados!$H$263:$H$508,Tab_Dados!$C$263:$C$508,O86)</f>
        <v>0</v>
      </c>
      <c r="Q86" s="216">
        <f>SUMIFS(Tab_Dados!$X$263:$X$508,Tab_Dados!$C$263:$C$508,O86)</f>
        <v>0</v>
      </c>
      <c r="R86" s="209">
        <f>SUMIFS(Tab_Dados!$AN$263:$AN$508,Tab_Dados!$C$263:$C$508,O86)</f>
        <v>0</v>
      </c>
      <c r="T86" s="207">
        <v>77</v>
      </c>
      <c r="U86" s="208" t="s">
        <v>328</v>
      </c>
      <c r="V86" s="216">
        <f>SUMIFS(Tab_Dados!$I$263:$I$508,Tab_Dados!$C$263:$C$508,U86)</f>
        <v>0</v>
      </c>
      <c r="W86" s="216">
        <f>SUMIFS(Tab_Dados!$Y$263:$Y$508,Tab_Dados!$C$263:$C$508,U86)</f>
        <v>0</v>
      </c>
      <c r="X86" s="209">
        <f>SUMIFS(Tab_Dados!$AO$263:$AO$508,Tab_Dados!$C$263:$C$508,U86)</f>
        <v>0</v>
      </c>
      <c r="Z86" s="207">
        <v>77</v>
      </c>
      <c r="AA86" s="208" t="s">
        <v>352</v>
      </c>
      <c r="AB86" s="216">
        <f>SUMIFS(Tab_Dados!$K$263:$K$508,Tab_Dados!$C$263:$C$508,AA86)</f>
        <v>0</v>
      </c>
      <c r="AC86" s="216">
        <f>SUMIFS(Tab_Dados!$AA$263:$AA$508,Tab_Dados!$C$263:$C$508,AA86)</f>
        <v>0</v>
      </c>
      <c r="AD86" s="209">
        <f>SUMIFS(Tab_Dados!$AQ$263:$AQ$508,Tab_Dados!$C$263:$C$508,AA86)</f>
        <v>0</v>
      </c>
      <c r="AF86" s="207">
        <v>77</v>
      </c>
      <c r="AG86" s="208" t="s">
        <v>303</v>
      </c>
      <c r="AH86" s="216">
        <f>SUMIFS(Tab_Dados!$L$263:$L$508,Tab_Dados!$C$263:$C$508,AG86)</f>
        <v>0</v>
      </c>
      <c r="AI86" s="216">
        <f>SUMIFS(Tab_Dados!$AB$263:$AB$508,Tab_Dados!$C$263:$C$508,AG86)</f>
        <v>0</v>
      </c>
      <c r="AJ86" s="209">
        <f>SUMIFS(Tab_Dados!$AR$263:$AR$508,Tab_Dados!$C$263:$C$508,AG86)</f>
        <v>0</v>
      </c>
      <c r="AL86" s="207">
        <v>77</v>
      </c>
      <c r="AM86" s="208" t="s">
        <v>14</v>
      </c>
      <c r="AN86" s="216">
        <f>SUMIFS(Tab_Dados!$M$263:$M$508,Tab_Dados!$C$263:$C$508,AM86)</f>
        <v>0</v>
      </c>
      <c r="AO86" s="216">
        <f>SUMIFS(Tab_Dados!$AC$263:$AC$508,Tab_Dados!$C$263:$C$508,AM86)</f>
        <v>0</v>
      </c>
      <c r="AP86" s="209">
        <f>SUMIFS(Tab_Dados!$AS$263:$AS$508,Tab_Dados!$C$263:$C$508,AM86)</f>
        <v>0</v>
      </c>
      <c r="AR86" s="207">
        <v>77</v>
      </c>
      <c r="AS86" s="208" t="s">
        <v>353</v>
      </c>
      <c r="AT86" s="216">
        <f>SUMIFS(Tab_Dados!$N$263:$N$508,Tab_Dados!$C$263:$C$508,AS86)</f>
        <v>0</v>
      </c>
      <c r="AU86" s="216">
        <f>SUMIFS(Tab_Dados!$AD$263:$AD$508,Tab_Dados!$C$263:$C$508,AS86)</f>
        <v>0</v>
      </c>
      <c r="AV86" s="209">
        <f>SUMIFS(Tab_Dados!$AT$263:$AT$508,Tab_Dados!$C$263:$C$508,AS86)</f>
        <v>0</v>
      </c>
      <c r="AX86" s="207">
        <v>77</v>
      </c>
      <c r="AY86" s="208" t="s">
        <v>353</v>
      </c>
      <c r="AZ86" s="216">
        <f>SUMIFS(Tab_Dados!$O$263:$O$508,Tab_Dados!$C$263:$C$508,AY86)</f>
        <v>0</v>
      </c>
      <c r="BA86" s="216">
        <f>SUMIFS(Tab_Dados!$AE$263:$AE$508,Tab_Dados!$C$263:$C$508,AY86)</f>
        <v>0</v>
      </c>
      <c r="BB86" s="209">
        <f>SUMIFS(Tab_Dados!$AU$263:$AU$508,Tab_Dados!$C$263:$C$508,AY86)</f>
        <v>0</v>
      </c>
      <c r="BD86" s="207">
        <v>77</v>
      </c>
      <c r="BE86" s="208" t="s">
        <v>351</v>
      </c>
      <c r="BF86" s="216">
        <f>SUMIFS(Tab_Dados!$P$263:$P$508,Tab_Dados!$C$263:$C$508,BE86)</f>
        <v>0</v>
      </c>
      <c r="BG86" s="216">
        <f>SUMIFS(Tab_Dados!$AF$263:$AF$508,Tab_Dados!$C$263:$C$508,BE86)</f>
        <v>0</v>
      </c>
      <c r="BH86" s="209">
        <f>SUMIFS(Tab_Dados!$AV$263:$AV$508,Tab_Dados!$C$263:$C$508,BE86)</f>
        <v>0</v>
      </c>
      <c r="BJ86" s="207">
        <v>77</v>
      </c>
      <c r="BK86" s="208" t="s">
        <v>345</v>
      </c>
      <c r="BL86" s="216">
        <f>SUMIFS(Tab_Dados!$R$263:$R$508,Tab_Dados!$C$263:$C$508,BK86)</f>
        <v>0</v>
      </c>
      <c r="BM86" s="216">
        <f>SUMIFS(Tab_Dados!$AH$263:$AH$508,Tab_Dados!$C$263:$C$508,BK86)</f>
        <v>0</v>
      </c>
      <c r="BN86" s="209">
        <f>SUMIFS(Tab_Dados!$AX$263:$AX$508,Tab_Dados!$C$263:$C$508,BK86)</f>
        <v>0</v>
      </c>
      <c r="BP86" s="207">
        <v>77</v>
      </c>
      <c r="BQ86" s="208" t="s">
        <v>338</v>
      </c>
      <c r="BR86" s="216">
        <f>SUMIFS(Tab_Dados!$S$263:$S$508,Tab_Dados!$C$263:$C$508,BQ86)</f>
        <v>0</v>
      </c>
      <c r="BS86" s="216">
        <f>SUMIFS(Tab_Dados!$AI$263:$AI$508,Tab_Dados!$C$263:$C$508,BQ86)</f>
        <v>0</v>
      </c>
      <c r="BT86" s="209">
        <f>SUMIFS(Tab_Dados!$AY$263:$AY$508,Tab_Dados!$C$263:$C$508,BQ86)</f>
        <v>0</v>
      </c>
      <c r="BV86" s="207">
        <v>77</v>
      </c>
      <c r="BW86" s="208" t="s">
        <v>347</v>
      </c>
      <c r="BX86" s="216">
        <f>SUMIFS(Tab_Dados!$T$263:$T$508,Tab_Dados!$C$263:$C$508,BW86)</f>
        <v>0</v>
      </c>
      <c r="BY86" s="216">
        <f>SUMIFS(Tab_Dados!$AJ$263:$AJ$508,Tab_Dados!$C$263:$C$508,BW86)</f>
        <v>0</v>
      </c>
      <c r="BZ86" s="209">
        <f>SUMIFS(Tab_Dados!$AZ$263:$AZ$508,Tab_Dados!$C$263:$C$508,BW86)</f>
        <v>0</v>
      </c>
      <c r="CB86" s="207">
        <v>77</v>
      </c>
      <c r="CC86" s="208" t="s">
        <v>357</v>
      </c>
      <c r="CD86" s="208"/>
      <c r="CE86" s="208"/>
      <c r="CF86" s="209"/>
    </row>
    <row r="87" spans="1:84" x14ac:dyDescent="0.2">
      <c r="A87" s="214"/>
      <c r="B87" s="207">
        <v>78</v>
      </c>
      <c r="C87" s="208" t="s">
        <v>358</v>
      </c>
      <c r="D87" s="216">
        <f>SUMIFS(Tab_Dados!$E$263:$E$508,Tab_Dados!$C$263:$C$508,C87)</f>
        <v>0</v>
      </c>
      <c r="E87" s="216">
        <f>SUMIFS(Tab_Dados!$U$263:$U$508,Tab_Dados!$C$263:$C$508,C87)</f>
        <v>0</v>
      </c>
      <c r="F87" s="209">
        <f>SUMIFS(Tab_Dados!$AK$263:$AK$508,Tab_Dados!$C$263:$C$508,C87)</f>
        <v>0</v>
      </c>
      <c r="G87" s="203"/>
      <c r="H87" s="207">
        <v>78</v>
      </c>
      <c r="I87" s="208" t="s">
        <v>359</v>
      </c>
      <c r="J87" s="216">
        <f>SUMIFS(Tab_Dados!$F$263:$F$508,Tab_Dados!$C$263:$C$508,I87)</f>
        <v>20</v>
      </c>
      <c r="K87" s="216">
        <f>SUMIFS(Tab_Dados!$V$263:$V$508,Tab_Dados!$C$263:$C$508,I87)</f>
        <v>20</v>
      </c>
      <c r="L87" s="209">
        <f>SUMIFS(Tab_Dados!$AL$263:$AL$508,Tab_Dados!$C$263:$C$508,I87)</f>
        <v>200</v>
      </c>
      <c r="N87" s="207">
        <v>78</v>
      </c>
      <c r="O87" s="208" t="s">
        <v>327</v>
      </c>
      <c r="P87" s="216">
        <f>SUMIFS(Tab_Dados!$H$263:$H$508,Tab_Dados!$C$263:$C$508,O87)</f>
        <v>0</v>
      </c>
      <c r="Q87" s="216">
        <f>SUMIFS(Tab_Dados!$X$263:$X$508,Tab_Dados!$C$263:$C$508,O87)</f>
        <v>0</v>
      </c>
      <c r="R87" s="209">
        <f>SUMIFS(Tab_Dados!$AN$263:$AN$508,Tab_Dados!$C$263:$C$508,O87)</f>
        <v>0</v>
      </c>
      <c r="T87" s="207">
        <v>78</v>
      </c>
      <c r="U87" s="208" t="s">
        <v>329</v>
      </c>
      <c r="V87" s="216">
        <f>SUMIFS(Tab_Dados!$I$263:$I$508,Tab_Dados!$C$263:$C$508,U87)</f>
        <v>0</v>
      </c>
      <c r="W87" s="216">
        <f>SUMIFS(Tab_Dados!$Y$263:$Y$508,Tab_Dados!$C$263:$C$508,U87)</f>
        <v>0</v>
      </c>
      <c r="X87" s="209">
        <f>SUMIFS(Tab_Dados!$AO$263:$AO$508,Tab_Dados!$C$263:$C$508,U87)</f>
        <v>0</v>
      </c>
      <c r="Z87" s="207">
        <v>78</v>
      </c>
      <c r="AA87" s="208" t="s">
        <v>353</v>
      </c>
      <c r="AB87" s="216">
        <f>SUMIFS(Tab_Dados!$K$263:$K$508,Tab_Dados!$C$263:$C$508,AA87)</f>
        <v>0</v>
      </c>
      <c r="AC87" s="216">
        <f>SUMIFS(Tab_Dados!$AA$263:$AA$508,Tab_Dados!$C$263:$C$508,AA87)</f>
        <v>0</v>
      </c>
      <c r="AD87" s="209">
        <f>SUMIFS(Tab_Dados!$AQ$263:$AQ$508,Tab_Dados!$C$263:$C$508,AA87)</f>
        <v>0</v>
      </c>
      <c r="AF87" s="207">
        <v>78</v>
      </c>
      <c r="AG87" s="208" t="s">
        <v>304</v>
      </c>
      <c r="AH87" s="216">
        <f>SUMIFS(Tab_Dados!$L$263:$L$508,Tab_Dados!$C$263:$C$508,AG87)</f>
        <v>0</v>
      </c>
      <c r="AI87" s="216">
        <f>SUMIFS(Tab_Dados!$AB$263:$AB$508,Tab_Dados!$C$263:$C$508,AG87)</f>
        <v>0</v>
      </c>
      <c r="AJ87" s="209">
        <f>SUMIFS(Tab_Dados!$AR$263:$AR$508,Tab_Dados!$C$263:$C$508,AG87)</f>
        <v>0</v>
      </c>
      <c r="AL87" s="207">
        <v>78</v>
      </c>
      <c r="AM87" s="208" t="s">
        <v>346</v>
      </c>
      <c r="AN87" s="216">
        <f>SUMIFS(Tab_Dados!$M$263:$M$508,Tab_Dados!$C$263:$C$508,AM87)</f>
        <v>0</v>
      </c>
      <c r="AO87" s="216">
        <f>SUMIFS(Tab_Dados!$AC$263:$AC$508,Tab_Dados!$C$263:$C$508,AM87)</f>
        <v>0</v>
      </c>
      <c r="AP87" s="209">
        <f>SUMIFS(Tab_Dados!$AS$263:$AS$508,Tab_Dados!$C$263:$C$508,AM87)</f>
        <v>0</v>
      </c>
      <c r="AR87" s="207">
        <v>78</v>
      </c>
      <c r="AS87" s="208" t="s">
        <v>354</v>
      </c>
      <c r="AT87" s="216">
        <f>SUMIFS(Tab_Dados!$N$263:$N$508,Tab_Dados!$C$263:$C$508,AS87)</f>
        <v>0</v>
      </c>
      <c r="AU87" s="216">
        <f>SUMIFS(Tab_Dados!$AD$263:$AD$508,Tab_Dados!$C$263:$C$508,AS87)</f>
        <v>0</v>
      </c>
      <c r="AV87" s="209">
        <f>SUMIFS(Tab_Dados!$AT$263:$AT$508,Tab_Dados!$C$263:$C$508,AS87)</f>
        <v>0</v>
      </c>
      <c r="AX87" s="207">
        <v>78</v>
      </c>
      <c r="AY87" s="208" t="s">
        <v>354</v>
      </c>
      <c r="AZ87" s="216">
        <f>SUMIFS(Tab_Dados!$O$263:$O$508,Tab_Dados!$C$263:$C$508,AY87)</f>
        <v>0</v>
      </c>
      <c r="BA87" s="216">
        <f>SUMIFS(Tab_Dados!$AE$263:$AE$508,Tab_Dados!$C$263:$C$508,AY87)</f>
        <v>0</v>
      </c>
      <c r="BB87" s="209">
        <f>SUMIFS(Tab_Dados!$AU$263:$AU$508,Tab_Dados!$C$263:$C$508,AY87)</f>
        <v>0</v>
      </c>
      <c r="BD87" s="207">
        <v>78</v>
      </c>
      <c r="BE87" s="208" t="s">
        <v>19</v>
      </c>
      <c r="BF87" s="216">
        <f>SUMIFS(Tab_Dados!$P$263:$P$508,Tab_Dados!$C$263:$C$508,BE87)</f>
        <v>0</v>
      </c>
      <c r="BG87" s="216">
        <f>SUMIFS(Tab_Dados!$AF$263:$AF$508,Tab_Dados!$C$263:$C$508,BE87)</f>
        <v>0</v>
      </c>
      <c r="BH87" s="209">
        <f>SUMIFS(Tab_Dados!$AV$263:$AV$508,Tab_Dados!$C$263:$C$508,BE87)</f>
        <v>0</v>
      </c>
      <c r="BJ87" s="207">
        <v>78</v>
      </c>
      <c r="BK87" s="208" t="s">
        <v>14</v>
      </c>
      <c r="BL87" s="216">
        <f>SUMIFS(Tab_Dados!$R$263:$R$508,Tab_Dados!$C$263:$C$508,BK87)</f>
        <v>0</v>
      </c>
      <c r="BM87" s="216">
        <f>SUMIFS(Tab_Dados!$AH$263:$AH$508,Tab_Dados!$C$263:$C$508,BK87)</f>
        <v>0</v>
      </c>
      <c r="BN87" s="209">
        <f>SUMIFS(Tab_Dados!$AX$263:$AX$508,Tab_Dados!$C$263:$C$508,BK87)</f>
        <v>0</v>
      </c>
      <c r="BP87" s="207">
        <v>78</v>
      </c>
      <c r="BQ87" s="208" t="s">
        <v>339</v>
      </c>
      <c r="BR87" s="216">
        <f>SUMIFS(Tab_Dados!$S$263:$S$508,Tab_Dados!$C$263:$C$508,BQ87)</f>
        <v>0</v>
      </c>
      <c r="BS87" s="216">
        <f>SUMIFS(Tab_Dados!$AI$263:$AI$508,Tab_Dados!$C$263:$C$508,BQ87)</f>
        <v>0</v>
      </c>
      <c r="BT87" s="209">
        <f>SUMIFS(Tab_Dados!$AY$263:$AY$508,Tab_Dados!$C$263:$C$508,BQ87)</f>
        <v>0</v>
      </c>
      <c r="BV87" s="207">
        <v>78</v>
      </c>
      <c r="BW87" s="208" t="s">
        <v>348</v>
      </c>
      <c r="BX87" s="216">
        <f>SUMIFS(Tab_Dados!$T$263:$T$508,Tab_Dados!$C$263:$C$508,BW87)</f>
        <v>0</v>
      </c>
      <c r="BY87" s="216">
        <f>SUMIFS(Tab_Dados!$AJ$263:$AJ$508,Tab_Dados!$C$263:$C$508,BW87)</f>
        <v>0</v>
      </c>
      <c r="BZ87" s="209">
        <f>SUMIFS(Tab_Dados!$AZ$263:$AZ$508,Tab_Dados!$C$263:$C$508,BW87)</f>
        <v>0</v>
      </c>
      <c r="CB87" s="207">
        <v>78</v>
      </c>
      <c r="CC87" s="208" t="s">
        <v>358</v>
      </c>
      <c r="CD87" s="208"/>
      <c r="CE87" s="208"/>
      <c r="CF87" s="209"/>
    </row>
    <row r="88" spans="1:84" x14ac:dyDescent="0.2">
      <c r="A88" s="214"/>
      <c r="B88" s="207">
        <v>79</v>
      </c>
      <c r="C88" s="208" t="s">
        <v>359</v>
      </c>
      <c r="D88" s="216">
        <f>SUMIFS(Tab_Dados!$E$263:$E$508,Tab_Dados!$C$263:$C$508,C88)</f>
        <v>0</v>
      </c>
      <c r="E88" s="216">
        <f>SUMIFS(Tab_Dados!$U$263:$U$508,Tab_Dados!$C$263:$C$508,C88)</f>
        <v>0</v>
      </c>
      <c r="F88" s="209">
        <f>SUMIFS(Tab_Dados!$AK$263:$AK$508,Tab_Dados!$C$263:$C$508,C88)</f>
        <v>0</v>
      </c>
      <c r="G88" s="203"/>
      <c r="H88" s="207">
        <v>79</v>
      </c>
      <c r="I88" s="208" t="s">
        <v>425</v>
      </c>
      <c r="J88" s="216">
        <f>SUMIFS(Tab_Dados!$F$263:$F$508,Tab_Dados!$C$263:$C$508,I88)</f>
        <v>10</v>
      </c>
      <c r="K88" s="216">
        <f>SUMIFS(Tab_Dados!$V$263:$V$508,Tab_Dados!$C$263:$C$508,I88)</f>
        <v>10</v>
      </c>
      <c r="L88" s="209">
        <f>SUMIFS(Tab_Dados!$AL$263:$AL$508,Tab_Dados!$C$263:$C$508,I88)</f>
        <v>198</v>
      </c>
      <c r="N88" s="207">
        <v>79</v>
      </c>
      <c r="O88" s="208" t="s">
        <v>328</v>
      </c>
      <c r="P88" s="216">
        <f>SUMIFS(Tab_Dados!$H$263:$H$508,Tab_Dados!$C$263:$C$508,O88)</f>
        <v>0</v>
      </c>
      <c r="Q88" s="216">
        <f>SUMIFS(Tab_Dados!$X$263:$X$508,Tab_Dados!$C$263:$C$508,O88)</f>
        <v>0</v>
      </c>
      <c r="R88" s="209">
        <f>SUMIFS(Tab_Dados!$AN$263:$AN$508,Tab_Dados!$C$263:$C$508,O88)</f>
        <v>0</v>
      </c>
      <c r="T88" s="207">
        <v>79</v>
      </c>
      <c r="U88" s="208" t="s">
        <v>330</v>
      </c>
      <c r="V88" s="216">
        <f>SUMIFS(Tab_Dados!$I$263:$I$508,Tab_Dados!$C$263:$C$508,U88)</f>
        <v>0</v>
      </c>
      <c r="W88" s="216">
        <f>SUMIFS(Tab_Dados!$Y$263:$Y$508,Tab_Dados!$C$263:$C$508,U88)</f>
        <v>0</v>
      </c>
      <c r="X88" s="209">
        <f>SUMIFS(Tab_Dados!$AO$263:$AO$508,Tab_Dados!$C$263:$C$508,U88)</f>
        <v>0</v>
      </c>
      <c r="Z88" s="207">
        <v>79</v>
      </c>
      <c r="AA88" s="208" t="s">
        <v>354</v>
      </c>
      <c r="AB88" s="216">
        <f>SUMIFS(Tab_Dados!$K$263:$K$508,Tab_Dados!$C$263:$C$508,AA88)</f>
        <v>0</v>
      </c>
      <c r="AC88" s="216">
        <f>SUMIFS(Tab_Dados!$AA$263:$AA$508,Tab_Dados!$C$263:$C$508,AA88)</f>
        <v>0</v>
      </c>
      <c r="AD88" s="209">
        <f>SUMIFS(Tab_Dados!$AQ$263:$AQ$508,Tab_Dados!$C$263:$C$508,AA88)</f>
        <v>0</v>
      </c>
      <c r="AF88" s="207">
        <v>79</v>
      </c>
      <c r="AG88" s="208" t="s">
        <v>305</v>
      </c>
      <c r="AH88" s="216">
        <f>SUMIFS(Tab_Dados!$L$263:$L$508,Tab_Dados!$C$263:$C$508,AG88)</f>
        <v>0</v>
      </c>
      <c r="AI88" s="216">
        <f>SUMIFS(Tab_Dados!$AB$263:$AB$508,Tab_Dados!$C$263:$C$508,AG88)</f>
        <v>0</v>
      </c>
      <c r="AJ88" s="209">
        <f>SUMIFS(Tab_Dados!$AR$263:$AR$508,Tab_Dados!$C$263:$C$508,AG88)</f>
        <v>0</v>
      </c>
      <c r="AL88" s="207">
        <v>79</v>
      </c>
      <c r="AM88" s="208" t="s">
        <v>348</v>
      </c>
      <c r="AN88" s="216">
        <f>SUMIFS(Tab_Dados!$M$263:$M$508,Tab_Dados!$C$263:$C$508,AM88)</f>
        <v>0</v>
      </c>
      <c r="AO88" s="216">
        <f>SUMIFS(Tab_Dados!$AC$263:$AC$508,Tab_Dados!$C$263:$C$508,AM88)</f>
        <v>0</v>
      </c>
      <c r="AP88" s="209">
        <f>SUMIFS(Tab_Dados!$AS$263:$AS$508,Tab_Dados!$C$263:$C$508,AM88)</f>
        <v>0</v>
      </c>
      <c r="AR88" s="207">
        <v>79</v>
      </c>
      <c r="AS88" s="208" t="s">
        <v>355</v>
      </c>
      <c r="AT88" s="216">
        <f>SUMIFS(Tab_Dados!$N$263:$N$508,Tab_Dados!$C$263:$C$508,AS88)</f>
        <v>0</v>
      </c>
      <c r="AU88" s="216">
        <f>SUMIFS(Tab_Dados!$AD$263:$AD$508,Tab_Dados!$C$263:$C$508,AS88)</f>
        <v>0</v>
      </c>
      <c r="AV88" s="209">
        <f>SUMIFS(Tab_Dados!$AT$263:$AT$508,Tab_Dados!$C$263:$C$508,AS88)</f>
        <v>0</v>
      </c>
      <c r="AX88" s="207">
        <v>79</v>
      </c>
      <c r="AY88" s="208" t="s">
        <v>355</v>
      </c>
      <c r="AZ88" s="216">
        <f>SUMIFS(Tab_Dados!$O$263:$O$508,Tab_Dados!$C$263:$C$508,AY88)</f>
        <v>0</v>
      </c>
      <c r="BA88" s="216">
        <f>SUMIFS(Tab_Dados!$AE$263:$AE$508,Tab_Dados!$C$263:$C$508,AY88)</f>
        <v>0</v>
      </c>
      <c r="BB88" s="209">
        <f>SUMIFS(Tab_Dados!$AU$263:$AU$508,Tab_Dados!$C$263:$C$508,AY88)</f>
        <v>0</v>
      </c>
      <c r="BD88" s="207">
        <v>79</v>
      </c>
      <c r="BE88" s="208" t="s">
        <v>352</v>
      </c>
      <c r="BF88" s="216">
        <f>SUMIFS(Tab_Dados!$P$263:$P$508,Tab_Dados!$C$263:$C$508,BE88)</f>
        <v>0</v>
      </c>
      <c r="BG88" s="216">
        <f>SUMIFS(Tab_Dados!$AF$263:$AF$508,Tab_Dados!$C$263:$C$508,BE88)</f>
        <v>0</v>
      </c>
      <c r="BH88" s="209">
        <f>SUMIFS(Tab_Dados!$AV$263:$AV$508,Tab_Dados!$C$263:$C$508,BE88)</f>
        <v>0</v>
      </c>
      <c r="BJ88" s="207">
        <v>79</v>
      </c>
      <c r="BK88" s="208" t="s">
        <v>346</v>
      </c>
      <c r="BL88" s="216">
        <f>SUMIFS(Tab_Dados!$R$263:$R$508,Tab_Dados!$C$263:$C$508,BK88)</f>
        <v>0</v>
      </c>
      <c r="BM88" s="216">
        <f>SUMIFS(Tab_Dados!$AH$263:$AH$508,Tab_Dados!$C$263:$C$508,BK88)</f>
        <v>0</v>
      </c>
      <c r="BN88" s="209">
        <f>SUMIFS(Tab_Dados!$AX$263:$AX$508,Tab_Dados!$C$263:$C$508,BK88)</f>
        <v>0</v>
      </c>
      <c r="BP88" s="207">
        <v>79</v>
      </c>
      <c r="BQ88" s="208" t="s">
        <v>340</v>
      </c>
      <c r="BR88" s="216">
        <f>SUMIFS(Tab_Dados!$S$263:$S$508,Tab_Dados!$C$263:$C$508,BQ88)</f>
        <v>0</v>
      </c>
      <c r="BS88" s="216">
        <f>SUMIFS(Tab_Dados!$AI$263:$AI$508,Tab_Dados!$C$263:$C$508,BQ88)</f>
        <v>0</v>
      </c>
      <c r="BT88" s="209">
        <f>SUMIFS(Tab_Dados!$AY$263:$AY$508,Tab_Dados!$C$263:$C$508,BQ88)</f>
        <v>0</v>
      </c>
      <c r="BV88" s="207">
        <v>79</v>
      </c>
      <c r="BW88" s="208" t="s">
        <v>349</v>
      </c>
      <c r="BX88" s="216">
        <f>SUMIFS(Tab_Dados!$T$263:$T$508,Tab_Dados!$C$263:$C$508,BW88)</f>
        <v>0</v>
      </c>
      <c r="BY88" s="216">
        <f>SUMIFS(Tab_Dados!$AJ$263:$AJ$508,Tab_Dados!$C$263:$C$508,BW88)</f>
        <v>0</v>
      </c>
      <c r="BZ88" s="209">
        <f>SUMIFS(Tab_Dados!$AZ$263:$AZ$508,Tab_Dados!$C$263:$C$508,BW88)</f>
        <v>0</v>
      </c>
      <c r="CB88" s="207">
        <v>79</v>
      </c>
      <c r="CC88" s="208" t="s">
        <v>359</v>
      </c>
      <c r="CD88" s="208"/>
      <c r="CE88" s="208"/>
      <c r="CF88" s="209"/>
    </row>
    <row r="89" spans="1:84" x14ac:dyDescent="0.2">
      <c r="A89" s="214"/>
      <c r="B89" s="207">
        <v>80</v>
      </c>
      <c r="C89" s="208" t="s">
        <v>370</v>
      </c>
      <c r="D89" s="216">
        <f>SUMIFS(Tab_Dados!$E$263:$E$508,Tab_Dados!$C$263:$C$508,C89)</f>
        <v>0</v>
      </c>
      <c r="E89" s="216">
        <f>SUMIFS(Tab_Dados!$U$263:$U$508,Tab_Dados!$C$263:$C$508,C89)</f>
        <v>0</v>
      </c>
      <c r="F89" s="209">
        <f>SUMIFS(Tab_Dados!$AK$263:$AK$508,Tab_Dados!$C$263:$C$508,C89)</f>
        <v>0</v>
      </c>
      <c r="G89" s="203"/>
      <c r="H89" s="207">
        <v>80</v>
      </c>
      <c r="I89" s="208" t="s">
        <v>500</v>
      </c>
      <c r="J89" s="216">
        <f>SUMIFS(Tab_Dados!$F$263:$F$508,Tab_Dados!$C$263:$C$508,I89)</f>
        <v>20</v>
      </c>
      <c r="K89" s="216">
        <f>SUMIFS(Tab_Dados!$V$263:$V$508,Tab_Dados!$C$263:$C$508,I89)</f>
        <v>20</v>
      </c>
      <c r="L89" s="209">
        <f>SUMIFS(Tab_Dados!$AL$263:$AL$508,Tab_Dados!$C$263:$C$508,I89)</f>
        <v>183</v>
      </c>
      <c r="N89" s="207">
        <v>80</v>
      </c>
      <c r="O89" s="208" t="s">
        <v>329</v>
      </c>
      <c r="P89" s="216">
        <f>SUMIFS(Tab_Dados!$H$263:$H$508,Tab_Dados!$C$263:$C$508,O89)</f>
        <v>0</v>
      </c>
      <c r="Q89" s="216">
        <f>SUMIFS(Tab_Dados!$X$263:$X$508,Tab_Dados!$C$263:$C$508,O89)</f>
        <v>0</v>
      </c>
      <c r="R89" s="209">
        <f>SUMIFS(Tab_Dados!$AN$263:$AN$508,Tab_Dados!$C$263:$C$508,O89)</f>
        <v>0</v>
      </c>
      <c r="T89" s="207">
        <v>80</v>
      </c>
      <c r="U89" s="208" t="s">
        <v>332</v>
      </c>
      <c r="V89" s="216">
        <f>SUMIFS(Tab_Dados!$I$263:$I$508,Tab_Dados!$C$263:$C$508,U89)</f>
        <v>0</v>
      </c>
      <c r="W89" s="216">
        <f>SUMIFS(Tab_Dados!$Y$263:$Y$508,Tab_Dados!$C$263:$C$508,U89)</f>
        <v>0</v>
      </c>
      <c r="X89" s="209">
        <f>SUMIFS(Tab_Dados!$AO$263:$AO$508,Tab_Dados!$C$263:$C$508,U89)</f>
        <v>0</v>
      </c>
      <c r="Z89" s="207">
        <v>80</v>
      </c>
      <c r="AA89" s="208" t="s">
        <v>355</v>
      </c>
      <c r="AB89" s="216">
        <f>SUMIFS(Tab_Dados!$K$263:$K$508,Tab_Dados!$C$263:$C$508,AA89)</f>
        <v>0</v>
      </c>
      <c r="AC89" s="216">
        <f>SUMIFS(Tab_Dados!$AA$263:$AA$508,Tab_Dados!$C$263:$C$508,AA89)</f>
        <v>0</v>
      </c>
      <c r="AD89" s="209">
        <f>SUMIFS(Tab_Dados!$AQ$263:$AQ$508,Tab_Dados!$C$263:$C$508,AA89)</f>
        <v>0</v>
      </c>
      <c r="AF89" s="207">
        <v>80</v>
      </c>
      <c r="AG89" s="208" t="s">
        <v>306</v>
      </c>
      <c r="AH89" s="216">
        <f>SUMIFS(Tab_Dados!$L$263:$L$508,Tab_Dados!$C$263:$C$508,AG89)</f>
        <v>0</v>
      </c>
      <c r="AI89" s="216">
        <f>SUMIFS(Tab_Dados!$AB$263:$AB$508,Tab_Dados!$C$263:$C$508,AG89)</f>
        <v>0</v>
      </c>
      <c r="AJ89" s="209">
        <f>SUMIFS(Tab_Dados!$AR$263:$AR$508,Tab_Dados!$C$263:$C$508,AG89)</f>
        <v>0</v>
      </c>
      <c r="AL89" s="207">
        <v>80</v>
      </c>
      <c r="AM89" s="208" t="s">
        <v>349</v>
      </c>
      <c r="AN89" s="216">
        <f>SUMIFS(Tab_Dados!$M$263:$M$508,Tab_Dados!$C$263:$C$508,AM89)</f>
        <v>0</v>
      </c>
      <c r="AO89" s="216">
        <f>SUMIFS(Tab_Dados!$AC$263:$AC$508,Tab_Dados!$C$263:$C$508,AM89)</f>
        <v>0</v>
      </c>
      <c r="AP89" s="209">
        <f>SUMIFS(Tab_Dados!$AS$263:$AS$508,Tab_Dados!$C$263:$C$508,AM89)</f>
        <v>0</v>
      </c>
      <c r="AR89" s="207">
        <v>80</v>
      </c>
      <c r="AS89" s="208" t="s">
        <v>356</v>
      </c>
      <c r="AT89" s="216">
        <f>SUMIFS(Tab_Dados!$N$263:$N$508,Tab_Dados!$C$263:$C$508,AS89)</f>
        <v>0</v>
      </c>
      <c r="AU89" s="216">
        <f>SUMIFS(Tab_Dados!$AD$263:$AD$508,Tab_Dados!$C$263:$C$508,AS89)</f>
        <v>0</v>
      </c>
      <c r="AV89" s="209">
        <f>SUMIFS(Tab_Dados!$AT$263:$AT$508,Tab_Dados!$C$263:$C$508,AS89)</f>
        <v>0</v>
      </c>
      <c r="AX89" s="207">
        <v>80</v>
      </c>
      <c r="AY89" s="208" t="s">
        <v>356</v>
      </c>
      <c r="AZ89" s="216">
        <f>SUMIFS(Tab_Dados!$O$263:$O$508,Tab_Dados!$C$263:$C$508,AY89)</f>
        <v>0</v>
      </c>
      <c r="BA89" s="216">
        <f>SUMIFS(Tab_Dados!$AE$263:$AE$508,Tab_Dados!$C$263:$C$508,AY89)</f>
        <v>0</v>
      </c>
      <c r="BB89" s="209">
        <f>SUMIFS(Tab_Dados!$AU$263:$AU$508,Tab_Dados!$C$263:$C$508,AY89)</f>
        <v>0</v>
      </c>
      <c r="BD89" s="207">
        <v>80</v>
      </c>
      <c r="BE89" s="208" t="s">
        <v>353</v>
      </c>
      <c r="BF89" s="216">
        <f>SUMIFS(Tab_Dados!$P$263:$P$508,Tab_Dados!$C$263:$C$508,BE89)</f>
        <v>0</v>
      </c>
      <c r="BG89" s="216">
        <f>SUMIFS(Tab_Dados!$AF$263:$AF$508,Tab_Dados!$C$263:$C$508,BE89)</f>
        <v>0</v>
      </c>
      <c r="BH89" s="209">
        <f>SUMIFS(Tab_Dados!$AV$263:$AV$508,Tab_Dados!$C$263:$C$508,BE89)</f>
        <v>0</v>
      </c>
      <c r="BJ89" s="207">
        <v>80</v>
      </c>
      <c r="BK89" s="208" t="s">
        <v>347</v>
      </c>
      <c r="BL89" s="216">
        <f>SUMIFS(Tab_Dados!$R$263:$R$508,Tab_Dados!$C$263:$C$508,BK89)</f>
        <v>0</v>
      </c>
      <c r="BM89" s="216">
        <f>SUMIFS(Tab_Dados!$AH$263:$AH$508,Tab_Dados!$C$263:$C$508,BK89)</f>
        <v>0</v>
      </c>
      <c r="BN89" s="209">
        <f>SUMIFS(Tab_Dados!$AX$263:$AX$508,Tab_Dados!$C$263:$C$508,BK89)</f>
        <v>0</v>
      </c>
      <c r="BP89" s="207">
        <v>80</v>
      </c>
      <c r="BQ89" s="208" t="s">
        <v>341</v>
      </c>
      <c r="BR89" s="216">
        <f>SUMIFS(Tab_Dados!$S$263:$S$508,Tab_Dados!$C$263:$C$508,BQ89)</f>
        <v>0</v>
      </c>
      <c r="BS89" s="216">
        <f>SUMIFS(Tab_Dados!$AI$263:$AI$508,Tab_Dados!$C$263:$C$508,BQ89)</f>
        <v>0</v>
      </c>
      <c r="BT89" s="209">
        <f>SUMIFS(Tab_Dados!$AY$263:$AY$508,Tab_Dados!$C$263:$C$508,BQ89)</f>
        <v>0</v>
      </c>
      <c r="BV89" s="207">
        <v>80</v>
      </c>
      <c r="BW89" s="208" t="s">
        <v>350</v>
      </c>
      <c r="BX89" s="216">
        <f>SUMIFS(Tab_Dados!$T$263:$T$508,Tab_Dados!$C$263:$C$508,BW89)</f>
        <v>0</v>
      </c>
      <c r="BY89" s="216">
        <f>SUMIFS(Tab_Dados!$AJ$263:$AJ$508,Tab_Dados!$C$263:$C$508,BW89)</f>
        <v>0</v>
      </c>
      <c r="BZ89" s="209">
        <f>SUMIFS(Tab_Dados!$AZ$263:$AZ$508,Tab_Dados!$C$263:$C$508,BW89)</f>
        <v>0</v>
      </c>
      <c r="CB89" s="207">
        <v>80</v>
      </c>
      <c r="CC89" s="208" t="s">
        <v>370</v>
      </c>
      <c r="CD89" s="208"/>
      <c r="CE89" s="208"/>
      <c r="CF89" s="209"/>
    </row>
    <row r="90" spans="1:84" x14ac:dyDescent="0.2">
      <c r="A90" s="214"/>
      <c r="B90" s="207">
        <v>81</v>
      </c>
      <c r="C90" s="208" t="s">
        <v>360</v>
      </c>
      <c r="D90" s="216">
        <f>SUMIFS(Tab_Dados!$E$263:$E$508,Tab_Dados!$C$263:$C$508,C90)</f>
        <v>0</v>
      </c>
      <c r="E90" s="216">
        <f>SUMIFS(Tab_Dados!$U$263:$U$508,Tab_Dados!$C$263:$C$508,C90)</f>
        <v>0</v>
      </c>
      <c r="F90" s="209">
        <f>SUMIFS(Tab_Dados!$AK$263:$AK$508,Tab_Dados!$C$263:$C$508,C90)</f>
        <v>0</v>
      </c>
      <c r="G90" s="203"/>
      <c r="H90" s="207">
        <v>81</v>
      </c>
      <c r="I90" s="208" t="s">
        <v>314</v>
      </c>
      <c r="J90" s="216">
        <f>SUMIFS(Tab_Dados!$F$263:$F$508,Tab_Dados!$C$263:$C$508,I90)</f>
        <v>20</v>
      </c>
      <c r="K90" s="216">
        <f>SUMIFS(Tab_Dados!$V$263:$V$508,Tab_Dados!$C$263:$C$508,I90)</f>
        <v>20</v>
      </c>
      <c r="L90" s="209">
        <f>SUMIFS(Tab_Dados!$AL$263:$AL$508,Tab_Dados!$C$263:$C$508,I90)</f>
        <v>180</v>
      </c>
      <c r="N90" s="207">
        <v>81</v>
      </c>
      <c r="O90" s="208" t="s">
        <v>331</v>
      </c>
      <c r="P90" s="216">
        <f>SUMIFS(Tab_Dados!$H$263:$H$508,Tab_Dados!$C$263:$C$508,O90)</f>
        <v>0</v>
      </c>
      <c r="Q90" s="216">
        <f>SUMIFS(Tab_Dados!$X$263:$X$508,Tab_Dados!$C$263:$C$508,O90)</f>
        <v>0</v>
      </c>
      <c r="R90" s="209">
        <f>SUMIFS(Tab_Dados!$AN$263:$AN$508,Tab_Dados!$C$263:$C$508,O90)</f>
        <v>0</v>
      </c>
      <c r="T90" s="207">
        <v>81</v>
      </c>
      <c r="U90" s="208" t="s">
        <v>333</v>
      </c>
      <c r="V90" s="216">
        <f>SUMIFS(Tab_Dados!$I$263:$I$508,Tab_Dados!$C$263:$C$508,U90)</f>
        <v>0</v>
      </c>
      <c r="W90" s="216">
        <f>SUMIFS(Tab_Dados!$Y$263:$Y$508,Tab_Dados!$C$263:$C$508,U90)</f>
        <v>0</v>
      </c>
      <c r="X90" s="209">
        <f>SUMIFS(Tab_Dados!$AO$263:$AO$508,Tab_Dados!$C$263:$C$508,U90)</f>
        <v>0</v>
      </c>
      <c r="Z90" s="207">
        <v>81</v>
      </c>
      <c r="AA90" s="208" t="s">
        <v>356</v>
      </c>
      <c r="AB90" s="216">
        <f>SUMIFS(Tab_Dados!$K$263:$K$508,Tab_Dados!$C$263:$C$508,AA90)</f>
        <v>0</v>
      </c>
      <c r="AC90" s="216">
        <f>SUMIFS(Tab_Dados!$AA$263:$AA$508,Tab_Dados!$C$263:$C$508,AA90)</f>
        <v>0</v>
      </c>
      <c r="AD90" s="209">
        <f>SUMIFS(Tab_Dados!$AQ$263:$AQ$508,Tab_Dados!$C$263:$C$508,AA90)</f>
        <v>0</v>
      </c>
      <c r="AF90" s="207">
        <v>81</v>
      </c>
      <c r="AG90" s="208" t="s">
        <v>307</v>
      </c>
      <c r="AH90" s="216">
        <f>SUMIFS(Tab_Dados!$L$263:$L$508,Tab_Dados!$C$263:$C$508,AG90)</f>
        <v>0</v>
      </c>
      <c r="AI90" s="216">
        <f>SUMIFS(Tab_Dados!$AB$263:$AB$508,Tab_Dados!$C$263:$C$508,AG90)</f>
        <v>0</v>
      </c>
      <c r="AJ90" s="209">
        <f>SUMIFS(Tab_Dados!$AR$263:$AR$508,Tab_Dados!$C$263:$C$508,AG90)</f>
        <v>0</v>
      </c>
      <c r="AL90" s="207">
        <v>81</v>
      </c>
      <c r="AM90" s="208" t="s">
        <v>350</v>
      </c>
      <c r="AN90" s="216">
        <f>SUMIFS(Tab_Dados!$M$263:$M$508,Tab_Dados!$C$263:$C$508,AM90)</f>
        <v>0</v>
      </c>
      <c r="AO90" s="216">
        <f>SUMIFS(Tab_Dados!$AC$263:$AC$508,Tab_Dados!$C$263:$C$508,AM90)</f>
        <v>0</v>
      </c>
      <c r="AP90" s="209">
        <f>SUMIFS(Tab_Dados!$AS$263:$AS$508,Tab_Dados!$C$263:$C$508,AM90)</f>
        <v>0</v>
      </c>
      <c r="AR90" s="207">
        <v>81</v>
      </c>
      <c r="AS90" s="208" t="s">
        <v>357</v>
      </c>
      <c r="AT90" s="216">
        <f>SUMIFS(Tab_Dados!$N$263:$N$508,Tab_Dados!$C$263:$C$508,AS90)</f>
        <v>0</v>
      </c>
      <c r="AU90" s="216">
        <f>SUMIFS(Tab_Dados!$AD$263:$AD$508,Tab_Dados!$C$263:$C$508,AS90)</f>
        <v>0</v>
      </c>
      <c r="AV90" s="209">
        <f>SUMIFS(Tab_Dados!$AT$263:$AT$508,Tab_Dados!$C$263:$C$508,AS90)</f>
        <v>0</v>
      </c>
      <c r="AX90" s="207">
        <v>81</v>
      </c>
      <c r="AY90" s="208" t="s">
        <v>357</v>
      </c>
      <c r="AZ90" s="216">
        <f>SUMIFS(Tab_Dados!$O$263:$O$508,Tab_Dados!$C$263:$C$508,AY90)</f>
        <v>0</v>
      </c>
      <c r="BA90" s="216">
        <f>SUMIFS(Tab_Dados!$AE$263:$AE$508,Tab_Dados!$C$263:$C$508,AY90)</f>
        <v>0</v>
      </c>
      <c r="BB90" s="209">
        <f>SUMIFS(Tab_Dados!$AU$263:$AU$508,Tab_Dados!$C$263:$C$508,AY90)</f>
        <v>0</v>
      </c>
      <c r="BD90" s="207">
        <v>81</v>
      </c>
      <c r="BE90" s="208" t="s">
        <v>354</v>
      </c>
      <c r="BF90" s="216">
        <f>SUMIFS(Tab_Dados!$P$263:$P$508,Tab_Dados!$C$263:$C$508,BE90)</f>
        <v>0</v>
      </c>
      <c r="BG90" s="216">
        <f>SUMIFS(Tab_Dados!$AF$263:$AF$508,Tab_Dados!$C$263:$C$508,BE90)</f>
        <v>0</v>
      </c>
      <c r="BH90" s="209">
        <f>SUMIFS(Tab_Dados!$AV$263:$AV$508,Tab_Dados!$C$263:$C$508,BE90)</f>
        <v>0</v>
      </c>
      <c r="BJ90" s="207">
        <v>81</v>
      </c>
      <c r="BK90" s="208" t="s">
        <v>348</v>
      </c>
      <c r="BL90" s="216">
        <f>SUMIFS(Tab_Dados!$R$263:$R$508,Tab_Dados!$C$263:$C$508,BK90)</f>
        <v>0</v>
      </c>
      <c r="BM90" s="216">
        <f>SUMIFS(Tab_Dados!$AH$263:$AH$508,Tab_Dados!$C$263:$C$508,BK90)</f>
        <v>0</v>
      </c>
      <c r="BN90" s="209">
        <f>SUMIFS(Tab_Dados!$AX$263:$AX$508,Tab_Dados!$C$263:$C$508,BK90)</f>
        <v>0</v>
      </c>
      <c r="BP90" s="207">
        <v>81</v>
      </c>
      <c r="BQ90" s="208" t="s">
        <v>23</v>
      </c>
      <c r="BR90" s="216">
        <f>SUMIFS(Tab_Dados!$S$263:$S$508,Tab_Dados!$C$263:$C$508,BQ90)</f>
        <v>0</v>
      </c>
      <c r="BS90" s="216">
        <f>SUMIFS(Tab_Dados!$AI$263:$AI$508,Tab_Dados!$C$263:$C$508,BQ90)</f>
        <v>0</v>
      </c>
      <c r="BT90" s="209">
        <f>SUMIFS(Tab_Dados!$AY$263:$AY$508,Tab_Dados!$C$263:$C$508,BQ90)</f>
        <v>0</v>
      </c>
      <c r="BV90" s="207">
        <v>81</v>
      </c>
      <c r="BW90" s="208" t="s">
        <v>351</v>
      </c>
      <c r="BX90" s="216">
        <f>SUMIFS(Tab_Dados!$T$263:$T$508,Tab_Dados!$C$263:$C$508,BW90)</f>
        <v>0</v>
      </c>
      <c r="BY90" s="216">
        <f>SUMIFS(Tab_Dados!$AJ$263:$AJ$508,Tab_Dados!$C$263:$C$508,BW90)</f>
        <v>0</v>
      </c>
      <c r="BZ90" s="209">
        <f>SUMIFS(Tab_Dados!$AZ$263:$AZ$508,Tab_Dados!$C$263:$C$508,BW90)</f>
        <v>0</v>
      </c>
      <c r="CB90" s="207">
        <v>81</v>
      </c>
      <c r="CC90" s="208" t="s">
        <v>360</v>
      </c>
      <c r="CD90" s="208"/>
      <c r="CE90" s="208"/>
      <c r="CF90" s="209"/>
    </row>
    <row r="91" spans="1:84" x14ac:dyDescent="0.2">
      <c r="A91" s="214"/>
      <c r="B91" s="207">
        <v>82</v>
      </c>
      <c r="C91" s="208" t="s">
        <v>361</v>
      </c>
      <c r="D91" s="216">
        <f>SUMIFS(Tab_Dados!$E$263:$E$508,Tab_Dados!$C$263:$C$508,C91)</f>
        <v>0</v>
      </c>
      <c r="E91" s="216">
        <f>SUMIFS(Tab_Dados!$U$263:$U$508,Tab_Dados!$C$263:$C$508,C91)</f>
        <v>0</v>
      </c>
      <c r="F91" s="209">
        <f>SUMIFS(Tab_Dados!$AK$263:$AK$508,Tab_Dados!$C$263:$C$508,C91)</f>
        <v>0</v>
      </c>
      <c r="G91" s="203"/>
      <c r="H91" s="207">
        <v>82</v>
      </c>
      <c r="I91" s="208" t="s">
        <v>311</v>
      </c>
      <c r="J91" s="216">
        <f>SUMIFS(Tab_Dados!$F$263:$F$508,Tab_Dados!$C$263:$C$508,I91)</f>
        <v>20</v>
      </c>
      <c r="K91" s="216">
        <f>SUMIFS(Tab_Dados!$V$263:$V$508,Tab_Dados!$C$263:$C$508,I91)</f>
        <v>20</v>
      </c>
      <c r="L91" s="209">
        <f>SUMIFS(Tab_Dados!$AL$263:$AL$508,Tab_Dados!$C$263:$C$508,I91)</f>
        <v>176</v>
      </c>
      <c r="N91" s="207">
        <v>82</v>
      </c>
      <c r="O91" s="208" t="s">
        <v>333</v>
      </c>
      <c r="P91" s="216">
        <f>SUMIFS(Tab_Dados!$H$263:$H$508,Tab_Dados!$C$263:$C$508,O91)</f>
        <v>0</v>
      </c>
      <c r="Q91" s="216">
        <f>SUMIFS(Tab_Dados!$X$263:$X$508,Tab_Dados!$C$263:$C$508,O91)</f>
        <v>0</v>
      </c>
      <c r="R91" s="209">
        <f>SUMIFS(Tab_Dados!$AN$263:$AN$508,Tab_Dados!$C$263:$C$508,O91)</f>
        <v>0</v>
      </c>
      <c r="T91" s="207">
        <v>82</v>
      </c>
      <c r="U91" s="208" t="s">
        <v>334</v>
      </c>
      <c r="V91" s="216">
        <f>SUMIFS(Tab_Dados!$I$263:$I$508,Tab_Dados!$C$263:$C$508,U91)</f>
        <v>0</v>
      </c>
      <c r="W91" s="216">
        <f>SUMIFS(Tab_Dados!$Y$263:$Y$508,Tab_Dados!$C$263:$C$508,U91)</f>
        <v>0</v>
      </c>
      <c r="X91" s="209">
        <f>SUMIFS(Tab_Dados!$AO$263:$AO$508,Tab_Dados!$C$263:$C$508,U91)</f>
        <v>0</v>
      </c>
      <c r="Z91" s="207">
        <v>82</v>
      </c>
      <c r="AA91" s="208" t="s">
        <v>357</v>
      </c>
      <c r="AB91" s="216">
        <f>SUMIFS(Tab_Dados!$K$263:$K$508,Tab_Dados!$C$263:$C$508,AA91)</f>
        <v>0</v>
      </c>
      <c r="AC91" s="216">
        <f>SUMIFS(Tab_Dados!$AA$263:$AA$508,Tab_Dados!$C$263:$C$508,AA91)</f>
        <v>0</v>
      </c>
      <c r="AD91" s="209">
        <f>SUMIFS(Tab_Dados!$AQ$263:$AQ$508,Tab_Dados!$C$263:$C$508,AA91)</f>
        <v>0</v>
      </c>
      <c r="AF91" s="207">
        <v>82</v>
      </c>
      <c r="AG91" s="208" t="s">
        <v>308</v>
      </c>
      <c r="AH91" s="216">
        <f>SUMIFS(Tab_Dados!$L$263:$L$508,Tab_Dados!$C$263:$C$508,AG91)</f>
        <v>0</v>
      </c>
      <c r="AI91" s="216">
        <f>SUMIFS(Tab_Dados!$AB$263:$AB$508,Tab_Dados!$C$263:$C$508,AG91)</f>
        <v>0</v>
      </c>
      <c r="AJ91" s="209">
        <f>SUMIFS(Tab_Dados!$AR$263:$AR$508,Tab_Dados!$C$263:$C$508,AG91)</f>
        <v>0</v>
      </c>
      <c r="AL91" s="207">
        <v>82</v>
      </c>
      <c r="AM91" s="208" t="s">
        <v>351</v>
      </c>
      <c r="AN91" s="216">
        <f>SUMIFS(Tab_Dados!$M$263:$M$508,Tab_Dados!$C$263:$C$508,AM91)</f>
        <v>0</v>
      </c>
      <c r="AO91" s="216">
        <f>SUMIFS(Tab_Dados!$AC$263:$AC$508,Tab_Dados!$C$263:$C$508,AM91)</f>
        <v>0</v>
      </c>
      <c r="AP91" s="209">
        <f>SUMIFS(Tab_Dados!$AS$263:$AS$508,Tab_Dados!$C$263:$C$508,AM91)</f>
        <v>0</v>
      </c>
      <c r="AR91" s="207">
        <v>82</v>
      </c>
      <c r="AS91" s="208" t="s">
        <v>358</v>
      </c>
      <c r="AT91" s="216">
        <f>SUMIFS(Tab_Dados!$N$263:$N$508,Tab_Dados!$C$263:$C$508,AS91)</f>
        <v>0</v>
      </c>
      <c r="AU91" s="216">
        <f>SUMIFS(Tab_Dados!$AD$263:$AD$508,Tab_Dados!$C$263:$C$508,AS91)</f>
        <v>0</v>
      </c>
      <c r="AV91" s="209">
        <f>SUMIFS(Tab_Dados!$AT$263:$AT$508,Tab_Dados!$C$263:$C$508,AS91)</f>
        <v>0</v>
      </c>
      <c r="AX91" s="207">
        <v>82</v>
      </c>
      <c r="AY91" s="208" t="s">
        <v>358</v>
      </c>
      <c r="AZ91" s="216">
        <f>SUMIFS(Tab_Dados!$O$263:$O$508,Tab_Dados!$C$263:$C$508,AY91)</f>
        <v>0</v>
      </c>
      <c r="BA91" s="216">
        <f>SUMIFS(Tab_Dados!$AE$263:$AE$508,Tab_Dados!$C$263:$C$508,AY91)</f>
        <v>0</v>
      </c>
      <c r="BB91" s="209">
        <f>SUMIFS(Tab_Dados!$AU$263:$AU$508,Tab_Dados!$C$263:$C$508,AY91)</f>
        <v>0</v>
      </c>
      <c r="BD91" s="207">
        <v>82</v>
      </c>
      <c r="BE91" s="208" t="s">
        <v>355</v>
      </c>
      <c r="BF91" s="216">
        <f>SUMIFS(Tab_Dados!$P$263:$P$508,Tab_Dados!$C$263:$C$508,BE91)</f>
        <v>0</v>
      </c>
      <c r="BG91" s="216">
        <f>SUMIFS(Tab_Dados!$AF$263:$AF$508,Tab_Dados!$C$263:$C$508,BE91)</f>
        <v>0</v>
      </c>
      <c r="BH91" s="209">
        <f>SUMIFS(Tab_Dados!$AV$263:$AV$508,Tab_Dados!$C$263:$C$508,BE91)</f>
        <v>0</v>
      </c>
      <c r="BJ91" s="207">
        <v>82</v>
      </c>
      <c r="BK91" s="208" t="s">
        <v>349</v>
      </c>
      <c r="BL91" s="216">
        <f>SUMIFS(Tab_Dados!$R$263:$R$508,Tab_Dados!$C$263:$C$508,BK91)</f>
        <v>0</v>
      </c>
      <c r="BM91" s="216">
        <f>SUMIFS(Tab_Dados!$AH$263:$AH$508,Tab_Dados!$C$263:$C$508,BK91)</f>
        <v>0</v>
      </c>
      <c r="BN91" s="209">
        <f>SUMIFS(Tab_Dados!$AX$263:$AX$508,Tab_Dados!$C$263:$C$508,BK91)</f>
        <v>0</v>
      </c>
      <c r="BP91" s="207">
        <v>82</v>
      </c>
      <c r="BQ91" s="208" t="s">
        <v>343</v>
      </c>
      <c r="BR91" s="216">
        <f>SUMIFS(Tab_Dados!$S$263:$S$508,Tab_Dados!$C$263:$C$508,BQ91)</f>
        <v>0</v>
      </c>
      <c r="BS91" s="216">
        <f>SUMIFS(Tab_Dados!$AI$263:$AI$508,Tab_Dados!$C$263:$C$508,BQ91)</f>
        <v>0</v>
      </c>
      <c r="BT91" s="209">
        <f>SUMIFS(Tab_Dados!$AY$263:$AY$508,Tab_Dados!$C$263:$C$508,BQ91)</f>
        <v>0</v>
      </c>
      <c r="BV91" s="207">
        <v>82</v>
      </c>
      <c r="BW91" s="208" t="s">
        <v>19</v>
      </c>
      <c r="BX91" s="216">
        <f>SUMIFS(Tab_Dados!$T$263:$T$508,Tab_Dados!$C$263:$C$508,BW91)</f>
        <v>0</v>
      </c>
      <c r="BY91" s="216">
        <f>SUMIFS(Tab_Dados!$AJ$263:$AJ$508,Tab_Dados!$C$263:$C$508,BW91)</f>
        <v>0</v>
      </c>
      <c r="BZ91" s="209">
        <f>SUMIFS(Tab_Dados!$AZ$263:$AZ$508,Tab_Dados!$C$263:$C$508,BW91)</f>
        <v>0</v>
      </c>
      <c r="CB91" s="207">
        <v>82</v>
      </c>
      <c r="CC91" s="208" t="s">
        <v>361</v>
      </c>
      <c r="CD91" s="208"/>
      <c r="CE91" s="208"/>
      <c r="CF91" s="209"/>
    </row>
    <row r="92" spans="1:84" x14ac:dyDescent="0.2">
      <c r="A92" s="214"/>
      <c r="B92" s="207">
        <v>83</v>
      </c>
      <c r="C92" s="208" t="s">
        <v>362</v>
      </c>
      <c r="D92" s="216">
        <f>SUMIFS(Tab_Dados!$E$263:$E$508,Tab_Dados!$C$263:$C$508,C92)</f>
        <v>0</v>
      </c>
      <c r="E92" s="216">
        <f>SUMIFS(Tab_Dados!$U$263:$U$508,Tab_Dados!$C$263:$C$508,C92)</f>
        <v>0</v>
      </c>
      <c r="F92" s="209">
        <f>SUMIFS(Tab_Dados!$AK$263:$AK$508,Tab_Dados!$C$263:$C$508,C92)</f>
        <v>0</v>
      </c>
      <c r="G92" s="203"/>
      <c r="H92" s="207">
        <v>83</v>
      </c>
      <c r="I92" s="208" t="s">
        <v>335</v>
      </c>
      <c r="J92" s="216">
        <f>SUMIFS(Tab_Dados!$F$263:$F$508,Tab_Dados!$C$263:$C$508,I92)</f>
        <v>18</v>
      </c>
      <c r="K92" s="216">
        <f>SUMIFS(Tab_Dados!$V$263:$V$508,Tab_Dados!$C$263:$C$508,I92)</f>
        <v>18</v>
      </c>
      <c r="L92" s="209">
        <f>SUMIFS(Tab_Dados!$AL$263:$AL$508,Tab_Dados!$C$263:$C$508,I92)</f>
        <v>162</v>
      </c>
      <c r="N92" s="207">
        <v>83</v>
      </c>
      <c r="O92" s="208" t="s">
        <v>334</v>
      </c>
      <c r="P92" s="216">
        <f>SUMIFS(Tab_Dados!$H$263:$H$508,Tab_Dados!$C$263:$C$508,O92)</f>
        <v>0</v>
      </c>
      <c r="Q92" s="216">
        <f>SUMIFS(Tab_Dados!$X$263:$X$508,Tab_Dados!$C$263:$C$508,O92)</f>
        <v>0</v>
      </c>
      <c r="R92" s="209">
        <f>SUMIFS(Tab_Dados!$AN$263:$AN$508,Tab_Dados!$C$263:$C$508,O92)</f>
        <v>0</v>
      </c>
      <c r="T92" s="207">
        <v>83</v>
      </c>
      <c r="U92" s="208" t="s">
        <v>336</v>
      </c>
      <c r="V92" s="216">
        <f>SUMIFS(Tab_Dados!$I$263:$I$508,Tab_Dados!$C$263:$C$508,U92)</f>
        <v>0</v>
      </c>
      <c r="W92" s="216">
        <f>SUMIFS(Tab_Dados!$Y$263:$Y$508,Tab_Dados!$C$263:$C$508,U92)</f>
        <v>0</v>
      </c>
      <c r="X92" s="209">
        <f>SUMIFS(Tab_Dados!$AO$263:$AO$508,Tab_Dados!$C$263:$C$508,U92)</f>
        <v>0</v>
      </c>
      <c r="Z92" s="207">
        <v>83</v>
      </c>
      <c r="AA92" s="208" t="s">
        <v>358</v>
      </c>
      <c r="AB92" s="216">
        <f>SUMIFS(Tab_Dados!$K$263:$K$508,Tab_Dados!$C$263:$C$508,AA92)</f>
        <v>0</v>
      </c>
      <c r="AC92" s="216">
        <f>SUMIFS(Tab_Dados!$AA$263:$AA$508,Tab_Dados!$C$263:$C$508,AA92)</f>
        <v>0</v>
      </c>
      <c r="AD92" s="209">
        <f>SUMIFS(Tab_Dados!$AQ$263:$AQ$508,Tab_Dados!$C$263:$C$508,AA92)</f>
        <v>0</v>
      </c>
      <c r="AF92" s="207">
        <v>83</v>
      </c>
      <c r="AG92" s="208" t="s">
        <v>309</v>
      </c>
      <c r="AH92" s="216">
        <f>SUMIFS(Tab_Dados!$L$263:$L$508,Tab_Dados!$C$263:$C$508,AG92)</f>
        <v>0</v>
      </c>
      <c r="AI92" s="216">
        <f>SUMIFS(Tab_Dados!$AB$263:$AB$508,Tab_Dados!$C$263:$C$508,AG92)</f>
        <v>0</v>
      </c>
      <c r="AJ92" s="209">
        <f>SUMIFS(Tab_Dados!$AR$263:$AR$508,Tab_Dados!$C$263:$C$508,AG92)</f>
        <v>0</v>
      </c>
      <c r="AL92" s="207">
        <v>83</v>
      </c>
      <c r="AM92" s="208" t="s">
        <v>19</v>
      </c>
      <c r="AN92" s="216">
        <f>SUMIFS(Tab_Dados!$M$263:$M$508,Tab_Dados!$C$263:$C$508,AM92)</f>
        <v>0</v>
      </c>
      <c r="AO92" s="216">
        <f>SUMIFS(Tab_Dados!$AC$263:$AC$508,Tab_Dados!$C$263:$C$508,AM92)</f>
        <v>0</v>
      </c>
      <c r="AP92" s="209">
        <f>SUMIFS(Tab_Dados!$AS$263:$AS$508,Tab_Dados!$C$263:$C$508,AM92)</f>
        <v>0</v>
      </c>
      <c r="AR92" s="207">
        <v>83</v>
      </c>
      <c r="AS92" s="208" t="s">
        <v>359</v>
      </c>
      <c r="AT92" s="216">
        <f>SUMIFS(Tab_Dados!$N$263:$N$508,Tab_Dados!$C$263:$C$508,AS92)</f>
        <v>0</v>
      </c>
      <c r="AU92" s="216">
        <f>SUMIFS(Tab_Dados!$AD$263:$AD$508,Tab_Dados!$C$263:$C$508,AS92)</f>
        <v>0</v>
      </c>
      <c r="AV92" s="209">
        <f>SUMIFS(Tab_Dados!$AT$263:$AT$508,Tab_Dados!$C$263:$C$508,AS92)</f>
        <v>0</v>
      </c>
      <c r="AX92" s="207">
        <v>83</v>
      </c>
      <c r="AY92" s="208" t="s">
        <v>359</v>
      </c>
      <c r="AZ92" s="216">
        <f>SUMIFS(Tab_Dados!$O$263:$O$508,Tab_Dados!$C$263:$C$508,AY92)</f>
        <v>0</v>
      </c>
      <c r="BA92" s="216">
        <f>SUMIFS(Tab_Dados!$AE$263:$AE$508,Tab_Dados!$C$263:$C$508,AY92)</f>
        <v>0</v>
      </c>
      <c r="BB92" s="209">
        <f>SUMIFS(Tab_Dados!$AU$263:$AU$508,Tab_Dados!$C$263:$C$508,AY92)</f>
        <v>0</v>
      </c>
      <c r="BD92" s="207">
        <v>83</v>
      </c>
      <c r="BE92" s="208" t="s">
        <v>356</v>
      </c>
      <c r="BF92" s="216">
        <f>SUMIFS(Tab_Dados!$P$263:$P$508,Tab_Dados!$C$263:$C$508,BE92)</f>
        <v>0</v>
      </c>
      <c r="BG92" s="216">
        <f>SUMIFS(Tab_Dados!$AF$263:$AF$508,Tab_Dados!$C$263:$C$508,BE92)</f>
        <v>0</v>
      </c>
      <c r="BH92" s="209">
        <f>SUMIFS(Tab_Dados!$AV$263:$AV$508,Tab_Dados!$C$263:$C$508,BE92)</f>
        <v>0</v>
      </c>
      <c r="BJ92" s="207">
        <v>83</v>
      </c>
      <c r="BK92" s="208" t="s">
        <v>350</v>
      </c>
      <c r="BL92" s="216">
        <f>SUMIFS(Tab_Dados!$R$263:$R$508,Tab_Dados!$C$263:$C$508,BK92)</f>
        <v>0</v>
      </c>
      <c r="BM92" s="216">
        <f>SUMIFS(Tab_Dados!$AH$263:$AH$508,Tab_Dados!$C$263:$C$508,BK92)</f>
        <v>0</v>
      </c>
      <c r="BN92" s="209">
        <f>SUMIFS(Tab_Dados!$AX$263:$AX$508,Tab_Dados!$C$263:$C$508,BK92)</f>
        <v>0</v>
      </c>
      <c r="BP92" s="207">
        <v>83</v>
      </c>
      <c r="BQ92" s="208" t="s">
        <v>344</v>
      </c>
      <c r="BR92" s="216">
        <f>SUMIFS(Tab_Dados!$S$263:$S$508,Tab_Dados!$C$263:$C$508,BQ92)</f>
        <v>0</v>
      </c>
      <c r="BS92" s="216">
        <f>SUMIFS(Tab_Dados!$AI$263:$AI$508,Tab_Dados!$C$263:$C$508,BQ92)</f>
        <v>0</v>
      </c>
      <c r="BT92" s="209">
        <f>SUMIFS(Tab_Dados!$AY$263:$AY$508,Tab_Dados!$C$263:$C$508,BQ92)</f>
        <v>0</v>
      </c>
      <c r="BV92" s="207">
        <v>83</v>
      </c>
      <c r="BW92" s="208" t="s">
        <v>352</v>
      </c>
      <c r="BX92" s="216">
        <f>SUMIFS(Tab_Dados!$T$263:$T$508,Tab_Dados!$C$263:$C$508,BW92)</f>
        <v>0</v>
      </c>
      <c r="BY92" s="216">
        <f>SUMIFS(Tab_Dados!$AJ$263:$AJ$508,Tab_Dados!$C$263:$C$508,BW92)</f>
        <v>0</v>
      </c>
      <c r="BZ92" s="209">
        <f>SUMIFS(Tab_Dados!$AZ$263:$AZ$508,Tab_Dados!$C$263:$C$508,BW92)</f>
        <v>0</v>
      </c>
      <c r="CB92" s="207">
        <v>83</v>
      </c>
      <c r="CC92" s="208" t="s">
        <v>362</v>
      </c>
      <c r="CD92" s="208"/>
      <c r="CE92" s="208"/>
      <c r="CF92" s="209"/>
    </row>
    <row r="93" spans="1:84" x14ac:dyDescent="0.2">
      <c r="A93" s="214"/>
      <c r="B93" s="207">
        <v>84</v>
      </c>
      <c r="C93" s="208" t="s">
        <v>363</v>
      </c>
      <c r="D93" s="216">
        <f>SUMIFS(Tab_Dados!$E$263:$E$508,Tab_Dados!$C$263:$C$508,C93)</f>
        <v>0</v>
      </c>
      <c r="E93" s="216">
        <f>SUMIFS(Tab_Dados!$U$263:$U$508,Tab_Dados!$C$263:$C$508,C93)</f>
        <v>0</v>
      </c>
      <c r="F93" s="209">
        <f>SUMIFS(Tab_Dados!$AK$263:$AK$508,Tab_Dados!$C$263:$C$508,C93)</f>
        <v>0</v>
      </c>
      <c r="G93" s="203"/>
      <c r="H93" s="207">
        <v>84</v>
      </c>
      <c r="I93" s="208" t="s">
        <v>353</v>
      </c>
      <c r="J93" s="216">
        <f>SUMIFS(Tab_Dados!$F$263:$F$508,Tab_Dados!$C$263:$C$508,I93)</f>
        <v>18</v>
      </c>
      <c r="K93" s="216">
        <f>SUMIFS(Tab_Dados!$V$263:$V$508,Tab_Dados!$C$263:$C$508,I93)</f>
        <v>18</v>
      </c>
      <c r="L93" s="209">
        <f>SUMIFS(Tab_Dados!$AL$263:$AL$508,Tab_Dados!$C$263:$C$508,I93)</f>
        <v>162</v>
      </c>
      <c r="N93" s="207">
        <v>84</v>
      </c>
      <c r="O93" s="208" t="s">
        <v>335</v>
      </c>
      <c r="P93" s="216">
        <f>SUMIFS(Tab_Dados!$H$263:$H$508,Tab_Dados!$C$263:$C$508,O93)</f>
        <v>0</v>
      </c>
      <c r="Q93" s="216">
        <f>SUMIFS(Tab_Dados!$X$263:$X$508,Tab_Dados!$C$263:$C$508,O93)</f>
        <v>0</v>
      </c>
      <c r="R93" s="209">
        <f>SUMIFS(Tab_Dados!$AN$263:$AN$508,Tab_Dados!$C$263:$C$508,O93)</f>
        <v>0</v>
      </c>
      <c r="T93" s="207">
        <v>84</v>
      </c>
      <c r="U93" s="208" t="s">
        <v>337</v>
      </c>
      <c r="V93" s="216">
        <f>SUMIFS(Tab_Dados!$I$263:$I$508,Tab_Dados!$C$263:$C$508,U93)</f>
        <v>0</v>
      </c>
      <c r="W93" s="216">
        <f>SUMIFS(Tab_Dados!$Y$263:$Y$508,Tab_Dados!$C$263:$C$508,U93)</f>
        <v>0</v>
      </c>
      <c r="X93" s="209">
        <f>SUMIFS(Tab_Dados!$AO$263:$AO$508,Tab_Dados!$C$263:$C$508,U93)</f>
        <v>0</v>
      </c>
      <c r="Z93" s="207">
        <v>84</v>
      </c>
      <c r="AA93" s="208" t="s">
        <v>359</v>
      </c>
      <c r="AB93" s="216">
        <f>SUMIFS(Tab_Dados!$K$263:$K$508,Tab_Dados!$C$263:$C$508,AA93)</f>
        <v>0</v>
      </c>
      <c r="AC93" s="216">
        <f>SUMIFS(Tab_Dados!$AA$263:$AA$508,Tab_Dados!$C$263:$C$508,AA93)</f>
        <v>0</v>
      </c>
      <c r="AD93" s="209">
        <f>SUMIFS(Tab_Dados!$AQ$263:$AQ$508,Tab_Dados!$C$263:$C$508,AA93)</f>
        <v>0</v>
      </c>
      <c r="AF93" s="207">
        <v>84</v>
      </c>
      <c r="AG93" s="208" t="s">
        <v>310</v>
      </c>
      <c r="AH93" s="216">
        <f>SUMIFS(Tab_Dados!$L$263:$L$508,Tab_Dados!$C$263:$C$508,AG93)</f>
        <v>0</v>
      </c>
      <c r="AI93" s="216">
        <f>SUMIFS(Tab_Dados!$AB$263:$AB$508,Tab_Dados!$C$263:$C$508,AG93)</f>
        <v>0</v>
      </c>
      <c r="AJ93" s="209">
        <f>SUMIFS(Tab_Dados!$AR$263:$AR$508,Tab_Dados!$C$263:$C$508,AG93)</f>
        <v>0</v>
      </c>
      <c r="AL93" s="207">
        <v>84</v>
      </c>
      <c r="AM93" s="208" t="s">
        <v>352</v>
      </c>
      <c r="AN93" s="216">
        <f>SUMIFS(Tab_Dados!$M$263:$M$508,Tab_Dados!$C$263:$C$508,AM93)</f>
        <v>0</v>
      </c>
      <c r="AO93" s="216">
        <f>SUMIFS(Tab_Dados!$AC$263:$AC$508,Tab_Dados!$C$263:$C$508,AM93)</f>
        <v>0</v>
      </c>
      <c r="AP93" s="209">
        <f>SUMIFS(Tab_Dados!$AS$263:$AS$508,Tab_Dados!$C$263:$C$508,AM93)</f>
        <v>0</v>
      </c>
      <c r="AR93" s="207">
        <v>84</v>
      </c>
      <c r="AS93" s="208" t="s">
        <v>370</v>
      </c>
      <c r="AT93" s="216">
        <f>SUMIFS(Tab_Dados!$N$263:$N$508,Tab_Dados!$C$263:$C$508,AS93)</f>
        <v>0</v>
      </c>
      <c r="AU93" s="216">
        <f>SUMIFS(Tab_Dados!$AD$263:$AD$508,Tab_Dados!$C$263:$C$508,AS93)</f>
        <v>0</v>
      </c>
      <c r="AV93" s="209">
        <f>SUMIFS(Tab_Dados!$AT$263:$AT$508,Tab_Dados!$C$263:$C$508,AS93)</f>
        <v>0</v>
      </c>
      <c r="AX93" s="207">
        <v>84</v>
      </c>
      <c r="AY93" s="208" t="s">
        <v>370</v>
      </c>
      <c r="AZ93" s="216">
        <f>SUMIFS(Tab_Dados!$O$263:$O$508,Tab_Dados!$C$263:$C$508,AY93)</f>
        <v>0</v>
      </c>
      <c r="BA93" s="216">
        <f>SUMIFS(Tab_Dados!$AE$263:$AE$508,Tab_Dados!$C$263:$C$508,AY93)</f>
        <v>0</v>
      </c>
      <c r="BB93" s="209">
        <f>SUMIFS(Tab_Dados!$AU$263:$AU$508,Tab_Dados!$C$263:$C$508,AY93)</f>
        <v>0</v>
      </c>
      <c r="BD93" s="207">
        <v>84</v>
      </c>
      <c r="BE93" s="208" t="s">
        <v>357</v>
      </c>
      <c r="BF93" s="216">
        <f>SUMIFS(Tab_Dados!$P$263:$P$508,Tab_Dados!$C$263:$C$508,BE93)</f>
        <v>0</v>
      </c>
      <c r="BG93" s="216">
        <f>SUMIFS(Tab_Dados!$AF$263:$AF$508,Tab_Dados!$C$263:$C$508,BE93)</f>
        <v>0</v>
      </c>
      <c r="BH93" s="209">
        <f>SUMIFS(Tab_Dados!$AV$263:$AV$508,Tab_Dados!$C$263:$C$508,BE93)</f>
        <v>0</v>
      </c>
      <c r="BJ93" s="207">
        <v>84</v>
      </c>
      <c r="BK93" s="208" t="s">
        <v>351</v>
      </c>
      <c r="BL93" s="216">
        <f>SUMIFS(Tab_Dados!$R$263:$R$508,Tab_Dados!$C$263:$C$508,BK93)</f>
        <v>0</v>
      </c>
      <c r="BM93" s="216">
        <f>SUMIFS(Tab_Dados!$AH$263:$AH$508,Tab_Dados!$C$263:$C$508,BK93)</f>
        <v>0</v>
      </c>
      <c r="BN93" s="209">
        <f>SUMIFS(Tab_Dados!$AX$263:$AX$508,Tab_Dados!$C$263:$C$508,BK93)</f>
        <v>0</v>
      </c>
      <c r="BP93" s="207">
        <v>84</v>
      </c>
      <c r="BQ93" s="208" t="s">
        <v>345</v>
      </c>
      <c r="BR93" s="216">
        <f>SUMIFS(Tab_Dados!$S$263:$S$508,Tab_Dados!$C$263:$C$508,BQ93)</f>
        <v>0</v>
      </c>
      <c r="BS93" s="216">
        <f>SUMIFS(Tab_Dados!$AI$263:$AI$508,Tab_Dados!$C$263:$C$508,BQ93)</f>
        <v>0</v>
      </c>
      <c r="BT93" s="209">
        <f>SUMIFS(Tab_Dados!$AY$263:$AY$508,Tab_Dados!$C$263:$C$508,BQ93)</f>
        <v>0</v>
      </c>
      <c r="BV93" s="207">
        <v>84</v>
      </c>
      <c r="BW93" s="208" t="s">
        <v>353</v>
      </c>
      <c r="BX93" s="216">
        <f>SUMIFS(Tab_Dados!$T$263:$T$508,Tab_Dados!$C$263:$C$508,BW93)</f>
        <v>0</v>
      </c>
      <c r="BY93" s="216">
        <f>SUMIFS(Tab_Dados!$AJ$263:$AJ$508,Tab_Dados!$C$263:$C$508,BW93)</f>
        <v>0</v>
      </c>
      <c r="BZ93" s="209">
        <f>SUMIFS(Tab_Dados!$AZ$263:$AZ$508,Tab_Dados!$C$263:$C$508,BW93)</f>
        <v>0</v>
      </c>
      <c r="CB93" s="207">
        <v>84</v>
      </c>
      <c r="CC93" s="208" t="s">
        <v>363</v>
      </c>
      <c r="CD93" s="208"/>
      <c r="CE93" s="208"/>
      <c r="CF93" s="209"/>
    </row>
    <row r="94" spans="1:84" x14ac:dyDescent="0.2">
      <c r="A94" s="214"/>
      <c r="B94" s="207">
        <v>85</v>
      </c>
      <c r="C94" s="208" t="s">
        <v>364</v>
      </c>
      <c r="D94" s="216">
        <f>SUMIFS(Tab_Dados!$E$263:$E$508,Tab_Dados!$C$263:$C$508,C94)</f>
        <v>0</v>
      </c>
      <c r="E94" s="216">
        <f>SUMIFS(Tab_Dados!$U$263:$U$508,Tab_Dados!$C$263:$C$508,C94)</f>
        <v>0</v>
      </c>
      <c r="F94" s="209">
        <f>SUMIFS(Tab_Dados!$AK$263:$AK$508,Tab_Dados!$C$263:$C$508,C94)</f>
        <v>0</v>
      </c>
      <c r="G94" s="203"/>
      <c r="H94" s="207">
        <v>85</v>
      </c>
      <c r="I94" s="208" t="s">
        <v>365</v>
      </c>
      <c r="J94" s="216">
        <f>SUMIFS(Tab_Dados!$F$263:$F$508,Tab_Dados!$C$263:$C$508,I94)</f>
        <v>20</v>
      </c>
      <c r="K94" s="216">
        <f>SUMIFS(Tab_Dados!$V$263:$V$508,Tab_Dados!$C$263:$C$508,I94)</f>
        <v>20</v>
      </c>
      <c r="L94" s="209">
        <f>SUMIFS(Tab_Dados!$AL$263:$AL$508,Tab_Dados!$C$263:$C$508,I94)</f>
        <v>160</v>
      </c>
      <c r="N94" s="207">
        <v>85</v>
      </c>
      <c r="O94" s="208" t="s">
        <v>338</v>
      </c>
      <c r="P94" s="216">
        <f>SUMIFS(Tab_Dados!$H$263:$H$508,Tab_Dados!$C$263:$C$508,O94)</f>
        <v>0</v>
      </c>
      <c r="Q94" s="216">
        <f>SUMIFS(Tab_Dados!$X$263:$X$508,Tab_Dados!$C$263:$C$508,O94)</f>
        <v>0</v>
      </c>
      <c r="R94" s="209">
        <f>SUMIFS(Tab_Dados!$AN$263:$AN$508,Tab_Dados!$C$263:$C$508,O94)</f>
        <v>0</v>
      </c>
      <c r="T94" s="207">
        <v>85</v>
      </c>
      <c r="U94" s="208" t="s">
        <v>338</v>
      </c>
      <c r="V94" s="216">
        <f>SUMIFS(Tab_Dados!$I$263:$I$508,Tab_Dados!$C$263:$C$508,U94)</f>
        <v>0</v>
      </c>
      <c r="W94" s="216">
        <f>SUMIFS(Tab_Dados!$Y$263:$Y$508,Tab_Dados!$C$263:$C$508,U94)</f>
        <v>0</v>
      </c>
      <c r="X94" s="209">
        <f>SUMIFS(Tab_Dados!$AO$263:$AO$508,Tab_Dados!$C$263:$C$508,U94)</f>
        <v>0</v>
      </c>
      <c r="Z94" s="207">
        <v>85</v>
      </c>
      <c r="AA94" s="208" t="s">
        <v>370</v>
      </c>
      <c r="AB94" s="216">
        <f>SUMIFS(Tab_Dados!$K$263:$K$508,Tab_Dados!$C$263:$C$508,AA94)</f>
        <v>0</v>
      </c>
      <c r="AC94" s="216">
        <f>SUMIFS(Tab_Dados!$AA$263:$AA$508,Tab_Dados!$C$263:$C$508,AA94)</f>
        <v>0</v>
      </c>
      <c r="AD94" s="209">
        <f>SUMIFS(Tab_Dados!$AQ$263:$AQ$508,Tab_Dados!$C$263:$C$508,AA94)</f>
        <v>0</v>
      </c>
      <c r="AF94" s="207">
        <v>85</v>
      </c>
      <c r="AG94" s="208" t="s">
        <v>311</v>
      </c>
      <c r="AH94" s="216">
        <f>SUMIFS(Tab_Dados!$L$263:$L$508,Tab_Dados!$C$263:$C$508,AG94)</f>
        <v>0</v>
      </c>
      <c r="AI94" s="216">
        <f>SUMIFS(Tab_Dados!$AB$263:$AB$508,Tab_Dados!$C$263:$C$508,AG94)</f>
        <v>0</v>
      </c>
      <c r="AJ94" s="209">
        <f>SUMIFS(Tab_Dados!$AR$263:$AR$508,Tab_Dados!$C$263:$C$508,AG94)</f>
        <v>0</v>
      </c>
      <c r="AL94" s="207">
        <v>85</v>
      </c>
      <c r="AM94" s="208" t="s">
        <v>353</v>
      </c>
      <c r="AN94" s="216">
        <f>SUMIFS(Tab_Dados!$M$263:$M$508,Tab_Dados!$C$263:$C$508,AM94)</f>
        <v>0</v>
      </c>
      <c r="AO94" s="216">
        <f>SUMIFS(Tab_Dados!$AC$263:$AC$508,Tab_Dados!$C$263:$C$508,AM94)</f>
        <v>0</v>
      </c>
      <c r="AP94" s="209">
        <f>SUMIFS(Tab_Dados!$AS$263:$AS$508,Tab_Dados!$C$263:$C$508,AM94)</f>
        <v>0</v>
      </c>
      <c r="AR94" s="207">
        <v>85</v>
      </c>
      <c r="AS94" s="208" t="s">
        <v>360</v>
      </c>
      <c r="AT94" s="216">
        <f>SUMIFS(Tab_Dados!$N$263:$N$508,Tab_Dados!$C$263:$C$508,AS94)</f>
        <v>0</v>
      </c>
      <c r="AU94" s="216">
        <f>SUMIFS(Tab_Dados!$AD$263:$AD$508,Tab_Dados!$C$263:$C$508,AS94)</f>
        <v>0</v>
      </c>
      <c r="AV94" s="209">
        <f>SUMIFS(Tab_Dados!$AT$263:$AT$508,Tab_Dados!$C$263:$C$508,AS94)</f>
        <v>0</v>
      </c>
      <c r="AX94" s="207">
        <v>85</v>
      </c>
      <c r="AY94" s="208" t="s">
        <v>360</v>
      </c>
      <c r="AZ94" s="216">
        <f>SUMIFS(Tab_Dados!$O$263:$O$508,Tab_Dados!$C$263:$C$508,AY94)</f>
        <v>0</v>
      </c>
      <c r="BA94" s="216">
        <f>SUMIFS(Tab_Dados!$AE$263:$AE$508,Tab_Dados!$C$263:$C$508,AY94)</f>
        <v>0</v>
      </c>
      <c r="BB94" s="209">
        <f>SUMIFS(Tab_Dados!$AU$263:$AU$508,Tab_Dados!$C$263:$C$508,AY94)</f>
        <v>0</v>
      </c>
      <c r="BD94" s="207">
        <v>85</v>
      </c>
      <c r="BE94" s="208" t="s">
        <v>358</v>
      </c>
      <c r="BF94" s="216">
        <f>SUMIFS(Tab_Dados!$P$263:$P$508,Tab_Dados!$C$263:$C$508,BE94)</f>
        <v>0</v>
      </c>
      <c r="BG94" s="216">
        <f>SUMIFS(Tab_Dados!$AF$263:$AF$508,Tab_Dados!$C$263:$C$508,BE94)</f>
        <v>0</v>
      </c>
      <c r="BH94" s="209">
        <f>SUMIFS(Tab_Dados!$AV$263:$AV$508,Tab_Dados!$C$263:$C$508,BE94)</f>
        <v>0</v>
      </c>
      <c r="BJ94" s="207">
        <v>85</v>
      </c>
      <c r="BK94" s="208" t="s">
        <v>19</v>
      </c>
      <c r="BL94" s="216">
        <f>SUMIFS(Tab_Dados!$R$263:$R$508,Tab_Dados!$C$263:$C$508,BK94)</f>
        <v>0</v>
      </c>
      <c r="BM94" s="216">
        <f>SUMIFS(Tab_Dados!$AH$263:$AH$508,Tab_Dados!$C$263:$C$508,BK94)</f>
        <v>0</v>
      </c>
      <c r="BN94" s="209">
        <f>SUMIFS(Tab_Dados!$AX$263:$AX$508,Tab_Dados!$C$263:$C$508,BK94)</f>
        <v>0</v>
      </c>
      <c r="BP94" s="207">
        <v>85</v>
      </c>
      <c r="BQ94" s="208" t="s">
        <v>14</v>
      </c>
      <c r="BR94" s="216">
        <f>SUMIFS(Tab_Dados!$S$263:$S$508,Tab_Dados!$C$263:$C$508,BQ94)</f>
        <v>0</v>
      </c>
      <c r="BS94" s="216">
        <f>SUMIFS(Tab_Dados!$AI$263:$AI$508,Tab_Dados!$C$263:$C$508,BQ94)</f>
        <v>0</v>
      </c>
      <c r="BT94" s="209">
        <f>SUMIFS(Tab_Dados!$AY$263:$AY$508,Tab_Dados!$C$263:$C$508,BQ94)</f>
        <v>0</v>
      </c>
      <c r="BV94" s="207">
        <v>85</v>
      </c>
      <c r="BW94" s="208" t="s">
        <v>354</v>
      </c>
      <c r="BX94" s="216">
        <f>SUMIFS(Tab_Dados!$T$263:$T$508,Tab_Dados!$C$263:$C$508,BW94)</f>
        <v>0</v>
      </c>
      <c r="BY94" s="216">
        <f>SUMIFS(Tab_Dados!$AJ$263:$AJ$508,Tab_Dados!$C$263:$C$508,BW94)</f>
        <v>0</v>
      </c>
      <c r="BZ94" s="209">
        <f>SUMIFS(Tab_Dados!$AZ$263:$AZ$508,Tab_Dados!$C$263:$C$508,BW94)</f>
        <v>0</v>
      </c>
      <c r="CB94" s="207">
        <v>85</v>
      </c>
      <c r="CC94" s="208" t="s">
        <v>364</v>
      </c>
      <c r="CD94" s="208"/>
      <c r="CE94" s="208"/>
      <c r="CF94" s="209"/>
    </row>
    <row r="95" spans="1:84" x14ac:dyDescent="0.2">
      <c r="A95" s="214"/>
      <c r="B95" s="207">
        <v>86</v>
      </c>
      <c r="C95" s="208" t="s">
        <v>365</v>
      </c>
      <c r="D95" s="216">
        <f>SUMIFS(Tab_Dados!$E$263:$E$508,Tab_Dados!$C$263:$C$508,C95)</f>
        <v>0</v>
      </c>
      <c r="E95" s="216">
        <f>SUMIFS(Tab_Dados!$U$263:$U$508,Tab_Dados!$C$263:$C$508,C95)</f>
        <v>0</v>
      </c>
      <c r="F95" s="209">
        <f>SUMIFS(Tab_Dados!$AK$263:$AK$508,Tab_Dados!$C$263:$C$508,C95)</f>
        <v>0</v>
      </c>
      <c r="G95" s="203"/>
      <c r="H95" s="207">
        <v>86</v>
      </c>
      <c r="I95" s="208" t="s">
        <v>401</v>
      </c>
      <c r="J95" s="216">
        <f>SUMIFS(Tab_Dados!$F$263:$F$508,Tab_Dados!$C$263:$C$508,I95)</f>
        <v>20</v>
      </c>
      <c r="K95" s="216">
        <f>SUMIFS(Tab_Dados!$V$263:$V$508,Tab_Dados!$C$263:$C$508,I95)</f>
        <v>20</v>
      </c>
      <c r="L95" s="209">
        <f>SUMIFS(Tab_Dados!$AL$263:$AL$508,Tab_Dados!$C$263:$C$508,I95)</f>
        <v>160</v>
      </c>
      <c r="N95" s="207">
        <v>86</v>
      </c>
      <c r="O95" s="208" t="s">
        <v>339</v>
      </c>
      <c r="P95" s="216">
        <f>SUMIFS(Tab_Dados!$H$263:$H$508,Tab_Dados!$C$263:$C$508,O95)</f>
        <v>0</v>
      </c>
      <c r="Q95" s="216">
        <f>SUMIFS(Tab_Dados!$X$263:$X$508,Tab_Dados!$C$263:$C$508,O95)</f>
        <v>0</v>
      </c>
      <c r="R95" s="209">
        <f>SUMIFS(Tab_Dados!$AN$263:$AN$508,Tab_Dados!$C$263:$C$508,O95)</f>
        <v>0</v>
      </c>
      <c r="T95" s="207">
        <v>86</v>
      </c>
      <c r="U95" s="208" t="s">
        <v>339</v>
      </c>
      <c r="V95" s="216">
        <f>SUMIFS(Tab_Dados!$I$263:$I$508,Tab_Dados!$C$263:$C$508,U95)</f>
        <v>0</v>
      </c>
      <c r="W95" s="216">
        <f>SUMIFS(Tab_Dados!$Y$263:$Y$508,Tab_Dados!$C$263:$C$508,U95)</f>
        <v>0</v>
      </c>
      <c r="X95" s="209">
        <f>SUMIFS(Tab_Dados!$AO$263:$AO$508,Tab_Dados!$C$263:$C$508,U95)</f>
        <v>0</v>
      </c>
      <c r="Z95" s="207">
        <v>86</v>
      </c>
      <c r="AA95" s="208" t="s">
        <v>360</v>
      </c>
      <c r="AB95" s="216">
        <f>SUMIFS(Tab_Dados!$K$263:$K$508,Tab_Dados!$C$263:$C$508,AA95)</f>
        <v>0</v>
      </c>
      <c r="AC95" s="216">
        <f>SUMIFS(Tab_Dados!$AA$263:$AA$508,Tab_Dados!$C$263:$C$508,AA95)</f>
        <v>0</v>
      </c>
      <c r="AD95" s="209">
        <f>SUMIFS(Tab_Dados!$AQ$263:$AQ$508,Tab_Dados!$C$263:$C$508,AA95)</f>
        <v>0</v>
      </c>
      <c r="AF95" s="207">
        <v>86</v>
      </c>
      <c r="AG95" s="208" t="s">
        <v>313</v>
      </c>
      <c r="AH95" s="216">
        <f>SUMIFS(Tab_Dados!$L$263:$L$508,Tab_Dados!$C$263:$C$508,AG95)</f>
        <v>0</v>
      </c>
      <c r="AI95" s="216">
        <f>SUMIFS(Tab_Dados!$AB$263:$AB$508,Tab_Dados!$C$263:$C$508,AG95)</f>
        <v>0</v>
      </c>
      <c r="AJ95" s="209">
        <f>SUMIFS(Tab_Dados!$AR$263:$AR$508,Tab_Dados!$C$263:$C$508,AG95)</f>
        <v>0</v>
      </c>
      <c r="AL95" s="207">
        <v>86</v>
      </c>
      <c r="AM95" s="208" t="s">
        <v>354</v>
      </c>
      <c r="AN95" s="216">
        <f>SUMIFS(Tab_Dados!$M$263:$M$508,Tab_Dados!$C$263:$C$508,AM95)</f>
        <v>0</v>
      </c>
      <c r="AO95" s="216">
        <f>SUMIFS(Tab_Dados!$AC$263:$AC$508,Tab_Dados!$C$263:$C$508,AM95)</f>
        <v>0</v>
      </c>
      <c r="AP95" s="209">
        <f>SUMIFS(Tab_Dados!$AS$263:$AS$508,Tab_Dados!$C$263:$C$508,AM95)</f>
        <v>0</v>
      </c>
      <c r="AR95" s="207">
        <v>86</v>
      </c>
      <c r="AS95" s="208" t="s">
        <v>361</v>
      </c>
      <c r="AT95" s="216">
        <f>SUMIFS(Tab_Dados!$N$263:$N$508,Tab_Dados!$C$263:$C$508,AS95)</f>
        <v>0</v>
      </c>
      <c r="AU95" s="216">
        <f>SUMIFS(Tab_Dados!$AD$263:$AD$508,Tab_Dados!$C$263:$C$508,AS95)</f>
        <v>0</v>
      </c>
      <c r="AV95" s="209">
        <f>SUMIFS(Tab_Dados!$AT$263:$AT$508,Tab_Dados!$C$263:$C$508,AS95)</f>
        <v>0</v>
      </c>
      <c r="AX95" s="207">
        <v>86</v>
      </c>
      <c r="AY95" s="208" t="s">
        <v>361</v>
      </c>
      <c r="AZ95" s="216">
        <f>SUMIFS(Tab_Dados!$O$263:$O$508,Tab_Dados!$C$263:$C$508,AY95)</f>
        <v>0</v>
      </c>
      <c r="BA95" s="216">
        <f>SUMIFS(Tab_Dados!$AE$263:$AE$508,Tab_Dados!$C$263:$C$508,AY95)</f>
        <v>0</v>
      </c>
      <c r="BB95" s="209">
        <f>SUMIFS(Tab_Dados!$AU$263:$AU$508,Tab_Dados!$C$263:$C$508,AY95)</f>
        <v>0</v>
      </c>
      <c r="BD95" s="207">
        <v>86</v>
      </c>
      <c r="BE95" s="208" t="s">
        <v>359</v>
      </c>
      <c r="BF95" s="216">
        <f>SUMIFS(Tab_Dados!$P$263:$P$508,Tab_Dados!$C$263:$C$508,BE95)</f>
        <v>0</v>
      </c>
      <c r="BG95" s="216">
        <f>SUMIFS(Tab_Dados!$AF$263:$AF$508,Tab_Dados!$C$263:$C$508,BE95)</f>
        <v>0</v>
      </c>
      <c r="BH95" s="209">
        <f>SUMIFS(Tab_Dados!$AV$263:$AV$508,Tab_Dados!$C$263:$C$508,BE95)</f>
        <v>0</v>
      </c>
      <c r="BJ95" s="207">
        <v>86</v>
      </c>
      <c r="BK95" s="208" t="s">
        <v>352</v>
      </c>
      <c r="BL95" s="216">
        <f>SUMIFS(Tab_Dados!$R$263:$R$508,Tab_Dados!$C$263:$C$508,BK95)</f>
        <v>0</v>
      </c>
      <c r="BM95" s="216">
        <f>SUMIFS(Tab_Dados!$AH$263:$AH$508,Tab_Dados!$C$263:$C$508,BK95)</f>
        <v>0</v>
      </c>
      <c r="BN95" s="209">
        <f>SUMIFS(Tab_Dados!$AX$263:$AX$508,Tab_Dados!$C$263:$C$508,BK95)</f>
        <v>0</v>
      </c>
      <c r="BP95" s="207">
        <v>86</v>
      </c>
      <c r="BQ95" s="208" t="s">
        <v>346</v>
      </c>
      <c r="BR95" s="216">
        <f>SUMIFS(Tab_Dados!$S$263:$S$508,Tab_Dados!$C$263:$C$508,BQ95)</f>
        <v>0</v>
      </c>
      <c r="BS95" s="216">
        <f>SUMIFS(Tab_Dados!$AI$263:$AI$508,Tab_Dados!$C$263:$C$508,BQ95)</f>
        <v>0</v>
      </c>
      <c r="BT95" s="209">
        <f>SUMIFS(Tab_Dados!$AY$263:$AY$508,Tab_Dados!$C$263:$C$508,BQ95)</f>
        <v>0</v>
      </c>
      <c r="BV95" s="207">
        <v>86</v>
      </c>
      <c r="BW95" s="208" t="s">
        <v>355</v>
      </c>
      <c r="BX95" s="216">
        <f>SUMIFS(Tab_Dados!$T$263:$T$508,Tab_Dados!$C$263:$C$508,BW95)</f>
        <v>0</v>
      </c>
      <c r="BY95" s="216">
        <f>SUMIFS(Tab_Dados!$AJ$263:$AJ$508,Tab_Dados!$C$263:$C$508,BW95)</f>
        <v>0</v>
      </c>
      <c r="BZ95" s="209">
        <f>SUMIFS(Tab_Dados!$AZ$263:$AZ$508,Tab_Dados!$C$263:$C$508,BW95)</f>
        <v>0</v>
      </c>
      <c r="CB95" s="207">
        <v>86</v>
      </c>
      <c r="CC95" s="208" t="s">
        <v>365</v>
      </c>
      <c r="CD95" s="208"/>
      <c r="CE95" s="208"/>
      <c r="CF95" s="209"/>
    </row>
    <row r="96" spans="1:84" x14ac:dyDescent="0.2">
      <c r="A96" s="214"/>
      <c r="B96" s="207">
        <v>87</v>
      </c>
      <c r="C96" s="208" t="s">
        <v>366</v>
      </c>
      <c r="D96" s="216">
        <f>SUMIFS(Tab_Dados!$E$263:$E$508,Tab_Dados!$C$263:$C$508,C96)</f>
        <v>0</v>
      </c>
      <c r="E96" s="216">
        <f>SUMIFS(Tab_Dados!$U$263:$U$508,Tab_Dados!$C$263:$C$508,C96)</f>
        <v>0</v>
      </c>
      <c r="F96" s="209">
        <f>SUMIFS(Tab_Dados!$AK$263:$AK$508,Tab_Dados!$C$263:$C$508,C96)</f>
        <v>0</v>
      </c>
      <c r="G96" s="203"/>
      <c r="H96" s="207">
        <v>87</v>
      </c>
      <c r="I96" s="208" t="s">
        <v>415</v>
      </c>
      <c r="J96" s="216">
        <f>SUMIFS(Tab_Dados!$F$263:$F$508,Tab_Dados!$C$263:$C$508,I96)</f>
        <v>20</v>
      </c>
      <c r="K96" s="216">
        <f>SUMIFS(Tab_Dados!$V$263:$V$508,Tab_Dados!$C$263:$C$508,I96)</f>
        <v>20</v>
      </c>
      <c r="L96" s="209">
        <f>SUMIFS(Tab_Dados!$AL$263:$AL$508,Tab_Dados!$C$263:$C$508,I96)</f>
        <v>160</v>
      </c>
      <c r="N96" s="207">
        <v>87</v>
      </c>
      <c r="O96" s="208" t="s">
        <v>340</v>
      </c>
      <c r="P96" s="216">
        <f>SUMIFS(Tab_Dados!$H$263:$H$508,Tab_Dados!$C$263:$C$508,O96)</f>
        <v>0</v>
      </c>
      <c r="Q96" s="216">
        <f>SUMIFS(Tab_Dados!$X$263:$X$508,Tab_Dados!$C$263:$C$508,O96)</f>
        <v>0</v>
      </c>
      <c r="R96" s="209">
        <f>SUMIFS(Tab_Dados!$AN$263:$AN$508,Tab_Dados!$C$263:$C$508,O96)</f>
        <v>0</v>
      </c>
      <c r="T96" s="207">
        <v>87</v>
      </c>
      <c r="U96" s="208" t="s">
        <v>340</v>
      </c>
      <c r="V96" s="216">
        <f>SUMIFS(Tab_Dados!$I$263:$I$508,Tab_Dados!$C$263:$C$508,U96)</f>
        <v>0</v>
      </c>
      <c r="W96" s="216">
        <f>SUMIFS(Tab_Dados!$Y$263:$Y$508,Tab_Dados!$C$263:$C$508,U96)</f>
        <v>0</v>
      </c>
      <c r="X96" s="209">
        <f>SUMIFS(Tab_Dados!$AO$263:$AO$508,Tab_Dados!$C$263:$C$508,U96)</f>
        <v>0</v>
      </c>
      <c r="Z96" s="207">
        <v>87</v>
      </c>
      <c r="AA96" s="208" t="s">
        <v>362</v>
      </c>
      <c r="AB96" s="216">
        <f>SUMIFS(Tab_Dados!$K$263:$K$508,Tab_Dados!$C$263:$C$508,AA96)</f>
        <v>0</v>
      </c>
      <c r="AC96" s="216">
        <f>SUMIFS(Tab_Dados!$AA$263:$AA$508,Tab_Dados!$C$263:$C$508,AA96)</f>
        <v>0</v>
      </c>
      <c r="AD96" s="209">
        <f>SUMIFS(Tab_Dados!$AQ$263:$AQ$508,Tab_Dados!$C$263:$C$508,AA96)</f>
        <v>0</v>
      </c>
      <c r="AF96" s="207">
        <v>87</v>
      </c>
      <c r="AG96" s="208" t="s">
        <v>314</v>
      </c>
      <c r="AH96" s="216">
        <f>SUMIFS(Tab_Dados!$L$263:$L$508,Tab_Dados!$C$263:$C$508,AG96)</f>
        <v>0</v>
      </c>
      <c r="AI96" s="216">
        <f>SUMIFS(Tab_Dados!$AB$263:$AB$508,Tab_Dados!$C$263:$C$508,AG96)</f>
        <v>0</v>
      </c>
      <c r="AJ96" s="209">
        <f>SUMIFS(Tab_Dados!$AR$263:$AR$508,Tab_Dados!$C$263:$C$508,AG96)</f>
        <v>0</v>
      </c>
      <c r="AL96" s="207">
        <v>87</v>
      </c>
      <c r="AM96" s="208" t="s">
        <v>355</v>
      </c>
      <c r="AN96" s="216">
        <f>SUMIFS(Tab_Dados!$M$263:$M$508,Tab_Dados!$C$263:$C$508,AM96)</f>
        <v>0</v>
      </c>
      <c r="AO96" s="216">
        <f>SUMIFS(Tab_Dados!$AC$263:$AC$508,Tab_Dados!$C$263:$C$508,AM96)</f>
        <v>0</v>
      </c>
      <c r="AP96" s="209">
        <f>SUMIFS(Tab_Dados!$AS$263:$AS$508,Tab_Dados!$C$263:$C$508,AM96)</f>
        <v>0</v>
      </c>
      <c r="AR96" s="207">
        <v>87</v>
      </c>
      <c r="AS96" s="208" t="s">
        <v>362</v>
      </c>
      <c r="AT96" s="216">
        <f>SUMIFS(Tab_Dados!$N$263:$N$508,Tab_Dados!$C$263:$C$508,AS96)</f>
        <v>0</v>
      </c>
      <c r="AU96" s="216">
        <f>SUMIFS(Tab_Dados!$AD$263:$AD$508,Tab_Dados!$C$263:$C$508,AS96)</f>
        <v>0</v>
      </c>
      <c r="AV96" s="209">
        <f>SUMIFS(Tab_Dados!$AT$263:$AT$508,Tab_Dados!$C$263:$C$508,AS96)</f>
        <v>0</v>
      </c>
      <c r="AX96" s="207">
        <v>87</v>
      </c>
      <c r="AY96" s="208" t="s">
        <v>362</v>
      </c>
      <c r="AZ96" s="216">
        <f>SUMIFS(Tab_Dados!$O$263:$O$508,Tab_Dados!$C$263:$C$508,AY96)</f>
        <v>0</v>
      </c>
      <c r="BA96" s="216">
        <f>SUMIFS(Tab_Dados!$AE$263:$AE$508,Tab_Dados!$C$263:$C$508,AY96)</f>
        <v>0</v>
      </c>
      <c r="BB96" s="209">
        <f>SUMIFS(Tab_Dados!$AU$263:$AU$508,Tab_Dados!$C$263:$C$508,AY96)</f>
        <v>0</v>
      </c>
      <c r="BD96" s="207">
        <v>87</v>
      </c>
      <c r="BE96" s="208" t="s">
        <v>370</v>
      </c>
      <c r="BF96" s="216">
        <f>SUMIFS(Tab_Dados!$P$263:$P$508,Tab_Dados!$C$263:$C$508,BE96)</f>
        <v>0</v>
      </c>
      <c r="BG96" s="216">
        <f>SUMIFS(Tab_Dados!$AF$263:$AF$508,Tab_Dados!$C$263:$C$508,BE96)</f>
        <v>0</v>
      </c>
      <c r="BH96" s="209">
        <f>SUMIFS(Tab_Dados!$AV$263:$AV$508,Tab_Dados!$C$263:$C$508,BE96)</f>
        <v>0</v>
      </c>
      <c r="BJ96" s="207">
        <v>87</v>
      </c>
      <c r="BK96" s="208" t="s">
        <v>353</v>
      </c>
      <c r="BL96" s="216">
        <f>SUMIFS(Tab_Dados!$R$263:$R$508,Tab_Dados!$C$263:$C$508,BK96)</f>
        <v>0</v>
      </c>
      <c r="BM96" s="216">
        <f>SUMIFS(Tab_Dados!$AH$263:$AH$508,Tab_Dados!$C$263:$C$508,BK96)</f>
        <v>0</v>
      </c>
      <c r="BN96" s="209">
        <f>SUMIFS(Tab_Dados!$AX$263:$AX$508,Tab_Dados!$C$263:$C$508,BK96)</f>
        <v>0</v>
      </c>
      <c r="BP96" s="207">
        <v>87</v>
      </c>
      <c r="BQ96" s="208" t="s">
        <v>347</v>
      </c>
      <c r="BR96" s="216">
        <f>SUMIFS(Tab_Dados!$S$263:$S$508,Tab_Dados!$C$263:$C$508,BQ96)</f>
        <v>0</v>
      </c>
      <c r="BS96" s="216">
        <f>SUMIFS(Tab_Dados!$AI$263:$AI$508,Tab_Dados!$C$263:$C$508,BQ96)</f>
        <v>0</v>
      </c>
      <c r="BT96" s="209">
        <f>SUMIFS(Tab_Dados!$AY$263:$AY$508,Tab_Dados!$C$263:$C$508,BQ96)</f>
        <v>0</v>
      </c>
      <c r="BV96" s="207">
        <v>87</v>
      </c>
      <c r="BW96" s="208" t="s">
        <v>356</v>
      </c>
      <c r="BX96" s="216">
        <f>SUMIFS(Tab_Dados!$T$263:$T$508,Tab_Dados!$C$263:$C$508,BW96)</f>
        <v>0</v>
      </c>
      <c r="BY96" s="216">
        <f>SUMIFS(Tab_Dados!$AJ$263:$AJ$508,Tab_Dados!$C$263:$C$508,BW96)</f>
        <v>0</v>
      </c>
      <c r="BZ96" s="209">
        <f>SUMIFS(Tab_Dados!$AZ$263:$AZ$508,Tab_Dados!$C$263:$C$508,BW96)</f>
        <v>0</v>
      </c>
      <c r="CB96" s="207">
        <v>87</v>
      </c>
      <c r="CC96" s="208" t="s">
        <v>366</v>
      </c>
      <c r="CD96" s="208"/>
      <c r="CE96" s="208"/>
      <c r="CF96" s="209"/>
    </row>
    <row r="97" spans="1:84" x14ac:dyDescent="0.2">
      <c r="A97" s="214"/>
      <c r="B97" s="207">
        <v>88</v>
      </c>
      <c r="C97" s="208" t="s">
        <v>16</v>
      </c>
      <c r="D97" s="216">
        <f>SUMIFS(Tab_Dados!$E$263:$E$508,Tab_Dados!$C$263:$C$508,C97)</f>
        <v>0</v>
      </c>
      <c r="E97" s="216">
        <f>SUMIFS(Tab_Dados!$U$263:$U$508,Tab_Dados!$C$263:$C$508,C97)</f>
        <v>0</v>
      </c>
      <c r="F97" s="209">
        <f>SUMIFS(Tab_Dados!$AK$263:$AK$508,Tab_Dados!$C$263:$C$508,C97)</f>
        <v>0</v>
      </c>
      <c r="G97" s="203"/>
      <c r="H97" s="207">
        <v>88</v>
      </c>
      <c r="I97" s="208" t="s">
        <v>292</v>
      </c>
      <c r="J97" s="216">
        <f>SUMIFS(Tab_Dados!$F$263:$F$508,Tab_Dados!$C$263:$C$508,I97)</f>
        <v>10</v>
      </c>
      <c r="K97" s="216">
        <f>SUMIFS(Tab_Dados!$V$263:$V$508,Tab_Dados!$C$263:$C$508,I97)</f>
        <v>10</v>
      </c>
      <c r="L97" s="209">
        <f>SUMIFS(Tab_Dados!$AL$263:$AL$508,Tab_Dados!$C$263:$C$508,I97)</f>
        <v>150</v>
      </c>
      <c r="N97" s="207">
        <v>88</v>
      </c>
      <c r="O97" s="208" t="s">
        <v>341</v>
      </c>
      <c r="P97" s="216">
        <f>SUMIFS(Tab_Dados!$H$263:$H$508,Tab_Dados!$C$263:$C$508,O97)</f>
        <v>0</v>
      </c>
      <c r="Q97" s="216">
        <f>SUMIFS(Tab_Dados!$X$263:$X$508,Tab_Dados!$C$263:$C$508,O97)</f>
        <v>0</v>
      </c>
      <c r="R97" s="209">
        <f>SUMIFS(Tab_Dados!$AN$263:$AN$508,Tab_Dados!$C$263:$C$508,O97)</f>
        <v>0</v>
      </c>
      <c r="T97" s="207">
        <v>88</v>
      </c>
      <c r="U97" s="208" t="s">
        <v>341</v>
      </c>
      <c r="V97" s="216">
        <f>SUMIFS(Tab_Dados!$I$263:$I$508,Tab_Dados!$C$263:$C$508,U97)</f>
        <v>0</v>
      </c>
      <c r="W97" s="216">
        <f>SUMIFS(Tab_Dados!$Y$263:$Y$508,Tab_Dados!$C$263:$C$508,U97)</f>
        <v>0</v>
      </c>
      <c r="X97" s="209">
        <f>SUMIFS(Tab_Dados!$AO$263:$AO$508,Tab_Dados!$C$263:$C$508,U97)</f>
        <v>0</v>
      </c>
      <c r="Z97" s="207">
        <v>88</v>
      </c>
      <c r="AA97" s="208" t="s">
        <v>363</v>
      </c>
      <c r="AB97" s="216">
        <f>SUMIFS(Tab_Dados!$K$263:$K$508,Tab_Dados!$C$263:$C$508,AA97)</f>
        <v>0</v>
      </c>
      <c r="AC97" s="216">
        <f>SUMIFS(Tab_Dados!$AA$263:$AA$508,Tab_Dados!$C$263:$C$508,AA97)</f>
        <v>0</v>
      </c>
      <c r="AD97" s="209">
        <f>SUMIFS(Tab_Dados!$AQ$263:$AQ$508,Tab_Dados!$C$263:$C$508,AA97)</f>
        <v>0</v>
      </c>
      <c r="AF97" s="207">
        <v>88</v>
      </c>
      <c r="AG97" s="208" t="s">
        <v>316</v>
      </c>
      <c r="AH97" s="216">
        <f>SUMIFS(Tab_Dados!$L$263:$L$508,Tab_Dados!$C$263:$C$508,AG97)</f>
        <v>0</v>
      </c>
      <c r="AI97" s="216">
        <f>SUMIFS(Tab_Dados!$AB$263:$AB$508,Tab_Dados!$C$263:$C$508,AG97)</f>
        <v>0</v>
      </c>
      <c r="AJ97" s="209">
        <f>SUMIFS(Tab_Dados!$AR$263:$AR$508,Tab_Dados!$C$263:$C$508,AG97)</f>
        <v>0</v>
      </c>
      <c r="AL97" s="207">
        <v>88</v>
      </c>
      <c r="AM97" s="208" t="s">
        <v>356</v>
      </c>
      <c r="AN97" s="216">
        <f>SUMIFS(Tab_Dados!$M$263:$M$508,Tab_Dados!$C$263:$C$508,AM97)</f>
        <v>0</v>
      </c>
      <c r="AO97" s="216">
        <f>SUMIFS(Tab_Dados!$AC$263:$AC$508,Tab_Dados!$C$263:$C$508,AM97)</f>
        <v>0</v>
      </c>
      <c r="AP97" s="209">
        <f>SUMIFS(Tab_Dados!$AS$263:$AS$508,Tab_Dados!$C$263:$C$508,AM97)</f>
        <v>0</v>
      </c>
      <c r="AR97" s="207">
        <v>88</v>
      </c>
      <c r="AS97" s="208" t="s">
        <v>363</v>
      </c>
      <c r="AT97" s="216">
        <f>SUMIFS(Tab_Dados!$N$263:$N$508,Tab_Dados!$C$263:$C$508,AS97)</f>
        <v>0</v>
      </c>
      <c r="AU97" s="216">
        <f>SUMIFS(Tab_Dados!$AD$263:$AD$508,Tab_Dados!$C$263:$C$508,AS97)</f>
        <v>0</v>
      </c>
      <c r="AV97" s="209">
        <f>SUMIFS(Tab_Dados!$AT$263:$AT$508,Tab_Dados!$C$263:$C$508,AS97)</f>
        <v>0</v>
      </c>
      <c r="AX97" s="207">
        <v>88</v>
      </c>
      <c r="AY97" s="208" t="s">
        <v>363</v>
      </c>
      <c r="AZ97" s="216">
        <f>SUMIFS(Tab_Dados!$O$263:$O$508,Tab_Dados!$C$263:$C$508,AY97)</f>
        <v>0</v>
      </c>
      <c r="BA97" s="216">
        <f>SUMIFS(Tab_Dados!$AE$263:$AE$508,Tab_Dados!$C$263:$C$508,AY97)</f>
        <v>0</v>
      </c>
      <c r="BB97" s="209">
        <f>SUMIFS(Tab_Dados!$AU$263:$AU$508,Tab_Dados!$C$263:$C$508,AY97)</f>
        <v>0</v>
      </c>
      <c r="BD97" s="207">
        <v>88</v>
      </c>
      <c r="BE97" s="208" t="s">
        <v>360</v>
      </c>
      <c r="BF97" s="216">
        <f>SUMIFS(Tab_Dados!$P$263:$P$508,Tab_Dados!$C$263:$C$508,BE97)</f>
        <v>0</v>
      </c>
      <c r="BG97" s="216">
        <f>SUMIFS(Tab_Dados!$AF$263:$AF$508,Tab_Dados!$C$263:$C$508,BE97)</f>
        <v>0</v>
      </c>
      <c r="BH97" s="209">
        <f>SUMIFS(Tab_Dados!$AV$263:$AV$508,Tab_Dados!$C$263:$C$508,BE97)</f>
        <v>0</v>
      </c>
      <c r="BJ97" s="207">
        <v>88</v>
      </c>
      <c r="BK97" s="208" t="s">
        <v>354</v>
      </c>
      <c r="BL97" s="216">
        <f>SUMIFS(Tab_Dados!$R$263:$R$508,Tab_Dados!$C$263:$C$508,BK97)</f>
        <v>0</v>
      </c>
      <c r="BM97" s="216">
        <f>SUMIFS(Tab_Dados!$AH$263:$AH$508,Tab_Dados!$C$263:$C$508,BK97)</f>
        <v>0</v>
      </c>
      <c r="BN97" s="209">
        <f>SUMIFS(Tab_Dados!$AX$263:$AX$508,Tab_Dados!$C$263:$C$508,BK97)</f>
        <v>0</v>
      </c>
      <c r="BP97" s="207">
        <v>88</v>
      </c>
      <c r="BQ97" s="208" t="s">
        <v>348</v>
      </c>
      <c r="BR97" s="216">
        <f>SUMIFS(Tab_Dados!$S$263:$S$508,Tab_Dados!$C$263:$C$508,BQ97)</f>
        <v>0</v>
      </c>
      <c r="BS97" s="216">
        <f>SUMIFS(Tab_Dados!$AI$263:$AI$508,Tab_Dados!$C$263:$C$508,BQ97)</f>
        <v>0</v>
      </c>
      <c r="BT97" s="209">
        <f>SUMIFS(Tab_Dados!$AY$263:$AY$508,Tab_Dados!$C$263:$C$508,BQ97)</f>
        <v>0</v>
      </c>
      <c r="BV97" s="207">
        <v>88</v>
      </c>
      <c r="BW97" s="208" t="s">
        <v>358</v>
      </c>
      <c r="BX97" s="216">
        <f>SUMIFS(Tab_Dados!$T$263:$T$508,Tab_Dados!$C$263:$C$508,BW97)</f>
        <v>0</v>
      </c>
      <c r="BY97" s="216">
        <f>SUMIFS(Tab_Dados!$AJ$263:$AJ$508,Tab_Dados!$C$263:$C$508,BW97)</f>
        <v>0</v>
      </c>
      <c r="BZ97" s="209">
        <f>SUMIFS(Tab_Dados!$AZ$263:$AZ$508,Tab_Dados!$C$263:$C$508,BW97)</f>
        <v>0</v>
      </c>
      <c r="CB97" s="207">
        <v>88</v>
      </c>
      <c r="CC97" s="208" t="s">
        <v>16</v>
      </c>
      <c r="CD97" s="208"/>
      <c r="CE97" s="208"/>
      <c r="CF97" s="209"/>
    </row>
    <row r="98" spans="1:84" x14ac:dyDescent="0.2">
      <c r="A98" s="214"/>
      <c r="B98" s="207">
        <v>89</v>
      </c>
      <c r="C98" s="208" t="s">
        <v>367</v>
      </c>
      <c r="D98" s="216">
        <f>SUMIFS(Tab_Dados!$E$263:$E$508,Tab_Dados!$C$263:$C$508,C98)</f>
        <v>0</v>
      </c>
      <c r="E98" s="216">
        <f>SUMIFS(Tab_Dados!$U$263:$U$508,Tab_Dados!$C$263:$C$508,C98)</f>
        <v>0</v>
      </c>
      <c r="F98" s="209">
        <f>SUMIFS(Tab_Dados!$AK$263:$AK$508,Tab_Dados!$C$263:$C$508,C98)</f>
        <v>0</v>
      </c>
      <c r="G98" s="203"/>
      <c r="H98" s="207">
        <v>89</v>
      </c>
      <c r="I98" s="208" t="s">
        <v>331</v>
      </c>
      <c r="J98" s="216">
        <f>SUMIFS(Tab_Dados!$F$263:$F$508,Tab_Dados!$C$263:$C$508,I98)</f>
        <v>8</v>
      </c>
      <c r="K98" s="216">
        <f>SUMIFS(Tab_Dados!$V$263:$V$508,Tab_Dados!$C$263:$C$508,I98)</f>
        <v>8</v>
      </c>
      <c r="L98" s="209">
        <f>SUMIFS(Tab_Dados!$AL$263:$AL$508,Tab_Dados!$C$263:$C$508,I98)</f>
        <v>150</v>
      </c>
      <c r="N98" s="207">
        <v>89</v>
      </c>
      <c r="O98" s="208" t="s">
        <v>344</v>
      </c>
      <c r="P98" s="216">
        <f>SUMIFS(Tab_Dados!$H$263:$H$508,Tab_Dados!$C$263:$C$508,O98)</f>
        <v>0</v>
      </c>
      <c r="Q98" s="216">
        <f>SUMIFS(Tab_Dados!$X$263:$X$508,Tab_Dados!$C$263:$C$508,O98)</f>
        <v>0</v>
      </c>
      <c r="R98" s="209">
        <f>SUMIFS(Tab_Dados!$AN$263:$AN$508,Tab_Dados!$C$263:$C$508,O98)</f>
        <v>0</v>
      </c>
      <c r="T98" s="207">
        <v>89</v>
      </c>
      <c r="U98" s="208" t="s">
        <v>23</v>
      </c>
      <c r="V98" s="216">
        <f>SUMIFS(Tab_Dados!$I$263:$I$508,Tab_Dados!$C$263:$C$508,U98)</f>
        <v>0</v>
      </c>
      <c r="W98" s="216">
        <f>SUMIFS(Tab_Dados!$Y$263:$Y$508,Tab_Dados!$C$263:$C$508,U98)</f>
        <v>0</v>
      </c>
      <c r="X98" s="209">
        <f>SUMIFS(Tab_Dados!$AO$263:$AO$508,Tab_Dados!$C$263:$C$508,U98)</f>
        <v>0</v>
      </c>
      <c r="Z98" s="207">
        <v>89</v>
      </c>
      <c r="AA98" s="208" t="s">
        <v>364</v>
      </c>
      <c r="AB98" s="216">
        <f>SUMIFS(Tab_Dados!$K$263:$K$508,Tab_Dados!$C$263:$C$508,AA98)</f>
        <v>0</v>
      </c>
      <c r="AC98" s="216">
        <f>SUMIFS(Tab_Dados!$AA$263:$AA$508,Tab_Dados!$C$263:$C$508,AA98)</f>
        <v>0</v>
      </c>
      <c r="AD98" s="209">
        <f>SUMIFS(Tab_Dados!$AQ$263:$AQ$508,Tab_Dados!$C$263:$C$508,AA98)</f>
        <v>0</v>
      </c>
      <c r="AF98" s="207">
        <v>89</v>
      </c>
      <c r="AG98" s="208" t="s">
        <v>317</v>
      </c>
      <c r="AH98" s="216">
        <f>SUMIFS(Tab_Dados!$L$263:$L$508,Tab_Dados!$C$263:$C$508,AG98)</f>
        <v>0</v>
      </c>
      <c r="AI98" s="216">
        <f>SUMIFS(Tab_Dados!$AB$263:$AB$508,Tab_Dados!$C$263:$C$508,AG98)</f>
        <v>0</v>
      </c>
      <c r="AJ98" s="209">
        <f>SUMIFS(Tab_Dados!$AR$263:$AR$508,Tab_Dados!$C$263:$C$508,AG98)</f>
        <v>0</v>
      </c>
      <c r="AL98" s="207">
        <v>89</v>
      </c>
      <c r="AM98" s="208" t="s">
        <v>357</v>
      </c>
      <c r="AN98" s="216">
        <f>SUMIFS(Tab_Dados!$M$263:$M$508,Tab_Dados!$C$263:$C$508,AM98)</f>
        <v>0</v>
      </c>
      <c r="AO98" s="216">
        <f>SUMIFS(Tab_Dados!$AC$263:$AC$508,Tab_Dados!$C$263:$C$508,AM98)</f>
        <v>0</v>
      </c>
      <c r="AP98" s="209">
        <f>SUMIFS(Tab_Dados!$AS$263:$AS$508,Tab_Dados!$C$263:$C$508,AM98)</f>
        <v>0</v>
      </c>
      <c r="AR98" s="207">
        <v>89</v>
      </c>
      <c r="AS98" s="208" t="s">
        <v>364</v>
      </c>
      <c r="AT98" s="216">
        <f>SUMIFS(Tab_Dados!$N$263:$N$508,Tab_Dados!$C$263:$C$508,AS98)</f>
        <v>0</v>
      </c>
      <c r="AU98" s="216">
        <f>SUMIFS(Tab_Dados!$AD$263:$AD$508,Tab_Dados!$C$263:$C$508,AS98)</f>
        <v>0</v>
      </c>
      <c r="AV98" s="209">
        <f>SUMIFS(Tab_Dados!$AT$263:$AT$508,Tab_Dados!$C$263:$C$508,AS98)</f>
        <v>0</v>
      </c>
      <c r="AX98" s="207">
        <v>89</v>
      </c>
      <c r="AY98" s="208" t="s">
        <v>364</v>
      </c>
      <c r="AZ98" s="216">
        <f>SUMIFS(Tab_Dados!$O$263:$O$508,Tab_Dados!$C$263:$C$508,AY98)</f>
        <v>0</v>
      </c>
      <c r="BA98" s="216">
        <f>SUMIFS(Tab_Dados!$AE$263:$AE$508,Tab_Dados!$C$263:$C$508,AY98)</f>
        <v>0</v>
      </c>
      <c r="BB98" s="209">
        <f>SUMIFS(Tab_Dados!$AU$263:$AU$508,Tab_Dados!$C$263:$C$508,AY98)</f>
        <v>0</v>
      </c>
      <c r="BD98" s="207">
        <v>89</v>
      </c>
      <c r="BE98" s="208" t="s">
        <v>361</v>
      </c>
      <c r="BF98" s="216">
        <f>SUMIFS(Tab_Dados!$P$263:$P$508,Tab_Dados!$C$263:$C$508,BE98)</f>
        <v>0</v>
      </c>
      <c r="BG98" s="216">
        <f>SUMIFS(Tab_Dados!$AF$263:$AF$508,Tab_Dados!$C$263:$C$508,BE98)</f>
        <v>0</v>
      </c>
      <c r="BH98" s="209">
        <f>SUMIFS(Tab_Dados!$AV$263:$AV$508,Tab_Dados!$C$263:$C$508,BE98)</f>
        <v>0</v>
      </c>
      <c r="BJ98" s="207">
        <v>89</v>
      </c>
      <c r="BK98" s="208" t="s">
        <v>355</v>
      </c>
      <c r="BL98" s="216">
        <f>SUMIFS(Tab_Dados!$R$263:$R$508,Tab_Dados!$C$263:$C$508,BK98)</f>
        <v>0</v>
      </c>
      <c r="BM98" s="216">
        <f>SUMIFS(Tab_Dados!$AH$263:$AH$508,Tab_Dados!$C$263:$C$508,BK98)</f>
        <v>0</v>
      </c>
      <c r="BN98" s="209">
        <f>SUMIFS(Tab_Dados!$AX$263:$AX$508,Tab_Dados!$C$263:$C$508,BK98)</f>
        <v>0</v>
      </c>
      <c r="BP98" s="207">
        <v>89</v>
      </c>
      <c r="BQ98" s="208" t="s">
        <v>349</v>
      </c>
      <c r="BR98" s="216">
        <f>SUMIFS(Tab_Dados!$S$263:$S$508,Tab_Dados!$C$263:$C$508,BQ98)</f>
        <v>0</v>
      </c>
      <c r="BS98" s="216">
        <f>SUMIFS(Tab_Dados!$AI$263:$AI$508,Tab_Dados!$C$263:$C$508,BQ98)</f>
        <v>0</v>
      </c>
      <c r="BT98" s="209">
        <f>SUMIFS(Tab_Dados!$AY$263:$AY$508,Tab_Dados!$C$263:$C$508,BQ98)</f>
        <v>0</v>
      </c>
      <c r="BV98" s="207">
        <v>89</v>
      </c>
      <c r="BW98" s="208" t="s">
        <v>359</v>
      </c>
      <c r="BX98" s="216">
        <f>SUMIFS(Tab_Dados!$T$263:$T$508,Tab_Dados!$C$263:$C$508,BW98)</f>
        <v>0</v>
      </c>
      <c r="BY98" s="216">
        <f>SUMIFS(Tab_Dados!$AJ$263:$AJ$508,Tab_Dados!$C$263:$C$508,BW98)</f>
        <v>0</v>
      </c>
      <c r="BZ98" s="209">
        <f>SUMIFS(Tab_Dados!$AZ$263:$AZ$508,Tab_Dados!$C$263:$C$508,BW98)</f>
        <v>0</v>
      </c>
      <c r="CB98" s="207">
        <v>89</v>
      </c>
      <c r="CC98" s="208" t="s">
        <v>367</v>
      </c>
      <c r="CD98" s="208"/>
      <c r="CE98" s="208"/>
      <c r="CF98" s="209"/>
    </row>
    <row r="99" spans="1:84" x14ac:dyDescent="0.2">
      <c r="A99" s="214"/>
      <c r="B99" s="207">
        <v>90</v>
      </c>
      <c r="C99" s="208" t="s">
        <v>368</v>
      </c>
      <c r="D99" s="216">
        <f>SUMIFS(Tab_Dados!$E$263:$E$508,Tab_Dados!$C$263:$C$508,C99)</f>
        <v>0</v>
      </c>
      <c r="E99" s="216">
        <f>SUMIFS(Tab_Dados!$U$263:$U$508,Tab_Dados!$C$263:$C$508,C99)</f>
        <v>0</v>
      </c>
      <c r="F99" s="209">
        <f>SUMIFS(Tab_Dados!$AK$263:$AK$508,Tab_Dados!$C$263:$C$508,C99)</f>
        <v>0</v>
      </c>
      <c r="G99" s="203"/>
      <c r="H99" s="207">
        <v>90</v>
      </c>
      <c r="I99" s="208" t="s">
        <v>455</v>
      </c>
      <c r="J99" s="216">
        <f>SUMIFS(Tab_Dados!$F$263:$F$508,Tab_Dados!$C$263:$C$508,I99)</f>
        <v>10</v>
      </c>
      <c r="K99" s="216">
        <f>SUMIFS(Tab_Dados!$V$263:$V$508,Tab_Dados!$C$263:$C$508,I99)</f>
        <v>10</v>
      </c>
      <c r="L99" s="209">
        <f>SUMIFS(Tab_Dados!$AL$263:$AL$508,Tab_Dados!$C$263:$C$508,I99)</f>
        <v>150</v>
      </c>
      <c r="N99" s="207">
        <v>90</v>
      </c>
      <c r="O99" s="208" t="s">
        <v>345</v>
      </c>
      <c r="P99" s="216">
        <f>SUMIFS(Tab_Dados!$H$263:$H$508,Tab_Dados!$C$263:$C$508,O99)</f>
        <v>0</v>
      </c>
      <c r="Q99" s="216">
        <f>SUMIFS(Tab_Dados!$X$263:$X$508,Tab_Dados!$C$263:$C$508,O99)</f>
        <v>0</v>
      </c>
      <c r="R99" s="209">
        <f>SUMIFS(Tab_Dados!$AN$263:$AN$508,Tab_Dados!$C$263:$C$508,O99)</f>
        <v>0</v>
      </c>
      <c r="T99" s="207">
        <v>90</v>
      </c>
      <c r="U99" s="208" t="s">
        <v>342</v>
      </c>
      <c r="V99" s="216">
        <f>SUMIFS(Tab_Dados!$I$263:$I$508,Tab_Dados!$C$263:$C$508,U99)</f>
        <v>0</v>
      </c>
      <c r="W99" s="216">
        <f>SUMIFS(Tab_Dados!$Y$263:$Y$508,Tab_Dados!$C$263:$C$508,U99)</f>
        <v>0</v>
      </c>
      <c r="X99" s="209">
        <f>SUMIFS(Tab_Dados!$AO$263:$AO$508,Tab_Dados!$C$263:$C$508,U99)</f>
        <v>0</v>
      </c>
      <c r="Z99" s="207">
        <v>90</v>
      </c>
      <c r="AA99" s="208" t="s">
        <v>365</v>
      </c>
      <c r="AB99" s="216">
        <f>SUMIFS(Tab_Dados!$K$263:$K$508,Tab_Dados!$C$263:$C$508,AA99)</f>
        <v>0</v>
      </c>
      <c r="AC99" s="216">
        <f>SUMIFS(Tab_Dados!$AA$263:$AA$508,Tab_Dados!$C$263:$C$508,AA99)</f>
        <v>0</v>
      </c>
      <c r="AD99" s="209">
        <f>SUMIFS(Tab_Dados!$AQ$263:$AQ$508,Tab_Dados!$C$263:$C$508,AA99)</f>
        <v>0</v>
      </c>
      <c r="AF99" s="207">
        <v>90</v>
      </c>
      <c r="AG99" s="208" t="s">
        <v>319</v>
      </c>
      <c r="AH99" s="216">
        <f>SUMIFS(Tab_Dados!$L$263:$L$508,Tab_Dados!$C$263:$C$508,AG99)</f>
        <v>0</v>
      </c>
      <c r="AI99" s="216">
        <f>SUMIFS(Tab_Dados!$AB$263:$AB$508,Tab_Dados!$C$263:$C$508,AG99)</f>
        <v>0</v>
      </c>
      <c r="AJ99" s="209">
        <f>SUMIFS(Tab_Dados!$AR$263:$AR$508,Tab_Dados!$C$263:$C$508,AG99)</f>
        <v>0</v>
      </c>
      <c r="AL99" s="207">
        <v>90</v>
      </c>
      <c r="AM99" s="208" t="s">
        <v>358</v>
      </c>
      <c r="AN99" s="216">
        <f>SUMIFS(Tab_Dados!$M$263:$M$508,Tab_Dados!$C$263:$C$508,AM99)</f>
        <v>0</v>
      </c>
      <c r="AO99" s="216">
        <f>SUMIFS(Tab_Dados!$AC$263:$AC$508,Tab_Dados!$C$263:$C$508,AM99)</f>
        <v>0</v>
      </c>
      <c r="AP99" s="209">
        <f>SUMIFS(Tab_Dados!$AS$263:$AS$508,Tab_Dados!$C$263:$C$508,AM99)</f>
        <v>0</v>
      </c>
      <c r="AR99" s="207">
        <v>90</v>
      </c>
      <c r="AS99" s="208" t="s">
        <v>365</v>
      </c>
      <c r="AT99" s="216">
        <f>SUMIFS(Tab_Dados!$N$263:$N$508,Tab_Dados!$C$263:$C$508,AS99)</f>
        <v>0</v>
      </c>
      <c r="AU99" s="216">
        <f>SUMIFS(Tab_Dados!$AD$263:$AD$508,Tab_Dados!$C$263:$C$508,AS99)</f>
        <v>0</v>
      </c>
      <c r="AV99" s="209">
        <f>SUMIFS(Tab_Dados!$AT$263:$AT$508,Tab_Dados!$C$263:$C$508,AS99)</f>
        <v>0</v>
      </c>
      <c r="AX99" s="207">
        <v>90</v>
      </c>
      <c r="AY99" s="208" t="s">
        <v>365</v>
      </c>
      <c r="AZ99" s="216">
        <f>SUMIFS(Tab_Dados!$O$263:$O$508,Tab_Dados!$C$263:$C$508,AY99)</f>
        <v>0</v>
      </c>
      <c r="BA99" s="216">
        <f>SUMIFS(Tab_Dados!$AE$263:$AE$508,Tab_Dados!$C$263:$C$508,AY99)</f>
        <v>0</v>
      </c>
      <c r="BB99" s="209">
        <f>SUMIFS(Tab_Dados!$AU$263:$AU$508,Tab_Dados!$C$263:$C$508,AY99)</f>
        <v>0</v>
      </c>
      <c r="BD99" s="207">
        <v>90</v>
      </c>
      <c r="BE99" s="208" t="s">
        <v>362</v>
      </c>
      <c r="BF99" s="216">
        <f>SUMIFS(Tab_Dados!$P$263:$P$508,Tab_Dados!$C$263:$C$508,BE99)</f>
        <v>0</v>
      </c>
      <c r="BG99" s="216">
        <f>SUMIFS(Tab_Dados!$AF$263:$AF$508,Tab_Dados!$C$263:$C$508,BE99)</f>
        <v>0</v>
      </c>
      <c r="BH99" s="209">
        <f>SUMIFS(Tab_Dados!$AV$263:$AV$508,Tab_Dados!$C$263:$C$508,BE99)</f>
        <v>0</v>
      </c>
      <c r="BJ99" s="207">
        <v>90</v>
      </c>
      <c r="BK99" s="208" t="s">
        <v>356</v>
      </c>
      <c r="BL99" s="216">
        <f>SUMIFS(Tab_Dados!$R$263:$R$508,Tab_Dados!$C$263:$C$508,BK99)</f>
        <v>0</v>
      </c>
      <c r="BM99" s="216">
        <f>SUMIFS(Tab_Dados!$AH$263:$AH$508,Tab_Dados!$C$263:$C$508,BK99)</f>
        <v>0</v>
      </c>
      <c r="BN99" s="209">
        <f>SUMIFS(Tab_Dados!$AX$263:$AX$508,Tab_Dados!$C$263:$C$508,BK99)</f>
        <v>0</v>
      </c>
      <c r="BP99" s="207">
        <v>90</v>
      </c>
      <c r="BQ99" s="208" t="s">
        <v>350</v>
      </c>
      <c r="BR99" s="216">
        <f>SUMIFS(Tab_Dados!$S$263:$S$508,Tab_Dados!$C$263:$C$508,BQ99)</f>
        <v>0</v>
      </c>
      <c r="BS99" s="216">
        <f>SUMIFS(Tab_Dados!$AI$263:$AI$508,Tab_Dados!$C$263:$C$508,BQ99)</f>
        <v>0</v>
      </c>
      <c r="BT99" s="209">
        <f>SUMIFS(Tab_Dados!$AY$263:$AY$508,Tab_Dados!$C$263:$C$508,BQ99)</f>
        <v>0</v>
      </c>
      <c r="BV99" s="207">
        <v>90</v>
      </c>
      <c r="BW99" s="208" t="s">
        <v>370</v>
      </c>
      <c r="BX99" s="216">
        <f>SUMIFS(Tab_Dados!$T$263:$T$508,Tab_Dados!$C$263:$C$508,BW99)</f>
        <v>0</v>
      </c>
      <c r="BY99" s="216">
        <f>SUMIFS(Tab_Dados!$AJ$263:$AJ$508,Tab_Dados!$C$263:$C$508,BW99)</f>
        <v>0</v>
      </c>
      <c r="BZ99" s="209">
        <f>SUMIFS(Tab_Dados!$AZ$263:$AZ$508,Tab_Dados!$C$263:$C$508,BW99)</f>
        <v>0</v>
      </c>
      <c r="CB99" s="207">
        <v>90</v>
      </c>
      <c r="CC99" s="208" t="s">
        <v>368</v>
      </c>
      <c r="CD99" s="208"/>
      <c r="CE99" s="208"/>
      <c r="CF99" s="209"/>
    </row>
    <row r="100" spans="1:84" x14ac:dyDescent="0.2">
      <c r="A100" s="214"/>
      <c r="B100" s="207">
        <v>91</v>
      </c>
      <c r="C100" s="208" t="s">
        <v>369</v>
      </c>
      <c r="D100" s="216">
        <f>SUMIFS(Tab_Dados!$E$263:$E$508,Tab_Dados!$C$263:$C$508,C100)</f>
        <v>0</v>
      </c>
      <c r="E100" s="216">
        <f>SUMIFS(Tab_Dados!$U$263:$U$508,Tab_Dados!$C$263:$C$508,C100)</f>
        <v>0</v>
      </c>
      <c r="F100" s="209">
        <f>SUMIFS(Tab_Dados!$AK$263:$AK$508,Tab_Dados!$C$263:$C$508,C100)</f>
        <v>0</v>
      </c>
      <c r="G100" s="203"/>
      <c r="H100" s="207">
        <v>91</v>
      </c>
      <c r="I100" s="208" t="s">
        <v>16</v>
      </c>
      <c r="J100" s="216">
        <f>SUMIFS(Tab_Dados!$F$263:$F$508,Tab_Dados!$C$263:$C$508,I100)</f>
        <v>16</v>
      </c>
      <c r="K100" s="216">
        <f>SUMIFS(Tab_Dados!$V$263:$V$508,Tab_Dados!$C$263:$C$508,I100)</f>
        <v>16</v>
      </c>
      <c r="L100" s="209">
        <f>SUMIFS(Tab_Dados!$AL$263:$AL$508,Tab_Dados!$C$263:$C$508,I100)</f>
        <v>144</v>
      </c>
      <c r="N100" s="207">
        <v>91</v>
      </c>
      <c r="O100" s="208" t="s">
        <v>14</v>
      </c>
      <c r="P100" s="216">
        <f>SUMIFS(Tab_Dados!$H$263:$H$508,Tab_Dados!$C$263:$C$508,O100)</f>
        <v>0</v>
      </c>
      <c r="Q100" s="216">
        <f>SUMIFS(Tab_Dados!$X$263:$X$508,Tab_Dados!$C$263:$C$508,O100)</f>
        <v>0</v>
      </c>
      <c r="R100" s="209">
        <f>SUMIFS(Tab_Dados!$AN$263:$AN$508,Tab_Dados!$C$263:$C$508,O100)</f>
        <v>0</v>
      </c>
      <c r="T100" s="207">
        <v>91</v>
      </c>
      <c r="U100" s="208" t="s">
        <v>343</v>
      </c>
      <c r="V100" s="216">
        <f>SUMIFS(Tab_Dados!$I$263:$I$508,Tab_Dados!$C$263:$C$508,U100)</f>
        <v>0</v>
      </c>
      <c r="W100" s="216">
        <f>SUMIFS(Tab_Dados!$Y$263:$Y$508,Tab_Dados!$C$263:$C$508,U100)</f>
        <v>0</v>
      </c>
      <c r="X100" s="209">
        <f>SUMIFS(Tab_Dados!$AO$263:$AO$508,Tab_Dados!$C$263:$C$508,U100)</f>
        <v>0</v>
      </c>
      <c r="Z100" s="207">
        <v>91</v>
      </c>
      <c r="AA100" s="208" t="s">
        <v>366</v>
      </c>
      <c r="AB100" s="216">
        <f>SUMIFS(Tab_Dados!$K$263:$K$508,Tab_Dados!$C$263:$C$508,AA100)</f>
        <v>0</v>
      </c>
      <c r="AC100" s="216">
        <f>SUMIFS(Tab_Dados!$AA$263:$AA$508,Tab_Dados!$C$263:$C$508,AA100)</f>
        <v>0</v>
      </c>
      <c r="AD100" s="209">
        <f>SUMIFS(Tab_Dados!$AQ$263:$AQ$508,Tab_Dados!$C$263:$C$508,AA100)</f>
        <v>0</v>
      </c>
      <c r="AF100" s="207">
        <v>91</v>
      </c>
      <c r="AG100" s="208" t="s">
        <v>321</v>
      </c>
      <c r="AH100" s="216">
        <f>SUMIFS(Tab_Dados!$L$263:$L$508,Tab_Dados!$C$263:$C$508,AG100)</f>
        <v>0</v>
      </c>
      <c r="AI100" s="216">
        <f>SUMIFS(Tab_Dados!$AB$263:$AB$508,Tab_Dados!$C$263:$C$508,AG100)</f>
        <v>0</v>
      </c>
      <c r="AJ100" s="209">
        <f>SUMIFS(Tab_Dados!$AR$263:$AR$508,Tab_Dados!$C$263:$C$508,AG100)</f>
        <v>0</v>
      </c>
      <c r="AL100" s="207">
        <v>91</v>
      </c>
      <c r="AM100" s="208" t="s">
        <v>359</v>
      </c>
      <c r="AN100" s="216">
        <f>SUMIFS(Tab_Dados!$M$263:$M$508,Tab_Dados!$C$263:$C$508,AM100)</f>
        <v>0</v>
      </c>
      <c r="AO100" s="216">
        <f>SUMIFS(Tab_Dados!$AC$263:$AC$508,Tab_Dados!$C$263:$C$508,AM100)</f>
        <v>0</v>
      </c>
      <c r="AP100" s="209">
        <f>SUMIFS(Tab_Dados!$AS$263:$AS$508,Tab_Dados!$C$263:$C$508,AM100)</f>
        <v>0</v>
      </c>
      <c r="AR100" s="207">
        <v>91</v>
      </c>
      <c r="AS100" s="208" t="s">
        <v>366</v>
      </c>
      <c r="AT100" s="216">
        <f>SUMIFS(Tab_Dados!$N$263:$N$508,Tab_Dados!$C$263:$C$508,AS100)</f>
        <v>0</v>
      </c>
      <c r="AU100" s="216">
        <f>SUMIFS(Tab_Dados!$AD$263:$AD$508,Tab_Dados!$C$263:$C$508,AS100)</f>
        <v>0</v>
      </c>
      <c r="AV100" s="209">
        <f>SUMIFS(Tab_Dados!$AT$263:$AT$508,Tab_Dados!$C$263:$C$508,AS100)</f>
        <v>0</v>
      </c>
      <c r="AX100" s="207">
        <v>91</v>
      </c>
      <c r="AY100" s="208" t="s">
        <v>366</v>
      </c>
      <c r="AZ100" s="216">
        <f>SUMIFS(Tab_Dados!$O$263:$O$508,Tab_Dados!$C$263:$C$508,AY100)</f>
        <v>0</v>
      </c>
      <c r="BA100" s="216">
        <f>SUMIFS(Tab_Dados!$AE$263:$AE$508,Tab_Dados!$C$263:$C$508,AY100)</f>
        <v>0</v>
      </c>
      <c r="BB100" s="209">
        <f>SUMIFS(Tab_Dados!$AU$263:$AU$508,Tab_Dados!$C$263:$C$508,AY100)</f>
        <v>0</v>
      </c>
      <c r="BD100" s="207">
        <v>91</v>
      </c>
      <c r="BE100" s="208" t="s">
        <v>363</v>
      </c>
      <c r="BF100" s="216">
        <f>SUMIFS(Tab_Dados!$P$263:$P$508,Tab_Dados!$C$263:$C$508,BE100)</f>
        <v>0</v>
      </c>
      <c r="BG100" s="216">
        <f>SUMIFS(Tab_Dados!$AF$263:$AF$508,Tab_Dados!$C$263:$C$508,BE100)</f>
        <v>0</v>
      </c>
      <c r="BH100" s="209">
        <f>SUMIFS(Tab_Dados!$AV$263:$AV$508,Tab_Dados!$C$263:$C$508,BE100)</f>
        <v>0</v>
      </c>
      <c r="BJ100" s="207">
        <v>91</v>
      </c>
      <c r="BK100" s="208" t="s">
        <v>357</v>
      </c>
      <c r="BL100" s="216">
        <f>SUMIFS(Tab_Dados!$R$263:$R$508,Tab_Dados!$C$263:$C$508,BK100)</f>
        <v>0</v>
      </c>
      <c r="BM100" s="216">
        <f>SUMIFS(Tab_Dados!$AH$263:$AH$508,Tab_Dados!$C$263:$C$508,BK100)</f>
        <v>0</v>
      </c>
      <c r="BN100" s="209">
        <f>SUMIFS(Tab_Dados!$AX$263:$AX$508,Tab_Dados!$C$263:$C$508,BK100)</f>
        <v>0</v>
      </c>
      <c r="BP100" s="207">
        <v>91</v>
      </c>
      <c r="BQ100" s="208" t="s">
        <v>351</v>
      </c>
      <c r="BR100" s="216">
        <f>SUMIFS(Tab_Dados!$S$263:$S$508,Tab_Dados!$C$263:$C$508,BQ100)</f>
        <v>0</v>
      </c>
      <c r="BS100" s="216">
        <f>SUMIFS(Tab_Dados!$AI$263:$AI$508,Tab_Dados!$C$263:$C$508,BQ100)</f>
        <v>0</v>
      </c>
      <c r="BT100" s="209">
        <f>SUMIFS(Tab_Dados!$AY$263:$AY$508,Tab_Dados!$C$263:$C$508,BQ100)</f>
        <v>0</v>
      </c>
      <c r="BV100" s="207">
        <v>91</v>
      </c>
      <c r="BW100" s="208" t="s">
        <v>360</v>
      </c>
      <c r="BX100" s="216">
        <f>SUMIFS(Tab_Dados!$T$263:$T$508,Tab_Dados!$C$263:$C$508,BW100)</f>
        <v>0</v>
      </c>
      <c r="BY100" s="216">
        <f>SUMIFS(Tab_Dados!$AJ$263:$AJ$508,Tab_Dados!$C$263:$C$508,BW100)</f>
        <v>0</v>
      </c>
      <c r="BZ100" s="209">
        <f>SUMIFS(Tab_Dados!$AZ$263:$AZ$508,Tab_Dados!$C$263:$C$508,BW100)</f>
        <v>0</v>
      </c>
      <c r="CB100" s="207">
        <v>91</v>
      </c>
      <c r="CC100" s="208" t="s">
        <v>369</v>
      </c>
      <c r="CD100" s="208"/>
      <c r="CE100" s="208"/>
      <c r="CF100" s="209"/>
    </row>
    <row r="101" spans="1:84" x14ac:dyDescent="0.2">
      <c r="A101" s="214"/>
      <c r="B101" s="207">
        <v>92</v>
      </c>
      <c r="C101" s="208" t="s">
        <v>371</v>
      </c>
      <c r="D101" s="216">
        <f>SUMIFS(Tab_Dados!$E$263:$E$508,Tab_Dados!$C$263:$C$508,C101)</f>
        <v>0</v>
      </c>
      <c r="E101" s="216">
        <f>SUMIFS(Tab_Dados!$U$263:$U$508,Tab_Dados!$C$263:$C$508,C101)</f>
        <v>0</v>
      </c>
      <c r="F101" s="209">
        <f>SUMIFS(Tab_Dados!$AK$263:$AK$508,Tab_Dados!$C$263:$C$508,C101)</f>
        <v>0</v>
      </c>
      <c r="G101" s="203"/>
      <c r="H101" s="207">
        <v>92</v>
      </c>
      <c r="I101" s="208" t="s">
        <v>317</v>
      </c>
      <c r="J101" s="216">
        <f>SUMIFS(Tab_Dados!$F$263:$F$508,Tab_Dados!$C$263:$C$508,I101)</f>
        <v>10</v>
      </c>
      <c r="K101" s="216">
        <f>SUMIFS(Tab_Dados!$V$263:$V$508,Tab_Dados!$C$263:$C$508,I101)</f>
        <v>10</v>
      </c>
      <c r="L101" s="209">
        <f>SUMIFS(Tab_Dados!$AL$263:$AL$508,Tab_Dados!$C$263:$C$508,I101)</f>
        <v>135</v>
      </c>
      <c r="N101" s="207">
        <v>92</v>
      </c>
      <c r="O101" s="208" t="s">
        <v>346</v>
      </c>
      <c r="P101" s="216">
        <f>SUMIFS(Tab_Dados!$H$263:$H$508,Tab_Dados!$C$263:$C$508,O101)</f>
        <v>0</v>
      </c>
      <c r="Q101" s="216">
        <f>SUMIFS(Tab_Dados!$X$263:$X$508,Tab_Dados!$C$263:$C$508,O101)</f>
        <v>0</v>
      </c>
      <c r="R101" s="209">
        <f>SUMIFS(Tab_Dados!$AN$263:$AN$508,Tab_Dados!$C$263:$C$508,O101)</f>
        <v>0</v>
      </c>
      <c r="T101" s="207">
        <v>92</v>
      </c>
      <c r="U101" s="208" t="s">
        <v>344</v>
      </c>
      <c r="V101" s="216">
        <f>SUMIFS(Tab_Dados!$I$263:$I$508,Tab_Dados!$C$263:$C$508,U101)</f>
        <v>0</v>
      </c>
      <c r="W101" s="216">
        <f>SUMIFS(Tab_Dados!$Y$263:$Y$508,Tab_Dados!$C$263:$C$508,U101)</f>
        <v>0</v>
      </c>
      <c r="X101" s="209">
        <f>SUMIFS(Tab_Dados!$AO$263:$AO$508,Tab_Dados!$C$263:$C$508,U101)</f>
        <v>0</v>
      </c>
      <c r="Z101" s="207">
        <v>92</v>
      </c>
      <c r="AA101" s="208" t="s">
        <v>16</v>
      </c>
      <c r="AB101" s="216">
        <f>SUMIFS(Tab_Dados!$K$263:$K$508,Tab_Dados!$C$263:$C$508,AA101)</f>
        <v>0</v>
      </c>
      <c r="AC101" s="216">
        <f>SUMIFS(Tab_Dados!$AA$263:$AA$508,Tab_Dados!$C$263:$C$508,AA101)</f>
        <v>0</v>
      </c>
      <c r="AD101" s="209">
        <f>SUMIFS(Tab_Dados!$AQ$263:$AQ$508,Tab_Dados!$C$263:$C$508,AA101)</f>
        <v>0</v>
      </c>
      <c r="AF101" s="207">
        <v>92</v>
      </c>
      <c r="AG101" s="208" t="s">
        <v>323</v>
      </c>
      <c r="AH101" s="216">
        <f>SUMIFS(Tab_Dados!$L$263:$L$508,Tab_Dados!$C$263:$C$508,AG101)</f>
        <v>0</v>
      </c>
      <c r="AI101" s="216">
        <f>SUMIFS(Tab_Dados!$AB$263:$AB$508,Tab_Dados!$C$263:$C$508,AG101)</f>
        <v>0</v>
      </c>
      <c r="AJ101" s="209">
        <f>SUMIFS(Tab_Dados!$AR$263:$AR$508,Tab_Dados!$C$263:$C$508,AG101)</f>
        <v>0</v>
      </c>
      <c r="AL101" s="207">
        <v>92</v>
      </c>
      <c r="AM101" s="208" t="s">
        <v>370</v>
      </c>
      <c r="AN101" s="216">
        <f>SUMIFS(Tab_Dados!$M$263:$M$508,Tab_Dados!$C$263:$C$508,AM101)</f>
        <v>0</v>
      </c>
      <c r="AO101" s="216">
        <f>SUMIFS(Tab_Dados!$AC$263:$AC$508,Tab_Dados!$C$263:$C$508,AM101)</f>
        <v>0</v>
      </c>
      <c r="AP101" s="209">
        <f>SUMIFS(Tab_Dados!$AS$263:$AS$508,Tab_Dados!$C$263:$C$508,AM101)</f>
        <v>0</v>
      </c>
      <c r="AR101" s="207">
        <v>92</v>
      </c>
      <c r="AS101" s="208" t="s">
        <v>16</v>
      </c>
      <c r="AT101" s="216">
        <f>SUMIFS(Tab_Dados!$N$263:$N$508,Tab_Dados!$C$263:$C$508,AS101)</f>
        <v>0</v>
      </c>
      <c r="AU101" s="216">
        <f>SUMIFS(Tab_Dados!$AD$263:$AD$508,Tab_Dados!$C$263:$C$508,AS101)</f>
        <v>0</v>
      </c>
      <c r="AV101" s="209">
        <f>SUMIFS(Tab_Dados!$AT$263:$AT$508,Tab_Dados!$C$263:$C$508,AS101)</f>
        <v>0</v>
      </c>
      <c r="AX101" s="207">
        <v>92</v>
      </c>
      <c r="AY101" s="208" t="s">
        <v>16</v>
      </c>
      <c r="AZ101" s="216">
        <f>SUMIFS(Tab_Dados!$O$263:$O$508,Tab_Dados!$C$263:$C$508,AY101)</f>
        <v>0</v>
      </c>
      <c r="BA101" s="216">
        <f>SUMIFS(Tab_Dados!$AE$263:$AE$508,Tab_Dados!$C$263:$C$508,AY101)</f>
        <v>0</v>
      </c>
      <c r="BB101" s="209">
        <f>SUMIFS(Tab_Dados!$AU$263:$AU$508,Tab_Dados!$C$263:$C$508,AY101)</f>
        <v>0</v>
      </c>
      <c r="BD101" s="207">
        <v>92</v>
      </c>
      <c r="BE101" s="208" t="s">
        <v>365</v>
      </c>
      <c r="BF101" s="216">
        <f>SUMIFS(Tab_Dados!$P$263:$P$508,Tab_Dados!$C$263:$C$508,BE101)</f>
        <v>0</v>
      </c>
      <c r="BG101" s="216">
        <f>SUMIFS(Tab_Dados!$AF$263:$AF$508,Tab_Dados!$C$263:$C$508,BE101)</f>
        <v>0</v>
      </c>
      <c r="BH101" s="209">
        <f>SUMIFS(Tab_Dados!$AV$263:$AV$508,Tab_Dados!$C$263:$C$508,BE101)</f>
        <v>0</v>
      </c>
      <c r="BJ101" s="207">
        <v>92</v>
      </c>
      <c r="BK101" s="208" t="s">
        <v>358</v>
      </c>
      <c r="BL101" s="216">
        <f>SUMIFS(Tab_Dados!$R$263:$R$508,Tab_Dados!$C$263:$C$508,BK101)</f>
        <v>0</v>
      </c>
      <c r="BM101" s="216">
        <f>SUMIFS(Tab_Dados!$AH$263:$AH$508,Tab_Dados!$C$263:$C$508,BK101)</f>
        <v>0</v>
      </c>
      <c r="BN101" s="209">
        <f>SUMIFS(Tab_Dados!$AX$263:$AX$508,Tab_Dados!$C$263:$C$508,BK101)</f>
        <v>0</v>
      </c>
      <c r="BP101" s="207">
        <v>92</v>
      </c>
      <c r="BQ101" s="208" t="s">
        <v>19</v>
      </c>
      <c r="BR101" s="216">
        <f>SUMIFS(Tab_Dados!$S$263:$S$508,Tab_Dados!$C$263:$C$508,BQ101)</f>
        <v>0</v>
      </c>
      <c r="BS101" s="216">
        <f>SUMIFS(Tab_Dados!$AI$263:$AI$508,Tab_Dados!$C$263:$C$508,BQ101)</f>
        <v>0</v>
      </c>
      <c r="BT101" s="209">
        <f>SUMIFS(Tab_Dados!$AY$263:$AY$508,Tab_Dados!$C$263:$C$508,BQ101)</f>
        <v>0</v>
      </c>
      <c r="BV101" s="207">
        <v>92</v>
      </c>
      <c r="BW101" s="208" t="s">
        <v>361</v>
      </c>
      <c r="BX101" s="216">
        <f>SUMIFS(Tab_Dados!$T$263:$T$508,Tab_Dados!$C$263:$C$508,BW101)</f>
        <v>0</v>
      </c>
      <c r="BY101" s="216">
        <f>SUMIFS(Tab_Dados!$AJ$263:$AJ$508,Tab_Dados!$C$263:$C$508,BW101)</f>
        <v>0</v>
      </c>
      <c r="BZ101" s="209">
        <f>SUMIFS(Tab_Dados!$AZ$263:$AZ$508,Tab_Dados!$C$263:$C$508,BW101)</f>
        <v>0</v>
      </c>
      <c r="CB101" s="207">
        <v>92</v>
      </c>
      <c r="CC101" s="208" t="s">
        <v>371</v>
      </c>
      <c r="CD101" s="208"/>
      <c r="CE101" s="208"/>
      <c r="CF101" s="209"/>
    </row>
    <row r="102" spans="1:84" x14ac:dyDescent="0.2">
      <c r="A102" s="214"/>
      <c r="B102" s="207">
        <v>93</v>
      </c>
      <c r="C102" s="208" t="s">
        <v>372</v>
      </c>
      <c r="D102" s="216">
        <f>SUMIFS(Tab_Dados!$E$263:$E$508,Tab_Dados!$C$263:$C$508,C102)</f>
        <v>0</v>
      </c>
      <c r="E102" s="216">
        <f>SUMIFS(Tab_Dados!$U$263:$U$508,Tab_Dados!$C$263:$C$508,C102)</f>
        <v>0</v>
      </c>
      <c r="F102" s="209">
        <f>SUMIFS(Tab_Dados!$AK$263:$AK$508,Tab_Dados!$C$263:$C$508,C102)</f>
        <v>0</v>
      </c>
      <c r="G102" s="203"/>
      <c r="H102" s="207">
        <v>93</v>
      </c>
      <c r="I102" s="208" t="s">
        <v>293</v>
      </c>
      <c r="J102" s="216">
        <f>SUMIFS(Tab_Dados!$F$263:$F$508,Tab_Dados!$C$263:$C$508,I102)</f>
        <v>14</v>
      </c>
      <c r="K102" s="216">
        <f>SUMIFS(Tab_Dados!$V$263:$V$508,Tab_Dados!$C$263:$C$508,I102)</f>
        <v>14</v>
      </c>
      <c r="L102" s="209">
        <f>SUMIFS(Tab_Dados!$AL$263:$AL$508,Tab_Dados!$C$263:$C$508,I102)</f>
        <v>126</v>
      </c>
      <c r="N102" s="207">
        <v>93</v>
      </c>
      <c r="O102" s="208" t="s">
        <v>347</v>
      </c>
      <c r="P102" s="216">
        <f>SUMIFS(Tab_Dados!$H$263:$H$508,Tab_Dados!$C$263:$C$508,O102)</f>
        <v>0</v>
      </c>
      <c r="Q102" s="216">
        <f>SUMIFS(Tab_Dados!$X$263:$X$508,Tab_Dados!$C$263:$C$508,O102)</f>
        <v>0</v>
      </c>
      <c r="R102" s="209">
        <f>SUMIFS(Tab_Dados!$AN$263:$AN$508,Tab_Dados!$C$263:$C$508,O102)</f>
        <v>0</v>
      </c>
      <c r="T102" s="207">
        <v>93</v>
      </c>
      <c r="U102" s="208" t="s">
        <v>14</v>
      </c>
      <c r="V102" s="216">
        <f>SUMIFS(Tab_Dados!$I$263:$I$508,Tab_Dados!$C$263:$C$508,U102)</f>
        <v>0</v>
      </c>
      <c r="W102" s="216">
        <f>SUMIFS(Tab_Dados!$Y$263:$Y$508,Tab_Dados!$C$263:$C$508,U102)</f>
        <v>0</v>
      </c>
      <c r="X102" s="209">
        <f>SUMIFS(Tab_Dados!$AO$263:$AO$508,Tab_Dados!$C$263:$C$508,U102)</f>
        <v>0</v>
      </c>
      <c r="Z102" s="207">
        <v>93</v>
      </c>
      <c r="AA102" s="208" t="s">
        <v>367</v>
      </c>
      <c r="AB102" s="216">
        <f>SUMIFS(Tab_Dados!$K$263:$K$508,Tab_Dados!$C$263:$C$508,AA102)</f>
        <v>0</v>
      </c>
      <c r="AC102" s="216">
        <f>SUMIFS(Tab_Dados!$AA$263:$AA$508,Tab_Dados!$C$263:$C$508,AA102)</f>
        <v>0</v>
      </c>
      <c r="AD102" s="209">
        <f>SUMIFS(Tab_Dados!$AQ$263:$AQ$508,Tab_Dados!$C$263:$C$508,AA102)</f>
        <v>0</v>
      </c>
      <c r="AF102" s="207">
        <v>93</v>
      </c>
      <c r="AG102" s="208" t="s">
        <v>324</v>
      </c>
      <c r="AH102" s="216">
        <f>SUMIFS(Tab_Dados!$L$263:$L$508,Tab_Dados!$C$263:$C$508,AG102)</f>
        <v>0</v>
      </c>
      <c r="AI102" s="216">
        <f>SUMIFS(Tab_Dados!$AB$263:$AB$508,Tab_Dados!$C$263:$C$508,AG102)</f>
        <v>0</v>
      </c>
      <c r="AJ102" s="209">
        <f>SUMIFS(Tab_Dados!$AR$263:$AR$508,Tab_Dados!$C$263:$C$508,AG102)</f>
        <v>0</v>
      </c>
      <c r="AL102" s="207">
        <v>93</v>
      </c>
      <c r="AM102" s="208" t="s">
        <v>360</v>
      </c>
      <c r="AN102" s="216">
        <f>SUMIFS(Tab_Dados!$M$263:$M$508,Tab_Dados!$C$263:$C$508,AM102)</f>
        <v>0</v>
      </c>
      <c r="AO102" s="216">
        <f>SUMIFS(Tab_Dados!$AC$263:$AC$508,Tab_Dados!$C$263:$C$508,AM102)</f>
        <v>0</v>
      </c>
      <c r="AP102" s="209">
        <f>SUMIFS(Tab_Dados!$AS$263:$AS$508,Tab_Dados!$C$263:$C$508,AM102)</f>
        <v>0</v>
      </c>
      <c r="AR102" s="207">
        <v>93</v>
      </c>
      <c r="AS102" s="208" t="s">
        <v>367</v>
      </c>
      <c r="AT102" s="216">
        <f>SUMIFS(Tab_Dados!$N$263:$N$508,Tab_Dados!$C$263:$C$508,AS102)</f>
        <v>0</v>
      </c>
      <c r="AU102" s="216">
        <f>SUMIFS(Tab_Dados!$AD$263:$AD$508,Tab_Dados!$C$263:$C$508,AS102)</f>
        <v>0</v>
      </c>
      <c r="AV102" s="209">
        <f>SUMIFS(Tab_Dados!$AT$263:$AT$508,Tab_Dados!$C$263:$C$508,AS102)</f>
        <v>0</v>
      </c>
      <c r="AX102" s="207">
        <v>93</v>
      </c>
      <c r="AY102" s="208" t="s">
        <v>368</v>
      </c>
      <c r="AZ102" s="216">
        <f>SUMIFS(Tab_Dados!$O$263:$O$508,Tab_Dados!$C$263:$C$508,AY102)</f>
        <v>0</v>
      </c>
      <c r="BA102" s="216">
        <f>SUMIFS(Tab_Dados!$AE$263:$AE$508,Tab_Dados!$C$263:$C$508,AY102)</f>
        <v>0</v>
      </c>
      <c r="BB102" s="209">
        <f>SUMIFS(Tab_Dados!$AU$263:$AU$508,Tab_Dados!$C$263:$C$508,AY102)</f>
        <v>0</v>
      </c>
      <c r="BD102" s="207">
        <v>93</v>
      </c>
      <c r="BE102" s="208" t="s">
        <v>366</v>
      </c>
      <c r="BF102" s="216">
        <f>SUMIFS(Tab_Dados!$P$263:$P$508,Tab_Dados!$C$263:$C$508,BE102)</f>
        <v>0</v>
      </c>
      <c r="BG102" s="216">
        <f>SUMIFS(Tab_Dados!$AF$263:$AF$508,Tab_Dados!$C$263:$C$508,BE102)</f>
        <v>0</v>
      </c>
      <c r="BH102" s="209">
        <f>SUMIFS(Tab_Dados!$AV$263:$AV$508,Tab_Dados!$C$263:$C$508,BE102)</f>
        <v>0</v>
      </c>
      <c r="BJ102" s="207">
        <v>93</v>
      </c>
      <c r="BK102" s="208" t="s">
        <v>359</v>
      </c>
      <c r="BL102" s="216">
        <f>SUMIFS(Tab_Dados!$R$263:$R$508,Tab_Dados!$C$263:$C$508,BK102)</f>
        <v>0</v>
      </c>
      <c r="BM102" s="216">
        <f>SUMIFS(Tab_Dados!$AH$263:$AH$508,Tab_Dados!$C$263:$C$508,BK102)</f>
        <v>0</v>
      </c>
      <c r="BN102" s="209">
        <f>SUMIFS(Tab_Dados!$AX$263:$AX$508,Tab_Dados!$C$263:$C$508,BK102)</f>
        <v>0</v>
      </c>
      <c r="BP102" s="207">
        <v>93</v>
      </c>
      <c r="BQ102" s="208" t="s">
        <v>352</v>
      </c>
      <c r="BR102" s="216">
        <f>SUMIFS(Tab_Dados!$S$263:$S$508,Tab_Dados!$C$263:$C$508,BQ102)</f>
        <v>0</v>
      </c>
      <c r="BS102" s="216">
        <f>SUMIFS(Tab_Dados!$AI$263:$AI$508,Tab_Dados!$C$263:$C$508,BQ102)</f>
        <v>0</v>
      </c>
      <c r="BT102" s="209">
        <f>SUMIFS(Tab_Dados!$AY$263:$AY$508,Tab_Dados!$C$263:$C$508,BQ102)</f>
        <v>0</v>
      </c>
      <c r="BV102" s="207">
        <v>93</v>
      </c>
      <c r="BW102" s="208" t="s">
        <v>362</v>
      </c>
      <c r="BX102" s="216">
        <f>SUMIFS(Tab_Dados!$T$263:$T$508,Tab_Dados!$C$263:$C$508,BW102)</f>
        <v>0</v>
      </c>
      <c r="BY102" s="216">
        <f>SUMIFS(Tab_Dados!$AJ$263:$AJ$508,Tab_Dados!$C$263:$C$508,BW102)</f>
        <v>0</v>
      </c>
      <c r="BZ102" s="209">
        <f>SUMIFS(Tab_Dados!$AZ$263:$AZ$508,Tab_Dados!$C$263:$C$508,BW102)</f>
        <v>0</v>
      </c>
      <c r="CB102" s="207">
        <v>93</v>
      </c>
      <c r="CC102" s="208" t="s">
        <v>372</v>
      </c>
      <c r="CD102" s="208"/>
      <c r="CE102" s="208"/>
      <c r="CF102" s="209"/>
    </row>
    <row r="103" spans="1:84" x14ac:dyDescent="0.2">
      <c r="A103" s="214"/>
      <c r="B103" s="207">
        <v>94</v>
      </c>
      <c r="C103" s="208" t="s">
        <v>373</v>
      </c>
      <c r="D103" s="216">
        <f>SUMIFS(Tab_Dados!$E$263:$E$508,Tab_Dados!$C$263:$C$508,C103)</f>
        <v>0</v>
      </c>
      <c r="E103" s="216">
        <f>SUMIFS(Tab_Dados!$U$263:$U$508,Tab_Dados!$C$263:$C$508,C103)</f>
        <v>0</v>
      </c>
      <c r="F103" s="209">
        <f>SUMIFS(Tab_Dados!$AK$263:$AK$508,Tab_Dados!$C$263:$C$508,C103)</f>
        <v>0</v>
      </c>
      <c r="G103" s="203"/>
      <c r="H103" s="207">
        <v>94</v>
      </c>
      <c r="I103" s="208" t="s">
        <v>325</v>
      </c>
      <c r="J103" s="216">
        <f>SUMIFS(Tab_Dados!$F$263:$F$508,Tab_Dados!$C$263:$C$508,I103)</f>
        <v>15</v>
      </c>
      <c r="K103" s="216">
        <f>SUMIFS(Tab_Dados!$V$263:$V$508,Tab_Dados!$C$263:$C$508,I103)</f>
        <v>15</v>
      </c>
      <c r="L103" s="209">
        <f>SUMIFS(Tab_Dados!$AL$263:$AL$508,Tab_Dados!$C$263:$C$508,I103)</f>
        <v>120</v>
      </c>
      <c r="N103" s="207">
        <v>94</v>
      </c>
      <c r="O103" s="208" t="s">
        <v>348</v>
      </c>
      <c r="P103" s="216">
        <f>SUMIFS(Tab_Dados!$H$263:$H$508,Tab_Dados!$C$263:$C$508,O103)</f>
        <v>0</v>
      </c>
      <c r="Q103" s="216">
        <f>SUMIFS(Tab_Dados!$X$263:$X$508,Tab_Dados!$C$263:$C$508,O103)</f>
        <v>0</v>
      </c>
      <c r="R103" s="209">
        <f>SUMIFS(Tab_Dados!$AN$263:$AN$508,Tab_Dados!$C$263:$C$508,O103)</f>
        <v>0</v>
      </c>
      <c r="T103" s="207">
        <v>94</v>
      </c>
      <c r="U103" s="208" t="s">
        <v>346</v>
      </c>
      <c r="V103" s="216">
        <f>SUMIFS(Tab_Dados!$I$263:$I$508,Tab_Dados!$C$263:$C$508,U103)</f>
        <v>0</v>
      </c>
      <c r="W103" s="216">
        <f>SUMIFS(Tab_Dados!$Y$263:$Y$508,Tab_Dados!$C$263:$C$508,U103)</f>
        <v>0</v>
      </c>
      <c r="X103" s="209">
        <f>SUMIFS(Tab_Dados!$AO$263:$AO$508,Tab_Dados!$C$263:$C$508,U103)</f>
        <v>0</v>
      </c>
      <c r="Z103" s="207">
        <v>94</v>
      </c>
      <c r="AA103" s="208" t="s">
        <v>368</v>
      </c>
      <c r="AB103" s="216">
        <f>SUMIFS(Tab_Dados!$K$263:$K$508,Tab_Dados!$C$263:$C$508,AA103)</f>
        <v>0</v>
      </c>
      <c r="AC103" s="216">
        <f>SUMIFS(Tab_Dados!$AA$263:$AA$508,Tab_Dados!$C$263:$C$508,AA103)</f>
        <v>0</v>
      </c>
      <c r="AD103" s="209">
        <f>SUMIFS(Tab_Dados!$AQ$263:$AQ$508,Tab_Dados!$C$263:$C$508,AA103)</f>
        <v>0</v>
      </c>
      <c r="AF103" s="207">
        <v>94</v>
      </c>
      <c r="AG103" s="208" t="s">
        <v>325</v>
      </c>
      <c r="AH103" s="216">
        <f>SUMIFS(Tab_Dados!$L$263:$L$508,Tab_Dados!$C$263:$C$508,AG103)</f>
        <v>0</v>
      </c>
      <c r="AI103" s="216">
        <f>SUMIFS(Tab_Dados!$AB$263:$AB$508,Tab_Dados!$C$263:$C$508,AG103)</f>
        <v>0</v>
      </c>
      <c r="AJ103" s="209">
        <f>SUMIFS(Tab_Dados!$AR$263:$AR$508,Tab_Dados!$C$263:$C$508,AG103)</f>
        <v>0</v>
      </c>
      <c r="AL103" s="207">
        <v>94</v>
      </c>
      <c r="AM103" s="208" t="s">
        <v>361</v>
      </c>
      <c r="AN103" s="216">
        <f>SUMIFS(Tab_Dados!$M$263:$M$508,Tab_Dados!$C$263:$C$508,AM103)</f>
        <v>0</v>
      </c>
      <c r="AO103" s="216">
        <f>SUMIFS(Tab_Dados!$AC$263:$AC$508,Tab_Dados!$C$263:$C$508,AM103)</f>
        <v>0</v>
      </c>
      <c r="AP103" s="209">
        <f>SUMIFS(Tab_Dados!$AS$263:$AS$508,Tab_Dados!$C$263:$C$508,AM103)</f>
        <v>0</v>
      </c>
      <c r="AR103" s="207">
        <v>94</v>
      </c>
      <c r="AS103" s="208" t="s">
        <v>368</v>
      </c>
      <c r="AT103" s="216">
        <f>SUMIFS(Tab_Dados!$N$263:$N$508,Tab_Dados!$C$263:$C$508,AS103)</f>
        <v>0</v>
      </c>
      <c r="AU103" s="216">
        <f>SUMIFS(Tab_Dados!$AD$263:$AD$508,Tab_Dados!$C$263:$C$508,AS103)</f>
        <v>0</v>
      </c>
      <c r="AV103" s="209">
        <f>SUMIFS(Tab_Dados!$AT$263:$AT$508,Tab_Dados!$C$263:$C$508,AS103)</f>
        <v>0</v>
      </c>
      <c r="AX103" s="207">
        <v>94</v>
      </c>
      <c r="AY103" s="208" t="s">
        <v>369</v>
      </c>
      <c r="AZ103" s="216">
        <f>SUMIFS(Tab_Dados!$O$263:$O$508,Tab_Dados!$C$263:$C$508,AY103)</f>
        <v>0</v>
      </c>
      <c r="BA103" s="216">
        <f>SUMIFS(Tab_Dados!$AE$263:$AE$508,Tab_Dados!$C$263:$C$508,AY103)</f>
        <v>0</v>
      </c>
      <c r="BB103" s="209">
        <f>SUMIFS(Tab_Dados!$AU$263:$AU$508,Tab_Dados!$C$263:$C$508,AY103)</f>
        <v>0</v>
      </c>
      <c r="BD103" s="207">
        <v>94</v>
      </c>
      <c r="BE103" s="208" t="s">
        <v>16</v>
      </c>
      <c r="BF103" s="216">
        <f>SUMIFS(Tab_Dados!$P$263:$P$508,Tab_Dados!$C$263:$C$508,BE103)</f>
        <v>0</v>
      </c>
      <c r="BG103" s="216">
        <f>SUMIFS(Tab_Dados!$AF$263:$AF$508,Tab_Dados!$C$263:$C$508,BE103)</f>
        <v>0</v>
      </c>
      <c r="BH103" s="209">
        <f>SUMIFS(Tab_Dados!$AV$263:$AV$508,Tab_Dados!$C$263:$C$508,BE103)</f>
        <v>0</v>
      </c>
      <c r="BJ103" s="207">
        <v>94</v>
      </c>
      <c r="BK103" s="208" t="s">
        <v>370</v>
      </c>
      <c r="BL103" s="216">
        <f>SUMIFS(Tab_Dados!$R$263:$R$508,Tab_Dados!$C$263:$C$508,BK103)</f>
        <v>0</v>
      </c>
      <c r="BM103" s="216">
        <f>SUMIFS(Tab_Dados!$AH$263:$AH$508,Tab_Dados!$C$263:$C$508,BK103)</f>
        <v>0</v>
      </c>
      <c r="BN103" s="209">
        <f>SUMIFS(Tab_Dados!$AX$263:$AX$508,Tab_Dados!$C$263:$C$508,BK103)</f>
        <v>0</v>
      </c>
      <c r="BP103" s="207">
        <v>94</v>
      </c>
      <c r="BQ103" s="208" t="s">
        <v>353</v>
      </c>
      <c r="BR103" s="216">
        <f>SUMIFS(Tab_Dados!$S$263:$S$508,Tab_Dados!$C$263:$C$508,BQ103)</f>
        <v>0</v>
      </c>
      <c r="BS103" s="216">
        <f>SUMIFS(Tab_Dados!$AI$263:$AI$508,Tab_Dados!$C$263:$C$508,BQ103)</f>
        <v>0</v>
      </c>
      <c r="BT103" s="209">
        <f>SUMIFS(Tab_Dados!$AY$263:$AY$508,Tab_Dados!$C$263:$C$508,BQ103)</f>
        <v>0</v>
      </c>
      <c r="BV103" s="207">
        <v>94</v>
      </c>
      <c r="BW103" s="208" t="s">
        <v>363</v>
      </c>
      <c r="BX103" s="216">
        <f>SUMIFS(Tab_Dados!$T$263:$T$508,Tab_Dados!$C$263:$C$508,BW103)</f>
        <v>0</v>
      </c>
      <c r="BY103" s="216">
        <f>SUMIFS(Tab_Dados!$AJ$263:$AJ$508,Tab_Dados!$C$263:$C$508,BW103)</f>
        <v>0</v>
      </c>
      <c r="BZ103" s="209">
        <f>SUMIFS(Tab_Dados!$AZ$263:$AZ$508,Tab_Dados!$C$263:$C$508,BW103)</f>
        <v>0</v>
      </c>
      <c r="CB103" s="207">
        <v>94</v>
      </c>
      <c r="CC103" s="208" t="s">
        <v>373</v>
      </c>
      <c r="CD103" s="208"/>
      <c r="CE103" s="208"/>
      <c r="CF103" s="209"/>
    </row>
    <row r="104" spans="1:84" x14ac:dyDescent="0.2">
      <c r="A104" s="214"/>
      <c r="B104" s="207">
        <v>95</v>
      </c>
      <c r="C104" s="208" t="s">
        <v>374</v>
      </c>
      <c r="D104" s="216">
        <f>SUMIFS(Tab_Dados!$E$263:$E$508,Tab_Dados!$C$263:$C$508,C104)</f>
        <v>0</v>
      </c>
      <c r="E104" s="216">
        <f>SUMIFS(Tab_Dados!$U$263:$U$508,Tab_Dados!$C$263:$C$508,C104)</f>
        <v>0</v>
      </c>
      <c r="F104" s="209">
        <f>SUMIFS(Tab_Dados!$AK$263:$AK$508,Tab_Dados!$C$263:$C$508,C104)</f>
        <v>0</v>
      </c>
      <c r="G104" s="203"/>
      <c r="H104" s="207">
        <v>95</v>
      </c>
      <c r="I104" s="208" t="s">
        <v>396</v>
      </c>
      <c r="J104" s="216">
        <f>SUMIFS(Tab_Dados!$F$263:$F$508,Tab_Dados!$C$263:$C$508,I104)</f>
        <v>15</v>
      </c>
      <c r="K104" s="216">
        <f>SUMIFS(Tab_Dados!$V$263:$V$508,Tab_Dados!$C$263:$C$508,I104)</f>
        <v>15</v>
      </c>
      <c r="L104" s="209">
        <f>SUMIFS(Tab_Dados!$AL$263:$AL$508,Tab_Dados!$C$263:$C$508,I104)</f>
        <v>120</v>
      </c>
      <c r="N104" s="207">
        <v>95</v>
      </c>
      <c r="O104" s="208" t="s">
        <v>349</v>
      </c>
      <c r="P104" s="216">
        <f>SUMIFS(Tab_Dados!$H$263:$H$508,Tab_Dados!$C$263:$C$508,O104)</f>
        <v>0</v>
      </c>
      <c r="Q104" s="216">
        <f>SUMIFS(Tab_Dados!$X$263:$X$508,Tab_Dados!$C$263:$C$508,O104)</f>
        <v>0</v>
      </c>
      <c r="R104" s="209">
        <f>SUMIFS(Tab_Dados!$AN$263:$AN$508,Tab_Dados!$C$263:$C$508,O104)</f>
        <v>0</v>
      </c>
      <c r="T104" s="207">
        <v>95</v>
      </c>
      <c r="U104" s="208" t="s">
        <v>347</v>
      </c>
      <c r="V104" s="216">
        <f>SUMIFS(Tab_Dados!$I$263:$I$508,Tab_Dados!$C$263:$C$508,U104)</f>
        <v>0</v>
      </c>
      <c r="W104" s="216">
        <f>SUMIFS(Tab_Dados!$Y$263:$Y$508,Tab_Dados!$C$263:$C$508,U104)</f>
        <v>0</v>
      </c>
      <c r="X104" s="209">
        <f>SUMIFS(Tab_Dados!$AO$263:$AO$508,Tab_Dados!$C$263:$C$508,U104)</f>
        <v>0</v>
      </c>
      <c r="Z104" s="207">
        <v>95</v>
      </c>
      <c r="AA104" s="208" t="s">
        <v>369</v>
      </c>
      <c r="AB104" s="216">
        <f>SUMIFS(Tab_Dados!$K$263:$K$508,Tab_Dados!$C$263:$C$508,AA104)</f>
        <v>0</v>
      </c>
      <c r="AC104" s="216">
        <f>SUMIFS(Tab_Dados!$AA$263:$AA$508,Tab_Dados!$C$263:$C$508,AA104)</f>
        <v>0</v>
      </c>
      <c r="AD104" s="209">
        <f>SUMIFS(Tab_Dados!$AQ$263:$AQ$508,Tab_Dados!$C$263:$C$508,AA104)</f>
        <v>0</v>
      </c>
      <c r="AF104" s="207">
        <v>95</v>
      </c>
      <c r="AG104" s="208" t="s">
        <v>326</v>
      </c>
      <c r="AH104" s="216">
        <f>SUMIFS(Tab_Dados!$L$263:$L$508,Tab_Dados!$C$263:$C$508,AG104)</f>
        <v>0</v>
      </c>
      <c r="AI104" s="216">
        <f>SUMIFS(Tab_Dados!$AB$263:$AB$508,Tab_Dados!$C$263:$C$508,AG104)</f>
        <v>0</v>
      </c>
      <c r="AJ104" s="209">
        <f>SUMIFS(Tab_Dados!$AR$263:$AR$508,Tab_Dados!$C$263:$C$508,AG104)</f>
        <v>0</v>
      </c>
      <c r="AL104" s="207">
        <v>95</v>
      </c>
      <c r="AM104" s="208" t="s">
        <v>362</v>
      </c>
      <c r="AN104" s="216">
        <f>SUMIFS(Tab_Dados!$M$263:$M$508,Tab_Dados!$C$263:$C$508,AM104)</f>
        <v>0</v>
      </c>
      <c r="AO104" s="216">
        <f>SUMIFS(Tab_Dados!$AC$263:$AC$508,Tab_Dados!$C$263:$C$508,AM104)</f>
        <v>0</v>
      </c>
      <c r="AP104" s="209">
        <f>SUMIFS(Tab_Dados!$AS$263:$AS$508,Tab_Dados!$C$263:$C$508,AM104)</f>
        <v>0</v>
      </c>
      <c r="AR104" s="207">
        <v>95</v>
      </c>
      <c r="AS104" s="208" t="s">
        <v>369</v>
      </c>
      <c r="AT104" s="216">
        <f>SUMIFS(Tab_Dados!$N$263:$N$508,Tab_Dados!$C$263:$C$508,AS104)</f>
        <v>0</v>
      </c>
      <c r="AU104" s="216">
        <f>SUMIFS(Tab_Dados!$AD$263:$AD$508,Tab_Dados!$C$263:$C$508,AS104)</f>
        <v>0</v>
      </c>
      <c r="AV104" s="209">
        <f>SUMIFS(Tab_Dados!$AT$263:$AT$508,Tab_Dados!$C$263:$C$508,AS104)</f>
        <v>0</v>
      </c>
      <c r="AX104" s="207">
        <v>95</v>
      </c>
      <c r="AY104" s="208" t="s">
        <v>371</v>
      </c>
      <c r="AZ104" s="216">
        <f>SUMIFS(Tab_Dados!$O$263:$O$508,Tab_Dados!$C$263:$C$508,AY104)</f>
        <v>0</v>
      </c>
      <c r="BA104" s="216">
        <f>SUMIFS(Tab_Dados!$AE$263:$AE$508,Tab_Dados!$C$263:$C$508,AY104)</f>
        <v>0</v>
      </c>
      <c r="BB104" s="209">
        <f>SUMIFS(Tab_Dados!$AU$263:$AU$508,Tab_Dados!$C$263:$C$508,AY104)</f>
        <v>0</v>
      </c>
      <c r="BD104" s="207">
        <v>95</v>
      </c>
      <c r="BE104" s="208" t="s">
        <v>367</v>
      </c>
      <c r="BF104" s="216">
        <f>SUMIFS(Tab_Dados!$P$263:$P$508,Tab_Dados!$C$263:$C$508,BE104)</f>
        <v>0</v>
      </c>
      <c r="BG104" s="216">
        <f>SUMIFS(Tab_Dados!$AF$263:$AF$508,Tab_Dados!$C$263:$C$508,BE104)</f>
        <v>0</v>
      </c>
      <c r="BH104" s="209">
        <f>SUMIFS(Tab_Dados!$AV$263:$AV$508,Tab_Dados!$C$263:$C$508,BE104)</f>
        <v>0</v>
      </c>
      <c r="BJ104" s="207">
        <v>95</v>
      </c>
      <c r="BK104" s="208" t="s">
        <v>360</v>
      </c>
      <c r="BL104" s="216">
        <f>SUMIFS(Tab_Dados!$R$263:$R$508,Tab_Dados!$C$263:$C$508,BK104)</f>
        <v>0</v>
      </c>
      <c r="BM104" s="216">
        <f>SUMIFS(Tab_Dados!$AH$263:$AH$508,Tab_Dados!$C$263:$C$508,BK104)</f>
        <v>0</v>
      </c>
      <c r="BN104" s="209">
        <f>SUMIFS(Tab_Dados!$AX$263:$AX$508,Tab_Dados!$C$263:$C$508,BK104)</f>
        <v>0</v>
      </c>
      <c r="BP104" s="207">
        <v>95</v>
      </c>
      <c r="BQ104" s="208" t="s">
        <v>354</v>
      </c>
      <c r="BR104" s="216">
        <f>SUMIFS(Tab_Dados!$S$263:$S$508,Tab_Dados!$C$263:$C$508,BQ104)</f>
        <v>0</v>
      </c>
      <c r="BS104" s="216">
        <f>SUMIFS(Tab_Dados!$AI$263:$AI$508,Tab_Dados!$C$263:$C$508,BQ104)</f>
        <v>0</v>
      </c>
      <c r="BT104" s="209">
        <f>SUMIFS(Tab_Dados!$AY$263:$AY$508,Tab_Dados!$C$263:$C$508,BQ104)</f>
        <v>0</v>
      </c>
      <c r="BV104" s="207">
        <v>95</v>
      </c>
      <c r="BW104" s="208" t="s">
        <v>364</v>
      </c>
      <c r="BX104" s="216">
        <f>SUMIFS(Tab_Dados!$T$263:$T$508,Tab_Dados!$C$263:$C$508,BW104)</f>
        <v>0</v>
      </c>
      <c r="BY104" s="216">
        <f>SUMIFS(Tab_Dados!$AJ$263:$AJ$508,Tab_Dados!$C$263:$C$508,BW104)</f>
        <v>0</v>
      </c>
      <c r="BZ104" s="209">
        <f>SUMIFS(Tab_Dados!$AZ$263:$AZ$508,Tab_Dados!$C$263:$C$508,BW104)</f>
        <v>0</v>
      </c>
      <c r="CB104" s="207">
        <v>95</v>
      </c>
      <c r="CC104" s="208" t="s">
        <v>374</v>
      </c>
      <c r="CD104" s="208"/>
      <c r="CE104" s="208"/>
      <c r="CF104" s="209"/>
    </row>
    <row r="105" spans="1:84" x14ac:dyDescent="0.2">
      <c r="A105" s="214"/>
      <c r="B105" s="207">
        <v>96</v>
      </c>
      <c r="C105" s="208" t="s">
        <v>375</v>
      </c>
      <c r="D105" s="216">
        <f>SUMIFS(Tab_Dados!$E$263:$E$508,Tab_Dados!$C$263:$C$508,C105)</f>
        <v>0</v>
      </c>
      <c r="E105" s="216">
        <f>SUMIFS(Tab_Dados!$U$263:$U$508,Tab_Dados!$C$263:$C$508,C105)</f>
        <v>0</v>
      </c>
      <c r="F105" s="209">
        <f>SUMIFS(Tab_Dados!$AK$263:$AK$508,Tab_Dados!$C$263:$C$508,C105)</f>
        <v>0</v>
      </c>
      <c r="G105" s="203"/>
      <c r="H105" s="207">
        <v>96</v>
      </c>
      <c r="I105" s="208" t="s">
        <v>495</v>
      </c>
      <c r="J105" s="216">
        <f>SUMIFS(Tab_Dados!$F$263:$F$508,Tab_Dados!$C$263:$C$508,I105)</f>
        <v>15</v>
      </c>
      <c r="K105" s="216">
        <f>SUMIFS(Tab_Dados!$V$263:$V$508,Tab_Dados!$C$263:$C$508,I105)</f>
        <v>15</v>
      </c>
      <c r="L105" s="209">
        <f>SUMIFS(Tab_Dados!$AL$263:$AL$508,Tab_Dados!$C$263:$C$508,I105)</f>
        <v>120</v>
      </c>
      <c r="N105" s="207">
        <v>96</v>
      </c>
      <c r="O105" s="208" t="s">
        <v>350</v>
      </c>
      <c r="P105" s="216">
        <f>SUMIFS(Tab_Dados!$H$263:$H$508,Tab_Dados!$C$263:$C$508,O105)</f>
        <v>0</v>
      </c>
      <c r="Q105" s="216">
        <f>SUMIFS(Tab_Dados!$X$263:$X$508,Tab_Dados!$C$263:$C$508,O105)</f>
        <v>0</v>
      </c>
      <c r="R105" s="209">
        <f>SUMIFS(Tab_Dados!$AN$263:$AN$508,Tab_Dados!$C$263:$C$508,O105)</f>
        <v>0</v>
      </c>
      <c r="T105" s="207">
        <v>96</v>
      </c>
      <c r="U105" s="208" t="s">
        <v>348</v>
      </c>
      <c r="V105" s="216">
        <f>SUMIFS(Tab_Dados!$I$263:$I$508,Tab_Dados!$C$263:$C$508,U105)</f>
        <v>0</v>
      </c>
      <c r="W105" s="216">
        <f>SUMIFS(Tab_Dados!$Y$263:$Y$508,Tab_Dados!$C$263:$C$508,U105)</f>
        <v>0</v>
      </c>
      <c r="X105" s="209">
        <f>SUMIFS(Tab_Dados!$AO$263:$AO$508,Tab_Dados!$C$263:$C$508,U105)</f>
        <v>0</v>
      </c>
      <c r="Z105" s="207">
        <v>96</v>
      </c>
      <c r="AA105" s="208" t="s">
        <v>371</v>
      </c>
      <c r="AB105" s="216">
        <f>SUMIFS(Tab_Dados!$K$263:$K$508,Tab_Dados!$C$263:$C$508,AA105)</f>
        <v>0</v>
      </c>
      <c r="AC105" s="216">
        <f>SUMIFS(Tab_Dados!$AA$263:$AA$508,Tab_Dados!$C$263:$C$508,AA105)</f>
        <v>0</v>
      </c>
      <c r="AD105" s="209">
        <f>SUMIFS(Tab_Dados!$AQ$263:$AQ$508,Tab_Dados!$C$263:$C$508,AA105)</f>
        <v>0</v>
      </c>
      <c r="AF105" s="207">
        <v>96</v>
      </c>
      <c r="AG105" s="208" t="s">
        <v>327</v>
      </c>
      <c r="AH105" s="216">
        <f>SUMIFS(Tab_Dados!$L$263:$L$508,Tab_Dados!$C$263:$C$508,AG105)</f>
        <v>0</v>
      </c>
      <c r="AI105" s="216">
        <f>SUMIFS(Tab_Dados!$AB$263:$AB$508,Tab_Dados!$C$263:$C$508,AG105)</f>
        <v>0</v>
      </c>
      <c r="AJ105" s="209">
        <f>SUMIFS(Tab_Dados!$AR$263:$AR$508,Tab_Dados!$C$263:$C$508,AG105)</f>
        <v>0</v>
      </c>
      <c r="AL105" s="207">
        <v>96</v>
      </c>
      <c r="AM105" s="208" t="s">
        <v>363</v>
      </c>
      <c r="AN105" s="216">
        <f>SUMIFS(Tab_Dados!$M$263:$M$508,Tab_Dados!$C$263:$C$508,AM105)</f>
        <v>0</v>
      </c>
      <c r="AO105" s="216">
        <f>SUMIFS(Tab_Dados!$AC$263:$AC$508,Tab_Dados!$C$263:$C$508,AM105)</f>
        <v>0</v>
      </c>
      <c r="AP105" s="209">
        <f>SUMIFS(Tab_Dados!$AS$263:$AS$508,Tab_Dados!$C$263:$C$508,AM105)</f>
        <v>0</v>
      </c>
      <c r="AR105" s="207">
        <v>96</v>
      </c>
      <c r="AS105" s="208" t="s">
        <v>371</v>
      </c>
      <c r="AT105" s="216">
        <f>SUMIFS(Tab_Dados!$N$263:$N$508,Tab_Dados!$C$263:$C$508,AS105)</f>
        <v>0</v>
      </c>
      <c r="AU105" s="216">
        <f>SUMIFS(Tab_Dados!$AD$263:$AD$508,Tab_Dados!$C$263:$C$508,AS105)</f>
        <v>0</v>
      </c>
      <c r="AV105" s="209">
        <f>SUMIFS(Tab_Dados!$AT$263:$AT$508,Tab_Dados!$C$263:$C$508,AS105)</f>
        <v>0</v>
      </c>
      <c r="AX105" s="207">
        <v>96</v>
      </c>
      <c r="AY105" s="208" t="s">
        <v>372</v>
      </c>
      <c r="AZ105" s="216">
        <f>SUMIFS(Tab_Dados!$O$263:$O$508,Tab_Dados!$C$263:$C$508,AY105)</f>
        <v>0</v>
      </c>
      <c r="BA105" s="216">
        <f>SUMIFS(Tab_Dados!$AE$263:$AE$508,Tab_Dados!$C$263:$C$508,AY105)</f>
        <v>0</v>
      </c>
      <c r="BB105" s="209">
        <f>SUMIFS(Tab_Dados!$AU$263:$AU$508,Tab_Dados!$C$263:$C$508,AY105)</f>
        <v>0</v>
      </c>
      <c r="BD105" s="207">
        <v>96</v>
      </c>
      <c r="BE105" s="208" t="s">
        <v>368</v>
      </c>
      <c r="BF105" s="216">
        <f>SUMIFS(Tab_Dados!$P$263:$P$508,Tab_Dados!$C$263:$C$508,BE105)</f>
        <v>0</v>
      </c>
      <c r="BG105" s="216">
        <f>SUMIFS(Tab_Dados!$AF$263:$AF$508,Tab_Dados!$C$263:$C$508,BE105)</f>
        <v>0</v>
      </c>
      <c r="BH105" s="209">
        <f>SUMIFS(Tab_Dados!$AV$263:$AV$508,Tab_Dados!$C$263:$C$508,BE105)</f>
        <v>0</v>
      </c>
      <c r="BJ105" s="207">
        <v>96</v>
      </c>
      <c r="BK105" s="208" t="s">
        <v>362</v>
      </c>
      <c r="BL105" s="216">
        <f>SUMIFS(Tab_Dados!$R$263:$R$508,Tab_Dados!$C$263:$C$508,BK105)</f>
        <v>0</v>
      </c>
      <c r="BM105" s="216">
        <f>SUMIFS(Tab_Dados!$AH$263:$AH$508,Tab_Dados!$C$263:$C$508,BK105)</f>
        <v>0</v>
      </c>
      <c r="BN105" s="209">
        <f>SUMIFS(Tab_Dados!$AX$263:$AX$508,Tab_Dados!$C$263:$C$508,BK105)</f>
        <v>0</v>
      </c>
      <c r="BP105" s="207">
        <v>96</v>
      </c>
      <c r="BQ105" s="208" t="s">
        <v>355</v>
      </c>
      <c r="BR105" s="216">
        <f>SUMIFS(Tab_Dados!$S$263:$S$508,Tab_Dados!$C$263:$C$508,BQ105)</f>
        <v>0</v>
      </c>
      <c r="BS105" s="216">
        <f>SUMIFS(Tab_Dados!$AI$263:$AI$508,Tab_Dados!$C$263:$C$508,BQ105)</f>
        <v>0</v>
      </c>
      <c r="BT105" s="209">
        <f>SUMIFS(Tab_Dados!$AY$263:$AY$508,Tab_Dados!$C$263:$C$508,BQ105)</f>
        <v>0</v>
      </c>
      <c r="BV105" s="207">
        <v>96</v>
      </c>
      <c r="BW105" s="208" t="s">
        <v>365</v>
      </c>
      <c r="BX105" s="216">
        <f>SUMIFS(Tab_Dados!$T$263:$T$508,Tab_Dados!$C$263:$C$508,BW105)</f>
        <v>0</v>
      </c>
      <c r="BY105" s="216">
        <f>SUMIFS(Tab_Dados!$AJ$263:$AJ$508,Tab_Dados!$C$263:$C$508,BW105)</f>
        <v>0</v>
      </c>
      <c r="BZ105" s="209">
        <f>SUMIFS(Tab_Dados!$AZ$263:$AZ$508,Tab_Dados!$C$263:$C$508,BW105)</f>
        <v>0</v>
      </c>
      <c r="CB105" s="207">
        <v>96</v>
      </c>
      <c r="CC105" s="208" t="s">
        <v>375</v>
      </c>
      <c r="CD105" s="208"/>
      <c r="CE105" s="208"/>
      <c r="CF105" s="209"/>
    </row>
    <row r="106" spans="1:84" x14ac:dyDescent="0.2">
      <c r="A106" s="214"/>
      <c r="B106" s="207">
        <v>97</v>
      </c>
      <c r="C106" s="208" t="s">
        <v>45</v>
      </c>
      <c r="D106" s="216">
        <f>SUMIFS(Tab_Dados!$E$263:$E$508,Tab_Dados!$C$263:$C$508,C106)</f>
        <v>0</v>
      </c>
      <c r="E106" s="216">
        <f>SUMIFS(Tab_Dados!$U$263:$U$508,Tab_Dados!$C$263:$C$508,C106)</f>
        <v>0</v>
      </c>
      <c r="F106" s="209">
        <f>SUMIFS(Tab_Dados!$AK$263:$AK$508,Tab_Dados!$C$263:$C$508,C106)</f>
        <v>0</v>
      </c>
      <c r="G106" s="203"/>
      <c r="H106" s="207">
        <v>97</v>
      </c>
      <c r="I106" s="208" t="s">
        <v>510</v>
      </c>
      <c r="J106" s="216">
        <f>SUMIFS(Tab_Dados!$F$263:$F$508,Tab_Dados!$C$263:$C$508,I106)</f>
        <v>15</v>
      </c>
      <c r="K106" s="216">
        <f>SUMIFS(Tab_Dados!$V$263:$V$508,Tab_Dados!$C$263:$C$508,I106)</f>
        <v>15</v>
      </c>
      <c r="L106" s="209">
        <f>SUMIFS(Tab_Dados!$AL$263:$AL$508,Tab_Dados!$C$263:$C$508,I106)</f>
        <v>120</v>
      </c>
      <c r="N106" s="207">
        <v>97</v>
      </c>
      <c r="O106" s="208" t="s">
        <v>351</v>
      </c>
      <c r="P106" s="216">
        <f>SUMIFS(Tab_Dados!$H$263:$H$508,Tab_Dados!$C$263:$C$508,O106)</f>
        <v>0</v>
      </c>
      <c r="Q106" s="216">
        <f>SUMIFS(Tab_Dados!$X$263:$X$508,Tab_Dados!$C$263:$C$508,O106)</f>
        <v>0</v>
      </c>
      <c r="R106" s="209">
        <f>SUMIFS(Tab_Dados!$AN$263:$AN$508,Tab_Dados!$C$263:$C$508,O106)</f>
        <v>0</v>
      </c>
      <c r="T106" s="207">
        <v>97</v>
      </c>
      <c r="U106" s="208" t="s">
        <v>349</v>
      </c>
      <c r="V106" s="216">
        <f>SUMIFS(Tab_Dados!$I$263:$I$508,Tab_Dados!$C$263:$C$508,U106)</f>
        <v>0</v>
      </c>
      <c r="W106" s="216">
        <f>SUMIFS(Tab_Dados!$Y$263:$Y$508,Tab_Dados!$C$263:$C$508,U106)</f>
        <v>0</v>
      </c>
      <c r="X106" s="209">
        <f>SUMIFS(Tab_Dados!$AO$263:$AO$508,Tab_Dados!$C$263:$C$508,U106)</f>
        <v>0</v>
      </c>
      <c r="Z106" s="207">
        <v>97</v>
      </c>
      <c r="AA106" s="208" t="s">
        <v>372</v>
      </c>
      <c r="AB106" s="216">
        <f>SUMIFS(Tab_Dados!$K$263:$K$508,Tab_Dados!$C$263:$C$508,AA106)</f>
        <v>0</v>
      </c>
      <c r="AC106" s="216">
        <f>SUMIFS(Tab_Dados!$AA$263:$AA$508,Tab_Dados!$C$263:$C$508,AA106)</f>
        <v>0</v>
      </c>
      <c r="AD106" s="209">
        <f>SUMIFS(Tab_Dados!$AQ$263:$AQ$508,Tab_Dados!$C$263:$C$508,AA106)</f>
        <v>0</v>
      </c>
      <c r="AF106" s="207">
        <v>97</v>
      </c>
      <c r="AG106" s="208" t="s">
        <v>328</v>
      </c>
      <c r="AH106" s="216">
        <f>SUMIFS(Tab_Dados!$L$263:$L$508,Tab_Dados!$C$263:$C$508,AG106)</f>
        <v>0</v>
      </c>
      <c r="AI106" s="216">
        <f>SUMIFS(Tab_Dados!$AB$263:$AB$508,Tab_Dados!$C$263:$C$508,AG106)</f>
        <v>0</v>
      </c>
      <c r="AJ106" s="209">
        <f>SUMIFS(Tab_Dados!$AR$263:$AR$508,Tab_Dados!$C$263:$C$508,AG106)</f>
        <v>0</v>
      </c>
      <c r="AL106" s="207">
        <v>97</v>
      </c>
      <c r="AM106" s="208" t="s">
        <v>364</v>
      </c>
      <c r="AN106" s="216">
        <f>SUMIFS(Tab_Dados!$M$263:$M$508,Tab_Dados!$C$263:$C$508,AM106)</f>
        <v>0</v>
      </c>
      <c r="AO106" s="216">
        <f>SUMIFS(Tab_Dados!$AC$263:$AC$508,Tab_Dados!$C$263:$C$508,AM106)</f>
        <v>0</v>
      </c>
      <c r="AP106" s="209">
        <f>SUMIFS(Tab_Dados!$AS$263:$AS$508,Tab_Dados!$C$263:$C$508,AM106)</f>
        <v>0</v>
      </c>
      <c r="AR106" s="207">
        <v>97</v>
      </c>
      <c r="AS106" s="208" t="s">
        <v>372</v>
      </c>
      <c r="AT106" s="216">
        <f>SUMIFS(Tab_Dados!$N$263:$N$508,Tab_Dados!$C$263:$C$508,AS106)</f>
        <v>0</v>
      </c>
      <c r="AU106" s="216">
        <f>SUMIFS(Tab_Dados!$AD$263:$AD$508,Tab_Dados!$C$263:$C$508,AS106)</f>
        <v>0</v>
      </c>
      <c r="AV106" s="209">
        <f>SUMIFS(Tab_Dados!$AT$263:$AT$508,Tab_Dados!$C$263:$C$508,AS106)</f>
        <v>0</v>
      </c>
      <c r="AX106" s="207">
        <v>97</v>
      </c>
      <c r="AY106" s="208" t="s">
        <v>373</v>
      </c>
      <c r="AZ106" s="216">
        <f>SUMIFS(Tab_Dados!$O$263:$O$508,Tab_Dados!$C$263:$C$508,AY106)</f>
        <v>0</v>
      </c>
      <c r="BA106" s="216">
        <f>SUMIFS(Tab_Dados!$AE$263:$AE$508,Tab_Dados!$C$263:$C$508,AY106)</f>
        <v>0</v>
      </c>
      <c r="BB106" s="209">
        <f>SUMIFS(Tab_Dados!$AU$263:$AU$508,Tab_Dados!$C$263:$C$508,AY106)</f>
        <v>0</v>
      </c>
      <c r="BD106" s="207">
        <v>97</v>
      </c>
      <c r="BE106" s="208" t="s">
        <v>369</v>
      </c>
      <c r="BF106" s="216">
        <f>SUMIFS(Tab_Dados!$P$263:$P$508,Tab_Dados!$C$263:$C$508,BE106)</f>
        <v>0</v>
      </c>
      <c r="BG106" s="216">
        <f>SUMIFS(Tab_Dados!$AF$263:$AF$508,Tab_Dados!$C$263:$C$508,BE106)</f>
        <v>0</v>
      </c>
      <c r="BH106" s="209">
        <f>SUMIFS(Tab_Dados!$AV$263:$AV$508,Tab_Dados!$C$263:$C$508,BE106)</f>
        <v>0</v>
      </c>
      <c r="BJ106" s="207">
        <v>97</v>
      </c>
      <c r="BK106" s="208" t="s">
        <v>363</v>
      </c>
      <c r="BL106" s="216">
        <f>SUMIFS(Tab_Dados!$R$263:$R$508,Tab_Dados!$C$263:$C$508,BK106)</f>
        <v>0</v>
      </c>
      <c r="BM106" s="216">
        <f>SUMIFS(Tab_Dados!$AH$263:$AH$508,Tab_Dados!$C$263:$C$508,BK106)</f>
        <v>0</v>
      </c>
      <c r="BN106" s="209">
        <f>SUMIFS(Tab_Dados!$AX$263:$AX$508,Tab_Dados!$C$263:$C$508,BK106)</f>
        <v>0</v>
      </c>
      <c r="BP106" s="207">
        <v>97</v>
      </c>
      <c r="BQ106" s="208" t="s">
        <v>356</v>
      </c>
      <c r="BR106" s="216">
        <f>SUMIFS(Tab_Dados!$S$263:$S$508,Tab_Dados!$C$263:$C$508,BQ106)</f>
        <v>0</v>
      </c>
      <c r="BS106" s="216">
        <f>SUMIFS(Tab_Dados!$AI$263:$AI$508,Tab_Dados!$C$263:$C$508,BQ106)</f>
        <v>0</v>
      </c>
      <c r="BT106" s="209">
        <f>SUMIFS(Tab_Dados!$AY$263:$AY$508,Tab_Dados!$C$263:$C$508,BQ106)</f>
        <v>0</v>
      </c>
      <c r="BV106" s="207">
        <v>97</v>
      </c>
      <c r="BW106" s="208" t="s">
        <v>366</v>
      </c>
      <c r="BX106" s="216">
        <f>SUMIFS(Tab_Dados!$T$263:$T$508,Tab_Dados!$C$263:$C$508,BW106)</f>
        <v>0</v>
      </c>
      <c r="BY106" s="216">
        <f>SUMIFS(Tab_Dados!$AJ$263:$AJ$508,Tab_Dados!$C$263:$C$508,BW106)</f>
        <v>0</v>
      </c>
      <c r="BZ106" s="209">
        <f>SUMIFS(Tab_Dados!$AZ$263:$AZ$508,Tab_Dados!$C$263:$C$508,BW106)</f>
        <v>0</v>
      </c>
      <c r="CB106" s="207">
        <v>97</v>
      </c>
      <c r="CC106" s="208" t="s">
        <v>45</v>
      </c>
      <c r="CD106" s="208"/>
      <c r="CE106" s="208"/>
      <c r="CF106" s="209"/>
    </row>
    <row r="107" spans="1:84" x14ac:dyDescent="0.2">
      <c r="A107" s="214"/>
      <c r="B107" s="207">
        <v>98</v>
      </c>
      <c r="C107" s="208" t="s">
        <v>376</v>
      </c>
      <c r="D107" s="216">
        <f>SUMIFS(Tab_Dados!$E$263:$E$508,Tab_Dados!$C$263:$C$508,C107)</f>
        <v>0</v>
      </c>
      <c r="E107" s="216">
        <f>SUMIFS(Tab_Dados!$U$263:$U$508,Tab_Dados!$C$263:$C$508,C107)</f>
        <v>0</v>
      </c>
      <c r="F107" s="209">
        <f>SUMIFS(Tab_Dados!$AK$263:$AK$508,Tab_Dados!$C$263:$C$508,C107)</f>
        <v>0</v>
      </c>
      <c r="G107" s="203"/>
      <c r="H107" s="207">
        <v>98</v>
      </c>
      <c r="I107" s="208" t="s">
        <v>441</v>
      </c>
      <c r="J107" s="216">
        <f>SUMIFS(Tab_Dados!$F$263:$F$508,Tab_Dados!$C$263:$C$508,I107)</f>
        <v>9</v>
      </c>
      <c r="K107" s="216">
        <f>SUMIFS(Tab_Dados!$V$263:$V$508,Tab_Dados!$C$263:$C$508,I107)</f>
        <v>9</v>
      </c>
      <c r="L107" s="209">
        <f>SUMIFS(Tab_Dados!$AL$263:$AL$508,Tab_Dados!$C$263:$C$508,I107)</f>
        <v>117</v>
      </c>
      <c r="N107" s="207">
        <v>98</v>
      </c>
      <c r="O107" s="208" t="s">
        <v>352</v>
      </c>
      <c r="P107" s="216">
        <f>SUMIFS(Tab_Dados!$H$263:$H$508,Tab_Dados!$C$263:$C$508,O107)</f>
        <v>0</v>
      </c>
      <c r="Q107" s="216">
        <f>SUMIFS(Tab_Dados!$X$263:$X$508,Tab_Dados!$C$263:$C$508,O107)</f>
        <v>0</v>
      </c>
      <c r="R107" s="209">
        <f>SUMIFS(Tab_Dados!$AN$263:$AN$508,Tab_Dados!$C$263:$C$508,O107)</f>
        <v>0</v>
      </c>
      <c r="T107" s="207">
        <v>98</v>
      </c>
      <c r="U107" s="208" t="s">
        <v>351</v>
      </c>
      <c r="V107" s="216">
        <f>SUMIFS(Tab_Dados!$I$263:$I$508,Tab_Dados!$C$263:$C$508,U107)</f>
        <v>0</v>
      </c>
      <c r="W107" s="216">
        <f>SUMIFS(Tab_Dados!$Y$263:$Y$508,Tab_Dados!$C$263:$C$508,U107)</f>
        <v>0</v>
      </c>
      <c r="X107" s="209">
        <f>SUMIFS(Tab_Dados!$AO$263:$AO$508,Tab_Dados!$C$263:$C$508,U107)</f>
        <v>0</v>
      </c>
      <c r="Z107" s="207">
        <v>98</v>
      </c>
      <c r="AA107" s="208" t="s">
        <v>373</v>
      </c>
      <c r="AB107" s="216">
        <f>SUMIFS(Tab_Dados!$K$263:$K$508,Tab_Dados!$C$263:$C$508,AA107)</f>
        <v>0</v>
      </c>
      <c r="AC107" s="216">
        <f>SUMIFS(Tab_Dados!$AA$263:$AA$508,Tab_Dados!$C$263:$C$508,AA107)</f>
        <v>0</v>
      </c>
      <c r="AD107" s="209">
        <f>SUMIFS(Tab_Dados!$AQ$263:$AQ$508,Tab_Dados!$C$263:$C$508,AA107)</f>
        <v>0</v>
      </c>
      <c r="AF107" s="207">
        <v>98</v>
      </c>
      <c r="AG107" s="208" t="s">
        <v>329</v>
      </c>
      <c r="AH107" s="216">
        <f>SUMIFS(Tab_Dados!$L$263:$L$508,Tab_Dados!$C$263:$C$508,AG107)</f>
        <v>0</v>
      </c>
      <c r="AI107" s="216">
        <f>SUMIFS(Tab_Dados!$AB$263:$AB$508,Tab_Dados!$C$263:$C$508,AG107)</f>
        <v>0</v>
      </c>
      <c r="AJ107" s="209">
        <f>SUMIFS(Tab_Dados!$AR$263:$AR$508,Tab_Dados!$C$263:$C$508,AG107)</f>
        <v>0</v>
      </c>
      <c r="AL107" s="207">
        <v>98</v>
      </c>
      <c r="AM107" s="208" t="s">
        <v>365</v>
      </c>
      <c r="AN107" s="216">
        <f>SUMIFS(Tab_Dados!$M$263:$M$508,Tab_Dados!$C$263:$C$508,AM107)</f>
        <v>0</v>
      </c>
      <c r="AO107" s="216">
        <f>SUMIFS(Tab_Dados!$AC$263:$AC$508,Tab_Dados!$C$263:$C$508,AM107)</f>
        <v>0</v>
      </c>
      <c r="AP107" s="209">
        <f>SUMIFS(Tab_Dados!$AS$263:$AS$508,Tab_Dados!$C$263:$C$508,AM107)</f>
        <v>0</v>
      </c>
      <c r="AR107" s="207">
        <v>98</v>
      </c>
      <c r="AS107" s="208" t="s">
        <v>373</v>
      </c>
      <c r="AT107" s="216">
        <f>SUMIFS(Tab_Dados!$N$263:$N$508,Tab_Dados!$C$263:$C$508,AS107)</f>
        <v>0</v>
      </c>
      <c r="AU107" s="216">
        <f>SUMIFS(Tab_Dados!$AD$263:$AD$508,Tab_Dados!$C$263:$C$508,AS107)</f>
        <v>0</v>
      </c>
      <c r="AV107" s="209">
        <f>SUMIFS(Tab_Dados!$AT$263:$AT$508,Tab_Dados!$C$263:$C$508,AS107)</f>
        <v>0</v>
      </c>
      <c r="AX107" s="207">
        <v>98</v>
      </c>
      <c r="AY107" s="208" t="s">
        <v>374</v>
      </c>
      <c r="AZ107" s="216">
        <f>SUMIFS(Tab_Dados!$O$263:$O$508,Tab_Dados!$C$263:$C$508,AY107)</f>
        <v>0</v>
      </c>
      <c r="BA107" s="216">
        <f>SUMIFS(Tab_Dados!$AE$263:$AE$508,Tab_Dados!$C$263:$C$508,AY107)</f>
        <v>0</v>
      </c>
      <c r="BB107" s="209">
        <f>SUMIFS(Tab_Dados!$AU$263:$AU$508,Tab_Dados!$C$263:$C$508,AY107)</f>
        <v>0</v>
      </c>
      <c r="BD107" s="207">
        <v>98</v>
      </c>
      <c r="BE107" s="208" t="s">
        <v>371</v>
      </c>
      <c r="BF107" s="216">
        <f>SUMIFS(Tab_Dados!$P$263:$P$508,Tab_Dados!$C$263:$C$508,BE107)</f>
        <v>0</v>
      </c>
      <c r="BG107" s="216">
        <f>SUMIFS(Tab_Dados!$AF$263:$AF$508,Tab_Dados!$C$263:$C$508,BE107)</f>
        <v>0</v>
      </c>
      <c r="BH107" s="209">
        <f>SUMIFS(Tab_Dados!$AV$263:$AV$508,Tab_Dados!$C$263:$C$508,BE107)</f>
        <v>0</v>
      </c>
      <c r="BJ107" s="207">
        <v>98</v>
      </c>
      <c r="BK107" s="208" t="s">
        <v>364</v>
      </c>
      <c r="BL107" s="216">
        <f>SUMIFS(Tab_Dados!$R$263:$R$508,Tab_Dados!$C$263:$C$508,BK107)</f>
        <v>0</v>
      </c>
      <c r="BM107" s="216">
        <f>SUMIFS(Tab_Dados!$AH$263:$AH$508,Tab_Dados!$C$263:$C$508,BK107)</f>
        <v>0</v>
      </c>
      <c r="BN107" s="209">
        <f>SUMIFS(Tab_Dados!$AX$263:$AX$508,Tab_Dados!$C$263:$C$508,BK107)</f>
        <v>0</v>
      </c>
      <c r="BP107" s="207">
        <v>98</v>
      </c>
      <c r="BQ107" s="208" t="s">
        <v>358</v>
      </c>
      <c r="BR107" s="216">
        <f>SUMIFS(Tab_Dados!$S$263:$S$508,Tab_Dados!$C$263:$C$508,BQ107)</f>
        <v>0</v>
      </c>
      <c r="BS107" s="216">
        <f>SUMIFS(Tab_Dados!$AI$263:$AI$508,Tab_Dados!$C$263:$C$508,BQ107)</f>
        <v>0</v>
      </c>
      <c r="BT107" s="209">
        <f>SUMIFS(Tab_Dados!$AY$263:$AY$508,Tab_Dados!$C$263:$C$508,BQ107)</f>
        <v>0</v>
      </c>
      <c r="BV107" s="207">
        <v>98</v>
      </c>
      <c r="BW107" s="208" t="s">
        <v>16</v>
      </c>
      <c r="BX107" s="216">
        <f>SUMIFS(Tab_Dados!$T$263:$T$508,Tab_Dados!$C$263:$C$508,BW107)</f>
        <v>0</v>
      </c>
      <c r="BY107" s="216">
        <f>SUMIFS(Tab_Dados!$AJ$263:$AJ$508,Tab_Dados!$C$263:$C$508,BW107)</f>
        <v>0</v>
      </c>
      <c r="BZ107" s="209">
        <f>SUMIFS(Tab_Dados!$AZ$263:$AZ$508,Tab_Dados!$C$263:$C$508,BW107)</f>
        <v>0</v>
      </c>
      <c r="CB107" s="207">
        <v>98</v>
      </c>
      <c r="CC107" s="208" t="s">
        <v>376</v>
      </c>
      <c r="CD107" s="208"/>
      <c r="CE107" s="208"/>
      <c r="CF107" s="209"/>
    </row>
    <row r="108" spans="1:84" x14ac:dyDescent="0.2">
      <c r="A108" s="214"/>
      <c r="B108" s="207">
        <v>99</v>
      </c>
      <c r="C108" s="208" t="s">
        <v>52</v>
      </c>
      <c r="D108" s="216">
        <f>SUMIFS(Tab_Dados!$E$263:$E$508,Tab_Dados!$C$263:$C$508,C108)</f>
        <v>0</v>
      </c>
      <c r="E108" s="216">
        <f>SUMIFS(Tab_Dados!$U$263:$U$508,Tab_Dados!$C$263:$C$508,C108)</f>
        <v>0</v>
      </c>
      <c r="F108" s="209">
        <f>SUMIFS(Tab_Dados!$AK$263:$AK$508,Tab_Dados!$C$263:$C$508,C108)</f>
        <v>0</v>
      </c>
      <c r="G108" s="203"/>
      <c r="H108" s="207">
        <v>99</v>
      </c>
      <c r="I108" s="208" t="s">
        <v>43</v>
      </c>
      <c r="J108" s="216">
        <f>SUMIFS(Tab_Dados!$F$263:$F$508,Tab_Dados!$C$263:$C$508,I108)</f>
        <v>5</v>
      </c>
      <c r="K108" s="216">
        <f>SUMIFS(Tab_Dados!$V$263:$V$508,Tab_Dados!$C$263:$C$508,I108)</f>
        <v>5</v>
      </c>
      <c r="L108" s="209">
        <f>SUMIFS(Tab_Dados!$AL$263:$AL$508,Tab_Dados!$C$263:$C$508,I108)</f>
        <v>100</v>
      </c>
      <c r="N108" s="207">
        <v>99</v>
      </c>
      <c r="O108" s="208" t="s">
        <v>353</v>
      </c>
      <c r="P108" s="216">
        <f>SUMIFS(Tab_Dados!$H$263:$H$508,Tab_Dados!$C$263:$C$508,O108)</f>
        <v>0</v>
      </c>
      <c r="Q108" s="216">
        <f>SUMIFS(Tab_Dados!$X$263:$X$508,Tab_Dados!$C$263:$C$508,O108)</f>
        <v>0</v>
      </c>
      <c r="R108" s="209">
        <f>SUMIFS(Tab_Dados!$AN$263:$AN$508,Tab_Dados!$C$263:$C$508,O108)</f>
        <v>0</v>
      </c>
      <c r="T108" s="207">
        <v>99</v>
      </c>
      <c r="U108" s="208" t="s">
        <v>19</v>
      </c>
      <c r="V108" s="216">
        <f>SUMIFS(Tab_Dados!$I$263:$I$508,Tab_Dados!$C$263:$C$508,U108)</f>
        <v>0</v>
      </c>
      <c r="W108" s="216">
        <f>SUMIFS(Tab_Dados!$Y$263:$Y$508,Tab_Dados!$C$263:$C$508,U108)</f>
        <v>0</v>
      </c>
      <c r="X108" s="209">
        <f>SUMIFS(Tab_Dados!$AO$263:$AO$508,Tab_Dados!$C$263:$C$508,U108)</f>
        <v>0</v>
      </c>
      <c r="Z108" s="207">
        <v>99</v>
      </c>
      <c r="AA108" s="208" t="s">
        <v>374</v>
      </c>
      <c r="AB108" s="216">
        <f>SUMIFS(Tab_Dados!$K$263:$K$508,Tab_Dados!$C$263:$C$508,AA108)</f>
        <v>0</v>
      </c>
      <c r="AC108" s="216">
        <f>SUMIFS(Tab_Dados!$AA$263:$AA$508,Tab_Dados!$C$263:$C$508,AA108)</f>
        <v>0</v>
      </c>
      <c r="AD108" s="209">
        <f>SUMIFS(Tab_Dados!$AQ$263:$AQ$508,Tab_Dados!$C$263:$C$508,AA108)</f>
        <v>0</v>
      </c>
      <c r="AF108" s="207">
        <v>99</v>
      </c>
      <c r="AG108" s="208" t="s">
        <v>330</v>
      </c>
      <c r="AH108" s="216">
        <f>SUMIFS(Tab_Dados!$L$263:$L$508,Tab_Dados!$C$263:$C$508,AG108)</f>
        <v>0</v>
      </c>
      <c r="AI108" s="216">
        <f>SUMIFS(Tab_Dados!$AB$263:$AB$508,Tab_Dados!$C$263:$C$508,AG108)</f>
        <v>0</v>
      </c>
      <c r="AJ108" s="209">
        <f>SUMIFS(Tab_Dados!$AR$263:$AR$508,Tab_Dados!$C$263:$C$508,AG108)</f>
        <v>0</v>
      </c>
      <c r="AL108" s="207">
        <v>99</v>
      </c>
      <c r="AM108" s="208" t="s">
        <v>366</v>
      </c>
      <c r="AN108" s="216">
        <f>SUMIFS(Tab_Dados!$M$263:$M$508,Tab_Dados!$C$263:$C$508,AM108)</f>
        <v>0</v>
      </c>
      <c r="AO108" s="216">
        <f>SUMIFS(Tab_Dados!$AC$263:$AC$508,Tab_Dados!$C$263:$C$508,AM108)</f>
        <v>0</v>
      </c>
      <c r="AP108" s="209">
        <f>SUMIFS(Tab_Dados!$AS$263:$AS$508,Tab_Dados!$C$263:$C$508,AM108)</f>
        <v>0</v>
      </c>
      <c r="AR108" s="207">
        <v>99</v>
      </c>
      <c r="AS108" s="208" t="s">
        <v>374</v>
      </c>
      <c r="AT108" s="216">
        <f>SUMIFS(Tab_Dados!$N$263:$N$508,Tab_Dados!$C$263:$C$508,AS108)</f>
        <v>0</v>
      </c>
      <c r="AU108" s="216">
        <f>SUMIFS(Tab_Dados!$AD$263:$AD$508,Tab_Dados!$C$263:$C$508,AS108)</f>
        <v>0</v>
      </c>
      <c r="AV108" s="209">
        <f>SUMIFS(Tab_Dados!$AT$263:$AT$508,Tab_Dados!$C$263:$C$508,AS108)</f>
        <v>0</v>
      </c>
      <c r="AX108" s="207">
        <v>99</v>
      </c>
      <c r="AY108" s="208" t="s">
        <v>375</v>
      </c>
      <c r="AZ108" s="216">
        <f>SUMIFS(Tab_Dados!$O$263:$O$508,Tab_Dados!$C$263:$C$508,AY108)</f>
        <v>0</v>
      </c>
      <c r="BA108" s="216">
        <f>SUMIFS(Tab_Dados!$AE$263:$AE$508,Tab_Dados!$C$263:$C$508,AY108)</f>
        <v>0</v>
      </c>
      <c r="BB108" s="209">
        <f>SUMIFS(Tab_Dados!$AU$263:$AU$508,Tab_Dados!$C$263:$C$508,AY108)</f>
        <v>0</v>
      </c>
      <c r="BD108" s="207">
        <v>99</v>
      </c>
      <c r="BE108" s="208" t="s">
        <v>372</v>
      </c>
      <c r="BF108" s="216">
        <f>SUMIFS(Tab_Dados!$P$263:$P$508,Tab_Dados!$C$263:$C$508,BE108)</f>
        <v>0</v>
      </c>
      <c r="BG108" s="216">
        <f>SUMIFS(Tab_Dados!$AF$263:$AF$508,Tab_Dados!$C$263:$C$508,BE108)</f>
        <v>0</v>
      </c>
      <c r="BH108" s="209">
        <f>SUMIFS(Tab_Dados!$AV$263:$AV$508,Tab_Dados!$C$263:$C$508,BE108)</f>
        <v>0</v>
      </c>
      <c r="BJ108" s="207">
        <v>99</v>
      </c>
      <c r="BK108" s="208" t="s">
        <v>366</v>
      </c>
      <c r="BL108" s="216">
        <f>SUMIFS(Tab_Dados!$R$263:$R$508,Tab_Dados!$C$263:$C$508,BK108)</f>
        <v>0</v>
      </c>
      <c r="BM108" s="216">
        <f>SUMIFS(Tab_Dados!$AH$263:$AH$508,Tab_Dados!$C$263:$C$508,BK108)</f>
        <v>0</v>
      </c>
      <c r="BN108" s="209">
        <f>SUMIFS(Tab_Dados!$AX$263:$AX$508,Tab_Dados!$C$263:$C$508,BK108)</f>
        <v>0</v>
      </c>
      <c r="BP108" s="207">
        <v>99</v>
      </c>
      <c r="BQ108" s="208" t="s">
        <v>359</v>
      </c>
      <c r="BR108" s="216">
        <f>SUMIFS(Tab_Dados!$S$263:$S$508,Tab_Dados!$C$263:$C$508,BQ108)</f>
        <v>0</v>
      </c>
      <c r="BS108" s="216">
        <f>SUMIFS(Tab_Dados!$AI$263:$AI$508,Tab_Dados!$C$263:$C$508,BQ108)</f>
        <v>0</v>
      </c>
      <c r="BT108" s="209">
        <f>SUMIFS(Tab_Dados!$AY$263:$AY$508,Tab_Dados!$C$263:$C$508,BQ108)</f>
        <v>0</v>
      </c>
      <c r="BV108" s="207">
        <v>99</v>
      </c>
      <c r="BW108" s="208" t="s">
        <v>367</v>
      </c>
      <c r="BX108" s="216">
        <f>SUMIFS(Tab_Dados!$T$263:$T$508,Tab_Dados!$C$263:$C$508,BW108)</f>
        <v>0</v>
      </c>
      <c r="BY108" s="216">
        <f>SUMIFS(Tab_Dados!$AJ$263:$AJ$508,Tab_Dados!$C$263:$C$508,BW108)</f>
        <v>0</v>
      </c>
      <c r="BZ108" s="209">
        <f>SUMIFS(Tab_Dados!$AZ$263:$AZ$508,Tab_Dados!$C$263:$C$508,BW108)</f>
        <v>0</v>
      </c>
      <c r="CB108" s="207">
        <v>99</v>
      </c>
      <c r="CC108" s="208" t="s">
        <v>52</v>
      </c>
      <c r="CD108" s="208"/>
      <c r="CE108" s="208"/>
      <c r="CF108" s="209"/>
    </row>
    <row r="109" spans="1:84" x14ac:dyDescent="0.2">
      <c r="A109" s="214"/>
      <c r="B109" s="207">
        <v>100</v>
      </c>
      <c r="C109" s="208" t="s">
        <v>377</v>
      </c>
      <c r="D109" s="216">
        <f>SUMIFS(Tab_Dados!$E$263:$E$508,Tab_Dados!$C$263:$C$508,C109)</f>
        <v>0</v>
      </c>
      <c r="E109" s="216">
        <f>SUMIFS(Tab_Dados!$U$263:$U$508,Tab_Dados!$C$263:$C$508,C109)</f>
        <v>0</v>
      </c>
      <c r="F109" s="209">
        <f>SUMIFS(Tab_Dados!$AK$263:$AK$508,Tab_Dados!$C$263:$C$508,C109)</f>
        <v>0</v>
      </c>
      <c r="G109" s="203"/>
      <c r="H109" s="207">
        <v>100</v>
      </c>
      <c r="I109" s="208" t="s">
        <v>302</v>
      </c>
      <c r="J109" s="216">
        <f>SUMIFS(Tab_Dados!$F$263:$F$508,Tab_Dados!$C$263:$C$508,I109)</f>
        <v>12</v>
      </c>
      <c r="K109" s="216">
        <f>SUMIFS(Tab_Dados!$V$263:$V$508,Tab_Dados!$C$263:$C$508,I109)</f>
        <v>12</v>
      </c>
      <c r="L109" s="209">
        <f>SUMIFS(Tab_Dados!$AL$263:$AL$508,Tab_Dados!$C$263:$C$508,I109)</f>
        <v>96</v>
      </c>
      <c r="N109" s="207">
        <v>100</v>
      </c>
      <c r="O109" s="208" t="s">
        <v>354</v>
      </c>
      <c r="P109" s="216">
        <f>SUMIFS(Tab_Dados!$H$263:$H$508,Tab_Dados!$C$263:$C$508,O109)</f>
        <v>0</v>
      </c>
      <c r="Q109" s="216">
        <f>SUMIFS(Tab_Dados!$X$263:$X$508,Tab_Dados!$C$263:$C$508,O109)</f>
        <v>0</v>
      </c>
      <c r="R109" s="209">
        <f>SUMIFS(Tab_Dados!$AN$263:$AN$508,Tab_Dados!$C$263:$C$508,O109)</f>
        <v>0</v>
      </c>
      <c r="T109" s="207">
        <v>100</v>
      </c>
      <c r="U109" s="208" t="s">
        <v>352</v>
      </c>
      <c r="V109" s="216">
        <f>SUMIFS(Tab_Dados!$I$263:$I$508,Tab_Dados!$C$263:$C$508,U109)</f>
        <v>0</v>
      </c>
      <c r="W109" s="216">
        <f>SUMIFS(Tab_Dados!$Y$263:$Y$508,Tab_Dados!$C$263:$C$508,U109)</f>
        <v>0</v>
      </c>
      <c r="X109" s="209">
        <f>SUMIFS(Tab_Dados!$AO$263:$AO$508,Tab_Dados!$C$263:$C$508,U109)</f>
        <v>0</v>
      </c>
      <c r="Z109" s="207">
        <v>100</v>
      </c>
      <c r="AA109" s="208" t="s">
        <v>375</v>
      </c>
      <c r="AB109" s="216">
        <f>SUMIFS(Tab_Dados!$K$263:$K$508,Tab_Dados!$C$263:$C$508,AA109)</f>
        <v>0</v>
      </c>
      <c r="AC109" s="216">
        <f>SUMIFS(Tab_Dados!$AA$263:$AA$508,Tab_Dados!$C$263:$C$508,AA109)</f>
        <v>0</v>
      </c>
      <c r="AD109" s="209">
        <f>SUMIFS(Tab_Dados!$AQ$263:$AQ$508,Tab_Dados!$C$263:$C$508,AA109)</f>
        <v>0</v>
      </c>
      <c r="AF109" s="207">
        <v>100</v>
      </c>
      <c r="AG109" s="208" t="s">
        <v>334</v>
      </c>
      <c r="AH109" s="216">
        <f>SUMIFS(Tab_Dados!$L$263:$L$508,Tab_Dados!$C$263:$C$508,AG109)</f>
        <v>0</v>
      </c>
      <c r="AI109" s="216">
        <f>SUMIFS(Tab_Dados!$AB$263:$AB$508,Tab_Dados!$C$263:$C$508,AG109)</f>
        <v>0</v>
      </c>
      <c r="AJ109" s="209">
        <f>SUMIFS(Tab_Dados!$AR$263:$AR$508,Tab_Dados!$C$263:$C$508,AG109)</f>
        <v>0</v>
      </c>
      <c r="AL109" s="207">
        <v>100</v>
      </c>
      <c r="AM109" s="208" t="s">
        <v>16</v>
      </c>
      <c r="AN109" s="216">
        <f>SUMIFS(Tab_Dados!$M$263:$M$508,Tab_Dados!$C$263:$C$508,AM109)</f>
        <v>0</v>
      </c>
      <c r="AO109" s="216">
        <f>SUMIFS(Tab_Dados!$AC$263:$AC$508,Tab_Dados!$C$263:$C$508,AM109)</f>
        <v>0</v>
      </c>
      <c r="AP109" s="209">
        <f>SUMIFS(Tab_Dados!$AS$263:$AS$508,Tab_Dados!$C$263:$C$508,AM109)</f>
        <v>0</v>
      </c>
      <c r="AR109" s="207">
        <v>100</v>
      </c>
      <c r="AS109" s="208" t="s">
        <v>375</v>
      </c>
      <c r="AT109" s="216">
        <f>SUMIFS(Tab_Dados!$N$263:$N$508,Tab_Dados!$C$263:$C$508,AS109)</f>
        <v>0</v>
      </c>
      <c r="AU109" s="216">
        <f>SUMIFS(Tab_Dados!$AD$263:$AD$508,Tab_Dados!$C$263:$C$508,AS109)</f>
        <v>0</v>
      </c>
      <c r="AV109" s="209">
        <f>SUMIFS(Tab_Dados!$AT$263:$AT$508,Tab_Dados!$C$263:$C$508,AS109)</f>
        <v>0</v>
      </c>
      <c r="AX109" s="207">
        <v>100</v>
      </c>
      <c r="AY109" s="208" t="s">
        <v>45</v>
      </c>
      <c r="AZ109" s="216">
        <f>SUMIFS(Tab_Dados!$O$263:$O$508,Tab_Dados!$C$263:$C$508,AY109)</f>
        <v>0</v>
      </c>
      <c r="BA109" s="216">
        <f>SUMIFS(Tab_Dados!$AE$263:$AE$508,Tab_Dados!$C$263:$C$508,AY109)</f>
        <v>0</v>
      </c>
      <c r="BB109" s="209">
        <f>SUMIFS(Tab_Dados!$AU$263:$AU$508,Tab_Dados!$C$263:$C$508,AY109)</f>
        <v>0</v>
      </c>
      <c r="BD109" s="207">
        <v>100</v>
      </c>
      <c r="BE109" s="208" t="s">
        <v>373</v>
      </c>
      <c r="BF109" s="216">
        <f>SUMIFS(Tab_Dados!$P$263:$P$508,Tab_Dados!$C$263:$C$508,BE109)</f>
        <v>0</v>
      </c>
      <c r="BG109" s="216">
        <f>SUMIFS(Tab_Dados!$AF$263:$AF$508,Tab_Dados!$C$263:$C$508,BE109)</f>
        <v>0</v>
      </c>
      <c r="BH109" s="209">
        <f>SUMIFS(Tab_Dados!$AV$263:$AV$508,Tab_Dados!$C$263:$C$508,BE109)</f>
        <v>0</v>
      </c>
      <c r="BJ109" s="207">
        <v>100</v>
      </c>
      <c r="BK109" s="208" t="s">
        <v>16</v>
      </c>
      <c r="BL109" s="216">
        <f>SUMIFS(Tab_Dados!$R$263:$R$508,Tab_Dados!$C$263:$C$508,BK109)</f>
        <v>0</v>
      </c>
      <c r="BM109" s="216">
        <f>SUMIFS(Tab_Dados!$AH$263:$AH$508,Tab_Dados!$C$263:$C$508,BK109)</f>
        <v>0</v>
      </c>
      <c r="BN109" s="209">
        <f>SUMIFS(Tab_Dados!$AX$263:$AX$508,Tab_Dados!$C$263:$C$508,BK109)</f>
        <v>0</v>
      </c>
      <c r="BP109" s="207">
        <v>100</v>
      </c>
      <c r="BQ109" s="208" t="s">
        <v>370</v>
      </c>
      <c r="BR109" s="216">
        <f>SUMIFS(Tab_Dados!$S$263:$S$508,Tab_Dados!$C$263:$C$508,BQ109)</f>
        <v>0</v>
      </c>
      <c r="BS109" s="216">
        <f>SUMIFS(Tab_Dados!$AI$263:$AI$508,Tab_Dados!$C$263:$C$508,BQ109)</f>
        <v>0</v>
      </c>
      <c r="BT109" s="209">
        <f>SUMIFS(Tab_Dados!$AY$263:$AY$508,Tab_Dados!$C$263:$C$508,BQ109)</f>
        <v>0</v>
      </c>
      <c r="BV109" s="207">
        <v>100</v>
      </c>
      <c r="BW109" s="208" t="s">
        <v>368</v>
      </c>
      <c r="BX109" s="216">
        <f>SUMIFS(Tab_Dados!$T$263:$T$508,Tab_Dados!$C$263:$C$508,BW109)</f>
        <v>0</v>
      </c>
      <c r="BY109" s="216">
        <f>SUMIFS(Tab_Dados!$AJ$263:$AJ$508,Tab_Dados!$C$263:$C$508,BW109)</f>
        <v>0</v>
      </c>
      <c r="BZ109" s="209">
        <f>SUMIFS(Tab_Dados!$AZ$263:$AZ$508,Tab_Dados!$C$263:$C$508,BW109)</f>
        <v>0</v>
      </c>
      <c r="CB109" s="207">
        <v>100</v>
      </c>
      <c r="CC109" s="208" t="s">
        <v>377</v>
      </c>
      <c r="CD109" s="208"/>
      <c r="CE109" s="208"/>
      <c r="CF109" s="209"/>
    </row>
    <row r="110" spans="1:84" x14ac:dyDescent="0.2">
      <c r="A110" s="214"/>
      <c r="B110" s="207">
        <v>101</v>
      </c>
      <c r="C110" s="208" t="s">
        <v>378</v>
      </c>
      <c r="D110" s="216">
        <f>SUMIFS(Tab_Dados!$E$263:$E$508,Tab_Dados!$C$263:$C$508,C110)</f>
        <v>0</v>
      </c>
      <c r="E110" s="216">
        <f>SUMIFS(Tab_Dados!$U$263:$U$508,Tab_Dados!$C$263:$C$508,C110)</f>
        <v>0</v>
      </c>
      <c r="F110" s="209">
        <f>SUMIFS(Tab_Dados!$AK$263:$AK$508,Tab_Dados!$C$263:$C$508,C110)</f>
        <v>0</v>
      </c>
      <c r="G110" s="203"/>
      <c r="H110" s="207">
        <v>101</v>
      </c>
      <c r="I110" s="208" t="s">
        <v>339</v>
      </c>
      <c r="J110" s="216">
        <f>SUMIFS(Tab_Dados!$F$263:$F$508,Tab_Dados!$C$263:$C$508,I110)</f>
        <v>5</v>
      </c>
      <c r="K110" s="216">
        <f>SUMIFS(Tab_Dados!$V$263:$V$508,Tab_Dados!$C$263:$C$508,I110)</f>
        <v>5</v>
      </c>
      <c r="L110" s="209">
        <f>SUMIFS(Tab_Dados!$AL$263:$AL$508,Tab_Dados!$C$263:$C$508,I110)</f>
        <v>95</v>
      </c>
      <c r="N110" s="207">
        <v>101</v>
      </c>
      <c r="O110" s="208" t="s">
        <v>355</v>
      </c>
      <c r="P110" s="216">
        <f>SUMIFS(Tab_Dados!$H$263:$H$508,Tab_Dados!$C$263:$C$508,O110)</f>
        <v>0</v>
      </c>
      <c r="Q110" s="216">
        <f>SUMIFS(Tab_Dados!$X$263:$X$508,Tab_Dados!$C$263:$C$508,O110)</f>
        <v>0</v>
      </c>
      <c r="R110" s="209">
        <f>SUMIFS(Tab_Dados!$AN$263:$AN$508,Tab_Dados!$C$263:$C$508,O110)</f>
        <v>0</v>
      </c>
      <c r="T110" s="207">
        <v>101</v>
      </c>
      <c r="U110" s="208" t="s">
        <v>354</v>
      </c>
      <c r="V110" s="216">
        <f>SUMIFS(Tab_Dados!$I$263:$I$508,Tab_Dados!$C$263:$C$508,U110)</f>
        <v>0</v>
      </c>
      <c r="W110" s="216">
        <f>SUMIFS(Tab_Dados!$Y$263:$Y$508,Tab_Dados!$C$263:$C$508,U110)</f>
        <v>0</v>
      </c>
      <c r="X110" s="209">
        <f>SUMIFS(Tab_Dados!$AO$263:$AO$508,Tab_Dados!$C$263:$C$508,U110)</f>
        <v>0</v>
      </c>
      <c r="Z110" s="207">
        <v>101</v>
      </c>
      <c r="AA110" s="208" t="s">
        <v>45</v>
      </c>
      <c r="AB110" s="216">
        <f>SUMIFS(Tab_Dados!$K$263:$K$508,Tab_Dados!$C$263:$C$508,AA110)</f>
        <v>0</v>
      </c>
      <c r="AC110" s="216">
        <f>SUMIFS(Tab_Dados!$AA$263:$AA$508,Tab_Dados!$C$263:$C$508,AA110)</f>
        <v>0</v>
      </c>
      <c r="AD110" s="209">
        <f>SUMIFS(Tab_Dados!$AQ$263:$AQ$508,Tab_Dados!$C$263:$C$508,AA110)</f>
        <v>0</v>
      </c>
      <c r="AF110" s="207">
        <v>101</v>
      </c>
      <c r="AG110" s="208" t="s">
        <v>335</v>
      </c>
      <c r="AH110" s="216">
        <f>SUMIFS(Tab_Dados!$L$263:$L$508,Tab_Dados!$C$263:$C$508,AG110)</f>
        <v>0</v>
      </c>
      <c r="AI110" s="216">
        <f>SUMIFS(Tab_Dados!$AB$263:$AB$508,Tab_Dados!$C$263:$C$508,AG110)</f>
        <v>0</v>
      </c>
      <c r="AJ110" s="209">
        <f>SUMIFS(Tab_Dados!$AR$263:$AR$508,Tab_Dados!$C$263:$C$508,AG110)</f>
        <v>0</v>
      </c>
      <c r="AL110" s="207">
        <v>101</v>
      </c>
      <c r="AM110" s="208" t="s">
        <v>367</v>
      </c>
      <c r="AN110" s="216">
        <f>SUMIFS(Tab_Dados!$M$263:$M$508,Tab_Dados!$C$263:$C$508,AM110)</f>
        <v>0</v>
      </c>
      <c r="AO110" s="216">
        <f>SUMIFS(Tab_Dados!$AC$263:$AC$508,Tab_Dados!$C$263:$C$508,AM110)</f>
        <v>0</v>
      </c>
      <c r="AP110" s="209">
        <f>SUMIFS(Tab_Dados!$AS$263:$AS$508,Tab_Dados!$C$263:$C$508,AM110)</f>
        <v>0</v>
      </c>
      <c r="AR110" s="207">
        <v>101</v>
      </c>
      <c r="AS110" s="208" t="s">
        <v>45</v>
      </c>
      <c r="AT110" s="216">
        <f>SUMIFS(Tab_Dados!$N$263:$N$508,Tab_Dados!$C$263:$C$508,AS110)</f>
        <v>0</v>
      </c>
      <c r="AU110" s="216">
        <f>SUMIFS(Tab_Dados!$AD$263:$AD$508,Tab_Dados!$C$263:$C$508,AS110)</f>
        <v>0</v>
      </c>
      <c r="AV110" s="209">
        <f>SUMIFS(Tab_Dados!$AT$263:$AT$508,Tab_Dados!$C$263:$C$508,AS110)</f>
        <v>0</v>
      </c>
      <c r="AX110" s="207">
        <v>101</v>
      </c>
      <c r="AY110" s="208" t="s">
        <v>376</v>
      </c>
      <c r="AZ110" s="216">
        <f>SUMIFS(Tab_Dados!$O$263:$O$508,Tab_Dados!$C$263:$C$508,AY110)</f>
        <v>0</v>
      </c>
      <c r="BA110" s="216">
        <f>SUMIFS(Tab_Dados!$AE$263:$AE$508,Tab_Dados!$C$263:$C$508,AY110)</f>
        <v>0</v>
      </c>
      <c r="BB110" s="209">
        <f>SUMIFS(Tab_Dados!$AU$263:$AU$508,Tab_Dados!$C$263:$C$508,AY110)</f>
        <v>0</v>
      </c>
      <c r="BD110" s="207">
        <v>101</v>
      </c>
      <c r="BE110" s="208" t="s">
        <v>374</v>
      </c>
      <c r="BF110" s="216">
        <f>SUMIFS(Tab_Dados!$P$263:$P$508,Tab_Dados!$C$263:$C$508,BE110)</f>
        <v>0</v>
      </c>
      <c r="BG110" s="216">
        <f>SUMIFS(Tab_Dados!$AF$263:$AF$508,Tab_Dados!$C$263:$C$508,BE110)</f>
        <v>0</v>
      </c>
      <c r="BH110" s="209">
        <f>SUMIFS(Tab_Dados!$AV$263:$AV$508,Tab_Dados!$C$263:$C$508,BE110)</f>
        <v>0</v>
      </c>
      <c r="BJ110" s="207">
        <v>101</v>
      </c>
      <c r="BK110" s="208" t="s">
        <v>367</v>
      </c>
      <c r="BL110" s="216">
        <f>SUMIFS(Tab_Dados!$R$263:$R$508,Tab_Dados!$C$263:$C$508,BK110)</f>
        <v>0</v>
      </c>
      <c r="BM110" s="216">
        <f>SUMIFS(Tab_Dados!$AH$263:$AH$508,Tab_Dados!$C$263:$C$508,BK110)</f>
        <v>0</v>
      </c>
      <c r="BN110" s="209">
        <f>SUMIFS(Tab_Dados!$AX$263:$AX$508,Tab_Dados!$C$263:$C$508,BK110)</f>
        <v>0</v>
      </c>
      <c r="BP110" s="207">
        <v>101</v>
      </c>
      <c r="BQ110" s="208" t="s">
        <v>360</v>
      </c>
      <c r="BR110" s="216">
        <f>SUMIFS(Tab_Dados!$S$263:$S$508,Tab_Dados!$C$263:$C$508,BQ110)</f>
        <v>0</v>
      </c>
      <c r="BS110" s="216">
        <f>SUMIFS(Tab_Dados!$AI$263:$AI$508,Tab_Dados!$C$263:$C$508,BQ110)</f>
        <v>0</v>
      </c>
      <c r="BT110" s="209">
        <f>SUMIFS(Tab_Dados!$AY$263:$AY$508,Tab_Dados!$C$263:$C$508,BQ110)</f>
        <v>0</v>
      </c>
      <c r="BV110" s="207">
        <v>101</v>
      </c>
      <c r="BW110" s="208" t="s">
        <v>369</v>
      </c>
      <c r="BX110" s="216">
        <f>SUMIFS(Tab_Dados!$T$263:$T$508,Tab_Dados!$C$263:$C$508,BW110)</f>
        <v>0</v>
      </c>
      <c r="BY110" s="216">
        <f>SUMIFS(Tab_Dados!$AJ$263:$AJ$508,Tab_Dados!$C$263:$C$508,BW110)</f>
        <v>0</v>
      </c>
      <c r="BZ110" s="209">
        <f>SUMIFS(Tab_Dados!$AZ$263:$AZ$508,Tab_Dados!$C$263:$C$508,BW110)</f>
        <v>0</v>
      </c>
      <c r="CB110" s="207">
        <v>101</v>
      </c>
      <c r="CC110" s="208" t="s">
        <v>378</v>
      </c>
      <c r="CD110" s="208"/>
      <c r="CE110" s="208"/>
      <c r="CF110" s="209"/>
    </row>
    <row r="111" spans="1:84" x14ac:dyDescent="0.2">
      <c r="A111" s="214"/>
      <c r="B111" s="207">
        <v>102</v>
      </c>
      <c r="C111" s="208" t="s">
        <v>379</v>
      </c>
      <c r="D111" s="216">
        <f>SUMIFS(Tab_Dados!$E$263:$E$508,Tab_Dados!$C$263:$C$508,C111)</f>
        <v>0</v>
      </c>
      <c r="E111" s="216">
        <f>SUMIFS(Tab_Dados!$U$263:$U$508,Tab_Dados!$C$263:$C$508,C111)</f>
        <v>0</v>
      </c>
      <c r="F111" s="209">
        <f>SUMIFS(Tab_Dados!$AK$263:$AK$508,Tab_Dados!$C$263:$C$508,C111)</f>
        <v>0</v>
      </c>
      <c r="G111" s="203"/>
      <c r="H111" s="207">
        <v>102</v>
      </c>
      <c r="I111" s="208" t="s">
        <v>348</v>
      </c>
      <c r="J111" s="216">
        <f>SUMIFS(Tab_Dados!$F$263:$F$508,Tab_Dados!$C$263:$C$508,I111)</f>
        <v>10</v>
      </c>
      <c r="K111" s="216">
        <f>SUMIFS(Tab_Dados!$V$263:$V$508,Tab_Dados!$C$263:$C$508,I111)</f>
        <v>10</v>
      </c>
      <c r="L111" s="209">
        <f>SUMIFS(Tab_Dados!$AL$263:$AL$508,Tab_Dados!$C$263:$C$508,I111)</f>
        <v>90</v>
      </c>
      <c r="N111" s="207">
        <v>102</v>
      </c>
      <c r="O111" s="208" t="s">
        <v>356</v>
      </c>
      <c r="P111" s="216">
        <f>SUMIFS(Tab_Dados!$H$263:$H$508,Tab_Dados!$C$263:$C$508,O111)</f>
        <v>0</v>
      </c>
      <c r="Q111" s="216">
        <f>SUMIFS(Tab_Dados!$X$263:$X$508,Tab_Dados!$C$263:$C$508,O111)</f>
        <v>0</v>
      </c>
      <c r="R111" s="209">
        <f>SUMIFS(Tab_Dados!$AN$263:$AN$508,Tab_Dados!$C$263:$C$508,O111)</f>
        <v>0</v>
      </c>
      <c r="T111" s="207">
        <v>102</v>
      </c>
      <c r="U111" s="208" t="s">
        <v>356</v>
      </c>
      <c r="V111" s="216">
        <f>SUMIFS(Tab_Dados!$I$263:$I$508,Tab_Dados!$C$263:$C$508,U111)</f>
        <v>0</v>
      </c>
      <c r="W111" s="216">
        <f>SUMIFS(Tab_Dados!$Y$263:$Y$508,Tab_Dados!$C$263:$C$508,U111)</f>
        <v>0</v>
      </c>
      <c r="X111" s="209">
        <f>SUMIFS(Tab_Dados!$AO$263:$AO$508,Tab_Dados!$C$263:$C$508,U111)</f>
        <v>0</v>
      </c>
      <c r="Z111" s="207">
        <v>102</v>
      </c>
      <c r="AA111" s="208" t="s">
        <v>376</v>
      </c>
      <c r="AB111" s="216">
        <f>SUMIFS(Tab_Dados!$K$263:$K$508,Tab_Dados!$C$263:$C$508,AA111)</f>
        <v>0</v>
      </c>
      <c r="AC111" s="216">
        <f>SUMIFS(Tab_Dados!$AA$263:$AA$508,Tab_Dados!$C$263:$C$508,AA111)</f>
        <v>0</v>
      </c>
      <c r="AD111" s="209">
        <f>SUMIFS(Tab_Dados!$AQ$263:$AQ$508,Tab_Dados!$C$263:$C$508,AA111)</f>
        <v>0</v>
      </c>
      <c r="AF111" s="207">
        <v>102</v>
      </c>
      <c r="AG111" s="208" t="s">
        <v>336</v>
      </c>
      <c r="AH111" s="216">
        <f>SUMIFS(Tab_Dados!$L$263:$L$508,Tab_Dados!$C$263:$C$508,AG111)</f>
        <v>0</v>
      </c>
      <c r="AI111" s="216">
        <f>SUMIFS(Tab_Dados!$AB$263:$AB$508,Tab_Dados!$C$263:$C$508,AG111)</f>
        <v>0</v>
      </c>
      <c r="AJ111" s="209">
        <f>SUMIFS(Tab_Dados!$AR$263:$AR$508,Tab_Dados!$C$263:$C$508,AG111)</f>
        <v>0</v>
      </c>
      <c r="AL111" s="207">
        <v>102</v>
      </c>
      <c r="AM111" s="208" t="s">
        <v>368</v>
      </c>
      <c r="AN111" s="216">
        <f>SUMIFS(Tab_Dados!$M$263:$M$508,Tab_Dados!$C$263:$C$508,AM111)</f>
        <v>0</v>
      </c>
      <c r="AO111" s="216">
        <f>SUMIFS(Tab_Dados!$AC$263:$AC$508,Tab_Dados!$C$263:$C$508,AM111)</f>
        <v>0</v>
      </c>
      <c r="AP111" s="209">
        <f>SUMIFS(Tab_Dados!$AS$263:$AS$508,Tab_Dados!$C$263:$C$508,AM111)</f>
        <v>0</v>
      </c>
      <c r="AR111" s="207">
        <v>102</v>
      </c>
      <c r="AS111" s="208" t="s">
        <v>376</v>
      </c>
      <c r="AT111" s="216">
        <f>SUMIFS(Tab_Dados!$N$263:$N$508,Tab_Dados!$C$263:$C$508,AS111)</f>
        <v>0</v>
      </c>
      <c r="AU111" s="216">
        <f>SUMIFS(Tab_Dados!$AD$263:$AD$508,Tab_Dados!$C$263:$C$508,AS111)</f>
        <v>0</v>
      </c>
      <c r="AV111" s="209">
        <f>SUMIFS(Tab_Dados!$AT$263:$AT$508,Tab_Dados!$C$263:$C$508,AS111)</f>
        <v>0</v>
      </c>
      <c r="AX111" s="207">
        <v>102</v>
      </c>
      <c r="AY111" s="208" t="s">
        <v>52</v>
      </c>
      <c r="AZ111" s="216">
        <f>SUMIFS(Tab_Dados!$O$263:$O$508,Tab_Dados!$C$263:$C$508,AY111)</f>
        <v>0</v>
      </c>
      <c r="BA111" s="216">
        <f>SUMIFS(Tab_Dados!$AE$263:$AE$508,Tab_Dados!$C$263:$C$508,AY111)</f>
        <v>0</v>
      </c>
      <c r="BB111" s="209">
        <f>SUMIFS(Tab_Dados!$AU$263:$AU$508,Tab_Dados!$C$263:$C$508,AY111)</f>
        <v>0</v>
      </c>
      <c r="BD111" s="207">
        <v>102</v>
      </c>
      <c r="BE111" s="208" t="s">
        <v>375</v>
      </c>
      <c r="BF111" s="216">
        <f>SUMIFS(Tab_Dados!$P$263:$P$508,Tab_Dados!$C$263:$C$508,BE111)</f>
        <v>0</v>
      </c>
      <c r="BG111" s="216">
        <f>SUMIFS(Tab_Dados!$AF$263:$AF$508,Tab_Dados!$C$263:$C$508,BE111)</f>
        <v>0</v>
      </c>
      <c r="BH111" s="209">
        <f>SUMIFS(Tab_Dados!$AV$263:$AV$508,Tab_Dados!$C$263:$C$508,BE111)</f>
        <v>0</v>
      </c>
      <c r="BJ111" s="207">
        <v>102</v>
      </c>
      <c r="BK111" s="208" t="s">
        <v>368</v>
      </c>
      <c r="BL111" s="216">
        <f>SUMIFS(Tab_Dados!$R$263:$R$508,Tab_Dados!$C$263:$C$508,BK111)</f>
        <v>0</v>
      </c>
      <c r="BM111" s="216">
        <f>SUMIFS(Tab_Dados!$AH$263:$AH$508,Tab_Dados!$C$263:$C$508,BK111)</f>
        <v>0</v>
      </c>
      <c r="BN111" s="209">
        <f>SUMIFS(Tab_Dados!$AX$263:$AX$508,Tab_Dados!$C$263:$C$508,BK111)</f>
        <v>0</v>
      </c>
      <c r="BP111" s="207">
        <v>102</v>
      </c>
      <c r="BQ111" s="208" t="s">
        <v>361</v>
      </c>
      <c r="BR111" s="216">
        <f>SUMIFS(Tab_Dados!$S$263:$S$508,Tab_Dados!$C$263:$C$508,BQ111)</f>
        <v>0</v>
      </c>
      <c r="BS111" s="216">
        <f>SUMIFS(Tab_Dados!$AI$263:$AI$508,Tab_Dados!$C$263:$C$508,BQ111)</f>
        <v>0</v>
      </c>
      <c r="BT111" s="209">
        <f>SUMIFS(Tab_Dados!$AY$263:$AY$508,Tab_Dados!$C$263:$C$508,BQ111)</f>
        <v>0</v>
      </c>
      <c r="BV111" s="207">
        <v>102</v>
      </c>
      <c r="BW111" s="208" t="s">
        <v>371</v>
      </c>
      <c r="BX111" s="216">
        <f>SUMIFS(Tab_Dados!$T$263:$T$508,Tab_Dados!$C$263:$C$508,BW111)</f>
        <v>0</v>
      </c>
      <c r="BY111" s="216">
        <f>SUMIFS(Tab_Dados!$AJ$263:$AJ$508,Tab_Dados!$C$263:$C$508,BW111)</f>
        <v>0</v>
      </c>
      <c r="BZ111" s="209">
        <f>SUMIFS(Tab_Dados!$AZ$263:$AZ$508,Tab_Dados!$C$263:$C$508,BW111)</f>
        <v>0</v>
      </c>
      <c r="CB111" s="207">
        <v>102</v>
      </c>
      <c r="CC111" s="208" t="s">
        <v>379</v>
      </c>
      <c r="CD111" s="208"/>
      <c r="CE111" s="208"/>
      <c r="CF111" s="209"/>
    </row>
    <row r="112" spans="1:84" x14ac:dyDescent="0.2">
      <c r="A112" s="214"/>
      <c r="B112" s="207">
        <v>103</v>
      </c>
      <c r="C112" s="208" t="s">
        <v>380</v>
      </c>
      <c r="D112" s="216">
        <f>SUMIFS(Tab_Dados!$E$263:$E$508,Tab_Dados!$C$263:$C$508,C112)</f>
        <v>0</v>
      </c>
      <c r="E112" s="216">
        <f>SUMIFS(Tab_Dados!$U$263:$U$508,Tab_Dados!$C$263:$C$508,C112)</f>
        <v>0</v>
      </c>
      <c r="F112" s="209">
        <f>SUMIFS(Tab_Dados!$AK$263:$AK$508,Tab_Dados!$C$263:$C$508,C112)</f>
        <v>0</v>
      </c>
      <c r="G112" s="203"/>
      <c r="H112" s="207">
        <v>103</v>
      </c>
      <c r="I112" s="208" t="s">
        <v>502</v>
      </c>
      <c r="J112" s="216">
        <f>SUMIFS(Tab_Dados!$F$263:$F$508,Tab_Dados!$C$263:$C$508,I112)</f>
        <v>9</v>
      </c>
      <c r="K112" s="216">
        <f>SUMIFS(Tab_Dados!$V$263:$V$508,Tab_Dados!$C$263:$C$508,I112)</f>
        <v>9</v>
      </c>
      <c r="L112" s="209">
        <f>SUMIFS(Tab_Dados!$AL$263:$AL$508,Tab_Dados!$C$263:$C$508,I112)</f>
        <v>81</v>
      </c>
      <c r="N112" s="207">
        <v>103</v>
      </c>
      <c r="O112" s="208" t="s">
        <v>358</v>
      </c>
      <c r="P112" s="216">
        <f>SUMIFS(Tab_Dados!$H$263:$H$508,Tab_Dados!$C$263:$C$508,O112)</f>
        <v>0</v>
      </c>
      <c r="Q112" s="216">
        <f>SUMIFS(Tab_Dados!$X$263:$X$508,Tab_Dados!$C$263:$C$508,O112)</f>
        <v>0</v>
      </c>
      <c r="R112" s="209">
        <f>SUMIFS(Tab_Dados!$AN$263:$AN$508,Tab_Dados!$C$263:$C$508,O112)</f>
        <v>0</v>
      </c>
      <c r="T112" s="207">
        <v>103</v>
      </c>
      <c r="U112" s="208" t="s">
        <v>357</v>
      </c>
      <c r="V112" s="216">
        <f>SUMIFS(Tab_Dados!$I$263:$I$508,Tab_Dados!$C$263:$C$508,U112)</f>
        <v>0</v>
      </c>
      <c r="W112" s="216">
        <f>SUMIFS(Tab_Dados!$Y$263:$Y$508,Tab_Dados!$C$263:$C$508,U112)</f>
        <v>0</v>
      </c>
      <c r="X112" s="209">
        <f>SUMIFS(Tab_Dados!$AO$263:$AO$508,Tab_Dados!$C$263:$C$508,U112)</f>
        <v>0</v>
      </c>
      <c r="Z112" s="207">
        <v>103</v>
      </c>
      <c r="AA112" s="208" t="s">
        <v>52</v>
      </c>
      <c r="AB112" s="216">
        <f>SUMIFS(Tab_Dados!$K$263:$K$508,Tab_Dados!$C$263:$C$508,AA112)</f>
        <v>0</v>
      </c>
      <c r="AC112" s="216">
        <f>SUMIFS(Tab_Dados!$AA$263:$AA$508,Tab_Dados!$C$263:$C$508,AA112)</f>
        <v>0</v>
      </c>
      <c r="AD112" s="209">
        <f>SUMIFS(Tab_Dados!$AQ$263:$AQ$508,Tab_Dados!$C$263:$C$508,AA112)</f>
        <v>0</v>
      </c>
      <c r="AF112" s="207">
        <v>103</v>
      </c>
      <c r="AG112" s="208" t="s">
        <v>338</v>
      </c>
      <c r="AH112" s="216">
        <f>SUMIFS(Tab_Dados!$L$263:$L$508,Tab_Dados!$C$263:$C$508,AG112)</f>
        <v>0</v>
      </c>
      <c r="AI112" s="216">
        <f>SUMIFS(Tab_Dados!$AB$263:$AB$508,Tab_Dados!$C$263:$C$508,AG112)</f>
        <v>0</v>
      </c>
      <c r="AJ112" s="209">
        <f>SUMIFS(Tab_Dados!$AR$263:$AR$508,Tab_Dados!$C$263:$C$508,AG112)</f>
        <v>0</v>
      </c>
      <c r="AL112" s="207">
        <v>103</v>
      </c>
      <c r="AM112" s="208" t="s">
        <v>369</v>
      </c>
      <c r="AN112" s="216">
        <f>SUMIFS(Tab_Dados!$M$263:$M$508,Tab_Dados!$C$263:$C$508,AM112)</f>
        <v>0</v>
      </c>
      <c r="AO112" s="216">
        <f>SUMIFS(Tab_Dados!$AC$263:$AC$508,Tab_Dados!$C$263:$C$508,AM112)</f>
        <v>0</v>
      </c>
      <c r="AP112" s="209">
        <f>SUMIFS(Tab_Dados!$AS$263:$AS$508,Tab_Dados!$C$263:$C$508,AM112)</f>
        <v>0</v>
      </c>
      <c r="AR112" s="207">
        <v>103</v>
      </c>
      <c r="AS112" s="208" t="s">
        <v>52</v>
      </c>
      <c r="AT112" s="216">
        <f>SUMIFS(Tab_Dados!$N$263:$N$508,Tab_Dados!$C$263:$C$508,AS112)</f>
        <v>0</v>
      </c>
      <c r="AU112" s="216">
        <f>SUMIFS(Tab_Dados!$AD$263:$AD$508,Tab_Dados!$C$263:$C$508,AS112)</f>
        <v>0</v>
      </c>
      <c r="AV112" s="209">
        <f>SUMIFS(Tab_Dados!$AT$263:$AT$508,Tab_Dados!$C$263:$C$508,AS112)</f>
        <v>0</v>
      </c>
      <c r="AX112" s="207">
        <v>103</v>
      </c>
      <c r="AY112" s="208" t="s">
        <v>377</v>
      </c>
      <c r="AZ112" s="216">
        <f>SUMIFS(Tab_Dados!$O$263:$O$508,Tab_Dados!$C$263:$C$508,AY112)</f>
        <v>0</v>
      </c>
      <c r="BA112" s="216">
        <f>SUMIFS(Tab_Dados!$AE$263:$AE$508,Tab_Dados!$C$263:$C$508,AY112)</f>
        <v>0</v>
      </c>
      <c r="BB112" s="209">
        <f>SUMIFS(Tab_Dados!$AU$263:$AU$508,Tab_Dados!$C$263:$C$508,AY112)</f>
        <v>0</v>
      </c>
      <c r="BD112" s="207">
        <v>103</v>
      </c>
      <c r="BE112" s="208" t="s">
        <v>45</v>
      </c>
      <c r="BF112" s="216">
        <f>SUMIFS(Tab_Dados!$P$263:$P$508,Tab_Dados!$C$263:$C$508,BE112)</f>
        <v>0</v>
      </c>
      <c r="BG112" s="216">
        <f>SUMIFS(Tab_Dados!$AF$263:$AF$508,Tab_Dados!$C$263:$C$508,BE112)</f>
        <v>0</v>
      </c>
      <c r="BH112" s="209">
        <f>SUMIFS(Tab_Dados!$AV$263:$AV$508,Tab_Dados!$C$263:$C$508,BE112)</f>
        <v>0</v>
      </c>
      <c r="BJ112" s="207">
        <v>103</v>
      </c>
      <c r="BK112" s="208" t="s">
        <v>369</v>
      </c>
      <c r="BL112" s="216">
        <f>SUMIFS(Tab_Dados!$R$263:$R$508,Tab_Dados!$C$263:$C$508,BK112)</f>
        <v>0</v>
      </c>
      <c r="BM112" s="216">
        <f>SUMIFS(Tab_Dados!$AH$263:$AH$508,Tab_Dados!$C$263:$C$508,BK112)</f>
        <v>0</v>
      </c>
      <c r="BN112" s="209">
        <f>SUMIFS(Tab_Dados!$AX$263:$AX$508,Tab_Dados!$C$263:$C$508,BK112)</f>
        <v>0</v>
      </c>
      <c r="BP112" s="207">
        <v>103</v>
      </c>
      <c r="BQ112" s="208" t="s">
        <v>362</v>
      </c>
      <c r="BR112" s="216">
        <f>SUMIFS(Tab_Dados!$S$263:$S$508,Tab_Dados!$C$263:$C$508,BQ112)</f>
        <v>0</v>
      </c>
      <c r="BS112" s="216">
        <f>SUMIFS(Tab_Dados!$AI$263:$AI$508,Tab_Dados!$C$263:$C$508,BQ112)</f>
        <v>0</v>
      </c>
      <c r="BT112" s="209">
        <f>SUMIFS(Tab_Dados!$AY$263:$AY$508,Tab_Dados!$C$263:$C$508,BQ112)</f>
        <v>0</v>
      </c>
      <c r="BV112" s="207">
        <v>103</v>
      </c>
      <c r="BW112" s="208" t="s">
        <v>372</v>
      </c>
      <c r="BX112" s="216">
        <f>SUMIFS(Tab_Dados!$T$263:$T$508,Tab_Dados!$C$263:$C$508,BW112)</f>
        <v>0</v>
      </c>
      <c r="BY112" s="216">
        <f>SUMIFS(Tab_Dados!$AJ$263:$AJ$508,Tab_Dados!$C$263:$C$508,BW112)</f>
        <v>0</v>
      </c>
      <c r="BZ112" s="209">
        <f>SUMIFS(Tab_Dados!$AZ$263:$AZ$508,Tab_Dados!$C$263:$C$508,BW112)</f>
        <v>0</v>
      </c>
      <c r="CB112" s="207">
        <v>103</v>
      </c>
      <c r="CC112" s="208" t="s">
        <v>380</v>
      </c>
      <c r="CD112" s="208"/>
      <c r="CE112" s="208"/>
      <c r="CF112" s="209"/>
    </row>
    <row r="113" spans="1:84" x14ac:dyDescent="0.2">
      <c r="A113" s="214"/>
      <c r="B113" s="207">
        <v>104</v>
      </c>
      <c r="C113" s="208" t="s">
        <v>381</v>
      </c>
      <c r="D113" s="216">
        <f>SUMIFS(Tab_Dados!$E$263:$E$508,Tab_Dados!$C$263:$C$508,C113)</f>
        <v>0</v>
      </c>
      <c r="E113" s="216">
        <f>SUMIFS(Tab_Dados!$U$263:$U$508,Tab_Dados!$C$263:$C$508,C113)</f>
        <v>0</v>
      </c>
      <c r="F113" s="209">
        <f>SUMIFS(Tab_Dados!$AK$263:$AK$508,Tab_Dados!$C$263:$C$508,C113)</f>
        <v>0</v>
      </c>
      <c r="G113" s="203"/>
      <c r="H113" s="207">
        <v>104</v>
      </c>
      <c r="I113" s="208" t="s">
        <v>364</v>
      </c>
      <c r="J113" s="216">
        <f>SUMIFS(Tab_Dados!$F$263:$F$508,Tab_Dados!$C$263:$C$508,I113)</f>
        <v>10</v>
      </c>
      <c r="K113" s="216">
        <f>SUMIFS(Tab_Dados!$V$263:$V$508,Tab_Dados!$C$263:$C$508,I113)</f>
        <v>10</v>
      </c>
      <c r="L113" s="209">
        <f>SUMIFS(Tab_Dados!$AL$263:$AL$508,Tab_Dados!$C$263:$C$508,I113)</f>
        <v>80</v>
      </c>
      <c r="N113" s="207">
        <v>104</v>
      </c>
      <c r="O113" s="208" t="s">
        <v>359</v>
      </c>
      <c r="P113" s="216">
        <f>SUMIFS(Tab_Dados!$H$263:$H$508,Tab_Dados!$C$263:$C$508,O113)</f>
        <v>0</v>
      </c>
      <c r="Q113" s="216">
        <f>SUMIFS(Tab_Dados!$X$263:$X$508,Tab_Dados!$C$263:$C$508,O113)</f>
        <v>0</v>
      </c>
      <c r="R113" s="209">
        <f>SUMIFS(Tab_Dados!$AN$263:$AN$508,Tab_Dados!$C$263:$C$508,O113)</f>
        <v>0</v>
      </c>
      <c r="T113" s="207">
        <v>104</v>
      </c>
      <c r="U113" s="208" t="s">
        <v>358</v>
      </c>
      <c r="V113" s="216">
        <f>SUMIFS(Tab_Dados!$I$263:$I$508,Tab_Dados!$C$263:$C$508,U113)</f>
        <v>0</v>
      </c>
      <c r="W113" s="216">
        <f>SUMIFS(Tab_Dados!$Y$263:$Y$508,Tab_Dados!$C$263:$C$508,U113)</f>
        <v>0</v>
      </c>
      <c r="X113" s="209">
        <f>SUMIFS(Tab_Dados!$AO$263:$AO$508,Tab_Dados!$C$263:$C$508,U113)</f>
        <v>0</v>
      </c>
      <c r="Z113" s="207">
        <v>104</v>
      </c>
      <c r="AA113" s="208" t="s">
        <v>377</v>
      </c>
      <c r="AB113" s="216">
        <f>SUMIFS(Tab_Dados!$K$263:$K$508,Tab_Dados!$C$263:$C$508,AA113)</f>
        <v>0</v>
      </c>
      <c r="AC113" s="216">
        <f>SUMIFS(Tab_Dados!$AA$263:$AA$508,Tab_Dados!$C$263:$C$508,AA113)</f>
        <v>0</v>
      </c>
      <c r="AD113" s="209">
        <f>SUMIFS(Tab_Dados!$AQ$263:$AQ$508,Tab_Dados!$C$263:$C$508,AA113)</f>
        <v>0</v>
      </c>
      <c r="AF113" s="207">
        <v>104</v>
      </c>
      <c r="AG113" s="208" t="s">
        <v>339</v>
      </c>
      <c r="AH113" s="216">
        <f>SUMIFS(Tab_Dados!$L$263:$L$508,Tab_Dados!$C$263:$C$508,AG113)</f>
        <v>0</v>
      </c>
      <c r="AI113" s="216">
        <f>SUMIFS(Tab_Dados!$AB$263:$AB$508,Tab_Dados!$C$263:$C$508,AG113)</f>
        <v>0</v>
      </c>
      <c r="AJ113" s="209">
        <f>SUMIFS(Tab_Dados!$AR$263:$AR$508,Tab_Dados!$C$263:$C$508,AG113)</f>
        <v>0</v>
      </c>
      <c r="AL113" s="207">
        <v>104</v>
      </c>
      <c r="AM113" s="208" t="s">
        <v>372</v>
      </c>
      <c r="AN113" s="216">
        <f>SUMIFS(Tab_Dados!$M$263:$M$508,Tab_Dados!$C$263:$C$508,AM113)</f>
        <v>0</v>
      </c>
      <c r="AO113" s="216">
        <f>SUMIFS(Tab_Dados!$AC$263:$AC$508,Tab_Dados!$C$263:$C$508,AM113)</f>
        <v>0</v>
      </c>
      <c r="AP113" s="209">
        <f>SUMIFS(Tab_Dados!$AS$263:$AS$508,Tab_Dados!$C$263:$C$508,AM113)</f>
        <v>0</v>
      </c>
      <c r="AR113" s="207">
        <v>104</v>
      </c>
      <c r="AS113" s="208" t="s">
        <v>377</v>
      </c>
      <c r="AT113" s="216">
        <f>SUMIFS(Tab_Dados!$N$263:$N$508,Tab_Dados!$C$263:$C$508,AS113)</f>
        <v>0</v>
      </c>
      <c r="AU113" s="216">
        <f>SUMIFS(Tab_Dados!$AD$263:$AD$508,Tab_Dados!$C$263:$C$508,AS113)</f>
        <v>0</v>
      </c>
      <c r="AV113" s="209">
        <f>SUMIFS(Tab_Dados!$AT$263:$AT$508,Tab_Dados!$C$263:$C$508,AS113)</f>
        <v>0</v>
      </c>
      <c r="AX113" s="207">
        <v>104</v>
      </c>
      <c r="AY113" s="208" t="s">
        <v>378</v>
      </c>
      <c r="AZ113" s="216">
        <f>SUMIFS(Tab_Dados!$O$263:$O$508,Tab_Dados!$C$263:$C$508,AY113)</f>
        <v>0</v>
      </c>
      <c r="BA113" s="216">
        <f>SUMIFS(Tab_Dados!$AE$263:$AE$508,Tab_Dados!$C$263:$C$508,AY113)</f>
        <v>0</v>
      </c>
      <c r="BB113" s="209">
        <f>SUMIFS(Tab_Dados!$AU$263:$AU$508,Tab_Dados!$C$263:$C$508,AY113)</f>
        <v>0</v>
      </c>
      <c r="BD113" s="207">
        <v>104</v>
      </c>
      <c r="BE113" s="208" t="s">
        <v>376</v>
      </c>
      <c r="BF113" s="216">
        <f>SUMIFS(Tab_Dados!$P$263:$P$508,Tab_Dados!$C$263:$C$508,BE113)</f>
        <v>0</v>
      </c>
      <c r="BG113" s="216">
        <f>SUMIFS(Tab_Dados!$AF$263:$AF$508,Tab_Dados!$C$263:$C$508,BE113)</f>
        <v>0</v>
      </c>
      <c r="BH113" s="209">
        <f>SUMIFS(Tab_Dados!$AV$263:$AV$508,Tab_Dados!$C$263:$C$508,BE113)</f>
        <v>0</v>
      </c>
      <c r="BJ113" s="207">
        <v>104</v>
      </c>
      <c r="BK113" s="208" t="s">
        <v>371</v>
      </c>
      <c r="BL113" s="216">
        <f>SUMIFS(Tab_Dados!$R$263:$R$508,Tab_Dados!$C$263:$C$508,BK113)</f>
        <v>0</v>
      </c>
      <c r="BM113" s="216">
        <f>SUMIFS(Tab_Dados!$AH$263:$AH$508,Tab_Dados!$C$263:$C$508,BK113)</f>
        <v>0</v>
      </c>
      <c r="BN113" s="209">
        <f>SUMIFS(Tab_Dados!$AX$263:$AX$508,Tab_Dados!$C$263:$C$508,BK113)</f>
        <v>0</v>
      </c>
      <c r="BP113" s="207">
        <v>104</v>
      </c>
      <c r="BQ113" s="208" t="s">
        <v>363</v>
      </c>
      <c r="BR113" s="216">
        <f>SUMIFS(Tab_Dados!$S$263:$S$508,Tab_Dados!$C$263:$C$508,BQ113)</f>
        <v>0</v>
      </c>
      <c r="BS113" s="216">
        <f>SUMIFS(Tab_Dados!$AI$263:$AI$508,Tab_Dados!$C$263:$C$508,BQ113)</f>
        <v>0</v>
      </c>
      <c r="BT113" s="209">
        <f>SUMIFS(Tab_Dados!$AY$263:$AY$508,Tab_Dados!$C$263:$C$508,BQ113)</f>
        <v>0</v>
      </c>
      <c r="BV113" s="207">
        <v>104</v>
      </c>
      <c r="BW113" s="208" t="s">
        <v>373</v>
      </c>
      <c r="BX113" s="216">
        <f>SUMIFS(Tab_Dados!$T$263:$T$508,Tab_Dados!$C$263:$C$508,BW113)</f>
        <v>0</v>
      </c>
      <c r="BY113" s="216">
        <f>SUMIFS(Tab_Dados!$AJ$263:$AJ$508,Tab_Dados!$C$263:$C$508,BW113)</f>
        <v>0</v>
      </c>
      <c r="BZ113" s="209">
        <f>SUMIFS(Tab_Dados!$AZ$263:$AZ$508,Tab_Dados!$C$263:$C$508,BW113)</f>
        <v>0</v>
      </c>
      <c r="CB113" s="207">
        <v>104</v>
      </c>
      <c r="CC113" s="208" t="s">
        <v>381</v>
      </c>
      <c r="CD113" s="208"/>
      <c r="CE113" s="208"/>
      <c r="CF113" s="209"/>
    </row>
    <row r="114" spans="1:84" x14ac:dyDescent="0.2">
      <c r="A114" s="214"/>
      <c r="B114" s="207">
        <v>105</v>
      </c>
      <c r="C114" s="208" t="s">
        <v>382</v>
      </c>
      <c r="D114" s="216">
        <f>SUMIFS(Tab_Dados!$E$263:$E$508,Tab_Dados!$C$263:$C$508,C114)</f>
        <v>0</v>
      </c>
      <c r="E114" s="216">
        <f>SUMIFS(Tab_Dados!$U$263:$U$508,Tab_Dados!$C$263:$C$508,C114)</f>
        <v>0</v>
      </c>
      <c r="F114" s="209">
        <f>SUMIFS(Tab_Dados!$AK$263:$AK$508,Tab_Dados!$C$263:$C$508,C114)</f>
        <v>0</v>
      </c>
      <c r="G114" s="203"/>
      <c r="H114" s="207">
        <v>105</v>
      </c>
      <c r="I114" s="208" t="s">
        <v>402</v>
      </c>
      <c r="J114" s="216">
        <f>SUMIFS(Tab_Dados!$F$263:$F$508,Tab_Dados!$C$263:$C$508,I114)</f>
        <v>10</v>
      </c>
      <c r="K114" s="216">
        <f>SUMIFS(Tab_Dados!$V$263:$V$508,Tab_Dados!$C$263:$C$508,I114)</f>
        <v>10</v>
      </c>
      <c r="L114" s="209">
        <f>SUMIFS(Tab_Dados!$AL$263:$AL$508,Tab_Dados!$C$263:$C$508,I114)</f>
        <v>80</v>
      </c>
      <c r="N114" s="207">
        <v>105</v>
      </c>
      <c r="O114" s="208" t="s">
        <v>370</v>
      </c>
      <c r="P114" s="216">
        <f>SUMIFS(Tab_Dados!$H$263:$H$508,Tab_Dados!$C$263:$C$508,O114)</f>
        <v>0</v>
      </c>
      <c r="Q114" s="216">
        <f>SUMIFS(Tab_Dados!$X$263:$X$508,Tab_Dados!$C$263:$C$508,O114)</f>
        <v>0</v>
      </c>
      <c r="R114" s="209">
        <f>SUMIFS(Tab_Dados!$AN$263:$AN$508,Tab_Dados!$C$263:$C$508,O114)</f>
        <v>0</v>
      </c>
      <c r="T114" s="207">
        <v>105</v>
      </c>
      <c r="U114" s="208" t="s">
        <v>370</v>
      </c>
      <c r="V114" s="216">
        <f>SUMIFS(Tab_Dados!$I$263:$I$508,Tab_Dados!$C$263:$C$508,U114)</f>
        <v>0</v>
      </c>
      <c r="W114" s="216">
        <f>SUMIFS(Tab_Dados!$Y$263:$Y$508,Tab_Dados!$C$263:$C$508,U114)</f>
        <v>0</v>
      </c>
      <c r="X114" s="209">
        <f>SUMIFS(Tab_Dados!$AO$263:$AO$508,Tab_Dados!$C$263:$C$508,U114)</f>
        <v>0</v>
      </c>
      <c r="Z114" s="207">
        <v>105</v>
      </c>
      <c r="AA114" s="208" t="s">
        <v>378</v>
      </c>
      <c r="AB114" s="216">
        <f>SUMIFS(Tab_Dados!$K$263:$K$508,Tab_Dados!$C$263:$C$508,AA114)</f>
        <v>0</v>
      </c>
      <c r="AC114" s="216">
        <f>SUMIFS(Tab_Dados!$AA$263:$AA$508,Tab_Dados!$C$263:$C$508,AA114)</f>
        <v>0</v>
      </c>
      <c r="AD114" s="209">
        <f>SUMIFS(Tab_Dados!$AQ$263:$AQ$508,Tab_Dados!$C$263:$C$508,AA114)</f>
        <v>0</v>
      </c>
      <c r="AF114" s="207">
        <v>105</v>
      </c>
      <c r="AG114" s="208" t="s">
        <v>340</v>
      </c>
      <c r="AH114" s="216">
        <f>SUMIFS(Tab_Dados!$L$263:$L$508,Tab_Dados!$C$263:$C$508,AG114)</f>
        <v>0</v>
      </c>
      <c r="AI114" s="216">
        <f>SUMIFS(Tab_Dados!$AB$263:$AB$508,Tab_Dados!$C$263:$C$508,AG114)</f>
        <v>0</v>
      </c>
      <c r="AJ114" s="209">
        <f>SUMIFS(Tab_Dados!$AR$263:$AR$508,Tab_Dados!$C$263:$C$508,AG114)</f>
        <v>0</v>
      </c>
      <c r="AL114" s="207">
        <v>105</v>
      </c>
      <c r="AM114" s="208" t="s">
        <v>373</v>
      </c>
      <c r="AN114" s="216">
        <f>SUMIFS(Tab_Dados!$M$263:$M$508,Tab_Dados!$C$263:$C$508,AM114)</f>
        <v>0</v>
      </c>
      <c r="AO114" s="216">
        <f>SUMIFS(Tab_Dados!$AC$263:$AC$508,Tab_Dados!$C$263:$C$508,AM114)</f>
        <v>0</v>
      </c>
      <c r="AP114" s="209">
        <f>SUMIFS(Tab_Dados!$AS$263:$AS$508,Tab_Dados!$C$263:$C$508,AM114)</f>
        <v>0</v>
      </c>
      <c r="AR114" s="207">
        <v>105</v>
      </c>
      <c r="AS114" s="208" t="s">
        <v>378</v>
      </c>
      <c r="AT114" s="216">
        <f>SUMIFS(Tab_Dados!$N$263:$N$508,Tab_Dados!$C$263:$C$508,AS114)</f>
        <v>0</v>
      </c>
      <c r="AU114" s="216">
        <f>SUMIFS(Tab_Dados!$AD$263:$AD$508,Tab_Dados!$C$263:$C$508,AS114)</f>
        <v>0</v>
      </c>
      <c r="AV114" s="209">
        <f>SUMIFS(Tab_Dados!$AT$263:$AT$508,Tab_Dados!$C$263:$C$508,AS114)</f>
        <v>0</v>
      </c>
      <c r="AX114" s="207">
        <v>105</v>
      </c>
      <c r="AY114" s="208" t="s">
        <v>379</v>
      </c>
      <c r="AZ114" s="216">
        <f>SUMIFS(Tab_Dados!$O$263:$O$508,Tab_Dados!$C$263:$C$508,AY114)</f>
        <v>0</v>
      </c>
      <c r="BA114" s="216">
        <f>SUMIFS(Tab_Dados!$AE$263:$AE$508,Tab_Dados!$C$263:$C$508,AY114)</f>
        <v>0</v>
      </c>
      <c r="BB114" s="209">
        <f>SUMIFS(Tab_Dados!$AU$263:$AU$508,Tab_Dados!$C$263:$C$508,AY114)</f>
        <v>0</v>
      </c>
      <c r="BD114" s="207">
        <v>105</v>
      </c>
      <c r="BE114" s="208" t="s">
        <v>52</v>
      </c>
      <c r="BF114" s="216">
        <f>SUMIFS(Tab_Dados!$P$263:$P$508,Tab_Dados!$C$263:$C$508,BE114)</f>
        <v>0</v>
      </c>
      <c r="BG114" s="216">
        <f>SUMIFS(Tab_Dados!$AF$263:$AF$508,Tab_Dados!$C$263:$C$508,BE114)</f>
        <v>0</v>
      </c>
      <c r="BH114" s="209">
        <f>SUMIFS(Tab_Dados!$AV$263:$AV$508,Tab_Dados!$C$263:$C$508,BE114)</f>
        <v>0</v>
      </c>
      <c r="BJ114" s="207">
        <v>105</v>
      </c>
      <c r="BK114" s="208" t="s">
        <v>372</v>
      </c>
      <c r="BL114" s="216">
        <f>SUMIFS(Tab_Dados!$R$263:$R$508,Tab_Dados!$C$263:$C$508,BK114)</f>
        <v>0</v>
      </c>
      <c r="BM114" s="216">
        <f>SUMIFS(Tab_Dados!$AH$263:$AH$508,Tab_Dados!$C$263:$C$508,BK114)</f>
        <v>0</v>
      </c>
      <c r="BN114" s="209">
        <f>SUMIFS(Tab_Dados!$AX$263:$AX$508,Tab_Dados!$C$263:$C$508,BK114)</f>
        <v>0</v>
      </c>
      <c r="BP114" s="207">
        <v>105</v>
      </c>
      <c r="BQ114" s="208" t="s">
        <v>364</v>
      </c>
      <c r="BR114" s="216">
        <f>SUMIFS(Tab_Dados!$S$263:$S$508,Tab_Dados!$C$263:$C$508,BQ114)</f>
        <v>0</v>
      </c>
      <c r="BS114" s="216">
        <f>SUMIFS(Tab_Dados!$AI$263:$AI$508,Tab_Dados!$C$263:$C$508,BQ114)</f>
        <v>0</v>
      </c>
      <c r="BT114" s="209">
        <f>SUMIFS(Tab_Dados!$AY$263:$AY$508,Tab_Dados!$C$263:$C$508,BQ114)</f>
        <v>0</v>
      </c>
      <c r="BV114" s="207">
        <v>105</v>
      </c>
      <c r="BW114" s="208" t="s">
        <v>374</v>
      </c>
      <c r="BX114" s="216">
        <f>SUMIFS(Tab_Dados!$T$263:$T$508,Tab_Dados!$C$263:$C$508,BW114)</f>
        <v>0</v>
      </c>
      <c r="BY114" s="216">
        <f>SUMIFS(Tab_Dados!$AJ$263:$AJ$508,Tab_Dados!$C$263:$C$508,BW114)</f>
        <v>0</v>
      </c>
      <c r="BZ114" s="209">
        <f>SUMIFS(Tab_Dados!$AZ$263:$AZ$508,Tab_Dados!$C$263:$C$508,BW114)</f>
        <v>0</v>
      </c>
      <c r="CB114" s="207">
        <v>105</v>
      </c>
      <c r="CC114" s="208" t="s">
        <v>382</v>
      </c>
      <c r="CD114" s="208"/>
      <c r="CE114" s="208"/>
      <c r="CF114" s="209"/>
    </row>
    <row r="115" spans="1:84" x14ac:dyDescent="0.2">
      <c r="A115" s="214"/>
      <c r="B115" s="207">
        <v>106</v>
      </c>
      <c r="C115" s="208" t="s">
        <v>383</v>
      </c>
      <c r="D115" s="216">
        <f>SUMIFS(Tab_Dados!$E$263:$E$508,Tab_Dados!$C$263:$C$508,C115)</f>
        <v>0</v>
      </c>
      <c r="E115" s="216">
        <f>SUMIFS(Tab_Dados!$U$263:$U$508,Tab_Dados!$C$263:$C$508,C115)</f>
        <v>0</v>
      </c>
      <c r="F115" s="209">
        <f>SUMIFS(Tab_Dados!$AK$263:$AK$508,Tab_Dados!$C$263:$C$508,C115)</f>
        <v>0</v>
      </c>
      <c r="G115" s="203"/>
      <c r="H115" s="207">
        <v>106</v>
      </c>
      <c r="I115" s="208" t="s">
        <v>472</v>
      </c>
      <c r="J115" s="216">
        <f>SUMIFS(Tab_Dados!$F$263:$F$508,Tab_Dados!$C$263:$C$508,I115)</f>
        <v>10</v>
      </c>
      <c r="K115" s="216">
        <f>SUMIFS(Tab_Dados!$V$263:$V$508,Tab_Dados!$C$263:$C$508,I115)</f>
        <v>10</v>
      </c>
      <c r="L115" s="209">
        <f>SUMIFS(Tab_Dados!$AL$263:$AL$508,Tab_Dados!$C$263:$C$508,I115)</f>
        <v>80</v>
      </c>
      <c r="N115" s="207">
        <v>106</v>
      </c>
      <c r="O115" s="208" t="s">
        <v>360</v>
      </c>
      <c r="P115" s="216">
        <f>SUMIFS(Tab_Dados!$H$263:$H$508,Tab_Dados!$C$263:$C$508,O115)</f>
        <v>0</v>
      </c>
      <c r="Q115" s="216">
        <f>SUMIFS(Tab_Dados!$X$263:$X$508,Tab_Dados!$C$263:$C$508,O115)</f>
        <v>0</v>
      </c>
      <c r="R115" s="209">
        <f>SUMIFS(Tab_Dados!$AN$263:$AN$508,Tab_Dados!$C$263:$C$508,O115)</f>
        <v>0</v>
      </c>
      <c r="T115" s="207">
        <v>106</v>
      </c>
      <c r="U115" s="208" t="s">
        <v>360</v>
      </c>
      <c r="V115" s="216">
        <f>SUMIFS(Tab_Dados!$I$263:$I$508,Tab_Dados!$C$263:$C$508,U115)</f>
        <v>0</v>
      </c>
      <c r="W115" s="216">
        <f>SUMIFS(Tab_Dados!$Y$263:$Y$508,Tab_Dados!$C$263:$C$508,U115)</f>
        <v>0</v>
      </c>
      <c r="X115" s="209">
        <f>SUMIFS(Tab_Dados!$AO$263:$AO$508,Tab_Dados!$C$263:$C$508,U115)</f>
        <v>0</v>
      </c>
      <c r="Z115" s="207">
        <v>106</v>
      </c>
      <c r="AA115" s="208" t="s">
        <v>379</v>
      </c>
      <c r="AB115" s="216">
        <f>SUMIFS(Tab_Dados!$K$263:$K$508,Tab_Dados!$C$263:$C$508,AA115)</f>
        <v>0</v>
      </c>
      <c r="AC115" s="216">
        <f>SUMIFS(Tab_Dados!$AA$263:$AA$508,Tab_Dados!$C$263:$C$508,AA115)</f>
        <v>0</v>
      </c>
      <c r="AD115" s="209">
        <f>SUMIFS(Tab_Dados!$AQ$263:$AQ$508,Tab_Dados!$C$263:$C$508,AA115)</f>
        <v>0</v>
      </c>
      <c r="AF115" s="207">
        <v>106</v>
      </c>
      <c r="AG115" s="208" t="s">
        <v>341</v>
      </c>
      <c r="AH115" s="216">
        <f>SUMIFS(Tab_Dados!$L$263:$L$508,Tab_Dados!$C$263:$C$508,AG115)</f>
        <v>0</v>
      </c>
      <c r="AI115" s="216">
        <f>SUMIFS(Tab_Dados!$AB$263:$AB$508,Tab_Dados!$C$263:$C$508,AG115)</f>
        <v>0</v>
      </c>
      <c r="AJ115" s="209">
        <f>SUMIFS(Tab_Dados!$AR$263:$AR$508,Tab_Dados!$C$263:$C$508,AG115)</f>
        <v>0</v>
      </c>
      <c r="AL115" s="207">
        <v>106</v>
      </c>
      <c r="AM115" s="208" t="s">
        <v>374</v>
      </c>
      <c r="AN115" s="216">
        <f>SUMIFS(Tab_Dados!$M$263:$M$508,Tab_Dados!$C$263:$C$508,AM115)</f>
        <v>0</v>
      </c>
      <c r="AO115" s="216">
        <f>SUMIFS(Tab_Dados!$AC$263:$AC$508,Tab_Dados!$C$263:$C$508,AM115)</f>
        <v>0</v>
      </c>
      <c r="AP115" s="209">
        <f>SUMIFS(Tab_Dados!$AS$263:$AS$508,Tab_Dados!$C$263:$C$508,AM115)</f>
        <v>0</v>
      </c>
      <c r="AR115" s="207">
        <v>106</v>
      </c>
      <c r="AS115" s="208" t="s">
        <v>379</v>
      </c>
      <c r="AT115" s="216">
        <f>SUMIFS(Tab_Dados!$N$263:$N$508,Tab_Dados!$C$263:$C$508,AS115)</f>
        <v>0</v>
      </c>
      <c r="AU115" s="216">
        <f>SUMIFS(Tab_Dados!$AD$263:$AD$508,Tab_Dados!$C$263:$C$508,AS115)</f>
        <v>0</v>
      </c>
      <c r="AV115" s="209">
        <f>SUMIFS(Tab_Dados!$AT$263:$AT$508,Tab_Dados!$C$263:$C$508,AS115)</f>
        <v>0</v>
      </c>
      <c r="AX115" s="207">
        <v>106</v>
      </c>
      <c r="AY115" s="208" t="s">
        <v>380</v>
      </c>
      <c r="AZ115" s="216">
        <f>SUMIFS(Tab_Dados!$O$263:$O$508,Tab_Dados!$C$263:$C$508,AY115)</f>
        <v>0</v>
      </c>
      <c r="BA115" s="216">
        <f>SUMIFS(Tab_Dados!$AE$263:$AE$508,Tab_Dados!$C$263:$C$508,AY115)</f>
        <v>0</v>
      </c>
      <c r="BB115" s="209">
        <f>SUMIFS(Tab_Dados!$AU$263:$AU$508,Tab_Dados!$C$263:$C$508,AY115)</f>
        <v>0</v>
      </c>
      <c r="BD115" s="207">
        <v>106</v>
      </c>
      <c r="BE115" s="208" t="s">
        <v>377</v>
      </c>
      <c r="BF115" s="216">
        <f>SUMIFS(Tab_Dados!$P$263:$P$508,Tab_Dados!$C$263:$C$508,BE115)</f>
        <v>0</v>
      </c>
      <c r="BG115" s="216">
        <f>SUMIFS(Tab_Dados!$AF$263:$AF$508,Tab_Dados!$C$263:$C$508,BE115)</f>
        <v>0</v>
      </c>
      <c r="BH115" s="209">
        <f>SUMIFS(Tab_Dados!$AV$263:$AV$508,Tab_Dados!$C$263:$C$508,BE115)</f>
        <v>0</v>
      </c>
      <c r="BJ115" s="207">
        <v>106</v>
      </c>
      <c r="BK115" s="208" t="s">
        <v>373</v>
      </c>
      <c r="BL115" s="216">
        <f>SUMIFS(Tab_Dados!$R$263:$R$508,Tab_Dados!$C$263:$C$508,BK115)</f>
        <v>0</v>
      </c>
      <c r="BM115" s="216">
        <f>SUMIFS(Tab_Dados!$AH$263:$AH$508,Tab_Dados!$C$263:$C$508,BK115)</f>
        <v>0</v>
      </c>
      <c r="BN115" s="209">
        <f>SUMIFS(Tab_Dados!$AX$263:$AX$508,Tab_Dados!$C$263:$C$508,BK115)</f>
        <v>0</v>
      </c>
      <c r="BP115" s="207">
        <v>106</v>
      </c>
      <c r="BQ115" s="208" t="s">
        <v>365</v>
      </c>
      <c r="BR115" s="216">
        <f>SUMIFS(Tab_Dados!$S$263:$S$508,Tab_Dados!$C$263:$C$508,BQ115)</f>
        <v>0</v>
      </c>
      <c r="BS115" s="216">
        <f>SUMIFS(Tab_Dados!$AI$263:$AI$508,Tab_Dados!$C$263:$C$508,BQ115)</f>
        <v>0</v>
      </c>
      <c r="BT115" s="209">
        <f>SUMIFS(Tab_Dados!$AY$263:$AY$508,Tab_Dados!$C$263:$C$508,BQ115)</f>
        <v>0</v>
      </c>
      <c r="BV115" s="207">
        <v>106</v>
      </c>
      <c r="BW115" s="208" t="s">
        <v>45</v>
      </c>
      <c r="BX115" s="216">
        <f>SUMIFS(Tab_Dados!$T$263:$T$508,Tab_Dados!$C$263:$C$508,BW115)</f>
        <v>0</v>
      </c>
      <c r="BY115" s="216">
        <f>SUMIFS(Tab_Dados!$AJ$263:$AJ$508,Tab_Dados!$C$263:$C$508,BW115)</f>
        <v>0</v>
      </c>
      <c r="BZ115" s="209">
        <f>SUMIFS(Tab_Dados!$AZ$263:$AZ$508,Tab_Dados!$C$263:$C$508,BW115)</f>
        <v>0</v>
      </c>
      <c r="CB115" s="207">
        <v>106</v>
      </c>
      <c r="CC115" s="208" t="s">
        <v>383</v>
      </c>
      <c r="CD115" s="208"/>
      <c r="CE115" s="208"/>
      <c r="CF115" s="209"/>
    </row>
    <row r="116" spans="1:84" x14ac:dyDescent="0.2">
      <c r="A116" s="214"/>
      <c r="B116" s="207">
        <v>107</v>
      </c>
      <c r="C116" s="208" t="s">
        <v>384</v>
      </c>
      <c r="D116" s="216">
        <f>SUMIFS(Tab_Dados!$E$263:$E$508,Tab_Dados!$C$263:$C$508,C116)</f>
        <v>0</v>
      </c>
      <c r="E116" s="216">
        <f>SUMIFS(Tab_Dados!$U$263:$U$508,Tab_Dados!$C$263:$C$508,C116)</f>
        <v>0</v>
      </c>
      <c r="F116" s="209">
        <f>SUMIFS(Tab_Dados!$AK$263:$AK$508,Tab_Dados!$C$263:$C$508,C116)</f>
        <v>0</v>
      </c>
      <c r="G116" s="203"/>
      <c r="H116" s="207">
        <v>107</v>
      </c>
      <c r="I116" s="208" t="s">
        <v>323</v>
      </c>
      <c r="J116" s="216">
        <f>SUMIFS(Tab_Dados!$F$263:$F$508,Tab_Dados!$C$263:$C$508,I116)</f>
        <v>6</v>
      </c>
      <c r="K116" s="216">
        <f>SUMIFS(Tab_Dados!$V$263:$V$508,Tab_Dados!$C$263:$C$508,I116)</f>
        <v>6</v>
      </c>
      <c r="L116" s="209">
        <f>SUMIFS(Tab_Dados!$AL$263:$AL$508,Tab_Dados!$C$263:$C$508,I116)</f>
        <v>72</v>
      </c>
      <c r="N116" s="207">
        <v>107</v>
      </c>
      <c r="O116" s="208" t="s">
        <v>361</v>
      </c>
      <c r="P116" s="216">
        <f>SUMIFS(Tab_Dados!$H$263:$H$508,Tab_Dados!$C$263:$C$508,O116)</f>
        <v>0</v>
      </c>
      <c r="Q116" s="216">
        <f>SUMIFS(Tab_Dados!$X$263:$X$508,Tab_Dados!$C$263:$C$508,O116)</f>
        <v>0</v>
      </c>
      <c r="R116" s="209">
        <f>SUMIFS(Tab_Dados!$AN$263:$AN$508,Tab_Dados!$C$263:$C$508,O116)</f>
        <v>0</v>
      </c>
      <c r="T116" s="207">
        <v>107</v>
      </c>
      <c r="U116" s="208" t="s">
        <v>361</v>
      </c>
      <c r="V116" s="216">
        <f>SUMIFS(Tab_Dados!$I$263:$I$508,Tab_Dados!$C$263:$C$508,U116)</f>
        <v>0</v>
      </c>
      <c r="W116" s="216">
        <f>SUMIFS(Tab_Dados!$Y$263:$Y$508,Tab_Dados!$C$263:$C$508,U116)</f>
        <v>0</v>
      </c>
      <c r="X116" s="209">
        <f>SUMIFS(Tab_Dados!$AO$263:$AO$508,Tab_Dados!$C$263:$C$508,U116)</f>
        <v>0</v>
      </c>
      <c r="Z116" s="207">
        <v>107</v>
      </c>
      <c r="AA116" s="208" t="s">
        <v>380</v>
      </c>
      <c r="AB116" s="216">
        <f>SUMIFS(Tab_Dados!$K$263:$K$508,Tab_Dados!$C$263:$C$508,AA116)</f>
        <v>0</v>
      </c>
      <c r="AC116" s="216">
        <f>SUMIFS(Tab_Dados!$AA$263:$AA$508,Tab_Dados!$C$263:$C$508,AA116)</f>
        <v>0</v>
      </c>
      <c r="AD116" s="209">
        <f>SUMIFS(Tab_Dados!$AQ$263:$AQ$508,Tab_Dados!$C$263:$C$508,AA116)</f>
        <v>0</v>
      </c>
      <c r="AF116" s="207">
        <v>107</v>
      </c>
      <c r="AG116" s="208" t="s">
        <v>343</v>
      </c>
      <c r="AH116" s="216">
        <f>SUMIFS(Tab_Dados!$L$263:$L$508,Tab_Dados!$C$263:$C$508,AG116)</f>
        <v>0</v>
      </c>
      <c r="AI116" s="216">
        <f>SUMIFS(Tab_Dados!$AB$263:$AB$508,Tab_Dados!$C$263:$C$508,AG116)</f>
        <v>0</v>
      </c>
      <c r="AJ116" s="209">
        <f>SUMIFS(Tab_Dados!$AR$263:$AR$508,Tab_Dados!$C$263:$C$508,AG116)</f>
        <v>0</v>
      </c>
      <c r="AL116" s="207">
        <v>107</v>
      </c>
      <c r="AM116" s="208" t="s">
        <v>45</v>
      </c>
      <c r="AN116" s="216">
        <f>SUMIFS(Tab_Dados!$M$263:$M$508,Tab_Dados!$C$263:$C$508,AM116)</f>
        <v>0</v>
      </c>
      <c r="AO116" s="216">
        <f>SUMIFS(Tab_Dados!$AC$263:$AC$508,Tab_Dados!$C$263:$C$508,AM116)</f>
        <v>0</v>
      </c>
      <c r="AP116" s="209">
        <f>SUMIFS(Tab_Dados!$AS$263:$AS$508,Tab_Dados!$C$263:$C$508,AM116)</f>
        <v>0</v>
      </c>
      <c r="AR116" s="207">
        <v>107</v>
      </c>
      <c r="AS116" s="208" t="s">
        <v>380</v>
      </c>
      <c r="AT116" s="216">
        <f>SUMIFS(Tab_Dados!$N$263:$N$508,Tab_Dados!$C$263:$C$508,AS116)</f>
        <v>0</v>
      </c>
      <c r="AU116" s="216">
        <f>SUMIFS(Tab_Dados!$AD$263:$AD$508,Tab_Dados!$C$263:$C$508,AS116)</f>
        <v>0</v>
      </c>
      <c r="AV116" s="209">
        <f>SUMIFS(Tab_Dados!$AT$263:$AT$508,Tab_Dados!$C$263:$C$508,AS116)</f>
        <v>0</v>
      </c>
      <c r="AX116" s="207">
        <v>107</v>
      </c>
      <c r="AY116" s="208" t="s">
        <v>381</v>
      </c>
      <c r="AZ116" s="216">
        <f>SUMIFS(Tab_Dados!$O$263:$O$508,Tab_Dados!$C$263:$C$508,AY116)</f>
        <v>0</v>
      </c>
      <c r="BA116" s="216">
        <f>SUMIFS(Tab_Dados!$AE$263:$AE$508,Tab_Dados!$C$263:$C$508,AY116)</f>
        <v>0</v>
      </c>
      <c r="BB116" s="209">
        <f>SUMIFS(Tab_Dados!$AU$263:$AU$508,Tab_Dados!$C$263:$C$508,AY116)</f>
        <v>0</v>
      </c>
      <c r="BD116" s="207">
        <v>107</v>
      </c>
      <c r="BE116" s="208" t="s">
        <v>379</v>
      </c>
      <c r="BF116" s="216">
        <f>SUMIFS(Tab_Dados!$P$263:$P$508,Tab_Dados!$C$263:$C$508,BE116)</f>
        <v>0</v>
      </c>
      <c r="BG116" s="216">
        <f>SUMIFS(Tab_Dados!$AF$263:$AF$508,Tab_Dados!$C$263:$C$508,BE116)</f>
        <v>0</v>
      </c>
      <c r="BH116" s="209">
        <f>SUMIFS(Tab_Dados!$AV$263:$AV$508,Tab_Dados!$C$263:$C$508,BE116)</f>
        <v>0</v>
      </c>
      <c r="BJ116" s="207">
        <v>107</v>
      </c>
      <c r="BK116" s="208" t="s">
        <v>374</v>
      </c>
      <c r="BL116" s="216">
        <f>SUMIFS(Tab_Dados!$R$263:$R$508,Tab_Dados!$C$263:$C$508,BK116)</f>
        <v>0</v>
      </c>
      <c r="BM116" s="216">
        <f>SUMIFS(Tab_Dados!$AH$263:$AH$508,Tab_Dados!$C$263:$C$508,BK116)</f>
        <v>0</v>
      </c>
      <c r="BN116" s="209">
        <f>SUMIFS(Tab_Dados!$AX$263:$AX$508,Tab_Dados!$C$263:$C$508,BK116)</f>
        <v>0</v>
      </c>
      <c r="BP116" s="207">
        <v>107</v>
      </c>
      <c r="BQ116" s="208" t="s">
        <v>366</v>
      </c>
      <c r="BR116" s="216">
        <f>SUMIFS(Tab_Dados!$S$263:$S$508,Tab_Dados!$C$263:$C$508,BQ116)</f>
        <v>0</v>
      </c>
      <c r="BS116" s="216">
        <f>SUMIFS(Tab_Dados!$AI$263:$AI$508,Tab_Dados!$C$263:$C$508,BQ116)</f>
        <v>0</v>
      </c>
      <c r="BT116" s="209">
        <f>SUMIFS(Tab_Dados!$AY$263:$AY$508,Tab_Dados!$C$263:$C$508,BQ116)</f>
        <v>0</v>
      </c>
      <c r="BV116" s="207">
        <v>107</v>
      </c>
      <c r="BW116" s="208" t="s">
        <v>376</v>
      </c>
      <c r="BX116" s="216">
        <f>SUMIFS(Tab_Dados!$T$263:$T$508,Tab_Dados!$C$263:$C$508,BW116)</f>
        <v>0</v>
      </c>
      <c r="BY116" s="216">
        <f>SUMIFS(Tab_Dados!$AJ$263:$AJ$508,Tab_Dados!$C$263:$C$508,BW116)</f>
        <v>0</v>
      </c>
      <c r="BZ116" s="209">
        <f>SUMIFS(Tab_Dados!$AZ$263:$AZ$508,Tab_Dados!$C$263:$C$508,BW116)</f>
        <v>0</v>
      </c>
      <c r="CB116" s="207">
        <v>107</v>
      </c>
      <c r="CC116" s="208" t="s">
        <v>384</v>
      </c>
      <c r="CD116" s="208"/>
      <c r="CE116" s="208"/>
      <c r="CF116" s="209"/>
    </row>
    <row r="117" spans="1:84" x14ac:dyDescent="0.2">
      <c r="A117" s="214"/>
      <c r="B117" s="207">
        <v>108</v>
      </c>
      <c r="C117" s="208" t="s">
        <v>385</v>
      </c>
      <c r="D117" s="216">
        <f>SUMIFS(Tab_Dados!$E$263:$E$508,Tab_Dados!$C$263:$C$508,C117)</f>
        <v>0</v>
      </c>
      <c r="E117" s="216">
        <f>SUMIFS(Tab_Dados!$U$263:$U$508,Tab_Dados!$C$263:$C$508,C117)</f>
        <v>0</v>
      </c>
      <c r="F117" s="209">
        <f>SUMIFS(Tab_Dados!$AK$263:$AK$508,Tab_Dados!$C$263:$C$508,C117)</f>
        <v>0</v>
      </c>
      <c r="G117" s="203"/>
      <c r="H117" s="207">
        <v>108</v>
      </c>
      <c r="I117" s="208" t="s">
        <v>332</v>
      </c>
      <c r="J117" s="216">
        <f>SUMIFS(Tab_Dados!$F$263:$F$508,Tab_Dados!$C$263:$C$508,I117)</f>
        <v>8</v>
      </c>
      <c r="K117" s="216">
        <f>SUMIFS(Tab_Dados!$V$263:$V$508,Tab_Dados!$C$263:$C$508,I117)</f>
        <v>8</v>
      </c>
      <c r="L117" s="209">
        <f>SUMIFS(Tab_Dados!$AL$263:$AL$508,Tab_Dados!$C$263:$C$508,I117)</f>
        <v>64</v>
      </c>
      <c r="N117" s="207">
        <v>108</v>
      </c>
      <c r="O117" s="208" t="s">
        <v>362</v>
      </c>
      <c r="P117" s="216">
        <f>SUMIFS(Tab_Dados!$H$263:$H$508,Tab_Dados!$C$263:$C$508,O117)</f>
        <v>0</v>
      </c>
      <c r="Q117" s="216">
        <f>SUMIFS(Tab_Dados!$X$263:$X$508,Tab_Dados!$C$263:$C$508,O117)</f>
        <v>0</v>
      </c>
      <c r="R117" s="209">
        <f>SUMIFS(Tab_Dados!$AN$263:$AN$508,Tab_Dados!$C$263:$C$508,O117)</f>
        <v>0</v>
      </c>
      <c r="T117" s="207">
        <v>108</v>
      </c>
      <c r="U117" s="208" t="s">
        <v>362</v>
      </c>
      <c r="V117" s="216">
        <f>SUMIFS(Tab_Dados!$I$263:$I$508,Tab_Dados!$C$263:$C$508,U117)</f>
        <v>0</v>
      </c>
      <c r="W117" s="216">
        <f>SUMIFS(Tab_Dados!$Y$263:$Y$508,Tab_Dados!$C$263:$C$508,U117)</f>
        <v>0</v>
      </c>
      <c r="X117" s="209">
        <f>SUMIFS(Tab_Dados!$AO$263:$AO$508,Tab_Dados!$C$263:$C$508,U117)</f>
        <v>0</v>
      </c>
      <c r="Z117" s="207">
        <v>108</v>
      </c>
      <c r="AA117" s="208" t="s">
        <v>381</v>
      </c>
      <c r="AB117" s="216">
        <f>SUMIFS(Tab_Dados!$K$263:$K$508,Tab_Dados!$C$263:$C$508,AA117)</f>
        <v>0</v>
      </c>
      <c r="AC117" s="216">
        <f>SUMIFS(Tab_Dados!$AA$263:$AA$508,Tab_Dados!$C$263:$C$508,AA117)</f>
        <v>0</v>
      </c>
      <c r="AD117" s="209">
        <f>SUMIFS(Tab_Dados!$AQ$263:$AQ$508,Tab_Dados!$C$263:$C$508,AA117)</f>
        <v>0</v>
      </c>
      <c r="AF117" s="207">
        <v>108</v>
      </c>
      <c r="AG117" s="208" t="s">
        <v>344</v>
      </c>
      <c r="AH117" s="216">
        <f>SUMIFS(Tab_Dados!$L$263:$L$508,Tab_Dados!$C$263:$C$508,AG117)</f>
        <v>0</v>
      </c>
      <c r="AI117" s="216">
        <f>SUMIFS(Tab_Dados!$AB$263:$AB$508,Tab_Dados!$C$263:$C$508,AG117)</f>
        <v>0</v>
      </c>
      <c r="AJ117" s="209">
        <f>SUMIFS(Tab_Dados!$AR$263:$AR$508,Tab_Dados!$C$263:$C$508,AG117)</f>
        <v>0</v>
      </c>
      <c r="AL117" s="207">
        <v>108</v>
      </c>
      <c r="AM117" s="208" t="s">
        <v>376</v>
      </c>
      <c r="AN117" s="216">
        <f>SUMIFS(Tab_Dados!$M$263:$M$508,Tab_Dados!$C$263:$C$508,AM117)</f>
        <v>0</v>
      </c>
      <c r="AO117" s="216">
        <f>SUMIFS(Tab_Dados!$AC$263:$AC$508,Tab_Dados!$C$263:$C$508,AM117)</f>
        <v>0</v>
      </c>
      <c r="AP117" s="209">
        <f>SUMIFS(Tab_Dados!$AS$263:$AS$508,Tab_Dados!$C$263:$C$508,AM117)</f>
        <v>0</v>
      </c>
      <c r="AR117" s="207">
        <v>108</v>
      </c>
      <c r="AS117" s="208" t="s">
        <v>381</v>
      </c>
      <c r="AT117" s="216">
        <f>SUMIFS(Tab_Dados!$N$263:$N$508,Tab_Dados!$C$263:$C$508,AS117)</f>
        <v>0</v>
      </c>
      <c r="AU117" s="216">
        <f>SUMIFS(Tab_Dados!$AD$263:$AD$508,Tab_Dados!$C$263:$C$508,AS117)</f>
        <v>0</v>
      </c>
      <c r="AV117" s="209">
        <f>SUMIFS(Tab_Dados!$AT$263:$AT$508,Tab_Dados!$C$263:$C$508,AS117)</f>
        <v>0</v>
      </c>
      <c r="AX117" s="207">
        <v>108</v>
      </c>
      <c r="AY117" s="208" t="s">
        <v>382</v>
      </c>
      <c r="AZ117" s="216">
        <f>SUMIFS(Tab_Dados!$O$263:$O$508,Tab_Dados!$C$263:$C$508,AY117)</f>
        <v>0</v>
      </c>
      <c r="BA117" s="216">
        <f>SUMIFS(Tab_Dados!$AE$263:$AE$508,Tab_Dados!$C$263:$C$508,AY117)</f>
        <v>0</v>
      </c>
      <c r="BB117" s="209">
        <f>SUMIFS(Tab_Dados!$AU$263:$AU$508,Tab_Dados!$C$263:$C$508,AY117)</f>
        <v>0</v>
      </c>
      <c r="BD117" s="207">
        <v>108</v>
      </c>
      <c r="BE117" s="208" t="s">
        <v>380</v>
      </c>
      <c r="BF117" s="216">
        <f>SUMIFS(Tab_Dados!$P$263:$P$508,Tab_Dados!$C$263:$C$508,BE117)</f>
        <v>0</v>
      </c>
      <c r="BG117" s="216">
        <f>SUMIFS(Tab_Dados!$AF$263:$AF$508,Tab_Dados!$C$263:$C$508,BE117)</f>
        <v>0</v>
      </c>
      <c r="BH117" s="209">
        <f>SUMIFS(Tab_Dados!$AV$263:$AV$508,Tab_Dados!$C$263:$C$508,BE117)</f>
        <v>0</v>
      </c>
      <c r="BJ117" s="207">
        <v>108</v>
      </c>
      <c r="BK117" s="208" t="s">
        <v>375</v>
      </c>
      <c r="BL117" s="216">
        <f>SUMIFS(Tab_Dados!$R$263:$R$508,Tab_Dados!$C$263:$C$508,BK117)</f>
        <v>0</v>
      </c>
      <c r="BM117" s="216">
        <f>SUMIFS(Tab_Dados!$AH$263:$AH$508,Tab_Dados!$C$263:$C$508,BK117)</f>
        <v>0</v>
      </c>
      <c r="BN117" s="209">
        <f>SUMIFS(Tab_Dados!$AX$263:$AX$508,Tab_Dados!$C$263:$C$508,BK117)</f>
        <v>0</v>
      </c>
      <c r="BP117" s="207">
        <v>108</v>
      </c>
      <c r="BQ117" s="208" t="s">
        <v>16</v>
      </c>
      <c r="BR117" s="216">
        <f>SUMIFS(Tab_Dados!$S$263:$S$508,Tab_Dados!$C$263:$C$508,BQ117)</f>
        <v>0</v>
      </c>
      <c r="BS117" s="216">
        <f>SUMIFS(Tab_Dados!$AI$263:$AI$508,Tab_Dados!$C$263:$C$508,BQ117)</f>
        <v>0</v>
      </c>
      <c r="BT117" s="209">
        <f>SUMIFS(Tab_Dados!$AY$263:$AY$508,Tab_Dados!$C$263:$C$508,BQ117)</f>
        <v>0</v>
      </c>
      <c r="BV117" s="207">
        <v>108</v>
      </c>
      <c r="BW117" s="208" t="s">
        <v>52</v>
      </c>
      <c r="BX117" s="216">
        <f>SUMIFS(Tab_Dados!$T$263:$T$508,Tab_Dados!$C$263:$C$508,BW117)</f>
        <v>0</v>
      </c>
      <c r="BY117" s="216">
        <f>SUMIFS(Tab_Dados!$AJ$263:$AJ$508,Tab_Dados!$C$263:$C$508,BW117)</f>
        <v>0</v>
      </c>
      <c r="BZ117" s="209">
        <f>SUMIFS(Tab_Dados!$AZ$263:$AZ$508,Tab_Dados!$C$263:$C$508,BW117)</f>
        <v>0</v>
      </c>
      <c r="CB117" s="207">
        <v>108</v>
      </c>
      <c r="CC117" s="208" t="s">
        <v>385</v>
      </c>
      <c r="CD117" s="208"/>
      <c r="CE117" s="208"/>
      <c r="CF117" s="209"/>
    </row>
    <row r="118" spans="1:84" x14ac:dyDescent="0.2">
      <c r="A118" s="214"/>
      <c r="B118" s="207">
        <v>109</v>
      </c>
      <c r="C118" s="208" t="s">
        <v>386</v>
      </c>
      <c r="D118" s="216">
        <f>SUMIFS(Tab_Dados!$E$263:$E$508,Tab_Dados!$C$263:$C$508,C118)</f>
        <v>0</v>
      </c>
      <c r="E118" s="216">
        <f>SUMIFS(Tab_Dados!$U$263:$U$508,Tab_Dados!$C$263:$C$508,C118)</f>
        <v>0</v>
      </c>
      <c r="F118" s="209">
        <f>SUMIFS(Tab_Dados!$AK$263:$AK$508,Tab_Dados!$C$263:$C$508,C118)</f>
        <v>0</v>
      </c>
      <c r="G118" s="203"/>
      <c r="H118" s="207">
        <v>109</v>
      </c>
      <c r="I118" s="208" t="s">
        <v>432</v>
      </c>
      <c r="J118" s="216">
        <f>SUMIFS(Tab_Dados!$F$263:$F$508,Tab_Dados!$C$263:$C$508,I118)</f>
        <v>7</v>
      </c>
      <c r="K118" s="216">
        <f>SUMIFS(Tab_Dados!$V$263:$V$508,Tab_Dados!$C$263:$C$508,I118)</f>
        <v>7</v>
      </c>
      <c r="L118" s="209">
        <f>SUMIFS(Tab_Dados!$AL$263:$AL$508,Tab_Dados!$C$263:$C$508,I118)</f>
        <v>63</v>
      </c>
      <c r="N118" s="207">
        <v>109</v>
      </c>
      <c r="O118" s="208" t="s">
        <v>363</v>
      </c>
      <c r="P118" s="216">
        <f>SUMIFS(Tab_Dados!$H$263:$H$508,Tab_Dados!$C$263:$C$508,O118)</f>
        <v>0</v>
      </c>
      <c r="Q118" s="216">
        <f>SUMIFS(Tab_Dados!$X$263:$X$508,Tab_Dados!$C$263:$C$508,O118)</f>
        <v>0</v>
      </c>
      <c r="R118" s="209">
        <f>SUMIFS(Tab_Dados!$AN$263:$AN$508,Tab_Dados!$C$263:$C$508,O118)</f>
        <v>0</v>
      </c>
      <c r="T118" s="207">
        <v>109</v>
      </c>
      <c r="U118" s="208" t="s">
        <v>363</v>
      </c>
      <c r="V118" s="216">
        <f>SUMIFS(Tab_Dados!$I$263:$I$508,Tab_Dados!$C$263:$C$508,U118)</f>
        <v>0</v>
      </c>
      <c r="W118" s="216">
        <f>SUMIFS(Tab_Dados!$Y$263:$Y$508,Tab_Dados!$C$263:$C$508,U118)</f>
        <v>0</v>
      </c>
      <c r="X118" s="209">
        <f>SUMIFS(Tab_Dados!$AO$263:$AO$508,Tab_Dados!$C$263:$C$508,U118)</f>
        <v>0</v>
      </c>
      <c r="Z118" s="207">
        <v>109</v>
      </c>
      <c r="AA118" s="208" t="s">
        <v>382</v>
      </c>
      <c r="AB118" s="216">
        <f>SUMIFS(Tab_Dados!$K$263:$K$508,Tab_Dados!$C$263:$C$508,AA118)</f>
        <v>0</v>
      </c>
      <c r="AC118" s="216">
        <f>SUMIFS(Tab_Dados!$AA$263:$AA$508,Tab_Dados!$C$263:$C$508,AA118)</f>
        <v>0</v>
      </c>
      <c r="AD118" s="209">
        <f>SUMIFS(Tab_Dados!$AQ$263:$AQ$508,Tab_Dados!$C$263:$C$508,AA118)</f>
        <v>0</v>
      </c>
      <c r="AF118" s="207">
        <v>109</v>
      </c>
      <c r="AG118" s="208" t="s">
        <v>14</v>
      </c>
      <c r="AH118" s="216">
        <f>SUMIFS(Tab_Dados!$L$263:$L$508,Tab_Dados!$C$263:$C$508,AG118)</f>
        <v>0</v>
      </c>
      <c r="AI118" s="216">
        <f>SUMIFS(Tab_Dados!$AB$263:$AB$508,Tab_Dados!$C$263:$C$508,AG118)</f>
        <v>0</v>
      </c>
      <c r="AJ118" s="209">
        <f>SUMIFS(Tab_Dados!$AR$263:$AR$508,Tab_Dados!$C$263:$C$508,AG118)</f>
        <v>0</v>
      </c>
      <c r="AL118" s="207">
        <v>109</v>
      </c>
      <c r="AM118" s="208" t="s">
        <v>52</v>
      </c>
      <c r="AN118" s="216">
        <f>SUMIFS(Tab_Dados!$M$263:$M$508,Tab_Dados!$C$263:$C$508,AM118)</f>
        <v>0</v>
      </c>
      <c r="AO118" s="216">
        <f>SUMIFS(Tab_Dados!$AC$263:$AC$508,Tab_Dados!$C$263:$C$508,AM118)</f>
        <v>0</v>
      </c>
      <c r="AP118" s="209">
        <f>SUMIFS(Tab_Dados!$AS$263:$AS$508,Tab_Dados!$C$263:$C$508,AM118)</f>
        <v>0</v>
      </c>
      <c r="AR118" s="207">
        <v>109</v>
      </c>
      <c r="AS118" s="208" t="s">
        <v>382</v>
      </c>
      <c r="AT118" s="216">
        <f>SUMIFS(Tab_Dados!$N$263:$N$508,Tab_Dados!$C$263:$C$508,AS118)</f>
        <v>0</v>
      </c>
      <c r="AU118" s="216">
        <f>SUMIFS(Tab_Dados!$AD$263:$AD$508,Tab_Dados!$C$263:$C$508,AS118)</f>
        <v>0</v>
      </c>
      <c r="AV118" s="209">
        <f>SUMIFS(Tab_Dados!$AT$263:$AT$508,Tab_Dados!$C$263:$C$508,AS118)</f>
        <v>0</v>
      </c>
      <c r="AX118" s="207">
        <v>109</v>
      </c>
      <c r="AY118" s="208" t="s">
        <v>383</v>
      </c>
      <c r="AZ118" s="216">
        <f>SUMIFS(Tab_Dados!$O$263:$O$508,Tab_Dados!$C$263:$C$508,AY118)</f>
        <v>0</v>
      </c>
      <c r="BA118" s="216">
        <f>SUMIFS(Tab_Dados!$AE$263:$AE$508,Tab_Dados!$C$263:$C$508,AY118)</f>
        <v>0</v>
      </c>
      <c r="BB118" s="209">
        <f>SUMIFS(Tab_Dados!$AU$263:$AU$508,Tab_Dados!$C$263:$C$508,AY118)</f>
        <v>0</v>
      </c>
      <c r="BD118" s="207">
        <v>109</v>
      </c>
      <c r="BE118" s="208" t="s">
        <v>381</v>
      </c>
      <c r="BF118" s="216">
        <f>SUMIFS(Tab_Dados!$P$263:$P$508,Tab_Dados!$C$263:$C$508,BE118)</f>
        <v>0</v>
      </c>
      <c r="BG118" s="216">
        <f>SUMIFS(Tab_Dados!$AF$263:$AF$508,Tab_Dados!$C$263:$C$508,BE118)</f>
        <v>0</v>
      </c>
      <c r="BH118" s="209">
        <f>SUMIFS(Tab_Dados!$AV$263:$AV$508,Tab_Dados!$C$263:$C$508,BE118)</f>
        <v>0</v>
      </c>
      <c r="BJ118" s="207">
        <v>109</v>
      </c>
      <c r="BK118" s="208" t="s">
        <v>45</v>
      </c>
      <c r="BL118" s="216">
        <f>SUMIFS(Tab_Dados!$R$263:$R$508,Tab_Dados!$C$263:$C$508,BK118)</f>
        <v>0</v>
      </c>
      <c r="BM118" s="216">
        <f>SUMIFS(Tab_Dados!$AH$263:$AH$508,Tab_Dados!$C$263:$C$508,BK118)</f>
        <v>0</v>
      </c>
      <c r="BN118" s="209">
        <f>SUMIFS(Tab_Dados!$AX$263:$AX$508,Tab_Dados!$C$263:$C$508,BK118)</f>
        <v>0</v>
      </c>
      <c r="BP118" s="207">
        <v>109</v>
      </c>
      <c r="BQ118" s="208" t="s">
        <v>368</v>
      </c>
      <c r="BR118" s="216">
        <f>SUMIFS(Tab_Dados!$S$263:$S$508,Tab_Dados!$C$263:$C$508,BQ118)</f>
        <v>0</v>
      </c>
      <c r="BS118" s="216">
        <f>SUMIFS(Tab_Dados!$AI$263:$AI$508,Tab_Dados!$C$263:$C$508,BQ118)</f>
        <v>0</v>
      </c>
      <c r="BT118" s="209">
        <f>SUMIFS(Tab_Dados!$AY$263:$AY$508,Tab_Dados!$C$263:$C$508,BQ118)</f>
        <v>0</v>
      </c>
      <c r="BV118" s="207">
        <v>109</v>
      </c>
      <c r="BW118" s="208" t="s">
        <v>377</v>
      </c>
      <c r="BX118" s="216">
        <f>SUMIFS(Tab_Dados!$T$263:$T$508,Tab_Dados!$C$263:$C$508,BW118)</f>
        <v>0</v>
      </c>
      <c r="BY118" s="216">
        <f>SUMIFS(Tab_Dados!$AJ$263:$AJ$508,Tab_Dados!$C$263:$C$508,BW118)</f>
        <v>0</v>
      </c>
      <c r="BZ118" s="209">
        <f>SUMIFS(Tab_Dados!$AZ$263:$AZ$508,Tab_Dados!$C$263:$C$508,BW118)</f>
        <v>0</v>
      </c>
      <c r="CB118" s="207">
        <v>109</v>
      </c>
      <c r="CC118" s="208" t="s">
        <v>386</v>
      </c>
      <c r="CD118" s="208"/>
      <c r="CE118" s="208"/>
      <c r="CF118" s="209"/>
    </row>
    <row r="119" spans="1:84" x14ac:dyDescent="0.2">
      <c r="A119" s="214"/>
      <c r="B119" s="207">
        <v>110</v>
      </c>
      <c r="C119" s="208" t="s">
        <v>53</v>
      </c>
      <c r="D119" s="216">
        <f>SUMIFS(Tab_Dados!$E$263:$E$508,Tab_Dados!$C$263:$C$508,C119)</f>
        <v>0</v>
      </c>
      <c r="E119" s="216">
        <f>SUMIFS(Tab_Dados!$U$263:$U$508,Tab_Dados!$C$263:$C$508,C119)</f>
        <v>0</v>
      </c>
      <c r="F119" s="209">
        <f>SUMIFS(Tab_Dados!$AK$263:$AK$508,Tab_Dados!$C$263:$C$508,C119)</f>
        <v>0</v>
      </c>
      <c r="G119" s="203"/>
      <c r="H119" s="207">
        <v>110</v>
      </c>
      <c r="I119" s="208" t="s">
        <v>370</v>
      </c>
      <c r="J119" s="216">
        <f>SUMIFS(Tab_Dados!$F$263:$F$508,Tab_Dados!$C$263:$C$508,I119)</f>
        <v>9</v>
      </c>
      <c r="K119" s="216">
        <f>SUMIFS(Tab_Dados!$V$263:$V$508,Tab_Dados!$C$263:$C$508,I119)</f>
        <v>9</v>
      </c>
      <c r="L119" s="209">
        <f>SUMIFS(Tab_Dados!$AL$263:$AL$508,Tab_Dados!$C$263:$C$508,I119)</f>
        <v>54</v>
      </c>
      <c r="N119" s="207">
        <v>110</v>
      </c>
      <c r="O119" s="208" t="s">
        <v>364</v>
      </c>
      <c r="P119" s="216">
        <f>SUMIFS(Tab_Dados!$H$263:$H$508,Tab_Dados!$C$263:$C$508,O119)</f>
        <v>0</v>
      </c>
      <c r="Q119" s="216">
        <f>SUMIFS(Tab_Dados!$X$263:$X$508,Tab_Dados!$C$263:$C$508,O119)</f>
        <v>0</v>
      </c>
      <c r="R119" s="209">
        <f>SUMIFS(Tab_Dados!$AN$263:$AN$508,Tab_Dados!$C$263:$C$508,O119)</f>
        <v>0</v>
      </c>
      <c r="T119" s="207">
        <v>110</v>
      </c>
      <c r="U119" s="208" t="s">
        <v>364</v>
      </c>
      <c r="V119" s="216">
        <f>SUMIFS(Tab_Dados!$I$263:$I$508,Tab_Dados!$C$263:$C$508,U119)</f>
        <v>0</v>
      </c>
      <c r="W119" s="216">
        <f>SUMIFS(Tab_Dados!$Y$263:$Y$508,Tab_Dados!$C$263:$C$508,U119)</f>
        <v>0</v>
      </c>
      <c r="X119" s="209">
        <f>SUMIFS(Tab_Dados!$AO$263:$AO$508,Tab_Dados!$C$263:$C$508,U119)</f>
        <v>0</v>
      </c>
      <c r="Z119" s="207">
        <v>110</v>
      </c>
      <c r="AA119" s="208" t="s">
        <v>383</v>
      </c>
      <c r="AB119" s="216">
        <f>SUMIFS(Tab_Dados!$K$263:$K$508,Tab_Dados!$C$263:$C$508,AA119)</f>
        <v>0</v>
      </c>
      <c r="AC119" s="216">
        <f>SUMIFS(Tab_Dados!$AA$263:$AA$508,Tab_Dados!$C$263:$C$508,AA119)</f>
        <v>0</v>
      </c>
      <c r="AD119" s="209">
        <f>SUMIFS(Tab_Dados!$AQ$263:$AQ$508,Tab_Dados!$C$263:$C$508,AA119)</f>
        <v>0</v>
      </c>
      <c r="AF119" s="207">
        <v>110</v>
      </c>
      <c r="AG119" s="208" t="s">
        <v>346</v>
      </c>
      <c r="AH119" s="216">
        <f>SUMIFS(Tab_Dados!$L$263:$L$508,Tab_Dados!$C$263:$C$508,AG119)</f>
        <v>0</v>
      </c>
      <c r="AI119" s="216">
        <f>SUMIFS(Tab_Dados!$AB$263:$AB$508,Tab_Dados!$C$263:$C$508,AG119)</f>
        <v>0</v>
      </c>
      <c r="AJ119" s="209">
        <f>SUMIFS(Tab_Dados!$AR$263:$AR$508,Tab_Dados!$C$263:$C$508,AG119)</f>
        <v>0</v>
      </c>
      <c r="AL119" s="207">
        <v>110</v>
      </c>
      <c r="AM119" s="208" t="s">
        <v>377</v>
      </c>
      <c r="AN119" s="216">
        <f>SUMIFS(Tab_Dados!$M$263:$M$508,Tab_Dados!$C$263:$C$508,AM119)</f>
        <v>0</v>
      </c>
      <c r="AO119" s="216">
        <f>SUMIFS(Tab_Dados!$AC$263:$AC$508,Tab_Dados!$C$263:$C$508,AM119)</f>
        <v>0</v>
      </c>
      <c r="AP119" s="209">
        <f>SUMIFS(Tab_Dados!$AS$263:$AS$508,Tab_Dados!$C$263:$C$508,AM119)</f>
        <v>0</v>
      </c>
      <c r="AR119" s="207">
        <v>110</v>
      </c>
      <c r="AS119" s="208" t="s">
        <v>383</v>
      </c>
      <c r="AT119" s="216">
        <f>SUMIFS(Tab_Dados!$N$263:$N$508,Tab_Dados!$C$263:$C$508,AS119)</f>
        <v>0</v>
      </c>
      <c r="AU119" s="216">
        <f>SUMIFS(Tab_Dados!$AD$263:$AD$508,Tab_Dados!$C$263:$C$508,AS119)</f>
        <v>0</v>
      </c>
      <c r="AV119" s="209">
        <f>SUMIFS(Tab_Dados!$AT$263:$AT$508,Tab_Dados!$C$263:$C$508,AS119)</f>
        <v>0</v>
      </c>
      <c r="AX119" s="207">
        <v>110</v>
      </c>
      <c r="AY119" s="208" t="s">
        <v>384</v>
      </c>
      <c r="AZ119" s="216">
        <f>SUMIFS(Tab_Dados!$O$263:$O$508,Tab_Dados!$C$263:$C$508,AY119)</f>
        <v>0</v>
      </c>
      <c r="BA119" s="216">
        <f>SUMIFS(Tab_Dados!$AE$263:$AE$508,Tab_Dados!$C$263:$C$508,AY119)</f>
        <v>0</v>
      </c>
      <c r="BB119" s="209">
        <f>SUMIFS(Tab_Dados!$AU$263:$AU$508,Tab_Dados!$C$263:$C$508,AY119)</f>
        <v>0</v>
      </c>
      <c r="BD119" s="207">
        <v>110</v>
      </c>
      <c r="BE119" s="208" t="s">
        <v>382</v>
      </c>
      <c r="BF119" s="216">
        <f>SUMIFS(Tab_Dados!$P$263:$P$508,Tab_Dados!$C$263:$C$508,BE119)</f>
        <v>0</v>
      </c>
      <c r="BG119" s="216">
        <f>SUMIFS(Tab_Dados!$AF$263:$AF$508,Tab_Dados!$C$263:$C$508,BE119)</f>
        <v>0</v>
      </c>
      <c r="BH119" s="209">
        <f>SUMIFS(Tab_Dados!$AV$263:$AV$508,Tab_Dados!$C$263:$C$508,BE119)</f>
        <v>0</v>
      </c>
      <c r="BJ119" s="207">
        <v>110</v>
      </c>
      <c r="BK119" s="208" t="s">
        <v>376</v>
      </c>
      <c r="BL119" s="216">
        <f>SUMIFS(Tab_Dados!$R$263:$R$508,Tab_Dados!$C$263:$C$508,BK119)</f>
        <v>0</v>
      </c>
      <c r="BM119" s="216">
        <f>SUMIFS(Tab_Dados!$AH$263:$AH$508,Tab_Dados!$C$263:$C$508,BK119)</f>
        <v>0</v>
      </c>
      <c r="BN119" s="209">
        <f>SUMIFS(Tab_Dados!$AX$263:$AX$508,Tab_Dados!$C$263:$C$508,BK119)</f>
        <v>0</v>
      </c>
      <c r="BP119" s="207">
        <v>110</v>
      </c>
      <c r="BQ119" s="208" t="s">
        <v>369</v>
      </c>
      <c r="BR119" s="216">
        <f>SUMIFS(Tab_Dados!$S$263:$S$508,Tab_Dados!$C$263:$C$508,BQ119)</f>
        <v>0</v>
      </c>
      <c r="BS119" s="216">
        <f>SUMIFS(Tab_Dados!$AI$263:$AI$508,Tab_Dados!$C$263:$C$508,BQ119)</f>
        <v>0</v>
      </c>
      <c r="BT119" s="209">
        <f>SUMIFS(Tab_Dados!$AY$263:$AY$508,Tab_Dados!$C$263:$C$508,BQ119)</f>
        <v>0</v>
      </c>
      <c r="BV119" s="207">
        <v>110</v>
      </c>
      <c r="BW119" s="208" t="s">
        <v>378</v>
      </c>
      <c r="BX119" s="216">
        <f>SUMIFS(Tab_Dados!$T$263:$T$508,Tab_Dados!$C$263:$C$508,BW119)</f>
        <v>0</v>
      </c>
      <c r="BY119" s="216">
        <f>SUMIFS(Tab_Dados!$AJ$263:$AJ$508,Tab_Dados!$C$263:$C$508,BW119)</f>
        <v>0</v>
      </c>
      <c r="BZ119" s="209">
        <f>SUMIFS(Tab_Dados!$AZ$263:$AZ$508,Tab_Dados!$C$263:$C$508,BW119)</f>
        <v>0</v>
      </c>
      <c r="CB119" s="207">
        <v>110</v>
      </c>
      <c r="CC119" s="208" t="s">
        <v>53</v>
      </c>
      <c r="CD119" s="208"/>
      <c r="CE119" s="208"/>
      <c r="CF119" s="209"/>
    </row>
    <row r="120" spans="1:84" x14ac:dyDescent="0.2">
      <c r="A120" s="214"/>
      <c r="B120" s="207">
        <v>111</v>
      </c>
      <c r="C120" s="208" t="s">
        <v>387</v>
      </c>
      <c r="D120" s="216">
        <f>SUMIFS(Tab_Dados!$E$263:$E$508,Tab_Dados!$C$263:$C$508,C120)</f>
        <v>0</v>
      </c>
      <c r="E120" s="216">
        <f>SUMIFS(Tab_Dados!$U$263:$U$508,Tab_Dados!$C$263:$C$508,C120)</f>
        <v>0</v>
      </c>
      <c r="F120" s="209">
        <f>SUMIFS(Tab_Dados!$AK$263:$AK$508,Tab_Dados!$C$263:$C$508,C120)</f>
        <v>0</v>
      </c>
      <c r="G120" s="203"/>
      <c r="H120" s="207">
        <v>111</v>
      </c>
      <c r="I120" s="208" t="s">
        <v>318</v>
      </c>
      <c r="J120" s="216">
        <f>SUMIFS(Tab_Dados!$F$263:$F$508,Tab_Dados!$C$263:$C$508,I120)</f>
        <v>5</v>
      </c>
      <c r="K120" s="216">
        <f>SUMIFS(Tab_Dados!$V$263:$V$508,Tab_Dados!$C$263:$C$508,I120)</f>
        <v>5</v>
      </c>
      <c r="L120" s="209">
        <f>SUMIFS(Tab_Dados!$AL$263:$AL$508,Tab_Dados!$C$263:$C$508,I120)</f>
        <v>50</v>
      </c>
      <c r="N120" s="207">
        <v>111</v>
      </c>
      <c r="O120" s="208" t="s">
        <v>365</v>
      </c>
      <c r="P120" s="216">
        <f>SUMIFS(Tab_Dados!$H$263:$H$508,Tab_Dados!$C$263:$C$508,O120)</f>
        <v>0</v>
      </c>
      <c r="Q120" s="216">
        <f>SUMIFS(Tab_Dados!$X$263:$X$508,Tab_Dados!$C$263:$C$508,O120)</f>
        <v>0</v>
      </c>
      <c r="R120" s="209">
        <f>SUMIFS(Tab_Dados!$AN$263:$AN$508,Tab_Dados!$C$263:$C$508,O120)</f>
        <v>0</v>
      </c>
      <c r="T120" s="207">
        <v>111</v>
      </c>
      <c r="U120" s="208" t="s">
        <v>365</v>
      </c>
      <c r="V120" s="216">
        <f>SUMIFS(Tab_Dados!$I$263:$I$508,Tab_Dados!$C$263:$C$508,U120)</f>
        <v>0</v>
      </c>
      <c r="W120" s="216">
        <f>SUMIFS(Tab_Dados!$Y$263:$Y$508,Tab_Dados!$C$263:$C$508,U120)</f>
        <v>0</v>
      </c>
      <c r="X120" s="209">
        <f>SUMIFS(Tab_Dados!$AO$263:$AO$508,Tab_Dados!$C$263:$C$508,U120)</f>
        <v>0</v>
      </c>
      <c r="Z120" s="207">
        <v>111</v>
      </c>
      <c r="AA120" s="208" t="s">
        <v>384</v>
      </c>
      <c r="AB120" s="216">
        <f>SUMIFS(Tab_Dados!$K$263:$K$508,Tab_Dados!$C$263:$C$508,AA120)</f>
        <v>0</v>
      </c>
      <c r="AC120" s="216">
        <f>SUMIFS(Tab_Dados!$AA$263:$AA$508,Tab_Dados!$C$263:$C$508,AA120)</f>
        <v>0</v>
      </c>
      <c r="AD120" s="209">
        <f>SUMIFS(Tab_Dados!$AQ$263:$AQ$508,Tab_Dados!$C$263:$C$508,AA120)</f>
        <v>0</v>
      </c>
      <c r="AF120" s="207">
        <v>111</v>
      </c>
      <c r="AG120" s="208" t="s">
        <v>347</v>
      </c>
      <c r="AH120" s="216">
        <f>SUMIFS(Tab_Dados!$L$263:$L$508,Tab_Dados!$C$263:$C$508,AG120)</f>
        <v>0</v>
      </c>
      <c r="AI120" s="216">
        <f>SUMIFS(Tab_Dados!$AB$263:$AB$508,Tab_Dados!$C$263:$C$508,AG120)</f>
        <v>0</v>
      </c>
      <c r="AJ120" s="209">
        <f>SUMIFS(Tab_Dados!$AR$263:$AR$508,Tab_Dados!$C$263:$C$508,AG120)</f>
        <v>0</v>
      </c>
      <c r="AL120" s="207">
        <v>111</v>
      </c>
      <c r="AM120" s="208" t="s">
        <v>378</v>
      </c>
      <c r="AN120" s="216">
        <f>SUMIFS(Tab_Dados!$M$263:$M$508,Tab_Dados!$C$263:$C$508,AM120)</f>
        <v>0</v>
      </c>
      <c r="AO120" s="216">
        <f>SUMIFS(Tab_Dados!$AC$263:$AC$508,Tab_Dados!$C$263:$C$508,AM120)</f>
        <v>0</v>
      </c>
      <c r="AP120" s="209">
        <f>SUMIFS(Tab_Dados!$AS$263:$AS$508,Tab_Dados!$C$263:$C$508,AM120)</f>
        <v>0</v>
      </c>
      <c r="AR120" s="207">
        <v>111</v>
      </c>
      <c r="AS120" s="208" t="s">
        <v>384</v>
      </c>
      <c r="AT120" s="216">
        <f>SUMIFS(Tab_Dados!$N$263:$N$508,Tab_Dados!$C$263:$C$508,AS120)</f>
        <v>0</v>
      </c>
      <c r="AU120" s="216">
        <f>SUMIFS(Tab_Dados!$AD$263:$AD$508,Tab_Dados!$C$263:$C$508,AS120)</f>
        <v>0</v>
      </c>
      <c r="AV120" s="209">
        <f>SUMIFS(Tab_Dados!$AT$263:$AT$508,Tab_Dados!$C$263:$C$508,AS120)</f>
        <v>0</v>
      </c>
      <c r="AX120" s="207">
        <v>111</v>
      </c>
      <c r="AY120" s="208" t="s">
        <v>385</v>
      </c>
      <c r="AZ120" s="216">
        <f>SUMIFS(Tab_Dados!$O$263:$O$508,Tab_Dados!$C$263:$C$508,AY120)</f>
        <v>0</v>
      </c>
      <c r="BA120" s="216">
        <f>SUMIFS(Tab_Dados!$AE$263:$AE$508,Tab_Dados!$C$263:$C$508,AY120)</f>
        <v>0</v>
      </c>
      <c r="BB120" s="209">
        <f>SUMIFS(Tab_Dados!$AU$263:$AU$508,Tab_Dados!$C$263:$C$508,AY120)</f>
        <v>0</v>
      </c>
      <c r="BD120" s="207">
        <v>111</v>
      </c>
      <c r="BE120" s="208" t="s">
        <v>383</v>
      </c>
      <c r="BF120" s="216">
        <f>SUMIFS(Tab_Dados!$P$263:$P$508,Tab_Dados!$C$263:$C$508,BE120)</f>
        <v>0</v>
      </c>
      <c r="BG120" s="216">
        <f>SUMIFS(Tab_Dados!$AF$263:$AF$508,Tab_Dados!$C$263:$C$508,BE120)</f>
        <v>0</v>
      </c>
      <c r="BH120" s="209">
        <f>SUMIFS(Tab_Dados!$AV$263:$AV$508,Tab_Dados!$C$263:$C$508,BE120)</f>
        <v>0</v>
      </c>
      <c r="BJ120" s="207">
        <v>111</v>
      </c>
      <c r="BK120" s="208" t="s">
        <v>52</v>
      </c>
      <c r="BL120" s="216">
        <f>SUMIFS(Tab_Dados!$R$263:$R$508,Tab_Dados!$C$263:$C$508,BK120)</f>
        <v>0</v>
      </c>
      <c r="BM120" s="216">
        <f>SUMIFS(Tab_Dados!$AH$263:$AH$508,Tab_Dados!$C$263:$C$508,BK120)</f>
        <v>0</v>
      </c>
      <c r="BN120" s="209">
        <f>SUMIFS(Tab_Dados!$AX$263:$AX$508,Tab_Dados!$C$263:$C$508,BK120)</f>
        <v>0</v>
      </c>
      <c r="BP120" s="207">
        <v>111</v>
      </c>
      <c r="BQ120" s="208" t="s">
        <v>372</v>
      </c>
      <c r="BR120" s="216">
        <f>SUMIFS(Tab_Dados!$S$263:$S$508,Tab_Dados!$C$263:$C$508,BQ120)</f>
        <v>0</v>
      </c>
      <c r="BS120" s="216">
        <f>SUMIFS(Tab_Dados!$AI$263:$AI$508,Tab_Dados!$C$263:$C$508,BQ120)</f>
        <v>0</v>
      </c>
      <c r="BT120" s="209">
        <f>SUMIFS(Tab_Dados!$AY$263:$AY$508,Tab_Dados!$C$263:$C$508,BQ120)</f>
        <v>0</v>
      </c>
      <c r="BV120" s="207">
        <v>111</v>
      </c>
      <c r="BW120" s="208" t="s">
        <v>379</v>
      </c>
      <c r="BX120" s="216">
        <f>SUMIFS(Tab_Dados!$T$263:$T$508,Tab_Dados!$C$263:$C$508,BW120)</f>
        <v>0</v>
      </c>
      <c r="BY120" s="216">
        <f>SUMIFS(Tab_Dados!$AJ$263:$AJ$508,Tab_Dados!$C$263:$C$508,BW120)</f>
        <v>0</v>
      </c>
      <c r="BZ120" s="209">
        <f>SUMIFS(Tab_Dados!$AZ$263:$AZ$508,Tab_Dados!$C$263:$C$508,BW120)</f>
        <v>0</v>
      </c>
      <c r="CB120" s="207">
        <v>111</v>
      </c>
      <c r="CC120" s="208" t="s">
        <v>387</v>
      </c>
      <c r="CD120" s="208"/>
      <c r="CE120" s="208"/>
      <c r="CF120" s="209"/>
    </row>
    <row r="121" spans="1:84" x14ac:dyDescent="0.2">
      <c r="A121" s="214"/>
      <c r="B121" s="207">
        <v>112</v>
      </c>
      <c r="C121" s="208" t="s">
        <v>388</v>
      </c>
      <c r="D121" s="216">
        <f>SUMIFS(Tab_Dados!$E$263:$E$508,Tab_Dados!$C$263:$C$508,C121)</f>
        <v>0</v>
      </c>
      <c r="E121" s="216">
        <f>SUMIFS(Tab_Dados!$U$263:$U$508,Tab_Dados!$C$263:$C$508,C121)</f>
        <v>0</v>
      </c>
      <c r="F121" s="209">
        <f>SUMIFS(Tab_Dados!$AK$263:$AK$508,Tab_Dados!$C$263:$C$508,C121)</f>
        <v>0</v>
      </c>
      <c r="G121" s="203"/>
      <c r="H121" s="207">
        <v>112</v>
      </c>
      <c r="I121" s="208" t="s">
        <v>383</v>
      </c>
      <c r="J121" s="216">
        <f>SUMIFS(Tab_Dados!$F$263:$F$508,Tab_Dados!$C$263:$C$508,I121)</f>
        <v>5</v>
      </c>
      <c r="K121" s="216">
        <f>SUMIFS(Tab_Dados!$V$263:$V$508,Tab_Dados!$C$263:$C$508,I121)</f>
        <v>5</v>
      </c>
      <c r="L121" s="209">
        <f>SUMIFS(Tab_Dados!$AL$263:$AL$508,Tab_Dados!$C$263:$C$508,I121)</f>
        <v>45</v>
      </c>
      <c r="N121" s="207">
        <v>112</v>
      </c>
      <c r="O121" s="208" t="s">
        <v>366</v>
      </c>
      <c r="P121" s="216">
        <f>SUMIFS(Tab_Dados!$H$263:$H$508,Tab_Dados!$C$263:$C$508,O121)</f>
        <v>0</v>
      </c>
      <c r="Q121" s="216">
        <f>SUMIFS(Tab_Dados!$X$263:$X$508,Tab_Dados!$C$263:$C$508,O121)</f>
        <v>0</v>
      </c>
      <c r="R121" s="209">
        <f>SUMIFS(Tab_Dados!$AN$263:$AN$508,Tab_Dados!$C$263:$C$508,O121)</f>
        <v>0</v>
      </c>
      <c r="T121" s="207">
        <v>112</v>
      </c>
      <c r="U121" s="208" t="s">
        <v>16</v>
      </c>
      <c r="V121" s="216">
        <f>SUMIFS(Tab_Dados!$I$263:$I$508,Tab_Dados!$C$263:$C$508,U121)</f>
        <v>0</v>
      </c>
      <c r="W121" s="216">
        <f>SUMIFS(Tab_Dados!$Y$263:$Y$508,Tab_Dados!$C$263:$C$508,U121)</f>
        <v>0</v>
      </c>
      <c r="X121" s="209">
        <f>SUMIFS(Tab_Dados!$AO$263:$AO$508,Tab_Dados!$C$263:$C$508,U121)</f>
        <v>0</v>
      </c>
      <c r="Z121" s="207">
        <v>112</v>
      </c>
      <c r="AA121" s="208" t="s">
        <v>385</v>
      </c>
      <c r="AB121" s="216">
        <f>SUMIFS(Tab_Dados!$K$263:$K$508,Tab_Dados!$C$263:$C$508,AA121)</f>
        <v>0</v>
      </c>
      <c r="AC121" s="216">
        <f>SUMIFS(Tab_Dados!$AA$263:$AA$508,Tab_Dados!$C$263:$C$508,AA121)</f>
        <v>0</v>
      </c>
      <c r="AD121" s="209">
        <f>SUMIFS(Tab_Dados!$AQ$263:$AQ$508,Tab_Dados!$C$263:$C$508,AA121)</f>
        <v>0</v>
      </c>
      <c r="AF121" s="207">
        <v>112</v>
      </c>
      <c r="AG121" s="208" t="s">
        <v>348</v>
      </c>
      <c r="AH121" s="216">
        <f>SUMIFS(Tab_Dados!$L$263:$L$508,Tab_Dados!$C$263:$C$508,AG121)</f>
        <v>0</v>
      </c>
      <c r="AI121" s="216">
        <f>SUMIFS(Tab_Dados!$AB$263:$AB$508,Tab_Dados!$C$263:$C$508,AG121)</f>
        <v>0</v>
      </c>
      <c r="AJ121" s="209">
        <f>SUMIFS(Tab_Dados!$AR$263:$AR$508,Tab_Dados!$C$263:$C$508,AG121)</f>
        <v>0</v>
      </c>
      <c r="AL121" s="207">
        <v>112</v>
      </c>
      <c r="AM121" s="208" t="s">
        <v>379</v>
      </c>
      <c r="AN121" s="216">
        <f>SUMIFS(Tab_Dados!$M$263:$M$508,Tab_Dados!$C$263:$C$508,AM121)</f>
        <v>0</v>
      </c>
      <c r="AO121" s="216">
        <f>SUMIFS(Tab_Dados!$AC$263:$AC$508,Tab_Dados!$C$263:$C$508,AM121)</f>
        <v>0</v>
      </c>
      <c r="AP121" s="209">
        <f>SUMIFS(Tab_Dados!$AS$263:$AS$508,Tab_Dados!$C$263:$C$508,AM121)</f>
        <v>0</v>
      </c>
      <c r="AR121" s="207">
        <v>112</v>
      </c>
      <c r="AS121" s="208" t="s">
        <v>385</v>
      </c>
      <c r="AT121" s="216">
        <f>SUMIFS(Tab_Dados!$N$263:$N$508,Tab_Dados!$C$263:$C$508,AS121)</f>
        <v>0</v>
      </c>
      <c r="AU121" s="216">
        <f>SUMIFS(Tab_Dados!$AD$263:$AD$508,Tab_Dados!$C$263:$C$508,AS121)</f>
        <v>0</v>
      </c>
      <c r="AV121" s="209">
        <f>SUMIFS(Tab_Dados!$AT$263:$AT$508,Tab_Dados!$C$263:$C$508,AS121)</f>
        <v>0</v>
      </c>
      <c r="AX121" s="207">
        <v>112</v>
      </c>
      <c r="AY121" s="208" t="s">
        <v>386</v>
      </c>
      <c r="AZ121" s="216">
        <f>SUMIFS(Tab_Dados!$O$263:$O$508,Tab_Dados!$C$263:$C$508,AY121)</f>
        <v>0</v>
      </c>
      <c r="BA121" s="216">
        <f>SUMIFS(Tab_Dados!$AE$263:$AE$508,Tab_Dados!$C$263:$C$508,AY121)</f>
        <v>0</v>
      </c>
      <c r="BB121" s="209">
        <f>SUMIFS(Tab_Dados!$AU$263:$AU$508,Tab_Dados!$C$263:$C$508,AY121)</f>
        <v>0</v>
      </c>
      <c r="BD121" s="207">
        <v>112</v>
      </c>
      <c r="BE121" s="208" t="s">
        <v>384</v>
      </c>
      <c r="BF121" s="216">
        <f>SUMIFS(Tab_Dados!$P$263:$P$508,Tab_Dados!$C$263:$C$508,BE121)</f>
        <v>0</v>
      </c>
      <c r="BG121" s="216">
        <f>SUMIFS(Tab_Dados!$AF$263:$AF$508,Tab_Dados!$C$263:$C$508,BE121)</f>
        <v>0</v>
      </c>
      <c r="BH121" s="209">
        <f>SUMIFS(Tab_Dados!$AV$263:$AV$508,Tab_Dados!$C$263:$C$508,BE121)</f>
        <v>0</v>
      </c>
      <c r="BJ121" s="207">
        <v>112</v>
      </c>
      <c r="BK121" s="208" t="s">
        <v>377</v>
      </c>
      <c r="BL121" s="216">
        <f>SUMIFS(Tab_Dados!$R$263:$R$508,Tab_Dados!$C$263:$C$508,BK121)</f>
        <v>0</v>
      </c>
      <c r="BM121" s="216">
        <f>SUMIFS(Tab_Dados!$AH$263:$AH$508,Tab_Dados!$C$263:$C$508,BK121)</f>
        <v>0</v>
      </c>
      <c r="BN121" s="209">
        <f>SUMIFS(Tab_Dados!$AX$263:$AX$508,Tab_Dados!$C$263:$C$508,BK121)</f>
        <v>0</v>
      </c>
      <c r="BP121" s="207">
        <v>112</v>
      </c>
      <c r="BQ121" s="208" t="s">
        <v>373</v>
      </c>
      <c r="BR121" s="216">
        <f>SUMIFS(Tab_Dados!$S$263:$S$508,Tab_Dados!$C$263:$C$508,BQ121)</f>
        <v>0</v>
      </c>
      <c r="BS121" s="216">
        <f>SUMIFS(Tab_Dados!$AI$263:$AI$508,Tab_Dados!$C$263:$C$508,BQ121)</f>
        <v>0</v>
      </c>
      <c r="BT121" s="209">
        <f>SUMIFS(Tab_Dados!$AY$263:$AY$508,Tab_Dados!$C$263:$C$508,BQ121)</f>
        <v>0</v>
      </c>
      <c r="BV121" s="207">
        <v>112</v>
      </c>
      <c r="BW121" s="208" t="s">
        <v>380</v>
      </c>
      <c r="BX121" s="216">
        <f>SUMIFS(Tab_Dados!$T$263:$T$508,Tab_Dados!$C$263:$C$508,BW121)</f>
        <v>0</v>
      </c>
      <c r="BY121" s="216">
        <f>SUMIFS(Tab_Dados!$AJ$263:$AJ$508,Tab_Dados!$C$263:$C$508,BW121)</f>
        <v>0</v>
      </c>
      <c r="BZ121" s="209">
        <f>SUMIFS(Tab_Dados!$AZ$263:$AZ$508,Tab_Dados!$C$263:$C$508,BW121)</f>
        <v>0</v>
      </c>
      <c r="CB121" s="207">
        <v>112</v>
      </c>
      <c r="CC121" s="208" t="s">
        <v>388</v>
      </c>
      <c r="CD121" s="208"/>
      <c r="CE121" s="208"/>
      <c r="CF121" s="209"/>
    </row>
    <row r="122" spans="1:84" x14ac:dyDescent="0.2">
      <c r="A122" s="214"/>
      <c r="B122" s="207">
        <v>113</v>
      </c>
      <c r="C122" s="208" t="s">
        <v>389</v>
      </c>
      <c r="D122" s="216">
        <f>SUMIFS(Tab_Dados!$E$263:$E$508,Tab_Dados!$C$263:$C$508,C122)</f>
        <v>0</v>
      </c>
      <c r="E122" s="216">
        <f>SUMIFS(Tab_Dados!$U$263:$U$508,Tab_Dados!$C$263:$C$508,C122)</f>
        <v>0</v>
      </c>
      <c r="F122" s="209">
        <f>SUMIFS(Tab_Dados!$AK$263:$AK$508,Tab_Dados!$C$263:$C$508,C122)</f>
        <v>0</v>
      </c>
      <c r="G122" s="203"/>
      <c r="H122" s="207">
        <v>113</v>
      </c>
      <c r="I122" s="208" t="s">
        <v>475</v>
      </c>
      <c r="J122" s="216">
        <f>SUMIFS(Tab_Dados!$F$263:$F$508,Tab_Dados!$C$263:$C$508,I122)</f>
        <v>5</v>
      </c>
      <c r="K122" s="216">
        <f>SUMIFS(Tab_Dados!$V$263:$V$508,Tab_Dados!$C$263:$C$508,I122)</f>
        <v>5</v>
      </c>
      <c r="L122" s="209">
        <f>SUMIFS(Tab_Dados!$AL$263:$AL$508,Tab_Dados!$C$263:$C$508,I122)</f>
        <v>45</v>
      </c>
      <c r="N122" s="207">
        <v>113</v>
      </c>
      <c r="O122" s="208" t="s">
        <v>16</v>
      </c>
      <c r="P122" s="216">
        <f>SUMIFS(Tab_Dados!$H$263:$H$508,Tab_Dados!$C$263:$C$508,O122)</f>
        <v>0</v>
      </c>
      <c r="Q122" s="216">
        <f>SUMIFS(Tab_Dados!$X$263:$X$508,Tab_Dados!$C$263:$C$508,O122)</f>
        <v>0</v>
      </c>
      <c r="R122" s="209">
        <f>SUMIFS(Tab_Dados!$AN$263:$AN$508,Tab_Dados!$C$263:$C$508,O122)</f>
        <v>0</v>
      </c>
      <c r="T122" s="207">
        <v>113</v>
      </c>
      <c r="U122" s="208" t="s">
        <v>368</v>
      </c>
      <c r="V122" s="216">
        <f>SUMIFS(Tab_Dados!$I$263:$I$508,Tab_Dados!$C$263:$C$508,U122)</f>
        <v>0</v>
      </c>
      <c r="W122" s="216">
        <f>SUMIFS(Tab_Dados!$Y$263:$Y$508,Tab_Dados!$C$263:$C$508,U122)</f>
        <v>0</v>
      </c>
      <c r="X122" s="209">
        <f>SUMIFS(Tab_Dados!$AO$263:$AO$508,Tab_Dados!$C$263:$C$508,U122)</f>
        <v>0</v>
      </c>
      <c r="Z122" s="207">
        <v>113</v>
      </c>
      <c r="AA122" s="208" t="s">
        <v>386</v>
      </c>
      <c r="AB122" s="216">
        <f>SUMIFS(Tab_Dados!$K$263:$K$508,Tab_Dados!$C$263:$C$508,AA122)</f>
        <v>0</v>
      </c>
      <c r="AC122" s="216">
        <f>SUMIFS(Tab_Dados!$AA$263:$AA$508,Tab_Dados!$C$263:$C$508,AA122)</f>
        <v>0</v>
      </c>
      <c r="AD122" s="209">
        <f>SUMIFS(Tab_Dados!$AQ$263:$AQ$508,Tab_Dados!$C$263:$C$508,AA122)</f>
        <v>0</v>
      </c>
      <c r="AF122" s="207">
        <v>113</v>
      </c>
      <c r="AG122" s="208" t="s">
        <v>349</v>
      </c>
      <c r="AH122" s="216">
        <f>SUMIFS(Tab_Dados!$L$263:$L$508,Tab_Dados!$C$263:$C$508,AG122)</f>
        <v>0</v>
      </c>
      <c r="AI122" s="216">
        <f>SUMIFS(Tab_Dados!$AB$263:$AB$508,Tab_Dados!$C$263:$C$508,AG122)</f>
        <v>0</v>
      </c>
      <c r="AJ122" s="209">
        <f>SUMIFS(Tab_Dados!$AR$263:$AR$508,Tab_Dados!$C$263:$C$508,AG122)</f>
        <v>0</v>
      </c>
      <c r="AL122" s="207">
        <v>113</v>
      </c>
      <c r="AM122" s="208" t="s">
        <v>380</v>
      </c>
      <c r="AN122" s="216">
        <f>SUMIFS(Tab_Dados!$M$263:$M$508,Tab_Dados!$C$263:$C$508,AM122)</f>
        <v>0</v>
      </c>
      <c r="AO122" s="216">
        <f>SUMIFS(Tab_Dados!$AC$263:$AC$508,Tab_Dados!$C$263:$C$508,AM122)</f>
        <v>0</v>
      </c>
      <c r="AP122" s="209">
        <f>SUMIFS(Tab_Dados!$AS$263:$AS$508,Tab_Dados!$C$263:$C$508,AM122)</f>
        <v>0</v>
      </c>
      <c r="AR122" s="207">
        <v>113</v>
      </c>
      <c r="AS122" s="208" t="s">
        <v>53</v>
      </c>
      <c r="AT122" s="216">
        <f>SUMIFS(Tab_Dados!$N$263:$N$508,Tab_Dados!$C$263:$C$508,AS122)</f>
        <v>0</v>
      </c>
      <c r="AU122" s="216">
        <f>SUMIFS(Tab_Dados!$AD$263:$AD$508,Tab_Dados!$C$263:$C$508,AS122)</f>
        <v>0</v>
      </c>
      <c r="AV122" s="209">
        <f>SUMIFS(Tab_Dados!$AT$263:$AT$508,Tab_Dados!$C$263:$C$508,AS122)</f>
        <v>0</v>
      </c>
      <c r="AX122" s="207">
        <v>113</v>
      </c>
      <c r="AY122" s="208" t="s">
        <v>53</v>
      </c>
      <c r="AZ122" s="216">
        <f>SUMIFS(Tab_Dados!$O$263:$O$508,Tab_Dados!$C$263:$C$508,AY122)</f>
        <v>0</v>
      </c>
      <c r="BA122" s="216">
        <f>SUMIFS(Tab_Dados!$AE$263:$AE$508,Tab_Dados!$C$263:$C$508,AY122)</f>
        <v>0</v>
      </c>
      <c r="BB122" s="209">
        <f>SUMIFS(Tab_Dados!$AU$263:$AU$508,Tab_Dados!$C$263:$C$508,AY122)</f>
        <v>0</v>
      </c>
      <c r="BD122" s="207">
        <v>113</v>
      </c>
      <c r="BE122" s="208" t="s">
        <v>385</v>
      </c>
      <c r="BF122" s="216">
        <f>SUMIFS(Tab_Dados!$P$263:$P$508,Tab_Dados!$C$263:$C$508,BE122)</f>
        <v>0</v>
      </c>
      <c r="BG122" s="216">
        <f>SUMIFS(Tab_Dados!$AF$263:$AF$508,Tab_Dados!$C$263:$C$508,BE122)</f>
        <v>0</v>
      </c>
      <c r="BH122" s="209">
        <f>SUMIFS(Tab_Dados!$AV$263:$AV$508,Tab_Dados!$C$263:$C$508,BE122)</f>
        <v>0</v>
      </c>
      <c r="BJ122" s="207">
        <v>113</v>
      </c>
      <c r="BK122" s="208" t="s">
        <v>378</v>
      </c>
      <c r="BL122" s="216">
        <f>SUMIFS(Tab_Dados!$R$263:$R$508,Tab_Dados!$C$263:$C$508,BK122)</f>
        <v>0</v>
      </c>
      <c r="BM122" s="216">
        <f>SUMIFS(Tab_Dados!$AH$263:$AH$508,Tab_Dados!$C$263:$C$508,BK122)</f>
        <v>0</v>
      </c>
      <c r="BN122" s="209">
        <f>SUMIFS(Tab_Dados!$AX$263:$AX$508,Tab_Dados!$C$263:$C$508,BK122)</f>
        <v>0</v>
      </c>
      <c r="BP122" s="207">
        <v>113</v>
      </c>
      <c r="BQ122" s="208" t="s">
        <v>45</v>
      </c>
      <c r="BR122" s="216">
        <f>SUMIFS(Tab_Dados!$S$263:$S$508,Tab_Dados!$C$263:$C$508,BQ122)</f>
        <v>0</v>
      </c>
      <c r="BS122" s="216">
        <f>SUMIFS(Tab_Dados!$AI$263:$AI$508,Tab_Dados!$C$263:$C$508,BQ122)</f>
        <v>0</v>
      </c>
      <c r="BT122" s="209">
        <f>SUMIFS(Tab_Dados!$AY$263:$AY$508,Tab_Dados!$C$263:$C$508,BQ122)</f>
        <v>0</v>
      </c>
      <c r="BV122" s="207">
        <v>113</v>
      </c>
      <c r="BW122" s="208" t="s">
        <v>381</v>
      </c>
      <c r="BX122" s="216">
        <f>SUMIFS(Tab_Dados!$T$263:$T$508,Tab_Dados!$C$263:$C$508,BW122)</f>
        <v>0</v>
      </c>
      <c r="BY122" s="216">
        <f>SUMIFS(Tab_Dados!$AJ$263:$AJ$508,Tab_Dados!$C$263:$C$508,BW122)</f>
        <v>0</v>
      </c>
      <c r="BZ122" s="209">
        <f>SUMIFS(Tab_Dados!$AZ$263:$AZ$508,Tab_Dados!$C$263:$C$508,BW122)</f>
        <v>0</v>
      </c>
      <c r="CB122" s="207">
        <v>113</v>
      </c>
      <c r="CC122" s="208" t="s">
        <v>389</v>
      </c>
      <c r="CD122" s="208"/>
      <c r="CE122" s="208"/>
      <c r="CF122" s="209"/>
    </row>
    <row r="123" spans="1:84" x14ac:dyDescent="0.2">
      <c r="A123" s="214"/>
      <c r="B123" s="207">
        <v>114</v>
      </c>
      <c r="C123" s="208" t="s">
        <v>390</v>
      </c>
      <c r="D123" s="216">
        <f>SUMIFS(Tab_Dados!$E$263:$E$508,Tab_Dados!$C$263:$C$508,C123)</f>
        <v>0</v>
      </c>
      <c r="E123" s="216">
        <f>SUMIFS(Tab_Dados!$U$263:$U$508,Tab_Dados!$C$263:$C$508,C123)</f>
        <v>0</v>
      </c>
      <c r="F123" s="209">
        <f>SUMIFS(Tab_Dados!$AK$263:$AK$508,Tab_Dados!$C$263:$C$508,C123)</f>
        <v>0</v>
      </c>
      <c r="G123" s="203"/>
      <c r="H123" s="207">
        <v>114</v>
      </c>
      <c r="I123" s="208" t="s">
        <v>307</v>
      </c>
      <c r="J123" s="216">
        <f>SUMIFS(Tab_Dados!$F$263:$F$508,Tab_Dados!$C$263:$C$508,I123)</f>
        <v>5</v>
      </c>
      <c r="K123" s="216">
        <f>SUMIFS(Tab_Dados!$V$263:$V$508,Tab_Dados!$C$263:$C$508,I123)</f>
        <v>5</v>
      </c>
      <c r="L123" s="209">
        <f>SUMIFS(Tab_Dados!$AL$263:$AL$508,Tab_Dados!$C$263:$C$508,I123)</f>
        <v>40</v>
      </c>
      <c r="N123" s="207">
        <v>114</v>
      </c>
      <c r="O123" s="208" t="s">
        <v>368</v>
      </c>
      <c r="P123" s="216">
        <f>SUMIFS(Tab_Dados!$H$263:$H$508,Tab_Dados!$C$263:$C$508,O123)</f>
        <v>0</v>
      </c>
      <c r="Q123" s="216">
        <f>SUMIFS(Tab_Dados!$X$263:$X$508,Tab_Dados!$C$263:$C$508,O123)</f>
        <v>0</v>
      </c>
      <c r="R123" s="209">
        <f>SUMIFS(Tab_Dados!$AN$263:$AN$508,Tab_Dados!$C$263:$C$508,O123)</f>
        <v>0</v>
      </c>
      <c r="T123" s="207">
        <v>114</v>
      </c>
      <c r="U123" s="208" t="s">
        <v>369</v>
      </c>
      <c r="V123" s="216">
        <f>SUMIFS(Tab_Dados!$I$263:$I$508,Tab_Dados!$C$263:$C$508,U123)</f>
        <v>0</v>
      </c>
      <c r="W123" s="216">
        <f>SUMIFS(Tab_Dados!$Y$263:$Y$508,Tab_Dados!$C$263:$C$508,U123)</f>
        <v>0</v>
      </c>
      <c r="X123" s="209">
        <f>SUMIFS(Tab_Dados!$AO$263:$AO$508,Tab_Dados!$C$263:$C$508,U123)</f>
        <v>0</v>
      </c>
      <c r="Z123" s="207">
        <v>114</v>
      </c>
      <c r="AA123" s="208" t="s">
        <v>53</v>
      </c>
      <c r="AB123" s="216">
        <f>SUMIFS(Tab_Dados!$K$263:$K$508,Tab_Dados!$C$263:$C$508,AA123)</f>
        <v>0</v>
      </c>
      <c r="AC123" s="216">
        <f>SUMIFS(Tab_Dados!$AA$263:$AA$508,Tab_Dados!$C$263:$C$508,AA123)</f>
        <v>0</v>
      </c>
      <c r="AD123" s="209">
        <f>SUMIFS(Tab_Dados!$AQ$263:$AQ$508,Tab_Dados!$C$263:$C$508,AA123)</f>
        <v>0</v>
      </c>
      <c r="AF123" s="207">
        <v>114</v>
      </c>
      <c r="AG123" s="208" t="s">
        <v>350</v>
      </c>
      <c r="AH123" s="216">
        <f>SUMIFS(Tab_Dados!$L$263:$L$508,Tab_Dados!$C$263:$C$508,AG123)</f>
        <v>0</v>
      </c>
      <c r="AI123" s="216">
        <f>SUMIFS(Tab_Dados!$AB$263:$AB$508,Tab_Dados!$C$263:$C$508,AG123)</f>
        <v>0</v>
      </c>
      <c r="AJ123" s="209">
        <f>SUMIFS(Tab_Dados!$AR$263:$AR$508,Tab_Dados!$C$263:$C$508,AG123)</f>
        <v>0</v>
      </c>
      <c r="AL123" s="207">
        <v>114</v>
      </c>
      <c r="AM123" s="208" t="s">
        <v>381</v>
      </c>
      <c r="AN123" s="216">
        <f>SUMIFS(Tab_Dados!$M$263:$M$508,Tab_Dados!$C$263:$C$508,AM123)</f>
        <v>0</v>
      </c>
      <c r="AO123" s="216">
        <f>SUMIFS(Tab_Dados!$AC$263:$AC$508,Tab_Dados!$C$263:$C$508,AM123)</f>
        <v>0</v>
      </c>
      <c r="AP123" s="209">
        <f>SUMIFS(Tab_Dados!$AS$263:$AS$508,Tab_Dados!$C$263:$C$508,AM123)</f>
        <v>0</v>
      </c>
      <c r="AR123" s="207">
        <v>114</v>
      </c>
      <c r="AS123" s="208" t="s">
        <v>387</v>
      </c>
      <c r="AT123" s="216">
        <f>SUMIFS(Tab_Dados!$N$263:$N$508,Tab_Dados!$C$263:$C$508,AS123)</f>
        <v>0</v>
      </c>
      <c r="AU123" s="216">
        <f>SUMIFS(Tab_Dados!$AD$263:$AD$508,Tab_Dados!$C$263:$C$508,AS123)</f>
        <v>0</v>
      </c>
      <c r="AV123" s="209">
        <f>SUMIFS(Tab_Dados!$AT$263:$AT$508,Tab_Dados!$C$263:$C$508,AS123)</f>
        <v>0</v>
      </c>
      <c r="AX123" s="207">
        <v>114</v>
      </c>
      <c r="AY123" s="208" t="s">
        <v>387</v>
      </c>
      <c r="AZ123" s="216">
        <f>SUMIFS(Tab_Dados!$O$263:$O$508,Tab_Dados!$C$263:$C$508,AY123)</f>
        <v>0</v>
      </c>
      <c r="BA123" s="216">
        <f>SUMIFS(Tab_Dados!$AE$263:$AE$508,Tab_Dados!$C$263:$C$508,AY123)</f>
        <v>0</v>
      </c>
      <c r="BB123" s="209">
        <f>SUMIFS(Tab_Dados!$AU$263:$AU$508,Tab_Dados!$C$263:$C$508,AY123)</f>
        <v>0</v>
      </c>
      <c r="BD123" s="207">
        <v>114</v>
      </c>
      <c r="BE123" s="208" t="s">
        <v>386</v>
      </c>
      <c r="BF123" s="216">
        <f>SUMIFS(Tab_Dados!$P$263:$P$508,Tab_Dados!$C$263:$C$508,BE123)</f>
        <v>0</v>
      </c>
      <c r="BG123" s="216">
        <f>SUMIFS(Tab_Dados!$AF$263:$AF$508,Tab_Dados!$C$263:$C$508,BE123)</f>
        <v>0</v>
      </c>
      <c r="BH123" s="209">
        <f>SUMIFS(Tab_Dados!$AV$263:$AV$508,Tab_Dados!$C$263:$C$508,BE123)</f>
        <v>0</v>
      </c>
      <c r="BJ123" s="207">
        <v>114</v>
      </c>
      <c r="BK123" s="208" t="s">
        <v>379</v>
      </c>
      <c r="BL123" s="216">
        <f>SUMIFS(Tab_Dados!$R$263:$R$508,Tab_Dados!$C$263:$C$508,BK123)</f>
        <v>0</v>
      </c>
      <c r="BM123" s="216">
        <f>SUMIFS(Tab_Dados!$AH$263:$AH$508,Tab_Dados!$C$263:$C$508,BK123)</f>
        <v>0</v>
      </c>
      <c r="BN123" s="209">
        <f>SUMIFS(Tab_Dados!$AX$263:$AX$508,Tab_Dados!$C$263:$C$508,BK123)</f>
        <v>0</v>
      </c>
      <c r="BP123" s="207">
        <v>114</v>
      </c>
      <c r="BQ123" s="208" t="s">
        <v>376</v>
      </c>
      <c r="BR123" s="216">
        <f>SUMIFS(Tab_Dados!$S$263:$S$508,Tab_Dados!$C$263:$C$508,BQ123)</f>
        <v>0</v>
      </c>
      <c r="BS123" s="216">
        <f>SUMIFS(Tab_Dados!$AI$263:$AI$508,Tab_Dados!$C$263:$C$508,BQ123)</f>
        <v>0</v>
      </c>
      <c r="BT123" s="209">
        <f>SUMIFS(Tab_Dados!$AY$263:$AY$508,Tab_Dados!$C$263:$C$508,BQ123)</f>
        <v>0</v>
      </c>
      <c r="BV123" s="207">
        <v>114</v>
      </c>
      <c r="BW123" s="208" t="s">
        <v>382</v>
      </c>
      <c r="BX123" s="216">
        <f>SUMIFS(Tab_Dados!$T$263:$T$508,Tab_Dados!$C$263:$C$508,BW123)</f>
        <v>0</v>
      </c>
      <c r="BY123" s="216">
        <f>SUMIFS(Tab_Dados!$AJ$263:$AJ$508,Tab_Dados!$C$263:$C$508,BW123)</f>
        <v>0</v>
      </c>
      <c r="BZ123" s="209">
        <f>SUMIFS(Tab_Dados!$AZ$263:$AZ$508,Tab_Dados!$C$263:$C$508,BW123)</f>
        <v>0</v>
      </c>
      <c r="CB123" s="207">
        <v>114</v>
      </c>
      <c r="CC123" s="208" t="s">
        <v>390</v>
      </c>
      <c r="CD123" s="208"/>
      <c r="CE123" s="208"/>
      <c r="CF123" s="209"/>
    </row>
    <row r="124" spans="1:84" x14ac:dyDescent="0.2">
      <c r="A124" s="214"/>
      <c r="B124" s="207">
        <v>115</v>
      </c>
      <c r="C124" s="208" t="s">
        <v>18</v>
      </c>
      <c r="D124" s="216">
        <f>SUMIFS(Tab_Dados!$E$263:$E$508,Tab_Dados!$C$263:$C$508,C124)</f>
        <v>0</v>
      </c>
      <c r="E124" s="216">
        <f>SUMIFS(Tab_Dados!$U$263:$U$508,Tab_Dados!$C$263:$C$508,C124)</f>
        <v>0</v>
      </c>
      <c r="F124" s="209">
        <f>SUMIFS(Tab_Dados!$AK$263:$AK$508,Tab_Dados!$C$263:$C$508,C124)</f>
        <v>0</v>
      </c>
      <c r="G124" s="203"/>
      <c r="H124" s="207">
        <v>115</v>
      </c>
      <c r="I124" s="208" t="s">
        <v>488</v>
      </c>
      <c r="J124" s="216">
        <f>SUMIFS(Tab_Dados!$F$263:$F$508,Tab_Dados!$C$263:$C$508,I124)</f>
        <v>20</v>
      </c>
      <c r="K124" s="216">
        <f>SUMIFS(Tab_Dados!$V$263:$V$508,Tab_Dados!$C$263:$C$508,I124)</f>
        <v>20</v>
      </c>
      <c r="L124" s="209">
        <f>SUMIFS(Tab_Dados!$AL$263:$AL$508,Tab_Dados!$C$263:$C$508,I124)</f>
        <v>37</v>
      </c>
      <c r="N124" s="207">
        <v>115</v>
      </c>
      <c r="O124" s="208" t="s">
        <v>369</v>
      </c>
      <c r="P124" s="216">
        <f>SUMIFS(Tab_Dados!$H$263:$H$508,Tab_Dados!$C$263:$C$508,O124)</f>
        <v>0</v>
      </c>
      <c r="Q124" s="216">
        <f>SUMIFS(Tab_Dados!$X$263:$X$508,Tab_Dados!$C$263:$C$508,O124)</f>
        <v>0</v>
      </c>
      <c r="R124" s="209">
        <f>SUMIFS(Tab_Dados!$AN$263:$AN$508,Tab_Dados!$C$263:$C$508,O124)</f>
        <v>0</v>
      </c>
      <c r="T124" s="207">
        <v>115</v>
      </c>
      <c r="U124" s="208" t="s">
        <v>371</v>
      </c>
      <c r="V124" s="216">
        <f>SUMIFS(Tab_Dados!$I$263:$I$508,Tab_Dados!$C$263:$C$508,U124)</f>
        <v>0</v>
      </c>
      <c r="W124" s="216">
        <f>SUMIFS(Tab_Dados!$Y$263:$Y$508,Tab_Dados!$C$263:$C$508,U124)</f>
        <v>0</v>
      </c>
      <c r="X124" s="209">
        <f>SUMIFS(Tab_Dados!$AO$263:$AO$508,Tab_Dados!$C$263:$C$508,U124)</f>
        <v>0</v>
      </c>
      <c r="Z124" s="207">
        <v>115</v>
      </c>
      <c r="AA124" s="208" t="s">
        <v>387</v>
      </c>
      <c r="AB124" s="216">
        <f>SUMIFS(Tab_Dados!$K$263:$K$508,Tab_Dados!$C$263:$C$508,AA124)</f>
        <v>0</v>
      </c>
      <c r="AC124" s="216">
        <f>SUMIFS(Tab_Dados!$AA$263:$AA$508,Tab_Dados!$C$263:$C$508,AA124)</f>
        <v>0</v>
      </c>
      <c r="AD124" s="209">
        <f>SUMIFS(Tab_Dados!$AQ$263:$AQ$508,Tab_Dados!$C$263:$C$508,AA124)</f>
        <v>0</v>
      </c>
      <c r="AF124" s="207">
        <v>115</v>
      </c>
      <c r="AG124" s="208" t="s">
        <v>351</v>
      </c>
      <c r="AH124" s="216">
        <f>SUMIFS(Tab_Dados!$L$263:$L$508,Tab_Dados!$C$263:$C$508,AG124)</f>
        <v>0</v>
      </c>
      <c r="AI124" s="216">
        <f>SUMIFS(Tab_Dados!$AB$263:$AB$508,Tab_Dados!$C$263:$C$508,AG124)</f>
        <v>0</v>
      </c>
      <c r="AJ124" s="209">
        <f>SUMIFS(Tab_Dados!$AR$263:$AR$508,Tab_Dados!$C$263:$C$508,AG124)</f>
        <v>0</v>
      </c>
      <c r="AL124" s="207">
        <v>115</v>
      </c>
      <c r="AM124" s="208" t="s">
        <v>382</v>
      </c>
      <c r="AN124" s="216">
        <f>SUMIFS(Tab_Dados!$M$263:$M$508,Tab_Dados!$C$263:$C$508,AM124)</f>
        <v>0</v>
      </c>
      <c r="AO124" s="216">
        <f>SUMIFS(Tab_Dados!$AC$263:$AC$508,Tab_Dados!$C$263:$C$508,AM124)</f>
        <v>0</v>
      </c>
      <c r="AP124" s="209">
        <f>SUMIFS(Tab_Dados!$AS$263:$AS$508,Tab_Dados!$C$263:$C$508,AM124)</f>
        <v>0</v>
      </c>
      <c r="AR124" s="207">
        <v>115</v>
      </c>
      <c r="AS124" s="208" t="s">
        <v>388</v>
      </c>
      <c r="AT124" s="216">
        <f>SUMIFS(Tab_Dados!$N$263:$N$508,Tab_Dados!$C$263:$C$508,AS124)</f>
        <v>0</v>
      </c>
      <c r="AU124" s="216">
        <f>SUMIFS(Tab_Dados!$AD$263:$AD$508,Tab_Dados!$C$263:$C$508,AS124)</f>
        <v>0</v>
      </c>
      <c r="AV124" s="209">
        <f>SUMIFS(Tab_Dados!$AT$263:$AT$508,Tab_Dados!$C$263:$C$508,AS124)</f>
        <v>0</v>
      </c>
      <c r="AX124" s="207">
        <v>115</v>
      </c>
      <c r="AY124" s="208" t="s">
        <v>388</v>
      </c>
      <c r="AZ124" s="216">
        <f>SUMIFS(Tab_Dados!$O$263:$O$508,Tab_Dados!$C$263:$C$508,AY124)</f>
        <v>0</v>
      </c>
      <c r="BA124" s="216">
        <f>SUMIFS(Tab_Dados!$AE$263:$AE$508,Tab_Dados!$C$263:$C$508,AY124)</f>
        <v>0</v>
      </c>
      <c r="BB124" s="209">
        <f>SUMIFS(Tab_Dados!$AU$263:$AU$508,Tab_Dados!$C$263:$C$508,AY124)</f>
        <v>0</v>
      </c>
      <c r="BD124" s="207">
        <v>115</v>
      </c>
      <c r="BE124" s="208" t="s">
        <v>53</v>
      </c>
      <c r="BF124" s="216">
        <f>SUMIFS(Tab_Dados!$P$263:$P$508,Tab_Dados!$C$263:$C$508,BE124)</f>
        <v>0</v>
      </c>
      <c r="BG124" s="216">
        <f>SUMIFS(Tab_Dados!$AF$263:$AF$508,Tab_Dados!$C$263:$C$508,BE124)</f>
        <v>0</v>
      </c>
      <c r="BH124" s="209">
        <f>SUMIFS(Tab_Dados!$AV$263:$AV$508,Tab_Dados!$C$263:$C$508,BE124)</f>
        <v>0</v>
      </c>
      <c r="BJ124" s="207">
        <v>115</v>
      </c>
      <c r="BK124" s="208" t="s">
        <v>380</v>
      </c>
      <c r="BL124" s="216">
        <f>SUMIFS(Tab_Dados!$R$263:$R$508,Tab_Dados!$C$263:$C$508,BK124)</f>
        <v>0</v>
      </c>
      <c r="BM124" s="216">
        <f>SUMIFS(Tab_Dados!$AH$263:$AH$508,Tab_Dados!$C$263:$C$508,BK124)</f>
        <v>0</v>
      </c>
      <c r="BN124" s="209">
        <f>SUMIFS(Tab_Dados!$AX$263:$AX$508,Tab_Dados!$C$263:$C$508,BK124)</f>
        <v>0</v>
      </c>
      <c r="BP124" s="207">
        <v>115</v>
      </c>
      <c r="BQ124" s="208" t="s">
        <v>52</v>
      </c>
      <c r="BR124" s="216">
        <f>SUMIFS(Tab_Dados!$S$263:$S$508,Tab_Dados!$C$263:$C$508,BQ124)</f>
        <v>0</v>
      </c>
      <c r="BS124" s="216">
        <f>SUMIFS(Tab_Dados!$AI$263:$AI$508,Tab_Dados!$C$263:$C$508,BQ124)</f>
        <v>0</v>
      </c>
      <c r="BT124" s="209">
        <f>SUMIFS(Tab_Dados!$AY$263:$AY$508,Tab_Dados!$C$263:$C$508,BQ124)</f>
        <v>0</v>
      </c>
      <c r="BV124" s="207">
        <v>115</v>
      </c>
      <c r="BW124" s="208" t="s">
        <v>383</v>
      </c>
      <c r="BX124" s="216">
        <f>SUMIFS(Tab_Dados!$T$263:$T$508,Tab_Dados!$C$263:$C$508,BW124)</f>
        <v>0</v>
      </c>
      <c r="BY124" s="216">
        <f>SUMIFS(Tab_Dados!$AJ$263:$AJ$508,Tab_Dados!$C$263:$C$508,BW124)</f>
        <v>0</v>
      </c>
      <c r="BZ124" s="209">
        <f>SUMIFS(Tab_Dados!$AZ$263:$AZ$508,Tab_Dados!$C$263:$C$508,BW124)</f>
        <v>0</v>
      </c>
      <c r="CB124" s="207">
        <v>115</v>
      </c>
      <c r="CC124" s="208" t="s">
        <v>18</v>
      </c>
      <c r="CD124" s="208"/>
      <c r="CE124" s="208"/>
      <c r="CF124" s="209"/>
    </row>
    <row r="125" spans="1:84" x14ac:dyDescent="0.2">
      <c r="A125" s="214"/>
      <c r="B125" s="207">
        <v>116</v>
      </c>
      <c r="C125" s="208" t="s">
        <v>391</v>
      </c>
      <c r="D125" s="216">
        <f>SUMIFS(Tab_Dados!$E$263:$E$508,Tab_Dados!$C$263:$C$508,C125)</f>
        <v>0</v>
      </c>
      <c r="E125" s="216">
        <f>SUMIFS(Tab_Dados!$U$263:$U$508,Tab_Dados!$C$263:$C$508,C125)</f>
        <v>0</v>
      </c>
      <c r="F125" s="209">
        <f>SUMIFS(Tab_Dados!$AK$263:$AK$508,Tab_Dados!$C$263:$C$508,C125)</f>
        <v>0</v>
      </c>
      <c r="G125" s="203"/>
      <c r="H125" s="207">
        <v>116</v>
      </c>
      <c r="I125" s="208" t="s">
        <v>356</v>
      </c>
      <c r="J125" s="216">
        <f>SUMIFS(Tab_Dados!$F$263:$F$508,Tab_Dados!$C$263:$C$508,I125)</f>
        <v>6</v>
      </c>
      <c r="K125" s="216">
        <f>SUMIFS(Tab_Dados!$V$263:$V$508,Tab_Dados!$C$263:$C$508,I125)</f>
        <v>6</v>
      </c>
      <c r="L125" s="209">
        <f>SUMIFS(Tab_Dados!$AL$263:$AL$508,Tab_Dados!$C$263:$C$508,I125)</f>
        <v>36</v>
      </c>
      <c r="N125" s="207">
        <v>116</v>
      </c>
      <c r="O125" s="208" t="s">
        <v>371</v>
      </c>
      <c r="P125" s="216">
        <f>SUMIFS(Tab_Dados!$H$263:$H$508,Tab_Dados!$C$263:$C$508,O125)</f>
        <v>0</v>
      </c>
      <c r="Q125" s="216">
        <f>SUMIFS(Tab_Dados!$X$263:$X$508,Tab_Dados!$C$263:$C$508,O125)</f>
        <v>0</v>
      </c>
      <c r="R125" s="209">
        <f>SUMIFS(Tab_Dados!$AN$263:$AN$508,Tab_Dados!$C$263:$C$508,O125)</f>
        <v>0</v>
      </c>
      <c r="T125" s="207">
        <v>116</v>
      </c>
      <c r="U125" s="208" t="s">
        <v>372</v>
      </c>
      <c r="V125" s="216">
        <f>SUMIFS(Tab_Dados!$I$263:$I$508,Tab_Dados!$C$263:$C$508,U125)</f>
        <v>0</v>
      </c>
      <c r="W125" s="216">
        <f>SUMIFS(Tab_Dados!$Y$263:$Y$508,Tab_Dados!$C$263:$C$508,U125)</f>
        <v>0</v>
      </c>
      <c r="X125" s="209">
        <f>SUMIFS(Tab_Dados!$AO$263:$AO$508,Tab_Dados!$C$263:$C$508,U125)</f>
        <v>0</v>
      </c>
      <c r="Z125" s="207">
        <v>116</v>
      </c>
      <c r="AA125" s="208" t="s">
        <v>388</v>
      </c>
      <c r="AB125" s="216">
        <f>SUMIFS(Tab_Dados!$K$263:$K$508,Tab_Dados!$C$263:$C$508,AA125)</f>
        <v>0</v>
      </c>
      <c r="AC125" s="216">
        <f>SUMIFS(Tab_Dados!$AA$263:$AA$508,Tab_Dados!$C$263:$C$508,AA125)</f>
        <v>0</v>
      </c>
      <c r="AD125" s="209">
        <f>SUMIFS(Tab_Dados!$AQ$263:$AQ$508,Tab_Dados!$C$263:$C$508,AA125)</f>
        <v>0</v>
      </c>
      <c r="AF125" s="207">
        <v>116</v>
      </c>
      <c r="AG125" s="208" t="s">
        <v>19</v>
      </c>
      <c r="AH125" s="216">
        <f>SUMIFS(Tab_Dados!$L$263:$L$508,Tab_Dados!$C$263:$C$508,AG125)</f>
        <v>0</v>
      </c>
      <c r="AI125" s="216">
        <f>SUMIFS(Tab_Dados!$AB$263:$AB$508,Tab_Dados!$C$263:$C$508,AG125)</f>
        <v>0</v>
      </c>
      <c r="AJ125" s="209">
        <f>SUMIFS(Tab_Dados!$AR$263:$AR$508,Tab_Dados!$C$263:$C$508,AG125)</f>
        <v>0</v>
      </c>
      <c r="AL125" s="207">
        <v>116</v>
      </c>
      <c r="AM125" s="208" t="s">
        <v>383</v>
      </c>
      <c r="AN125" s="216">
        <f>SUMIFS(Tab_Dados!$M$263:$M$508,Tab_Dados!$C$263:$C$508,AM125)</f>
        <v>0</v>
      </c>
      <c r="AO125" s="216">
        <f>SUMIFS(Tab_Dados!$AC$263:$AC$508,Tab_Dados!$C$263:$C$508,AM125)</f>
        <v>0</v>
      </c>
      <c r="AP125" s="209">
        <f>SUMIFS(Tab_Dados!$AS$263:$AS$508,Tab_Dados!$C$263:$C$508,AM125)</f>
        <v>0</v>
      </c>
      <c r="AR125" s="207">
        <v>116</v>
      </c>
      <c r="AS125" s="208" t="s">
        <v>389</v>
      </c>
      <c r="AT125" s="216">
        <f>SUMIFS(Tab_Dados!$N$263:$N$508,Tab_Dados!$C$263:$C$508,AS125)</f>
        <v>0</v>
      </c>
      <c r="AU125" s="216">
        <f>SUMIFS(Tab_Dados!$AD$263:$AD$508,Tab_Dados!$C$263:$C$508,AS125)</f>
        <v>0</v>
      </c>
      <c r="AV125" s="209">
        <f>SUMIFS(Tab_Dados!$AT$263:$AT$508,Tab_Dados!$C$263:$C$508,AS125)</f>
        <v>0</v>
      </c>
      <c r="AX125" s="207">
        <v>116</v>
      </c>
      <c r="AY125" s="208" t="s">
        <v>389</v>
      </c>
      <c r="AZ125" s="216">
        <f>SUMIFS(Tab_Dados!$O$263:$O$508,Tab_Dados!$C$263:$C$508,AY125)</f>
        <v>0</v>
      </c>
      <c r="BA125" s="216">
        <f>SUMIFS(Tab_Dados!$AE$263:$AE$508,Tab_Dados!$C$263:$C$508,AY125)</f>
        <v>0</v>
      </c>
      <c r="BB125" s="209">
        <f>SUMIFS(Tab_Dados!$AU$263:$AU$508,Tab_Dados!$C$263:$C$508,AY125)</f>
        <v>0</v>
      </c>
      <c r="BD125" s="207">
        <v>116</v>
      </c>
      <c r="BE125" s="208" t="s">
        <v>387</v>
      </c>
      <c r="BF125" s="216">
        <f>SUMIFS(Tab_Dados!$P$263:$P$508,Tab_Dados!$C$263:$C$508,BE125)</f>
        <v>0</v>
      </c>
      <c r="BG125" s="216">
        <f>SUMIFS(Tab_Dados!$AF$263:$AF$508,Tab_Dados!$C$263:$C$508,BE125)</f>
        <v>0</v>
      </c>
      <c r="BH125" s="209">
        <f>SUMIFS(Tab_Dados!$AV$263:$AV$508,Tab_Dados!$C$263:$C$508,BE125)</f>
        <v>0</v>
      </c>
      <c r="BJ125" s="207">
        <v>116</v>
      </c>
      <c r="BK125" s="208" t="s">
        <v>381</v>
      </c>
      <c r="BL125" s="216">
        <f>SUMIFS(Tab_Dados!$R$263:$R$508,Tab_Dados!$C$263:$C$508,BK125)</f>
        <v>0</v>
      </c>
      <c r="BM125" s="216">
        <f>SUMIFS(Tab_Dados!$AH$263:$AH$508,Tab_Dados!$C$263:$C$508,BK125)</f>
        <v>0</v>
      </c>
      <c r="BN125" s="209">
        <f>SUMIFS(Tab_Dados!$AX$263:$AX$508,Tab_Dados!$C$263:$C$508,BK125)</f>
        <v>0</v>
      </c>
      <c r="BP125" s="207">
        <v>116</v>
      </c>
      <c r="BQ125" s="208" t="s">
        <v>377</v>
      </c>
      <c r="BR125" s="216">
        <f>SUMIFS(Tab_Dados!$S$263:$S$508,Tab_Dados!$C$263:$C$508,BQ125)</f>
        <v>0</v>
      </c>
      <c r="BS125" s="216">
        <f>SUMIFS(Tab_Dados!$AI$263:$AI$508,Tab_Dados!$C$263:$C$508,BQ125)</f>
        <v>0</v>
      </c>
      <c r="BT125" s="209">
        <f>SUMIFS(Tab_Dados!$AY$263:$AY$508,Tab_Dados!$C$263:$C$508,BQ125)</f>
        <v>0</v>
      </c>
      <c r="BV125" s="207">
        <v>116</v>
      </c>
      <c r="BW125" s="208" t="s">
        <v>384</v>
      </c>
      <c r="BX125" s="216">
        <f>SUMIFS(Tab_Dados!$T$263:$T$508,Tab_Dados!$C$263:$C$508,BW125)</f>
        <v>0</v>
      </c>
      <c r="BY125" s="216">
        <f>SUMIFS(Tab_Dados!$AJ$263:$AJ$508,Tab_Dados!$C$263:$C$508,BW125)</f>
        <v>0</v>
      </c>
      <c r="BZ125" s="209">
        <f>SUMIFS(Tab_Dados!$AZ$263:$AZ$508,Tab_Dados!$C$263:$C$508,BW125)</f>
        <v>0</v>
      </c>
      <c r="CB125" s="207">
        <v>116</v>
      </c>
      <c r="CC125" s="208" t="s">
        <v>391</v>
      </c>
      <c r="CD125" s="208"/>
      <c r="CE125" s="208"/>
      <c r="CF125" s="209"/>
    </row>
    <row r="126" spans="1:84" x14ac:dyDescent="0.2">
      <c r="A126" s="214"/>
      <c r="B126" s="207">
        <v>117</v>
      </c>
      <c r="C126" s="208" t="s">
        <v>392</v>
      </c>
      <c r="D126" s="216">
        <f>SUMIFS(Tab_Dados!$E$263:$E$508,Tab_Dados!$C$263:$C$508,C126)</f>
        <v>0</v>
      </c>
      <c r="E126" s="216">
        <f>SUMIFS(Tab_Dados!$U$263:$U$508,Tab_Dados!$C$263:$C$508,C126)</f>
        <v>0</v>
      </c>
      <c r="F126" s="209">
        <f>SUMIFS(Tab_Dados!$AK$263:$AK$508,Tab_Dados!$C$263:$C$508,C126)</f>
        <v>0</v>
      </c>
      <c r="G126" s="203"/>
      <c r="H126" s="207">
        <v>117</v>
      </c>
      <c r="I126" s="208" t="s">
        <v>484</v>
      </c>
      <c r="J126" s="216">
        <f>SUMIFS(Tab_Dados!$F$263:$F$508,Tab_Dados!$C$263:$C$508,I126)</f>
        <v>3</v>
      </c>
      <c r="K126" s="216">
        <f>SUMIFS(Tab_Dados!$V$263:$V$508,Tab_Dados!$C$263:$C$508,I126)</f>
        <v>3</v>
      </c>
      <c r="L126" s="209">
        <f>SUMIFS(Tab_Dados!$AL$263:$AL$508,Tab_Dados!$C$263:$C$508,I126)</f>
        <v>27</v>
      </c>
      <c r="N126" s="207">
        <v>117</v>
      </c>
      <c r="O126" s="208" t="s">
        <v>372</v>
      </c>
      <c r="P126" s="216">
        <f>SUMIFS(Tab_Dados!$H$263:$H$508,Tab_Dados!$C$263:$C$508,O126)</f>
        <v>0</v>
      </c>
      <c r="Q126" s="216">
        <f>SUMIFS(Tab_Dados!$X$263:$X$508,Tab_Dados!$C$263:$C$508,O126)</f>
        <v>0</v>
      </c>
      <c r="R126" s="209">
        <f>SUMIFS(Tab_Dados!$AN$263:$AN$508,Tab_Dados!$C$263:$C$508,O126)</f>
        <v>0</v>
      </c>
      <c r="T126" s="207">
        <v>117</v>
      </c>
      <c r="U126" s="208" t="s">
        <v>373</v>
      </c>
      <c r="V126" s="216">
        <f>SUMIFS(Tab_Dados!$I$263:$I$508,Tab_Dados!$C$263:$C$508,U126)</f>
        <v>0</v>
      </c>
      <c r="W126" s="216">
        <f>SUMIFS(Tab_Dados!$Y$263:$Y$508,Tab_Dados!$C$263:$C$508,U126)</f>
        <v>0</v>
      </c>
      <c r="X126" s="209">
        <f>SUMIFS(Tab_Dados!$AO$263:$AO$508,Tab_Dados!$C$263:$C$508,U126)</f>
        <v>0</v>
      </c>
      <c r="Z126" s="207">
        <v>117</v>
      </c>
      <c r="AA126" s="208" t="s">
        <v>389</v>
      </c>
      <c r="AB126" s="216">
        <f>SUMIFS(Tab_Dados!$K$263:$K$508,Tab_Dados!$C$263:$C$508,AA126)</f>
        <v>0</v>
      </c>
      <c r="AC126" s="216">
        <f>SUMIFS(Tab_Dados!$AA$263:$AA$508,Tab_Dados!$C$263:$C$508,AA126)</f>
        <v>0</v>
      </c>
      <c r="AD126" s="209">
        <f>SUMIFS(Tab_Dados!$AQ$263:$AQ$508,Tab_Dados!$C$263:$C$508,AA126)</f>
        <v>0</v>
      </c>
      <c r="AF126" s="207">
        <v>117</v>
      </c>
      <c r="AG126" s="208" t="s">
        <v>352</v>
      </c>
      <c r="AH126" s="216">
        <f>SUMIFS(Tab_Dados!$L$263:$L$508,Tab_Dados!$C$263:$C$508,AG126)</f>
        <v>0</v>
      </c>
      <c r="AI126" s="216">
        <f>SUMIFS(Tab_Dados!$AB$263:$AB$508,Tab_Dados!$C$263:$C$508,AG126)</f>
        <v>0</v>
      </c>
      <c r="AJ126" s="209">
        <f>SUMIFS(Tab_Dados!$AR$263:$AR$508,Tab_Dados!$C$263:$C$508,AG126)</f>
        <v>0</v>
      </c>
      <c r="AL126" s="207">
        <v>117</v>
      </c>
      <c r="AM126" s="208" t="s">
        <v>384</v>
      </c>
      <c r="AN126" s="216">
        <f>SUMIFS(Tab_Dados!$M$263:$M$508,Tab_Dados!$C$263:$C$508,AM126)</f>
        <v>0</v>
      </c>
      <c r="AO126" s="216">
        <f>SUMIFS(Tab_Dados!$AC$263:$AC$508,Tab_Dados!$C$263:$C$508,AM126)</f>
        <v>0</v>
      </c>
      <c r="AP126" s="209">
        <f>SUMIFS(Tab_Dados!$AS$263:$AS$508,Tab_Dados!$C$263:$C$508,AM126)</f>
        <v>0</v>
      </c>
      <c r="AR126" s="207">
        <v>117</v>
      </c>
      <c r="AS126" s="208" t="s">
        <v>390</v>
      </c>
      <c r="AT126" s="216">
        <f>SUMIFS(Tab_Dados!$N$263:$N$508,Tab_Dados!$C$263:$C$508,AS126)</f>
        <v>0</v>
      </c>
      <c r="AU126" s="216">
        <f>SUMIFS(Tab_Dados!$AD$263:$AD$508,Tab_Dados!$C$263:$C$508,AS126)</f>
        <v>0</v>
      </c>
      <c r="AV126" s="209">
        <f>SUMIFS(Tab_Dados!$AT$263:$AT$508,Tab_Dados!$C$263:$C$508,AS126)</f>
        <v>0</v>
      </c>
      <c r="AX126" s="207">
        <v>117</v>
      </c>
      <c r="AY126" s="208" t="s">
        <v>390</v>
      </c>
      <c r="AZ126" s="216">
        <f>SUMIFS(Tab_Dados!$O$263:$O$508,Tab_Dados!$C$263:$C$508,AY126)</f>
        <v>0</v>
      </c>
      <c r="BA126" s="216">
        <f>SUMIFS(Tab_Dados!$AE$263:$AE$508,Tab_Dados!$C$263:$C$508,AY126)</f>
        <v>0</v>
      </c>
      <c r="BB126" s="209">
        <f>SUMIFS(Tab_Dados!$AU$263:$AU$508,Tab_Dados!$C$263:$C$508,AY126)</f>
        <v>0</v>
      </c>
      <c r="BD126" s="207">
        <v>117</v>
      </c>
      <c r="BE126" s="208" t="s">
        <v>388</v>
      </c>
      <c r="BF126" s="216">
        <f>SUMIFS(Tab_Dados!$P$263:$P$508,Tab_Dados!$C$263:$C$508,BE126)</f>
        <v>0</v>
      </c>
      <c r="BG126" s="216">
        <f>SUMIFS(Tab_Dados!$AF$263:$AF$508,Tab_Dados!$C$263:$C$508,BE126)</f>
        <v>0</v>
      </c>
      <c r="BH126" s="209">
        <f>SUMIFS(Tab_Dados!$AV$263:$AV$508,Tab_Dados!$C$263:$C$508,BE126)</f>
        <v>0</v>
      </c>
      <c r="BJ126" s="207">
        <v>117</v>
      </c>
      <c r="BK126" s="208" t="s">
        <v>383</v>
      </c>
      <c r="BL126" s="216">
        <f>SUMIFS(Tab_Dados!$R$263:$R$508,Tab_Dados!$C$263:$C$508,BK126)</f>
        <v>0</v>
      </c>
      <c r="BM126" s="216">
        <f>SUMIFS(Tab_Dados!$AH$263:$AH$508,Tab_Dados!$C$263:$C$508,BK126)</f>
        <v>0</v>
      </c>
      <c r="BN126" s="209">
        <f>SUMIFS(Tab_Dados!$AX$263:$AX$508,Tab_Dados!$C$263:$C$508,BK126)</f>
        <v>0</v>
      </c>
      <c r="BP126" s="207">
        <v>117</v>
      </c>
      <c r="BQ126" s="208" t="s">
        <v>378</v>
      </c>
      <c r="BR126" s="216">
        <f>SUMIFS(Tab_Dados!$S$263:$S$508,Tab_Dados!$C$263:$C$508,BQ126)</f>
        <v>0</v>
      </c>
      <c r="BS126" s="216">
        <f>SUMIFS(Tab_Dados!$AI$263:$AI$508,Tab_Dados!$C$263:$C$508,BQ126)</f>
        <v>0</v>
      </c>
      <c r="BT126" s="209">
        <f>SUMIFS(Tab_Dados!$AY$263:$AY$508,Tab_Dados!$C$263:$C$508,BQ126)</f>
        <v>0</v>
      </c>
      <c r="BV126" s="207">
        <v>117</v>
      </c>
      <c r="BW126" s="208" t="s">
        <v>385</v>
      </c>
      <c r="BX126" s="216">
        <f>SUMIFS(Tab_Dados!$T$263:$T$508,Tab_Dados!$C$263:$C$508,BW126)</f>
        <v>0</v>
      </c>
      <c r="BY126" s="216">
        <f>SUMIFS(Tab_Dados!$AJ$263:$AJ$508,Tab_Dados!$C$263:$C$508,BW126)</f>
        <v>0</v>
      </c>
      <c r="BZ126" s="209">
        <f>SUMIFS(Tab_Dados!$AZ$263:$AZ$508,Tab_Dados!$C$263:$C$508,BW126)</f>
        <v>0</v>
      </c>
      <c r="CB126" s="207">
        <v>117</v>
      </c>
      <c r="CC126" s="208" t="s">
        <v>392</v>
      </c>
      <c r="CD126" s="208"/>
      <c r="CE126" s="208"/>
      <c r="CF126" s="209"/>
    </row>
    <row r="127" spans="1:84" x14ac:dyDescent="0.2">
      <c r="A127" s="214"/>
      <c r="B127" s="207">
        <v>118</v>
      </c>
      <c r="C127" s="208" t="s">
        <v>393</v>
      </c>
      <c r="D127" s="216">
        <f>SUMIFS(Tab_Dados!$E$263:$E$508,Tab_Dados!$C$263:$C$508,C127)</f>
        <v>0</v>
      </c>
      <c r="E127" s="216">
        <f>SUMIFS(Tab_Dados!$U$263:$U$508,Tab_Dados!$C$263:$C$508,C127)</f>
        <v>0</v>
      </c>
      <c r="F127" s="209">
        <f>SUMIFS(Tab_Dados!$AK$263:$AK$508,Tab_Dados!$C$263:$C$508,C127)</f>
        <v>0</v>
      </c>
      <c r="G127" s="203"/>
      <c r="H127" s="207">
        <v>118</v>
      </c>
      <c r="I127" s="208" t="s">
        <v>308</v>
      </c>
      <c r="J127" s="216">
        <f>SUMIFS(Tab_Dados!$F$263:$F$508,Tab_Dados!$C$263:$C$508,I127)</f>
        <v>1</v>
      </c>
      <c r="K127" s="216">
        <f>SUMIFS(Tab_Dados!$V$263:$V$508,Tab_Dados!$C$263:$C$508,I127)</f>
        <v>1</v>
      </c>
      <c r="L127" s="209">
        <f>SUMIFS(Tab_Dados!$AL$263:$AL$508,Tab_Dados!$C$263:$C$508,I127)</f>
        <v>20</v>
      </c>
      <c r="N127" s="207">
        <v>118</v>
      </c>
      <c r="O127" s="208" t="s">
        <v>373</v>
      </c>
      <c r="P127" s="216">
        <f>SUMIFS(Tab_Dados!$H$263:$H$508,Tab_Dados!$C$263:$C$508,O127)</f>
        <v>0</v>
      </c>
      <c r="Q127" s="216">
        <f>SUMIFS(Tab_Dados!$X$263:$X$508,Tab_Dados!$C$263:$C$508,O127)</f>
        <v>0</v>
      </c>
      <c r="R127" s="209">
        <f>SUMIFS(Tab_Dados!$AN$263:$AN$508,Tab_Dados!$C$263:$C$508,O127)</f>
        <v>0</v>
      </c>
      <c r="T127" s="207">
        <v>118</v>
      </c>
      <c r="U127" s="208" t="s">
        <v>45</v>
      </c>
      <c r="V127" s="216">
        <f>SUMIFS(Tab_Dados!$I$263:$I$508,Tab_Dados!$C$263:$C$508,U127)</f>
        <v>0</v>
      </c>
      <c r="W127" s="216">
        <f>SUMIFS(Tab_Dados!$Y$263:$Y$508,Tab_Dados!$C$263:$C$508,U127)</f>
        <v>0</v>
      </c>
      <c r="X127" s="209">
        <f>SUMIFS(Tab_Dados!$AO$263:$AO$508,Tab_Dados!$C$263:$C$508,U127)</f>
        <v>0</v>
      </c>
      <c r="Z127" s="207">
        <v>118</v>
      </c>
      <c r="AA127" s="208" t="s">
        <v>390</v>
      </c>
      <c r="AB127" s="216">
        <f>SUMIFS(Tab_Dados!$K$263:$K$508,Tab_Dados!$C$263:$C$508,AA127)</f>
        <v>0</v>
      </c>
      <c r="AC127" s="216">
        <f>SUMIFS(Tab_Dados!$AA$263:$AA$508,Tab_Dados!$C$263:$C$508,AA127)</f>
        <v>0</v>
      </c>
      <c r="AD127" s="209">
        <f>SUMIFS(Tab_Dados!$AQ$263:$AQ$508,Tab_Dados!$C$263:$C$508,AA127)</f>
        <v>0</v>
      </c>
      <c r="AF127" s="207">
        <v>118</v>
      </c>
      <c r="AG127" s="208" t="s">
        <v>353</v>
      </c>
      <c r="AH127" s="216">
        <f>SUMIFS(Tab_Dados!$L$263:$L$508,Tab_Dados!$C$263:$C$508,AG127)</f>
        <v>0</v>
      </c>
      <c r="AI127" s="216">
        <f>SUMIFS(Tab_Dados!$AB$263:$AB$508,Tab_Dados!$C$263:$C$508,AG127)</f>
        <v>0</v>
      </c>
      <c r="AJ127" s="209">
        <f>SUMIFS(Tab_Dados!$AR$263:$AR$508,Tab_Dados!$C$263:$C$508,AG127)</f>
        <v>0</v>
      </c>
      <c r="AL127" s="207">
        <v>118</v>
      </c>
      <c r="AM127" s="208" t="s">
        <v>385</v>
      </c>
      <c r="AN127" s="216">
        <f>SUMIFS(Tab_Dados!$M$263:$M$508,Tab_Dados!$C$263:$C$508,AM127)</f>
        <v>0</v>
      </c>
      <c r="AO127" s="216">
        <f>SUMIFS(Tab_Dados!$AC$263:$AC$508,Tab_Dados!$C$263:$C$508,AM127)</f>
        <v>0</v>
      </c>
      <c r="AP127" s="209">
        <f>SUMIFS(Tab_Dados!$AS$263:$AS$508,Tab_Dados!$C$263:$C$508,AM127)</f>
        <v>0</v>
      </c>
      <c r="AR127" s="207">
        <v>118</v>
      </c>
      <c r="AS127" s="208" t="s">
        <v>18</v>
      </c>
      <c r="AT127" s="216">
        <f>SUMIFS(Tab_Dados!$N$263:$N$508,Tab_Dados!$C$263:$C$508,AS127)</f>
        <v>0</v>
      </c>
      <c r="AU127" s="216">
        <f>SUMIFS(Tab_Dados!$AD$263:$AD$508,Tab_Dados!$C$263:$C$508,AS127)</f>
        <v>0</v>
      </c>
      <c r="AV127" s="209">
        <f>SUMIFS(Tab_Dados!$AT$263:$AT$508,Tab_Dados!$C$263:$C$508,AS127)</f>
        <v>0</v>
      </c>
      <c r="AX127" s="207">
        <v>118</v>
      </c>
      <c r="AY127" s="208" t="s">
        <v>18</v>
      </c>
      <c r="AZ127" s="216">
        <f>SUMIFS(Tab_Dados!$O$263:$O$508,Tab_Dados!$C$263:$C$508,AY127)</f>
        <v>0</v>
      </c>
      <c r="BA127" s="216">
        <f>SUMIFS(Tab_Dados!$AE$263:$AE$508,Tab_Dados!$C$263:$C$508,AY127)</f>
        <v>0</v>
      </c>
      <c r="BB127" s="209">
        <f>SUMIFS(Tab_Dados!$AU$263:$AU$508,Tab_Dados!$C$263:$C$508,AY127)</f>
        <v>0</v>
      </c>
      <c r="BD127" s="207">
        <v>118</v>
      </c>
      <c r="BE127" s="208" t="s">
        <v>389</v>
      </c>
      <c r="BF127" s="216">
        <f>SUMIFS(Tab_Dados!$P$263:$P$508,Tab_Dados!$C$263:$C$508,BE127)</f>
        <v>0</v>
      </c>
      <c r="BG127" s="216">
        <f>SUMIFS(Tab_Dados!$AF$263:$AF$508,Tab_Dados!$C$263:$C$508,BE127)</f>
        <v>0</v>
      </c>
      <c r="BH127" s="209">
        <f>SUMIFS(Tab_Dados!$AV$263:$AV$508,Tab_Dados!$C$263:$C$508,BE127)</f>
        <v>0</v>
      </c>
      <c r="BJ127" s="207">
        <v>118</v>
      </c>
      <c r="BK127" s="208" t="s">
        <v>384</v>
      </c>
      <c r="BL127" s="216">
        <f>SUMIFS(Tab_Dados!$R$263:$R$508,Tab_Dados!$C$263:$C$508,BK127)</f>
        <v>0</v>
      </c>
      <c r="BM127" s="216">
        <f>SUMIFS(Tab_Dados!$AH$263:$AH$508,Tab_Dados!$C$263:$C$508,BK127)</f>
        <v>0</v>
      </c>
      <c r="BN127" s="209">
        <f>SUMIFS(Tab_Dados!$AX$263:$AX$508,Tab_Dados!$C$263:$C$508,BK127)</f>
        <v>0</v>
      </c>
      <c r="BP127" s="207">
        <v>118</v>
      </c>
      <c r="BQ127" s="208" t="s">
        <v>379</v>
      </c>
      <c r="BR127" s="216">
        <f>SUMIFS(Tab_Dados!$S$263:$S$508,Tab_Dados!$C$263:$C$508,BQ127)</f>
        <v>0</v>
      </c>
      <c r="BS127" s="216">
        <f>SUMIFS(Tab_Dados!$AI$263:$AI$508,Tab_Dados!$C$263:$C$508,BQ127)</f>
        <v>0</v>
      </c>
      <c r="BT127" s="209">
        <f>SUMIFS(Tab_Dados!$AY$263:$AY$508,Tab_Dados!$C$263:$C$508,BQ127)</f>
        <v>0</v>
      </c>
      <c r="BV127" s="207">
        <v>118</v>
      </c>
      <c r="BW127" s="208" t="s">
        <v>386</v>
      </c>
      <c r="BX127" s="216">
        <f>SUMIFS(Tab_Dados!$T$263:$T$508,Tab_Dados!$C$263:$C$508,BW127)</f>
        <v>0</v>
      </c>
      <c r="BY127" s="216">
        <f>SUMIFS(Tab_Dados!$AJ$263:$AJ$508,Tab_Dados!$C$263:$C$508,BW127)</f>
        <v>0</v>
      </c>
      <c r="BZ127" s="209">
        <f>SUMIFS(Tab_Dados!$AZ$263:$AZ$508,Tab_Dados!$C$263:$C$508,BW127)</f>
        <v>0</v>
      </c>
      <c r="CB127" s="207">
        <v>118</v>
      </c>
      <c r="CC127" s="208" t="s">
        <v>393</v>
      </c>
      <c r="CD127" s="208"/>
      <c r="CE127" s="208"/>
      <c r="CF127" s="209"/>
    </row>
    <row r="128" spans="1:84" x14ac:dyDescent="0.2">
      <c r="A128" s="214"/>
      <c r="B128" s="207">
        <v>119</v>
      </c>
      <c r="C128" s="208" t="s">
        <v>51</v>
      </c>
      <c r="D128" s="216">
        <f>SUMIFS(Tab_Dados!$E$263:$E$508,Tab_Dados!$C$263:$C$508,C128)</f>
        <v>0</v>
      </c>
      <c r="E128" s="216">
        <f>SUMIFS(Tab_Dados!$U$263:$U$508,Tab_Dados!$C$263:$C$508,C128)</f>
        <v>0</v>
      </c>
      <c r="F128" s="209">
        <f>SUMIFS(Tab_Dados!$AK$263:$AK$508,Tab_Dados!$C$263:$C$508,C128)</f>
        <v>0</v>
      </c>
      <c r="G128" s="203"/>
      <c r="H128" s="207">
        <v>119</v>
      </c>
      <c r="I128" s="208" t="s">
        <v>295</v>
      </c>
      <c r="J128" s="216">
        <f>SUMIFS(Tab_Dados!$F$263:$F$508,Tab_Dados!$C$263:$C$508,I128)</f>
        <v>3</v>
      </c>
      <c r="K128" s="216">
        <f>SUMIFS(Tab_Dados!$V$263:$V$508,Tab_Dados!$C$263:$C$508,I128)</f>
        <v>3</v>
      </c>
      <c r="L128" s="209">
        <f>SUMIFS(Tab_Dados!$AL$263:$AL$508,Tab_Dados!$C$263:$C$508,I128)</f>
        <v>18</v>
      </c>
      <c r="N128" s="207">
        <v>119</v>
      </c>
      <c r="O128" s="208" t="s">
        <v>45</v>
      </c>
      <c r="P128" s="216">
        <f>SUMIFS(Tab_Dados!$H$263:$H$508,Tab_Dados!$C$263:$C$508,O128)</f>
        <v>0</v>
      </c>
      <c r="Q128" s="216">
        <f>SUMIFS(Tab_Dados!$X$263:$X$508,Tab_Dados!$C$263:$C$508,O128)</f>
        <v>0</v>
      </c>
      <c r="R128" s="209">
        <f>SUMIFS(Tab_Dados!$AN$263:$AN$508,Tab_Dados!$C$263:$C$508,O128)</f>
        <v>0</v>
      </c>
      <c r="T128" s="207">
        <v>119</v>
      </c>
      <c r="U128" s="208" t="s">
        <v>376</v>
      </c>
      <c r="V128" s="216">
        <f>SUMIFS(Tab_Dados!$I$263:$I$508,Tab_Dados!$C$263:$C$508,U128)</f>
        <v>0</v>
      </c>
      <c r="W128" s="216">
        <f>SUMIFS(Tab_Dados!$Y$263:$Y$508,Tab_Dados!$C$263:$C$508,U128)</f>
        <v>0</v>
      </c>
      <c r="X128" s="209">
        <f>SUMIFS(Tab_Dados!$AO$263:$AO$508,Tab_Dados!$C$263:$C$508,U128)</f>
        <v>0</v>
      </c>
      <c r="Z128" s="207">
        <v>119</v>
      </c>
      <c r="AA128" s="208" t="s">
        <v>18</v>
      </c>
      <c r="AB128" s="216">
        <f>SUMIFS(Tab_Dados!$K$263:$K$508,Tab_Dados!$C$263:$C$508,AA128)</f>
        <v>0</v>
      </c>
      <c r="AC128" s="216">
        <f>SUMIFS(Tab_Dados!$AA$263:$AA$508,Tab_Dados!$C$263:$C$508,AA128)</f>
        <v>0</v>
      </c>
      <c r="AD128" s="209">
        <f>SUMIFS(Tab_Dados!$AQ$263:$AQ$508,Tab_Dados!$C$263:$C$508,AA128)</f>
        <v>0</v>
      </c>
      <c r="AF128" s="207">
        <v>119</v>
      </c>
      <c r="AG128" s="208" t="s">
        <v>355</v>
      </c>
      <c r="AH128" s="216">
        <f>SUMIFS(Tab_Dados!$L$263:$L$508,Tab_Dados!$C$263:$C$508,AG128)</f>
        <v>0</v>
      </c>
      <c r="AI128" s="216">
        <f>SUMIFS(Tab_Dados!$AB$263:$AB$508,Tab_Dados!$C$263:$C$508,AG128)</f>
        <v>0</v>
      </c>
      <c r="AJ128" s="209">
        <f>SUMIFS(Tab_Dados!$AR$263:$AR$508,Tab_Dados!$C$263:$C$508,AG128)</f>
        <v>0</v>
      </c>
      <c r="AL128" s="207">
        <v>119</v>
      </c>
      <c r="AM128" s="208" t="s">
        <v>386</v>
      </c>
      <c r="AN128" s="216">
        <f>SUMIFS(Tab_Dados!$M$263:$M$508,Tab_Dados!$C$263:$C$508,AM128)</f>
        <v>0</v>
      </c>
      <c r="AO128" s="216">
        <f>SUMIFS(Tab_Dados!$AC$263:$AC$508,Tab_Dados!$C$263:$C$508,AM128)</f>
        <v>0</v>
      </c>
      <c r="AP128" s="209">
        <f>SUMIFS(Tab_Dados!$AS$263:$AS$508,Tab_Dados!$C$263:$C$508,AM128)</f>
        <v>0</v>
      </c>
      <c r="AR128" s="207">
        <v>119</v>
      </c>
      <c r="AS128" s="208" t="s">
        <v>391</v>
      </c>
      <c r="AT128" s="216">
        <f>SUMIFS(Tab_Dados!$N$263:$N$508,Tab_Dados!$C$263:$C$508,AS128)</f>
        <v>0</v>
      </c>
      <c r="AU128" s="216">
        <f>SUMIFS(Tab_Dados!$AD$263:$AD$508,Tab_Dados!$C$263:$C$508,AS128)</f>
        <v>0</v>
      </c>
      <c r="AV128" s="209">
        <f>SUMIFS(Tab_Dados!$AT$263:$AT$508,Tab_Dados!$C$263:$C$508,AS128)</f>
        <v>0</v>
      </c>
      <c r="AX128" s="207">
        <v>119</v>
      </c>
      <c r="AY128" s="208" t="s">
        <v>391</v>
      </c>
      <c r="AZ128" s="216">
        <f>SUMIFS(Tab_Dados!$O$263:$O$508,Tab_Dados!$C$263:$C$508,AY128)</f>
        <v>0</v>
      </c>
      <c r="BA128" s="216">
        <f>SUMIFS(Tab_Dados!$AE$263:$AE$508,Tab_Dados!$C$263:$C$508,AY128)</f>
        <v>0</v>
      </c>
      <c r="BB128" s="209">
        <f>SUMIFS(Tab_Dados!$AU$263:$AU$508,Tab_Dados!$C$263:$C$508,AY128)</f>
        <v>0</v>
      </c>
      <c r="BD128" s="207">
        <v>119</v>
      </c>
      <c r="BE128" s="208" t="s">
        <v>390</v>
      </c>
      <c r="BF128" s="216">
        <f>SUMIFS(Tab_Dados!$P$263:$P$508,Tab_Dados!$C$263:$C$508,BE128)</f>
        <v>0</v>
      </c>
      <c r="BG128" s="216">
        <f>SUMIFS(Tab_Dados!$AF$263:$AF$508,Tab_Dados!$C$263:$C$508,BE128)</f>
        <v>0</v>
      </c>
      <c r="BH128" s="209">
        <f>SUMIFS(Tab_Dados!$AV$263:$AV$508,Tab_Dados!$C$263:$C$508,BE128)</f>
        <v>0</v>
      </c>
      <c r="BJ128" s="207">
        <v>119</v>
      </c>
      <c r="BK128" s="208" t="s">
        <v>385</v>
      </c>
      <c r="BL128" s="216">
        <f>SUMIFS(Tab_Dados!$R$263:$R$508,Tab_Dados!$C$263:$C$508,BK128)</f>
        <v>0</v>
      </c>
      <c r="BM128" s="216">
        <f>SUMIFS(Tab_Dados!$AH$263:$AH$508,Tab_Dados!$C$263:$C$508,BK128)</f>
        <v>0</v>
      </c>
      <c r="BN128" s="209">
        <f>SUMIFS(Tab_Dados!$AX$263:$AX$508,Tab_Dados!$C$263:$C$508,BK128)</f>
        <v>0</v>
      </c>
      <c r="BP128" s="207">
        <v>119</v>
      </c>
      <c r="BQ128" s="208" t="s">
        <v>380</v>
      </c>
      <c r="BR128" s="216">
        <f>SUMIFS(Tab_Dados!$S$263:$S$508,Tab_Dados!$C$263:$C$508,BQ128)</f>
        <v>0</v>
      </c>
      <c r="BS128" s="216">
        <f>SUMIFS(Tab_Dados!$AI$263:$AI$508,Tab_Dados!$C$263:$C$508,BQ128)</f>
        <v>0</v>
      </c>
      <c r="BT128" s="209">
        <f>SUMIFS(Tab_Dados!$AY$263:$AY$508,Tab_Dados!$C$263:$C$508,BQ128)</f>
        <v>0</v>
      </c>
      <c r="BV128" s="207">
        <v>119</v>
      </c>
      <c r="BW128" s="208" t="s">
        <v>53</v>
      </c>
      <c r="BX128" s="216">
        <f>SUMIFS(Tab_Dados!$T$263:$T$508,Tab_Dados!$C$263:$C$508,BW128)</f>
        <v>0</v>
      </c>
      <c r="BY128" s="216">
        <f>SUMIFS(Tab_Dados!$AJ$263:$AJ$508,Tab_Dados!$C$263:$C$508,BW128)</f>
        <v>0</v>
      </c>
      <c r="BZ128" s="209">
        <f>SUMIFS(Tab_Dados!$AZ$263:$AZ$508,Tab_Dados!$C$263:$C$508,BW128)</f>
        <v>0</v>
      </c>
      <c r="CB128" s="207">
        <v>119</v>
      </c>
      <c r="CC128" s="208" t="s">
        <v>51</v>
      </c>
      <c r="CD128" s="208"/>
      <c r="CE128" s="208"/>
      <c r="CF128" s="209"/>
    </row>
    <row r="129" spans="1:84" x14ac:dyDescent="0.2">
      <c r="A129" s="214"/>
      <c r="B129" s="207">
        <v>120</v>
      </c>
      <c r="C129" s="208" t="s">
        <v>394</v>
      </c>
      <c r="D129" s="216">
        <f>SUMIFS(Tab_Dados!$E$263:$E$508,Tab_Dados!$C$263:$C$508,C129)</f>
        <v>0</v>
      </c>
      <c r="E129" s="216">
        <f>SUMIFS(Tab_Dados!$U$263:$U$508,Tab_Dados!$C$263:$C$508,C129)</f>
        <v>0</v>
      </c>
      <c r="F129" s="209">
        <f>SUMIFS(Tab_Dados!$AK$263:$AK$508,Tab_Dados!$C$263:$C$508,C129)</f>
        <v>0</v>
      </c>
      <c r="G129" s="203"/>
      <c r="H129" s="207">
        <v>120</v>
      </c>
      <c r="I129" s="208" t="s">
        <v>324</v>
      </c>
      <c r="J129" s="216">
        <f>SUMIFS(Tab_Dados!$F$263:$F$508,Tab_Dados!$C$263:$C$508,I129)</f>
        <v>3</v>
      </c>
      <c r="K129" s="216">
        <f>SUMIFS(Tab_Dados!$V$263:$V$508,Tab_Dados!$C$263:$C$508,I129)</f>
        <v>3</v>
      </c>
      <c r="L129" s="209">
        <f>SUMIFS(Tab_Dados!$AL$263:$AL$508,Tab_Dados!$C$263:$C$508,I129)</f>
        <v>18</v>
      </c>
      <c r="N129" s="207">
        <v>120</v>
      </c>
      <c r="O129" s="208" t="s">
        <v>376</v>
      </c>
      <c r="P129" s="216">
        <f>SUMIFS(Tab_Dados!$H$263:$H$508,Tab_Dados!$C$263:$C$508,O129)</f>
        <v>0</v>
      </c>
      <c r="Q129" s="216">
        <f>SUMIFS(Tab_Dados!$X$263:$X$508,Tab_Dados!$C$263:$C$508,O129)</f>
        <v>0</v>
      </c>
      <c r="R129" s="209">
        <f>SUMIFS(Tab_Dados!$AN$263:$AN$508,Tab_Dados!$C$263:$C$508,O129)</f>
        <v>0</v>
      </c>
      <c r="T129" s="207">
        <v>120</v>
      </c>
      <c r="U129" s="208" t="s">
        <v>52</v>
      </c>
      <c r="V129" s="216">
        <f>SUMIFS(Tab_Dados!$I$263:$I$508,Tab_Dados!$C$263:$C$508,U129)</f>
        <v>0</v>
      </c>
      <c r="W129" s="216">
        <f>SUMIFS(Tab_Dados!$Y$263:$Y$508,Tab_Dados!$C$263:$C$508,U129)</f>
        <v>0</v>
      </c>
      <c r="X129" s="209">
        <f>SUMIFS(Tab_Dados!$AO$263:$AO$508,Tab_Dados!$C$263:$C$508,U129)</f>
        <v>0</v>
      </c>
      <c r="Z129" s="207">
        <v>120</v>
      </c>
      <c r="AA129" s="208" t="s">
        <v>391</v>
      </c>
      <c r="AB129" s="216">
        <f>SUMIFS(Tab_Dados!$K$263:$K$508,Tab_Dados!$C$263:$C$508,AA129)</f>
        <v>0</v>
      </c>
      <c r="AC129" s="216">
        <f>SUMIFS(Tab_Dados!$AA$263:$AA$508,Tab_Dados!$C$263:$C$508,AA129)</f>
        <v>0</v>
      </c>
      <c r="AD129" s="209">
        <f>SUMIFS(Tab_Dados!$AQ$263:$AQ$508,Tab_Dados!$C$263:$C$508,AA129)</f>
        <v>0</v>
      </c>
      <c r="AF129" s="207">
        <v>120</v>
      </c>
      <c r="AG129" s="208" t="s">
        <v>356</v>
      </c>
      <c r="AH129" s="216">
        <f>SUMIFS(Tab_Dados!$L$263:$L$508,Tab_Dados!$C$263:$C$508,AG129)</f>
        <v>0</v>
      </c>
      <c r="AI129" s="216">
        <f>SUMIFS(Tab_Dados!$AB$263:$AB$508,Tab_Dados!$C$263:$C$508,AG129)</f>
        <v>0</v>
      </c>
      <c r="AJ129" s="209">
        <f>SUMIFS(Tab_Dados!$AR$263:$AR$508,Tab_Dados!$C$263:$C$508,AG129)</f>
        <v>0</v>
      </c>
      <c r="AL129" s="207">
        <v>120</v>
      </c>
      <c r="AM129" s="208" t="s">
        <v>387</v>
      </c>
      <c r="AN129" s="216">
        <f>SUMIFS(Tab_Dados!$M$263:$M$508,Tab_Dados!$C$263:$C$508,AM129)</f>
        <v>0</v>
      </c>
      <c r="AO129" s="216">
        <f>SUMIFS(Tab_Dados!$AC$263:$AC$508,Tab_Dados!$C$263:$C$508,AM129)</f>
        <v>0</v>
      </c>
      <c r="AP129" s="209">
        <f>SUMIFS(Tab_Dados!$AS$263:$AS$508,Tab_Dados!$C$263:$C$508,AM129)</f>
        <v>0</v>
      </c>
      <c r="AR129" s="207">
        <v>120</v>
      </c>
      <c r="AS129" s="208" t="s">
        <v>392</v>
      </c>
      <c r="AT129" s="216">
        <f>SUMIFS(Tab_Dados!$N$263:$N$508,Tab_Dados!$C$263:$C$508,AS129)</f>
        <v>0</v>
      </c>
      <c r="AU129" s="216">
        <f>SUMIFS(Tab_Dados!$AD$263:$AD$508,Tab_Dados!$C$263:$C$508,AS129)</f>
        <v>0</v>
      </c>
      <c r="AV129" s="209">
        <f>SUMIFS(Tab_Dados!$AT$263:$AT$508,Tab_Dados!$C$263:$C$508,AS129)</f>
        <v>0</v>
      </c>
      <c r="AX129" s="207">
        <v>120</v>
      </c>
      <c r="AY129" s="208" t="s">
        <v>392</v>
      </c>
      <c r="AZ129" s="216">
        <f>SUMIFS(Tab_Dados!$O$263:$O$508,Tab_Dados!$C$263:$C$508,AY129)</f>
        <v>0</v>
      </c>
      <c r="BA129" s="216">
        <f>SUMIFS(Tab_Dados!$AE$263:$AE$508,Tab_Dados!$C$263:$C$508,AY129)</f>
        <v>0</v>
      </c>
      <c r="BB129" s="209">
        <f>SUMIFS(Tab_Dados!$AU$263:$AU$508,Tab_Dados!$C$263:$C$508,AY129)</f>
        <v>0</v>
      </c>
      <c r="BD129" s="207">
        <v>120</v>
      </c>
      <c r="BE129" s="208" t="s">
        <v>18</v>
      </c>
      <c r="BF129" s="216">
        <f>SUMIFS(Tab_Dados!$P$263:$P$508,Tab_Dados!$C$263:$C$508,BE129)</f>
        <v>0</v>
      </c>
      <c r="BG129" s="216">
        <f>SUMIFS(Tab_Dados!$AF$263:$AF$508,Tab_Dados!$C$263:$C$508,BE129)</f>
        <v>0</v>
      </c>
      <c r="BH129" s="209">
        <f>SUMIFS(Tab_Dados!$AV$263:$AV$508,Tab_Dados!$C$263:$C$508,BE129)</f>
        <v>0</v>
      </c>
      <c r="BJ129" s="207">
        <v>120</v>
      </c>
      <c r="BK129" s="208" t="s">
        <v>386</v>
      </c>
      <c r="BL129" s="216">
        <f>SUMIFS(Tab_Dados!$R$263:$R$508,Tab_Dados!$C$263:$C$508,BK129)</f>
        <v>0</v>
      </c>
      <c r="BM129" s="216">
        <f>SUMIFS(Tab_Dados!$AH$263:$AH$508,Tab_Dados!$C$263:$C$508,BK129)</f>
        <v>0</v>
      </c>
      <c r="BN129" s="209">
        <f>SUMIFS(Tab_Dados!$AX$263:$AX$508,Tab_Dados!$C$263:$C$508,BK129)</f>
        <v>0</v>
      </c>
      <c r="BP129" s="207">
        <v>120</v>
      </c>
      <c r="BQ129" s="208" t="s">
        <v>381</v>
      </c>
      <c r="BR129" s="216">
        <f>SUMIFS(Tab_Dados!$S$263:$S$508,Tab_Dados!$C$263:$C$508,BQ129)</f>
        <v>0</v>
      </c>
      <c r="BS129" s="216">
        <f>SUMIFS(Tab_Dados!$AI$263:$AI$508,Tab_Dados!$C$263:$C$508,BQ129)</f>
        <v>0</v>
      </c>
      <c r="BT129" s="209">
        <f>SUMIFS(Tab_Dados!$AY$263:$AY$508,Tab_Dados!$C$263:$C$508,BQ129)</f>
        <v>0</v>
      </c>
      <c r="BV129" s="207">
        <v>120</v>
      </c>
      <c r="BW129" s="208" t="s">
        <v>387</v>
      </c>
      <c r="BX129" s="216">
        <f>SUMIFS(Tab_Dados!$T$263:$T$508,Tab_Dados!$C$263:$C$508,BW129)</f>
        <v>0</v>
      </c>
      <c r="BY129" s="216">
        <f>SUMIFS(Tab_Dados!$AJ$263:$AJ$508,Tab_Dados!$C$263:$C$508,BW129)</f>
        <v>0</v>
      </c>
      <c r="BZ129" s="209">
        <f>SUMIFS(Tab_Dados!$AZ$263:$AZ$508,Tab_Dados!$C$263:$C$508,BW129)</f>
        <v>0</v>
      </c>
      <c r="CB129" s="207">
        <v>120</v>
      </c>
      <c r="CC129" s="208" t="s">
        <v>394</v>
      </c>
      <c r="CD129" s="208"/>
      <c r="CE129" s="208"/>
      <c r="CF129" s="209"/>
    </row>
    <row r="130" spans="1:84" x14ac:dyDescent="0.2">
      <c r="A130" s="214"/>
      <c r="B130" s="207">
        <v>121</v>
      </c>
      <c r="C130" s="208" t="s">
        <v>395</v>
      </c>
      <c r="D130" s="216">
        <f>SUMIFS(Tab_Dados!$E$263:$E$508,Tab_Dados!$C$263:$C$508,C130)</f>
        <v>0</v>
      </c>
      <c r="E130" s="216">
        <f>SUMIFS(Tab_Dados!$U$263:$U$508,Tab_Dados!$C$263:$C$508,C130)</f>
        <v>0</v>
      </c>
      <c r="F130" s="209">
        <f>SUMIFS(Tab_Dados!$AK$263:$AK$508,Tab_Dados!$C$263:$C$508,C130)</f>
        <v>0</v>
      </c>
      <c r="G130" s="203"/>
      <c r="H130" s="207">
        <v>121</v>
      </c>
      <c r="I130" s="208" t="s">
        <v>338</v>
      </c>
      <c r="J130" s="216">
        <f>SUMIFS(Tab_Dados!$F$263:$F$508,Tab_Dados!$C$263:$C$508,I130)</f>
        <v>3</v>
      </c>
      <c r="K130" s="216">
        <f>SUMIFS(Tab_Dados!$V$263:$V$508,Tab_Dados!$C$263:$C$508,I130)</f>
        <v>3</v>
      </c>
      <c r="L130" s="209">
        <f>SUMIFS(Tab_Dados!$AL$263:$AL$508,Tab_Dados!$C$263:$C$508,I130)</f>
        <v>18</v>
      </c>
      <c r="N130" s="207">
        <v>121</v>
      </c>
      <c r="O130" s="208" t="s">
        <v>52</v>
      </c>
      <c r="P130" s="216">
        <f>SUMIFS(Tab_Dados!$H$263:$H$508,Tab_Dados!$C$263:$C$508,O130)</f>
        <v>0</v>
      </c>
      <c r="Q130" s="216">
        <f>SUMIFS(Tab_Dados!$X$263:$X$508,Tab_Dados!$C$263:$C$508,O130)</f>
        <v>0</v>
      </c>
      <c r="R130" s="209">
        <f>SUMIFS(Tab_Dados!$AN$263:$AN$508,Tab_Dados!$C$263:$C$508,O130)</f>
        <v>0</v>
      </c>
      <c r="T130" s="207">
        <v>121</v>
      </c>
      <c r="U130" s="208" t="s">
        <v>378</v>
      </c>
      <c r="V130" s="216">
        <f>SUMIFS(Tab_Dados!$I$263:$I$508,Tab_Dados!$C$263:$C$508,U130)</f>
        <v>0</v>
      </c>
      <c r="W130" s="216">
        <f>SUMIFS(Tab_Dados!$Y$263:$Y$508,Tab_Dados!$C$263:$C$508,U130)</f>
        <v>0</v>
      </c>
      <c r="X130" s="209">
        <f>SUMIFS(Tab_Dados!$AO$263:$AO$508,Tab_Dados!$C$263:$C$508,U130)</f>
        <v>0</v>
      </c>
      <c r="Z130" s="207">
        <v>121</v>
      </c>
      <c r="AA130" s="208" t="s">
        <v>392</v>
      </c>
      <c r="AB130" s="216">
        <f>SUMIFS(Tab_Dados!$K$263:$K$508,Tab_Dados!$C$263:$C$508,AA130)</f>
        <v>0</v>
      </c>
      <c r="AC130" s="216">
        <f>SUMIFS(Tab_Dados!$AA$263:$AA$508,Tab_Dados!$C$263:$C$508,AA130)</f>
        <v>0</v>
      </c>
      <c r="AD130" s="209">
        <f>SUMIFS(Tab_Dados!$AQ$263:$AQ$508,Tab_Dados!$C$263:$C$508,AA130)</f>
        <v>0</v>
      </c>
      <c r="AF130" s="207">
        <v>121</v>
      </c>
      <c r="AG130" s="208" t="s">
        <v>358</v>
      </c>
      <c r="AH130" s="216">
        <f>SUMIFS(Tab_Dados!$L$263:$L$508,Tab_Dados!$C$263:$C$508,AG130)</f>
        <v>0</v>
      </c>
      <c r="AI130" s="216">
        <f>SUMIFS(Tab_Dados!$AB$263:$AB$508,Tab_Dados!$C$263:$C$508,AG130)</f>
        <v>0</v>
      </c>
      <c r="AJ130" s="209">
        <f>SUMIFS(Tab_Dados!$AR$263:$AR$508,Tab_Dados!$C$263:$C$508,AG130)</f>
        <v>0</v>
      </c>
      <c r="AL130" s="207">
        <v>121</v>
      </c>
      <c r="AM130" s="208" t="s">
        <v>388</v>
      </c>
      <c r="AN130" s="216">
        <f>SUMIFS(Tab_Dados!$M$263:$M$508,Tab_Dados!$C$263:$C$508,AM130)</f>
        <v>0</v>
      </c>
      <c r="AO130" s="216">
        <f>SUMIFS(Tab_Dados!$AC$263:$AC$508,Tab_Dados!$C$263:$C$508,AM130)</f>
        <v>0</v>
      </c>
      <c r="AP130" s="209">
        <f>SUMIFS(Tab_Dados!$AS$263:$AS$508,Tab_Dados!$C$263:$C$508,AM130)</f>
        <v>0</v>
      </c>
      <c r="AR130" s="207">
        <v>121</v>
      </c>
      <c r="AS130" s="208" t="s">
        <v>393</v>
      </c>
      <c r="AT130" s="216">
        <f>SUMIFS(Tab_Dados!$N$263:$N$508,Tab_Dados!$C$263:$C$508,AS130)</f>
        <v>0</v>
      </c>
      <c r="AU130" s="216">
        <f>SUMIFS(Tab_Dados!$AD$263:$AD$508,Tab_Dados!$C$263:$C$508,AS130)</f>
        <v>0</v>
      </c>
      <c r="AV130" s="209">
        <f>SUMIFS(Tab_Dados!$AT$263:$AT$508,Tab_Dados!$C$263:$C$508,AS130)</f>
        <v>0</v>
      </c>
      <c r="AX130" s="207">
        <v>121</v>
      </c>
      <c r="AY130" s="208" t="s">
        <v>393</v>
      </c>
      <c r="AZ130" s="216">
        <f>SUMIFS(Tab_Dados!$O$263:$O$508,Tab_Dados!$C$263:$C$508,AY130)</f>
        <v>0</v>
      </c>
      <c r="BA130" s="216">
        <f>SUMIFS(Tab_Dados!$AE$263:$AE$508,Tab_Dados!$C$263:$C$508,AY130)</f>
        <v>0</v>
      </c>
      <c r="BB130" s="209">
        <f>SUMIFS(Tab_Dados!$AU$263:$AU$508,Tab_Dados!$C$263:$C$508,AY130)</f>
        <v>0</v>
      </c>
      <c r="BD130" s="207">
        <v>121</v>
      </c>
      <c r="BE130" s="208" t="s">
        <v>391</v>
      </c>
      <c r="BF130" s="216">
        <f>SUMIFS(Tab_Dados!$P$263:$P$508,Tab_Dados!$C$263:$C$508,BE130)</f>
        <v>0</v>
      </c>
      <c r="BG130" s="216">
        <f>SUMIFS(Tab_Dados!$AF$263:$AF$508,Tab_Dados!$C$263:$C$508,BE130)</f>
        <v>0</v>
      </c>
      <c r="BH130" s="209">
        <f>SUMIFS(Tab_Dados!$AV$263:$AV$508,Tab_Dados!$C$263:$C$508,BE130)</f>
        <v>0</v>
      </c>
      <c r="BJ130" s="207">
        <v>121</v>
      </c>
      <c r="BK130" s="208" t="s">
        <v>387</v>
      </c>
      <c r="BL130" s="216">
        <f>SUMIFS(Tab_Dados!$R$263:$R$508,Tab_Dados!$C$263:$C$508,BK130)</f>
        <v>0</v>
      </c>
      <c r="BM130" s="216">
        <f>SUMIFS(Tab_Dados!$AH$263:$AH$508,Tab_Dados!$C$263:$C$508,BK130)</f>
        <v>0</v>
      </c>
      <c r="BN130" s="209">
        <f>SUMIFS(Tab_Dados!$AX$263:$AX$508,Tab_Dados!$C$263:$C$508,BK130)</f>
        <v>0</v>
      </c>
      <c r="BP130" s="207">
        <v>121</v>
      </c>
      <c r="BQ130" s="208" t="s">
        <v>383</v>
      </c>
      <c r="BR130" s="216">
        <f>SUMIFS(Tab_Dados!$S$263:$S$508,Tab_Dados!$C$263:$C$508,BQ130)</f>
        <v>0</v>
      </c>
      <c r="BS130" s="216">
        <f>SUMIFS(Tab_Dados!$AI$263:$AI$508,Tab_Dados!$C$263:$C$508,BQ130)</f>
        <v>0</v>
      </c>
      <c r="BT130" s="209">
        <f>SUMIFS(Tab_Dados!$AY$263:$AY$508,Tab_Dados!$C$263:$C$508,BQ130)</f>
        <v>0</v>
      </c>
      <c r="BV130" s="207">
        <v>121</v>
      </c>
      <c r="BW130" s="208" t="s">
        <v>388</v>
      </c>
      <c r="BX130" s="216">
        <f>SUMIFS(Tab_Dados!$T$263:$T$508,Tab_Dados!$C$263:$C$508,BW130)</f>
        <v>0</v>
      </c>
      <c r="BY130" s="216">
        <f>SUMIFS(Tab_Dados!$AJ$263:$AJ$508,Tab_Dados!$C$263:$C$508,BW130)</f>
        <v>0</v>
      </c>
      <c r="BZ130" s="209">
        <f>SUMIFS(Tab_Dados!$AZ$263:$AZ$508,Tab_Dados!$C$263:$C$508,BW130)</f>
        <v>0</v>
      </c>
      <c r="CB130" s="207">
        <v>121</v>
      </c>
      <c r="CC130" s="208" t="s">
        <v>395</v>
      </c>
      <c r="CD130" s="208"/>
      <c r="CE130" s="208"/>
      <c r="CF130" s="209"/>
    </row>
    <row r="131" spans="1:84" x14ac:dyDescent="0.2">
      <c r="A131" s="214"/>
      <c r="B131" s="207">
        <v>122</v>
      </c>
      <c r="C131" s="208" t="s">
        <v>396</v>
      </c>
      <c r="D131" s="216">
        <f>SUMIFS(Tab_Dados!$E$263:$E$508,Tab_Dados!$C$263:$C$508,C131)</f>
        <v>0</v>
      </c>
      <c r="E131" s="216">
        <f>SUMIFS(Tab_Dados!$U$263:$U$508,Tab_Dados!$C$263:$C$508,C131)</f>
        <v>0</v>
      </c>
      <c r="F131" s="209">
        <f>SUMIFS(Tab_Dados!$AK$263:$AK$508,Tab_Dados!$C$263:$C$508,C131)</f>
        <v>0</v>
      </c>
      <c r="G131" s="203"/>
      <c r="H131" s="207">
        <v>122</v>
      </c>
      <c r="I131" s="208" t="s">
        <v>378</v>
      </c>
      <c r="J131" s="216">
        <f>SUMIFS(Tab_Dados!$F$263:$F$508,Tab_Dados!$C$263:$C$508,I131)</f>
        <v>1</v>
      </c>
      <c r="K131" s="216">
        <f>SUMIFS(Tab_Dados!$V$263:$V$508,Tab_Dados!$C$263:$C$508,I131)</f>
        <v>1</v>
      </c>
      <c r="L131" s="209">
        <f>SUMIFS(Tab_Dados!$AL$263:$AL$508,Tab_Dados!$C$263:$C$508,I131)</f>
        <v>12</v>
      </c>
      <c r="N131" s="207">
        <v>122</v>
      </c>
      <c r="O131" s="208" t="s">
        <v>377</v>
      </c>
      <c r="P131" s="216">
        <f>SUMIFS(Tab_Dados!$H$263:$H$508,Tab_Dados!$C$263:$C$508,O131)</f>
        <v>0</v>
      </c>
      <c r="Q131" s="216">
        <f>SUMIFS(Tab_Dados!$X$263:$X$508,Tab_Dados!$C$263:$C$508,O131)</f>
        <v>0</v>
      </c>
      <c r="R131" s="209">
        <f>SUMIFS(Tab_Dados!$AN$263:$AN$508,Tab_Dados!$C$263:$C$508,O131)</f>
        <v>0</v>
      </c>
      <c r="T131" s="207">
        <v>122</v>
      </c>
      <c r="U131" s="208" t="s">
        <v>379</v>
      </c>
      <c r="V131" s="216">
        <f>SUMIFS(Tab_Dados!$I$263:$I$508,Tab_Dados!$C$263:$C$508,U131)</f>
        <v>0</v>
      </c>
      <c r="W131" s="216">
        <f>SUMIFS(Tab_Dados!$Y$263:$Y$508,Tab_Dados!$C$263:$C$508,U131)</f>
        <v>0</v>
      </c>
      <c r="X131" s="209">
        <f>SUMIFS(Tab_Dados!$AO$263:$AO$508,Tab_Dados!$C$263:$C$508,U131)</f>
        <v>0</v>
      </c>
      <c r="Z131" s="207">
        <v>122</v>
      </c>
      <c r="AA131" s="208" t="s">
        <v>393</v>
      </c>
      <c r="AB131" s="216">
        <f>SUMIFS(Tab_Dados!$K$263:$K$508,Tab_Dados!$C$263:$C$508,AA131)</f>
        <v>0</v>
      </c>
      <c r="AC131" s="216">
        <f>SUMIFS(Tab_Dados!$AA$263:$AA$508,Tab_Dados!$C$263:$C$508,AA131)</f>
        <v>0</v>
      </c>
      <c r="AD131" s="209">
        <f>SUMIFS(Tab_Dados!$AQ$263:$AQ$508,Tab_Dados!$C$263:$C$508,AA131)</f>
        <v>0</v>
      </c>
      <c r="AF131" s="207">
        <v>122</v>
      </c>
      <c r="AG131" s="208" t="s">
        <v>359</v>
      </c>
      <c r="AH131" s="216">
        <f>SUMIFS(Tab_Dados!$L$263:$L$508,Tab_Dados!$C$263:$C$508,AG131)</f>
        <v>0</v>
      </c>
      <c r="AI131" s="216">
        <f>SUMIFS(Tab_Dados!$AB$263:$AB$508,Tab_Dados!$C$263:$C$508,AG131)</f>
        <v>0</v>
      </c>
      <c r="AJ131" s="209">
        <f>SUMIFS(Tab_Dados!$AR$263:$AR$508,Tab_Dados!$C$263:$C$508,AG131)</f>
        <v>0</v>
      </c>
      <c r="AL131" s="207">
        <v>122</v>
      </c>
      <c r="AM131" s="208" t="s">
        <v>389</v>
      </c>
      <c r="AN131" s="216">
        <f>SUMIFS(Tab_Dados!$M$263:$M$508,Tab_Dados!$C$263:$C$508,AM131)</f>
        <v>0</v>
      </c>
      <c r="AO131" s="216">
        <f>SUMIFS(Tab_Dados!$AC$263:$AC$508,Tab_Dados!$C$263:$C$508,AM131)</f>
        <v>0</v>
      </c>
      <c r="AP131" s="209">
        <f>SUMIFS(Tab_Dados!$AS$263:$AS$508,Tab_Dados!$C$263:$C$508,AM131)</f>
        <v>0</v>
      </c>
      <c r="AR131" s="207">
        <v>122</v>
      </c>
      <c r="AS131" s="208" t="s">
        <v>51</v>
      </c>
      <c r="AT131" s="216">
        <f>SUMIFS(Tab_Dados!$N$263:$N$508,Tab_Dados!$C$263:$C$508,AS131)</f>
        <v>0</v>
      </c>
      <c r="AU131" s="216">
        <f>SUMIFS(Tab_Dados!$AD$263:$AD$508,Tab_Dados!$C$263:$C$508,AS131)</f>
        <v>0</v>
      </c>
      <c r="AV131" s="209">
        <f>SUMIFS(Tab_Dados!$AT$263:$AT$508,Tab_Dados!$C$263:$C$508,AS131)</f>
        <v>0</v>
      </c>
      <c r="AX131" s="207">
        <v>122</v>
      </c>
      <c r="AY131" s="208" t="s">
        <v>51</v>
      </c>
      <c r="AZ131" s="216">
        <f>SUMIFS(Tab_Dados!$O$263:$O$508,Tab_Dados!$C$263:$C$508,AY131)</f>
        <v>0</v>
      </c>
      <c r="BA131" s="216">
        <f>SUMIFS(Tab_Dados!$AE$263:$AE$508,Tab_Dados!$C$263:$C$508,AY131)</f>
        <v>0</v>
      </c>
      <c r="BB131" s="209">
        <f>SUMIFS(Tab_Dados!$AU$263:$AU$508,Tab_Dados!$C$263:$C$508,AY131)</f>
        <v>0</v>
      </c>
      <c r="BD131" s="207">
        <v>122</v>
      </c>
      <c r="BE131" s="208" t="s">
        <v>392</v>
      </c>
      <c r="BF131" s="216">
        <f>SUMIFS(Tab_Dados!$P$263:$P$508,Tab_Dados!$C$263:$C$508,BE131)</f>
        <v>0</v>
      </c>
      <c r="BG131" s="216">
        <f>SUMIFS(Tab_Dados!$AF$263:$AF$508,Tab_Dados!$C$263:$C$508,BE131)</f>
        <v>0</v>
      </c>
      <c r="BH131" s="209">
        <f>SUMIFS(Tab_Dados!$AV$263:$AV$508,Tab_Dados!$C$263:$C$508,BE131)</f>
        <v>0</v>
      </c>
      <c r="BJ131" s="207">
        <v>122</v>
      </c>
      <c r="BK131" s="208" t="s">
        <v>388</v>
      </c>
      <c r="BL131" s="216">
        <f>SUMIFS(Tab_Dados!$R$263:$R$508,Tab_Dados!$C$263:$C$508,BK131)</f>
        <v>0</v>
      </c>
      <c r="BM131" s="216">
        <f>SUMIFS(Tab_Dados!$AH$263:$AH$508,Tab_Dados!$C$263:$C$508,BK131)</f>
        <v>0</v>
      </c>
      <c r="BN131" s="209">
        <f>SUMIFS(Tab_Dados!$AX$263:$AX$508,Tab_Dados!$C$263:$C$508,BK131)</f>
        <v>0</v>
      </c>
      <c r="BP131" s="207">
        <v>122</v>
      </c>
      <c r="BQ131" s="208" t="s">
        <v>384</v>
      </c>
      <c r="BR131" s="216">
        <f>SUMIFS(Tab_Dados!$S$263:$S$508,Tab_Dados!$C$263:$C$508,BQ131)</f>
        <v>0</v>
      </c>
      <c r="BS131" s="216">
        <f>SUMIFS(Tab_Dados!$AI$263:$AI$508,Tab_Dados!$C$263:$C$508,BQ131)</f>
        <v>0</v>
      </c>
      <c r="BT131" s="209">
        <f>SUMIFS(Tab_Dados!$AY$263:$AY$508,Tab_Dados!$C$263:$C$508,BQ131)</f>
        <v>0</v>
      </c>
      <c r="BV131" s="207">
        <v>122</v>
      </c>
      <c r="BW131" s="208" t="s">
        <v>389</v>
      </c>
      <c r="BX131" s="216">
        <f>SUMIFS(Tab_Dados!$T$263:$T$508,Tab_Dados!$C$263:$C$508,BW131)</f>
        <v>0</v>
      </c>
      <c r="BY131" s="216">
        <f>SUMIFS(Tab_Dados!$AJ$263:$AJ$508,Tab_Dados!$C$263:$C$508,BW131)</f>
        <v>0</v>
      </c>
      <c r="BZ131" s="209">
        <f>SUMIFS(Tab_Dados!$AZ$263:$AZ$508,Tab_Dados!$C$263:$C$508,BW131)</f>
        <v>0</v>
      </c>
      <c r="CB131" s="207">
        <v>122</v>
      </c>
      <c r="CC131" s="208" t="s">
        <v>396</v>
      </c>
      <c r="CD131" s="208"/>
      <c r="CE131" s="208"/>
      <c r="CF131" s="209"/>
    </row>
    <row r="132" spans="1:84" x14ac:dyDescent="0.2">
      <c r="A132" s="214"/>
      <c r="B132" s="207">
        <v>123</v>
      </c>
      <c r="C132" s="208" t="s">
        <v>397</v>
      </c>
      <c r="D132" s="216">
        <f>SUMIFS(Tab_Dados!$E$263:$E$508,Tab_Dados!$C$263:$C$508,C132)</f>
        <v>0</v>
      </c>
      <c r="E132" s="216">
        <f>SUMIFS(Tab_Dados!$U$263:$U$508,Tab_Dados!$C$263:$C$508,C132)</f>
        <v>0</v>
      </c>
      <c r="F132" s="209">
        <f>SUMIFS(Tab_Dados!$AK$263:$AK$508,Tab_Dados!$C$263:$C$508,C132)</f>
        <v>0</v>
      </c>
      <c r="G132" s="203"/>
      <c r="H132" s="207">
        <v>123</v>
      </c>
      <c r="I132" s="208" t="s">
        <v>287</v>
      </c>
      <c r="J132" s="216">
        <f>SUMIFS(Tab_Dados!$F$263:$F$508,Tab_Dados!$C$263:$C$508,I132)</f>
        <v>0</v>
      </c>
      <c r="K132" s="216">
        <f>SUMIFS(Tab_Dados!$V$263:$V$508,Tab_Dados!$C$263:$C$508,I132)</f>
        <v>0</v>
      </c>
      <c r="L132" s="209">
        <f>SUMIFS(Tab_Dados!$AL$263:$AL$508,Tab_Dados!$C$263:$C$508,I132)</f>
        <v>0</v>
      </c>
      <c r="N132" s="207">
        <v>123</v>
      </c>
      <c r="O132" s="208" t="s">
        <v>378</v>
      </c>
      <c r="P132" s="216">
        <f>SUMIFS(Tab_Dados!$H$263:$H$508,Tab_Dados!$C$263:$C$508,O132)</f>
        <v>0</v>
      </c>
      <c r="Q132" s="216">
        <f>SUMIFS(Tab_Dados!$X$263:$X$508,Tab_Dados!$C$263:$C$508,O132)</f>
        <v>0</v>
      </c>
      <c r="R132" s="209">
        <f>SUMIFS(Tab_Dados!$AN$263:$AN$508,Tab_Dados!$C$263:$C$508,O132)</f>
        <v>0</v>
      </c>
      <c r="T132" s="207">
        <v>123</v>
      </c>
      <c r="U132" s="208" t="s">
        <v>380</v>
      </c>
      <c r="V132" s="216">
        <f>SUMIFS(Tab_Dados!$I$263:$I$508,Tab_Dados!$C$263:$C$508,U132)</f>
        <v>0</v>
      </c>
      <c r="W132" s="216">
        <f>SUMIFS(Tab_Dados!$Y$263:$Y$508,Tab_Dados!$C$263:$C$508,U132)</f>
        <v>0</v>
      </c>
      <c r="X132" s="209">
        <f>SUMIFS(Tab_Dados!$AO$263:$AO$508,Tab_Dados!$C$263:$C$508,U132)</f>
        <v>0</v>
      </c>
      <c r="Z132" s="207">
        <v>123</v>
      </c>
      <c r="AA132" s="208" t="s">
        <v>51</v>
      </c>
      <c r="AB132" s="216">
        <f>SUMIFS(Tab_Dados!$K$263:$K$508,Tab_Dados!$C$263:$C$508,AA132)</f>
        <v>0</v>
      </c>
      <c r="AC132" s="216">
        <f>SUMIFS(Tab_Dados!$AA$263:$AA$508,Tab_Dados!$C$263:$C$508,AA132)</f>
        <v>0</v>
      </c>
      <c r="AD132" s="209">
        <f>SUMIFS(Tab_Dados!$AQ$263:$AQ$508,Tab_Dados!$C$263:$C$508,AA132)</f>
        <v>0</v>
      </c>
      <c r="AF132" s="207">
        <v>123</v>
      </c>
      <c r="AG132" s="208" t="s">
        <v>370</v>
      </c>
      <c r="AH132" s="216">
        <f>SUMIFS(Tab_Dados!$L$263:$L$508,Tab_Dados!$C$263:$C$508,AG132)</f>
        <v>0</v>
      </c>
      <c r="AI132" s="216">
        <f>SUMIFS(Tab_Dados!$AB$263:$AB$508,Tab_Dados!$C$263:$C$508,AG132)</f>
        <v>0</v>
      </c>
      <c r="AJ132" s="209">
        <f>SUMIFS(Tab_Dados!$AR$263:$AR$508,Tab_Dados!$C$263:$C$508,AG132)</f>
        <v>0</v>
      </c>
      <c r="AL132" s="207">
        <v>123</v>
      </c>
      <c r="AM132" s="208" t="s">
        <v>390</v>
      </c>
      <c r="AN132" s="216">
        <f>SUMIFS(Tab_Dados!$M$263:$M$508,Tab_Dados!$C$263:$C$508,AM132)</f>
        <v>0</v>
      </c>
      <c r="AO132" s="216">
        <f>SUMIFS(Tab_Dados!$AC$263:$AC$508,Tab_Dados!$C$263:$C$508,AM132)</f>
        <v>0</v>
      </c>
      <c r="AP132" s="209">
        <f>SUMIFS(Tab_Dados!$AS$263:$AS$508,Tab_Dados!$C$263:$C$508,AM132)</f>
        <v>0</v>
      </c>
      <c r="AR132" s="207">
        <v>123</v>
      </c>
      <c r="AS132" s="208" t="s">
        <v>394</v>
      </c>
      <c r="AT132" s="216">
        <f>SUMIFS(Tab_Dados!$N$263:$N$508,Tab_Dados!$C$263:$C$508,AS132)</f>
        <v>0</v>
      </c>
      <c r="AU132" s="216">
        <f>SUMIFS(Tab_Dados!$AD$263:$AD$508,Tab_Dados!$C$263:$C$508,AS132)</f>
        <v>0</v>
      </c>
      <c r="AV132" s="209">
        <f>SUMIFS(Tab_Dados!$AT$263:$AT$508,Tab_Dados!$C$263:$C$508,AS132)</f>
        <v>0</v>
      </c>
      <c r="AX132" s="207">
        <v>123</v>
      </c>
      <c r="AY132" s="208" t="s">
        <v>394</v>
      </c>
      <c r="AZ132" s="216">
        <f>SUMIFS(Tab_Dados!$O$263:$O$508,Tab_Dados!$C$263:$C$508,AY132)</f>
        <v>0</v>
      </c>
      <c r="BA132" s="216">
        <f>SUMIFS(Tab_Dados!$AE$263:$AE$508,Tab_Dados!$C$263:$C$508,AY132)</f>
        <v>0</v>
      </c>
      <c r="BB132" s="209">
        <f>SUMIFS(Tab_Dados!$AU$263:$AU$508,Tab_Dados!$C$263:$C$508,AY132)</f>
        <v>0</v>
      </c>
      <c r="BD132" s="207">
        <v>123</v>
      </c>
      <c r="BE132" s="208" t="s">
        <v>393</v>
      </c>
      <c r="BF132" s="216">
        <f>SUMIFS(Tab_Dados!$P$263:$P$508,Tab_Dados!$C$263:$C$508,BE132)</f>
        <v>0</v>
      </c>
      <c r="BG132" s="216">
        <f>SUMIFS(Tab_Dados!$AF$263:$AF$508,Tab_Dados!$C$263:$C$508,BE132)</f>
        <v>0</v>
      </c>
      <c r="BH132" s="209">
        <f>SUMIFS(Tab_Dados!$AV$263:$AV$508,Tab_Dados!$C$263:$C$508,BE132)</f>
        <v>0</v>
      </c>
      <c r="BJ132" s="207">
        <v>123</v>
      </c>
      <c r="BK132" s="208" t="s">
        <v>389</v>
      </c>
      <c r="BL132" s="216">
        <f>SUMIFS(Tab_Dados!$R$263:$R$508,Tab_Dados!$C$263:$C$508,BK132)</f>
        <v>0</v>
      </c>
      <c r="BM132" s="216">
        <f>SUMIFS(Tab_Dados!$AH$263:$AH$508,Tab_Dados!$C$263:$C$508,BK132)</f>
        <v>0</v>
      </c>
      <c r="BN132" s="209">
        <f>SUMIFS(Tab_Dados!$AX$263:$AX$508,Tab_Dados!$C$263:$C$508,BK132)</f>
        <v>0</v>
      </c>
      <c r="BP132" s="207">
        <v>123</v>
      </c>
      <c r="BQ132" s="208" t="s">
        <v>385</v>
      </c>
      <c r="BR132" s="216">
        <f>SUMIFS(Tab_Dados!$S$263:$S$508,Tab_Dados!$C$263:$C$508,BQ132)</f>
        <v>0</v>
      </c>
      <c r="BS132" s="216">
        <f>SUMIFS(Tab_Dados!$AI$263:$AI$508,Tab_Dados!$C$263:$C$508,BQ132)</f>
        <v>0</v>
      </c>
      <c r="BT132" s="209">
        <f>SUMIFS(Tab_Dados!$AY$263:$AY$508,Tab_Dados!$C$263:$C$508,BQ132)</f>
        <v>0</v>
      </c>
      <c r="BV132" s="207">
        <v>123</v>
      </c>
      <c r="BW132" s="208" t="s">
        <v>390</v>
      </c>
      <c r="BX132" s="216">
        <f>SUMIFS(Tab_Dados!$T$263:$T$508,Tab_Dados!$C$263:$C$508,BW132)</f>
        <v>0</v>
      </c>
      <c r="BY132" s="216">
        <f>SUMIFS(Tab_Dados!$AJ$263:$AJ$508,Tab_Dados!$C$263:$C$508,BW132)</f>
        <v>0</v>
      </c>
      <c r="BZ132" s="209">
        <f>SUMIFS(Tab_Dados!$AZ$263:$AZ$508,Tab_Dados!$C$263:$C$508,BW132)</f>
        <v>0</v>
      </c>
      <c r="CB132" s="207">
        <v>123</v>
      </c>
      <c r="CC132" s="208" t="s">
        <v>397</v>
      </c>
      <c r="CD132" s="208"/>
      <c r="CE132" s="208"/>
      <c r="CF132" s="209"/>
    </row>
    <row r="133" spans="1:84" x14ac:dyDescent="0.2">
      <c r="A133" s="214"/>
      <c r="B133" s="207">
        <v>124</v>
      </c>
      <c r="C133" s="208" t="s">
        <v>398</v>
      </c>
      <c r="D133" s="216">
        <f>SUMIFS(Tab_Dados!$E$263:$E$508,Tab_Dados!$C$263:$C$508,C133)</f>
        <v>0</v>
      </c>
      <c r="E133" s="216">
        <f>SUMIFS(Tab_Dados!$U$263:$U$508,Tab_Dados!$C$263:$C$508,C133)</f>
        <v>0</v>
      </c>
      <c r="F133" s="209">
        <f>SUMIFS(Tab_Dados!$AK$263:$AK$508,Tab_Dados!$C$263:$C$508,C133)</f>
        <v>0</v>
      </c>
      <c r="G133" s="203"/>
      <c r="H133" s="207">
        <v>124</v>
      </c>
      <c r="I133" s="208" t="s">
        <v>290</v>
      </c>
      <c r="J133" s="216">
        <f>SUMIFS(Tab_Dados!$F$263:$F$508,Tab_Dados!$C$263:$C$508,I133)</f>
        <v>0</v>
      </c>
      <c r="K133" s="216">
        <f>SUMIFS(Tab_Dados!$V$263:$V$508,Tab_Dados!$C$263:$C$508,I133)</f>
        <v>0</v>
      </c>
      <c r="L133" s="209">
        <f>SUMIFS(Tab_Dados!$AL$263:$AL$508,Tab_Dados!$C$263:$C$508,I133)</f>
        <v>0</v>
      </c>
      <c r="N133" s="207">
        <v>124</v>
      </c>
      <c r="O133" s="208" t="s">
        <v>379</v>
      </c>
      <c r="P133" s="216">
        <f>SUMIFS(Tab_Dados!$H$263:$H$508,Tab_Dados!$C$263:$C$508,O133)</f>
        <v>0</v>
      </c>
      <c r="Q133" s="216">
        <f>SUMIFS(Tab_Dados!$X$263:$X$508,Tab_Dados!$C$263:$C$508,O133)</f>
        <v>0</v>
      </c>
      <c r="R133" s="209">
        <f>SUMIFS(Tab_Dados!$AN$263:$AN$508,Tab_Dados!$C$263:$C$508,O133)</f>
        <v>0</v>
      </c>
      <c r="T133" s="207">
        <v>124</v>
      </c>
      <c r="U133" s="208" t="s">
        <v>381</v>
      </c>
      <c r="V133" s="216">
        <f>SUMIFS(Tab_Dados!$I$263:$I$508,Tab_Dados!$C$263:$C$508,U133)</f>
        <v>0</v>
      </c>
      <c r="W133" s="216">
        <f>SUMIFS(Tab_Dados!$Y$263:$Y$508,Tab_Dados!$C$263:$C$508,U133)</f>
        <v>0</v>
      </c>
      <c r="X133" s="209">
        <f>SUMIFS(Tab_Dados!$AO$263:$AO$508,Tab_Dados!$C$263:$C$508,U133)</f>
        <v>0</v>
      </c>
      <c r="Z133" s="207">
        <v>124</v>
      </c>
      <c r="AA133" s="208" t="s">
        <v>394</v>
      </c>
      <c r="AB133" s="216">
        <f>SUMIFS(Tab_Dados!$K$263:$K$508,Tab_Dados!$C$263:$C$508,AA133)</f>
        <v>0</v>
      </c>
      <c r="AC133" s="216">
        <f>SUMIFS(Tab_Dados!$AA$263:$AA$508,Tab_Dados!$C$263:$C$508,AA133)</f>
        <v>0</v>
      </c>
      <c r="AD133" s="209">
        <f>SUMIFS(Tab_Dados!$AQ$263:$AQ$508,Tab_Dados!$C$263:$C$508,AA133)</f>
        <v>0</v>
      </c>
      <c r="AF133" s="207">
        <v>124</v>
      </c>
      <c r="AG133" s="208" t="s">
        <v>360</v>
      </c>
      <c r="AH133" s="216">
        <f>SUMIFS(Tab_Dados!$L$263:$L$508,Tab_Dados!$C$263:$C$508,AG133)</f>
        <v>0</v>
      </c>
      <c r="AI133" s="216">
        <f>SUMIFS(Tab_Dados!$AB$263:$AB$508,Tab_Dados!$C$263:$C$508,AG133)</f>
        <v>0</v>
      </c>
      <c r="AJ133" s="209">
        <f>SUMIFS(Tab_Dados!$AR$263:$AR$508,Tab_Dados!$C$263:$C$508,AG133)</f>
        <v>0</v>
      </c>
      <c r="AL133" s="207">
        <v>124</v>
      </c>
      <c r="AM133" s="208" t="s">
        <v>391</v>
      </c>
      <c r="AN133" s="216">
        <f>SUMIFS(Tab_Dados!$M$263:$M$508,Tab_Dados!$C$263:$C$508,AM133)</f>
        <v>0</v>
      </c>
      <c r="AO133" s="216">
        <f>SUMIFS(Tab_Dados!$AC$263:$AC$508,Tab_Dados!$C$263:$C$508,AM133)</f>
        <v>0</v>
      </c>
      <c r="AP133" s="209">
        <f>SUMIFS(Tab_Dados!$AS$263:$AS$508,Tab_Dados!$C$263:$C$508,AM133)</f>
        <v>0</v>
      </c>
      <c r="AR133" s="207">
        <v>124</v>
      </c>
      <c r="AS133" s="208" t="s">
        <v>396</v>
      </c>
      <c r="AT133" s="216">
        <f>SUMIFS(Tab_Dados!$N$263:$N$508,Tab_Dados!$C$263:$C$508,AS133)</f>
        <v>0</v>
      </c>
      <c r="AU133" s="216">
        <f>SUMIFS(Tab_Dados!$AD$263:$AD$508,Tab_Dados!$C$263:$C$508,AS133)</f>
        <v>0</v>
      </c>
      <c r="AV133" s="209">
        <f>SUMIFS(Tab_Dados!$AT$263:$AT$508,Tab_Dados!$C$263:$C$508,AS133)</f>
        <v>0</v>
      </c>
      <c r="AX133" s="207">
        <v>124</v>
      </c>
      <c r="AY133" s="208" t="s">
        <v>395</v>
      </c>
      <c r="AZ133" s="216">
        <f>SUMIFS(Tab_Dados!$O$263:$O$508,Tab_Dados!$C$263:$C$508,AY133)</f>
        <v>0</v>
      </c>
      <c r="BA133" s="216">
        <f>SUMIFS(Tab_Dados!$AE$263:$AE$508,Tab_Dados!$C$263:$C$508,AY133)</f>
        <v>0</v>
      </c>
      <c r="BB133" s="209">
        <f>SUMIFS(Tab_Dados!$AU$263:$AU$508,Tab_Dados!$C$263:$C$508,AY133)</f>
        <v>0</v>
      </c>
      <c r="BD133" s="207">
        <v>124</v>
      </c>
      <c r="BE133" s="208" t="s">
        <v>51</v>
      </c>
      <c r="BF133" s="216">
        <f>SUMIFS(Tab_Dados!$P$263:$P$508,Tab_Dados!$C$263:$C$508,BE133)</f>
        <v>0</v>
      </c>
      <c r="BG133" s="216">
        <f>SUMIFS(Tab_Dados!$AF$263:$AF$508,Tab_Dados!$C$263:$C$508,BE133)</f>
        <v>0</v>
      </c>
      <c r="BH133" s="209">
        <f>SUMIFS(Tab_Dados!$AV$263:$AV$508,Tab_Dados!$C$263:$C$508,BE133)</f>
        <v>0</v>
      </c>
      <c r="BJ133" s="207">
        <v>124</v>
      </c>
      <c r="BK133" s="208" t="s">
        <v>390</v>
      </c>
      <c r="BL133" s="216">
        <f>SUMIFS(Tab_Dados!$R$263:$R$508,Tab_Dados!$C$263:$C$508,BK133)</f>
        <v>0</v>
      </c>
      <c r="BM133" s="216">
        <f>SUMIFS(Tab_Dados!$AH$263:$AH$508,Tab_Dados!$C$263:$C$508,BK133)</f>
        <v>0</v>
      </c>
      <c r="BN133" s="209">
        <f>SUMIFS(Tab_Dados!$AX$263:$AX$508,Tab_Dados!$C$263:$C$508,BK133)</f>
        <v>0</v>
      </c>
      <c r="BP133" s="207">
        <v>124</v>
      </c>
      <c r="BQ133" s="208" t="s">
        <v>386</v>
      </c>
      <c r="BR133" s="216">
        <f>SUMIFS(Tab_Dados!$S$263:$S$508,Tab_Dados!$C$263:$C$508,BQ133)</f>
        <v>0</v>
      </c>
      <c r="BS133" s="216">
        <f>SUMIFS(Tab_Dados!$AI$263:$AI$508,Tab_Dados!$C$263:$C$508,BQ133)</f>
        <v>0</v>
      </c>
      <c r="BT133" s="209">
        <f>SUMIFS(Tab_Dados!$AY$263:$AY$508,Tab_Dados!$C$263:$C$508,BQ133)</f>
        <v>0</v>
      </c>
      <c r="BV133" s="207">
        <v>124</v>
      </c>
      <c r="BW133" s="208" t="s">
        <v>392</v>
      </c>
      <c r="BX133" s="216">
        <f>SUMIFS(Tab_Dados!$T$263:$T$508,Tab_Dados!$C$263:$C$508,BW133)</f>
        <v>0</v>
      </c>
      <c r="BY133" s="216">
        <f>SUMIFS(Tab_Dados!$AJ$263:$AJ$508,Tab_Dados!$C$263:$C$508,BW133)</f>
        <v>0</v>
      </c>
      <c r="BZ133" s="209">
        <f>SUMIFS(Tab_Dados!$AZ$263:$AZ$508,Tab_Dados!$C$263:$C$508,BW133)</f>
        <v>0</v>
      </c>
      <c r="CB133" s="207">
        <v>124</v>
      </c>
      <c r="CC133" s="208" t="s">
        <v>398</v>
      </c>
      <c r="CD133" s="208"/>
      <c r="CE133" s="208"/>
      <c r="CF133" s="209"/>
    </row>
    <row r="134" spans="1:84" x14ac:dyDescent="0.2">
      <c r="A134" s="214"/>
      <c r="B134" s="207">
        <v>125</v>
      </c>
      <c r="C134" s="208" t="s">
        <v>399</v>
      </c>
      <c r="D134" s="216">
        <f>SUMIFS(Tab_Dados!$E$263:$E$508,Tab_Dados!$C$263:$C$508,C134)</f>
        <v>0</v>
      </c>
      <c r="E134" s="216">
        <f>SUMIFS(Tab_Dados!$U$263:$U$508,Tab_Dados!$C$263:$C$508,C134)</f>
        <v>0</v>
      </c>
      <c r="F134" s="209">
        <f>SUMIFS(Tab_Dados!$AK$263:$AK$508,Tab_Dados!$C$263:$C$508,C134)</f>
        <v>0</v>
      </c>
      <c r="G134" s="203"/>
      <c r="H134" s="207">
        <v>125</v>
      </c>
      <c r="I134" s="208" t="s">
        <v>576</v>
      </c>
      <c r="J134" s="216">
        <f>SUMIFS(Tab_Dados!$F$263:$F$508,Tab_Dados!$C$263:$C$508,I134)</f>
        <v>0</v>
      </c>
      <c r="K134" s="216">
        <f>SUMIFS(Tab_Dados!$V$263:$V$508,Tab_Dados!$C$263:$C$508,I134)</f>
        <v>0</v>
      </c>
      <c r="L134" s="209">
        <f>SUMIFS(Tab_Dados!$AL$263:$AL$508,Tab_Dados!$C$263:$C$508,I134)</f>
        <v>0</v>
      </c>
      <c r="N134" s="207">
        <v>125</v>
      </c>
      <c r="O134" s="208" t="s">
        <v>380</v>
      </c>
      <c r="P134" s="216">
        <f>SUMIFS(Tab_Dados!$H$263:$H$508,Tab_Dados!$C$263:$C$508,O134)</f>
        <v>0</v>
      </c>
      <c r="Q134" s="216">
        <f>SUMIFS(Tab_Dados!$X$263:$X$508,Tab_Dados!$C$263:$C$508,O134)</f>
        <v>0</v>
      </c>
      <c r="R134" s="209">
        <f>SUMIFS(Tab_Dados!$AN$263:$AN$508,Tab_Dados!$C$263:$C$508,O134)</f>
        <v>0</v>
      </c>
      <c r="T134" s="207">
        <v>125</v>
      </c>
      <c r="U134" s="208" t="s">
        <v>383</v>
      </c>
      <c r="V134" s="216">
        <f>SUMIFS(Tab_Dados!$I$263:$I$508,Tab_Dados!$C$263:$C$508,U134)</f>
        <v>0</v>
      </c>
      <c r="W134" s="216">
        <f>SUMIFS(Tab_Dados!$Y$263:$Y$508,Tab_Dados!$C$263:$C$508,U134)</f>
        <v>0</v>
      </c>
      <c r="X134" s="209">
        <f>SUMIFS(Tab_Dados!$AO$263:$AO$508,Tab_Dados!$C$263:$C$508,U134)</f>
        <v>0</v>
      </c>
      <c r="Z134" s="207">
        <v>125</v>
      </c>
      <c r="AA134" s="208" t="s">
        <v>395</v>
      </c>
      <c r="AB134" s="216">
        <f>SUMIFS(Tab_Dados!$K$263:$K$508,Tab_Dados!$C$263:$C$508,AA134)</f>
        <v>0</v>
      </c>
      <c r="AC134" s="216">
        <f>SUMIFS(Tab_Dados!$AA$263:$AA$508,Tab_Dados!$C$263:$C$508,AA134)</f>
        <v>0</v>
      </c>
      <c r="AD134" s="209">
        <f>SUMIFS(Tab_Dados!$AQ$263:$AQ$508,Tab_Dados!$C$263:$C$508,AA134)</f>
        <v>0</v>
      </c>
      <c r="AF134" s="207">
        <v>125</v>
      </c>
      <c r="AG134" s="208" t="s">
        <v>361</v>
      </c>
      <c r="AH134" s="216">
        <f>SUMIFS(Tab_Dados!$L$263:$L$508,Tab_Dados!$C$263:$C$508,AG134)</f>
        <v>0</v>
      </c>
      <c r="AI134" s="216">
        <f>SUMIFS(Tab_Dados!$AB$263:$AB$508,Tab_Dados!$C$263:$C$508,AG134)</f>
        <v>0</v>
      </c>
      <c r="AJ134" s="209">
        <f>SUMIFS(Tab_Dados!$AR$263:$AR$508,Tab_Dados!$C$263:$C$508,AG134)</f>
        <v>0</v>
      </c>
      <c r="AL134" s="207">
        <v>125</v>
      </c>
      <c r="AM134" s="208" t="s">
        <v>392</v>
      </c>
      <c r="AN134" s="216">
        <f>SUMIFS(Tab_Dados!$M$263:$M$508,Tab_Dados!$C$263:$C$508,AM134)</f>
        <v>0</v>
      </c>
      <c r="AO134" s="216">
        <f>SUMIFS(Tab_Dados!$AC$263:$AC$508,Tab_Dados!$C$263:$C$508,AM134)</f>
        <v>0</v>
      </c>
      <c r="AP134" s="209">
        <f>SUMIFS(Tab_Dados!$AS$263:$AS$508,Tab_Dados!$C$263:$C$508,AM134)</f>
        <v>0</v>
      </c>
      <c r="AR134" s="207">
        <v>125</v>
      </c>
      <c r="AS134" s="208" t="s">
        <v>397</v>
      </c>
      <c r="AT134" s="216">
        <f>SUMIFS(Tab_Dados!$N$263:$N$508,Tab_Dados!$C$263:$C$508,AS134)</f>
        <v>0</v>
      </c>
      <c r="AU134" s="216">
        <f>SUMIFS(Tab_Dados!$AD$263:$AD$508,Tab_Dados!$C$263:$C$508,AS134)</f>
        <v>0</v>
      </c>
      <c r="AV134" s="209">
        <f>SUMIFS(Tab_Dados!$AT$263:$AT$508,Tab_Dados!$C$263:$C$508,AS134)</f>
        <v>0</v>
      </c>
      <c r="AX134" s="207">
        <v>125</v>
      </c>
      <c r="AY134" s="208" t="s">
        <v>396</v>
      </c>
      <c r="AZ134" s="216">
        <f>SUMIFS(Tab_Dados!$O$263:$O$508,Tab_Dados!$C$263:$C$508,AY134)</f>
        <v>0</v>
      </c>
      <c r="BA134" s="216">
        <f>SUMIFS(Tab_Dados!$AE$263:$AE$508,Tab_Dados!$C$263:$C$508,AY134)</f>
        <v>0</v>
      </c>
      <c r="BB134" s="209">
        <f>SUMIFS(Tab_Dados!$AU$263:$AU$508,Tab_Dados!$C$263:$C$508,AY134)</f>
        <v>0</v>
      </c>
      <c r="BD134" s="207">
        <v>125</v>
      </c>
      <c r="BE134" s="208" t="s">
        <v>394</v>
      </c>
      <c r="BF134" s="216">
        <f>SUMIFS(Tab_Dados!$P$263:$P$508,Tab_Dados!$C$263:$C$508,BE134)</f>
        <v>0</v>
      </c>
      <c r="BG134" s="216">
        <f>SUMIFS(Tab_Dados!$AF$263:$AF$508,Tab_Dados!$C$263:$C$508,BE134)</f>
        <v>0</v>
      </c>
      <c r="BH134" s="209">
        <f>SUMIFS(Tab_Dados!$AV$263:$AV$508,Tab_Dados!$C$263:$C$508,BE134)</f>
        <v>0</v>
      </c>
      <c r="BJ134" s="207">
        <v>125</v>
      </c>
      <c r="BK134" s="208" t="s">
        <v>391</v>
      </c>
      <c r="BL134" s="216">
        <f>SUMIFS(Tab_Dados!$R$263:$R$508,Tab_Dados!$C$263:$C$508,BK134)</f>
        <v>0</v>
      </c>
      <c r="BM134" s="216">
        <f>SUMIFS(Tab_Dados!$AH$263:$AH$508,Tab_Dados!$C$263:$C$508,BK134)</f>
        <v>0</v>
      </c>
      <c r="BN134" s="209">
        <f>SUMIFS(Tab_Dados!$AX$263:$AX$508,Tab_Dados!$C$263:$C$508,BK134)</f>
        <v>0</v>
      </c>
      <c r="BP134" s="207">
        <v>125</v>
      </c>
      <c r="BQ134" s="208" t="s">
        <v>387</v>
      </c>
      <c r="BR134" s="216">
        <f>SUMIFS(Tab_Dados!$S$263:$S$508,Tab_Dados!$C$263:$C$508,BQ134)</f>
        <v>0</v>
      </c>
      <c r="BS134" s="216">
        <f>SUMIFS(Tab_Dados!$AI$263:$AI$508,Tab_Dados!$C$263:$C$508,BQ134)</f>
        <v>0</v>
      </c>
      <c r="BT134" s="209">
        <f>SUMIFS(Tab_Dados!$AY$263:$AY$508,Tab_Dados!$C$263:$C$508,BQ134)</f>
        <v>0</v>
      </c>
      <c r="BV134" s="207">
        <v>125</v>
      </c>
      <c r="BW134" s="208" t="s">
        <v>393</v>
      </c>
      <c r="BX134" s="216">
        <f>SUMIFS(Tab_Dados!$T$263:$T$508,Tab_Dados!$C$263:$C$508,BW134)</f>
        <v>0</v>
      </c>
      <c r="BY134" s="216">
        <f>SUMIFS(Tab_Dados!$AJ$263:$AJ$508,Tab_Dados!$C$263:$C$508,BW134)</f>
        <v>0</v>
      </c>
      <c r="BZ134" s="209">
        <f>SUMIFS(Tab_Dados!$AZ$263:$AZ$508,Tab_Dados!$C$263:$C$508,BW134)</f>
        <v>0</v>
      </c>
      <c r="CB134" s="207">
        <v>125</v>
      </c>
      <c r="CC134" s="208" t="s">
        <v>399</v>
      </c>
      <c r="CD134" s="208"/>
      <c r="CE134" s="208"/>
      <c r="CF134" s="209"/>
    </row>
    <row r="135" spans="1:84" x14ac:dyDescent="0.2">
      <c r="A135" s="214"/>
      <c r="B135" s="207">
        <v>126</v>
      </c>
      <c r="C135" s="208" t="s">
        <v>400</v>
      </c>
      <c r="D135" s="216">
        <f>SUMIFS(Tab_Dados!$E$263:$E$508,Tab_Dados!$C$263:$C$508,C135)</f>
        <v>0</v>
      </c>
      <c r="E135" s="216">
        <f>SUMIFS(Tab_Dados!$U$263:$U$508,Tab_Dados!$C$263:$C$508,C135)</f>
        <v>0</v>
      </c>
      <c r="F135" s="209">
        <f>SUMIFS(Tab_Dados!$AK$263:$AK$508,Tab_Dados!$C$263:$C$508,C135)</f>
        <v>0</v>
      </c>
      <c r="G135" s="203"/>
      <c r="H135" s="207">
        <v>126</v>
      </c>
      <c r="I135" s="208" t="s">
        <v>298</v>
      </c>
      <c r="J135" s="216">
        <f>SUMIFS(Tab_Dados!$F$263:$F$508,Tab_Dados!$C$263:$C$508,I135)</f>
        <v>0</v>
      </c>
      <c r="K135" s="216">
        <f>SUMIFS(Tab_Dados!$V$263:$V$508,Tab_Dados!$C$263:$C$508,I135)</f>
        <v>0</v>
      </c>
      <c r="L135" s="209">
        <f>SUMIFS(Tab_Dados!$AL$263:$AL$508,Tab_Dados!$C$263:$C$508,I135)</f>
        <v>0</v>
      </c>
      <c r="N135" s="207">
        <v>126</v>
      </c>
      <c r="O135" s="208" t="s">
        <v>381</v>
      </c>
      <c r="P135" s="216">
        <f>SUMIFS(Tab_Dados!$H$263:$H$508,Tab_Dados!$C$263:$C$508,O135)</f>
        <v>0</v>
      </c>
      <c r="Q135" s="216">
        <f>SUMIFS(Tab_Dados!$X$263:$X$508,Tab_Dados!$C$263:$C$508,O135)</f>
        <v>0</v>
      </c>
      <c r="R135" s="209">
        <f>SUMIFS(Tab_Dados!$AN$263:$AN$508,Tab_Dados!$C$263:$C$508,O135)</f>
        <v>0</v>
      </c>
      <c r="T135" s="207">
        <v>126</v>
      </c>
      <c r="U135" s="208" t="s">
        <v>384</v>
      </c>
      <c r="V135" s="216">
        <f>SUMIFS(Tab_Dados!$I$263:$I$508,Tab_Dados!$C$263:$C$508,U135)</f>
        <v>0</v>
      </c>
      <c r="W135" s="216">
        <f>SUMIFS(Tab_Dados!$Y$263:$Y$508,Tab_Dados!$C$263:$C$508,U135)</f>
        <v>0</v>
      </c>
      <c r="X135" s="209">
        <f>SUMIFS(Tab_Dados!$AO$263:$AO$508,Tab_Dados!$C$263:$C$508,U135)</f>
        <v>0</v>
      </c>
      <c r="Z135" s="207">
        <v>126</v>
      </c>
      <c r="AA135" s="208" t="s">
        <v>396</v>
      </c>
      <c r="AB135" s="216">
        <f>SUMIFS(Tab_Dados!$K$263:$K$508,Tab_Dados!$C$263:$C$508,AA135)</f>
        <v>0</v>
      </c>
      <c r="AC135" s="216">
        <f>SUMIFS(Tab_Dados!$AA$263:$AA$508,Tab_Dados!$C$263:$C$508,AA135)</f>
        <v>0</v>
      </c>
      <c r="AD135" s="209">
        <f>SUMIFS(Tab_Dados!$AQ$263:$AQ$508,Tab_Dados!$C$263:$C$508,AA135)</f>
        <v>0</v>
      </c>
      <c r="AF135" s="207">
        <v>126</v>
      </c>
      <c r="AG135" s="208" t="s">
        <v>362</v>
      </c>
      <c r="AH135" s="216">
        <f>SUMIFS(Tab_Dados!$L$263:$L$508,Tab_Dados!$C$263:$C$508,AG135)</f>
        <v>0</v>
      </c>
      <c r="AI135" s="216">
        <f>SUMIFS(Tab_Dados!$AB$263:$AB$508,Tab_Dados!$C$263:$C$508,AG135)</f>
        <v>0</v>
      </c>
      <c r="AJ135" s="209">
        <f>SUMIFS(Tab_Dados!$AR$263:$AR$508,Tab_Dados!$C$263:$C$508,AG135)</f>
        <v>0</v>
      </c>
      <c r="AL135" s="207">
        <v>126</v>
      </c>
      <c r="AM135" s="208" t="s">
        <v>393</v>
      </c>
      <c r="AN135" s="216">
        <f>SUMIFS(Tab_Dados!$M$263:$M$508,Tab_Dados!$C$263:$C$508,AM135)</f>
        <v>0</v>
      </c>
      <c r="AO135" s="216">
        <f>SUMIFS(Tab_Dados!$AC$263:$AC$508,Tab_Dados!$C$263:$C$508,AM135)</f>
        <v>0</v>
      </c>
      <c r="AP135" s="209">
        <f>SUMIFS(Tab_Dados!$AS$263:$AS$508,Tab_Dados!$C$263:$C$508,AM135)</f>
        <v>0</v>
      </c>
      <c r="AR135" s="207">
        <v>126</v>
      </c>
      <c r="AS135" s="208" t="s">
        <v>398</v>
      </c>
      <c r="AT135" s="216">
        <f>SUMIFS(Tab_Dados!$N$263:$N$508,Tab_Dados!$C$263:$C$508,AS135)</f>
        <v>0</v>
      </c>
      <c r="AU135" s="216">
        <f>SUMIFS(Tab_Dados!$AD$263:$AD$508,Tab_Dados!$C$263:$C$508,AS135)</f>
        <v>0</v>
      </c>
      <c r="AV135" s="209">
        <f>SUMIFS(Tab_Dados!$AT$263:$AT$508,Tab_Dados!$C$263:$C$508,AS135)</f>
        <v>0</v>
      </c>
      <c r="AX135" s="207">
        <v>126</v>
      </c>
      <c r="AY135" s="208" t="s">
        <v>397</v>
      </c>
      <c r="AZ135" s="216">
        <f>SUMIFS(Tab_Dados!$O$263:$O$508,Tab_Dados!$C$263:$C$508,AY135)</f>
        <v>0</v>
      </c>
      <c r="BA135" s="216">
        <f>SUMIFS(Tab_Dados!$AE$263:$AE$508,Tab_Dados!$C$263:$C$508,AY135)</f>
        <v>0</v>
      </c>
      <c r="BB135" s="209">
        <f>SUMIFS(Tab_Dados!$AU$263:$AU$508,Tab_Dados!$C$263:$C$508,AY135)</f>
        <v>0</v>
      </c>
      <c r="BD135" s="207">
        <v>126</v>
      </c>
      <c r="BE135" s="208" t="s">
        <v>396</v>
      </c>
      <c r="BF135" s="216">
        <f>SUMIFS(Tab_Dados!$P$263:$P$508,Tab_Dados!$C$263:$C$508,BE135)</f>
        <v>0</v>
      </c>
      <c r="BG135" s="216">
        <f>SUMIFS(Tab_Dados!$AF$263:$AF$508,Tab_Dados!$C$263:$C$508,BE135)</f>
        <v>0</v>
      </c>
      <c r="BH135" s="209">
        <f>SUMIFS(Tab_Dados!$AV$263:$AV$508,Tab_Dados!$C$263:$C$508,BE135)</f>
        <v>0</v>
      </c>
      <c r="BJ135" s="207">
        <v>126</v>
      </c>
      <c r="BK135" s="208" t="s">
        <v>393</v>
      </c>
      <c r="BL135" s="216">
        <f>SUMIFS(Tab_Dados!$R$263:$R$508,Tab_Dados!$C$263:$C$508,BK135)</f>
        <v>0</v>
      </c>
      <c r="BM135" s="216">
        <f>SUMIFS(Tab_Dados!$AH$263:$AH$508,Tab_Dados!$C$263:$C$508,BK135)</f>
        <v>0</v>
      </c>
      <c r="BN135" s="209">
        <f>SUMIFS(Tab_Dados!$AX$263:$AX$508,Tab_Dados!$C$263:$C$508,BK135)</f>
        <v>0</v>
      </c>
      <c r="BP135" s="207">
        <v>126</v>
      </c>
      <c r="BQ135" s="208" t="s">
        <v>388</v>
      </c>
      <c r="BR135" s="216">
        <f>SUMIFS(Tab_Dados!$S$263:$S$508,Tab_Dados!$C$263:$C$508,BQ135)</f>
        <v>0</v>
      </c>
      <c r="BS135" s="216">
        <f>SUMIFS(Tab_Dados!$AI$263:$AI$508,Tab_Dados!$C$263:$C$508,BQ135)</f>
        <v>0</v>
      </c>
      <c r="BT135" s="209">
        <f>SUMIFS(Tab_Dados!$AY$263:$AY$508,Tab_Dados!$C$263:$C$508,BQ135)</f>
        <v>0</v>
      </c>
      <c r="BV135" s="207">
        <v>126</v>
      </c>
      <c r="BW135" s="208" t="s">
        <v>51</v>
      </c>
      <c r="BX135" s="216">
        <f>SUMIFS(Tab_Dados!$T$263:$T$508,Tab_Dados!$C$263:$C$508,BW135)</f>
        <v>0</v>
      </c>
      <c r="BY135" s="216">
        <f>SUMIFS(Tab_Dados!$AJ$263:$AJ$508,Tab_Dados!$C$263:$C$508,BW135)</f>
        <v>0</v>
      </c>
      <c r="BZ135" s="209">
        <f>SUMIFS(Tab_Dados!$AZ$263:$AZ$508,Tab_Dados!$C$263:$C$508,BW135)</f>
        <v>0</v>
      </c>
      <c r="CB135" s="207">
        <v>126</v>
      </c>
      <c r="CC135" s="208" t="s">
        <v>400</v>
      </c>
      <c r="CD135" s="208"/>
      <c r="CE135" s="208"/>
      <c r="CF135" s="209"/>
    </row>
    <row r="136" spans="1:84" x14ac:dyDescent="0.2">
      <c r="A136" s="214"/>
      <c r="B136" s="207">
        <v>127</v>
      </c>
      <c r="C136" s="208" t="s">
        <v>13</v>
      </c>
      <c r="D136" s="216">
        <f>SUMIFS(Tab_Dados!$E$263:$E$508,Tab_Dados!$C$263:$C$508,C136)</f>
        <v>0</v>
      </c>
      <c r="E136" s="216">
        <f>SUMIFS(Tab_Dados!$U$263:$U$508,Tab_Dados!$C$263:$C$508,C136)</f>
        <v>0</v>
      </c>
      <c r="F136" s="209">
        <f>SUMIFS(Tab_Dados!$AK$263:$AK$508,Tab_Dados!$C$263:$C$508,C136)</f>
        <v>0</v>
      </c>
      <c r="G136" s="203"/>
      <c r="H136" s="207">
        <v>127</v>
      </c>
      <c r="I136" s="208" t="s">
        <v>300</v>
      </c>
      <c r="J136" s="216">
        <f>SUMIFS(Tab_Dados!$F$263:$F$508,Tab_Dados!$C$263:$C$508,I136)</f>
        <v>0</v>
      </c>
      <c r="K136" s="216">
        <f>SUMIFS(Tab_Dados!$V$263:$V$508,Tab_Dados!$C$263:$C$508,I136)</f>
        <v>0</v>
      </c>
      <c r="L136" s="209">
        <f>SUMIFS(Tab_Dados!$AL$263:$AL$508,Tab_Dados!$C$263:$C$508,I136)</f>
        <v>0</v>
      </c>
      <c r="N136" s="207">
        <v>127</v>
      </c>
      <c r="O136" s="208" t="s">
        <v>383</v>
      </c>
      <c r="P136" s="216">
        <f>SUMIFS(Tab_Dados!$H$263:$H$508,Tab_Dados!$C$263:$C$508,O136)</f>
        <v>0</v>
      </c>
      <c r="Q136" s="216">
        <f>SUMIFS(Tab_Dados!$X$263:$X$508,Tab_Dados!$C$263:$C$508,O136)</f>
        <v>0</v>
      </c>
      <c r="R136" s="209">
        <f>SUMIFS(Tab_Dados!$AN$263:$AN$508,Tab_Dados!$C$263:$C$508,O136)</f>
        <v>0</v>
      </c>
      <c r="T136" s="207">
        <v>127</v>
      </c>
      <c r="U136" s="208" t="s">
        <v>385</v>
      </c>
      <c r="V136" s="216">
        <f>SUMIFS(Tab_Dados!$I$263:$I$508,Tab_Dados!$C$263:$C$508,U136)</f>
        <v>0</v>
      </c>
      <c r="W136" s="216">
        <f>SUMIFS(Tab_Dados!$Y$263:$Y$508,Tab_Dados!$C$263:$C$508,U136)</f>
        <v>0</v>
      </c>
      <c r="X136" s="209">
        <f>SUMIFS(Tab_Dados!$AO$263:$AO$508,Tab_Dados!$C$263:$C$508,U136)</f>
        <v>0</v>
      </c>
      <c r="Z136" s="207">
        <v>127</v>
      </c>
      <c r="AA136" s="208" t="s">
        <v>397</v>
      </c>
      <c r="AB136" s="216">
        <f>SUMIFS(Tab_Dados!$K$263:$K$508,Tab_Dados!$C$263:$C$508,AA136)</f>
        <v>0</v>
      </c>
      <c r="AC136" s="216">
        <f>SUMIFS(Tab_Dados!$AA$263:$AA$508,Tab_Dados!$C$263:$C$508,AA136)</f>
        <v>0</v>
      </c>
      <c r="AD136" s="209">
        <f>SUMIFS(Tab_Dados!$AQ$263:$AQ$508,Tab_Dados!$C$263:$C$508,AA136)</f>
        <v>0</v>
      </c>
      <c r="AF136" s="207">
        <v>127</v>
      </c>
      <c r="AG136" s="208" t="s">
        <v>363</v>
      </c>
      <c r="AH136" s="216">
        <f>SUMIFS(Tab_Dados!$L$263:$L$508,Tab_Dados!$C$263:$C$508,AG136)</f>
        <v>0</v>
      </c>
      <c r="AI136" s="216">
        <f>SUMIFS(Tab_Dados!$AB$263:$AB$508,Tab_Dados!$C$263:$C$508,AG136)</f>
        <v>0</v>
      </c>
      <c r="AJ136" s="209">
        <f>SUMIFS(Tab_Dados!$AR$263:$AR$508,Tab_Dados!$C$263:$C$508,AG136)</f>
        <v>0</v>
      </c>
      <c r="AL136" s="207">
        <v>127</v>
      </c>
      <c r="AM136" s="208" t="s">
        <v>51</v>
      </c>
      <c r="AN136" s="216">
        <f>SUMIFS(Tab_Dados!$M$263:$M$508,Tab_Dados!$C$263:$C$508,AM136)</f>
        <v>0</v>
      </c>
      <c r="AO136" s="216">
        <f>SUMIFS(Tab_Dados!$AC$263:$AC$508,Tab_Dados!$C$263:$C$508,AM136)</f>
        <v>0</v>
      </c>
      <c r="AP136" s="209">
        <f>SUMIFS(Tab_Dados!$AS$263:$AS$508,Tab_Dados!$C$263:$C$508,AM136)</f>
        <v>0</v>
      </c>
      <c r="AR136" s="207">
        <v>127</v>
      </c>
      <c r="AS136" s="208" t="s">
        <v>399</v>
      </c>
      <c r="AT136" s="216">
        <f>SUMIFS(Tab_Dados!$N$263:$N$508,Tab_Dados!$C$263:$C$508,AS136)</f>
        <v>0</v>
      </c>
      <c r="AU136" s="216">
        <f>SUMIFS(Tab_Dados!$AD$263:$AD$508,Tab_Dados!$C$263:$C$508,AS136)</f>
        <v>0</v>
      </c>
      <c r="AV136" s="209">
        <f>SUMIFS(Tab_Dados!$AT$263:$AT$508,Tab_Dados!$C$263:$C$508,AS136)</f>
        <v>0</v>
      </c>
      <c r="AX136" s="207">
        <v>127</v>
      </c>
      <c r="AY136" s="208" t="s">
        <v>399</v>
      </c>
      <c r="AZ136" s="216">
        <f>SUMIFS(Tab_Dados!$O$263:$O$508,Tab_Dados!$C$263:$C$508,AY136)</f>
        <v>0</v>
      </c>
      <c r="BA136" s="216">
        <f>SUMIFS(Tab_Dados!$AE$263:$AE$508,Tab_Dados!$C$263:$C$508,AY136)</f>
        <v>0</v>
      </c>
      <c r="BB136" s="209">
        <f>SUMIFS(Tab_Dados!$AU$263:$AU$508,Tab_Dados!$C$263:$C$508,AY136)</f>
        <v>0</v>
      </c>
      <c r="BD136" s="207">
        <v>127</v>
      </c>
      <c r="BE136" s="208" t="s">
        <v>397</v>
      </c>
      <c r="BF136" s="216">
        <f>SUMIFS(Tab_Dados!$P$263:$P$508,Tab_Dados!$C$263:$C$508,BE136)</f>
        <v>0</v>
      </c>
      <c r="BG136" s="216">
        <f>SUMIFS(Tab_Dados!$AF$263:$AF$508,Tab_Dados!$C$263:$C$508,BE136)</f>
        <v>0</v>
      </c>
      <c r="BH136" s="209">
        <f>SUMIFS(Tab_Dados!$AV$263:$AV$508,Tab_Dados!$C$263:$C$508,BE136)</f>
        <v>0</v>
      </c>
      <c r="BJ136" s="207">
        <v>127</v>
      </c>
      <c r="BK136" s="208" t="s">
        <v>51</v>
      </c>
      <c r="BL136" s="216">
        <f>SUMIFS(Tab_Dados!$R$263:$R$508,Tab_Dados!$C$263:$C$508,BK136)</f>
        <v>0</v>
      </c>
      <c r="BM136" s="216">
        <f>SUMIFS(Tab_Dados!$AH$263:$AH$508,Tab_Dados!$C$263:$C$508,BK136)</f>
        <v>0</v>
      </c>
      <c r="BN136" s="209">
        <f>SUMIFS(Tab_Dados!$AX$263:$AX$508,Tab_Dados!$C$263:$C$508,BK136)</f>
        <v>0</v>
      </c>
      <c r="BP136" s="207">
        <v>127</v>
      </c>
      <c r="BQ136" s="208" t="s">
        <v>389</v>
      </c>
      <c r="BR136" s="216">
        <f>SUMIFS(Tab_Dados!$S$263:$S$508,Tab_Dados!$C$263:$C$508,BQ136)</f>
        <v>0</v>
      </c>
      <c r="BS136" s="216">
        <f>SUMIFS(Tab_Dados!$AI$263:$AI$508,Tab_Dados!$C$263:$C$508,BQ136)</f>
        <v>0</v>
      </c>
      <c r="BT136" s="209">
        <f>SUMIFS(Tab_Dados!$AY$263:$AY$508,Tab_Dados!$C$263:$C$508,BQ136)</f>
        <v>0</v>
      </c>
      <c r="BV136" s="207">
        <v>127</v>
      </c>
      <c r="BW136" s="208" t="s">
        <v>394</v>
      </c>
      <c r="BX136" s="216">
        <f>SUMIFS(Tab_Dados!$T$263:$T$508,Tab_Dados!$C$263:$C$508,BW136)</f>
        <v>0</v>
      </c>
      <c r="BY136" s="216">
        <f>SUMIFS(Tab_Dados!$AJ$263:$AJ$508,Tab_Dados!$C$263:$C$508,BW136)</f>
        <v>0</v>
      </c>
      <c r="BZ136" s="209">
        <f>SUMIFS(Tab_Dados!$AZ$263:$AZ$508,Tab_Dados!$C$263:$C$508,BW136)</f>
        <v>0</v>
      </c>
      <c r="CB136" s="207">
        <v>127</v>
      </c>
      <c r="CC136" s="208" t="s">
        <v>13</v>
      </c>
      <c r="CD136" s="208"/>
      <c r="CE136" s="208"/>
      <c r="CF136" s="209"/>
    </row>
    <row r="137" spans="1:84" x14ac:dyDescent="0.2">
      <c r="A137" s="214"/>
      <c r="B137" s="207">
        <v>128</v>
      </c>
      <c r="C137" s="208" t="s">
        <v>21</v>
      </c>
      <c r="D137" s="216">
        <f>SUMIFS(Tab_Dados!$E$263:$E$508,Tab_Dados!$C$263:$C$508,C137)</f>
        <v>0</v>
      </c>
      <c r="E137" s="216">
        <f>SUMIFS(Tab_Dados!$U$263:$U$508,Tab_Dados!$C$263:$C$508,C137)</f>
        <v>0</v>
      </c>
      <c r="F137" s="209">
        <f>SUMIFS(Tab_Dados!$AK$263:$AK$508,Tab_Dados!$C$263:$C$508,C137)</f>
        <v>0</v>
      </c>
      <c r="G137" s="203"/>
      <c r="H137" s="207">
        <v>128</v>
      </c>
      <c r="I137" s="208" t="s">
        <v>303</v>
      </c>
      <c r="J137" s="216">
        <f>SUMIFS(Tab_Dados!$F$263:$F$508,Tab_Dados!$C$263:$C$508,I137)</f>
        <v>0</v>
      </c>
      <c r="K137" s="216">
        <f>SUMIFS(Tab_Dados!$V$263:$V$508,Tab_Dados!$C$263:$C$508,I137)</f>
        <v>0</v>
      </c>
      <c r="L137" s="209">
        <f>SUMIFS(Tab_Dados!$AL$263:$AL$508,Tab_Dados!$C$263:$C$508,I137)</f>
        <v>0</v>
      </c>
      <c r="N137" s="207">
        <v>128</v>
      </c>
      <c r="O137" s="208" t="s">
        <v>384</v>
      </c>
      <c r="P137" s="216">
        <f>SUMIFS(Tab_Dados!$H$263:$H$508,Tab_Dados!$C$263:$C$508,O137)</f>
        <v>0</v>
      </c>
      <c r="Q137" s="216">
        <f>SUMIFS(Tab_Dados!$X$263:$X$508,Tab_Dados!$C$263:$C$508,O137)</f>
        <v>0</v>
      </c>
      <c r="R137" s="209">
        <f>SUMIFS(Tab_Dados!$AN$263:$AN$508,Tab_Dados!$C$263:$C$508,O137)</f>
        <v>0</v>
      </c>
      <c r="T137" s="207">
        <v>128</v>
      </c>
      <c r="U137" s="208" t="s">
        <v>386</v>
      </c>
      <c r="V137" s="216">
        <f>SUMIFS(Tab_Dados!$I$263:$I$508,Tab_Dados!$C$263:$C$508,U137)</f>
        <v>0</v>
      </c>
      <c r="W137" s="216">
        <f>SUMIFS(Tab_Dados!$Y$263:$Y$508,Tab_Dados!$C$263:$C$508,U137)</f>
        <v>0</v>
      </c>
      <c r="X137" s="209">
        <f>SUMIFS(Tab_Dados!$AO$263:$AO$508,Tab_Dados!$C$263:$C$508,U137)</f>
        <v>0</v>
      </c>
      <c r="Z137" s="207">
        <v>128</v>
      </c>
      <c r="AA137" s="208" t="s">
        <v>398</v>
      </c>
      <c r="AB137" s="216">
        <f>SUMIFS(Tab_Dados!$K$263:$K$508,Tab_Dados!$C$263:$C$508,AA137)</f>
        <v>0</v>
      </c>
      <c r="AC137" s="216">
        <f>SUMIFS(Tab_Dados!$AA$263:$AA$508,Tab_Dados!$C$263:$C$508,AA137)</f>
        <v>0</v>
      </c>
      <c r="AD137" s="209">
        <f>SUMIFS(Tab_Dados!$AQ$263:$AQ$508,Tab_Dados!$C$263:$C$508,AA137)</f>
        <v>0</v>
      </c>
      <c r="AF137" s="207">
        <v>128</v>
      </c>
      <c r="AG137" s="208" t="s">
        <v>364</v>
      </c>
      <c r="AH137" s="216">
        <f>SUMIFS(Tab_Dados!$L$263:$L$508,Tab_Dados!$C$263:$C$508,AG137)</f>
        <v>0</v>
      </c>
      <c r="AI137" s="216">
        <f>SUMIFS(Tab_Dados!$AB$263:$AB$508,Tab_Dados!$C$263:$C$508,AG137)</f>
        <v>0</v>
      </c>
      <c r="AJ137" s="209">
        <f>SUMIFS(Tab_Dados!$AR$263:$AR$508,Tab_Dados!$C$263:$C$508,AG137)</f>
        <v>0</v>
      </c>
      <c r="AL137" s="207">
        <v>128</v>
      </c>
      <c r="AM137" s="208" t="s">
        <v>394</v>
      </c>
      <c r="AN137" s="216">
        <f>SUMIFS(Tab_Dados!$M$263:$M$508,Tab_Dados!$C$263:$C$508,AM137)</f>
        <v>0</v>
      </c>
      <c r="AO137" s="216">
        <f>SUMIFS(Tab_Dados!$AC$263:$AC$508,Tab_Dados!$C$263:$C$508,AM137)</f>
        <v>0</v>
      </c>
      <c r="AP137" s="209">
        <f>SUMIFS(Tab_Dados!$AS$263:$AS$508,Tab_Dados!$C$263:$C$508,AM137)</f>
        <v>0</v>
      </c>
      <c r="AR137" s="207">
        <v>128</v>
      </c>
      <c r="AS137" s="208" t="s">
        <v>400</v>
      </c>
      <c r="AT137" s="216">
        <f>SUMIFS(Tab_Dados!$N$263:$N$508,Tab_Dados!$C$263:$C$508,AS137)</f>
        <v>0</v>
      </c>
      <c r="AU137" s="216">
        <f>SUMIFS(Tab_Dados!$AD$263:$AD$508,Tab_Dados!$C$263:$C$508,AS137)</f>
        <v>0</v>
      </c>
      <c r="AV137" s="209">
        <f>SUMIFS(Tab_Dados!$AT$263:$AT$508,Tab_Dados!$C$263:$C$508,AS137)</f>
        <v>0</v>
      </c>
      <c r="AX137" s="207">
        <v>128</v>
      </c>
      <c r="AY137" s="208" t="s">
        <v>400</v>
      </c>
      <c r="AZ137" s="216">
        <f>SUMIFS(Tab_Dados!$O$263:$O$508,Tab_Dados!$C$263:$C$508,AY137)</f>
        <v>0</v>
      </c>
      <c r="BA137" s="216">
        <f>SUMIFS(Tab_Dados!$AE$263:$AE$508,Tab_Dados!$C$263:$C$508,AY137)</f>
        <v>0</v>
      </c>
      <c r="BB137" s="209">
        <f>SUMIFS(Tab_Dados!$AU$263:$AU$508,Tab_Dados!$C$263:$C$508,AY137)</f>
        <v>0</v>
      </c>
      <c r="BD137" s="207">
        <v>128</v>
      </c>
      <c r="BE137" s="208" t="s">
        <v>398</v>
      </c>
      <c r="BF137" s="216">
        <f>SUMIFS(Tab_Dados!$P$263:$P$508,Tab_Dados!$C$263:$C$508,BE137)</f>
        <v>0</v>
      </c>
      <c r="BG137" s="216">
        <f>SUMIFS(Tab_Dados!$AF$263:$AF$508,Tab_Dados!$C$263:$C$508,BE137)</f>
        <v>0</v>
      </c>
      <c r="BH137" s="209">
        <f>SUMIFS(Tab_Dados!$AV$263:$AV$508,Tab_Dados!$C$263:$C$508,BE137)</f>
        <v>0</v>
      </c>
      <c r="BJ137" s="207">
        <v>128</v>
      </c>
      <c r="BK137" s="208" t="s">
        <v>394</v>
      </c>
      <c r="BL137" s="216">
        <f>SUMIFS(Tab_Dados!$R$263:$R$508,Tab_Dados!$C$263:$C$508,BK137)</f>
        <v>0</v>
      </c>
      <c r="BM137" s="216">
        <f>SUMIFS(Tab_Dados!$AH$263:$AH$508,Tab_Dados!$C$263:$C$508,BK137)</f>
        <v>0</v>
      </c>
      <c r="BN137" s="209">
        <f>SUMIFS(Tab_Dados!$AX$263:$AX$508,Tab_Dados!$C$263:$C$508,BK137)</f>
        <v>0</v>
      </c>
      <c r="BP137" s="207">
        <v>128</v>
      </c>
      <c r="BQ137" s="208" t="s">
        <v>390</v>
      </c>
      <c r="BR137" s="216">
        <f>SUMIFS(Tab_Dados!$S$263:$S$508,Tab_Dados!$C$263:$C$508,BQ137)</f>
        <v>0</v>
      </c>
      <c r="BS137" s="216">
        <f>SUMIFS(Tab_Dados!$AI$263:$AI$508,Tab_Dados!$C$263:$C$508,BQ137)</f>
        <v>0</v>
      </c>
      <c r="BT137" s="209">
        <f>SUMIFS(Tab_Dados!$AY$263:$AY$508,Tab_Dados!$C$263:$C$508,BQ137)</f>
        <v>0</v>
      </c>
      <c r="BV137" s="207">
        <v>128</v>
      </c>
      <c r="BW137" s="208" t="s">
        <v>395</v>
      </c>
      <c r="BX137" s="216">
        <f>SUMIFS(Tab_Dados!$T$263:$T$508,Tab_Dados!$C$263:$C$508,BW137)</f>
        <v>0</v>
      </c>
      <c r="BY137" s="216">
        <f>SUMIFS(Tab_Dados!$AJ$263:$AJ$508,Tab_Dados!$C$263:$C$508,BW137)</f>
        <v>0</v>
      </c>
      <c r="BZ137" s="209">
        <f>SUMIFS(Tab_Dados!$AZ$263:$AZ$508,Tab_Dados!$C$263:$C$508,BW137)</f>
        <v>0</v>
      </c>
      <c r="CB137" s="207">
        <v>128</v>
      </c>
      <c r="CC137" s="208" t="s">
        <v>21</v>
      </c>
      <c r="CD137" s="208"/>
      <c r="CE137" s="208"/>
      <c r="CF137" s="209"/>
    </row>
    <row r="138" spans="1:84" x14ac:dyDescent="0.2">
      <c r="A138" s="214"/>
      <c r="B138" s="207">
        <v>129</v>
      </c>
      <c r="C138" s="208" t="s">
        <v>401</v>
      </c>
      <c r="D138" s="216">
        <f>SUMIFS(Tab_Dados!$E$263:$E$508,Tab_Dados!$C$263:$C$508,C138)</f>
        <v>0</v>
      </c>
      <c r="E138" s="216">
        <f>SUMIFS(Tab_Dados!$U$263:$U$508,Tab_Dados!$C$263:$C$508,C138)</f>
        <v>0</v>
      </c>
      <c r="F138" s="209">
        <f>SUMIFS(Tab_Dados!$AK$263:$AK$508,Tab_Dados!$C$263:$C$508,C138)</f>
        <v>0</v>
      </c>
      <c r="G138" s="203"/>
      <c r="H138" s="207">
        <v>129</v>
      </c>
      <c r="I138" s="208" t="s">
        <v>304</v>
      </c>
      <c r="J138" s="216">
        <f>SUMIFS(Tab_Dados!$F$263:$F$508,Tab_Dados!$C$263:$C$508,I138)</f>
        <v>0</v>
      </c>
      <c r="K138" s="216">
        <f>SUMIFS(Tab_Dados!$V$263:$V$508,Tab_Dados!$C$263:$C$508,I138)</f>
        <v>0</v>
      </c>
      <c r="L138" s="209">
        <f>SUMIFS(Tab_Dados!$AL$263:$AL$508,Tab_Dados!$C$263:$C$508,I138)</f>
        <v>0</v>
      </c>
      <c r="N138" s="207">
        <v>129</v>
      </c>
      <c r="O138" s="208" t="s">
        <v>385</v>
      </c>
      <c r="P138" s="216">
        <f>SUMIFS(Tab_Dados!$H$263:$H$508,Tab_Dados!$C$263:$C$508,O138)</f>
        <v>0</v>
      </c>
      <c r="Q138" s="216">
        <f>SUMIFS(Tab_Dados!$X$263:$X$508,Tab_Dados!$C$263:$C$508,O138)</f>
        <v>0</v>
      </c>
      <c r="R138" s="209">
        <f>SUMIFS(Tab_Dados!$AN$263:$AN$508,Tab_Dados!$C$263:$C$508,O138)</f>
        <v>0</v>
      </c>
      <c r="T138" s="207">
        <v>129</v>
      </c>
      <c r="U138" s="208" t="s">
        <v>387</v>
      </c>
      <c r="V138" s="216">
        <f>SUMIFS(Tab_Dados!$I$263:$I$508,Tab_Dados!$C$263:$C$508,U138)</f>
        <v>0</v>
      </c>
      <c r="W138" s="216">
        <f>SUMIFS(Tab_Dados!$Y$263:$Y$508,Tab_Dados!$C$263:$C$508,U138)</f>
        <v>0</v>
      </c>
      <c r="X138" s="209">
        <f>SUMIFS(Tab_Dados!$AO$263:$AO$508,Tab_Dados!$C$263:$C$508,U138)</f>
        <v>0</v>
      </c>
      <c r="Z138" s="207">
        <v>129</v>
      </c>
      <c r="AA138" s="208" t="s">
        <v>399</v>
      </c>
      <c r="AB138" s="216">
        <f>SUMIFS(Tab_Dados!$K$263:$K$508,Tab_Dados!$C$263:$C$508,AA138)</f>
        <v>0</v>
      </c>
      <c r="AC138" s="216">
        <f>SUMIFS(Tab_Dados!$AA$263:$AA$508,Tab_Dados!$C$263:$C$508,AA138)</f>
        <v>0</v>
      </c>
      <c r="AD138" s="209">
        <f>SUMIFS(Tab_Dados!$AQ$263:$AQ$508,Tab_Dados!$C$263:$C$508,AA138)</f>
        <v>0</v>
      </c>
      <c r="AF138" s="207">
        <v>129</v>
      </c>
      <c r="AG138" s="208" t="s">
        <v>365</v>
      </c>
      <c r="AH138" s="216">
        <f>SUMIFS(Tab_Dados!$L$263:$L$508,Tab_Dados!$C$263:$C$508,AG138)</f>
        <v>0</v>
      </c>
      <c r="AI138" s="216">
        <f>SUMIFS(Tab_Dados!$AB$263:$AB$508,Tab_Dados!$C$263:$C$508,AG138)</f>
        <v>0</v>
      </c>
      <c r="AJ138" s="209">
        <f>SUMIFS(Tab_Dados!$AR$263:$AR$508,Tab_Dados!$C$263:$C$508,AG138)</f>
        <v>0</v>
      </c>
      <c r="AL138" s="207">
        <v>129</v>
      </c>
      <c r="AM138" s="208" t="s">
        <v>395</v>
      </c>
      <c r="AN138" s="216">
        <f>SUMIFS(Tab_Dados!$M$263:$M$508,Tab_Dados!$C$263:$C$508,AM138)</f>
        <v>0</v>
      </c>
      <c r="AO138" s="216">
        <f>SUMIFS(Tab_Dados!$AC$263:$AC$508,Tab_Dados!$C$263:$C$508,AM138)</f>
        <v>0</v>
      </c>
      <c r="AP138" s="209">
        <f>SUMIFS(Tab_Dados!$AS$263:$AS$508,Tab_Dados!$C$263:$C$508,AM138)</f>
        <v>0</v>
      </c>
      <c r="AR138" s="207">
        <v>129</v>
      </c>
      <c r="AS138" s="208" t="s">
        <v>13</v>
      </c>
      <c r="AT138" s="216">
        <f>SUMIFS(Tab_Dados!$N$263:$N$508,Tab_Dados!$C$263:$C$508,AS138)</f>
        <v>0</v>
      </c>
      <c r="AU138" s="216">
        <f>SUMIFS(Tab_Dados!$AD$263:$AD$508,Tab_Dados!$C$263:$C$508,AS138)</f>
        <v>0</v>
      </c>
      <c r="AV138" s="209">
        <f>SUMIFS(Tab_Dados!$AT$263:$AT$508,Tab_Dados!$C$263:$C$508,AS138)</f>
        <v>0</v>
      </c>
      <c r="AX138" s="207">
        <v>129</v>
      </c>
      <c r="AY138" s="208" t="s">
        <v>13</v>
      </c>
      <c r="AZ138" s="216">
        <f>SUMIFS(Tab_Dados!$O$263:$O$508,Tab_Dados!$C$263:$C$508,AY138)</f>
        <v>0</v>
      </c>
      <c r="BA138" s="216">
        <f>SUMIFS(Tab_Dados!$AE$263:$AE$508,Tab_Dados!$C$263:$C$508,AY138)</f>
        <v>0</v>
      </c>
      <c r="BB138" s="209">
        <f>SUMIFS(Tab_Dados!$AU$263:$AU$508,Tab_Dados!$C$263:$C$508,AY138)</f>
        <v>0</v>
      </c>
      <c r="BD138" s="207">
        <v>129</v>
      </c>
      <c r="BE138" s="208" t="s">
        <v>399</v>
      </c>
      <c r="BF138" s="216">
        <f>SUMIFS(Tab_Dados!$P$263:$P$508,Tab_Dados!$C$263:$C$508,BE138)</f>
        <v>0</v>
      </c>
      <c r="BG138" s="216">
        <f>SUMIFS(Tab_Dados!$AF$263:$AF$508,Tab_Dados!$C$263:$C$508,BE138)</f>
        <v>0</v>
      </c>
      <c r="BH138" s="209">
        <f>SUMIFS(Tab_Dados!$AV$263:$AV$508,Tab_Dados!$C$263:$C$508,BE138)</f>
        <v>0</v>
      </c>
      <c r="BJ138" s="207">
        <v>129</v>
      </c>
      <c r="BK138" s="208" t="s">
        <v>396</v>
      </c>
      <c r="BL138" s="216">
        <f>SUMIFS(Tab_Dados!$R$263:$R$508,Tab_Dados!$C$263:$C$508,BK138)</f>
        <v>0</v>
      </c>
      <c r="BM138" s="216">
        <f>SUMIFS(Tab_Dados!$AH$263:$AH$508,Tab_Dados!$C$263:$C$508,BK138)</f>
        <v>0</v>
      </c>
      <c r="BN138" s="209">
        <f>SUMIFS(Tab_Dados!$AX$263:$AX$508,Tab_Dados!$C$263:$C$508,BK138)</f>
        <v>0</v>
      </c>
      <c r="BP138" s="207">
        <v>129</v>
      </c>
      <c r="BQ138" s="208" t="s">
        <v>391</v>
      </c>
      <c r="BR138" s="216">
        <f>SUMIFS(Tab_Dados!$S$263:$S$508,Tab_Dados!$C$263:$C$508,BQ138)</f>
        <v>0</v>
      </c>
      <c r="BS138" s="216">
        <f>SUMIFS(Tab_Dados!$AI$263:$AI$508,Tab_Dados!$C$263:$C$508,BQ138)</f>
        <v>0</v>
      </c>
      <c r="BT138" s="209">
        <f>SUMIFS(Tab_Dados!$AY$263:$AY$508,Tab_Dados!$C$263:$C$508,BQ138)</f>
        <v>0</v>
      </c>
      <c r="BV138" s="207">
        <v>129</v>
      </c>
      <c r="BW138" s="208" t="s">
        <v>396</v>
      </c>
      <c r="BX138" s="216">
        <f>SUMIFS(Tab_Dados!$T$263:$T$508,Tab_Dados!$C$263:$C$508,BW138)</f>
        <v>0</v>
      </c>
      <c r="BY138" s="216">
        <f>SUMIFS(Tab_Dados!$AJ$263:$AJ$508,Tab_Dados!$C$263:$C$508,BW138)</f>
        <v>0</v>
      </c>
      <c r="BZ138" s="209">
        <f>SUMIFS(Tab_Dados!$AZ$263:$AZ$508,Tab_Dados!$C$263:$C$508,BW138)</f>
        <v>0</v>
      </c>
      <c r="CB138" s="207">
        <v>129</v>
      </c>
      <c r="CC138" s="208" t="s">
        <v>401</v>
      </c>
      <c r="CD138" s="208"/>
      <c r="CE138" s="208"/>
      <c r="CF138" s="209"/>
    </row>
    <row r="139" spans="1:84" x14ac:dyDescent="0.2">
      <c r="A139" s="214"/>
      <c r="B139" s="207">
        <v>130</v>
      </c>
      <c r="C139" s="208" t="s">
        <v>402</v>
      </c>
      <c r="D139" s="216">
        <f>SUMIFS(Tab_Dados!$E$263:$E$508,Tab_Dados!$C$263:$C$508,C139)</f>
        <v>0</v>
      </c>
      <c r="E139" s="216">
        <f>SUMIFS(Tab_Dados!$U$263:$U$508,Tab_Dados!$C$263:$C$508,C139)</f>
        <v>0</v>
      </c>
      <c r="F139" s="209">
        <f>SUMIFS(Tab_Dados!$AK$263:$AK$508,Tab_Dados!$C$263:$C$508,C139)</f>
        <v>0</v>
      </c>
      <c r="G139" s="203"/>
      <c r="H139" s="207">
        <v>130</v>
      </c>
      <c r="I139" s="208" t="s">
        <v>306</v>
      </c>
      <c r="J139" s="216">
        <f>SUMIFS(Tab_Dados!$F$263:$F$508,Tab_Dados!$C$263:$C$508,I139)</f>
        <v>0</v>
      </c>
      <c r="K139" s="216">
        <f>SUMIFS(Tab_Dados!$V$263:$V$508,Tab_Dados!$C$263:$C$508,I139)</f>
        <v>0</v>
      </c>
      <c r="L139" s="209">
        <f>SUMIFS(Tab_Dados!$AL$263:$AL$508,Tab_Dados!$C$263:$C$508,I139)</f>
        <v>0</v>
      </c>
      <c r="N139" s="207">
        <v>130</v>
      </c>
      <c r="O139" s="208" t="s">
        <v>386</v>
      </c>
      <c r="P139" s="216">
        <f>SUMIFS(Tab_Dados!$H$263:$H$508,Tab_Dados!$C$263:$C$508,O139)</f>
        <v>0</v>
      </c>
      <c r="Q139" s="216">
        <f>SUMIFS(Tab_Dados!$X$263:$X$508,Tab_Dados!$C$263:$C$508,O139)</f>
        <v>0</v>
      </c>
      <c r="R139" s="209">
        <f>SUMIFS(Tab_Dados!$AN$263:$AN$508,Tab_Dados!$C$263:$C$508,O139)</f>
        <v>0</v>
      </c>
      <c r="T139" s="207">
        <v>130</v>
      </c>
      <c r="U139" s="208" t="s">
        <v>388</v>
      </c>
      <c r="V139" s="216">
        <f>SUMIFS(Tab_Dados!$I$263:$I$508,Tab_Dados!$C$263:$C$508,U139)</f>
        <v>0</v>
      </c>
      <c r="W139" s="216">
        <f>SUMIFS(Tab_Dados!$Y$263:$Y$508,Tab_Dados!$C$263:$C$508,U139)</f>
        <v>0</v>
      </c>
      <c r="X139" s="209">
        <f>SUMIFS(Tab_Dados!$AO$263:$AO$508,Tab_Dados!$C$263:$C$508,U139)</f>
        <v>0</v>
      </c>
      <c r="Z139" s="207">
        <v>130</v>
      </c>
      <c r="AA139" s="208" t="s">
        <v>400</v>
      </c>
      <c r="AB139" s="216">
        <f>SUMIFS(Tab_Dados!$K$263:$K$508,Tab_Dados!$C$263:$C$508,AA139)</f>
        <v>0</v>
      </c>
      <c r="AC139" s="216">
        <f>SUMIFS(Tab_Dados!$AA$263:$AA$508,Tab_Dados!$C$263:$C$508,AA139)</f>
        <v>0</v>
      </c>
      <c r="AD139" s="209">
        <f>SUMIFS(Tab_Dados!$AQ$263:$AQ$508,Tab_Dados!$C$263:$C$508,AA139)</f>
        <v>0</v>
      </c>
      <c r="AF139" s="207">
        <v>130</v>
      </c>
      <c r="AG139" s="208" t="s">
        <v>366</v>
      </c>
      <c r="AH139" s="216">
        <f>SUMIFS(Tab_Dados!$L$263:$L$508,Tab_Dados!$C$263:$C$508,AG139)</f>
        <v>0</v>
      </c>
      <c r="AI139" s="216">
        <f>SUMIFS(Tab_Dados!$AB$263:$AB$508,Tab_Dados!$C$263:$C$508,AG139)</f>
        <v>0</v>
      </c>
      <c r="AJ139" s="209">
        <f>SUMIFS(Tab_Dados!$AR$263:$AR$508,Tab_Dados!$C$263:$C$508,AG139)</f>
        <v>0</v>
      </c>
      <c r="AL139" s="207">
        <v>130</v>
      </c>
      <c r="AM139" s="208" t="s">
        <v>396</v>
      </c>
      <c r="AN139" s="216">
        <f>SUMIFS(Tab_Dados!$M$263:$M$508,Tab_Dados!$C$263:$C$508,AM139)</f>
        <v>0</v>
      </c>
      <c r="AO139" s="216">
        <f>SUMIFS(Tab_Dados!$AC$263:$AC$508,Tab_Dados!$C$263:$C$508,AM139)</f>
        <v>0</v>
      </c>
      <c r="AP139" s="209">
        <f>SUMIFS(Tab_Dados!$AS$263:$AS$508,Tab_Dados!$C$263:$C$508,AM139)</f>
        <v>0</v>
      </c>
      <c r="AR139" s="207">
        <v>130</v>
      </c>
      <c r="AS139" s="208" t="s">
        <v>21</v>
      </c>
      <c r="AT139" s="216">
        <f>SUMIFS(Tab_Dados!$N$263:$N$508,Tab_Dados!$C$263:$C$508,AS139)</f>
        <v>0</v>
      </c>
      <c r="AU139" s="216">
        <f>SUMIFS(Tab_Dados!$AD$263:$AD$508,Tab_Dados!$C$263:$C$508,AS139)</f>
        <v>0</v>
      </c>
      <c r="AV139" s="209">
        <f>SUMIFS(Tab_Dados!$AT$263:$AT$508,Tab_Dados!$C$263:$C$508,AS139)</f>
        <v>0</v>
      </c>
      <c r="AX139" s="207">
        <v>130</v>
      </c>
      <c r="AY139" s="208" t="s">
        <v>21</v>
      </c>
      <c r="AZ139" s="216">
        <f>SUMIFS(Tab_Dados!$O$263:$O$508,Tab_Dados!$C$263:$C$508,AY139)</f>
        <v>0</v>
      </c>
      <c r="BA139" s="216">
        <f>SUMIFS(Tab_Dados!$AE$263:$AE$508,Tab_Dados!$C$263:$C$508,AY139)</f>
        <v>0</v>
      </c>
      <c r="BB139" s="209">
        <f>SUMIFS(Tab_Dados!$AU$263:$AU$508,Tab_Dados!$C$263:$C$508,AY139)</f>
        <v>0</v>
      </c>
      <c r="BD139" s="207">
        <v>130</v>
      </c>
      <c r="BE139" s="208" t="s">
        <v>400</v>
      </c>
      <c r="BF139" s="216">
        <f>SUMIFS(Tab_Dados!$P$263:$P$508,Tab_Dados!$C$263:$C$508,BE139)</f>
        <v>0</v>
      </c>
      <c r="BG139" s="216">
        <f>SUMIFS(Tab_Dados!$AF$263:$AF$508,Tab_Dados!$C$263:$C$508,BE139)</f>
        <v>0</v>
      </c>
      <c r="BH139" s="209">
        <f>SUMIFS(Tab_Dados!$AV$263:$AV$508,Tab_Dados!$C$263:$C$508,BE139)</f>
        <v>0</v>
      </c>
      <c r="BJ139" s="207">
        <v>130</v>
      </c>
      <c r="BK139" s="208" t="s">
        <v>397</v>
      </c>
      <c r="BL139" s="216">
        <f>SUMIFS(Tab_Dados!$R$263:$R$508,Tab_Dados!$C$263:$C$508,BK139)</f>
        <v>0</v>
      </c>
      <c r="BM139" s="216">
        <f>SUMIFS(Tab_Dados!$AH$263:$AH$508,Tab_Dados!$C$263:$C$508,BK139)</f>
        <v>0</v>
      </c>
      <c r="BN139" s="209">
        <f>SUMIFS(Tab_Dados!$AX$263:$AX$508,Tab_Dados!$C$263:$C$508,BK139)</f>
        <v>0</v>
      </c>
      <c r="BP139" s="207">
        <v>130</v>
      </c>
      <c r="BQ139" s="208" t="s">
        <v>392</v>
      </c>
      <c r="BR139" s="216">
        <f>SUMIFS(Tab_Dados!$S$263:$S$508,Tab_Dados!$C$263:$C$508,BQ139)</f>
        <v>0</v>
      </c>
      <c r="BS139" s="216">
        <f>SUMIFS(Tab_Dados!$AI$263:$AI$508,Tab_Dados!$C$263:$C$508,BQ139)</f>
        <v>0</v>
      </c>
      <c r="BT139" s="209">
        <f>SUMIFS(Tab_Dados!$AY$263:$AY$508,Tab_Dados!$C$263:$C$508,BQ139)</f>
        <v>0</v>
      </c>
      <c r="BV139" s="207">
        <v>130</v>
      </c>
      <c r="BW139" s="208" t="s">
        <v>397</v>
      </c>
      <c r="BX139" s="216">
        <f>SUMIFS(Tab_Dados!$T$263:$T$508,Tab_Dados!$C$263:$C$508,BW139)</f>
        <v>0</v>
      </c>
      <c r="BY139" s="216">
        <f>SUMIFS(Tab_Dados!$AJ$263:$AJ$508,Tab_Dados!$C$263:$C$508,BW139)</f>
        <v>0</v>
      </c>
      <c r="BZ139" s="209">
        <f>SUMIFS(Tab_Dados!$AZ$263:$AZ$508,Tab_Dados!$C$263:$C$508,BW139)</f>
        <v>0</v>
      </c>
      <c r="CB139" s="207">
        <v>130</v>
      </c>
      <c r="CC139" s="208" t="s">
        <v>402</v>
      </c>
      <c r="CD139" s="208"/>
      <c r="CE139" s="208"/>
      <c r="CF139" s="209"/>
    </row>
    <row r="140" spans="1:84" x14ac:dyDescent="0.2">
      <c r="A140" s="214"/>
      <c r="B140" s="207">
        <v>131</v>
      </c>
      <c r="C140" s="208" t="s">
        <v>403</v>
      </c>
      <c r="D140" s="216">
        <f>SUMIFS(Tab_Dados!$E$263:$E$508,Tab_Dados!$C$263:$C$508,C140)</f>
        <v>0</v>
      </c>
      <c r="E140" s="216">
        <f>SUMIFS(Tab_Dados!$U$263:$U$508,Tab_Dados!$C$263:$C$508,C140)</f>
        <v>0</v>
      </c>
      <c r="F140" s="209">
        <f>SUMIFS(Tab_Dados!$AK$263:$AK$508,Tab_Dados!$C$263:$C$508,C140)</f>
        <v>0</v>
      </c>
      <c r="G140" s="203"/>
      <c r="H140" s="207">
        <v>131</v>
      </c>
      <c r="I140" s="208" t="s">
        <v>310</v>
      </c>
      <c r="J140" s="216">
        <f>SUMIFS(Tab_Dados!$F$263:$F$508,Tab_Dados!$C$263:$C$508,I140)</f>
        <v>0</v>
      </c>
      <c r="K140" s="216">
        <f>SUMIFS(Tab_Dados!$V$263:$V$508,Tab_Dados!$C$263:$C$508,I140)</f>
        <v>0</v>
      </c>
      <c r="L140" s="209">
        <f>SUMIFS(Tab_Dados!$AL$263:$AL$508,Tab_Dados!$C$263:$C$508,I140)</f>
        <v>0</v>
      </c>
      <c r="N140" s="207">
        <v>131</v>
      </c>
      <c r="O140" s="208" t="s">
        <v>388</v>
      </c>
      <c r="P140" s="216">
        <f>SUMIFS(Tab_Dados!$H$263:$H$508,Tab_Dados!$C$263:$C$508,O140)</f>
        <v>0</v>
      </c>
      <c r="Q140" s="216">
        <f>SUMIFS(Tab_Dados!$X$263:$X$508,Tab_Dados!$C$263:$C$508,O140)</f>
        <v>0</v>
      </c>
      <c r="R140" s="209">
        <f>SUMIFS(Tab_Dados!$AN$263:$AN$508,Tab_Dados!$C$263:$C$508,O140)</f>
        <v>0</v>
      </c>
      <c r="T140" s="207">
        <v>131</v>
      </c>
      <c r="U140" s="208" t="s">
        <v>18</v>
      </c>
      <c r="V140" s="216">
        <f>SUMIFS(Tab_Dados!$I$263:$I$508,Tab_Dados!$C$263:$C$508,U140)</f>
        <v>0</v>
      </c>
      <c r="W140" s="216">
        <f>SUMIFS(Tab_Dados!$Y$263:$Y$508,Tab_Dados!$C$263:$C$508,U140)</f>
        <v>0</v>
      </c>
      <c r="X140" s="209">
        <f>SUMIFS(Tab_Dados!$AO$263:$AO$508,Tab_Dados!$C$263:$C$508,U140)</f>
        <v>0</v>
      </c>
      <c r="Z140" s="207">
        <v>131</v>
      </c>
      <c r="AA140" s="208" t="s">
        <v>13</v>
      </c>
      <c r="AB140" s="216">
        <f>SUMIFS(Tab_Dados!$K$263:$K$508,Tab_Dados!$C$263:$C$508,AA140)</f>
        <v>0</v>
      </c>
      <c r="AC140" s="216">
        <f>SUMIFS(Tab_Dados!$AA$263:$AA$508,Tab_Dados!$C$263:$C$508,AA140)</f>
        <v>0</v>
      </c>
      <c r="AD140" s="209">
        <f>SUMIFS(Tab_Dados!$AQ$263:$AQ$508,Tab_Dados!$C$263:$C$508,AA140)</f>
        <v>0</v>
      </c>
      <c r="AF140" s="207">
        <v>131</v>
      </c>
      <c r="AG140" s="208" t="s">
        <v>16</v>
      </c>
      <c r="AH140" s="216">
        <f>SUMIFS(Tab_Dados!$L$263:$L$508,Tab_Dados!$C$263:$C$508,AG140)</f>
        <v>0</v>
      </c>
      <c r="AI140" s="216">
        <f>SUMIFS(Tab_Dados!$AB$263:$AB$508,Tab_Dados!$C$263:$C$508,AG140)</f>
        <v>0</v>
      </c>
      <c r="AJ140" s="209">
        <f>SUMIFS(Tab_Dados!$AR$263:$AR$508,Tab_Dados!$C$263:$C$508,AG140)</f>
        <v>0</v>
      </c>
      <c r="AL140" s="207">
        <v>131</v>
      </c>
      <c r="AM140" s="208" t="s">
        <v>398</v>
      </c>
      <c r="AN140" s="216">
        <f>SUMIFS(Tab_Dados!$M$263:$M$508,Tab_Dados!$C$263:$C$508,AM140)</f>
        <v>0</v>
      </c>
      <c r="AO140" s="216">
        <f>SUMIFS(Tab_Dados!$AC$263:$AC$508,Tab_Dados!$C$263:$C$508,AM140)</f>
        <v>0</v>
      </c>
      <c r="AP140" s="209">
        <f>SUMIFS(Tab_Dados!$AS$263:$AS$508,Tab_Dados!$C$263:$C$508,AM140)</f>
        <v>0</v>
      </c>
      <c r="AR140" s="207">
        <v>131</v>
      </c>
      <c r="AS140" s="208" t="s">
        <v>401</v>
      </c>
      <c r="AT140" s="216">
        <f>SUMIFS(Tab_Dados!$N$263:$N$508,Tab_Dados!$C$263:$C$508,AS140)</f>
        <v>0</v>
      </c>
      <c r="AU140" s="216">
        <f>SUMIFS(Tab_Dados!$AD$263:$AD$508,Tab_Dados!$C$263:$C$508,AS140)</f>
        <v>0</v>
      </c>
      <c r="AV140" s="209">
        <f>SUMIFS(Tab_Dados!$AT$263:$AT$508,Tab_Dados!$C$263:$C$508,AS140)</f>
        <v>0</v>
      </c>
      <c r="AX140" s="207">
        <v>131</v>
      </c>
      <c r="AY140" s="208" t="s">
        <v>401</v>
      </c>
      <c r="AZ140" s="216">
        <f>SUMIFS(Tab_Dados!$O$263:$O$508,Tab_Dados!$C$263:$C$508,AY140)</f>
        <v>0</v>
      </c>
      <c r="BA140" s="216">
        <f>SUMIFS(Tab_Dados!$AE$263:$AE$508,Tab_Dados!$C$263:$C$508,AY140)</f>
        <v>0</v>
      </c>
      <c r="BB140" s="209">
        <f>SUMIFS(Tab_Dados!$AU$263:$AU$508,Tab_Dados!$C$263:$C$508,AY140)</f>
        <v>0</v>
      </c>
      <c r="BD140" s="207">
        <v>131</v>
      </c>
      <c r="BE140" s="208" t="s">
        <v>13</v>
      </c>
      <c r="BF140" s="216">
        <f>SUMIFS(Tab_Dados!$P$263:$P$508,Tab_Dados!$C$263:$C$508,BE140)</f>
        <v>0</v>
      </c>
      <c r="BG140" s="216">
        <f>SUMIFS(Tab_Dados!$AF$263:$AF$508,Tab_Dados!$C$263:$C$508,BE140)</f>
        <v>0</v>
      </c>
      <c r="BH140" s="209">
        <f>SUMIFS(Tab_Dados!$AV$263:$AV$508,Tab_Dados!$C$263:$C$508,BE140)</f>
        <v>0</v>
      </c>
      <c r="BJ140" s="207">
        <v>131</v>
      </c>
      <c r="BK140" s="208" t="s">
        <v>398</v>
      </c>
      <c r="BL140" s="216">
        <f>SUMIFS(Tab_Dados!$R$263:$R$508,Tab_Dados!$C$263:$C$508,BK140)</f>
        <v>0</v>
      </c>
      <c r="BM140" s="216">
        <f>SUMIFS(Tab_Dados!$AH$263:$AH$508,Tab_Dados!$C$263:$C$508,BK140)</f>
        <v>0</v>
      </c>
      <c r="BN140" s="209">
        <f>SUMIFS(Tab_Dados!$AX$263:$AX$508,Tab_Dados!$C$263:$C$508,BK140)</f>
        <v>0</v>
      </c>
      <c r="BP140" s="207">
        <v>131</v>
      </c>
      <c r="BQ140" s="208" t="s">
        <v>393</v>
      </c>
      <c r="BR140" s="216">
        <f>SUMIFS(Tab_Dados!$S$263:$S$508,Tab_Dados!$C$263:$C$508,BQ140)</f>
        <v>0</v>
      </c>
      <c r="BS140" s="216">
        <f>SUMIFS(Tab_Dados!$AI$263:$AI$508,Tab_Dados!$C$263:$C$508,BQ140)</f>
        <v>0</v>
      </c>
      <c r="BT140" s="209">
        <f>SUMIFS(Tab_Dados!$AY$263:$AY$508,Tab_Dados!$C$263:$C$508,BQ140)</f>
        <v>0</v>
      </c>
      <c r="BV140" s="207">
        <v>131</v>
      </c>
      <c r="BW140" s="208" t="s">
        <v>398</v>
      </c>
      <c r="BX140" s="216">
        <f>SUMIFS(Tab_Dados!$T$263:$T$508,Tab_Dados!$C$263:$C$508,BW140)</f>
        <v>0</v>
      </c>
      <c r="BY140" s="216">
        <f>SUMIFS(Tab_Dados!$AJ$263:$AJ$508,Tab_Dados!$C$263:$C$508,BW140)</f>
        <v>0</v>
      </c>
      <c r="BZ140" s="209">
        <f>SUMIFS(Tab_Dados!$AZ$263:$AZ$508,Tab_Dados!$C$263:$C$508,BW140)</f>
        <v>0</v>
      </c>
      <c r="CB140" s="207">
        <v>131</v>
      </c>
      <c r="CC140" s="208" t="s">
        <v>403</v>
      </c>
      <c r="CD140" s="208"/>
      <c r="CE140" s="208"/>
      <c r="CF140" s="209"/>
    </row>
    <row r="141" spans="1:84" x14ac:dyDescent="0.2">
      <c r="A141" s="214"/>
      <c r="B141" s="207">
        <v>132</v>
      </c>
      <c r="C141" s="208" t="s">
        <v>404</v>
      </c>
      <c r="D141" s="216">
        <f>SUMIFS(Tab_Dados!$E$263:$E$508,Tab_Dados!$C$263:$C$508,C141)</f>
        <v>0</v>
      </c>
      <c r="E141" s="216">
        <f>SUMIFS(Tab_Dados!$U$263:$U$508,Tab_Dados!$C$263:$C$508,C141)</f>
        <v>0</v>
      </c>
      <c r="F141" s="209">
        <f>SUMIFS(Tab_Dados!$AK$263:$AK$508,Tab_Dados!$C$263:$C$508,C141)</f>
        <v>0</v>
      </c>
      <c r="G141" s="203"/>
      <c r="H141" s="207">
        <v>132</v>
      </c>
      <c r="I141" s="208" t="s">
        <v>315</v>
      </c>
      <c r="J141" s="216">
        <f>SUMIFS(Tab_Dados!$F$263:$F$508,Tab_Dados!$C$263:$C$508,I141)</f>
        <v>0</v>
      </c>
      <c r="K141" s="216">
        <f>SUMIFS(Tab_Dados!$V$263:$V$508,Tab_Dados!$C$263:$C$508,I141)</f>
        <v>0</v>
      </c>
      <c r="L141" s="209">
        <f>SUMIFS(Tab_Dados!$AL$263:$AL$508,Tab_Dados!$C$263:$C$508,I141)</f>
        <v>0</v>
      </c>
      <c r="N141" s="207">
        <v>132</v>
      </c>
      <c r="O141" s="208" t="s">
        <v>389</v>
      </c>
      <c r="P141" s="216">
        <f>SUMIFS(Tab_Dados!$H$263:$H$508,Tab_Dados!$C$263:$C$508,O141)</f>
        <v>0</v>
      </c>
      <c r="Q141" s="216">
        <f>SUMIFS(Tab_Dados!$X$263:$X$508,Tab_Dados!$C$263:$C$508,O141)</f>
        <v>0</v>
      </c>
      <c r="R141" s="209">
        <f>SUMIFS(Tab_Dados!$AN$263:$AN$508,Tab_Dados!$C$263:$C$508,O141)</f>
        <v>0</v>
      </c>
      <c r="T141" s="207">
        <v>132</v>
      </c>
      <c r="U141" s="208" t="s">
        <v>391</v>
      </c>
      <c r="V141" s="216">
        <f>SUMIFS(Tab_Dados!$I$263:$I$508,Tab_Dados!$C$263:$C$508,U141)</f>
        <v>0</v>
      </c>
      <c r="W141" s="216">
        <f>SUMIFS(Tab_Dados!$Y$263:$Y$508,Tab_Dados!$C$263:$C$508,U141)</f>
        <v>0</v>
      </c>
      <c r="X141" s="209">
        <f>SUMIFS(Tab_Dados!$AO$263:$AO$508,Tab_Dados!$C$263:$C$508,U141)</f>
        <v>0</v>
      </c>
      <c r="Z141" s="207">
        <v>132</v>
      </c>
      <c r="AA141" s="208" t="s">
        <v>21</v>
      </c>
      <c r="AB141" s="216">
        <f>SUMIFS(Tab_Dados!$K$263:$K$508,Tab_Dados!$C$263:$C$508,AA141)</f>
        <v>0</v>
      </c>
      <c r="AC141" s="216">
        <f>SUMIFS(Tab_Dados!$AA$263:$AA$508,Tab_Dados!$C$263:$C$508,AA141)</f>
        <v>0</v>
      </c>
      <c r="AD141" s="209">
        <f>SUMIFS(Tab_Dados!$AQ$263:$AQ$508,Tab_Dados!$C$263:$C$508,AA141)</f>
        <v>0</v>
      </c>
      <c r="AF141" s="207">
        <v>132</v>
      </c>
      <c r="AG141" s="208" t="s">
        <v>368</v>
      </c>
      <c r="AH141" s="216">
        <f>SUMIFS(Tab_Dados!$L$263:$L$508,Tab_Dados!$C$263:$C$508,AG141)</f>
        <v>0</v>
      </c>
      <c r="AI141" s="216">
        <f>SUMIFS(Tab_Dados!$AB$263:$AB$508,Tab_Dados!$C$263:$C$508,AG141)</f>
        <v>0</v>
      </c>
      <c r="AJ141" s="209">
        <f>SUMIFS(Tab_Dados!$AR$263:$AR$508,Tab_Dados!$C$263:$C$508,AG141)</f>
        <v>0</v>
      </c>
      <c r="AL141" s="207">
        <v>132</v>
      </c>
      <c r="AM141" s="208" t="s">
        <v>399</v>
      </c>
      <c r="AN141" s="216">
        <f>SUMIFS(Tab_Dados!$M$263:$M$508,Tab_Dados!$C$263:$C$508,AM141)</f>
        <v>0</v>
      </c>
      <c r="AO141" s="216">
        <f>SUMIFS(Tab_Dados!$AC$263:$AC$508,Tab_Dados!$C$263:$C$508,AM141)</f>
        <v>0</v>
      </c>
      <c r="AP141" s="209">
        <f>SUMIFS(Tab_Dados!$AS$263:$AS$508,Tab_Dados!$C$263:$C$508,AM141)</f>
        <v>0</v>
      </c>
      <c r="AR141" s="207">
        <v>132</v>
      </c>
      <c r="AS141" s="208" t="s">
        <v>402</v>
      </c>
      <c r="AT141" s="216">
        <f>SUMIFS(Tab_Dados!$N$263:$N$508,Tab_Dados!$C$263:$C$508,AS141)</f>
        <v>0</v>
      </c>
      <c r="AU141" s="216">
        <f>SUMIFS(Tab_Dados!$AD$263:$AD$508,Tab_Dados!$C$263:$C$508,AS141)</f>
        <v>0</v>
      </c>
      <c r="AV141" s="209">
        <f>SUMIFS(Tab_Dados!$AT$263:$AT$508,Tab_Dados!$C$263:$C$508,AS141)</f>
        <v>0</v>
      </c>
      <c r="AX141" s="207">
        <v>132</v>
      </c>
      <c r="AY141" s="208" t="s">
        <v>402</v>
      </c>
      <c r="AZ141" s="216">
        <f>SUMIFS(Tab_Dados!$O$263:$O$508,Tab_Dados!$C$263:$C$508,AY141)</f>
        <v>0</v>
      </c>
      <c r="BA141" s="216">
        <f>SUMIFS(Tab_Dados!$AE$263:$AE$508,Tab_Dados!$C$263:$C$508,AY141)</f>
        <v>0</v>
      </c>
      <c r="BB141" s="209">
        <f>SUMIFS(Tab_Dados!$AU$263:$AU$508,Tab_Dados!$C$263:$C$508,AY141)</f>
        <v>0</v>
      </c>
      <c r="BD141" s="207">
        <v>132</v>
      </c>
      <c r="BE141" s="208" t="s">
        <v>21</v>
      </c>
      <c r="BF141" s="216">
        <f>SUMIFS(Tab_Dados!$P$263:$P$508,Tab_Dados!$C$263:$C$508,BE141)</f>
        <v>0</v>
      </c>
      <c r="BG141" s="216">
        <f>SUMIFS(Tab_Dados!$AF$263:$AF$508,Tab_Dados!$C$263:$C$508,BE141)</f>
        <v>0</v>
      </c>
      <c r="BH141" s="209">
        <f>SUMIFS(Tab_Dados!$AV$263:$AV$508,Tab_Dados!$C$263:$C$508,BE141)</f>
        <v>0</v>
      </c>
      <c r="BJ141" s="207">
        <v>132</v>
      </c>
      <c r="BK141" s="208" t="s">
        <v>399</v>
      </c>
      <c r="BL141" s="216">
        <f>SUMIFS(Tab_Dados!$R$263:$R$508,Tab_Dados!$C$263:$C$508,BK141)</f>
        <v>0</v>
      </c>
      <c r="BM141" s="216">
        <f>SUMIFS(Tab_Dados!$AH$263:$AH$508,Tab_Dados!$C$263:$C$508,BK141)</f>
        <v>0</v>
      </c>
      <c r="BN141" s="209">
        <f>SUMIFS(Tab_Dados!$AX$263:$AX$508,Tab_Dados!$C$263:$C$508,BK141)</f>
        <v>0</v>
      </c>
      <c r="BP141" s="207">
        <v>132</v>
      </c>
      <c r="BQ141" s="208" t="s">
        <v>51</v>
      </c>
      <c r="BR141" s="216">
        <f>SUMIFS(Tab_Dados!$S$263:$S$508,Tab_Dados!$C$263:$C$508,BQ141)</f>
        <v>0</v>
      </c>
      <c r="BS141" s="216">
        <f>SUMIFS(Tab_Dados!$AI$263:$AI$508,Tab_Dados!$C$263:$C$508,BQ141)</f>
        <v>0</v>
      </c>
      <c r="BT141" s="209">
        <f>SUMIFS(Tab_Dados!$AY$263:$AY$508,Tab_Dados!$C$263:$C$508,BQ141)</f>
        <v>0</v>
      </c>
      <c r="BV141" s="207">
        <v>132</v>
      </c>
      <c r="BW141" s="208" t="s">
        <v>399</v>
      </c>
      <c r="BX141" s="216">
        <f>SUMIFS(Tab_Dados!$T$263:$T$508,Tab_Dados!$C$263:$C$508,BW141)</f>
        <v>0</v>
      </c>
      <c r="BY141" s="216">
        <f>SUMIFS(Tab_Dados!$AJ$263:$AJ$508,Tab_Dados!$C$263:$C$508,BW141)</f>
        <v>0</v>
      </c>
      <c r="BZ141" s="209">
        <f>SUMIFS(Tab_Dados!$AZ$263:$AZ$508,Tab_Dados!$C$263:$C$508,BW141)</f>
        <v>0</v>
      </c>
      <c r="CB141" s="207">
        <v>132</v>
      </c>
      <c r="CC141" s="208" t="s">
        <v>404</v>
      </c>
      <c r="CD141" s="208"/>
      <c r="CE141" s="208"/>
      <c r="CF141" s="209"/>
    </row>
    <row r="142" spans="1:84" x14ac:dyDescent="0.2">
      <c r="A142" s="214"/>
      <c r="B142" s="207">
        <v>133</v>
      </c>
      <c r="C142" s="208" t="s">
        <v>405</v>
      </c>
      <c r="D142" s="216">
        <f>SUMIFS(Tab_Dados!$E$263:$E$508,Tab_Dados!$C$263:$C$508,C142)</f>
        <v>0</v>
      </c>
      <c r="E142" s="216">
        <f>SUMIFS(Tab_Dados!$U$263:$U$508,Tab_Dados!$C$263:$C$508,C142)</f>
        <v>0</v>
      </c>
      <c r="F142" s="209">
        <f>SUMIFS(Tab_Dados!$AK$263:$AK$508,Tab_Dados!$C$263:$C$508,C142)</f>
        <v>0</v>
      </c>
      <c r="G142" s="203"/>
      <c r="H142" s="207">
        <v>133</v>
      </c>
      <c r="I142" s="208" t="s">
        <v>319</v>
      </c>
      <c r="J142" s="216">
        <f>SUMIFS(Tab_Dados!$F$263:$F$508,Tab_Dados!$C$263:$C$508,I142)</f>
        <v>0</v>
      </c>
      <c r="K142" s="216">
        <f>SUMIFS(Tab_Dados!$V$263:$V$508,Tab_Dados!$C$263:$C$508,I142)</f>
        <v>0</v>
      </c>
      <c r="L142" s="209">
        <f>SUMIFS(Tab_Dados!$AL$263:$AL$508,Tab_Dados!$C$263:$C$508,I142)</f>
        <v>0</v>
      </c>
      <c r="N142" s="207">
        <v>133</v>
      </c>
      <c r="O142" s="208" t="s">
        <v>390</v>
      </c>
      <c r="P142" s="216">
        <f>SUMIFS(Tab_Dados!$H$263:$H$508,Tab_Dados!$C$263:$C$508,O142)</f>
        <v>0</v>
      </c>
      <c r="Q142" s="216">
        <f>SUMIFS(Tab_Dados!$X$263:$X$508,Tab_Dados!$C$263:$C$508,O142)</f>
        <v>0</v>
      </c>
      <c r="R142" s="209">
        <f>SUMIFS(Tab_Dados!$AN$263:$AN$508,Tab_Dados!$C$263:$C$508,O142)</f>
        <v>0</v>
      </c>
      <c r="T142" s="207">
        <v>133</v>
      </c>
      <c r="U142" s="208" t="s">
        <v>392</v>
      </c>
      <c r="V142" s="216">
        <f>SUMIFS(Tab_Dados!$I$263:$I$508,Tab_Dados!$C$263:$C$508,U142)</f>
        <v>0</v>
      </c>
      <c r="W142" s="216">
        <f>SUMIFS(Tab_Dados!$Y$263:$Y$508,Tab_Dados!$C$263:$C$508,U142)</f>
        <v>0</v>
      </c>
      <c r="X142" s="209">
        <f>SUMIFS(Tab_Dados!$AO$263:$AO$508,Tab_Dados!$C$263:$C$508,U142)</f>
        <v>0</v>
      </c>
      <c r="Z142" s="207">
        <v>133</v>
      </c>
      <c r="AA142" s="208" t="s">
        <v>401</v>
      </c>
      <c r="AB142" s="216">
        <f>SUMIFS(Tab_Dados!$K$263:$K$508,Tab_Dados!$C$263:$C$508,AA142)</f>
        <v>0</v>
      </c>
      <c r="AC142" s="216">
        <f>SUMIFS(Tab_Dados!$AA$263:$AA$508,Tab_Dados!$C$263:$C$508,AA142)</f>
        <v>0</v>
      </c>
      <c r="AD142" s="209">
        <f>SUMIFS(Tab_Dados!$AQ$263:$AQ$508,Tab_Dados!$C$263:$C$508,AA142)</f>
        <v>0</v>
      </c>
      <c r="AF142" s="207">
        <v>133</v>
      </c>
      <c r="AG142" s="208" t="s">
        <v>372</v>
      </c>
      <c r="AH142" s="216">
        <f>SUMIFS(Tab_Dados!$L$263:$L$508,Tab_Dados!$C$263:$C$508,AG142)</f>
        <v>0</v>
      </c>
      <c r="AI142" s="216">
        <f>SUMIFS(Tab_Dados!$AB$263:$AB$508,Tab_Dados!$C$263:$C$508,AG142)</f>
        <v>0</v>
      </c>
      <c r="AJ142" s="209">
        <f>SUMIFS(Tab_Dados!$AR$263:$AR$508,Tab_Dados!$C$263:$C$508,AG142)</f>
        <v>0</v>
      </c>
      <c r="AL142" s="207">
        <v>133</v>
      </c>
      <c r="AM142" s="208" t="s">
        <v>400</v>
      </c>
      <c r="AN142" s="216">
        <f>SUMIFS(Tab_Dados!$M$263:$M$508,Tab_Dados!$C$263:$C$508,AM142)</f>
        <v>0</v>
      </c>
      <c r="AO142" s="216">
        <f>SUMIFS(Tab_Dados!$AC$263:$AC$508,Tab_Dados!$C$263:$C$508,AM142)</f>
        <v>0</v>
      </c>
      <c r="AP142" s="209">
        <f>SUMIFS(Tab_Dados!$AS$263:$AS$508,Tab_Dados!$C$263:$C$508,AM142)</f>
        <v>0</v>
      </c>
      <c r="AR142" s="207">
        <v>133</v>
      </c>
      <c r="AS142" s="208" t="s">
        <v>403</v>
      </c>
      <c r="AT142" s="216">
        <f>SUMIFS(Tab_Dados!$N$263:$N$508,Tab_Dados!$C$263:$C$508,AS142)</f>
        <v>0</v>
      </c>
      <c r="AU142" s="216">
        <f>SUMIFS(Tab_Dados!$AD$263:$AD$508,Tab_Dados!$C$263:$C$508,AS142)</f>
        <v>0</v>
      </c>
      <c r="AV142" s="209">
        <f>SUMIFS(Tab_Dados!$AT$263:$AT$508,Tab_Dados!$C$263:$C$508,AS142)</f>
        <v>0</v>
      </c>
      <c r="AX142" s="207">
        <v>133</v>
      </c>
      <c r="AY142" s="208" t="s">
        <v>403</v>
      </c>
      <c r="AZ142" s="216">
        <f>SUMIFS(Tab_Dados!$O$263:$O$508,Tab_Dados!$C$263:$C$508,AY142)</f>
        <v>0</v>
      </c>
      <c r="BA142" s="216">
        <f>SUMIFS(Tab_Dados!$AE$263:$AE$508,Tab_Dados!$C$263:$C$508,AY142)</f>
        <v>0</v>
      </c>
      <c r="BB142" s="209">
        <f>SUMIFS(Tab_Dados!$AU$263:$AU$508,Tab_Dados!$C$263:$C$508,AY142)</f>
        <v>0</v>
      </c>
      <c r="BD142" s="207">
        <v>133</v>
      </c>
      <c r="BE142" s="208" t="s">
        <v>401</v>
      </c>
      <c r="BF142" s="216">
        <f>SUMIFS(Tab_Dados!$P$263:$P$508,Tab_Dados!$C$263:$C$508,BE142)</f>
        <v>0</v>
      </c>
      <c r="BG142" s="216">
        <f>SUMIFS(Tab_Dados!$AF$263:$AF$508,Tab_Dados!$C$263:$C$508,BE142)</f>
        <v>0</v>
      </c>
      <c r="BH142" s="209">
        <f>SUMIFS(Tab_Dados!$AV$263:$AV$508,Tab_Dados!$C$263:$C$508,BE142)</f>
        <v>0</v>
      </c>
      <c r="BJ142" s="207">
        <v>133</v>
      </c>
      <c r="BK142" s="208" t="s">
        <v>400</v>
      </c>
      <c r="BL142" s="216">
        <f>SUMIFS(Tab_Dados!$R$263:$R$508,Tab_Dados!$C$263:$C$508,BK142)</f>
        <v>0</v>
      </c>
      <c r="BM142" s="216">
        <f>SUMIFS(Tab_Dados!$AH$263:$AH$508,Tab_Dados!$C$263:$C$508,BK142)</f>
        <v>0</v>
      </c>
      <c r="BN142" s="209">
        <f>SUMIFS(Tab_Dados!$AX$263:$AX$508,Tab_Dados!$C$263:$C$508,BK142)</f>
        <v>0</v>
      </c>
      <c r="BP142" s="207">
        <v>133</v>
      </c>
      <c r="BQ142" s="208" t="s">
        <v>394</v>
      </c>
      <c r="BR142" s="216">
        <f>SUMIFS(Tab_Dados!$S$263:$S$508,Tab_Dados!$C$263:$C$508,BQ142)</f>
        <v>0</v>
      </c>
      <c r="BS142" s="216">
        <f>SUMIFS(Tab_Dados!$AI$263:$AI$508,Tab_Dados!$C$263:$C$508,BQ142)</f>
        <v>0</v>
      </c>
      <c r="BT142" s="209">
        <f>SUMIFS(Tab_Dados!$AY$263:$AY$508,Tab_Dados!$C$263:$C$508,BQ142)</f>
        <v>0</v>
      </c>
      <c r="BV142" s="207">
        <v>133</v>
      </c>
      <c r="BW142" s="208" t="s">
        <v>13</v>
      </c>
      <c r="BX142" s="216">
        <f>SUMIFS(Tab_Dados!$T$263:$T$508,Tab_Dados!$C$263:$C$508,BW142)</f>
        <v>0</v>
      </c>
      <c r="BY142" s="216">
        <f>SUMIFS(Tab_Dados!$AJ$263:$AJ$508,Tab_Dados!$C$263:$C$508,BW142)</f>
        <v>0</v>
      </c>
      <c r="BZ142" s="209">
        <f>SUMIFS(Tab_Dados!$AZ$263:$AZ$508,Tab_Dados!$C$263:$C$508,BW142)</f>
        <v>0</v>
      </c>
      <c r="CB142" s="207">
        <v>133</v>
      </c>
      <c r="CC142" s="208" t="s">
        <v>405</v>
      </c>
      <c r="CD142" s="208"/>
      <c r="CE142" s="208"/>
      <c r="CF142" s="209"/>
    </row>
    <row r="143" spans="1:84" x14ac:dyDescent="0.2">
      <c r="A143" s="214"/>
      <c r="B143" s="207">
        <v>134</v>
      </c>
      <c r="C143" s="208" t="s">
        <v>406</v>
      </c>
      <c r="D143" s="216">
        <f>SUMIFS(Tab_Dados!$E$263:$E$508,Tab_Dados!$C$263:$C$508,C143)</f>
        <v>0</v>
      </c>
      <c r="E143" s="216">
        <f>SUMIFS(Tab_Dados!$U$263:$U$508,Tab_Dados!$C$263:$C$508,C143)</f>
        <v>0</v>
      </c>
      <c r="F143" s="209">
        <f>SUMIFS(Tab_Dados!$AK$263:$AK$508,Tab_Dados!$C$263:$C$508,C143)</f>
        <v>0</v>
      </c>
      <c r="G143" s="203"/>
      <c r="H143" s="207">
        <v>134</v>
      </c>
      <c r="I143" s="208" t="s">
        <v>321</v>
      </c>
      <c r="J143" s="216">
        <f>SUMIFS(Tab_Dados!$F$263:$F$508,Tab_Dados!$C$263:$C$508,I143)</f>
        <v>0</v>
      </c>
      <c r="K143" s="216">
        <f>SUMIFS(Tab_Dados!$V$263:$V$508,Tab_Dados!$C$263:$C$508,I143)</f>
        <v>0</v>
      </c>
      <c r="L143" s="209">
        <f>SUMIFS(Tab_Dados!$AL$263:$AL$508,Tab_Dados!$C$263:$C$508,I143)</f>
        <v>0</v>
      </c>
      <c r="N143" s="207">
        <v>134</v>
      </c>
      <c r="O143" s="208" t="s">
        <v>393</v>
      </c>
      <c r="P143" s="216">
        <f>SUMIFS(Tab_Dados!$H$263:$H$508,Tab_Dados!$C$263:$C$508,O143)</f>
        <v>0</v>
      </c>
      <c r="Q143" s="216">
        <f>SUMIFS(Tab_Dados!$X$263:$X$508,Tab_Dados!$C$263:$C$508,O143)</f>
        <v>0</v>
      </c>
      <c r="R143" s="209">
        <f>SUMIFS(Tab_Dados!$AN$263:$AN$508,Tab_Dados!$C$263:$C$508,O143)</f>
        <v>0</v>
      </c>
      <c r="T143" s="207">
        <v>134</v>
      </c>
      <c r="U143" s="208" t="s">
        <v>393</v>
      </c>
      <c r="V143" s="216">
        <f>SUMIFS(Tab_Dados!$I$263:$I$508,Tab_Dados!$C$263:$C$508,U143)</f>
        <v>0</v>
      </c>
      <c r="W143" s="216">
        <f>SUMIFS(Tab_Dados!$Y$263:$Y$508,Tab_Dados!$C$263:$C$508,U143)</f>
        <v>0</v>
      </c>
      <c r="X143" s="209">
        <f>SUMIFS(Tab_Dados!$AO$263:$AO$508,Tab_Dados!$C$263:$C$508,U143)</f>
        <v>0</v>
      </c>
      <c r="Z143" s="207">
        <v>134</v>
      </c>
      <c r="AA143" s="208" t="s">
        <v>402</v>
      </c>
      <c r="AB143" s="216">
        <f>SUMIFS(Tab_Dados!$K$263:$K$508,Tab_Dados!$C$263:$C$508,AA143)</f>
        <v>0</v>
      </c>
      <c r="AC143" s="216">
        <f>SUMIFS(Tab_Dados!$AA$263:$AA$508,Tab_Dados!$C$263:$C$508,AA143)</f>
        <v>0</v>
      </c>
      <c r="AD143" s="209">
        <f>SUMIFS(Tab_Dados!$AQ$263:$AQ$508,Tab_Dados!$C$263:$C$508,AA143)</f>
        <v>0</v>
      </c>
      <c r="AF143" s="207">
        <v>134</v>
      </c>
      <c r="AG143" s="208" t="s">
        <v>373</v>
      </c>
      <c r="AH143" s="216">
        <f>SUMIFS(Tab_Dados!$L$263:$L$508,Tab_Dados!$C$263:$C$508,AG143)</f>
        <v>0</v>
      </c>
      <c r="AI143" s="216">
        <f>SUMIFS(Tab_Dados!$AB$263:$AB$508,Tab_Dados!$C$263:$C$508,AG143)</f>
        <v>0</v>
      </c>
      <c r="AJ143" s="209">
        <f>SUMIFS(Tab_Dados!$AR$263:$AR$508,Tab_Dados!$C$263:$C$508,AG143)</f>
        <v>0</v>
      </c>
      <c r="AL143" s="207">
        <v>134</v>
      </c>
      <c r="AM143" s="208" t="s">
        <v>13</v>
      </c>
      <c r="AN143" s="216">
        <f>SUMIFS(Tab_Dados!$M$263:$M$508,Tab_Dados!$C$263:$C$508,AM143)</f>
        <v>0</v>
      </c>
      <c r="AO143" s="216">
        <f>SUMIFS(Tab_Dados!$AC$263:$AC$508,Tab_Dados!$C$263:$C$508,AM143)</f>
        <v>0</v>
      </c>
      <c r="AP143" s="209">
        <f>SUMIFS(Tab_Dados!$AS$263:$AS$508,Tab_Dados!$C$263:$C$508,AM143)</f>
        <v>0</v>
      </c>
      <c r="AR143" s="207">
        <v>134</v>
      </c>
      <c r="AS143" s="208" t="s">
        <v>404</v>
      </c>
      <c r="AT143" s="216">
        <f>SUMIFS(Tab_Dados!$N$263:$N$508,Tab_Dados!$C$263:$C$508,AS143)</f>
        <v>0</v>
      </c>
      <c r="AU143" s="216">
        <f>SUMIFS(Tab_Dados!$AD$263:$AD$508,Tab_Dados!$C$263:$C$508,AS143)</f>
        <v>0</v>
      </c>
      <c r="AV143" s="209">
        <f>SUMIFS(Tab_Dados!$AT$263:$AT$508,Tab_Dados!$C$263:$C$508,AS143)</f>
        <v>0</v>
      </c>
      <c r="AX143" s="207">
        <v>134</v>
      </c>
      <c r="AY143" s="208" t="s">
        <v>404</v>
      </c>
      <c r="AZ143" s="216">
        <f>SUMIFS(Tab_Dados!$O$263:$O$508,Tab_Dados!$C$263:$C$508,AY143)</f>
        <v>0</v>
      </c>
      <c r="BA143" s="216">
        <f>SUMIFS(Tab_Dados!$AE$263:$AE$508,Tab_Dados!$C$263:$C$508,AY143)</f>
        <v>0</v>
      </c>
      <c r="BB143" s="209">
        <f>SUMIFS(Tab_Dados!$AU$263:$AU$508,Tab_Dados!$C$263:$C$508,AY143)</f>
        <v>0</v>
      </c>
      <c r="BD143" s="207">
        <v>134</v>
      </c>
      <c r="BE143" s="208" t="s">
        <v>402</v>
      </c>
      <c r="BF143" s="216">
        <f>SUMIFS(Tab_Dados!$P$263:$P$508,Tab_Dados!$C$263:$C$508,BE143)</f>
        <v>0</v>
      </c>
      <c r="BG143" s="216">
        <f>SUMIFS(Tab_Dados!$AF$263:$AF$508,Tab_Dados!$C$263:$C$508,BE143)</f>
        <v>0</v>
      </c>
      <c r="BH143" s="209">
        <f>SUMIFS(Tab_Dados!$AV$263:$AV$508,Tab_Dados!$C$263:$C$508,BE143)</f>
        <v>0</v>
      </c>
      <c r="BJ143" s="207">
        <v>134</v>
      </c>
      <c r="BK143" s="208" t="s">
        <v>13</v>
      </c>
      <c r="BL143" s="216">
        <f>SUMIFS(Tab_Dados!$R$263:$R$508,Tab_Dados!$C$263:$C$508,BK143)</f>
        <v>0</v>
      </c>
      <c r="BM143" s="216">
        <f>SUMIFS(Tab_Dados!$AH$263:$AH$508,Tab_Dados!$C$263:$C$508,BK143)</f>
        <v>0</v>
      </c>
      <c r="BN143" s="209">
        <f>SUMIFS(Tab_Dados!$AX$263:$AX$508,Tab_Dados!$C$263:$C$508,BK143)</f>
        <v>0</v>
      </c>
      <c r="BP143" s="207">
        <v>134</v>
      </c>
      <c r="BQ143" s="208" t="s">
        <v>395</v>
      </c>
      <c r="BR143" s="216">
        <f>SUMIFS(Tab_Dados!$S$263:$S$508,Tab_Dados!$C$263:$C$508,BQ143)</f>
        <v>0</v>
      </c>
      <c r="BS143" s="216">
        <f>SUMIFS(Tab_Dados!$AI$263:$AI$508,Tab_Dados!$C$263:$C$508,BQ143)</f>
        <v>0</v>
      </c>
      <c r="BT143" s="209">
        <f>SUMIFS(Tab_Dados!$AY$263:$AY$508,Tab_Dados!$C$263:$C$508,BQ143)</f>
        <v>0</v>
      </c>
      <c r="BV143" s="207">
        <v>134</v>
      </c>
      <c r="BW143" s="208" t="s">
        <v>401</v>
      </c>
      <c r="BX143" s="216">
        <f>SUMIFS(Tab_Dados!$T$263:$T$508,Tab_Dados!$C$263:$C$508,BW143)</f>
        <v>0</v>
      </c>
      <c r="BY143" s="216">
        <f>SUMIFS(Tab_Dados!$AJ$263:$AJ$508,Tab_Dados!$C$263:$C$508,BW143)</f>
        <v>0</v>
      </c>
      <c r="BZ143" s="209">
        <f>SUMIFS(Tab_Dados!$AZ$263:$AZ$508,Tab_Dados!$C$263:$C$508,BW143)</f>
        <v>0</v>
      </c>
      <c r="CB143" s="207">
        <v>134</v>
      </c>
      <c r="CC143" s="208" t="s">
        <v>406</v>
      </c>
      <c r="CD143" s="208"/>
      <c r="CE143" s="208"/>
      <c r="CF143" s="209"/>
    </row>
    <row r="144" spans="1:84" x14ac:dyDescent="0.2">
      <c r="A144" s="214"/>
      <c r="B144" s="207">
        <v>135</v>
      </c>
      <c r="C144" s="208" t="s">
        <v>20</v>
      </c>
      <c r="D144" s="216">
        <f>SUMIFS(Tab_Dados!$E$263:$E$508,Tab_Dados!$C$263:$C$508,C144)</f>
        <v>0</v>
      </c>
      <c r="E144" s="216">
        <f>SUMIFS(Tab_Dados!$U$263:$U$508,Tab_Dados!$C$263:$C$508,C144)</f>
        <v>0</v>
      </c>
      <c r="F144" s="209">
        <f>SUMIFS(Tab_Dados!$AK$263:$AK$508,Tab_Dados!$C$263:$C$508,C144)</f>
        <v>0</v>
      </c>
      <c r="G144" s="203"/>
      <c r="H144" s="207">
        <v>135</v>
      </c>
      <c r="I144" s="208" t="s">
        <v>326</v>
      </c>
      <c r="J144" s="216">
        <f>SUMIFS(Tab_Dados!$F$263:$F$508,Tab_Dados!$C$263:$C$508,I144)</f>
        <v>0</v>
      </c>
      <c r="K144" s="216">
        <f>SUMIFS(Tab_Dados!$V$263:$V$508,Tab_Dados!$C$263:$C$508,I144)</f>
        <v>0</v>
      </c>
      <c r="L144" s="209">
        <f>SUMIFS(Tab_Dados!$AL$263:$AL$508,Tab_Dados!$C$263:$C$508,I144)</f>
        <v>0</v>
      </c>
      <c r="N144" s="207">
        <v>135</v>
      </c>
      <c r="O144" s="208" t="s">
        <v>51</v>
      </c>
      <c r="P144" s="216">
        <f>SUMIFS(Tab_Dados!$H$263:$H$508,Tab_Dados!$C$263:$C$508,O144)</f>
        <v>0</v>
      </c>
      <c r="Q144" s="216">
        <f>SUMIFS(Tab_Dados!$X$263:$X$508,Tab_Dados!$C$263:$C$508,O144)</f>
        <v>0</v>
      </c>
      <c r="R144" s="209">
        <f>SUMIFS(Tab_Dados!$AN$263:$AN$508,Tab_Dados!$C$263:$C$508,O144)</f>
        <v>0</v>
      </c>
      <c r="T144" s="207">
        <v>135</v>
      </c>
      <c r="U144" s="208" t="s">
        <v>51</v>
      </c>
      <c r="V144" s="216">
        <f>SUMIFS(Tab_Dados!$I$263:$I$508,Tab_Dados!$C$263:$C$508,U144)</f>
        <v>0</v>
      </c>
      <c r="W144" s="216">
        <f>SUMIFS(Tab_Dados!$Y$263:$Y$508,Tab_Dados!$C$263:$C$508,U144)</f>
        <v>0</v>
      </c>
      <c r="X144" s="209">
        <f>SUMIFS(Tab_Dados!$AO$263:$AO$508,Tab_Dados!$C$263:$C$508,U144)</f>
        <v>0</v>
      </c>
      <c r="Z144" s="207">
        <v>135</v>
      </c>
      <c r="AA144" s="208" t="s">
        <v>403</v>
      </c>
      <c r="AB144" s="216">
        <f>SUMIFS(Tab_Dados!$K$263:$K$508,Tab_Dados!$C$263:$C$508,AA144)</f>
        <v>0</v>
      </c>
      <c r="AC144" s="216">
        <f>SUMIFS(Tab_Dados!$AA$263:$AA$508,Tab_Dados!$C$263:$C$508,AA144)</f>
        <v>0</v>
      </c>
      <c r="AD144" s="209">
        <f>SUMIFS(Tab_Dados!$AQ$263:$AQ$508,Tab_Dados!$C$263:$C$508,AA144)</f>
        <v>0</v>
      </c>
      <c r="AF144" s="207">
        <v>135</v>
      </c>
      <c r="AG144" s="208" t="s">
        <v>52</v>
      </c>
      <c r="AH144" s="216">
        <f>SUMIFS(Tab_Dados!$L$263:$L$508,Tab_Dados!$C$263:$C$508,AG144)</f>
        <v>0</v>
      </c>
      <c r="AI144" s="216">
        <f>SUMIFS(Tab_Dados!$AB$263:$AB$508,Tab_Dados!$C$263:$C$508,AG144)</f>
        <v>0</v>
      </c>
      <c r="AJ144" s="209">
        <f>SUMIFS(Tab_Dados!$AR$263:$AR$508,Tab_Dados!$C$263:$C$508,AG144)</f>
        <v>0</v>
      </c>
      <c r="AL144" s="207">
        <v>135</v>
      </c>
      <c r="AM144" s="208" t="s">
        <v>21</v>
      </c>
      <c r="AN144" s="216">
        <f>SUMIFS(Tab_Dados!$M$263:$M$508,Tab_Dados!$C$263:$C$508,AM144)</f>
        <v>0</v>
      </c>
      <c r="AO144" s="216">
        <f>SUMIFS(Tab_Dados!$AC$263:$AC$508,Tab_Dados!$C$263:$C$508,AM144)</f>
        <v>0</v>
      </c>
      <c r="AP144" s="209">
        <f>SUMIFS(Tab_Dados!$AS$263:$AS$508,Tab_Dados!$C$263:$C$508,AM144)</f>
        <v>0</v>
      </c>
      <c r="AR144" s="207">
        <v>135</v>
      </c>
      <c r="AS144" s="208" t="s">
        <v>405</v>
      </c>
      <c r="AT144" s="216">
        <f>SUMIFS(Tab_Dados!$N$263:$N$508,Tab_Dados!$C$263:$C$508,AS144)</f>
        <v>0</v>
      </c>
      <c r="AU144" s="216">
        <f>SUMIFS(Tab_Dados!$AD$263:$AD$508,Tab_Dados!$C$263:$C$508,AS144)</f>
        <v>0</v>
      </c>
      <c r="AV144" s="209">
        <f>SUMIFS(Tab_Dados!$AT$263:$AT$508,Tab_Dados!$C$263:$C$508,AS144)</f>
        <v>0</v>
      </c>
      <c r="AX144" s="207">
        <v>135</v>
      </c>
      <c r="AY144" s="208" t="s">
        <v>405</v>
      </c>
      <c r="AZ144" s="216">
        <f>SUMIFS(Tab_Dados!$O$263:$O$508,Tab_Dados!$C$263:$C$508,AY144)</f>
        <v>0</v>
      </c>
      <c r="BA144" s="216">
        <f>SUMIFS(Tab_Dados!$AE$263:$AE$508,Tab_Dados!$C$263:$C$508,AY144)</f>
        <v>0</v>
      </c>
      <c r="BB144" s="209">
        <f>SUMIFS(Tab_Dados!$AU$263:$AU$508,Tab_Dados!$C$263:$C$508,AY144)</f>
        <v>0</v>
      </c>
      <c r="BD144" s="207">
        <v>135</v>
      </c>
      <c r="BE144" s="208" t="s">
        <v>403</v>
      </c>
      <c r="BF144" s="216">
        <f>SUMIFS(Tab_Dados!$P$263:$P$508,Tab_Dados!$C$263:$C$508,BE144)</f>
        <v>0</v>
      </c>
      <c r="BG144" s="216">
        <f>SUMIFS(Tab_Dados!$AF$263:$AF$508,Tab_Dados!$C$263:$C$508,BE144)</f>
        <v>0</v>
      </c>
      <c r="BH144" s="209">
        <f>SUMIFS(Tab_Dados!$AV$263:$AV$508,Tab_Dados!$C$263:$C$508,BE144)</f>
        <v>0</v>
      </c>
      <c r="BJ144" s="207">
        <v>135</v>
      </c>
      <c r="BK144" s="208" t="s">
        <v>21</v>
      </c>
      <c r="BL144" s="216">
        <f>SUMIFS(Tab_Dados!$R$263:$R$508,Tab_Dados!$C$263:$C$508,BK144)</f>
        <v>0</v>
      </c>
      <c r="BM144" s="216">
        <f>SUMIFS(Tab_Dados!$AH$263:$AH$508,Tab_Dados!$C$263:$C$508,BK144)</f>
        <v>0</v>
      </c>
      <c r="BN144" s="209">
        <f>SUMIFS(Tab_Dados!$AX$263:$AX$508,Tab_Dados!$C$263:$C$508,BK144)</f>
        <v>0</v>
      </c>
      <c r="BP144" s="207">
        <v>135</v>
      </c>
      <c r="BQ144" s="208" t="s">
        <v>396</v>
      </c>
      <c r="BR144" s="216">
        <f>SUMIFS(Tab_Dados!$S$263:$S$508,Tab_Dados!$C$263:$C$508,BQ144)</f>
        <v>0</v>
      </c>
      <c r="BS144" s="216">
        <f>SUMIFS(Tab_Dados!$AI$263:$AI$508,Tab_Dados!$C$263:$C$508,BQ144)</f>
        <v>0</v>
      </c>
      <c r="BT144" s="209">
        <f>SUMIFS(Tab_Dados!$AY$263:$AY$508,Tab_Dados!$C$263:$C$508,BQ144)</f>
        <v>0</v>
      </c>
      <c r="BV144" s="207">
        <v>135</v>
      </c>
      <c r="BW144" s="208" t="s">
        <v>402</v>
      </c>
      <c r="BX144" s="216">
        <f>SUMIFS(Tab_Dados!$T$263:$T$508,Tab_Dados!$C$263:$C$508,BW144)</f>
        <v>0</v>
      </c>
      <c r="BY144" s="216">
        <f>SUMIFS(Tab_Dados!$AJ$263:$AJ$508,Tab_Dados!$C$263:$C$508,BW144)</f>
        <v>0</v>
      </c>
      <c r="BZ144" s="209">
        <f>SUMIFS(Tab_Dados!$AZ$263:$AZ$508,Tab_Dados!$C$263:$C$508,BW144)</f>
        <v>0</v>
      </c>
      <c r="CB144" s="207">
        <v>135</v>
      </c>
      <c r="CC144" s="208" t="s">
        <v>20</v>
      </c>
      <c r="CD144" s="208"/>
      <c r="CE144" s="208"/>
      <c r="CF144" s="209"/>
    </row>
    <row r="145" spans="1:84" x14ac:dyDescent="0.2">
      <c r="A145" s="214"/>
      <c r="B145" s="207">
        <v>136</v>
      </c>
      <c r="C145" s="208" t="s">
        <v>407</v>
      </c>
      <c r="D145" s="216">
        <f>SUMIFS(Tab_Dados!$E$263:$E$508,Tab_Dados!$C$263:$C$508,C145)</f>
        <v>0</v>
      </c>
      <c r="E145" s="216">
        <f>SUMIFS(Tab_Dados!$U$263:$U$508,Tab_Dados!$C$263:$C$508,C145)</f>
        <v>0</v>
      </c>
      <c r="F145" s="209">
        <f>SUMIFS(Tab_Dados!$AK$263:$AK$508,Tab_Dados!$C$263:$C$508,C145)</f>
        <v>0</v>
      </c>
      <c r="G145" s="203"/>
      <c r="H145" s="207">
        <v>136</v>
      </c>
      <c r="I145" s="208" t="s">
        <v>327</v>
      </c>
      <c r="J145" s="216">
        <f>SUMIFS(Tab_Dados!$F$263:$F$508,Tab_Dados!$C$263:$C$508,I145)</f>
        <v>0</v>
      </c>
      <c r="K145" s="216">
        <f>SUMIFS(Tab_Dados!$V$263:$V$508,Tab_Dados!$C$263:$C$508,I145)</f>
        <v>0</v>
      </c>
      <c r="L145" s="209">
        <f>SUMIFS(Tab_Dados!$AL$263:$AL$508,Tab_Dados!$C$263:$C$508,I145)</f>
        <v>0</v>
      </c>
      <c r="N145" s="207">
        <v>136</v>
      </c>
      <c r="O145" s="208" t="s">
        <v>394</v>
      </c>
      <c r="P145" s="216">
        <f>SUMIFS(Tab_Dados!$H$263:$H$508,Tab_Dados!$C$263:$C$508,O145)</f>
        <v>0</v>
      </c>
      <c r="Q145" s="216">
        <f>SUMIFS(Tab_Dados!$X$263:$X$508,Tab_Dados!$C$263:$C$508,O145)</f>
        <v>0</v>
      </c>
      <c r="R145" s="209">
        <f>SUMIFS(Tab_Dados!$AN$263:$AN$508,Tab_Dados!$C$263:$C$508,O145)</f>
        <v>0</v>
      </c>
      <c r="T145" s="207">
        <v>136</v>
      </c>
      <c r="U145" s="208" t="s">
        <v>394</v>
      </c>
      <c r="V145" s="216">
        <f>SUMIFS(Tab_Dados!$I$263:$I$508,Tab_Dados!$C$263:$C$508,U145)</f>
        <v>0</v>
      </c>
      <c r="W145" s="216">
        <f>SUMIFS(Tab_Dados!$Y$263:$Y$508,Tab_Dados!$C$263:$C$508,U145)</f>
        <v>0</v>
      </c>
      <c r="X145" s="209">
        <f>SUMIFS(Tab_Dados!$AO$263:$AO$508,Tab_Dados!$C$263:$C$508,U145)</f>
        <v>0</v>
      </c>
      <c r="Z145" s="207">
        <v>136</v>
      </c>
      <c r="AA145" s="208" t="s">
        <v>404</v>
      </c>
      <c r="AB145" s="216">
        <f>SUMIFS(Tab_Dados!$K$263:$K$508,Tab_Dados!$C$263:$C$508,AA145)</f>
        <v>0</v>
      </c>
      <c r="AC145" s="216">
        <f>SUMIFS(Tab_Dados!$AA$263:$AA$508,Tab_Dados!$C$263:$C$508,AA145)</f>
        <v>0</v>
      </c>
      <c r="AD145" s="209">
        <f>SUMIFS(Tab_Dados!$AQ$263:$AQ$508,Tab_Dados!$C$263:$C$508,AA145)</f>
        <v>0</v>
      </c>
      <c r="AF145" s="207">
        <v>136</v>
      </c>
      <c r="AG145" s="208" t="s">
        <v>377</v>
      </c>
      <c r="AH145" s="216">
        <f>SUMIFS(Tab_Dados!$L$263:$L$508,Tab_Dados!$C$263:$C$508,AG145)</f>
        <v>0</v>
      </c>
      <c r="AI145" s="216">
        <f>SUMIFS(Tab_Dados!$AB$263:$AB$508,Tab_Dados!$C$263:$C$508,AG145)</f>
        <v>0</v>
      </c>
      <c r="AJ145" s="209">
        <f>SUMIFS(Tab_Dados!$AR$263:$AR$508,Tab_Dados!$C$263:$C$508,AG145)</f>
        <v>0</v>
      </c>
      <c r="AL145" s="207">
        <v>136</v>
      </c>
      <c r="AM145" s="208" t="s">
        <v>401</v>
      </c>
      <c r="AN145" s="216">
        <f>SUMIFS(Tab_Dados!$M$263:$M$508,Tab_Dados!$C$263:$C$508,AM145)</f>
        <v>0</v>
      </c>
      <c r="AO145" s="216">
        <f>SUMIFS(Tab_Dados!$AC$263:$AC$508,Tab_Dados!$C$263:$C$508,AM145)</f>
        <v>0</v>
      </c>
      <c r="AP145" s="209">
        <f>SUMIFS(Tab_Dados!$AS$263:$AS$508,Tab_Dados!$C$263:$C$508,AM145)</f>
        <v>0</v>
      </c>
      <c r="AR145" s="207">
        <v>136</v>
      </c>
      <c r="AS145" s="208" t="s">
        <v>406</v>
      </c>
      <c r="AT145" s="216">
        <f>SUMIFS(Tab_Dados!$N$263:$N$508,Tab_Dados!$C$263:$C$508,AS145)</f>
        <v>0</v>
      </c>
      <c r="AU145" s="216">
        <f>SUMIFS(Tab_Dados!$AD$263:$AD$508,Tab_Dados!$C$263:$C$508,AS145)</f>
        <v>0</v>
      </c>
      <c r="AV145" s="209">
        <f>SUMIFS(Tab_Dados!$AT$263:$AT$508,Tab_Dados!$C$263:$C$508,AS145)</f>
        <v>0</v>
      </c>
      <c r="AX145" s="207">
        <v>136</v>
      </c>
      <c r="AY145" s="208" t="s">
        <v>406</v>
      </c>
      <c r="AZ145" s="216">
        <f>SUMIFS(Tab_Dados!$O$263:$O$508,Tab_Dados!$C$263:$C$508,AY145)</f>
        <v>0</v>
      </c>
      <c r="BA145" s="216">
        <f>SUMIFS(Tab_Dados!$AE$263:$AE$508,Tab_Dados!$C$263:$C$508,AY145)</f>
        <v>0</v>
      </c>
      <c r="BB145" s="209">
        <f>SUMIFS(Tab_Dados!$AU$263:$AU$508,Tab_Dados!$C$263:$C$508,AY145)</f>
        <v>0</v>
      </c>
      <c r="BD145" s="207">
        <v>136</v>
      </c>
      <c r="BE145" s="208" t="s">
        <v>404</v>
      </c>
      <c r="BF145" s="216">
        <f>SUMIFS(Tab_Dados!$P$263:$P$508,Tab_Dados!$C$263:$C$508,BE145)</f>
        <v>0</v>
      </c>
      <c r="BG145" s="216">
        <f>SUMIFS(Tab_Dados!$AF$263:$AF$508,Tab_Dados!$C$263:$C$508,BE145)</f>
        <v>0</v>
      </c>
      <c r="BH145" s="209">
        <f>SUMIFS(Tab_Dados!$AV$263:$AV$508,Tab_Dados!$C$263:$C$508,BE145)</f>
        <v>0</v>
      </c>
      <c r="BJ145" s="207">
        <v>136</v>
      </c>
      <c r="BK145" s="208" t="s">
        <v>402</v>
      </c>
      <c r="BL145" s="216">
        <f>SUMIFS(Tab_Dados!$R$263:$R$508,Tab_Dados!$C$263:$C$508,BK145)</f>
        <v>0</v>
      </c>
      <c r="BM145" s="216">
        <f>SUMIFS(Tab_Dados!$AH$263:$AH$508,Tab_Dados!$C$263:$C$508,BK145)</f>
        <v>0</v>
      </c>
      <c r="BN145" s="209">
        <f>SUMIFS(Tab_Dados!$AX$263:$AX$508,Tab_Dados!$C$263:$C$508,BK145)</f>
        <v>0</v>
      </c>
      <c r="BP145" s="207">
        <v>136</v>
      </c>
      <c r="BQ145" s="208" t="s">
        <v>398</v>
      </c>
      <c r="BR145" s="216">
        <f>SUMIFS(Tab_Dados!$S$263:$S$508,Tab_Dados!$C$263:$C$508,BQ145)</f>
        <v>0</v>
      </c>
      <c r="BS145" s="216">
        <f>SUMIFS(Tab_Dados!$AI$263:$AI$508,Tab_Dados!$C$263:$C$508,BQ145)</f>
        <v>0</v>
      </c>
      <c r="BT145" s="209">
        <f>SUMIFS(Tab_Dados!$AY$263:$AY$508,Tab_Dados!$C$263:$C$508,BQ145)</f>
        <v>0</v>
      </c>
      <c r="BV145" s="207">
        <v>136</v>
      </c>
      <c r="BW145" s="208" t="s">
        <v>403</v>
      </c>
      <c r="BX145" s="216">
        <f>SUMIFS(Tab_Dados!$T$263:$T$508,Tab_Dados!$C$263:$C$508,BW145)</f>
        <v>0</v>
      </c>
      <c r="BY145" s="216">
        <f>SUMIFS(Tab_Dados!$AJ$263:$AJ$508,Tab_Dados!$C$263:$C$508,BW145)</f>
        <v>0</v>
      </c>
      <c r="BZ145" s="209">
        <f>SUMIFS(Tab_Dados!$AZ$263:$AZ$508,Tab_Dados!$C$263:$C$508,BW145)</f>
        <v>0</v>
      </c>
      <c r="CB145" s="207">
        <v>136</v>
      </c>
      <c r="CC145" s="208" t="s">
        <v>407</v>
      </c>
      <c r="CD145" s="208"/>
      <c r="CE145" s="208"/>
      <c r="CF145" s="209"/>
    </row>
    <row r="146" spans="1:84" x14ac:dyDescent="0.2">
      <c r="A146" s="214"/>
      <c r="B146" s="207">
        <v>137</v>
      </c>
      <c r="C146" s="208" t="s">
        <v>408</v>
      </c>
      <c r="D146" s="216">
        <f>SUMIFS(Tab_Dados!$E$263:$E$508,Tab_Dados!$C$263:$C$508,C146)</f>
        <v>0</v>
      </c>
      <c r="E146" s="216">
        <f>SUMIFS(Tab_Dados!$U$263:$U$508,Tab_Dados!$C$263:$C$508,C146)</f>
        <v>0</v>
      </c>
      <c r="F146" s="209">
        <f>SUMIFS(Tab_Dados!$AK$263:$AK$508,Tab_Dados!$C$263:$C$508,C146)</f>
        <v>0</v>
      </c>
      <c r="G146" s="203"/>
      <c r="H146" s="207">
        <v>137</v>
      </c>
      <c r="I146" s="208" t="s">
        <v>329</v>
      </c>
      <c r="J146" s="216">
        <f>SUMIFS(Tab_Dados!$F$263:$F$508,Tab_Dados!$C$263:$C$508,I146)</f>
        <v>0</v>
      </c>
      <c r="K146" s="216">
        <f>SUMIFS(Tab_Dados!$V$263:$V$508,Tab_Dados!$C$263:$C$508,I146)</f>
        <v>0</v>
      </c>
      <c r="L146" s="209">
        <f>SUMIFS(Tab_Dados!$AL$263:$AL$508,Tab_Dados!$C$263:$C$508,I146)</f>
        <v>0</v>
      </c>
      <c r="N146" s="207">
        <v>137</v>
      </c>
      <c r="O146" s="208" t="s">
        <v>395</v>
      </c>
      <c r="P146" s="216">
        <f>SUMIFS(Tab_Dados!$H$263:$H$508,Tab_Dados!$C$263:$C$508,O146)</f>
        <v>0</v>
      </c>
      <c r="Q146" s="216">
        <f>SUMIFS(Tab_Dados!$X$263:$X$508,Tab_Dados!$C$263:$C$508,O146)</f>
        <v>0</v>
      </c>
      <c r="R146" s="209">
        <f>SUMIFS(Tab_Dados!$AN$263:$AN$508,Tab_Dados!$C$263:$C$508,O146)</f>
        <v>0</v>
      </c>
      <c r="T146" s="207">
        <v>137</v>
      </c>
      <c r="U146" s="208" t="s">
        <v>395</v>
      </c>
      <c r="V146" s="216">
        <f>SUMIFS(Tab_Dados!$I$263:$I$508,Tab_Dados!$C$263:$C$508,U146)</f>
        <v>0</v>
      </c>
      <c r="W146" s="216">
        <f>SUMIFS(Tab_Dados!$Y$263:$Y$508,Tab_Dados!$C$263:$C$508,U146)</f>
        <v>0</v>
      </c>
      <c r="X146" s="209">
        <f>SUMIFS(Tab_Dados!$AO$263:$AO$508,Tab_Dados!$C$263:$C$508,U146)</f>
        <v>0</v>
      </c>
      <c r="Z146" s="207">
        <v>137</v>
      </c>
      <c r="AA146" s="208" t="s">
        <v>405</v>
      </c>
      <c r="AB146" s="216">
        <f>SUMIFS(Tab_Dados!$K$263:$K$508,Tab_Dados!$C$263:$C$508,AA146)</f>
        <v>0</v>
      </c>
      <c r="AC146" s="216">
        <f>SUMIFS(Tab_Dados!$AA$263:$AA$508,Tab_Dados!$C$263:$C$508,AA146)</f>
        <v>0</v>
      </c>
      <c r="AD146" s="209">
        <f>SUMIFS(Tab_Dados!$AQ$263:$AQ$508,Tab_Dados!$C$263:$C$508,AA146)</f>
        <v>0</v>
      </c>
      <c r="AF146" s="207">
        <v>137</v>
      </c>
      <c r="AG146" s="208" t="s">
        <v>378</v>
      </c>
      <c r="AH146" s="216">
        <f>SUMIFS(Tab_Dados!$L$263:$L$508,Tab_Dados!$C$263:$C$508,AG146)</f>
        <v>0</v>
      </c>
      <c r="AI146" s="216">
        <f>SUMIFS(Tab_Dados!$AB$263:$AB$508,Tab_Dados!$C$263:$C$508,AG146)</f>
        <v>0</v>
      </c>
      <c r="AJ146" s="209">
        <f>SUMIFS(Tab_Dados!$AR$263:$AR$508,Tab_Dados!$C$263:$C$508,AG146)</f>
        <v>0</v>
      </c>
      <c r="AL146" s="207">
        <v>137</v>
      </c>
      <c r="AM146" s="208" t="s">
        <v>402</v>
      </c>
      <c r="AN146" s="216">
        <f>SUMIFS(Tab_Dados!$M$263:$M$508,Tab_Dados!$C$263:$C$508,AM146)</f>
        <v>0</v>
      </c>
      <c r="AO146" s="216">
        <f>SUMIFS(Tab_Dados!$AC$263:$AC$508,Tab_Dados!$C$263:$C$508,AM146)</f>
        <v>0</v>
      </c>
      <c r="AP146" s="209">
        <f>SUMIFS(Tab_Dados!$AS$263:$AS$508,Tab_Dados!$C$263:$C$508,AM146)</f>
        <v>0</v>
      </c>
      <c r="AR146" s="207">
        <v>137</v>
      </c>
      <c r="AS146" s="208" t="s">
        <v>20</v>
      </c>
      <c r="AT146" s="216">
        <f>SUMIFS(Tab_Dados!$N$263:$N$508,Tab_Dados!$C$263:$C$508,AS146)</f>
        <v>0</v>
      </c>
      <c r="AU146" s="216">
        <f>SUMIFS(Tab_Dados!$AD$263:$AD$508,Tab_Dados!$C$263:$C$508,AS146)</f>
        <v>0</v>
      </c>
      <c r="AV146" s="209">
        <f>SUMIFS(Tab_Dados!$AT$263:$AT$508,Tab_Dados!$C$263:$C$508,AS146)</f>
        <v>0</v>
      </c>
      <c r="AX146" s="207">
        <v>137</v>
      </c>
      <c r="AY146" s="208" t="s">
        <v>20</v>
      </c>
      <c r="AZ146" s="216">
        <f>SUMIFS(Tab_Dados!$O$263:$O$508,Tab_Dados!$C$263:$C$508,AY146)</f>
        <v>0</v>
      </c>
      <c r="BA146" s="216">
        <f>SUMIFS(Tab_Dados!$AE$263:$AE$508,Tab_Dados!$C$263:$C$508,AY146)</f>
        <v>0</v>
      </c>
      <c r="BB146" s="209">
        <f>SUMIFS(Tab_Dados!$AU$263:$AU$508,Tab_Dados!$C$263:$C$508,AY146)</f>
        <v>0</v>
      </c>
      <c r="BD146" s="207">
        <v>137</v>
      </c>
      <c r="BE146" s="208" t="s">
        <v>405</v>
      </c>
      <c r="BF146" s="216">
        <f>SUMIFS(Tab_Dados!$P$263:$P$508,Tab_Dados!$C$263:$C$508,BE146)</f>
        <v>0</v>
      </c>
      <c r="BG146" s="216">
        <f>SUMIFS(Tab_Dados!$AF$263:$AF$508,Tab_Dados!$C$263:$C$508,BE146)</f>
        <v>0</v>
      </c>
      <c r="BH146" s="209">
        <f>SUMIFS(Tab_Dados!$AV$263:$AV$508,Tab_Dados!$C$263:$C$508,BE146)</f>
        <v>0</v>
      </c>
      <c r="BJ146" s="207">
        <v>137</v>
      </c>
      <c r="BK146" s="208" t="s">
        <v>403</v>
      </c>
      <c r="BL146" s="216">
        <f>SUMIFS(Tab_Dados!$R$263:$R$508,Tab_Dados!$C$263:$C$508,BK146)</f>
        <v>0</v>
      </c>
      <c r="BM146" s="216">
        <f>SUMIFS(Tab_Dados!$AH$263:$AH$508,Tab_Dados!$C$263:$C$508,BK146)</f>
        <v>0</v>
      </c>
      <c r="BN146" s="209">
        <f>SUMIFS(Tab_Dados!$AX$263:$AX$508,Tab_Dados!$C$263:$C$508,BK146)</f>
        <v>0</v>
      </c>
      <c r="BP146" s="207">
        <v>137</v>
      </c>
      <c r="BQ146" s="208" t="s">
        <v>399</v>
      </c>
      <c r="BR146" s="216">
        <f>SUMIFS(Tab_Dados!$S$263:$S$508,Tab_Dados!$C$263:$C$508,BQ146)</f>
        <v>0</v>
      </c>
      <c r="BS146" s="216">
        <f>SUMIFS(Tab_Dados!$AI$263:$AI$508,Tab_Dados!$C$263:$C$508,BQ146)</f>
        <v>0</v>
      </c>
      <c r="BT146" s="209">
        <f>SUMIFS(Tab_Dados!$AY$263:$AY$508,Tab_Dados!$C$263:$C$508,BQ146)</f>
        <v>0</v>
      </c>
      <c r="BV146" s="207">
        <v>137</v>
      </c>
      <c r="BW146" s="208" t="s">
        <v>404</v>
      </c>
      <c r="BX146" s="216">
        <f>SUMIFS(Tab_Dados!$T$263:$T$508,Tab_Dados!$C$263:$C$508,BW146)</f>
        <v>0</v>
      </c>
      <c r="BY146" s="216">
        <f>SUMIFS(Tab_Dados!$AJ$263:$AJ$508,Tab_Dados!$C$263:$C$508,BW146)</f>
        <v>0</v>
      </c>
      <c r="BZ146" s="209">
        <f>SUMIFS(Tab_Dados!$AZ$263:$AZ$508,Tab_Dados!$C$263:$C$508,BW146)</f>
        <v>0</v>
      </c>
      <c r="CB146" s="207">
        <v>137</v>
      </c>
      <c r="CC146" s="208" t="s">
        <v>408</v>
      </c>
      <c r="CD146" s="208"/>
      <c r="CE146" s="208"/>
      <c r="CF146" s="209"/>
    </row>
    <row r="147" spans="1:84" x14ac:dyDescent="0.2">
      <c r="A147" s="214"/>
      <c r="B147" s="207">
        <v>138</v>
      </c>
      <c r="C147" s="208" t="s">
        <v>409</v>
      </c>
      <c r="D147" s="216">
        <f>SUMIFS(Tab_Dados!$E$263:$E$508,Tab_Dados!$C$263:$C$508,C147)</f>
        <v>0</v>
      </c>
      <c r="E147" s="216">
        <f>SUMIFS(Tab_Dados!$U$263:$U$508,Tab_Dados!$C$263:$C$508,C147)</f>
        <v>0</v>
      </c>
      <c r="F147" s="209">
        <f>SUMIFS(Tab_Dados!$AK$263:$AK$508,Tab_Dados!$C$263:$C$508,C147)</f>
        <v>0</v>
      </c>
      <c r="G147" s="203"/>
      <c r="H147" s="207">
        <v>138</v>
      </c>
      <c r="I147" s="208" t="s">
        <v>330</v>
      </c>
      <c r="J147" s="216">
        <f>SUMIFS(Tab_Dados!$F$263:$F$508,Tab_Dados!$C$263:$C$508,I147)</f>
        <v>0</v>
      </c>
      <c r="K147" s="216">
        <f>SUMIFS(Tab_Dados!$V$263:$V$508,Tab_Dados!$C$263:$C$508,I147)</f>
        <v>0</v>
      </c>
      <c r="L147" s="209">
        <f>SUMIFS(Tab_Dados!$AL$263:$AL$508,Tab_Dados!$C$263:$C$508,I147)</f>
        <v>0</v>
      </c>
      <c r="N147" s="207">
        <v>138</v>
      </c>
      <c r="O147" s="208" t="s">
        <v>396</v>
      </c>
      <c r="P147" s="216">
        <f>SUMIFS(Tab_Dados!$H$263:$H$508,Tab_Dados!$C$263:$C$508,O147)</f>
        <v>0</v>
      </c>
      <c r="Q147" s="216">
        <f>SUMIFS(Tab_Dados!$X$263:$X$508,Tab_Dados!$C$263:$C$508,O147)</f>
        <v>0</v>
      </c>
      <c r="R147" s="209">
        <f>SUMIFS(Tab_Dados!$AN$263:$AN$508,Tab_Dados!$C$263:$C$508,O147)</f>
        <v>0</v>
      </c>
      <c r="T147" s="207">
        <v>138</v>
      </c>
      <c r="U147" s="208" t="s">
        <v>396</v>
      </c>
      <c r="V147" s="216">
        <f>SUMIFS(Tab_Dados!$I$263:$I$508,Tab_Dados!$C$263:$C$508,U147)</f>
        <v>0</v>
      </c>
      <c r="W147" s="216">
        <f>SUMIFS(Tab_Dados!$Y$263:$Y$508,Tab_Dados!$C$263:$C$508,U147)</f>
        <v>0</v>
      </c>
      <c r="X147" s="209">
        <f>SUMIFS(Tab_Dados!$AO$263:$AO$508,Tab_Dados!$C$263:$C$508,U147)</f>
        <v>0</v>
      </c>
      <c r="Z147" s="207">
        <v>138</v>
      </c>
      <c r="AA147" s="208" t="s">
        <v>406</v>
      </c>
      <c r="AB147" s="216">
        <f>SUMIFS(Tab_Dados!$K$263:$K$508,Tab_Dados!$C$263:$C$508,AA147)</f>
        <v>0</v>
      </c>
      <c r="AC147" s="216">
        <f>SUMIFS(Tab_Dados!$AA$263:$AA$508,Tab_Dados!$C$263:$C$508,AA147)</f>
        <v>0</v>
      </c>
      <c r="AD147" s="209">
        <f>SUMIFS(Tab_Dados!$AQ$263:$AQ$508,Tab_Dados!$C$263:$C$508,AA147)</f>
        <v>0</v>
      </c>
      <c r="AF147" s="207">
        <v>138</v>
      </c>
      <c r="AG147" s="208" t="s">
        <v>379</v>
      </c>
      <c r="AH147" s="216">
        <f>SUMIFS(Tab_Dados!$L$263:$L$508,Tab_Dados!$C$263:$C$508,AG147)</f>
        <v>0</v>
      </c>
      <c r="AI147" s="216">
        <f>SUMIFS(Tab_Dados!$AB$263:$AB$508,Tab_Dados!$C$263:$C$508,AG147)</f>
        <v>0</v>
      </c>
      <c r="AJ147" s="209">
        <f>SUMIFS(Tab_Dados!$AR$263:$AR$508,Tab_Dados!$C$263:$C$508,AG147)</f>
        <v>0</v>
      </c>
      <c r="AL147" s="207">
        <v>138</v>
      </c>
      <c r="AM147" s="208" t="s">
        <v>403</v>
      </c>
      <c r="AN147" s="216">
        <f>SUMIFS(Tab_Dados!$M$263:$M$508,Tab_Dados!$C$263:$C$508,AM147)</f>
        <v>0</v>
      </c>
      <c r="AO147" s="216">
        <f>SUMIFS(Tab_Dados!$AC$263:$AC$508,Tab_Dados!$C$263:$C$508,AM147)</f>
        <v>0</v>
      </c>
      <c r="AP147" s="209">
        <f>SUMIFS(Tab_Dados!$AS$263:$AS$508,Tab_Dados!$C$263:$C$508,AM147)</f>
        <v>0</v>
      </c>
      <c r="AR147" s="207">
        <v>138</v>
      </c>
      <c r="AS147" s="208" t="s">
        <v>407</v>
      </c>
      <c r="AT147" s="216">
        <f>SUMIFS(Tab_Dados!$N$263:$N$508,Tab_Dados!$C$263:$C$508,AS147)</f>
        <v>0</v>
      </c>
      <c r="AU147" s="216">
        <f>SUMIFS(Tab_Dados!$AD$263:$AD$508,Tab_Dados!$C$263:$C$508,AS147)</f>
        <v>0</v>
      </c>
      <c r="AV147" s="209">
        <f>SUMIFS(Tab_Dados!$AT$263:$AT$508,Tab_Dados!$C$263:$C$508,AS147)</f>
        <v>0</v>
      </c>
      <c r="AX147" s="207">
        <v>138</v>
      </c>
      <c r="AY147" s="208" t="s">
        <v>407</v>
      </c>
      <c r="AZ147" s="216">
        <f>SUMIFS(Tab_Dados!$O$263:$O$508,Tab_Dados!$C$263:$C$508,AY147)</f>
        <v>0</v>
      </c>
      <c r="BA147" s="216">
        <f>SUMIFS(Tab_Dados!$AE$263:$AE$508,Tab_Dados!$C$263:$C$508,AY147)</f>
        <v>0</v>
      </c>
      <c r="BB147" s="209">
        <f>SUMIFS(Tab_Dados!$AU$263:$AU$508,Tab_Dados!$C$263:$C$508,AY147)</f>
        <v>0</v>
      </c>
      <c r="BD147" s="207">
        <v>138</v>
      </c>
      <c r="BE147" s="208" t="s">
        <v>406</v>
      </c>
      <c r="BF147" s="216">
        <f>SUMIFS(Tab_Dados!$P$263:$P$508,Tab_Dados!$C$263:$C$508,BE147)</f>
        <v>0</v>
      </c>
      <c r="BG147" s="216">
        <f>SUMIFS(Tab_Dados!$AF$263:$AF$508,Tab_Dados!$C$263:$C$508,BE147)</f>
        <v>0</v>
      </c>
      <c r="BH147" s="209">
        <f>SUMIFS(Tab_Dados!$AV$263:$AV$508,Tab_Dados!$C$263:$C$508,BE147)</f>
        <v>0</v>
      </c>
      <c r="BJ147" s="207">
        <v>138</v>
      </c>
      <c r="BK147" s="208" t="s">
        <v>404</v>
      </c>
      <c r="BL147" s="216">
        <f>SUMIFS(Tab_Dados!$R$263:$R$508,Tab_Dados!$C$263:$C$508,BK147)</f>
        <v>0</v>
      </c>
      <c r="BM147" s="216">
        <f>SUMIFS(Tab_Dados!$AH$263:$AH$508,Tab_Dados!$C$263:$C$508,BK147)</f>
        <v>0</v>
      </c>
      <c r="BN147" s="209">
        <f>SUMIFS(Tab_Dados!$AX$263:$AX$508,Tab_Dados!$C$263:$C$508,BK147)</f>
        <v>0</v>
      </c>
      <c r="BP147" s="207">
        <v>138</v>
      </c>
      <c r="BQ147" s="208" t="s">
        <v>400</v>
      </c>
      <c r="BR147" s="216">
        <f>SUMIFS(Tab_Dados!$S$263:$S$508,Tab_Dados!$C$263:$C$508,BQ147)</f>
        <v>0</v>
      </c>
      <c r="BS147" s="216">
        <f>SUMIFS(Tab_Dados!$AI$263:$AI$508,Tab_Dados!$C$263:$C$508,BQ147)</f>
        <v>0</v>
      </c>
      <c r="BT147" s="209">
        <f>SUMIFS(Tab_Dados!$AY$263:$AY$508,Tab_Dados!$C$263:$C$508,BQ147)</f>
        <v>0</v>
      </c>
      <c r="BV147" s="207">
        <v>138</v>
      </c>
      <c r="BW147" s="208" t="s">
        <v>405</v>
      </c>
      <c r="BX147" s="216">
        <f>SUMIFS(Tab_Dados!$T$263:$T$508,Tab_Dados!$C$263:$C$508,BW147)</f>
        <v>0</v>
      </c>
      <c r="BY147" s="216">
        <f>SUMIFS(Tab_Dados!$AJ$263:$AJ$508,Tab_Dados!$C$263:$C$508,BW147)</f>
        <v>0</v>
      </c>
      <c r="BZ147" s="209">
        <f>SUMIFS(Tab_Dados!$AZ$263:$AZ$508,Tab_Dados!$C$263:$C$508,BW147)</f>
        <v>0</v>
      </c>
      <c r="CB147" s="207">
        <v>138</v>
      </c>
      <c r="CC147" s="208" t="s">
        <v>409</v>
      </c>
      <c r="CD147" s="208"/>
      <c r="CE147" s="208"/>
      <c r="CF147" s="209"/>
    </row>
    <row r="148" spans="1:84" x14ac:dyDescent="0.2">
      <c r="A148" s="214"/>
      <c r="B148" s="207">
        <v>139</v>
      </c>
      <c r="C148" s="208" t="s">
        <v>410</v>
      </c>
      <c r="D148" s="216">
        <f>SUMIFS(Tab_Dados!$E$263:$E$508,Tab_Dados!$C$263:$C$508,C148)</f>
        <v>0</v>
      </c>
      <c r="E148" s="216">
        <f>SUMIFS(Tab_Dados!$U$263:$U$508,Tab_Dados!$C$263:$C$508,C148)</f>
        <v>0</v>
      </c>
      <c r="F148" s="209">
        <f>SUMIFS(Tab_Dados!$AK$263:$AK$508,Tab_Dados!$C$263:$C$508,C148)</f>
        <v>0</v>
      </c>
      <c r="G148" s="203"/>
      <c r="H148" s="207">
        <v>139</v>
      </c>
      <c r="I148" s="208" t="s">
        <v>334</v>
      </c>
      <c r="J148" s="216">
        <f>SUMIFS(Tab_Dados!$F$263:$F$508,Tab_Dados!$C$263:$C$508,I148)</f>
        <v>0</v>
      </c>
      <c r="K148" s="216">
        <f>SUMIFS(Tab_Dados!$V$263:$V$508,Tab_Dados!$C$263:$C$508,I148)</f>
        <v>0</v>
      </c>
      <c r="L148" s="209">
        <f>SUMIFS(Tab_Dados!$AL$263:$AL$508,Tab_Dados!$C$263:$C$508,I148)</f>
        <v>0</v>
      </c>
      <c r="N148" s="207">
        <v>139</v>
      </c>
      <c r="O148" s="208" t="s">
        <v>398</v>
      </c>
      <c r="P148" s="216">
        <f>SUMIFS(Tab_Dados!$H$263:$H$508,Tab_Dados!$C$263:$C$508,O148)</f>
        <v>0</v>
      </c>
      <c r="Q148" s="216">
        <f>SUMIFS(Tab_Dados!$X$263:$X$508,Tab_Dados!$C$263:$C$508,O148)</f>
        <v>0</v>
      </c>
      <c r="R148" s="209">
        <f>SUMIFS(Tab_Dados!$AN$263:$AN$508,Tab_Dados!$C$263:$C$508,O148)</f>
        <v>0</v>
      </c>
      <c r="T148" s="207">
        <v>139</v>
      </c>
      <c r="U148" s="208" t="s">
        <v>397</v>
      </c>
      <c r="V148" s="216">
        <f>SUMIFS(Tab_Dados!$I$263:$I$508,Tab_Dados!$C$263:$C$508,U148)</f>
        <v>0</v>
      </c>
      <c r="W148" s="216">
        <f>SUMIFS(Tab_Dados!$Y$263:$Y$508,Tab_Dados!$C$263:$C$508,U148)</f>
        <v>0</v>
      </c>
      <c r="X148" s="209">
        <f>SUMIFS(Tab_Dados!$AO$263:$AO$508,Tab_Dados!$C$263:$C$508,U148)</f>
        <v>0</v>
      </c>
      <c r="Z148" s="207">
        <v>139</v>
      </c>
      <c r="AA148" s="208" t="s">
        <v>407</v>
      </c>
      <c r="AB148" s="216">
        <f>SUMIFS(Tab_Dados!$K$263:$K$508,Tab_Dados!$C$263:$C$508,AA148)</f>
        <v>0</v>
      </c>
      <c r="AC148" s="216">
        <f>SUMIFS(Tab_Dados!$AA$263:$AA$508,Tab_Dados!$C$263:$C$508,AA148)</f>
        <v>0</v>
      </c>
      <c r="AD148" s="209">
        <f>SUMIFS(Tab_Dados!$AQ$263:$AQ$508,Tab_Dados!$C$263:$C$508,AA148)</f>
        <v>0</v>
      </c>
      <c r="AF148" s="207">
        <v>139</v>
      </c>
      <c r="AG148" s="208" t="s">
        <v>380</v>
      </c>
      <c r="AH148" s="216">
        <f>SUMIFS(Tab_Dados!$L$263:$L$508,Tab_Dados!$C$263:$C$508,AG148)</f>
        <v>0</v>
      </c>
      <c r="AI148" s="216">
        <f>SUMIFS(Tab_Dados!$AB$263:$AB$508,Tab_Dados!$C$263:$C$508,AG148)</f>
        <v>0</v>
      </c>
      <c r="AJ148" s="209">
        <f>SUMIFS(Tab_Dados!$AR$263:$AR$508,Tab_Dados!$C$263:$C$508,AG148)</f>
        <v>0</v>
      </c>
      <c r="AL148" s="207">
        <v>139</v>
      </c>
      <c r="AM148" s="208" t="s">
        <v>404</v>
      </c>
      <c r="AN148" s="216">
        <f>SUMIFS(Tab_Dados!$M$263:$M$508,Tab_Dados!$C$263:$C$508,AM148)</f>
        <v>0</v>
      </c>
      <c r="AO148" s="216">
        <f>SUMIFS(Tab_Dados!$AC$263:$AC$508,Tab_Dados!$C$263:$C$508,AM148)</f>
        <v>0</v>
      </c>
      <c r="AP148" s="209">
        <f>SUMIFS(Tab_Dados!$AS$263:$AS$508,Tab_Dados!$C$263:$C$508,AM148)</f>
        <v>0</v>
      </c>
      <c r="AR148" s="207">
        <v>139</v>
      </c>
      <c r="AS148" s="208" t="s">
        <v>408</v>
      </c>
      <c r="AT148" s="216">
        <f>SUMIFS(Tab_Dados!$N$263:$N$508,Tab_Dados!$C$263:$C$508,AS148)</f>
        <v>0</v>
      </c>
      <c r="AU148" s="216">
        <f>SUMIFS(Tab_Dados!$AD$263:$AD$508,Tab_Dados!$C$263:$C$508,AS148)</f>
        <v>0</v>
      </c>
      <c r="AV148" s="209">
        <f>SUMIFS(Tab_Dados!$AT$263:$AT$508,Tab_Dados!$C$263:$C$508,AS148)</f>
        <v>0</v>
      </c>
      <c r="AX148" s="207">
        <v>139</v>
      </c>
      <c r="AY148" s="208" t="s">
        <v>408</v>
      </c>
      <c r="AZ148" s="216">
        <f>SUMIFS(Tab_Dados!$O$263:$O$508,Tab_Dados!$C$263:$C$508,AY148)</f>
        <v>0</v>
      </c>
      <c r="BA148" s="216">
        <f>SUMIFS(Tab_Dados!$AE$263:$AE$508,Tab_Dados!$C$263:$C$508,AY148)</f>
        <v>0</v>
      </c>
      <c r="BB148" s="209">
        <f>SUMIFS(Tab_Dados!$AU$263:$AU$508,Tab_Dados!$C$263:$C$508,AY148)</f>
        <v>0</v>
      </c>
      <c r="BD148" s="207">
        <v>139</v>
      </c>
      <c r="BE148" s="208" t="s">
        <v>20</v>
      </c>
      <c r="BF148" s="216">
        <f>SUMIFS(Tab_Dados!$P$263:$P$508,Tab_Dados!$C$263:$C$508,BE148)</f>
        <v>0</v>
      </c>
      <c r="BG148" s="216">
        <f>SUMIFS(Tab_Dados!$AF$263:$AF$508,Tab_Dados!$C$263:$C$508,BE148)</f>
        <v>0</v>
      </c>
      <c r="BH148" s="209">
        <f>SUMIFS(Tab_Dados!$AV$263:$AV$508,Tab_Dados!$C$263:$C$508,BE148)</f>
        <v>0</v>
      </c>
      <c r="BJ148" s="207">
        <v>139</v>
      </c>
      <c r="BK148" s="208" t="s">
        <v>405</v>
      </c>
      <c r="BL148" s="216">
        <f>SUMIFS(Tab_Dados!$R$263:$R$508,Tab_Dados!$C$263:$C$508,BK148)</f>
        <v>0</v>
      </c>
      <c r="BM148" s="216">
        <f>SUMIFS(Tab_Dados!$AH$263:$AH$508,Tab_Dados!$C$263:$C$508,BK148)</f>
        <v>0</v>
      </c>
      <c r="BN148" s="209">
        <f>SUMIFS(Tab_Dados!$AX$263:$AX$508,Tab_Dados!$C$263:$C$508,BK148)</f>
        <v>0</v>
      </c>
      <c r="BP148" s="207">
        <v>139</v>
      </c>
      <c r="BQ148" s="208" t="s">
        <v>13</v>
      </c>
      <c r="BR148" s="216">
        <f>SUMIFS(Tab_Dados!$S$263:$S$508,Tab_Dados!$C$263:$C$508,BQ148)</f>
        <v>0</v>
      </c>
      <c r="BS148" s="216">
        <f>SUMIFS(Tab_Dados!$AI$263:$AI$508,Tab_Dados!$C$263:$C$508,BQ148)</f>
        <v>0</v>
      </c>
      <c r="BT148" s="209">
        <f>SUMIFS(Tab_Dados!$AY$263:$AY$508,Tab_Dados!$C$263:$C$508,BQ148)</f>
        <v>0</v>
      </c>
      <c r="BV148" s="207">
        <v>139</v>
      </c>
      <c r="BW148" s="208" t="s">
        <v>406</v>
      </c>
      <c r="BX148" s="216">
        <f>SUMIFS(Tab_Dados!$T$263:$T$508,Tab_Dados!$C$263:$C$508,BW148)</f>
        <v>0</v>
      </c>
      <c r="BY148" s="216">
        <f>SUMIFS(Tab_Dados!$AJ$263:$AJ$508,Tab_Dados!$C$263:$C$508,BW148)</f>
        <v>0</v>
      </c>
      <c r="BZ148" s="209">
        <f>SUMIFS(Tab_Dados!$AZ$263:$AZ$508,Tab_Dados!$C$263:$C$508,BW148)</f>
        <v>0</v>
      </c>
      <c r="CB148" s="207">
        <v>139</v>
      </c>
      <c r="CC148" s="208" t="s">
        <v>410</v>
      </c>
      <c r="CD148" s="208"/>
      <c r="CE148" s="208"/>
      <c r="CF148" s="209"/>
    </row>
    <row r="149" spans="1:84" x14ac:dyDescent="0.2">
      <c r="A149" s="214"/>
      <c r="B149" s="207">
        <v>140</v>
      </c>
      <c r="C149" s="208" t="s">
        <v>411</v>
      </c>
      <c r="D149" s="216">
        <f>SUMIFS(Tab_Dados!$E$263:$E$508,Tab_Dados!$C$263:$C$508,C149)</f>
        <v>0</v>
      </c>
      <c r="E149" s="216">
        <f>SUMIFS(Tab_Dados!$U$263:$U$508,Tab_Dados!$C$263:$C$508,C149)</f>
        <v>0</v>
      </c>
      <c r="F149" s="209">
        <f>SUMIFS(Tab_Dados!$AK$263:$AK$508,Tab_Dados!$C$263:$C$508,C149)</f>
        <v>0</v>
      </c>
      <c r="G149" s="203"/>
      <c r="H149" s="207">
        <v>140</v>
      </c>
      <c r="I149" s="208" t="s">
        <v>336</v>
      </c>
      <c r="J149" s="216">
        <f>SUMIFS(Tab_Dados!$F$263:$F$508,Tab_Dados!$C$263:$C$508,I149)</f>
        <v>0</v>
      </c>
      <c r="K149" s="216">
        <f>SUMIFS(Tab_Dados!$V$263:$V$508,Tab_Dados!$C$263:$C$508,I149)</f>
        <v>0</v>
      </c>
      <c r="L149" s="209">
        <f>SUMIFS(Tab_Dados!$AL$263:$AL$508,Tab_Dados!$C$263:$C$508,I149)</f>
        <v>0</v>
      </c>
      <c r="N149" s="207">
        <v>140</v>
      </c>
      <c r="O149" s="208" t="s">
        <v>399</v>
      </c>
      <c r="P149" s="216">
        <f>SUMIFS(Tab_Dados!$H$263:$H$508,Tab_Dados!$C$263:$C$508,O149)</f>
        <v>0</v>
      </c>
      <c r="Q149" s="216">
        <f>SUMIFS(Tab_Dados!$X$263:$X$508,Tab_Dados!$C$263:$C$508,O149)</f>
        <v>0</v>
      </c>
      <c r="R149" s="209">
        <f>SUMIFS(Tab_Dados!$AN$263:$AN$508,Tab_Dados!$C$263:$C$508,O149)</f>
        <v>0</v>
      </c>
      <c r="T149" s="207">
        <v>140</v>
      </c>
      <c r="U149" s="208" t="s">
        <v>398</v>
      </c>
      <c r="V149" s="216">
        <f>SUMIFS(Tab_Dados!$I$263:$I$508,Tab_Dados!$C$263:$C$508,U149)</f>
        <v>0</v>
      </c>
      <c r="W149" s="216">
        <f>SUMIFS(Tab_Dados!$Y$263:$Y$508,Tab_Dados!$C$263:$C$508,U149)</f>
        <v>0</v>
      </c>
      <c r="X149" s="209">
        <f>SUMIFS(Tab_Dados!$AO$263:$AO$508,Tab_Dados!$C$263:$C$508,U149)</f>
        <v>0</v>
      </c>
      <c r="Z149" s="207">
        <v>140</v>
      </c>
      <c r="AA149" s="208" t="s">
        <v>408</v>
      </c>
      <c r="AB149" s="216">
        <f>SUMIFS(Tab_Dados!$K$263:$K$508,Tab_Dados!$C$263:$C$508,AA149)</f>
        <v>0</v>
      </c>
      <c r="AC149" s="216">
        <f>SUMIFS(Tab_Dados!$AA$263:$AA$508,Tab_Dados!$C$263:$C$508,AA149)</f>
        <v>0</v>
      </c>
      <c r="AD149" s="209">
        <f>SUMIFS(Tab_Dados!$AQ$263:$AQ$508,Tab_Dados!$C$263:$C$508,AA149)</f>
        <v>0</v>
      </c>
      <c r="AF149" s="207">
        <v>140</v>
      </c>
      <c r="AG149" s="208" t="s">
        <v>381</v>
      </c>
      <c r="AH149" s="216">
        <f>SUMIFS(Tab_Dados!$L$263:$L$508,Tab_Dados!$C$263:$C$508,AG149)</f>
        <v>0</v>
      </c>
      <c r="AI149" s="216">
        <f>SUMIFS(Tab_Dados!$AB$263:$AB$508,Tab_Dados!$C$263:$C$508,AG149)</f>
        <v>0</v>
      </c>
      <c r="AJ149" s="209">
        <f>SUMIFS(Tab_Dados!$AR$263:$AR$508,Tab_Dados!$C$263:$C$508,AG149)</f>
        <v>0</v>
      </c>
      <c r="AL149" s="207">
        <v>140</v>
      </c>
      <c r="AM149" s="208" t="s">
        <v>405</v>
      </c>
      <c r="AN149" s="216">
        <f>SUMIFS(Tab_Dados!$M$263:$M$508,Tab_Dados!$C$263:$C$508,AM149)</f>
        <v>0</v>
      </c>
      <c r="AO149" s="216">
        <f>SUMIFS(Tab_Dados!$AC$263:$AC$508,Tab_Dados!$C$263:$C$508,AM149)</f>
        <v>0</v>
      </c>
      <c r="AP149" s="209">
        <f>SUMIFS(Tab_Dados!$AS$263:$AS$508,Tab_Dados!$C$263:$C$508,AM149)</f>
        <v>0</v>
      </c>
      <c r="AR149" s="207">
        <v>140</v>
      </c>
      <c r="AS149" s="208" t="s">
        <v>409</v>
      </c>
      <c r="AT149" s="216">
        <f>SUMIFS(Tab_Dados!$N$263:$N$508,Tab_Dados!$C$263:$C$508,AS149)</f>
        <v>0</v>
      </c>
      <c r="AU149" s="216">
        <f>SUMIFS(Tab_Dados!$AD$263:$AD$508,Tab_Dados!$C$263:$C$508,AS149)</f>
        <v>0</v>
      </c>
      <c r="AV149" s="209">
        <f>SUMIFS(Tab_Dados!$AT$263:$AT$508,Tab_Dados!$C$263:$C$508,AS149)</f>
        <v>0</v>
      </c>
      <c r="AX149" s="207">
        <v>140</v>
      </c>
      <c r="AY149" s="208" t="s">
        <v>409</v>
      </c>
      <c r="AZ149" s="216">
        <f>SUMIFS(Tab_Dados!$O$263:$O$508,Tab_Dados!$C$263:$C$508,AY149)</f>
        <v>0</v>
      </c>
      <c r="BA149" s="216">
        <f>SUMIFS(Tab_Dados!$AE$263:$AE$508,Tab_Dados!$C$263:$C$508,AY149)</f>
        <v>0</v>
      </c>
      <c r="BB149" s="209">
        <f>SUMIFS(Tab_Dados!$AU$263:$AU$508,Tab_Dados!$C$263:$C$508,AY149)</f>
        <v>0</v>
      </c>
      <c r="BD149" s="207">
        <v>140</v>
      </c>
      <c r="BE149" s="208" t="s">
        <v>407</v>
      </c>
      <c r="BF149" s="216">
        <f>SUMIFS(Tab_Dados!$P$263:$P$508,Tab_Dados!$C$263:$C$508,BE149)</f>
        <v>0</v>
      </c>
      <c r="BG149" s="216">
        <f>SUMIFS(Tab_Dados!$AF$263:$AF$508,Tab_Dados!$C$263:$C$508,BE149)</f>
        <v>0</v>
      </c>
      <c r="BH149" s="209">
        <f>SUMIFS(Tab_Dados!$AV$263:$AV$508,Tab_Dados!$C$263:$C$508,BE149)</f>
        <v>0</v>
      </c>
      <c r="BJ149" s="207">
        <v>140</v>
      </c>
      <c r="BK149" s="208" t="s">
        <v>406</v>
      </c>
      <c r="BL149" s="216">
        <f>SUMIFS(Tab_Dados!$R$263:$R$508,Tab_Dados!$C$263:$C$508,BK149)</f>
        <v>0</v>
      </c>
      <c r="BM149" s="216">
        <f>SUMIFS(Tab_Dados!$AH$263:$AH$508,Tab_Dados!$C$263:$C$508,BK149)</f>
        <v>0</v>
      </c>
      <c r="BN149" s="209">
        <f>SUMIFS(Tab_Dados!$AX$263:$AX$508,Tab_Dados!$C$263:$C$508,BK149)</f>
        <v>0</v>
      </c>
      <c r="BP149" s="207">
        <v>140</v>
      </c>
      <c r="BQ149" s="208" t="s">
        <v>21</v>
      </c>
      <c r="BR149" s="216">
        <f>SUMIFS(Tab_Dados!$S$263:$S$508,Tab_Dados!$C$263:$C$508,BQ149)</f>
        <v>0</v>
      </c>
      <c r="BS149" s="216">
        <f>SUMIFS(Tab_Dados!$AI$263:$AI$508,Tab_Dados!$C$263:$C$508,BQ149)</f>
        <v>0</v>
      </c>
      <c r="BT149" s="209">
        <f>SUMIFS(Tab_Dados!$AY$263:$AY$508,Tab_Dados!$C$263:$C$508,BQ149)</f>
        <v>0</v>
      </c>
      <c r="BV149" s="207">
        <v>140</v>
      </c>
      <c r="BW149" s="208" t="s">
        <v>20</v>
      </c>
      <c r="BX149" s="216">
        <f>SUMIFS(Tab_Dados!$T$263:$T$508,Tab_Dados!$C$263:$C$508,BW149)</f>
        <v>0</v>
      </c>
      <c r="BY149" s="216">
        <f>SUMIFS(Tab_Dados!$AJ$263:$AJ$508,Tab_Dados!$C$263:$C$508,BW149)</f>
        <v>0</v>
      </c>
      <c r="BZ149" s="209">
        <f>SUMIFS(Tab_Dados!$AZ$263:$AZ$508,Tab_Dados!$C$263:$C$508,BW149)</f>
        <v>0</v>
      </c>
      <c r="CB149" s="207">
        <v>140</v>
      </c>
      <c r="CC149" s="208" t="s">
        <v>411</v>
      </c>
      <c r="CD149" s="208"/>
      <c r="CE149" s="208"/>
      <c r="CF149" s="209"/>
    </row>
    <row r="150" spans="1:84" x14ac:dyDescent="0.2">
      <c r="A150" s="214"/>
      <c r="B150" s="207">
        <v>141</v>
      </c>
      <c r="C150" s="208" t="s">
        <v>412</v>
      </c>
      <c r="D150" s="216">
        <f>SUMIFS(Tab_Dados!$E$263:$E$508,Tab_Dados!$C$263:$C$508,C150)</f>
        <v>0</v>
      </c>
      <c r="E150" s="216">
        <f>SUMIFS(Tab_Dados!$U$263:$U$508,Tab_Dados!$C$263:$C$508,C150)</f>
        <v>0</v>
      </c>
      <c r="F150" s="209">
        <f>SUMIFS(Tab_Dados!$AK$263:$AK$508,Tab_Dados!$C$263:$C$508,C150)</f>
        <v>0</v>
      </c>
      <c r="G150" s="203"/>
      <c r="H150" s="207">
        <v>141</v>
      </c>
      <c r="I150" s="208" t="s">
        <v>341</v>
      </c>
      <c r="J150" s="216">
        <f>SUMIFS(Tab_Dados!$F$263:$F$508,Tab_Dados!$C$263:$C$508,I150)</f>
        <v>0</v>
      </c>
      <c r="K150" s="216">
        <f>SUMIFS(Tab_Dados!$V$263:$V$508,Tab_Dados!$C$263:$C$508,I150)</f>
        <v>0</v>
      </c>
      <c r="L150" s="209">
        <f>SUMIFS(Tab_Dados!$AL$263:$AL$508,Tab_Dados!$C$263:$C$508,I150)</f>
        <v>0</v>
      </c>
      <c r="N150" s="207">
        <v>141</v>
      </c>
      <c r="O150" s="208" t="s">
        <v>400</v>
      </c>
      <c r="P150" s="216">
        <f>SUMIFS(Tab_Dados!$H$263:$H$508,Tab_Dados!$C$263:$C$508,O150)</f>
        <v>0</v>
      </c>
      <c r="Q150" s="216">
        <f>SUMIFS(Tab_Dados!$X$263:$X$508,Tab_Dados!$C$263:$C$508,O150)</f>
        <v>0</v>
      </c>
      <c r="R150" s="209">
        <f>SUMIFS(Tab_Dados!$AN$263:$AN$508,Tab_Dados!$C$263:$C$508,O150)</f>
        <v>0</v>
      </c>
      <c r="T150" s="207">
        <v>141</v>
      </c>
      <c r="U150" s="208" t="s">
        <v>399</v>
      </c>
      <c r="V150" s="216">
        <f>SUMIFS(Tab_Dados!$I$263:$I$508,Tab_Dados!$C$263:$C$508,U150)</f>
        <v>0</v>
      </c>
      <c r="W150" s="216">
        <f>SUMIFS(Tab_Dados!$Y$263:$Y$508,Tab_Dados!$C$263:$C$508,U150)</f>
        <v>0</v>
      </c>
      <c r="X150" s="209">
        <f>SUMIFS(Tab_Dados!$AO$263:$AO$508,Tab_Dados!$C$263:$C$508,U150)</f>
        <v>0</v>
      </c>
      <c r="Z150" s="207">
        <v>141</v>
      </c>
      <c r="AA150" s="208" t="s">
        <v>409</v>
      </c>
      <c r="AB150" s="216">
        <f>SUMIFS(Tab_Dados!$K$263:$K$508,Tab_Dados!$C$263:$C$508,AA150)</f>
        <v>0</v>
      </c>
      <c r="AC150" s="216">
        <f>SUMIFS(Tab_Dados!$AA$263:$AA$508,Tab_Dados!$C$263:$C$508,AA150)</f>
        <v>0</v>
      </c>
      <c r="AD150" s="209">
        <f>SUMIFS(Tab_Dados!$AQ$263:$AQ$508,Tab_Dados!$C$263:$C$508,AA150)</f>
        <v>0</v>
      </c>
      <c r="AF150" s="207">
        <v>141</v>
      </c>
      <c r="AG150" s="208" t="s">
        <v>383</v>
      </c>
      <c r="AH150" s="216">
        <f>SUMIFS(Tab_Dados!$L$263:$L$508,Tab_Dados!$C$263:$C$508,AG150)</f>
        <v>0</v>
      </c>
      <c r="AI150" s="216">
        <f>SUMIFS(Tab_Dados!$AB$263:$AB$508,Tab_Dados!$C$263:$C$508,AG150)</f>
        <v>0</v>
      </c>
      <c r="AJ150" s="209">
        <f>SUMIFS(Tab_Dados!$AR$263:$AR$508,Tab_Dados!$C$263:$C$508,AG150)</f>
        <v>0</v>
      </c>
      <c r="AL150" s="207">
        <v>141</v>
      </c>
      <c r="AM150" s="208" t="s">
        <v>406</v>
      </c>
      <c r="AN150" s="216">
        <f>SUMIFS(Tab_Dados!$M$263:$M$508,Tab_Dados!$C$263:$C$508,AM150)</f>
        <v>0</v>
      </c>
      <c r="AO150" s="216">
        <f>SUMIFS(Tab_Dados!$AC$263:$AC$508,Tab_Dados!$C$263:$C$508,AM150)</f>
        <v>0</v>
      </c>
      <c r="AP150" s="209">
        <f>SUMIFS(Tab_Dados!$AS$263:$AS$508,Tab_Dados!$C$263:$C$508,AM150)</f>
        <v>0</v>
      </c>
      <c r="AR150" s="207">
        <v>141</v>
      </c>
      <c r="AS150" s="208" t="s">
        <v>410</v>
      </c>
      <c r="AT150" s="216">
        <f>SUMIFS(Tab_Dados!$N$263:$N$508,Tab_Dados!$C$263:$C$508,AS150)</f>
        <v>0</v>
      </c>
      <c r="AU150" s="216">
        <f>SUMIFS(Tab_Dados!$AD$263:$AD$508,Tab_Dados!$C$263:$C$508,AS150)</f>
        <v>0</v>
      </c>
      <c r="AV150" s="209">
        <f>SUMIFS(Tab_Dados!$AT$263:$AT$508,Tab_Dados!$C$263:$C$508,AS150)</f>
        <v>0</v>
      </c>
      <c r="AX150" s="207">
        <v>141</v>
      </c>
      <c r="AY150" s="208" t="s">
        <v>410</v>
      </c>
      <c r="AZ150" s="216">
        <f>SUMIFS(Tab_Dados!$O$263:$O$508,Tab_Dados!$C$263:$C$508,AY150)</f>
        <v>0</v>
      </c>
      <c r="BA150" s="216">
        <f>SUMIFS(Tab_Dados!$AE$263:$AE$508,Tab_Dados!$C$263:$C$508,AY150)</f>
        <v>0</v>
      </c>
      <c r="BB150" s="209">
        <f>SUMIFS(Tab_Dados!$AU$263:$AU$508,Tab_Dados!$C$263:$C$508,AY150)</f>
        <v>0</v>
      </c>
      <c r="BD150" s="207">
        <v>141</v>
      </c>
      <c r="BE150" s="208" t="s">
        <v>408</v>
      </c>
      <c r="BF150" s="216">
        <f>SUMIFS(Tab_Dados!$P$263:$P$508,Tab_Dados!$C$263:$C$508,BE150)</f>
        <v>0</v>
      </c>
      <c r="BG150" s="216">
        <f>SUMIFS(Tab_Dados!$AF$263:$AF$508,Tab_Dados!$C$263:$C$508,BE150)</f>
        <v>0</v>
      </c>
      <c r="BH150" s="209">
        <f>SUMIFS(Tab_Dados!$AV$263:$AV$508,Tab_Dados!$C$263:$C$508,BE150)</f>
        <v>0</v>
      </c>
      <c r="BJ150" s="207">
        <v>141</v>
      </c>
      <c r="BK150" s="208" t="s">
        <v>20</v>
      </c>
      <c r="BL150" s="216">
        <f>SUMIFS(Tab_Dados!$R$263:$R$508,Tab_Dados!$C$263:$C$508,BK150)</f>
        <v>0</v>
      </c>
      <c r="BM150" s="216">
        <f>SUMIFS(Tab_Dados!$AH$263:$AH$508,Tab_Dados!$C$263:$C$508,BK150)</f>
        <v>0</v>
      </c>
      <c r="BN150" s="209">
        <f>SUMIFS(Tab_Dados!$AX$263:$AX$508,Tab_Dados!$C$263:$C$508,BK150)</f>
        <v>0</v>
      </c>
      <c r="BP150" s="207">
        <v>141</v>
      </c>
      <c r="BQ150" s="208" t="s">
        <v>401</v>
      </c>
      <c r="BR150" s="216">
        <f>SUMIFS(Tab_Dados!$S$263:$S$508,Tab_Dados!$C$263:$C$508,BQ150)</f>
        <v>0</v>
      </c>
      <c r="BS150" s="216">
        <f>SUMIFS(Tab_Dados!$AI$263:$AI$508,Tab_Dados!$C$263:$C$508,BQ150)</f>
        <v>0</v>
      </c>
      <c r="BT150" s="209">
        <f>SUMIFS(Tab_Dados!$AY$263:$AY$508,Tab_Dados!$C$263:$C$508,BQ150)</f>
        <v>0</v>
      </c>
      <c r="BV150" s="207">
        <v>141</v>
      </c>
      <c r="BW150" s="208" t="s">
        <v>407</v>
      </c>
      <c r="BX150" s="216">
        <f>SUMIFS(Tab_Dados!$T$263:$T$508,Tab_Dados!$C$263:$C$508,BW150)</f>
        <v>0</v>
      </c>
      <c r="BY150" s="216">
        <f>SUMIFS(Tab_Dados!$AJ$263:$AJ$508,Tab_Dados!$C$263:$C$508,BW150)</f>
        <v>0</v>
      </c>
      <c r="BZ150" s="209">
        <f>SUMIFS(Tab_Dados!$AZ$263:$AZ$508,Tab_Dados!$C$263:$C$508,BW150)</f>
        <v>0</v>
      </c>
      <c r="CB150" s="207">
        <v>141</v>
      </c>
      <c r="CC150" s="208" t="s">
        <v>412</v>
      </c>
      <c r="CD150" s="208"/>
      <c r="CE150" s="208"/>
      <c r="CF150" s="209"/>
    </row>
    <row r="151" spans="1:84" x14ac:dyDescent="0.2">
      <c r="A151" s="214"/>
      <c r="B151" s="207">
        <v>142</v>
      </c>
      <c r="C151" s="208" t="s">
        <v>413</v>
      </c>
      <c r="D151" s="216">
        <f>SUMIFS(Tab_Dados!$E$263:$E$508,Tab_Dados!$C$263:$C$508,C151)</f>
        <v>0</v>
      </c>
      <c r="E151" s="216">
        <f>SUMIFS(Tab_Dados!$U$263:$U$508,Tab_Dados!$C$263:$C$508,C151)</f>
        <v>0</v>
      </c>
      <c r="F151" s="209">
        <f>SUMIFS(Tab_Dados!$AK$263:$AK$508,Tab_Dados!$C$263:$C$508,C151)</f>
        <v>0</v>
      </c>
      <c r="G151" s="203"/>
      <c r="H151" s="207">
        <v>142</v>
      </c>
      <c r="I151" s="208" t="s">
        <v>23</v>
      </c>
      <c r="J151" s="216">
        <f>SUMIFS(Tab_Dados!$F$263:$F$508,Tab_Dados!$C$263:$C$508,I151)</f>
        <v>0</v>
      </c>
      <c r="K151" s="216">
        <f>SUMIFS(Tab_Dados!$V$263:$V$508,Tab_Dados!$C$263:$C$508,I151)</f>
        <v>0</v>
      </c>
      <c r="L151" s="209">
        <f>SUMIFS(Tab_Dados!$AL$263:$AL$508,Tab_Dados!$C$263:$C$508,I151)</f>
        <v>0</v>
      </c>
      <c r="N151" s="207">
        <v>142</v>
      </c>
      <c r="O151" s="208" t="s">
        <v>13</v>
      </c>
      <c r="P151" s="216">
        <f>SUMIFS(Tab_Dados!$H$263:$H$508,Tab_Dados!$C$263:$C$508,O151)</f>
        <v>0</v>
      </c>
      <c r="Q151" s="216">
        <f>SUMIFS(Tab_Dados!$X$263:$X$508,Tab_Dados!$C$263:$C$508,O151)</f>
        <v>0</v>
      </c>
      <c r="R151" s="209">
        <f>SUMIFS(Tab_Dados!$AN$263:$AN$508,Tab_Dados!$C$263:$C$508,O151)</f>
        <v>0</v>
      </c>
      <c r="T151" s="207">
        <v>142</v>
      </c>
      <c r="U151" s="208" t="s">
        <v>21</v>
      </c>
      <c r="V151" s="216">
        <f>SUMIFS(Tab_Dados!$I$263:$I$508,Tab_Dados!$C$263:$C$508,U151)</f>
        <v>0</v>
      </c>
      <c r="W151" s="216">
        <f>SUMIFS(Tab_Dados!$Y$263:$Y$508,Tab_Dados!$C$263:$C$508,U151)</f>
        <v>0</v>
      </c>
      <c r="X151" s="209">
        <f>SUMIFS(Tab_Dados!$AO$263:$AO$508,Tab_Dados!$C$263:$C$508,U151)</f>
        <v>0</v>
      </c>
      <c r="Z151" s="207">
        <v>142</v>
      </c>
      <c r="AA151" s="208" t="s">
        <v>410</v>
      </c>
      <c r="AB151" s="216">
        <f>SUMIFS(Tab_Dados!$K$263:$K$508,Tab_Dados!$C$263:$C$508,AA151)</f>
        <v>0</v>
      </c>
      <c r="AC151" s="216">
        <f>SUMIFS(Tab_Dados!$AA$263:$AA$508,Tab_Dados!$C$263:$C$508,AA151)</f>
        <v>0</v>
      </c>
      <c r="AD151" s="209">
        <f>SUMIFS(Tab_Dados!$AQ$263:$AQ$508,Tab_Dados!$C$263:$C$508,AA151)</f>
        <v>0</v>
      </c>
      <c r="AF151" s="207">
        <v>142</v>
      </c>
      <c r="AG151" s="208" t="s">
        <v>384</v>
      </c>
      <c r="AH151" s="216">
        <f>SUMIFS(Tab_Dados!$L$263:$L$508,Tab_Dados!$C$263:$C$508,AG151)</f>
        <v>0</v>
      </c>
      <c r="AI151" s="216">
        <f>SUMIFS(Tab_Dados!$AB$263:$AB$508,Tab_Dados!$C$263:$C$508,AG151)</f>
        <v>0</v>
      </c>
      <c r="AJ151" s="209">
        <f>SUMIFS(Tab_Dados!$AR$263:$AR$508,Tab_Dados!$C$263:$C$508,AG151)</f>
        <v>0</v>
      </c>
      <c r="AL151" s="207">
        <v>142</v>
      </c>
      <c r="AM151" s="208" t="s">
        <v>20</v>
      </c>
      <c r="AN151" s="216">
        <f>SUMIFS(Tab_Dados!$M$263:$M$508,Tab_Dados!$C$263:$C$508,AM151)</f>
        <v>0</v>
      </c>
      <c r="AO151" s="216">
        <f>SUMIFS(Tab_Dados!$AC$263:$AC$508,Tab_Dados!$C$263:$C$508,AM151)</f>
        <v>0</v>
      </c>
      <c r="AP151" s="209">
        <f>SUMIFS(Tab_Dados!$AS$263:$AS$508,Tab_Dados!$C$263:$C$508,AM151)</f>
        <v>0</v>
      </c>
      <c r="AR151" s="207">
        <v>142</v>
      </c>
      <c r="AS151" s="208" t="s">
        <v>411</v>
      </c>
      <c r="AT151" s="216">
        <f>SUMIFS(Tab_Dados!$N$263:$N$508,Tab_Dados!$C$263:$C$508,AS151)</f>
        <v>0</v>
      </c>
      <c r="AU151" s="216">
        <f>SUMIFS(Tab_Dados!$AD$263:$AD$508,Tab_Dados!$C$263:$C$508,AS151)</f>
        <v>0</v>
      </c>
      <c r="AV151" s="209">
        <f>SUMIFS(Tab_Dados!$AT$263:$AT$508,Tab_Dados!$C$263:$C$508,AS151)</f>
        <v>0</v>
      </c>
      <c r="AX151" s="207">
        <v>142</v>
      </c>
      <c r="AY151" s="208" t="s">
        <v>411</v>
      </c>
      <c r="AZ151" s="216">
        <f>SUMIFS(Tab_Dados!$O$263:$O$508,Tab_Dados!$C$263:$C$508,AY151)</f>
        <v>0</v>
      </c>
      <c r="BA151" s="216">
        <f>SUMIFS(Tab_Dados!$AE$263:$AE$508,Tab_Dados!$C$263:$C$508,AY151)</f>
        <v>0</v>
      </c>
      <c r="BB151" s="209">
        <f>SUMIFS(Tab_Dados!$AU$263:$AU$508,Tab_Dados!$C$263:$C$508,AY151)</f>
        <v>0</v>
      </c>
      <c r="BD151" s="207">
        <v>142</v>
      </c>
      <c r="BE151" s="208" t="s">
        <v>409</v>
      </c>
      <c r="BF151" s="216">
        <f>SUMIFS(Tab_Dados!$P$263:$P$508,Tab_Dados!$C$263:$C$508,BE151)</f>
        <v>0</v>
      </c>
      <c r="BG151" s="216">
        <f>SUMIFS(Tab_Dados!$AF$263:$AF$508,Tab_Dados!$C$263:$C$508,BE151)</f>
        <v>0</v>
      </c>
      <c r="BH151" s="209">
        <f>SUMIFS(Tab_Dados!$AV$263:$AV$508,Tab_Dados!$C$263:$C$508,BE151)</f>
        <v>0</v>
      </c>
      <c r="BJ151" s="207">
        <v>142</v>
      </c>
      <c r="BK151" s="208" t="s">
        <v>407</v>
      </c>
      <c r="BL151" s="216">
        <f>SUMIFS(Tab_Dados!$R$263:$R$508,Tab_Dados!$C$263:$C$508,BK151)</f>
        <v>0</v>
      </c>
      <c r="BM151" s="216">
        <f>SUMIFS(Tab_Dados!$AH$263:$AH$508,Tab_Dados!$C$263:$C$508,BK151)</f>
        <v>0</v>
      </c>
      <c r="BN151" s="209">
        <f>SUMIFS(Tab_Dados!$AX$263:$AX$508,Tab_Dados!$C$263:$C$508,BK151)</f>
        <v>0</v>
      </c>
      <c r="BP151" s="207">
        <v>142</v>
      </c>
      <c r="BQ151" s="208" t="s">
        <v>402</v>
      </c>
      <c r="BR151" s="216">
        <f>SUMIFS(Tab_Dados!$S$263:$S$508,Tab_Dados!$C$263:$C$508,BQ151)</f>
        <v>0</v>
      </c>
      <c r="BS151" s="216">
        <f>SUMIFS(Tab_Dados!$AI$263:$AI$508,Tab_Dados!$C$263:$C$508,BQ151)</f>
        <v>0</v>
      </c>
      <c r="BT151" s="209">
        <f>SUMIFS(Tab_Dados!$AY$263:$AY$508,Tab_Dados!$C$263:$C$508,BQ151)</f>
        <v>0</v>
      </c>
      <c r="BV151" s="207">
        <v>142</v>
      </c>
      <c r="BW151" s="208" t="s">
        <v>408</v>
      </c>
      <c r="BX151" s="216">
        <f>SUMIFS(Tab_Dados!$T$263:$T$508,Tab_Dados!$C$263:$C$508,BW151)</f>
        <v>0</v>
      </c>
      <c r="BY151" s="216">
        <f>SUMIFS(Tab_Dados!$AJ$263:$AJ$508,Tab_Dados!$C$263:$C$508,BW151)</f>
        <v>0</v>
      </c>
      <c r="BZ151" s="209">
        <f>SUMIFS(Tab_Dados!$AZ$263:$AZ$508,Tab_Dados!$C$263:$C$508,BW151)</f>
        <v>0</v>
      </c>
      <c r="CB151" s="207">
        <v>142</v>
      </c>
      <c r="CC151" s="208" t="s">
        <v>413</v>
      </c>
      <c r="CD151" s="208"/>
      <c r="CE151" s="208"/>
      <c r="CF151" s="209"/>
    </row>
    <row r="152" spans="1:84" x14ac:dyDescent="0.2">
      <c r="A152" s="214"/>
      <c r="B152" s="207">
        <v>143</v>
      </c>
      <c r="C152" s="208" t="s">
        <v>414</v>
      </c>
      <c r="D152" s="216">
        <f>SUMIFS(Tab_Dados!$E$263:$E$508,Tab_Dados!$C$263:$C$508,C152)</f>
        <v>0</v>
      </c>
      <c r="E152" s="216">
        <f>SUMIFS(Tab_Dados!$U$263:$U$508,Tab_Dados!$C$263:$C$508,C152)</f>
        <v>0</v>
      </c>
      <c r="F152" s="209">
        <f>SUMIFS(Tab_Dados!$AK$263:$AK$508,Tab_Dados!$C$263:$C$508,C152)</f>
        <v>0</v>
      </c>
      <c r="G152" s="203"/>
      <c r="H152" s="207">
        <v>143</v>
      </c>
      <c r="I152" s="208" t="s">
        <v>345</v>
      </c>
      <c r="J152" s="216">
        <f>SUMIFS(Tab_Dados!$F$263:$F$508,Tab_Dados!$C$263:$C$508,I152)</f>
        <v>0</v>
      </c>
      <c r="K152" s="216">
        <f>SUMIFS(Tab_Dados!$V$263:$V$508,Tab_Dados!$C$263:$C$508,I152)</f>
        <v>0</v>
      </c>
      <c r="L152" s="209">
        <f>SUMIFS(Tab_Dados!$AL$263:$AL$508,Tab_Dados!$C$263:$C$508,I152)</f>
        <v>0</v>
      </c>
      <c r="N152" s="207">
        <v>143</v>
      </c>
      <c r="O152" s="208" t="s">
        <v>21</v>
      </c>
      <c r="P152" s="216">
        <f>SUMIFS(Tab_Dados!$H$263:$H$508,Tab_Dados!$C$263:$C$508,O152)</f>
        <v>0</v>
      </c>
      <c r="Q152" s="216">
        <f>SUMIFS(Tab_Dados!$X$263:$X$508,Tab_Dados!$C$263:$C$508,O152)</f>
        <v>0</v>
      </c>
      <c r="R152" s="209">
        <f>SUMIFS(Tab_Dados!$AN$263:$AN$508,Tab_Dados!$C$263:$C$508,O152)</f>
        <v>0</v>
      </c>
      <c r="T152" s="207">
        <v>143</v>
      </c>
      <c r="U152" s="208" t="s">
        <v>402</v>
      </c>
      <c r="V152" s="216">
        <f>SUMIFS(Tab_Dados!$I$263:$I$508,Tab_Dados!$C$263:$C$508,U152)</f>
        <v>0</v>
      </c>
      <c r="W152" s="216">
        <f>SUMIFS(Tab_Dados!$Y$263:$Y$508,Tab_Dados!$C$263:$C$508,U152)</f>
        <v>0</v>
      </c>
      <c r="X152" s="209">
        <f>SUMIFS(Tab_Dados!$AO$263:$AO$508,Tab_Dados!$C$263:$C$508,U152)</f>
        <v>0</v>
      </c>
      <c r="Z152" s="207">
        <v>143</v>
      </c>
      <c r="AA152" s="208" t="s">
        <v>411</v>
      </c>
      <c r="AB152" s="216">
        <f>SUMIFS(Tab_Dados!$K$263:$K$508,Tab_Dados!$C$263:$C$508,AA152)</f>
        <v>0</v>
      </c>
      <c r="AC152" s="216">
        <f>SUMIFS(Tab_Dados!$AA$263:$AA$508,Tab_Dados!$C$263:$C$508,AA152)</f>
        <v>0</v>
      </c>
      <c r="AD152" s="209">
        <f>SUMIFS(Tab_Dados!$AQ$263:$AQ$508,Tab_Dados!$C$263:$C$508,AA152)</f>
        <v>0</v>
      </c>
      <c r="AF152" s="207">
        <v>143</v>
      </c>
      <c r="AG152" s="208" t="s">
        <v>387</v>
      </c>
      <c r="AH152" s="216">
        <f>SUMIFS(Tab_Dados!$L$263:$L$508,Tab_Dados!$C$263:$C$508,AG152)</f>
        <v>0</v>
      </c>
      <c r="AI152" s="216">
        <f>SUMIFS(Tab_Dados!$AB$263:$AB$508,Tab_Dados!$C$263:$C$508,AG152)</f>
        <v>0</v>
      </c>
      <c r="AJ152" s="209">
        <f>SUMIFS(Tab_Dados!$AR$263:$AR$508,Tab_Dados!$C$263:$C$508,AG152)</f>
        <v>0</v>
      </c>
      <c r="AL152" s="207">
        <v>143</v>
      </c>
      <c r="AM152" s="208" t="s">
        <v>407</v>
      </c>
      <c r="AN152" s="216">
        <f>SUMIFS(Tab_Dados!$M$263:$M$508,Tab_Dados!$C$263:$C$508,AM152)</f>
        <v>0</v>
      </c>
      <c r="AO152" s="216">
        <f>SUMIFS(Tab_Dados!$AC$263:$AC$508,Tab_Dados!$C$263:$C$508,AM152)</f>
        <v>0</v>
      </c>
      <c r="AP152" s="209">
        <f>SUMIFS(Tab_Dados!$AS$263:$AS$508,Tab_Dados!$C$263:$C$508,AM152)</f>
        <v>0</v>
      </c>
      <c r="AR152" s="207">
        <v>143</v>
      </c>
      <c r="AS152" s="208" t="s">
        <v>412</v>
      </c>
      <c r="AT152" s="216">
        <f>SUMIFS(Tab_Dados!$N$263:$N$508,Tab_Dados!$C$263:$C$508,AS152)</f>
        <v>0</v>
      </c>
      <c r="AU152" s="216">
        <f>SUMIFS(Tab_Dados!$AD$263:$AD$508,Tab_Dados!$C$263:$C$508,AS152)</f>
        <v>0</v>
      </c>
      <c r="AV152" s="209">
        <f>SUMIFS(Tab_Dados!$AT$263:$AT$508,Tab_Dados!$C$263:$C$508,AS152)</f>
        <v>0</v>
      </c>
      <c r="AX152" s="207">
        <v>143</v>
      </c>
      <c r="AY152" s="208" t="s">
        <v>412</v>
      </c>
      <c r="AZ152" s="216">
        <f>SUMIFS(Tab_Dados!$O$263:$O$508,Tab_Dados!$C$263:$C$508,AY152)</f>
        <v>0</v>
      </c>
      <c r="BA152" s="216">
        <f>SUMIFS(Tab_Dados!$AE$263:$AE$508,Tab_Dados!$C$263:$C$508,AY152)</f>
        <v>0</v>
      </c>
      <c r="BB152" s="209">
        <f>SUMIFS(Tab_Dados!$AU$263:$AU$508,Tab_Dados!$C$263:$C$508,AY152)</f>
        <v>0</v>
      </c>
      <c r="BD152" s="207">
        <v>143</v>
      </c>
      <c r="BE152" s="208" t="s">
        <v>410</v>
      </c>
      <c r="BF152" s="216">
        <f>SUMIFS(Tab_Dados!$P$263:$P$508,Tab_Dados!$C$263:$C$508,BE152)</f>
        <v>0</v>
      </c>
      <c r="BG152" s="216">
        <f>SUMIFS(Tab_Dados!$AF$263:$AF$508,Tab_Dados!$C$263:$C$508,BE152)</f>
        <v>0</v>
      </c>
      <c r="BH152" s="209">
        <f>SUMIFS(Tab_Dados!$AV$263:$AV$508,Tab_Dados!$C$263:$C$508,BE152)</f>
        <v>0</v>
      </c>
      <c r="BJ152" s="207">
        <v>143</v>
      </c>
      <c r="BK152" s="208" t="s">
        <v>408</v>
      </c>
      <c r="BL152" s="216">
        <f>SUMIFS(Tab_Dados!$R$263:$R$508,Tab_Dados!$C$263:$C$508,BK152)</f>
        <v>0</v>
      </c>
      <c r="BM152" s="216">
        <f>SUMIFS(Tab_Dados!$AH$263:$AH$508,Tab_Dados!$C$263:$C$508,BK152)</f>
        <v>0</v>
      </c>
      <c r="BN152" s="209">
        <f>SUMIFS(Tab_Dados!$AX$263:$AX$508,Tab_Dados!$C$263:$C$508,BK152)</f>
        <v>0</v>
      </c>
      <c r="BP152" s="207">
        <v>143</v>
      </c>
      <c r="BQ152" s="208" t="s">
        <v>403</v>
      </c>
      <c r="BR152" s="216">
        <f>SUMIFS(Tab_Dados!$S$263:$S$508,Tab_Dados!$C$263:$C$508,BQ152)</f>
        <v>0</v>
      </c>
      <c r="BS152" s="216">
        <f>SUMIFS(Tab_Dados!$AI$263:$AI$508,Tab_Dados!$C$263:$C$508,BQ152)</f>
        <v>0</v>
      </c>
      <c r="BT152" s="209">
        <f>SUMIFS(Tab_Dados!$AY$263:$AY$508,Tab_Dados!$C$263:$C$508,BQ152)</f>
        <v>0</v>
      </c>
      <c r="BV152" s="207">
        <v>143</v>
      </c>
      <c r="BW152" s="208" t="s">
        <v>409</v>
      </c>
      <c r="BX152" s="216">
        <f>SUMIFS(Tab_Dados!$T$263:$T$508,Tab_Dados!$C$263:$C$508,BW152)</f>
        <v>0</v>
      </c>
      <c r="BY152" s="216">
        <f>SUMIFS(Tab_Dados!$AJ$263:$AJ$508,Tab_Dados!$C$263:$C$508,BW152)</f>
        <v>0</v>
      </c>
      <c r="BZ152" s="209">
        <f>SUMIFS(Tab_Dados!$AZ$263:$AZ$508,Tab_Dados!$C$263:$C$508,BW152)</f>
        <v>0</v>
      </c>
      <c r="CB152" s="207">
        <v>143</v>
      </c>
      <c r="CC152" s="208" t="s">
        <v>414</v>
      </c>
      <c r="CD152" s="208"/>
      <c r="CE152" s="208"/>
      <c r="CF152" s="209"/>
    </row>
    <row r="153" spans="1:84" x14ac:dyDescent="0.2">
      <c r="A153" s="214"/>
      <c r="B153" s="207">
        <v>144</v>
      </c>
      <c r="C153" s="208" t="s">
        <v>15</v>
      </c>
      <c r="D153" s="216">
        <f>SUMIFS(Tab_Dados!$E$263:$E$508,Tab_Dados!$C$263:$C$508,C153)</f>
        <v>0</v>
      </c>
      <c r="E153" s="216">
        <f>SUMIFS(Tab_Dados!$U$263:$U$508,Tab_Dados!$C$263:$C$508,C153)</f>
        <v>0</v>
      </c>
      <c r="F153" s="209">
        <f>SUMIFS(Tab_Dados!$AK$263:$AK$508,Tab_Dados!$C$263:$C$508,C153)</f>
        <v>0</v>
      </c>
      <c r="G153" s="203"/>
      <c r="H153" s="207">
        <v>144</v>
      </c>
      <c r="I153" s="208" t="s">
        <v>14</v>
      </c>
      <c r="J153" s="216">
        <f>SUMIFS(Tab_Dados!$F$263:$F$508,Tab_Dados!$C$263:$C$508,I153)</f>
        <v>0</v>
      </c>
      <c r="K153" s="216">
        <f>SUMIFS(Tab_Dados!$V$263:$V$508,Tab_Dados!$C$263:$C$508,I153)</f>
        <v>0</v>
      </c>
      <c r="L153" s="209">
        <f>SUMIFS(Tab_Dados!$AL$263:$AL$508,Tab_Dados!$C$263:$C$508,I153)</f>
        <v>0</v>
      </c>
      <c r="N153" s="207">
        <v>144</v>
      </c>
      <c r="O153" s="208" t="s">
        <v>401</v>
      </c>
      <c r="P153" s="216">
        <f>SUMIFS(Tab_Dados!$H$263:$H$508,Tab_Dados!$C$263:$C$508,O153)</f>
        <v>0</v>
      </c>
      <c r="Q153" s="216">
        <f>SUMIFS(Tab_Dados!$X$263:$X$508,Tab_Dados!$C$263:$C$508,O153)</f>
        <v>0</v>
      </c>
      <c r="R153" s="209">
        <f>SUMIFS(Tab_Dados!$AN$263:$AN$508,Tab_Dados!$C$263:$C$508,O153)</f>
        <v>0</v>
      </c>
      <c r="T153" s="207">
        <v>144</v>
      </c>
      <c r="U153" s="208" t="s">
        <v>403</v>
      </c>
      <c r="V153" s="216">
        <f>SUMIFS(Tab_Dados!$I$263:$I$508,Tab_Dados!$C$263:$C$508,U153)</f>
        <v>0</v>
      </c>
      <c r="W153" s="216">
        <f>SUMIFS(Tab_Dados!$Y$263:$Y$508,Tab_Dados!$C$263:$C$508,U153)</f>
        <v>0</v>
      </c>
      <c r="X153" s="209">
        <f>SUMIFS(Tab_Dados!$AO$263:$AO$508,Tab_Dados!$C$263:$C$508,U153)</f>
        <v>0</v>
      </c>
      <c r="Z153" s="207">
        <v>144</v>
      </c>
      <c r="AA153" s="208" t="s">
        <v>412</v>
      </c>
      <c r="AB153" s="216">
        <f>SUMIFS(Tab_Dados!$K$263:$K$508,Tab_Dados!$C$263:$C$508,AA153)</f>
        <v>0</v>
      </c>
      <c r="AC153" s="216">
        <f>SUMIFS(Tab_Dados!$AA$263:$AA$508,Tab_Dados!$C$263:$C$508,AA153)</f>
        <v>0</v>
      </c>
      <c r="AD153" s="209">
        <f>SUMIFS(Tab_Dados!$AQ$263:$AQ$508,Tab_Dados!$C$263:$C$508,AA153)</f>
        <v>0</v>
      </c>
      <c r="AF153" s="207">
        <v>144</v>
      </c>
      <c r="AG153" s="208" t="s">
        <v>388</v>
      </c>
      <c r="AH153" s="216">
        <f>SUMIFS(Tab_Dados!$L$263:$L$508,Tab_Dados!$C$263:$C$508,AG153)</f>
        <v>0</v>
      </c>
      <c r="AI153" s="216">
        <f>SUMIFS(Tab_Dados!$AB$263:$AB$508,Tab_Dados!$C$263:$C$508,AG153)</f>
        <v>0</v>
      </c>
      <c r="AJ153" s="209">
        <f>SUMIFS(Tab_Dados!$AR$263:$AR$508,Tab_Dados!$C$263:$C$508,AG153)</f>
        <v>0</v>
      </c>
      <c r="AL153" s="207">
        <v>144</v>
      </c>
      <c r="AM153" s="208" t="s">
        <v>408</v>
      </c>
      <c r="AN153" s="216">
        <f>SUMIFS(Tab_Dados!$M$263:$M$508,Tab_Dados!$C$263:$C$508,AM153)</f>
        <v>0</v>
      </c>
      <c r="AO153" s="216">
        <f>SUMIFS(Tab_Dados!$AC$263:$AC$508,Tab_Dados!$C$263:$C$508,AM153)</f>
        <v>0</v>
      </c>
      <c r="AP153" s="209">
        <f>SUMIFS(Tab_Dados!$AS$263:$AS$508,Tab_Dados!$C$263:$C$508,AM153)</f>
        <v>0</v>
      </c>
      <c r="AR153" s="207">
        <v>144</v>
      </c>
      <c r="AS153" s="208" t="s">
        <v>413</v>
      </c>
      <c r="AT153" s="216">
        <f>SUMIFS(Tab_Dados!$N$263:$N$508,Tab_Dados!$C$263:$C$508,AS153)</f>
        <v>0</v>
      </c>
      <c r="AU153" s="216">
        <f>SUMIFS(Tab_Dados!$AD$263:$AD$508,Tab_Dados!$C$263:$C$508,AS153)</f>
        <v>0</v>
      </c>
      <c r="AV153" s="209">
        <f>SUMIFS(Tab_Dados!$AT$263:$AT$508,Tab_Dados!$C$263:$C$508,AS153)</f>
        <v>0</v>
      </c>
      <c r="AX153" s="207">
        <v>144</v>
      </c>
      <c r="AY153" s="208" t="s">
        <v>413</v>
      </c>
      <c r="AZ153" s="216">
        <f>SUMIFS(Tab_Dados!$O$263:$O$508,Tab_Dados!$C$263:$C$508,AY153)</f>
        <v>0</v>
      </c>
      <c r="BA153" s="216">
        <f>SUMIFS(Tab_Dados!$AE$263:$AE$508,Tab_Dados!$C$263:$C$508,AY153)</f>
        <v>0</v>
      </c>
      <c r="BB153" s="209">
        <f>SUMIFS(Tab_Dados!$AU$263:$AU$508,Tab_Dados!$C$263:$C$508,AY153)</f>
        <v>0</v>
      </c>
      <c r="BD153" s="207">
        <v>144</v>
      </c>
      <c r="BE153" s="208" t="s">
        <v>411</v>
      </c>
      <c r="BF153" s="216">
        <f>SUMIFS(Tab_Dados!$P$263:$P$508,Tab_Dados!$C$263:$C$508,BE153)</f>
        <v>0</v>
      </c>
      <c r="BG153" s="216">
        <f>SUMIFS(Tab_Dados!$AF$263:$AF$508,Tab_Dados!$C$263:$C$508,BE153)</f>
        <v>0</v>
      </c>
      <c r="BH153" s="209">
        <f>SUMIFS(Tab_Dados!$AV$263:$AV$508,Tab_Dados!$C$263:$C$508,BE153)</f>
        <v>0</v>
      </c>
      <c r="BJ153" s="207">
        <v>144</v>
      </c>
      <c r="BK153" s="208" t="s">
        <v>409</v>
      </c>
      <c r="BL153" s="216">
        <f>SUMIFS(Tab_Dados!$R$263:$R$508,Tab_Dados!$C$263:$C$508,BK153)</f>
        <v>0</v>
      </c>
      <c r="BM153" s="216">
        <f>SUMIFS(Tab_Dados!$AH$263:$AH$508,Tab_Dados!$C$263:$C$508,BK153)</f>
        <v>0</v>
      </c>
      <c r="BN153" s="209">
        <f>SUMIFS(Tab_Dados!$AX$263:$AX$508,Tab_Dados!$C$263:$C$508,BK153)</f>
        <v>0</v>
      </c>
      <c r="BP153" s="207">
        <v>144</v>
      </c>
      <c r="BQ153" s="208" t="s">
        <v>404</v>
      </c>
      <c r="BR153" s="216">
        <f>SUMIFS(Tab_Dados!$S$263:$S$508,Tab_Dados!$C$263:$C$508,BQ153)</f>
        <v>0</v>
      </c>
      <c r="BS153" s="216">
        <f>SUMIFS(Tab_Dados!$AI$263:$AI$508,Tab_Dados!$C$263:$C$508,BQ153)</f>
        <v>0</v>
      </c>
      <c r="BT153" s="209">
        <f>SUMIFS(Tab_Dados!$AY$263:$AY$508,Tab_Dados!$C$263:$C$508,BQ153)</f>
        <v>0</v>
      </c>
      <c r="BV153" s="207">
        <v>144</v>
      </c>
      <c r="BW153" s="208" t="s">
        <v>410</v>
      </c>
      <c r="BX153" s="216">
        <f>SUMIFS(Tab_Dados!$T$263:$T$508,Tab_Dados!$C$263:$C$508,BW153)</f>
        <v>0</v>
      </c>
      <c r="BY153" s="216">
        <f>SUMIFS(Tab_Dados!$AJ$263:$AJ$508,Tab_Dados!$C$263:$C$508,BW153)</f>
        <v>0</v>
      </c>
      <c r="BZ153" s="209">
        <f>SUMIFS(Tab_Dados!$AZ$263:$AZ$508,Tab_Dados!$C$263:$C$508,BW153)</f>
        <v>0</v>
      </c>
      <c r="CB153" s="207">
        <v>144</v>
      </c>
      <c r="CC153" s="208" t="s">
        <v>15</v>
      </c>
      <c r="CD153" s="208"/>
      <c r="CE153" s="208"/>
      <c r="CF153" s="209"/>
    </row>
    <row r="154" spans="1:84" x14ac:dyDescent="0.2">
      <c r="A154" s="214"/>
      <c r="B154" s="207">
        <v>145</v>
      </c>
      <c r="C154" s="208" t="s">
        <v>415</v>
      </c>
      <c r="D154" s="216">
        <f>SUMIFS(Tab_Dados!$E$263:$E$508,Tab_Dados!$C$263:$C$508,C154)</f>
        <v>0</v>
      </c>
      <c r="E154" s="216">
        <f>SUMIFS(Tab_Dados!$U$263:$U$508,Tab_Dados!$C$263:$C$508,C154)</f>
        <v>0</v>
      </c>
      <c r="F154" s="209">
        <f>SUMIFS(Tab_Dados!$AK$263:$AK$508,Tab_Dados!$C$263:$C$508,C154)</f>
        <v>0</v>
      </c>
      <c r="G154" s="203"/>
      <c r="H154" s="207">
        <v>145</v>
      </c>
      <c r="I154" s="208" t="s">
        <v>346</v>
      </c>
      <c r="J154" s="216">
        <f>SUMIFS(Tab_Dados!$F$263:$F$508,Tab_Dados!$C$263:$C$508,I154)</f>
        <v>0</v>
      </c>
      <c r="K154" s="216">
        <f>SUMIFS(Tab_Dados!$V$263:$V$508,Tab_Dados!$C$263:$C$508,I154)</f>
        <v>0</v>
      </c>
      <c r="L154" s="209">
        <f>SUMIFS(Tab_Dados!$AL$263:$AL$508,Tab_Dados!$C$263:$C$508,I154)</f>
        <v>0</v>
      </c>
      <c r="N154" s="207">
        <v>145</v>
      </c>
      <c r="O154" s="208" t="s">
        <v>402</v>
      </c>
      <c r="P154" s="216">
        <f>SUMIFS(Tab_Dados!$H$263:$H$508,Tab_Dados!$C$263:$C$508,O154)</f>
        <v>0</v>
      </c>
      <c r="Q154" s="216">
        <f>SUMIFS(Tab_Dados!$X$263:$X$508,Tab_Dados!$C$263:$C$508,O154)</f>
        <v>0</v>
      </c>
      <c r="R154" s="209">
        <f>SUMIFS(Tab_Dados!$AN$263:$AN$508,Tab_Dados!$C$263:$C$508,O154)</f>
        <v>0</v>
      </c>
      <c r="T154" s="207">
        <v>145</v>
      </c>
      <c r="U154" s="208" t="s">
        <v>404</v>
      </c>
      <c r="V154" s="216">
        <f>SUMIFS(Tab_Dados!$I$263:$I$508,Tab_Dados!$C$263:$C$508,U154)</f>
        <v>0</v>
      </c>
      <c r="W154" s="216">
        <f>SUMIFS(Tab_Dados!$Y$263:$Y$508,Tab_Dados!$C$263:$C$508,U154)</f>
        <v>0</v>
      </c>
      <c r="X154" s="209">
        <f>SUMIFS(Tab_Dados!$AO$263:$AO$508,Tab_Dados!$C$263:$C$508,U154)</f>
        <v>0</v>
      </c>
      <c r="Z154" s="207">
        <v>145</v>
      </c>
      <c r="AA154" s="208" t="s">
        <v>413</v>
      </c>
      <c r="AB154" s="216">
        <f>SUMIFS(Tab_Dados!$K$263:$K$508,Tab_Dados!$C$263:$C$508,AA154)</f>
        <v>0</v>
      </c>
      <c r="AC154" s="216">
        <f>SUMIFS(Tab_Dados!$AA$263:$AA$508,Tab_Dados!$C$263:$C$508,AA154)</f>
        <v>0</v>
      </c>
      <c r="AD154" s="209">
        <f>SUMIFS(Tab_Dados!$AQ$263:$AQ$508,Tab_Dados!$C$263:$C$508,AA154)</f>
        <v>0</v>
      </c>
      <c r="AF154" s="207">
        <v>145</v>
      </c>
      <c r="AG154" s="208" t="s">
        <v>389</v>
      </c>
      <c r="AH154" s="216">
        <f>SUMIFS(Tab_Dados!$L$263:$L$508,Tab_Dados!$C$263:$C$508,AG154)</f>
        <v>0</v>
      </c>
      <c r="AI154" s="216">
        <f>SUMIFS(Tab_Dados!$AB$263:$AB$508,Tab_Dados!$C$263:$C$508,AG154)</f>
        <v>0</v>
      </c>
      <c r="AJ154" s="209">
        <f>SUMIFS(Tab_Dados!$AR$263:$AR$508,Tab_Dados!$C$263:$C$508,AG154)</f>
        <v>0</v>
      </c>
      <c r="AL154" s="207">
        <v>145</v>
      </c>
      <c r="AM154" s="208" t="s">
        <v>409</v>
      </c>
      <c r="AN154" s="216">
        <f>SUMIFS(Tab_Dados!$M$263:$M$508,Tab_Dados!$C$263:$C$508,AM154)</f>
        <v>0</v>
      </c>
      <c r="AO154" s="216">
        <f>SUMIFS(Tab_Dados!$AC$263:$AC$508,Tab_Dados!$C$263:$C$508,AM154)</f>
        <v>0</v>
      </c>
      <c r="AP154" s="209">
        <f>SUMIFS(Tab_Dados!$AS$263:$AS$508,Tab_Dados!$C$263:$C$508,AM154)</f>
        <v>0</v>
      </c>
      <c r="AR154" s="207">
        <v>145</v>
      </c>
      <c r="AS154" s="208" t="s">
        <v>414</v>
      </c>
      <c r="AT154" s="216">
        <f>SUMIFS(Tab_Dados!$N$263:$N$508,Tab_Dados!$C$263:$C$508,AS154)</f>
        <v>0</v>
      </c>
      <c r="AU154" s="216">
        <f>SUMIFS(Tab_Dados!$AD$263:$AD$508,Tab_Dados!$C$263:$C$508,AS154)</f>
        <v>0</v>
      </c>
      <c r="AV154" s="209">
        <f>SUMIFS(Tab_Dados!$AT$263:$AT$508,Tab_Dados!$C$263:$C$508,AS154)</f>
        <v>0</v>
      </c>
      <c r="AX154" s="207">
        <v>145</v>
      </c>
      <c r="AY154" s="208" t="s">
        <v>414</v>
      </c>
      <c r="AZ154" s="216">
        <f>SUMIFS(Tab_Dados!$O$263:$O$508,Tab_Dados!$C$263:$C$508,AY154)</f>
        <v>0</v>
      </c>
      <c r="BA154" s="216">
        <f>SUMIFS(Tab_Dados!$AE$263:$AE$508,Tab_Dados!$C$263:$C$508,AY154)</f>
        <v>0</v>
      </c>
      <c r="BB154" s="209">
        <f>SUMIFS(Tab_Dados!$AU$263:$AU$508,Tab_Dados!$C$263:$C$508,AY154)</f>
        <v>0</v>
      </c>
      <c r="BD154" s="207">
        <v>145</v>
      </c>
      <c r="BE154" s="208" t="s">
        <v>412</v>
      </c>
      <c r="BF154" s="216">
        <f>SUMIFS(Tab_Dados!$P$263:$P$508,Tab_Dados!$C$263:$C$508,BE154)</f>
        <v>0</v>
      </c>
      <c r="BG154" s="216">
        <f>SUMIFS(Tab_Dados!$AF$263:$AF$508,Tab_Dados!$C$263:$C$508,BE154)</f>
        <v>0</v>
      </c>
      <c r="BH154" s="209">
        <f>SUMIFS(Tab_Dados!$AV$263:$AV$508,Tab_Dados!$C$263:$C$508,BE154)</f>
        <v>0</v>
      </c>
      <c r="BJ154" s="207">
        <v>145</v>
      </c>
      <c r="BK154" s="208" t="s">
        <v>410</v>
      </c>
      <c r="BL154" s="216">
        <f>SUMIFS(Tab_Dados!$R$263:$R$508,Tab_Dados!$C$263:$C$508,BK154)</f>
        <v>0</v>
      </c>
      <c r="BM154" s="216">
        <f>SUMIFS(Tab_Dados!$AH$263:$AH$508,Tab_Dados!$C$263:$C$508,BK154)</f>
        <v>0</v>
      </c>
      <c r="BN154" s="209">
        <f>SUMIFS(Tab_Dados!$AX$263:$AX$508,Tab_Dados!$C$263:$C$508,BK154)</f>
        <v>0</v>
      </c>
      <c r="BP154" s="207">
        <v>145</v>
      </c>
      <c r="BQ154" s="208" t="s">
        <v>405</v>
      </c>
      <c r="BR154" s="216">
        <f>SUMIFS(Tab_Dados!$S$263:$S$508,Tab_Dados!$C$263:$C$508,BQ154)</f>
        <v>0</v>
      </c>
      <c r="BS154" s="216">
        <f>SUMIFS(Tab_Dados!$AI$263:$AI$508,Tab_Dados!$C$263:$C$508,BQ154)</f>
        <v>0</v>
      </c>
      <c r="BT154" s="209">
        <f>SUMIFS(Tab_Dados!$AY$263:$AY$508,Tab_Dados!$C$263:$C$508,BQ154)</f>
        <v>0</v>
      </c>
      <c r="BV154" s="207">
        <v>145</v>
      </c>
      <c r="BW154" s="208" t="s">
        <v>411</v>
      </c>
      <c r="BX154" s="216">
        <f>SUMIFS(Tab_Dados!$T$263:$T$508,Tab_Dados!$C$263:$C$508,BW154)</f>
        <v>0</v>
      </c>
      <c r="BY154" s="216">
        <f>SUMIFS(Tab_Dados!$AJ$263:$AJ$508,Tab_Dados!$C$263:$C$508,BW154)</f>
        <v>0</v>
      </c>
      <c r="BZ154" s="209">
        <f>SUMIFS(Tab_Dados!$AZ$263:$AZ$508,Tab_Dados!$C$263:$C$508,BW154)</f>
        <v>0</v>
      </c>
      <c r="CB154" s="207">
        <v>145</v>
      </c>
      <c r="CC154" s="208" t="s">
        <v>415</v>
      </c>
      <c r="CD154" s="208"/>
      <c r="CE154" s="208"/>
      <c r="CF154" s="209"/>
    </row>
    <row r="155" spans="1:84" x14ac:dyDescent="0.2">
      <c r="A155" s="214"/>
      <c r="B155" s="207">
        <v>146</v>
      </c>
      <c r="C155" s="208" t="s">
        <v>416</v>
      </c>
      <c r="D155" s="216">
        <f>SUMIFS(Tab_Dados!$E$263:$E$508,Tab_Dados!$C$263:$C$508,C155)</f>
        <v>0</v>
      </c>
      <c r="E155" s="216">
        <f>SUMIFS(Tab_Dados!$U$263:$U$508,Tab_Dados!$C$263:$C$508,C155)</f>
        <v>0</v>
      </c>
      <c r="F155" s="209">
        <f>SUMIFS(Tab_Dados!$AK$263:$AK$508,Tab_Dados!$C$263:$C$508,C155)</f>
        <v>0</v>
      </c>
      <c r="G155" s="203"/>
      <c r="H155" s="207">
        <v>146</v>
      </c>
      <c r="I155" s="208" t="s">
        <v>351</v>
      </c>
      <c r="J155" s="216">
        <f>SUMIFS(Tab_Dados!$F$263:$F$508,Tab_Dados!$C$263:$C$508,I155)</f>
        <v>0</v>
      </c>
      <c r="K155" s="216">
        <f>SUMIFS(Tab_Dados!$V$263:$V$508,Tab_Dados!$C$263:$C$508,I155)</f>
        <v>0</v>
      </c>
      <c r="L155" s="209">
        <f>SUMIFS(Tab_Dados!$AL$263:$AL$508,Tab_Dados!$C$263:$C$508,I155)</f>
        <v>0</v>
      </c>
      <c r="N155" s="207">
        <v>146</v>
      </c>
      <c r="O155" s="208" t="s">
        <v>403</v>
      </c>
      <c r="P155" s="216">
        <f>SUMIFS(Tab_Dados!$H$263:$H$508,Tab_Dados!$C$263:$C$508,O155)</f>
        <v>0</v>
      </c>
      <c r="Q155" s="216">
        <f>SUMIFS(Tab_Dados!$X$263:$X$508,Tab_Dados!$C$263:$C$508,O155)</f>
        <v>0</v>
      </c>
      <c r="R155" s="209">
        <f>SUMIFS(Tab_Dados!$AN$263:$AN$508,Tab_Dados!$C$263:$C$508,O155)</f>
        <v>0</v>
      </c>
      <c r="T155" s="207">
        <v>146</v>
      </c>
      <c r="U155" s="208" t="s">
        <v>405</v>
      </c>
      <c r="V155" s="216">
        <f>SUMIFS(Tab_Dados!$I$263:$I$508,Tab_Dados!$C$263:$C$508,U155)</f>
        <v>0</v>
      </c>
      <c r="W155" s="216">
        <f>SUMIFS(Tab_Dados!$Y$263:$Y$508,Tab_Dados!$C$263:$C$508,U155)</f>
        <v>0</v>
      </c>
      <c r="X155" s="209">
        <f>SUMIFS(Tab_Dados!$AO$263:$AO$508,Tab_Dados!$C$263:$C$508,U155)</f>
        <v>0</v>
      </c>
      <c r="Z155" s="207">
        <v>146</v>
      </c>
      <c r="AA155" s="208" t="s">
        <v>414</v>
      </c>
      <c r="AB155" s="216">
        <f>SUMIFS(Tab_Dados!$K$263:$K$508,Tab_Dados!$C$263:$C$508,AA155)</f>
        <v>0</v>
      </c>
      <c r="AC155" s="216">
        <f>SUMIFS(Tab_Dados!$AA$263:$AA$508,Tab_Dados!$C$263:$C$508,AA155)</f>
        <v>0</v>
      </c>
      <c r="AD155" s="209">
        <f>SUMIFS(Tab_Dados!$AQ$263:$AQ$508,Tab_Dados!$C$263:$C$508,AA155)</f>
        <v>0</v>
      </c>
      <c r="AF155" s="207">
        <v>146</v>
      </c>
      <c r="AG155" s="208" t="s">
        <v>390</v>
      </c>
      <c r="AH155" s="216">
        <f>SUMIFS(Tab_Dados!$L$263:$L$508,Tab_Dados!$C$263:$C$508,AG155)</f>
        <v>0</v>
      </c>
      <c r="AI155" s="216">
        <f>SUMIFS(Tab_Dados!$AB$263:$AB$508,Tab_Dados!$C$263:$C$508,AG155)</f>
        <v>0</v>
      </c>
      <c r="AJ155" s="209">
        <f>SUMIFS(Tab_Dados!$AR$263:$AR$508,Tab_Dados!$C$263:$C$508,AG155)</f>
        <v>0</v>
      </c>
      <c r="AL155" s="207">
        <v>146</v>
      </c>
      <c r="AM155" s="208" t="s">
        <v>410</v>
      </c>
      <c r="AN155" s="216">
        <f>SUMIFS(Tab_Dados!$M$263:$M$508,Tab_Dados!$C$263:$C$508,AM155)</f>
        <v>0</v>
      </c>
      <c r="AO155" s="216">
        <f>SUMIFS(Tab_Dados!$AC$263:$AC$508,Tab_Dados!$C$263:$C$508,AM155)</f>
        <v>0</v>
      </c>
      <c r="AP155" s="209">
        <f>SUMIFS(Tab_Dados!$AS$263:$AS$508,Tab_Dados!$C$263:$C$508,AM155)</f>
        <v>0</v>
      </c>
      <c r="AR155" s="207">
        <v>146</v>
      </c>
      <c r="AS155" s="208" t="s">
        <v>15</v>
      </c>
      <c r="AT155" s="216">
        <f>SUMIFS(Tab_Dados!$N$263:$N$508,Tab_Dados!$C$263:$C$508,AS155)</f>
        <v>0</v>
      </c>
      <c r="AU155" s="216">
        <f>SUMIFS(Tab_Dados!$AD$263:$AD$508,Tab_Dados!$C$263:$C$508,AS155)</f>
        <v>0</v>
      </c>
      <c r="AV155" s="209">
        <f>SUMIFS(Tab_Dados!$AT$263:$AT$508,Tab_Dados!$C$263:$C$508,AS155)</f>
        <v>0</v>
      </c>
      <c r="AX155" s="207">
        <v>146</v>
      </c>
      <c r="AY155" s="208" t="s">
        <v>15</v>
      </c>
      <c r="AZ155" s="216">
        <f>SUMIFS(Tab_Dados!$O$263:$O$508,Tab_Dados!$C$263:$C$508,AY155)</f>
        <v>0</v>
      </c>
      <c r="BA155" s="216">
        <f>SUMIFS(Tab_Dados!$AE$263:$AE$508,Tab_Dados!$C$263:$C$508,AY155)</f>
        <v>0</v>
      </c>
      <c r="BB155" s="209">
        <f>SUMIFS(Tab_Dados!$AU$263:$AU$508,Tab_Dados!$C$263:$C$508,AY155)</f>
        <v>0</v>
      </c>
      <c r="BD155" s="207">
        <v>146</v>
      </c>
      <c r="BE155" s="208" t="s">
        <v>413</v>
      </c>
      <c r="BF155" s="216">
        <f>SUMIFS(Tab_Dados!$P$263:$P$508,Tab_Dados!$C$263:$C$508,BE155)</f>
        <v>0</v>
      </c>
      <c r="BG155" s="216">
        <f>SUMIFS(Tab_Dados!$AF$263:$AF$508,Tab_Dados!$C$263:$C$508,BE155)</f>
        <v>0</v>
      </c>
      <c r="BH155" s="209">
        <f>SUMIFS(Tab_Dados!$AV$263:$AV$508,Tab_Dados!$C$263:$C$508,BE155)</f>
        <v>0</v>
      </c>
      <c r="BJ155" s="207">
        <v>146</v>
      </c>
      <c r="BK155" s="208" t="s">
        <v>411</v>
      </c>
      <c r="BL155" s="216">
        <f>SUMIFS(Tab_Dados!$R$263:$R$508,Tab_Dados!$C$263:$C$508,BK155)</f>
        <v>0</v>
      </c>
      <c r="BM155" s="216">
        <f>SUMIFS(Tab_Dados!$AH$263:$AH$508,Tab_Dados!$C$263:$C$508,BK155)</f>
        <v>0</v>
      </c>
      <c r="BN155" s="209">
        <f>SUMIFS(Tab_Dados!$AX$263:$AX$508,Tab_Dados!$C$263:$C$508,BK155)</f>
        <v>0</v>
      </c>
      <c r="BP155" s="207">
        <v>146</v>
      </c>
      <c r="BQ155" s="208" t="s">
        <v>406</v>
      </c>
      <c r="BR155" s="216">
        <f>SUMIFS(Tab_Dados!$S$263:$S$508,Tab_Dados!$C$263:$C$508,BQ155)</f>
        <v>0</v>
      </c>
      <c r="BS155" s="216">
        <f>SUMIFS(Tab_Dados!$AI$263:$AI$508,Tab_Dados!$C$263:$C$508,BQ155)</f>
        <v>0</v>
      </c>
      <c r="BT155" s="209">
        <f>SUMIFS(Tab_Dados!$AY$263:$AY$508,Tab_Dados!$C$263:$C$508,BQ155)</f>
        <v>0</v>
      </c>
      <c r="BV155" s="207">
        <v>146</v>
      </c>
      <c r="BW155" s="208" t="s">
        <v>412</v>
      </c>
      <c r="BX155" s="216">
        <f>SUMIFS(Tab_Dados!$T$263:$T$508,Tab_Dados!$C$263:$C$508,BW155)</f>
        <v>0</v>
      </c>
      <c r="BY155" s="216">
        <f>SUMIFS(Tab_Dados!$AJ$263:$AJ$508,Tab_Dados!$C$263:$C$508,BW155)</f>
        <v>0</v>
      </c>
      <c r="BZ155" s="209">
        <f>SUMIFS(Tab_Dados!$AZ$263:$AZ$508,Tab_Dados!$C$263:$C$508,BW155)</f>
        <v>0</v>
      </c>
      <c r="CB155" s="207">
        <v>146</v>
      </c>
      <c r="CC155" s="208" t="s">
        <v>416</v>
      </c>
      <c r="CD155" s="208"/>
      <c r="CE155" s="208"/>
      <c r="CF155" s="209"/>
    </row>
    <row r="156" spans="1:84" x14ac:dyDescent="0.2">
      <c r="A156" s="214"/>
      <c r="B156" s="207">
        <v>147</v>
      </c>
      <c r="C156" s="208" t="s">
        <v>417</v>
      </c>
      <c r="D156" s="216">
        <f>SUMIFS(Tab_Dados!$E$263:$E$508,Tab_Dados!$C$263:$C$508,C156)</f>
        <v>0</v>
      </c>
      <c r="E156" s="216">
        <f>SUMIFS(Tab_Dados!$U$263:$U$508,Tab_Dados!$C$263:$C$508,C156)</f>
        <v>0</v>
      </c>
      <c r="F156" s="209">
        <f>SUMIFS(Tab_Dados!$AK$263:$AK$508,Tab_Dados!$C$263:$C$508,C156)</f>
        <v>0</v>
      </c>
      <c r="G156" s="203"/>
      <c r="H156" s="207">
        <v>147</v>
      </c>
      <c r="I156" s="208" t="s">
        <v>19</v>
      </c>
      <c r="J156" s="216">
        <f>SUMIFS(Tab_Dados!$F$263:$F$508,Tab_Dados!$C$263:$C$508,I156)</f>
        <v>0</v>
      </c>
      <c r="K156" s="216">
        <f>SUMIFS(Tab_Dados!$V$263:$V$508,Tab_Dados!$C$263:$C$508,I156)</f>
        <v>0</v>
      </c>
      <c r="L156" s="209">
        <f>SUMIFS(Tab_Dados!$AL$263:$AL$508,Tab_Dados!$C$263:$C$508,I156)</f>
        <v>0</v>
      </c>
      <c r="N156" s="207">
        <v>147</v>
      </c>
      <c r="O156" s="208" t="s">
        <v>404</v>
      </c>
      <c r="P156" s="216">
        <f>SUMIFS(Tab_Dados!$H$263:$H$508,Tab_Dados!$C$263:$C$508,O156)</f>
        <v>0</v>
      </c>
      <c r="Q156" s="216">
        <f>SUMIFS(Tab_Dados!$X$263:$X$508,Tab_Dados!$C$263:$C$508,O156)</f>
        <v>0</v>
      </c>
      <c r="R156" s="209">
        <f>SUMIFS(Tab_Dados!$AN$263:$AN$508,Tab_Dados!$C$263:$C$508,O156)</f>
        <v>0</v>
      </c>
      <c r="T156" s="207">
        <v>147</v>
      </c>
      <c r="U156" s="208" t="s">
        <v>406</v>
      </c>
      <c r="V156" s="216">
        <f>SUMIFS(Tab_Dados!$I$263:$I$508,Tab_Dados!$C$263:$C$508,U156)</f>
        <v>0</v>
      </c>
      <c r="W156" s="216">
        <f>SUMIFS(Tab_Dados!$Y$263:$Y$508,Tab_Dados!$C$263:$C$508,U156)</f>
        <v>0</v>
      </c>
      <c r="X156" s="209">
        <f>SUMIFS(Tab_Dados!$AO$263:$AO$508,Tab_Dados!$C$263:$C$508,U156)</f>
        <v>0</v>
      </c>
      <c r="Z156" s="207">
        <v>147</v>
      </c>
      <c r="AA156" s="208" t="s">
        <v>15</v>
      </c>
      <c r="AB156" s="216">
        <f>SUMIFS(Tab_Dados!$K$263:$K$508,Tab_Dados!$C$263:$C$508,AA156)</f>
        <v>0</v>
      </c>
      <c r="AC156" s="216">
        <f>SUMIFS(Tab_Dados!$AA$263:$AA$508,Tab_Dados!$C$263:$C$508,AA156)</f>
        <v>0</v>
      </c>
      <c r="AD156" s="209">
        <f>SUMIFS(Tab_Dados!$AQ$263:$AQ$508,Tab_Dados!$C$263:$C$508,AA156)</f>
        <v>0</v>
      </c>
      <c r="AF156" s="207">
        <v>147</v>
      </c>
      <c r="AG156" s="208" t="s">
        <v>391</v>
      </c>
      <c r="AH156" s="216">
        <f>SUMIFS(Tab_Dados!$L$263:$L$508,Tab_Dados!$C$263:$C$508,AG156)</f>
        <v>0</v>
      </c>
      <c r="AI156" s="216">
        <f>SUMIFS(Tab_Dados!$AB$263:$AB$508,Tab_Dados!$C$263:$C$508,AG156)</f>
        <v>0</v>
      </c>
      <c r="AJ156" s="209">
        <f>SUMIFS(Tab_Dados!$AR$263:$AR$508,Tab_Dados!$C$263:$C$508,AG156)</f>
        <v>0</v>
      </c>
      <c r="AL156" s="207">
        <v>147</v>
      </c>
      <c r="AM156" s="208" t="s">
        <v>411</v>
      </c>
      <c r="AN156" s="216">
        <f>SUMIFS(Tab_Dados!$M$263:$M$508,Tab_Dados!$C$263:$C$508,AM156)</f>
        <v>0</v>
      </c>
      <c r="AO156" s="216">
        <f>SUMIFS(Tab_Dados!$AC$263:$AC$508,Tab_Dados!$C$263:$C$508,AM156)</f>
        <v>0</v>
      </c>
      <c r="AP156" s="209">
        <f>SUMIFS(Tab_Dados!$AS$263:$AS$508,Tab_Dados!$C$263:$C$508,AM156)</f>
        <v>0</v>
      </c>
      <c r="AR156" s="207">
        <v>147</v>
      </c>
      <c r="AS156" s="208" t="s">
        <v>415</v>
      </c>
      <c r="AT156" s="216">
        <f>SUMIFS(Tab_Dados!$N$263:$N$508,Tab_Dados!$C$263:$C$508,AS156)</f>
        <v>0</v>
      </c>
      <c r="AU156" s="216">
        <f>SUMIFS(Tab_Dados!$AD$263:$AD$508,Tab_Dados!$C$263:$C$508,AS156)</f>
        <v>0</v>
      </c>
      <c r="AV156" s="209">
        <f>SUMIFS(Tab_Dados!$AT$263:$AT$508,Tab_Dados!$C$263:$C$508,AS156)</f>
        <v>0</v>
      </c>
      <c r="AX156" s="207">
        <v>147</v>
      </c>
      <c r="AY156" s="208" t="s">
        <v>415</v>
      </c>
      <c r="AZ156" s="216">
        <f>SUMIFS(Tab_Dados!$O$263:$O$508,Tab_Dados!$C$263:$C$508,AY156)</f>
        <v>0</v>
      </c>
      <c r="BA156" s="216">
        <f>SUMIFS(Tab_Dados!$AE$263:$AE$508,Tab_Dados!$C$263:$C$508,AY156)</f>
        <v>0</v>
      </c>
      <c r="BB156" s="209">
        <f>SUMIFS(Tab_Dados!$AU$263:$AU$508,Tab_Dados!$C$263:$C$508,AY156)</f>
        <v>0</v>
      </c>
      <c r="BD156" s="207">
        <v>147</v>
      </c>
      <c r="BE156" s="208" t="s">
        <v>414</v>
      </c>
      <c r="BF156" s="216">
        <f>SUMIFS(Tab_Dados!$P$263:$P$508,Tab_Dados!$C$263:$C$508,BE156)</f>
        <v>0</v>
      </c>
      <c r="BG156" s="216">
        <f>SUMIFS(Tab_Dados!$AF$263:$AF$508,Tab_Dados!$C$263:$C$508,BE156)</f>
        <v>0</v>
      </c>
      <c r="BH156" s="209">
        <f>SUMIFS(Tab_Dados!$AV$263:$AV$508,Tab_Dados!$C$263:$C$508,BE156)</f>
        <v>0</v>
      </c>
      <c r="BJ156" s="207">
        <v>147</v>
      </c>
      <c r="BK156" s="208" t="s">
        <v>412</v>
      </c>
      <c r="BL156" s="216">
        <f>SUMIFS(Tab_Dados!$R$263:$R$508,Tab_Dados!$C$263:$C$508,BK156)</f>
        <v>0</v>
      </c>
      <c r="BM156" s="216">
        <f>SUMIFS(Tab_Dados!$AH$263:$AH$508,Tab_Dados!$C$263:$C$508,BK156)</f>
        <v>0</v>
      </c>
      <c r="BN156" s="209">
        <f>SUMIFS(Tab_Dados!$AX$263:$AX$508,Tab_Dados!$C$263:$C$508,BK156)</f>
        <v>0</v>
      </c>
      <c r="BP156" s="207">
        <v>147</v>
      </c>
      <c r="BQ156" s="208" t="s">
        <v>20</v>
      </c>
      <c r="BR156" s="216">
        <f>SUMIFS(Tab_Dados!$S$263:$S$508,Tab_Dados!$C$263:$C$508,BQ156)</f>
        <v>0</v>
      </c>
      <c r="BS156" s="216">
        <f>SUMIFS(Tab_Dados!$AI$263:$AI$508,Tab_Dados!$C$263:$C$508,BQ156)</f>
        <v>0</v>
      </c>
      <c r="BT156" s="209">
        <f>SUMIFS(Tab_Dados!$AY$263:$AY$508,Tab_Dados!$C$263:$C$508,BQ156)</f>
        <v>0</v>
      </c>
      <c r="BV156" s="207">
        <v>147</v>
      </c>
      <c r="BW156" s="208" t="s">
        <v>413</v>
      </c>
      <c r="BX156" s="216">
        <f>SUMIFS(Tab_Dados!$T$263:$T$508,Tab_Dados!$C$263:$C$508,BW156)</f>
        <v>0</v>
      </c>
      <c r="BY156" s="216">
        <f>SUMIFS(Tab_Dados!$AJ$263:$AJ$508,Tab_Dados!$C$263:$C$508,BW156)</f>
        <v>0</v>
      </c>
      <c r="BZ156" s="209">
        <f>SUMIFS(Tab_Dados!$AZ$263:$AZ$508,Tab_Dados!$C$263:$C$508,BW156)</f>
        <v>0</v>
      </c>
      <c r="CB156" s="207">
        <v>147</v>
      </c>
      <c r="CC156" s="208" t="s">
        <v>417</v>
      </c>
      <c r="CD156" s="208"/>
      <c r="CE156" s="208"/>
      <c r="CF156" s="209"/>
    </row>
    <row r="157" spans="1:84" x14ac:dyDescent="0.2">
      <c r="A157" s="214"/>
      <c r="B157" s="207">
        <v>148</v>
      </c>
      <c r="C157" s="208" t="s">
        <v>418</v>
      </c>
      <c r="D157" s="216">
        <f>SUMIFS(Tab_Dados!$E$263:$E$508,Tab_Dados!$C$263:$C$508,C157)</f>
        <v>0</v>
      </c>
      <c r="E157" s="216">
        <f>SUMIFS(Tab_Dados!$U$263:$U$508,Tab_Dados!$C$263:$C$508,C157)</f>
        <v>0</v>
      </c>
      <c r="F157" s="209">
        <f>SUMIFS(Tab_Dados!$AK$263:$AK$508,Tab_Dados!$C$263:$C$508,C157)</f>
        <v>0</v>
      </c>
      <c r="G157" s="203"/>
      <c r="H157" s="207">
        <v>148</v>
      </c>
      <c r="I157" s="208" t="s">
        <v>352</v>
      </c>
      <c r="J157" s="216">
        <f>SUMIFS(Tab_Dados!$F$263:$F$508,Tab_Dados!$C$263:$C$508,I157)</f>
        <v>0</v>
      </c>
      <c r="K157" s="216">
        <f>SUMIFS(Tab_Dados!$V$263:$V$508,Tab_Dados!$C$263:$C$508,I157)</f>
        <v>0</v>
      </c>
      <c r="L157" s="209">
        <f>SUMIFS(Tab_Dados!$AL$263:$AL$508,Tab_Dados!$C$263:$C$508,I157)</f>
        <v>0</v>
      </c>
      <c r="N157" s="207">
        <v>148</v>
      </c>
      <c r="O157" s="208" t="s">
        <v>405</v>
      </c>
      <c r="P157" s="216">
        <f>SUMIFS(Tab_Dados!$H$263:$H$508,Tab_Dados!$C$263:$C$508,O157)</f>
        <v>0</v>
      </c>
      <c r="Q157" s="216">
        <f>SUMIFS(Tab_Dados!$X$263:$X$508,Tab_Dados!$C$263:$C$508,O157)</f>
        <v>0</v>
      </c>
      <c r="R157" s="209">
        <f>SUMIFS(Tab_Dados!$AN$263:$AN$508,Tab_Dados!$C$263:$C$508,O157)</f>
        <v>0</v>
      </c>
      <c r="T157" s="207">
        <v>148</v>
      </c>
      <c r="U157" s="208" t="s">
        <v>20</v>
      </c>
      <c r="V157" s="216">
        <f>SUMIFS(Tab_Dados!$I$263:$I$508,Tab_Dados!$C$263:$C$508,U157)</f>
        <v>0</v>
      </c>
      <c r="W157" s="216">
        <f>SUMIFS(Tab_Dados!$Y$263:$Y$508,Tab_Dados!$C$263:$C$508,U157)</f>
        <v>0</v>
      </c>
      <c r="X157" s="209">
        <f>SUMIFS(Tab_Dados!$AO$263:$AO$508,Tab_Dados!$C$263:$C$508,U157)</f>
        <v>0</v>
      </c>
      <c r="Z157" s="207">
        <v>148</v>
      </c>
      <c r="AA157" s="208" t="s">
        <v>415</v>
      </c>
      <c r="AB157" s="216">
        <f>SUMIFS(Tab_Dados!$K$263:$K$508,Tab_Dados!$C$263:$C$508,AA157)</f>
        <v>0</v>
      </c>
      <c r="AC157" s="216">
        <f>SUMIFS(Tab_Dados!$AA$263:$AA$508,Tab_Dados!$C$263:$C$508,AA157)</f>
        <v>0</v>
      </c>
      <c r="AD157" s="209">
        <f>SUMIFS(Tab_Dados!$AQ$263:$AQ$508,Tab_Dados!$C$263:$C$508,AA157)</f>
        <v>0</v>
      </c>
      <c r="AF157" s="207">
        <v>148</v>
      </c>
      <c r="AG157" s="208" t="s">
        <v>392</v>
      </c>
      <c r="AH157" s="216">
        <f>SUMIFS(Tab_Dados!$L$263:$L$508,Tab_Dados!$C$263:$C$508,AG157)</f>
        <v>0</v>
      </c>
      <c r="AI157" s="216">
        <f>SUMIFS(Tab_Dados!$AB$263:$AB$508,Tab_Dados!$C$263:$C$508,AG157)</f>
        <v>0</v>
      </c>
      <c r="AJ157" s="209">
        <f>SUMIFS(Tab_Dados!$AR$263:$AR$508,Tab_Dados!$C$263:$C$508,AG157)</f>
        <v>0</v>
      </c>
      <c r="AL157" s="207">
        <v>148</v>
      </c>
      <c r="AM157" s="208" t="s">
        <v>412</v>
      </c>
      <c r="AN157" s="216">
        <f>SUMIFS(Tab_Dados!$M$263:$M$508,Tab_Dados!$C$263:$C$508,AM157)</f>
        <v>0</v>
      </c>
      <c r="AO157" s="216">
        <f>SUMIFS(Tab_Dados!$AC$263:$AC$508,Tab_Dados!$C$263:$C$508,AM157)</f>
        <v>0</v>
      </c>
      <c r="AP157" s="209">
        <f>SUMIFS(Tab_Dados!$AS$263:$AS$508,Tab_Dados!$C$263:$C$508,AM157)</f>
        <v>0</v>
      </c>
      <c r="AR157" s="207">
        <v>148</v>
      </c>
      <c r="AS157" s="208" t="s">
        <v>416</v>
      </c>
      <c r="AT157" s="216">
        <f>SUMIFS(Tab_Dados!$N$263:$N$508,Tab_Dados!$C$263:$C$508,AS157)</f>
        <v>0</v>
      </c>
      <c r="AU157" s="216">
        <f>SUMIFS(Tab_Dados!$AD$263:$AD$508,Tab_Dados!$C$263:$C$508,AS157)</f>
        <v>0</v>
      </c>
      <c r="AV157" s="209">
        <f>SUMIFS(Tab_Dados!$AT$263:$AT$508,Tab_Dados!$C$263:$C$508,AS157)</f>
        <v>0</v>
      </c>
      <c r="AX157" s="207">
        <v>148</v>
      </c>
      <c r="AY157" s="208" t="s">
        <v>416</v>
      </c>
      <c r="AZ157" s="216">
        <f>SUMIFS(Tab_Dados!$O$263:$O$508,Tab_Dados!$C$263:$C$508,AY157)</f>
        <v>0</v>
      </c>
      <c r="BA157" s="216">
        <f>SUMIFS(Tab_Dados!$AE$263:$AE$508,Tab_Dados!$C$263:$C$508,AY157)</f>
        <v>0</v>
      </c>
      <c r="BB157" s="209">
        <f>SUMIFS(Tab_Dados!$AU$263:$AU$508,Tab_Dados!$C$263:$C$508,AY157)</f>
        <v>0</v>
      </c>
      <c r="BD157" s="207">
        <v>148</v>
      </c>
      <c r="BE157" s="208" t="s">
        <v>15</v>
      </c>
      <c r="BF157" s="216">
        <f>SUMIFS(Tab_Dados!$P$263:$P$508,Tab_Dados!$C$263:$C$508,BE157)</f>
        <v>0</v>
      </c>
      <c r="BG157" s="216">
        <f>SUMIFS(Tab_Dados!$AF$263:$AF$508,Tab_Dados!$C$263:$C$508,BE157)</f>
        <v>0</v>
      </c>
      <c r="BH157" s="209">
        <f>SUMIFS(Tab_Dados!$AV$263:$AV$508,Tab_Dados!$C$263:$C$508,BE157)</f>
        <v>0</v>
      </c>
      <c r="BJ157" s="207">
        <v>148</v>
      </c>
      <c r="BK157" s="208" t="s">
        <v>413</v>
      </c>
      <c r="BL157" s="216">
        <f>SUMIFS(Tab_Dados!$R$263:$R$508,Tab_Dados!$C$263:$C$508,BK157)</f>
        <v>0</v>
      </c>
      <c r="BM157" s="216">
        <f>SUMIFS(Tab_Dados!$AH$263:$AH$508,Tab_Dados!$C$263:$C$508,BK157)</f>
        <v>0</v>
      </c>
      <c r="BN157" s="209">
        <f>SUMIFS(Tab_Dados!$AX$263:$AX$508,Tab_Dados!$C$263:$C$508,BK157)</f>
        <v>0</v>
      </c>
      <c r="BP157" s="207">
        <v>148</v>
      </c>
      <c r="BQ157" s="208" t="s">
        <v>407</v>
      </c>
      <c r="BR157" s="216">
        <f>SUMIFS(Tab_Dados!$S$263:$S$508,Tab_Dados!$C$263:$C$508,BQ157)</f>
        <v>0</v>
      </c>
      <c r="BS157" s="216">
        <f>SUMIFS(Tab_Dados!$AI$263:$AI$508,Tab_Dados!$C$263:$C$508,BQ157)</f>
        <v>0</v>
      </c>
      <c r="BT157" s="209">
        <f>SUMIFS(Tab_Dados!$AY$263:$AY$508,Tab_Dados!$C$263:$C$508,BQ157)</f>
        <v>0</v>
      </c>
      <c r="BV157" s="207">
        <v>148</v>
      </c>
      <c r="BW157" s="208" t="s">
        <v>414</v>
      </c>
      <c r="BX157" s="216">
        <f>SUMIFS(Tab_Dados!$T$263:$T$508,Tab_Dados!$C$263:$C$508,BW157)</f>
        <v>0</v>
      </c>
      <c r="BY157" s="216">
        <f>SUMIFS(Tab_Dados!$AJ$263:$AJ$508,Tab_Dados!$C$263:$C$508,BW157)</f>
        <v>0</v>
      </c>
      <c r="BZ157" s="209">
        <f>SUMIFS(Tab_Dados!$AZ$263:$AZ$508,Tab_Dados!$C$263:$C$508,BW157)</f>
        <v>0</v>
      </c>
      <c r="CB157" s="207">
        <v>148</v>
      </c>
      <c r="CC157" s="208" t="s">
        <v>418</v>
      </c>
      <c r="CD157" s="208"/>
      <c r="CE157" s="208"/>
      <c r="CF157" s="209"/>
    </row>
    <row r="158" spans="1:84" x14ac:dyDescent="0.2">
      <c r="A158" s="214"/>
      <c r="B158" s="207">
        <v>149</v>
      </c>
      <c r="C158" s="208" t="s">
        <v>419</v>
      </c>
      <c r="D158" s="216">
        <f>SUMIFS(Tab_Dados!$E$263:$E$508,Tab_Dados!$C$263:$C$508,C158)</f>
        <v>0</v>
      </c>
      <c r="E158" s="216">
        <f>SUMIFS(Tab_Dados!$U$263:$U$508,Tab_Dados!$C$263:$C$508,C158)</f>
        <v>0</v>
      </c>
      <c r="F158" s="209">
        <f>SUMIFS(Tab_Dados!$AK$263:$AK$508,Tab_Dados!$C$263:$C$508,C158)</f>
        <v>0</v>
      </c>
      <c r="G158" s="203"/>
      <c r="H158" s="207">
        <v>149</v>
      </c>
      <c r="I158" s="208" t="s">
        <v>354</v>
      </c>
      <c r="J158" s="216">
        <f>SUMIFS(Tab_Dados!$F$263:$F$508,Tab_Dados!$C$263:$C$508,I158)</f>
        <v>0</v>
      </c>
      <c r="K158" s="216">
        <f>SUMIFS(Tab_Dados!$V$263:$V$508,Tab_Dados!$C$263:$C$508,I158)</f>
        <v>0</v>
      </c>
      <c r="L158" s="209">
        <f>SUMIFS(Tab_Dados!$AL$263:$AL$508,Tab_Dados!$C$263:$C$508,I158)</f>
        <v>0</v>
      </c>
      <c r="N158" s="207">
        <v>149</v>
      </c>
      <c r="O158" s="208" t="s">
        <v>406</v>
      </c>
      <c r="P158" s="216">
        <f>SUMIFS(Tab_Dados!$H$263:$H$508,Tab_Dados!$C$263:$C$508,O158)</f>
        <v>0</v>
      </c>
      <c r="Q158" s="216">
        <f>SUMIFS(Tab_Dados!$X$263:$X$508,Tab_Dados!$C$263:$C$508,O158)</f>
        <v>0</v>
      </c>
      <c r="R158" s="209">
        <f>SUMIFS(Tab_Dados!$AN$263:$AN$508,Tab_Dados!$C$263:$C$508,O158)</f>
        <v>0</v>
      </c>
      <c r="T158" s="207">
        <v>149</v>
      </c>
      <c r="U158" s="208" t="s">
        <v>407</v>
      </c>
      <c r="V158" s="216">
        <f>SUMIFS(Tab_Dados!$I$263:$I$508,Tab_Dados!$C$263:$C$508,U158)</f>
        <v>0</v>
      </c>
      <c r="W158" s="216">
        <f>SUMIFS(Tab_Dados!$Y$263:$Y$508,Tab_Dados!$C$263:$C$508,U158)</f>
        <v>0</v>
      </c>
      <c r="X158" s="209">
        <f>SUMIFS(Tab_Dados!$AO$263:$AO$508,Tab_Dados!$C$263:$C$508,U158)</f>
        <v>0</v>
      </c>
      <c r="Z158" s="207">
        <v>149</v>
      </c>
      <c r="AA158" s="208" t="s">
        <v>416</v>
      </c>
      <c r="AB158" s="216">
        <f>SUMIFS(Tab_Dados!$K$263:$K$508,Tab_Dados!$C$263:$C$508,AA158)</f>
        <v>0</v>
      </c>
      <c r="AC158" s="216">
        <f>SUMIFS(Tab_Dados!$AA$263:$AA$508,Tab_Dados!$C$263:$C$508,AA158)</f>
        <v>0</v>
      </c>
      <c r="AD158" s="209">
        <f>SUMIFS(Tab_Dados!$AQ$263:$AQ$508,Tab_Dados!$C$263:$C$508,AA158)</f>
        <v>0</v>
      </c>
      <c r="AF158" s="207">
        <v>149</v>
      </c>
      <c r="AG158" s="208" t="s">
        <v>393</v>
      </c>
      <c r="AH158" s="216">
        <f>SUMIFS(Tab_Dados!$L$263:$L$508,Tab_Dados!$C$263:$C$508,AG158)</f>
        <v>0</v>
      </c>
      <c r="AI158" s="216">
        <f>SUMIFS(Tab_Dados!$AB$263:$AB$508,Tab_Dados!$C$263:$C$508,AG158)</f>
        <v>0</v>
      </c>
      <c r="AJ158" s="209">
        <f>SUMIFS(Tab_Dados!$AR$263:$AR$508,Tab_Dados!$C$263:$C$508,AG158)</f>
        <v>0</v>
      </c>
      <c r="AL158" s="207">
        <v>149</v>
      </c>
      <c r="AM158" s="208" t="s">
        <v>413</v>
      </c>
      <c r="AN158" s="216">
        <f>SUMIFS(Tab_Dados!$M$263:$M$508,Tab_Dados!$C$263:$C$508,AM158)</f>
        <v>0</v>
      </c>
      <c r="AO158" s="216">
        <f>SUMIFS(Tab_Dados!$AC$263:$AC$508,Tab_Dados!$C$263:$C$508,AM158)</f>
        <v>0</v>
      </c>
      <c r="AP158" s="209">
        <f>SUMIFS(Tab_Dados!$AS$263:$AS$508,Tab_Dados!$C$263:$C$508,AM158)</f>
        <v>0</v>
      </c>
      <c r="AR158" s="207">
        <v>149</v>
      </c>
      <c r="AS158" s="208" t="s">
        <v>417</v>
      </c>
      <c r="AT158" s="216">
        <f>SUMIFS(Tab_Dados!$N$263:$N$508,Tab_Dados!$C$263:$C$508,AS158)</f>
        <v>0</v>
      </c>
      <c r="AU158" s="216">
        <f>SUMIFS(Tab_Dados!$AD$263:$AD$508,Tab_Dados!$C$263:$C$508,AS158)</f>
        <v>0</v>
      </c>
      <c r="AV158" s="209">
        <f>SUMIFS(Tab_Dados!$AT$263:$AT$508,Tab_Dados!$C$263:$C$508,AS158)</f>
        <v>0</v>
      </c>
      <c r="AX158" s="207">
        <v>149</v>
      </c>
      <c r="AY158" s="208" t="s">
        <v>417</v>
      </c>
      <c r="AZ158" s="216">
        <f>SUMIFS(Tab_Dados!$O$263:$O$508,Tab_Dados!$C$263:$C$508,AY158)</f>
        <v>0</v>
      </c>
      <c r="BA158" s="216">
        <f>SUMIFS(Tab_Dados!$AE$263:$AE$508,Tab_Dados!$C$263:$C$508,AY158)</f>
        <v>0</v>
      </c>
      <c r="BB158" s="209">
        <f>SUMIFS(Tab_Dados!$AU$263:$AU$508,Tab_Dados!$C$263:$C$508,AY158)</f>
        <v>0</v>
      </c>
      <c r="BD158" s="207">
        <v>149</v>
      </c>
      <c r="BE158" s="208" t="s">
        <v>415</v>
      </c>
      <c r="BF158" s="216">
        <f>SUMIFS(Tab_Dados!$P$263:$P$508,Tab_Dados!$C$263:$C$508,BE158)</f>
        <v>0</v>
      </c>
      <c r="BG158" s="216">
        <f>SUMIFS(Tab_Dados!$AF$263:$AF$508,Tab_Dados!$C$263:$C$508,BE158)</f>
        <v>0</v>
      </c>
      <c r="BH158" s="209">
        <f>SUMIFS(Tab_Dados!$AV$263:$AV$508,Tab_Dados!$C$263:$C$508,BE158)</f>
        <v>0</v>
      </c>
      <c r="BJ158" s="207">
        <v>149</v>
      </c>
      <c r="BK158" s="208" t="s">
        <v>414</v>
      </c>
      <c r="BL158" s="216">
        <f>SUMIFS(Tab_Dados!$R$263:$R$508,Tab_Dados!$C$263:$C$508,BK158)</f>
        <v>0</v>
      </c>
      <c r="BM158" s="216">
        <f>SUMIFS(Tab_Dados!$AH$263:$AH$508,Tab_Dados!$C$263:$C$508,BK158)</f>
        <v>0</v>
      </c>
      <c r="BN158" s="209">
        <f>SUMIFS(Tab_Dados!$AX$263:$AX$508,Tab_Dados!$C$263:$C$508,BK158)</f>
        <v>0</v>
      </c>
      <c r="BP158" s="207">
        <v>149</v>
      </c>
      <c r="BQ158" s="208" t="s">
        <v>408</v>
      </c>
      <c r="BR158" s="216">
        <f>SUMIFS(Tab_Dados!$S$263:$S$508,Tab_Dados!$C$263:$C$508,BQ158)</f>
        <v>0</v>
      </c>
      <c r="BS158" s="216">
        <f>SUMIFS(Tab_Dados!$AI$263:$AI$508,Tab_Dados!$C$263:$C$508,BQ158)</f>
        <v>0</v>
      </c>
      <c r="BT158" s="209">
        <f>SUMIFS(Tab_Dados!$AY$263:$AY$508,Tab_Dados!$C$263:$C$508,BQ158)</f>
        <v>0</v>
      </c>
      <c r="BV158" s="207">
        <v>149</v>
      </c>
      <c r="BW158" s="208" t="s">
        <v>15</v>
      </c>
      <c r="BX158" s="216">
        <f>SUMIFS(Tab_Dados!$T$263:$T$508,Tab_Dados!$C$263:$C$508,BW158)</f>
        <v>0</v>
      </c>
      <c r="BY158" s="216">
        <f>SUMIFS(Tab_Dados!$AJ$263:$AJ$508,Tab_Dados!$C$263:$C$508,BW158)</f>
        <v>0</v>
      </c>
      <c r="BZ158" s="209">
        <f>SUMIFS(Tab_Dados!$AZ$263:$AZ$508,Tab_Dados!$C$263:$C$508,BW158)</f>
        <v>0</v>
      </c>
      <c r="CB158" s="207">
        <v>149</v>
      </c>
      <c r="CC158" s="208" t="s">
        <v>419</v>
      </c>
      <c r="CD158" s="208"/>
      <c r="CE158" s="208"/>
      <c r="CF158" s="209"/>
    </row>
    <row r="159" spans="1:84" x14ac:dyDescent="0.2">
      <c r="A159" s="214"/>
      <c r="B159" s="207">
        <v>150</v>
      </c>
      <c r="C159" s="208" t="s">
        <v>22</v>
      </c>
      <c r="D159" s="216">
        <f>SUMIFS(Tab_Dados!$E$263:$E$508,Tab_Dados!$C$263:$C$508,C159)</f>
        <v>0</v>
      </c>
      <c r="E159" s="216">
        <f>SUMIFS(Tab_Dados!$U$263:$U$508,Tab_Dados!$C$263:$C$508,C159)</f>
        <v>0</v>
      </c>
      <c r="F159" s="209">
        <f>SUMIFS(Tab_Dados!$AK$263:$AK$508,Tab_Dados!$C$263:$C$508,C159)</f>
        <v>0</v>
      </c>
      <c r="G159" s="203"/>
      <c r="H159" s="207">
        <v>150</v>
      </c>
      <c r="I159" s="208" t="s">
        <v>355</v>
      </c>
      <c r="J159" s="216">
        <f>SUMIFS(Tab_Dados!$F$263:$F$508,Tab_Dados!$C$263:$C$508,I159)</f>
        <v>0</v>
      </c>
      <c r="K159" s="216">
        <f>SUMIFS(Tab_Dados!$V$263:$V$508,Tab_Dados!$C$263:$C$508,I159)</f>
        <v>0</v>
      </c>
      <c r="L159" s="209">
        <f>SUMIFS(Tab_Dados!$AL$263:$AL$508,Tab_Dados!$C$263:$C$508,I159)</f>
        <v>0</v>
      </c>
      <c r="N159" s="207">
        <v>150</v>
      </c>
      <c r="O159" s="208" t="s">
        <v>20</v>
      </c>
      <c r="P159" s="216">
        <f>SUMIFS(Tab_Dados!$H$263:$H$508,Tab_Dados!$C$263:$C$508,O159)</f>
        <v>0</v>
      </c>
      <c r="Q159" s="216">
        <f>SUMIFS(Tab_Dados!$X$263:$X$508,Tab_Dados!$C$263:$C$508,O159)</f>
        <v>0</v>
      </c>
      <c r="R159" s="209">
        <f>SUMIFS(Tab_Dados!$AN$263:$AN$508,Tab_Dados!$C$263:$C$508,O159)</f>
        <v>0</v>
      </c>
      <c r="T159" s="207">
        <v>150</v>
      </c>
      <c r="U159" s="208" t="s">
        <v>408</v>
      </c>
      <c r="V159" s="216">
        <f>SUMIFS(Tab_Dados!$I$263:$I$508,Tab_Dados!$C$263:$C$508,U159)</f>
        <v>0</v>
      </c>
      <c r="W159" s="216">
        <f>SUMIFS(Tab_Dados!$Y$263:$Y$508,Tab_Dados!$C$263:$C$508,U159)</f>
        <v>0</v>
      </c>
      <c r="X159" s="209">
        <f>SUMIFS(Tab_Dados!$AO$263:$AO$508,Tab_Dados!$C$263:$C$508,U159)</f>
        <v>0</v>
      </c>
      <c r="Z159" s="207">
        <v>150</v>
      </c>
      <c r="AA159" s="208" t="s">
        <v>417</v>
      </c>
      <c r="AB159" s="216">
        <f>SUMIFS(Tab_Dados!$K$263:$K$508,Tab_Dados!$C$263:$C$508,AA159)</f>
        <v>0</v>
      </c>
      <c r="AC159" s="216">
        <f>SUMIFS(Tab_Dados!$AA$263:$AA$508,Tab_Dados!$C$263:$C$508,AA159)</f>
        <v>0</v>
      </c>
      <c r="AD159" s="209">
        <f>SUMIFS(Tab_Dados!$AQ$263:$AQ$508,Tab_Dados!$C$263:$C$508,AA159)</f>
        <v>0</v>
      </c>
      <c r="AF159" s="207">
        <v>150</v>
      </c>
      <c r="AG159" s="208" t="s">
        <v>51</v>
      </c>
      <c r="AH159" s="216">
        <f>SUMIFS(Tab_Dados!$L$263:$L$508,Tab_Dados!$C$263:$C$508,AG159)</f>
        <v>0</v>
      </c>
      <c r="AI159" s="216">
        <f>SUMIFS(Tab_Dados!$AB$263:$AB$508,Tab_Dados!$C$263:$C$508,AG159)</f>
        <v>0</v>
      </c>
      <c r="AJ159" s="209">
        <f>SUMIFS(Tab_Dados!$AR$263:$AR$508,Tab_Dados!$C$263:$C$508,AG159)</f>
        <v>0</v>
      </c>
      <c r="AL159" s="207">
        <v>150</v>
      </c>
      <c r="AM159" s="208" t="s">
        <v>414</v>
      </c>
      <c r="AN159" s="216">
        <f>SUMIFS(Tab_Dados!$M$263:$M$508,Tab_Dados!$C$263:$C$508,AM159)</f>
        <v>0</v>
      </c>
      <c r="AO159" s="216">
        <f>SUMIFS(Tab_Dados!$AC$263:$AC$508,Tab_Dados!$C$263:$C$508,AM159)</f>
        <v>0</v>
      </c>
      <c r="AP159" s="209">
        <f>SUMIFS(Tab_Dados!$AS$263:$AS$508,Tab_Dados!$C$263:$C$508,AM159)</f>
        <v>0</v>
      </c>
      <c r="AR159" s="207">
        <v>150</v>
      </c>
      <c r="AS159" s="208" t="s">
        <v>418</v>
      </c>
      <c r="AT159" s="216">
        <f>SUMIFS(Tab_Dados!$N$263:$N$508,Tab_Dados!$C$263:$C$508,AS159)</f>
        <v>0</v>
      </c>
      <c r="AU159" s="216">
        <f>SUMIFS(Tab_Dados!$AD$263:$AD$508,Tab_Dados!$C$263:$C$508,AS159)</f>
        <v>0</v>
      </c>
      <c r="AV159" s="209">
        <f>SUMIFS(Tab_Dados!$AT$263:$AT$508,Tab_Dados!$C$263:$C$508,AS159)</f>
        <v>0</v>
      </c>
      <c r="AX159" s="207">
        <v>150</v>
      </c>
      <c r="AY159" s="208" t="s">
        <v>418</v>
      </c>
      <c r="AZ159" s="216">
        <f>SUMIFS(Tab_Dados!$O$263:$O$508,Tab_Dados!$C$263:$C$508,AY159)</f>
        <v>0</v>
      </c>
      <c r="BA159" s="216">
        <f>SUMIFS(Tab_Dados!$AE$263:$AE$508,Tab_Dados!$C$263:$C$508,AY159)</f>
        <v>0</v>
      </c>
      <c r="BB159" s="209">
        <f>SUMIFS(Tab_Dados!$AU$263:$AU$508,Tab_Dados!$C$263:$C$508,AY159)</f>
        <v>0</v>
      </c>
      <c r="BD159" s="207">
        <v>150</v>
      </c>
      <c r="BE159" s="208" t="s">
        <v>416</v>
      </c>
      <c r="BF159" s="216">
        <f>SUMIFS(Tab_Dados!$P$263:$P$508,Tab_Dados!$C$263:$C$508,BE159)</f>
        <v>0</v>
      </c>
      <c r="BG159" s="216">
        <f>SUMIFS(Tab_Dados!$AF$263:$AF$508,Tab_Dados!$C$263:$C$508,BE159)</f>
        <v>0</v>
      </c>
      <c r="BH159" s="209">
        <f>SUMIFS(Tab_Dados!$AV$263:$AV$508,Tab_Dados!$C$263:$C$508,BE159)</f>
        <v>0</v>
      </c>
      <c r="BJ159" s="207">
        <v>150</v>
      </c>
      <c r="BK159" s="208" t="s">
        <v>15</v>
      </c>
      <c r="BL159" s="216">
        <f>SUMIFS(Tab_Dados!$R$263:$R$508,Tab_Dados!$C$263:$C$508,BK159)</f>
        <v>0</v>
      </c>
      <c r="BM159" s="216">
        <f>SUMIFS(Tab_Dados!$AH$263:$AH$508,Tab_Dados!$C$263:$C$508,BK159)</f>
        <v>0</v>
      </c>
      <c r="BN159" s="209">
        <f>SUMIFS(Tab_Dados!$AX$263:$AX$508,Tab_Dados!$C$263:$C$508,BK159)</f>
        <v>0</v>
      </c>
      <c r="BP159" s="207">
        <v>150</v>
      </c>
      <c r="BQ159" s="208" t="s">
        <v>409</v>
      </c>
      <c r="BR159" s="216">
        <f>SUMIFS(Tab_Dados!$S$263:$S$508,Tab_Dados!$C$263:$C$508,BQ159)</f>
        <v>0</v>
      </c>
      <c r="BS159" s="216">
        <f>SUMIFS(Tab_Dados!$AI$263:$AI$508,Tab_Dados!$C$263:$C$508,BQ159)</f>
        <v>0</v>
      </c>
      <c r="BT159" s="209">
        <f>SUMIFS(Tab_Dados!$AY$263:$AY$508,Tab_Dados!$C$263:$C$508,BQ159)</f>
        <v>0</v>
      </c>
      <c r="BV159" s="207">
        <v>150</v>
      </c>
      <c r="BW159" s="208" t="s">
        <v>415</v>
      </c>
      <c r="BX159" s="216">
        <f>SUMIFS(Tab_Dados!$T$263:$T$508,Tab_Dados!$C$263:$C$508,BW159)</f>
        <v>0</v>
      </c>
      <c r="BY159" s="216">
        <f>SUMIFS(Tab_Dados!$AJ$263:$AJ$508,Tab_Dados!$C$263:$C$508,BW159)</f>
        <v>0</v>
      </c>
      <c r="BZ159" s="209">
        <f>SUMIFS(Tab_Dados!$AZ$263:$AZ$508,Tab_Dados!$C$263:$C$508,BW159)</f>
        <v>0</v>
      </c>
      <c r="CB159" s="207">
        <v>150</v>
      </c>
      <c r="CC159" s="208" t="s">
        <v>22</v>
      </c>
      <c r="CD159" s="208"/>
      <c r="CE159" s="208"/>
      <c r="CF159" s="209"/>
    </row>
    <row r="160" spans="1:84" x14ac:dyDescent="0.2">
      <c r="A160" s="214"/>
      <c r="B160" s="207">
        <v>151</v>
      </c>
      <c r="C160" s="208" t="s">
        <v>420</v>
      </c>
      <c r="D160" s="216">
        <f>SUMIFS(Tab_Dados!$E$263:$E$508,Tab_Dados!$C$263:$C$508,C160)</f>
        <v>0</v>
      </c>
      <c r="E160" s="216">
        <f>SUMIFS(Tab_Dados!$U$263:$U$508,Tab_Dados!$C$263:$C$508,C160)</f>
        <v>0</v>
      </c>
      <c r="F160" s="209">
        <f>SUMIFS(Tab_Dados!$AK$263:$AK$508,Tab_Dados!$C$263:$C$508,C160)</f>
        <v>0</v>
      </c>
      <c r="G160" s="203"/>
      <c r="H160" s="207">
        <v>151</v>
      </c>
      <c r="I160" s="208" t="s">
        <v>358</v>
      </c>
      <c r="J160" s="216">
        <f>SUMIFS(Tab_Dados!$F$263:$F$508,Tab_Dados!$C$263:$C$508,I160)</f>
        <v>0</v>
      </c>
      <c r="K160" s="216">
        <f>SUMIFS(Tab_Dados!$V$263:$V$508,Tab_Dados!$C$263:$C$508,I160)</f>
        <v>0</v>
      </c>
      <c r="L160" s="209">
        <f>SUMIFS(Tab_Dados!$AL$263:$AL$508,Tab_Dados!$C$263:$C$508,I160)</f>
        <v>0</v>
      </c>
      <c r="N160" s="207">
        <v>151</v>
      </c>
      <c r="O160" s="208" t="s">
        <v>407</v>
      </c>
      <c r="P160" s="216">
        <f>SUMIFS(Tab_Dados!$H$263:$H$508,Tab_Dados!$C$263:$C$508,O160)</f>
        <v>0</v>
      </c>
      <c r="Q160" s="216">
        <f>SUMIFS(Tab_Dados!$X$263:$X$508,Tab_Dados!$C$263:$C$508,O160)</f>
        <v>0</v>
      </c>
      <c r="R160" s="209">
        <f>SUMIFS(Tab_Dados!$AN$263:$AN$508,Tab_Dados!$C$263:$C$508,O160)</f>
        <v>0</v>
      </c>
      <c r="T160" s="207">
        <v>151</v>
      </c>
      <c r="U160" s="208" t="s">
        <v>409</v>
      </c>
      <c r="V160" s="216">
        <f>SUMIFS(Tab_Dados!$I$263:$I$508,Tab_Dados!$C$263:$C$508,U160)</f>
        <v>0</v>
      </c>
      <c r="W160" s="216">
        <f>SUMIFS(Tab_Dados!$Y$263:$Y$508,Tab_Dados!$C$263:$C$508,U160)</f>
        <v>0</v>
      </c>
      <c r="X160" s="209">
        <f>SUMIFS(Tab_Dados!$AO$263:$AO$508,Tab_Dados!$C$263:$C$508,U160)</f>
        <v>0</v>
      </c>
      <c r="Z160" s="207">
        <v>151</v>
      </c>
      <c r="AA160" s="208" t="s">
        <v>418</v>
      </c>
      <c r="AB160" s="216">
        <f>SUMIFS(Tab_Dados!$K$263:$K$508,Tab_Dados!$C$263:$C$508,AA160)</f>
        <v>0</v>
      </c>
      <c r="AC160" s="216">
        <f>SUMIFS(Tab_Dados!$AA$263:$AA$508,Tab_Dados!$C$263:$C$508,AA160)</f>
        <v>0</v>
      </c>
      <c r="AD160" s="209">
        <f>SUMIFS(Tab_Dados!$AQ$263:$AQ$508,Tab_Dados!$C$263:$C$508,AA160)</f>
        <v>0</v>
      </c>
      <c r="AF160" s="207">
        <v>151</v>
      </c>
      <c r="AG160" s="208" t="s">
        <v>394</v>
      </c>
      <c r="AH160" s="216">
        <f>SUMIFS(Tab_Dados!$L$263:$L$508,Tab_Dados!$C$263:$C$508,AG160)</f>
        <v>0</v>
      </c>
      <c r="AI160" s="216">
        <f>SUMIFS(Tab_Dados!$AB$263:$AB$508,Tab_Dados!$C$263:$C$508,AG160)</f>
        <v>0</v>
      </c>
      <c r="AJ160" s="209">
        <f>SUMIFS(Tab_Dados!$AR$263:$AR$508,Tab_Dados!$C$263:$C$508,AG160)</f>
        <v>0</v>
      </c>
      <c r="AL160" s="207">
        <v>151</v>
      </c>
      <c r="AM160" s="208" t="s">
        <v>15</v>
      </c>
      <c r="AN160" s="216">
        <f>SUMIFS(Tab_Dados!$M$263:$M$508,Tab_Dados!$C$263:$C$508,AM160)</f>
        <v>0</v>
      </c>
      <c r="AO160" s="216">
        <f>SUMIFS(Tab_Dados!$AC$263:$AC$508,Tab_Dados!$C$263:$C$508,AM160)</f>
        <v>0</v>
      </c>
      <c r="AP160" s="209">
        <f>SUMIFS(Tab_Dados!$AS$263:$AS$508,Tab_Dados!$C$263:$C$508,AM160)</f>
        <v>0</v>
      </c>
      <c r="AR160" s="207">
        <v>151</v>
      </c>
      <c r="AS160" s="208" t="s">
        <v>419</v>
      </c>
      <c r="AT160" s="216">
        <f>SUMIFS(Tab_Dados!$N$263:$N$508,Tab_Dados!$C$263:$C$508,AS160)</f>
        <v>0</v>
      </c>
      <c r="AU160" s="216">
        <f>SUMIFS(Tab_Dados!$AD$263:$AD$508,Tab_Dados!$C$263:$C$508,AS160)</f>
        <v>0</v>
      </c>
      <c r="AV160" s="209">
        <f>SUMIFS(Tab_Dados!$AT$263:$AT$508,Tab_Dados!$C$263:$C$508,AS160)</f>
        <v>0</v>
      </c>
      <c r="AX160" s="207">
        <v>151</v>
      </c>
      <c r="AY160" s="208" t="s">
        <v>419</v>
      </c>
      <c r="AZ160" s="216">
        <f>SUMIFS(Tab_Dados!$O$263:$O$508,Tab_Dados!$C$263:$C$508,AY160)</f>
        <v>0</v>
      </c>
      <c r="BA160" s="216">
        <f>SUMIFS(Tab_Dados!$AE$263:$AE$508,Tab_Dados!$C$263:$C$508,AY160)</f>
        <v>0</v>
      </c>
      <c r="BB160" s="209">
        <f>SUMIFS(Tab_Dados!$AU$263:$AU$508,Tab_Dados!$C$263:$C$508,AY160)</f>
        <v>0</v>
      </c>
      <c r="BD160" s="207">
        <v>151</v>
      </c>
      <c r="BE160" s="208" t="s">
        <v>417</v>
      </c>
      <c r="BF160" s="216">
        <f>SUMIFS(Tab_Dados!$P$263:$P$508,Tab_Dados!$C$263:$C$508,BE160)</f>
        <v>0</v>
      </c>
      <c r="BG160" s="216">
        <f>SUMIFS(Tab_Dados!$AF$263:$AF$508,Tab_Dados!$C$263:$C$508,BE160)</f>
        <v>0</v>
      </c>
      <c r="BH160" s="209">
        <f>SUMIFS(Tab_Dados!$AV$263:$AV$508,Tab_Dados!$C$263:$C$508,BE160)</f>
        <v>0</v>
      </c>
      <c r="BJ160" s="207">
        <v>151</v>
      </c>
      <c r="BK160" s="208" t="s">
        <v>415</v>
      </c>
      <c r="BL160" s="216">
        <f>SUMIFS(Tab_Dados!$R$263:$R$508,Tab_Dados!$C$263:$C$508,BK160)</f>
        <v>0</v>
      </c>
      <c r="BM160" s="216">
        <f>SUMIFS(Tab_Dados!$AH$263:$AH$508,Tab_Dados!$C$263:$C$508,BK160)</f>
        <v>0</v>
      </c>
      <c r="BN160" s="209">
        <f>SUMIFS(Tab_Dados!$AX$263:$AX$508,Tab_Dados!$C$263:$C$508,BK160)</f>
        <v>0</v>
      </c>
      <c r="BP160" s="207">
        <v>151</v>
      </c>
      <c r="BQ160" s="208" t="s">
        <v>410</v>
      </c>
      <c r="BR160" s="216">
        <f>SUMIFS(Tab_Dados!$S$263:$S$508,Tab_Dados!$C$263:$C$508,BQ160)</f>
        <v>0</v>
      </c>
      <c r="BS160" s="216">
        <f>SUMIFS(Tab_Dados!$AI$263:$AI$508,Tab_Dados!$C$263:$C$508,BQ160)</f>
        <v>0</v>
      </c>
      <c r="BT160" s="209">
        <f>SUMIFS(Tab_Dados!$AY$263:$AY$508,Tab_Dados!$C$263:$C$508,BQ160)</f>
        <v>0</v>
      </c>
      <c r="BV160" s="207">
        <v>151</v>
      </c>
      <c r="BW160" s="208" t="s">
        <v>416</v>
      </c>
      <c r="BX160" s="216">
        <f>SUMIFS(Tab_Dados!$T$263:$T$508,Tab_Dados!$C$263:$C$508,BW160)</f>
        <v>0</v>
      </c>
      <c r="BY160" s="216">
        <f>SUMIFS(Tab_Dados!$AJ$263:$AJ$508,Tab_Dados!$C$263:$C$508,BW160)</f>
        <v>0</v>
      </c>
      <c r="BZ160" s="209">
        <f>SUMIFS(Tab_Dados!$AZ$263:$AZ$508,Tab_Dados!$C$263:$C$508,BW160)</f>
        <v>0</v>
      </c>
      <c r="CB160" s="207">
        <v>151</v>
      </c>
      <c r="CC160" s="208" t="s">
        <v>420</v>
      </c>
      <c r="CD160" s="208"/>
      <c r="CE160" s="208"/>
      <c r="CF160" s="209"/>
    </row>
    <row r="161" spans="1:84" x14ac:dyDescent="0.2">
      <c r="A161" s="214"/>
      <c r="B161" s="207">
        <v>152</v>
      </c>
      <c r="C161" s="208" t="s">
        <v>421</v>
      </c>
      <c r="D161" s="216">
        <f>SUMIFS(Tab_Dados!$E$263:$E$508,Tab_Dados!$C$263:$C$508,C161)</f>
        <v>0</v>
      </c>
      <c r="E161" s="216">
        <f>SUMIFS(Tab_Dados!$U$263:$U$508,Tab_Dados!$C$263:$C$508,C161)</f>
        <v>0</v>
      </c>
      <c r="F161" s="209">
        <f>SUMIFS(Tab_Dados!$AK$263:$AK$508,Tab_Dados!$C$263:$C$508,C161)</f>
        <v>0</v>
      </c>
      <c r="G161" s="203"/>
      <c r="H161" s="207">
        <v>152</v>
      </c>
      <c r="I161" s="208" t="s">
        <v>360</v>
      </c>
      <c r="J161" s="216">
        <f>SUMIFS(Tab_Dados!$F$263:$F$508,Tab_Dados!$C$263:$C$508,I161)</f>
        <v>0</v>
      </c>
      <c r="K161" s="216">
        <f>SUMIFS(Tab_Dados!$V$263:$V$508,Tab_Dados!$C$263:$C$508,I161)</f>
        <v>0</v>
      </c>
      <c r="L161" s="209">
        <f>SUMIFS(Tab_Dados!$AL$263:$AL$508,Tab_Dados!$C$263:$C$508,I161)</f>
        <v>0</v>
      </c>
      <c r="N161" s="207">
        <v>152</v>
      </c>
      <c r="O161" s="208" t="s">
        <v>408</v>
      </c>
      <c r="P161" s="216">
        <f>SUMIFS(Tab_Dados!$H$263:$H$508,Tab_Dados!$C$263:$C$508,O161)</f>
        <v>0</v>
      </c>
      <c r="Q161" s="216">
        <f>SUMIFS(Tab_Dados!$X$263:$X$508,Tab_Dados!$C$263:$C$508,O161)</f>
        <v>0</v>
      </c>
      <c r="R161" s="209">
        <f>SUMIFS(Tab_Dados!$AN$263:$AN$508,Tab_Dados!$C$263:$C$508,O161)</f>
        <v>0</v>
      </c>
      <c r="T161" s="207">
        <v>152</v>
      </c>
      <c r="U161" s="208" t="s">
        <v>410</v>
      </c>
      <c r="V161" s="216">
        <f>SUMIFS(Tab_Dados!$I$263:$I$508,Tab_Dados!$C$263:$C$508,U161)</f>
        <v>0</v>
      </c>
      <c r="W161" s="216">
        <f>SUMIFS(Tab_Dados!$Y$263:$Y$508,Tab_Dados!$C$263:$C$508,U161)</f>
        <v>0</v>
      </c>
      <c r="X161" s="209">
        <f>SUMIFS(Tab_Dados!$AO$263:$AO$508,Tab_Dados!$C$263:$C$508,U161)</f>
        <v>0</v>
      </c>
      <c r="Z161" s="207">
        <v>152</v>
      </c>
      <c r="AA161" s="208" t="s">
        <v>419</v>
      </c>
      <c r="AB161" s="216">
        <f>SUMIFS(Tab_Dados!$K$263:$K$508,Tab_Dados!$C$263:$C$508,AA161)</f>
        <v>0</v>
      </c>
      <c r="AC161" s="216">
        <f>SUMIFS(Tab_Dados!$AA$263:$AA$508,Tab_Dados!$C$263:$C$508,AA161)</f>
        <v>0</v>
      </c>
      <c r="AD161" s="209">
        <f>SUMIFS(Tab_Dados!$AQ$263:$AQ$508,Tab_Dados!$C$263:$C$508,AA161)</f>
        <v>0</v>
      </c>
      <c r="AF161" s="207">
        <v>152</v>
      </c>
      <c r="AG161" s="208" t="s">
        <v>395</v>
      </c>
      <c r="AH161" s="216">
        <f>SUMIFS(Tab_Dados!$L$263:$L$508,Tab_Dados!$C$263:$C$508,AG161)</f>
        <v>0</v>
      </c>
      <c r="AI161" s="216">
        <f>SUMIFS(Tab_Dados!$AB$263:$AB$508,Tab_Dados!$C$263:$C$508,AG161)</f>
        <v>0</v>
      </c>
      <c r="AJ161" s="209">
        <f>SUMIFS(Tab_Dados!$AR$263:$AR$508,Tab_Dados!$C$263:$C$508,AG161)</f>
        <v>0</v>
      </c>
      <c r="AL161" s="207">
        <v>152</v>
      </c>
      <c r="AM161" s="208" t="s">
        <v>415</v>
      </c>
      <c r="AN161" s="216">
        <f>SUMIFS(Tab_Dados!$M$263:$M$508,Tab_Dados!$C$263:$C$508,AM161)</f>
        <v>0</v>
      </c>
      <c r="AO161" s="216">
        <f>SUMIFS(Tab_Dados!$AC$263:$AC$508,Tab_Dados!$C$263:$C$508,AM161)</f>
        <v>0</v>
      </c>
      <c r="AP161" s="209">
        <f>SUMIFS(Tab_Dados!$AS$263:$AS$508,Tab_Dados!$C$263:$C$508,AM161)</f>
        <v>0</v>
      </c>
      <c r="AR161" s="207">
        <v>152</v>
      </c>
      <c r="AS161" s="208" t="s">
        <v>22</v>
      </c>
      <c r="AT161" s="216">
        <f>SUMIFS(Tab_Dados!$N$263:$N$508,Tab_Dados!$C$263:$C$508,AS161)</f>
        <v>0</v>
      </c>
      <c r="AU161" s="216">
        <f>SUMIFS(Tab_Dados!$AD$263:$AD$508,Tab_Dados!$C$263:$C$508,AS161)</f>
        <v>0</v>
      </c>
      <c r="AV161" s="209">
        <f>SUMIFS(Tab_Dados!$AT$263:$AT$508,Tab_Dados!$C$263:$C$508,AS161)</f>
        <v>0</v>
      </c>
      <c r="AX161" s="207">
        <v>152</v>
      </c>
      <c r="AY161" s="208" t="s">
        <v>420</v>
      </c>
      <c r="AZ161" s="216">
        <f>SUMIFS(Tab_Dados!$O$263:$O$508,Tab_Dados!$C$263:$C$508,AY161)</f>
        <v>0</v>
      </c>
      <c r="BA161" s="216">
        <f>SUMIFS(Tab_Dados!$AE$263:$AE$508,Tab_Dados!$C$263:$C$508,AY161)</f>
        <v>0</v>
      </c>
      <c r="BB161" s="209">
        <f>SUMIFS(Tab_Dados!$AU$263:$AU$508,Tab_Dados!$C$263:$C$508,AY161)</f>
        <v>0</v>
      </c>
      <c r="BD161" s="207">
        <v>152</v>
      </c>
      <c r="BE161" s="208" t="s">
        <v>418</v>
      </c>
      <c r="BF161" s="216">
        <f>SUMIFS(Tab_Dados!$P$263:$P$508,Tab_Dados!$C$263:$C$508,BE161)</f>
        <v>0</v>
      </c>
      <c r="BG161" s="216">
        <f>SUMIFS(Tab_Dados!$AF$263:$AF$508,Tab_Dados!$C$263:$C$508,BE161)</f>
        <v>0</v>
      </c>
      <c r="BH161" s="209">
        <f>SUMIFS(Tab_Dados!$AV$263:$AV$508,Tab_Dados!$C$263:$C$508,BE161)</f>
        <v>0</v>
      </c>
      <c r="BJ161" s="207">
        <v>152</v>
      </c>
      <c r="BK161" s="208" t="s">
        <v>416</v>
      </c>
      <c r="BL161" s="216">
        <f>SUMIFS(Tab_Dados!$R$263:$R$508,Tab_Dados!$C$263:$C$508,BK161)</f>
        <v>0</v>
      </c>
      <c r="BM161" s="216">
        <f>SUMIFS(Tab_Dados!$AH$263:$AH$508,Tab_Dados!$C$263:$C$508,BK161)</f>
        <v>0</v>
      </c>
      <c r="BN161" s="209">
        <f>SUMIFS(Tab_Dados!$AX$263:$AX$508,Tab_Dados!$C$263:$C$508,BK161)</f>
        <v>0</v>
      </c>
      <c r="BP161" s="207">
        <v>152</v>
      </c>
      <c r="BQ161" s="208" t="s">
        <v>411</v>
      </c>
      <c r="BR161" s="216">
        <f>SUMIFS(Tab_Dados!$S$263:$S$508,Tab_Dados!$C$263:$C$508,BQ161)</f>
        <v>0</v>
      </c>
      <c r="BS161" s="216">
        <f>SUMIFS(Tab_Dados!$AI$263:$AI$508,Tab_Dados!$C$263:$C$508,BQ161)</f>
        <v>0</v>
      </c>
      <c r="BT161" s="209">
        <f>SUMIFS(Tab_Dados!$AY$263:$AY$508,Tab_Dados!$C$263:$C$508,BQ161)</f>
        <v>0</v>
      </c>
      <c r="BV161" s="207">
        <v>152</v>
      </c>
      <c r="BW161" s="208" t="s">
        <v>417</v>
      </c>
      <c r="BX161" s="216">
        <f>SUMIFS(Tab_Dados!$T$263:$T$508,Tab_Dados!$C$263:$C$508,BW161)</f>
        <v>0</v>
      </c>
      <c r="BY161" s="216">
        <f>SUMIFS(Tab_Dados!$AJ$263:$AJ$508,Tab_Dados!$C$263:$C$508,BW161)</f>
        <v>0</v>
      </c>
      <c r="BZ161" s="209">
        <f>SUMIFS(Tab_Dados!$AZ$263:$AZ$508,Tab_Dados!$C$263:$C$508,BW161)</f>
        <v>0</v>
      </c>
      <c r="CB161" s="207">
        <v>152</v>
      </c>
      <c r="CC161" s="208" t="s">
        <v>421</v>
      </c>
      <c r="CD161" s="208"/>
      <c r="CE161" s="208"/>
      <c r="CF161" s="209"/>
    </row>
    <row r="162" spans="1:84" x14ac:dyDescent="0.2">
      <c r="A162" s="214"/>
      <c r="B162" s="207">
        <v>153</v>
      </c>
      <c r="C162" s="208" t="s">
        <v>422</v>
      </c>
      <c r="D162" s="216">
        <f>SUMIFS(Tab_Dados!$E$263:$E$508,Tab_Dados!$C$263:$C$508,C162)</f>
        <v>0</v>
      </c>
      <c r="E162" s="216">
        <f>SUMIFS(Tab_Dados!$U$263:$U$508,Tab_Dados!$C$263:$C$508,C162)</f>
        <v>0</v>
      </c>
      <c r="F162" s="209">
        <f>SUMIFS(Tab_Dados!$AK$263:$AK$508,Tab_Dados!$C$263:$C$508,C162)</f>
        <v>0</v>
      </c>
      <c r="G162" s="203"/>
      <c r="H162" s="207">
        <v>153</v>
      </c>
      <c r="I162" s="208" t="s">
        <v>361</v>
      </c>
      <c r="J162" s="216">
        <f>SUMIFS(Tab_Dados!$F$263:$F$508,Tab_Dados!$C$263:$C$508,I162)</f>
        <v>0</v>
      </c>
      <c r="K162" s="216">
        <f>SUMIFS(Tab_Dados!$V$263:$V$508,Tab_Dados!$C$263:$C$508,I162)</f>
        <v>0</v>
      </c>
      <c r="L162" s="209">
        <f>SUMIFS(Tab_Dados!$AL$263:$AL$508,Tab_Dados!$C$263:$C$508,I162)</f>
        <v>0</v>
      </c>
      <c r="N162" s="207">
        <v>153</v>
      </c>
      <c r="O162" s="208" t="s">
        <v>409</v>
      </c>
      <c r="P162" s="216">
        <f>SUMIFS(Tab_Dados!$H$263:$H$508,Tab_Dados!$C$263:$C$508,O162)</f>
        <v>0</v>
      </c>
      <c r="Q162" s="216">
        <f>SUMIFS(Tab_Dados!$X$263:$X$508,Tab_Dados!$C$263:$C$508,O162)</f>
        <v>0</v>
      </c>
      <c r="R162" s="209">
        <f>SUMIFS(Tab_Dados!$AN$263:$AN$508,Tab_Dados!$C$263:$C$508,O162)</f>
        <v>0</v>
      </c>
      <c r="T162" s="207">
        <v>153</v>
      </c>
      <c r="U162" s="208" t="s">
        <v>411</v>
      </c>
      <c r="V162" s="216">
        <f>SUMIFS(Tab_Dados!$I$263:$I$508,Tab_Dados!$C$263:$C$508,U162)</f>
        <v>0</v>
      </c>
      <c r="W162" s="216">
        <f>SUMIFS(Tab_Dados!$Y$263:$Y$508,Tab_Dados!$C$263:$C$508,U162)</f>
        <v>0</v>
      </c>
      <c r="X162" s="209">
        <f>SUMIFS(Tab_Dados!$AO$263:$AO$508,Tab_Dados!$C$263:$C$508,U162)</f>
        <v>0</v>
      </c>
      <c r="Z162" s="207">
        <v>153</v>
      </c>
      <c r="AA162" s="208" t="s">
        <v>420</v>
      </c>
      <c r="AB162" s="216">
        <f>SUMIFS(Tab_Dados!$K$263:$K$508,Tab_Dados!$C$263:$C$508,AA162)</f>
        <v>0</v>
      </c>
      <c r="AC162" s="216">
        <f>SUMIFS(Tab_Dados!$AA$263:$AA$508,Tab_Dados!$C$263:$C$508,AA162)</f>
        <v>0</v>
      </c>
      <c r="AD162" s="209">
        <f>SUMIFS(Tab_Dados!$AQ$263:$AQ$508,Tab_Dados!$C$263:$C$508,AA162)</f>
        <v>0</v>
      </c>
      <c r="AF162" s="207">
        <v>153</v>
      </c>
      <c r="AG162" s="208" t="s">
        <v>396</v>
      </c>
      <c r="AH162" s="216">
        <f>SUMIFS(Tab_Dados!$L$263:$L$508,Tab_Dados!$C$263:$C$508,AG162)</f>
        <v>0</v>
      </c>
      <c r="AI162" s="216">
        <f>SUMIFS(Tab_Dados!$AB$263:$AB$508,Tab_Dados!$C$263:$C$508,AG162)</f>
        <v>0</v>
      </c>
      <c r="AJ162" s="209">
        <f>SUMIFS(Tab_Dados!$AR$263:$AR$508,Tab_Dados!$C$263:$C$508,AG162)</f>
        <v>0</v>
      </c>
      <c r="AL162" s="207">
        <v>153</v>
      </c>
      <c r="AM162" s="208" t="s">
        <v>416</v>
      </c>
      <c r="AN162" s="216">
        <f>SUMIFS(Tab_Dados!$M$263:$M$508,Tab_Dados!$C$263:$C$508,AM162)</f>
        <v>0</v>
      </c>
      <c r="AO162" s="216">
        <f>SUMIFS(Tab_Dados!$AC$263:$AC$508,Tab_Dados!$C$263:$C$508,AM162)</f>
        <v>0</v>
      </c>
      <c r="AP162" s="209">
        <f>SUMIFS(Tab_Dados!$AS$263:$AS$508,Tab_Dados!$C$263:$C$508,AM162)</f>
        <v>0</v>
      </c>
      <c r="AR162" s="207">
        <v>153</v>
      </c>
      <c r="AS162" s="208" t="s">
        <v>420</v>
      </c>
      <c r="AT162" s="216">
        <f>SUMIFS(Tab_Dados!$N$263:$N$508,Tab_Dados!$C$263:$C$508,AS162)</f>
        <v>0</v>
      </c>
      <c r="AU162" s="216">
        <f>SUMIFS(Tab_Dados!$AD$263:$AD$508,Tab_Dados!$C$263:$C$508,AS162)</f>
        <v>0</v>
      </c>
      <c r="AV162" s="209">
        <f>SUMIFS(Tab_Dados!$AT$263:$AT$508,Tab_Dados!$C$263:$C$508,AS162)</f>
        <v>0</v>
      </c>
      <c r="AX162" s="207">
        <v>153</v>
      </c>
      <c r="AY162" s="208" t="s">
        <v>421</v>
      </c>
      <c r="AZ162" s="216">
        <f>SUMIFS(Tab_Dados!$O$263:$O$508,Tab_Dados!$C$263:$C$508,AY162)</f>
        <v>0</v>
      </c>
      <c r="BA162" s="216">
        <f>SUMIFS(Tab_Dados!$AE$263:$AE$508,Tab_Dados!$C$263:$C$508,AY162)</f>
        <v>0</v>
      </c>
      <c r="BB162" s="209">
        <f>SUMIFS(Tab_Dados!$AU$263:$AU$508,Tab_Dados!$C$263:$C$508,AY162)</f>
        <v>0</v>
      </c>
      <c r="BD162" s="207">
        <v>153</v>
      </c>
      <c r="BE162" s="208" t="s">
        <v>419</v>
      </c>
      <c r="BF162" s="216">
        <f>SUMIFS(Tab_Dados!$P$263:$P$508,Tab_Dados!$C$263:$C$508,BE162)</f>
        <v>0</v>
      </c>
      <c r="BG162" s="216">
        <f>SUMIFS(Tab_Dados!$AF$263:$AF$508,Tab_Dados!$C$263:$C$508,BE162)</f>
        <v>0</v>
      </c>
      <c r="BH162" s="209">
        <f>SUMIFS(Tab_Dados!$AV$263:$AV$508,Tab_Dados!$C$263:$C$508,BE162)</f>
        <v>0</v>
      </c>
      <c r="BJ162" s="207">
        <v>153</v>
      </c>
      <c r="BK162" s="208" t="s">
        <v>417</v>
      </c>
      <c r="BL162" s="216">
        <f>SUMIFS(Tab_Dados!$R$263:$R$508,Tab_Dados!$C$263:$C$508,BK162)</f>
        <v>0</v>
      </c>
      <c r="BM162" s="216">
        <f>SUMIFS(Tab_Dados!$AH$263:$AH$508,Tab_Dados!$C$263:$C$508,BK162)</f>
        <v>0</v>
      </c>
      <c r="BN162" s="209">
        <f>SUMIFS(Tab_Dados!$AX$263:$AX$508,Tab_Dados!$C$263:$C$508,BK162)</f>
        <v>0</v>
      </c>
      <c r="BP162" s="207">
        <v>153</v>
      </c>
      <c r="BQ162" s="208" t="s">
        <v>412</v>
      </c>
      <c r="BR162" s="216">
        <f>SUMIFS(Tab_Dados!$S$263:$S$508,Tab_Dados!$C$263:$C$508,BQ162)</f>
        <v>0</v>
      </c>
      <c r="BS162" s="216">
        <f>SUMIFS(Tab_Dados!$AI$263:$AI$508,Tab_Dados!$C$263:$C$508,BQ162)</f>
        <v>0</v>
      </c>
      <c r="BT162" s="209">
        <f>SUMIFS(Tab_Dados!$AY$263:$AY$508,Tab_Dados!$C$263:$C$508,BQ162)</f>
        <v>0</v>
      </c>
      <c r="BV162" s="207">
        <v>153</v>
      </c>
      <c r="BW162" s="208" t="s">
        <v>418</v>
      </c>
      <c r="BX162" s="216">
        <f>SUMIFS(Tab_Dados!$T$263:$T$508,Tab_Dados!$C$263:$C$508,BW162)</f>
        <v>0</v>
      </c>
      <c r="BY162" s="216">
        <f>SUMIFS(Tab_Dados!$AJ$263:$AJ$508,Tab_Dados!$C$263:$C$508,BW162)</f>
        <v>0</v>
      </c>
      <c r="BZ162" s="209">
        <f>SUMIFS(Tab_Dados!$AZ$263:$AZ$508,Tab_Dados!$C$263:$C$508,BW162)</f>
        <v>0</v>
      </c>
      <c r="CB162" s="207">
        <v>153</v>
      </c>
      <c r="CC162" s="208" t="s">
        <v>422</v>
      </c>
      <c r="CD162" s="208"/>
      <c r="CE162" s="208"/>
      <c r="CF162" s="209"/>
    </row>
    <row r="163" spans="1:84" x14ac:dyDescent="0.2">
      <c r="A163" s="214"/>
      <c r="B163" s="207">
        <v>154</v>
      </c>
      <c r="C163" s="208" t="s">
        <v>423</v>
      </c>
      <c r="D163" s="216">
        <f>SUMIFS(Tab_Dados!$E$263:$E$508,Tab_Dados!$C$263:$C$508,C163)</f>
        <v>0</v>
      </c>
      <c r="E163" s="216">
        <f>SUMIFS(Tab_Dados!$U$263:$U$508,Tab_Dados!$C$263:$C$508,C163)</f>
        <v>0</v>
      </c>
      <c r="F163" s="209">
        <f>SUMIFS(Tab_Dados!$AK$263:$AK$508,Tab_Dados!$C$263:$C$508,C163)</f>
        <v>0</v>
      </c>
      <c r="G163" s="203"/>
      <c r="H163" s="207">
        <v>154</v>
      </c>
      <c r="I163" s="208" t="s">
        <v>362</v>
      </c>
      <c r="J163" s="216">
        <f>SUMIFS(Tab_Dados!$F$263:$F$508,Tab_Dados!$C$263:$C$508,I163)</f>
        <v>0</v>
      </c>
      <c r="K163" s="216">
        <f>SUMIFS(Tab_Dados!$V$263:$V$508,Tab_Dados!$C$263:$C$508,I163)</f>
        <v>0</v>
      </c>
      <c r="L163" s="209">
        <f>SUMIFS(Tab_Dados!$AL$263:$AL$508,Tab_Dados!$C$263:$C$508,I163)</f>
        <v>0</v>
      </c>
      <c r="N163" s="207">
        <v>154</v>
      </c>
      <c r="O163" s="208" t="s">
        <v>410</v>
      </c>
      <c r="P163" s="216">
        <f>SUMIFS(Tab_Dados!$H$263:$H$508,Tab_Dados!$C$263:$C$508,O163)</f>
        <v>0</v>
      </c>
      <c r="Q163" s="216">
        <f>SUMIFS(Tab_Dados!$X$263:$X$508,Tab_Dados!$C$263:$C$508,O163)</f>
        <v>0</v>
      </c>
      <c r="R163" s="209">
        <f>SUMIFS(Tab_Dados!$AN$263:$AN$508,Tab_Dados!$C$263:$C$508,O163)</f>
        <v>0</v>
      </c>
      <c r="T163" s="207">
        <v>154</v>
      </c>
      <c r="U163" s="208" t="s">
        <v>412</v>
      </c>
      <c r="V163" s="216">
        <f>SUMIFS(Tab_Dados!$I$263:$I$508,Tab_Dados!$C$263:$C$508,U163)</f>
        <v>0</v>
      </c>
      <c r="W163" s="216">
        <f>SUMIFS(Tab_Dados!$Y$263:$Y$508,Tab_Dados!$C$263:$C$508,U163)</f>
        <v>0</v>
      </c>
      <c r="X163" s="209">
        <f>SUMIFS(Tab_Dados!$AO$263:$AO$508,Tab_Dados!$C$263:$C$508,U163)</f>
        <v>0</v>
      </c>
      <c r="Z163" s="207">
        <v>154</v>
      </c>
      <c r="AA163" s="208" t="s">
        <v>421</v>
      </c>
      <c r="AB163" s="216">
        <f>SUMIFS(Tab_Dados!$K$263:$K$508,Tab_Dados!$C$263:$C$508,AA163)</f>
        <v>0</v>
      </c>
      <c r="AC163" s="216">
        <f>SUMIFS(Tab_Dados!$AA$263:$AA$508,Tab_Dados!$C$263:$C$508,AA163)</f>
        <v>0</v>
      </c>
      <c r="AD163" s="209">
        <f>SUMIFS(Tab_Dados!$AQ$263:$AQ$508,Tab_Dados!$C$263:$C$508,AA163)</f>
        <v>0</v>
      </c>
      <c r="AF163" s="207">
        <v>154</v>
      </c>
      <c r="AG163" s="208" t="s">
        <v>399</v>
      </c>
      <c r="AH163" s="216">
        <f>SUMIFS(Tab_Dados!$L$263:$L$508,Tab_Dados!$C$263:$C$508,AG163)</f>
        <v>0</v>
      </c>
      <c r="AI163" s="216">
        <f>SUMIFS(Tab_Dados!$AB$263:$AB$508,Tab_Dados!$C$263:$C$508,AG163)</f>
        <v>0</v>
      </c>
      <c r="AJ163" s="209">
        <f>SUMIFS(Tab_Dados!$AR$263:$AR$508,Tab_Dados!$C$263:$C$508,AG163)</f>
        <v>0</v>
      </c>
      <c r="AL163" s="207">
        <v>154</v>
      </c>
      <c r="AM163" s="208" t="s">
        <v>417</v>
      </c>
      <c r="AN163" s="216">
        <f>SUMIFS(Tab_Dados!$M$263:$M$508,Tab_Dados!$C$263:$C$508,AM163)</f>
        <v>0</v>
      </c>
      <c r="AO163" s="216">
        <f>SUMIFS(Tab_Dados!$AC$263:$AC$508,Tab_Dados!$C$263:$C$508,AM163)</f>
        <v>0</v>
      </c>
      <c r="AP163" s="209">
        <f>SUMIFS(Tab_Dados!$AS$263:$AS$508,Tab_Dados!$C$263:$C$508,AM163)</f>
        <v>0</v>
      </c>
      <c r="AR163" s="207">
        <v>154</v>
      </c>
      <c r="AS163" s="208" t="s">
        <v>421</v>
      </c>
      <c r="AT163" s="216">
        <f>SUMIFS(Tab_Dados!$N$263:$N$508,Tab_Dados!$C$263:$C$508,AS163)</f>
        <v>0</v>
      </c>
      <c r="AU163" s="216">
        <f>SUMIFS(Tab_Dados!$AD$263:$AD$508,Tab_Dados!$C$263:$C$508,AS163)</f>
        <v>0</v>
      </c>
      <c r="AV163" s="209">
        <f>SUMIFS(Tab_Dados!$AT$263:$AT$508,Tab_Dados!$C$263:$C$508,AS163)</f>
        <v>0</v>
      </c>
      <c r="AX163" s="207">
        <v>154</v>
      </c>
      <c r="AY163" s="208" t="s">
        <v>422</v>
      </c>
      <c r="AZ163" s="216">
        <f>SUMIFS(Tab_Dados!$O$263:$O$508,Tab_Dados!$C$263:$C$508,AY163)</f>
        <v>0</v>
      </c>
      <c r="BA163" s="216">
        <f>SUMIFS(Tab_Dados!$AE$263:$AE$508,Tab_Dados!$C$263:$C$508,AY163)</f>
        <v>0</v>
      </c>
      <c r="BB163" s="209">
        <f>SUMIFS(Tab_Dados!$AU$263:$AU$508,Tab_Dados!$C$263:$C$508,AY163)</f>
        <v>0</v>
      </c>
      <c r="BD163" s="207">
        <v>154</v>
      </c>
      <c r="BE163" s="208" t="s">
        <v>420</v>
      </c>
      <c r="BF163" s="216">
        <f>SUMIFS(Tab_Dados!$P$263:$P$508,Tab_Dados!$C$263:$C$508,BE163)</f>
        <v>0</v>
      </c>
      <c r="BG163" s="216">
        <f>SUMIFS(Tab_Dados!$AF$263:$AF$508,Tab_Dados!$C$263:$C$508,BE163)</f>
        <v>0</v>
      </c>
      <c r="BH163" s="209">
        <f>SUMIFS(Tab_Dados!$AV$263:$AV$508,Tab_Dados!$C$263:$C$508,BE163)</f>
        <v>0</v>
      </c>
      <c r="BJ163" s="207">
        <v>154</v>
      </c>
      <c r="BK163" s="208" t="s">
        <v>418</v>
      </c>
      <c r="BL163" s="216">
        <f>SUMIFS(Tab_Dados!$R$263:$R$508,Tab_Dados!$C$263:$C$508,BK163)</f>
        <v>0</v>
      </c>
      <c r="BM163" s="216">
        <f>SUMIFS(Tab_Dados!$AH$263:$AH$508,Tab_Dados!$C$263:$C$508,BK163)</f>
        <v>0</v>
      </c>
      <c r="BN163" s="209">
        <f>SUMIFS(Tab_Dados!$AX$263:$AX$508,Tab_Dados!$C$263:$C$508,BK163)</f>
        <v>0</v>
      </c>
      <c r="BP163" s="207">
        <v>154</v>
      </c>
      <c r="BQ163" s="208" t="s">
        <v>413</v>
      </c>
      <c r="BR163" s="216">
        <f>SUMIFS(Tab_Dados!$S$263:$S$508,Tab_Dados!$C$263:$C$508,BQ163)</f>
        <v>0</v>
      </c>
      <c r="BS163" s="216">
        <f>SUMIFS(Tab_Dados!$AI$263:$AI$508,Tab_Dados!$C$263:$C$508,BQ163)</f>
        <v>0</v>
      </c>
      <c r="BT163" s="209">
        <f>SUMIFS(Tab_Dados!$AY$263:$AY$508,Tab_Dados!$C$263:$C$508,BQ163)</f>
        <v>0</v>
      </c>
      <c r="BV163" s="207">
        <v>154</v>
      </c>
      <c r="BW163" s="208" t="s">
        <v>419</v>
      </c>
      <c r="BX163" s="216">
        <f>SUMIFS(Tab_Dados!$T$263:$T$508,Tab_Dados!$C$263:$C$508,BW163)</f>
        <v>0</v>
      </c>
      <c r="BY163" s="216">
        <f>SUMIFS(Tab_Dados!$AJ$263:$AJ$508,Tab_Dados!$C$263:$C$508,BW163)</f>
        <v>0</v>
      </c>
      <c r="BZ163" s="209">
        <f>SUMIFS(Tab_Dados!$AZ$263:$AZ$508,Tab_Dados!$C$263:$C$508,BW163)</f>
        <v>0</v>
      </c>
      <c r="CB163" s="207">
        <v>154</v>
      </c>
      <c r="CC163" s="208" t="s">
        <v>423</v>
      </c>
      <c r="CD163" s="208"/>
      <c r="CE163" s="208"/>
      <c r="CF163" s="209"/>
    </row>
    <row r="164" spans="1:84" x14ac:dyDescent="0.2">
      <c r="A164" s="214"/>
      <c r="B164" s="207">
        <v>155</v>
      </c>
      <c r="C164" s="208" t="s">
        <v>424</v>
      </c>
      <c r="D164" s="216">
        <f>SUMIFS(Tab_Dados!$E$263:$E$508,Tab_Dados!$C$263:$C$508,C164)</f>
        <v>0</v>
      </c>
      <c r="E164" s="216">
        <f>SUMIFS(Tab_Dados!$U$263:$U$508,Tab_Dados!$C$263:$C$508,C164)</f>
        <v>0</v>
      </c>
      <c r="F164" s="209">
        <f>SUMIFS(Tab_Dados!$AK$263:$AK$508,Tab_Dados!$C$263:$C$508,C164)</f>
        <v>0</v>
      </c>
      <c r="G164" s="203"/>
      <c r="H164" s="207">
        <v>155</v>
      </c>
      <c r="I164" s="208" t="s">
        <v>363</v>
      </c>
      <c r="J164" s="216">
        <f>SUMIFS(Tab_Dados!$F$263:$F$508,Tab_Dados!$C$263:$C$508,I164)</f>
        <v>0</v>
      </c>
      <c r="K164" s="216">
        <f>SUMIFS(Tab_Dados!$V$263:$V$508,Tab_Dados!$C$263:$C$508,I164)</f>
        <v>0</v>
      </c>
      <c r="L164" s="209">
        <f>SUMIFS(Tab_Dados!$AL$263:$AL$508,Tab_Dados!$C$263:$C$508,I164)</f>
        <v>0</v>
      </c>
      <c r="N164" s="207">
        <v>155</v>
      </c>
      <c r="O164" s="208" t="s">
        <v>411</v>
      </c>
      <c r="P164" s="216">
        <f>SUMIFS(Tab_Dados!$H$263:$H$508,Tab_Dados!$C$263:$C$508,O164)</f>
        <v>0</v>
      </c>
      <c r="Q164" s="216">
        <f>SUMIFS(Tab_Dados!$X$263:$X$508,Tab_Dados!$C$263:$C$508,O164)</f>
        <v>0</v>
      </c>
      <c r="R164" s="209">
        <f>SUMIFS(Tab_Dados!$AN$263:$AN$508,Tab_Dados!$C$263:$C$508,O164)</f>
        <v>0</v>
      </c>
      <c r="T164" s="207">
        <v>155</v>
      </c>
      <c r="U164" s="208" t="s">
        <v>413</v>
      </c>
      <c r="V164" s="216">
        <f>SUMIFS(Tab_Dados!$I$263:$I$508,Tab_Dados!$C$263:$C$508,U164)</f>
        <v>0</v>
      </c>
      <c r="W164" s="216">
        <f>SUMIFS(Tab_Dados!$Y$263:$Y$508,Tab_Dados!$C$263:$C$508,U164)</f>
        <v>0</v>
      </c>
      <c r="X164" s="209">
        <f>SUMIFS(Tab_Dados!$AO$263:$AO$508,Tab_Dados!$C$263:$C$508,U164)</f>
        <v>0</v>
      </c>
      <c r="Z164" s="207">
        <v>155</v>
      </c>
      <c r="AA164" s="208" t="s">
        <v>422</v>
      </c>
      <c r="AB164" s="216">
        <f>SUMIFS(Tab_Dados!$K$263:$K$508,Tab_Dados!$C$263:$C$508,AA164)</f>
        <v>0</v>
      </c>
      <c r="AC164" s="216">
        <f>SUMIFS(Tab_Dados!$AA$263:$AA$508,Tab_Dados!$C$263:$C$508,AA164)</f>
        <v>0</v>
      </c>
      <c r="AD164" s="209">
        <f>SUMIFS(Tab_Dados!$AQ$263:$AQ$508,Tab_Dados!$C$263:$C$508,AA164)</f>
        <v>0</v>
      </c>
      <c r="AF164" s="207">
        <v>155</v>
      </c>
      <c r="AG164" s="208" t="s">
        <v>400</v>
      </c>
      <c r="AH164" s="216">
        <f>SUMIFS(Tab_Dados!$L$263:$L$508,Tab_Dados!$C$263:$C$508,AG164)</f>
        <v>0</v>
      </c>
      <c r="AI164" s="216">
        <f>SUMIFS(Tab_Dados!$AB$263:$AB$508,Tab_Dados!$C$263:$C$508,AG164)</f>
        <v>0</v>
      </c>
      <c r="AJ164" s="209">
        <f>SUMIFS(Tab_Dados!$AR$263:$AR$508,Tab_Dados!$C$263:$C$508,AG164)</f>
        <v>0</v>
      </c>
      <c r="AL164" s="207">
        <v>155</v>
      </c>
      <c r="AM164" s="208" t="s">
        <v>418</v>
      </c>
      <c r="AN164" s="216">
        <f>SUMIFS(Tab_Dados!$M$263:$M$508,Tab_Dados!$C$263:$C$508,AM164)</f>
        <v>0</v>
      </c>
      <c r="AO164" s="216">
        <f>SUMIFS(Tab_Dados!$AC$263:$AC$508,Tab_Dados!$C$263:$C$508,AM164)</f>
        <v>0</v>
      </c>
      <c r="AP164" s="209">
        <f>SUMIFS(Tab_Dados!$AS$263:$AS$508,Tab_Dados!$C$263:$C$508,AM164)</f>
        <v>0</v>
      </c>
      <c r="AR164" s="207">
        <v>155</v>
      </c>
      <c r="AS164" s="208" t="s">
        <v>422</v>
      </c>
      <c r="AT164" s="216">
        <f>SUMIFS(Tab_Dados!$N$263:$N$508,Tab_Dados!$C$263:$C$508,AS164)</f>
        <v>0</v>
      </c>
      <c r="AU164" s="216">
        <f>SUMIFS(Tab_Dados!$AD$263:$AD$508,Tab_Dados!$C$263:$C$508,AS164)</f>
        <v>0</v>
      </c>
      <c r="AV164" s="209">
        <f>SUMIFS(Tab_Dados!$AT$263:$AT$508,Tab_Dados!$C$263:$C$508,AS164)</f>
        <v>0</v>
      </c>
      <c r="AX164" s="207">
        <v>155</v>
      </c>
      <c r="AY164" s="208" t="s">
        <v>423</v>
      </c>
      <c r="AZ164" s="216">
        <f>SUMIFS(Tab_Dados!$O$263:$O$508,Tab_Dados!$C$263:$C$508,AY164)</f>
        <v>0</v>
      </c>
      <c r="BA164" s="216">
        <f>SUMIFS(Tab_Dados!$AE$263:$AE$508,Tab_Dados!$C$263:$C$508,AY164)</f>
        <v>0</v>
      </c>
      <c r="BB164" s="209">
        <f>SUMIFS(Tab_Dados!$AU$263:$AU$508,Tab_Dados!$C$263:$C$508,AY164)</f>
        <v>0</v>
      </c>
      <c r="BD164" s="207">
        <v>155</v>
      </c>
      <c r="BE164" s="208" t="s">
        <v>421</v>
      </c>
      <c r="BF164" s="216">
        <f>SUMIFS(Tab_Dados!$P$263:$P$508,Tab_Dados!$C$263:$C$508,BE164)</f>
        <v>0</v>
      </c>
      <c r="BG164" s="216">
        <f>SUMIFS(Tab_Dados!$AF$263:$AF$508,Tab_Dados!$C$263:$C$508,BE164)</f>
        <v>0</v>
      </c>
      <c r="BH164" s="209">
        <f>SUMIFS(Tab_Dados!$AV$263:$AV$508,Tab_Dados!$C$263:$C$508,BE164)</f>
        <v>0</v>
      </c>
      <c r="BJ164" s="207">
        <v>155</v>
      </c>
      <c r="BK164" s="208" t="s">
        <v>419</v>
      </c>
      <c r="BL164" s="216">
        <f>SUMIFS(Tab_Dados!$R$263:$R$508,Tab_Dados!$C$263:$C$508,BK164)</f>
        <v>0</v>
      </c>
      <c r="BM164" s="216">
        <f>SUMIFS(Tab_Dados!$AH$263:$AH$508,Tab_Dados!$C$263:$C$508,BK164)</f>
        <v>0</v>
      </c>
      <c r="BN164" s="209">
        <f>SUMIFS(Tab_Dados!$AX$263:$AX$508,Tab_Dados!$C$263:$C$508,BK164)</f>
        <v>0</v>
      </c>
      <c r="BP164" s="207">
        <v>155</v>
      </c>
      <c r="BQ164" s="208" t="s">
        <v>414</v>
      </c>
      <c r="BR164" s="216">
        <f>SUMIFS(Tab_Dados!$S$263:$S$508,Tab_Dados!$C$263:$C$508,BQ164)</f>
        <v>0</v>
      </c>
      <c r="BS164" s="216">
        <f>SUMIFS(Tab_Dados!$AI$263:$AI$508,Tab_Dados!$C$263:$C$508,BQ164)</f>
        <v>0</v>
      </c>
      <c r="BT164" s="209">
        <f>SUMIFS(Tab_Dados!$AY$263:$AY$508,Tab_Dados!$C$263:$C$508,BQ164)</f>
        <v>0</v>
      </c>
      <c r="BV164" s="207">
        <v>155</v>
      </c>
      <c r="BW164" s="208" t="s">
        <v>22</v>
      </c>
      <c r="BX164" s="216">
        <f>SUMIFS(Tab_Dados!$T$263:$T$508,Tab_Dados!$C$263:$C$508,BW164)</f>
        <v>0</v>
      </c>
      <c r="BY164" s="216">
        <f>SUMIFS(Tab_Dados!$AJ$263:$AJ$508,Tab_Dados!$C$263:$C$508,BW164)</f>
        <v>0</v>
      </c>
      <c r="BZ164" s="209">
        <f>SUMIFS(Tab_Dados!$AZ$263:$AZ$508,Tab_Dados!$C$263:$C$508,BW164)</f>
        <v>0</v>
      </c>
      <c r="CB164" s="207">
        <v>155</v>
      </c>
      <c r="CC164" s="208" t="s">
        <v>424</v>
      </c>
      <c r="CD164" s="208"/>
      <c r="CE164" s="208"/>
      <c r="CF164" s="209"/>
    </row>
    <row r="165" spans="1:84" x14ac:dyDescent="0.2">
      <c r="A165" s="214"/>
      <c r="B165" s="207">
        <v>156</v>
      </c>
      <c r="C165" s="208" t="s">
        <v>425</v>
      </c>
      <c r="D165" s="216">
        <f>SUMIFS(Tab_Dados!$E$263:$E$508,Tab_Dados!$C$263:$C$508,C165)</f>
        <v>0</v>
      </c>
      <c r="E165" s="216">
        <f>SUMIFS(Tab_Dados!$U$263:$U$508,Tab_Dados!$C$263:$C$508,C165)</f>
        <v>0</v>
      </c>
      <c r="F165" s="209">
        <f>SUMIFS(Tab_Dados!$AK$263:$AK$508,Tab_Dados!$C$263:$C$508,C165)</f>
        <v>0</v>
      </c>
      <c r="G165" s="203"/>
      <c r="H165" s="207">
        <v>156</v>
      </c>
      <c r="I165" s="208" t="s">
        <v>368</v>
      </c>
      <c r="J165" s="216">
        <f>SUMIFS(Tab_Dados!$F$263:$F$508,Tab_Dados!$C$263:$C$508,I165)</f>
        <v>0</v>
      </c>
      <c r="K165" s="216">
        <f>SUMIFS(Tab_Dados!$V$263:$V$508,Tab_Dados!$C$263:$C$508,I165)</f>
        <v>0</v>
      </c>
      <c r="L165" s="209">
        <f>SUMIFS(Tab_Dados!$AL$263:$AL$508,Tab_Dados!$C$263:$C$508,I165)</f>
        <v>0</v>
      </c>
      <c r="N165" s="207">
        <v>156</v>
      </c>
      <c r="O165" s="208" t="s">
        <v>412</v>
      </c>
      <c r="P165" s="216">
        <f>SUMIFS(Tab_Dados!$H$263:$H$508,Tab_Dados!$C$263:$C$508,O165)</f>
        <v>0</v>
      </c>
      <c r="Q165" s="216">
        <f>SUMIFS(Tab_Dados!$X$263:$X$508,Tab_Dados!$C$263:$C$508,O165)</f>
        <v>0</v>
      </c>
      <c r="R165" s="209">
        <f>SUMIFS(Tab_Dados!$AN$263:$AN$508,Tab_Dados!$C$263:$C$508,O165)</f>
        <v>0</v>
      </c>
      <c r="T165" s="207">
        <v>156</v>
      </c>
      <c r="U165" s="208" t="s">
        <v>414</v>
      </c>
      <c r="V165" s="216">
        <f>SUMIFS(Tab_Dados!$I$263:$I$508,Tab_Dados!$C$263:$C$508,U165)</f>
        <v>0</v>
      </c>
      <c r="W165" s="216">
        <f>SUMIFS(Tab_Dados!$Y$263:$Y$508,Tab_Dados!$C$263:$C$508,U165)</f>
        <v>0</v>
      </c>
      <c r="X165" s="209">
        <f>SUMIFS(Tab_Dados!$AO$263:$AO$508,Tab_Dados!$C$263:$C$508,U165)</f>
        <v>0</v>
      </c>
      <c r="Z165" s="207">
        <v>156</v>
      </c>
      <c r="AA165" s="208" t="s">
        <v>423</v>
      </c>
      <c r="AB165" s="216">
        <f>SUMIFS(Tab_Dados!$K$263:$K$508,Tab_Dados!$C$263:$C$508,AA165)</f>
        <v>0</v>
      </c>
      <c r="AC165" s="216">
        <f>SUMIFS(Tab_Dados!$AA$263:$AA$508,Tab_Dados!$C$263:$C$508,AA165)</f>
        <v>0</v>
      </c>
      <c r="AD165" s="209">
        <f>SUMIFS(Tab_Dados!$AQ$263:$AQ$508,Tab_Dados!$C$263:$C$508,AA165)</f>
        <v>0</v>
      </c>
      <c r="AF165" s="207">
        <v>156</v>
      </c>
      <c r="AG165" s="208" t="s">
        <v>21</v>
      </c>
      <c r="AH165" s="216">
        <f>SUMIFS(Tab_Dados!$L$263:$L$508,Tab_Dados!$C$263:$C$508,AG165)</f>
        <v>0</v>
      </c>
      <c r="AI165" s="216">
        <f>SUMIFS(Tab_Dados!$AB$263:$AB$508,Tab_Dados!$C$263:$C$508,AG165)</f>
        <v>0</v>
      </c>
      <c r="AJ165" s="209">
        <f>SUMIFS(Tab_Dados!$AR$263:$AR$508,Tab_Dados!$C$263:$C$508,AG165)</f>
        <v>0</v>
      </c>
      <c r="AL165" s="207">
        <v>156</v>
      </c>
      <c r="AM165" s="208" t="s">
        <v>419</v>
      </c>
      <c r="AN165" s="216">
        <f>SUMIFS(Tab_Dados!$M$263:$M$508,Tab_Dados!$C$263:$C$508,AM165)</f>
        <v>0</v>
      </c>
      <c r="AO165" s="216">
        <f>SUMIFS(Tab_Dados!$AC$263:$AC$508,Tab_Dados!$C$263:$C$508,AM165)</f>
        <v>0</v>
      </c>
      <c r="AP165" s="209">
        <f>SUMIFS(Tab_Dados!$AS$263:$AS$508,Tab_Dados!$C$263:$C$508,AM165)</f>
        <v>0</v>
      </c>
      <c r="AR165" s="207">
        <v>156</v>
      </c>
      <c r="AS165" s="208" t="s">
        <v>424</v>
      </c>
      <c r="AT165" s="216">
        <f>SUMIFS(Tab_Dados!$N$263:$N$508,Tab_Dados!$C$263:$C$508,AS165)</f>
        <v>0</v>
      </c>
      <c r="AU165" s="216">
        <f>SUMIFS(Tab_Dados!$AD$263:$AD$508,Tab_Dados!$C$263:$C$508,AS165)</f>
        <v>0</v>
      </c>
      <c r="AV165" s="209">
        <f>SUMIFS(Tab_Dados!$AT$263:$AT$508,Tab_Dados!$C$263:$C$508,AS165)</f>
        <v>0</v>
      </c>
      <c r="AX165" s="207">
        <v>156</v>
      </c>
      <c r="AY165" s="208" t="s">
        <v>424</v>
      </c>
      <c r="AZ165" s="216">
        <f>SUMIFS(Tab_Dados!$O$263:$O$508,Tab_Dados!$C$263:$C$508,AY165)</f>
        <v>0</v>
      </c>
      <c r="BA165" s="216">
        <f>SUMIFS(Tab_Dados!$AE$263:$AE$508,Tab_Dados!$C$263:$C$508,AY165)</f>
        <v>0</v>
      </c>
      <c r="BB165" s="209">
        <f>SUMIFS(Tab_Dados!$AU$263:$AU$508,Tab_Dados!$C$263:$C$508,AY165)</f>
        <v>0</v>
      </c>
      <c r="BD165" s="207">
        <v>156</v>
      </c>
      <c r="BE165" s="208" t="s">
        <v>422</v>
      </c>
      <c r="BF165" s="216">
        <f>SUMIFS(Tab_Dados!$P$263:$P$508,Tab_Dados!$C$263:$C$508,BE165)</f>
        <v>0</v>
      </c>
      <c r="BG165" s="216">
        <f>SUMIFS(Tab_Dados!$AF$263:$AF$508,Tab_Dados!$C$263:$C$508,BE165)</f>
        <v>0</v>
      </c>
      <c r="BH165" s="209">
        <f>SUMIFS(Tab_Dados!$AV$263:$AV$508,Tab_Dados!$C$263:$C$508,BE165)</f>
        <v>0</v>
      </c>
      <c r="BJ165" s="207">
        <v>156</v>
      </c>
      <c r="BK165" s="208" t="s">
        <v>420</v>
      </c>
      <c r="BL165" s="216">
        <f>SUMIFS(Tab_Dados!$R$263:$R$508,Tab_Dados!$C$263:$C$508,BK165)</f>
        <v>0</v>
      </c>
      <c r="BM165" s="216">
        <f>SUMIFS(Tab_Dados!$AH$263:$AH$508,Tab_Dados!$C$263:$C$508,BK165)</f>
        <v>0</v>
      </c>
      <c r="BN165" s="209">
        <f>SUMIFS(Tab_Dados!$AX$263:$AX$508,Tab_Dados!$C$263:$C$508,BK165)</f>
        <v>0</v>
      </c>
      <c r="BP165" s="207">
        <v>156</v>
      </c>
      <c r="BQ165" s="208" t="s">
        <v>15</v>
      </c>
      <c r="BR165" s="216">
        <f>SUMIFS(Tab_Dados!$S$263:$S$508,Tab_Dados!$C$263:$C$508,BQ165)</f>
        <v>0</v>
      </c>
      <c r="BS165" s="216">
        <f>SUMIFS(Tab_Dados!$AI$263:$AI$508,Tab_Dados!$C$263:$C$508,BQ165)</f>
        <v>0</v>
      </c>
      <c r="BT165" s="209">
        <f>SUMIFS(Tab_Dados!$AY$263:$AY$508,Tab_Dados!$C$263:$C$508,BQ165)</f>
        <v>0</v>
      </c>
      <c r="BV165" s="207">
        <v>156</v>
      </c>
      <c r="BW165" s="208" t="s">
        <v>420</v>
      </c>
      <c r="BX165" s="216">
        <f>SUMIFS(Tab_Dados!$T$263:$T$508,Tab_Dados!$C$263:$C$508,BW165)</f>
        <v>0</v>
      </c>
      <c r="BY165" s="216">
        <f>SUMIFS(Tab_Dados!$AJ$263:$AJ$508,Tab_Dados!$C$263:$C$508,BW165)</f>
        <v>0</v>
      </c>
      <c r="BZ165" s="209">
        <f>SUMIFS(Tab_Dados!$AZ$263:$AZ$508,Tab_Dados!$C$263:$C$508,BW165)</f>
        <v>0</v>
      </c>
      <c r="CB165" s="207">
        <v>156</v>
      </c>
      <c r="CC165" s="208" t="s">
        <v>425</v>
      </c>
      <c r="CD165" s="208"/>
      <c r="CE165" s="208"/>
      <c r="CF165" s="209"/>
    </row>
    <row r="166" spans="1:84" x14ac:dyDescent="0.2">
      <c r="A166" s="214"/>
      <c r="B166" s="207">
        <v>157</v>
      </c>
      <c r="C166" s="208" t="s">
        <v>426</v>
      </c>
      <c r="D166" s="216">
        <f>SUMIFS(Tab_Dados!$E$263:$E$508,Tab_Dados!$C$263:$C$508,C166)</f>
        <v>0</v>
      </c>
      <c r="E166" s="216">
        <f>SUMIFS(Tab_Dados!$U$263:$U$508,Tab_Dados!$C$263:$C$508,C166)</f>
        <v>0</v>
      </c>
      <c r="F166" s="209">
        <f>SUMIFS(Tab_Dados!$AK$263:$AK$508,Tab_Dados!$C$263:$C$508,C166)</f>
        <v>0</v>
      </c>
      <c r="G166" s="203"/>
      <c r="H166" s="207">
        <v>157</v>
      </c>
      <c r="I166" s="208" t="s">
        <v>369</v>
      </c>
      <c r="J166" s="216">
        <f>SUMIFS(Tab_Dados!$F$263:$F$508,Tab_Dados!$C$263:$C$508,I166)</f>
        <v>0</v>
      </c>
      <c r="K166" s="216">
        <f>SUMIFS(Tab_Dados!$V$263:$V$508,Tab_Dados!$C$263:$C$508,I166)</f>
        <v>0</v>
      </c>
      <c r="L166" s="209">
        <f>SUMIFS(Tab_Dados!$AL$263:$AL$508,Tab_Dados!$C$263:$C$508,I166)</f>
        <v>0</v>
      </c>
      <c r="N166" s="207">
        <v>157</v>
      </c>
      <c r="O166" s="208" t="s">
        <v>413</v>
      </c>
      <c r="P166" s="216">
        <f>SUMIFS(Tab_Dados!$H$263:$H$508,Tab_Dados!$C$263:$C$508,O166)</f>
        <v>0</v>
      </c>
      <c r="Q166" s="216">
        <f>SUMIFS(Tab_Dados!$X$263:$X$508,Tab_Dados!$C$263:$C$508,O166)</f>
        <v>0</v>
      </c>
      <c r="R166" s="209">
        <f>SUMIFS(Tab_Dados!$AN$263:$AN$508,Tab_Dados!$C$263:$C$508,O166)</f>
        <v>0</v>
      </c>
      <c r="T166" s="207">
        <v>157</v>
      </c>
      <c r="U166" s="208" t="s">
        <v>15</v>
      </c>
      <c r="V166" s="216">
        <f>SUMIFS(Tab_Dados!$I$263:$I$508,Tab_Dados!$C$263:$C$508,U166)</f>
        <v>0</v>
      </c>
      <c r="W166" s="216">
        <f>SUMIFS(Tab_Dados!$Y$263:$Y$508,Tab_Dados!$C$263:$C$508,U166)</f>
        <v>0</v>
      </c>
      <c r="X166" s="209">
        <f>SUMIFS(Tab_Dados!$AO$263:$AO$508,Tab_Dados!$C$263:$C$508,U166)</f>
        <v>0</v>
      </c>
      <c r="Z166" s="207">
        <v>157</v>
      </c>
      <c r="AA166" s="208" t="s">
        <v>424</v>
      </c>
      <c r="AB166" s="216">
        <f>SUMIFS(Tab_Dados!$K$263:$K$508,Tab_Dados!$C$263:$C$508,AA166)</f>
        <v>0</v>
      </c>
      <c r="AC166" s="216">
        <f>SUMIFS(Tab_Dados!$AA$263:$AA$508,Tab_Dados!$C$263:$C$508,AA166)</f>
        <v>0</v>
      </c>
      <c r="AD166" s="209">
        <f>SUMIFS(Tab_Dados!$AQ$263:$AQ$508,Tab_Dados!$C$263:$C$508,AA166)</f>
        <v>0</v>
      </c>
      <c r="AF166" s="207">
        <v>157</v>
      </c>
      <c r="AG166" s="208" t="s">
        <v>401</v>
      </c>
      <c r="AH166" s="216">
        <f>SUMIFS(Tab_Dados!$L$263:$L$508,Tab_Dados!$C$263:$C$508,AG166)</f>
        <v>0</v>
      </c>
      <c r="AI166" s="216">
        <f>SUMIFS(Tab_Dados!$AB$263:$AB$508,Tab_Dados!$C$263:$C$508,AG166)</f>
        <v>0</v>
      </c>
      <c r="AJ166" s="209">
        <f>SUMIFS(Tab_Dados!$AR$263:$AR$508,Tab_Dados!$C$263:$C$508,AG166)</f>
        <v>0</v>
      </c>
      <c r="AL166" s="207">
        <v>157</v>
      </c>
      <c r="AM166" s="208" t="s">
        <v>22</v>
      </c>
      <c r="AN166" s="216">
        <f>SUMIFS(Tab_Dados!$M$263:$M$508,Tab_Dados!$C$263:$C$508,AM166)</f>
        <v>0</v>
      </c>
      <c r="AO166" s="216">
        <f>SUMIFS(Tab_Dados!$AC$263:$AC$508,Tab_Dados!$C$263:$C$508,AM166)</f>
        <v>0</v>
      </c>
      <c r="AP166" s="209">
        <f>SUMIFS(Tab_Dados!$AS$263:$AS$508,Tab_Dados!$C$263:$C$508,AM166)</f>
        <v>0</v>
      </c>
      <c r="AR166" s="207">
        <v>157</v>
      </c>
      <c r="AS166" s="208" t="s">
        <v>425</v>
      </c>
      <c r="AT166" s="216">
        <f>SUMIFS(Tab_Dados!$N$263:$N$508,Tab_Dados!$C$263:$C$508,AS166)</f>
        <v>0</v>
      </c>
      <c r="AU166" s="216">
        <f>SUMIFS(Tab_Dados!$AD$263:$AD$508,Tab_Dados!$C$263:$C$508,AS166)</f>
        <v>0</v>
      </c>
      <c r="AV166" s="209">
        <f>SUMIFS(Tab_Dados!$AT$263:$AT$508,Tab_Dados!$C$263:$C$508,AS166)</f>
        <v>0</v>
      </c>
      <c r="AX166" s="207">
        <v>157</v>
      </c>
      <c r="AY166" s="208" t="s">
        <v>425</v>
      </c>
      <c r="AZ166" s="216">
        <f>SUMIFS(Tab_Dados!$O$263:$O$508,Tab_Dados!$C$263:$C$508,AY166)</f>
        <v>0</v>
      </c>
      <c r="BA166" s="216">
        <f>SUMIFS(Tab_Dados!$AE$263:$AE$508,Tab_Dados!$C$263:$C$508,AY166)</f>
        <v>0</v>
      </c>
      <c r="BB166" s="209">
        <f>SUMIFS(Tab_Dados!$AU$263:$AU$508,Tab_Dados!$C$263:$C$508,AY166)</f>
        <v>0</v>
      </c>
      <c r="BD166" s="207">
        <v>157</v>
      </c>
      <c r="BE166" s="208" t="s">
        <v>423</v>
      </c>
      <c r="BF166" s="216">
        <f>SUMIFS(Tab_Dados!$P$263:$P$508,Tab_Dados!$C$263:$C$508,BE166)</f>
        <v>0</v>
      </c>
      <c r="BG166" s="216">
        <f>SUMIFS(Tab_Dados!$AF$263:$AF$508,Tab_Dados!$C$263:$C$508,BE166)</f>
        <v>0</v>
      </c>
      <c r="BH166" s="209">
        <f>SUMIFS(Tab_Dados!$AV$263:$AV$508,Tab_Dados!$C$263:$C$508,BE166)</f>
        <v>0</v>
      </c>
      <c r="BJ166" s="207">
        <v>157</v>
      </c>
      <c r="BK166" s="208" t="s">
        <v>421</v>
      </c>
      <c r="BL166" s="216">
        <f>SUMIFS(Tab_Dados!$R$263:$R$508,Tab_Dados!$C$263:$C$508,BK166)</f>
        <v>0</v>
      </c>
      <c r="BM166" s="216">
        <f>SUMIFS(Tab_Dados!$AH$263:$AH$508,Tab_Dados!$C$263:$C$508,BK166)</f>
        <v>0</v>
      </c>
      <c r="BN166" s="209">
        <f>SUMIFS(Tab_Dados!$AX$263:$AX$508,Tab_Dados!$C$263:$C$508,BK166)</f>
        <v>0</v>
      </c>
      <c r="BP166" s="207">
        <v>157</v>
      </c>
      <c r="BQ166" s="208" t="s">
        <v>415</v>
      </c>
      <c r="BR166" s="216">
        <f>SUMIFS(Tab_Dados!$S$263:$S$508,Tab_Dados!$C$263:$C$508,BQ166)</f>
        <v>0</v>
      </c>
      <c r="BS166" s="216">
        <f>SUMIFS(Tab_Dados!$AI$263:$AI$508,Tab_Dados!$C$263:$C$508,BQ166)</f>
        <v>0</v>
      </c>
      <c r="BT166" s="209">
        <f>SUMIFS(Tab_Dados!$AY$263:$AY$508,Tab_Dados!$C$263:$C$508,BQ166)</f>
        <v>0</v>
      </c>
      <c r="BV166" s="207">
        <v>157</v>
      </c>
      <c r="BW166" s="208" t="s">
        <v>421</v>
      </c>
      <c r="BX166" s="216">
        <f>SUMIFS(Tab_Dados!$T$263:$T$508,Tab_Dados!$C$263:$C$508,BW166)</f>
        <v>0</v>
      </c>
      <c r="BY166" s="216">
        <f>SUMIFS(Tab_Dados!$AJ$263:$AJ$508,Tab_Dados!$C$263:$C$508,BW166)</f>
        <v>0</v>
      </c>
      <c r="BZ166" s="209">
        <f>SUMIFS(Tab_Dados!$AZ$263:$AZ$508,Tab_Dados!$C$263:$C$508,BW166)</f>
        <v>0</v>
      </c>
      <c r="CB166" s="207">
        <v>157</v>
      </c>
      <c r="CC166" s="208" t="s">
        <v>426</v>
      </c>
      <c r="CD166" s="208"/>
      <c r="CE166" s="208"/>
      <c r="CF166" s="209"/>
    </row>
    <row r="167" spans="1:84" x14ac:dyDescent="0.2">
      <c r="A167" s="214"/>
      <c r="B167" s="207">
        <v>158</v>
      </c>
      <c r="C167" s="208" t="s">
        <v>427</v>
      </c>
      <c r="D167" s="216">
        <f>SUMIFS(Tab_Dados!$E$263:$E$508,Tab_Dados!$C$263:$C$508,C167)</f>
        <v>0</v>
      </c>
      <c r="E167" s="216">
        <f>SUMIFS(Tab_Dados!$U$263:$U$508,Tab_Dados!$C$263:$C$508,C167)</f>
        <v>0</v>
      </c>
      <c r="F167" s="209">
        <f>SUMIFS(Tab_Dados!$AK$263:$AK$508,Tab_Dados!$C$263:$C$508,C167)</f>
        <v>0</v>
      </c>
      <c r="G167" s="203"/>
      <c r="H167" s="207">
        <v>158</v>
      </c>
      <c r="I167" s="208" t="s">
        <v>372</v>
      </c>
      <c r="J167" s="216">
        <f>SUMIFS(Tab_Dados!$F$263:$F$508,Tab_Dados!$C$263:$C$508,I167)</f>
        <v>0</v>
      </c>
      <c r="K167" s="216">
        <f>SUMIFS(Tab_Dados!$V$263:$V$508,Tab_Dados!$C$263:$C$508,I167)</f>
        <v>0</v>
      </c>
      <c r="L167" s="209">
        <f>SUMIFS(Tab_Dados!$AL$263:$AL$508,Tab_Dados!$C$263:$C$508,I167)</f>
        <v>0</v>
      </c>
      <c r="N167" s="207">
        <v>158</v>
      </c>
      <c r="O167" s="208" t="s">
        <v>414</v>
      </c>
      <c r="P167" s="216">
        <f>SUMIFS(Tab_Dados!$H$263:$H$508,Tab_Dados!$C$263:$C$508,O167)</f>
        <v>0</v>
      </c>
      <c r="Q167" s="216">
        <f>SUMIFS(Tab_Dados!$X$263:$X$508,Tab_Dados!$C$263:$C$508,O167)</f>
        <v>0</v>
      </c>
      <c r="R167" s="209">
        <f>SUMIFS(Tab_Dados!$AN$263:$AN$508,Tab_Dados!$C$263:$C$508,O167)</f>
        <v>0</v>
      </c>
      <c r="T167" s="207">
        <v>158</v>
      </c>
      <c r="U167" s="208" t="s">
        <v>415</v>
      </c>
      <c r="V167" s="216">
        <f>SUMIFS(Tab_Dados!$I$263:$I$508,Tab_Dados!$C$263:$C$508,U167)</f>
        <v>0</v>
      </c>
      <c r="W167" s="216">
        <f>SUMIFS(Tab_Dados!$Y$263:$Y$508,Tab_Dados!$C$263:$C$508,U167)</f>
        <v>0</v>
      </c>
      <c r="X167" s="209">
        <f>SUMIFS(Tab_Dados!$AO$263:$AO$508,Tab_Dados!$C$263:$C$508,U167)</f>
        <v>0</v>
      </c>
      <c r="Z167" s="207">
        <v>158</v>
      </c>
      <c r="AA167" s="208" t="s">
        <v>425</v>
      </c>
      <c r="AB167" s="216">
        <f>SUMIFS(Tab_Dados!$K$263:$K$508,Tab_Dados!$C$263:$C$508,AA167)</f>
        <v>0</v>
      </c>
      <c r="AC167" s="216">
        <f>SUMIFS(Tab_Dados!$AA$263:$AA$508,Tab_Dados!$C$263:$C$508,AA167)</f>
        <v>0</v>
      </c>
      <c r="AD167" s="209">
        <f>SUMIFS(Tab_Dados!$AQ$263:$AQ$508,Tab_Dados!$C$263:$C$508,AA167)</f>
        <v>0</v>
      </c>
      <c r="AF167" s="207">
        <v>158</v>
      </c>
      <c r="AG167" s="208" t="s">
        <v>402</v>
      </c>
      <c r="AH167" s="216">
        <f>SUMIFS(Tab_Dados!$L$263:$L$508,Tab_Dados!$C$263:$C$508,AG167)</f>
        <v>0</v>
      </c>
      <c r="AI167" s="216">
        <f>SUMIFS(Tab_Dados!$AB$263:$AB$508,Tab_Dados!$C$263:$C$508,AG167)</f>
        <v>0</v>
      </c>
      <c r="AJ167" s="209">
        <f>SUMIFS(Tab_Dados!$AR$263:$AR$508,Tab_Dados!$C$263:$C$508,AG167)</f>
        <v>0</v>
      </c>
      <c r="AL167" s="207">
        <v>158</v>
      </c>
      <c r="AM167" s="208" t="s">
        <v>420</v>
      </c>
      <c r="AN167" s="216">
        <f>SUMIFS(Tab_Dados!$M$263:$M$508,Tab_Dados!$C$263:$C$508,AM167)</f>
        <v>0</v>
      </c>
      <c r="AO167" s="216">
        <f>SUMIFS(Tab_Dados!$AC$263:$AC$508,Tab_Dados!$C$263:$C$508,AM167)</f>
        <v>0</v>
      </c>
      <c r="AP167" s="209">
        <f>SUMIFS(Tab_Dados!$AS$263:$AS$508,Tab_Dados!$C$263:$C$508,AM167)</f>
        <v>0</v>
      </c>
      <c r="AR167" s="207">
        <v>158</v>
      </c>
      <c r="AS167" s="208" t="s">
        <v>426</v>
      </c>
      <c r="AT167" s="216">
        <f>SUMIFS(Tab_Dados!$N$263:$N$508,Tab_Dados!$C$263:$C$508,AS167)</f>
        <v>0</v>
      </c>
      <c r="AU167" s="216">
        <f>SUMIFS(Tab_Dados!$AD$263:$AD$508,Tab_Dados!$C$263:$C$508,AS167)</f>
        <v>0</v>
      </c>
      <c r="AV167" s="209">
        <f>SUMIFS(Tab_Dados!$AT$263:$AT$508,Tab_Dados!$C$263:$C$508,AS167)</f>
        <v>0</v>
      </c>
      <c r="AX167" s="207">
        <v>158</v>
      </c>
      <c r="AY167" s="208" t="s">
        <v>426</v>
      </c>
      <c r="AZ167" s="216">
        <f>SUMIFS(Tab_Dados!$O$263:$O$508,Tab_Dados!$C$263:$C$508,AY167)</f>
        <v>0</v>
      </c>
      <c r="BA167" s="216">
        <f>SUMIFS(Tab_Dados!$AE$263:$AE$508,Tab_Dados!$C$263:$C$508,AY167)</f>
        <v>0</v>
      </c>
      <c r="BB167" s="209">
        <f>SUMIFS(Tab_Dados!$AU$263:$AU$508,Tab_Dados!$C$263:$C$508,AY167)</f>
        <v>0</v>
      </c>
      <c r="BD167" s="207">
        <v>158</v>
      </c>
      <c r="BE167" s="208" t="s">
        <v>424</v>
      </c>
      <c r="BF167" s="216">
        <f>SUMIFS(Tab_Dados!$P$263:$P$508,Tab_Dados!$C$263:$C$508,BE167)</f>
        <v>0</v>
      </c>
      <c r="BG167" s="216">
        <f>SUMIFS(Tab_Dados!$AF$263:$AF$508,Tab_Dados!$C$263:$C$508,BE167)</f>
        <v>0</v>
      </c>
      <c r="BH167" s="209">
        <f>SUMIFS(Tab_Dados!$AV$263:$AV$508,Tab_Dados!$C$263:$C$508,BE167)</f>
        <v>0</v>
      </c>
      <c r="BJ167" s="207">
        <v>158</v>
      </c>
      <c r="BK167" s="208" t="s">
        <v>422</v>
      </c>
      <c r="BL167" s="216">
        <f>SUMIFS(Tab_Dados!$R$263:$R$508,Tab_Dados!$C$263:$C$508,BK167)</f>
        <v>0</v>
      </c>
      <c r="BM167" s="216">
        <f>SUMIFS(Tab_Dados!$AH$263:$AH$508,Tab_Dados!$C$263:$C$508,BK167)</f>
        <v>0</v>
      </c>
      <c r="BN167" s="209">
        <f>SUMIFS(Tab_Dados!$AX$263:$AX$508,Tab_Dados!$C$263:$C$508,BK167)</f>
        <v>0</v>
      </c>
      <c r="BP167" s="207">
        <v>158</v>
      </c>
      <c r="BQ167" s="208" t="s">
        <v>416</v>
      </c>
      <c r="BR167" s="216">
        <f>SUMIFS(Tab_Dados!$S$263:$S$508,Tab_Dados!$C$263:$C$508,BQ167)</f>
        <v>0</v>
      </c>
      <c r="BS167" s="216">
        <f>SUMIFS(Tab_Dados!$AI$263:$AI$508,Tab_Dados!$C$263:$C$508,BQ167)</f>
        <v>0</v>
      </c>
      <c r="BT167" s="209">
        <f>SUMIFS(Tab_Dados!$AY$263:$AY$508,Tab_Dados!$C$263:$C$508,BQ167)</f>
        <v>0</v>
      </c>
      <c r="BV167" s="207">
        <v>158</v>
      </c>
      <c r="BW167" s="208" t="s">
        <v>422</v>
      </c>
      <c r="BX167" s="216">
        <f>SUMIFS(Tab_Dados!$T$263:$T$508,Tab_Dados!$C$263:$C$508,BW167)</f>
        <v>0</v>
      </c>
      <c r="BY167" s="216">
        <f>SUMIFS(Tab_Dados!$AJ$263:$AJ$508,Tab_Dados!$C$263:$C$508,BW167)</f>
        <v>0</v>
      </c>
      <c r="BZ167" s="209">
        <f>SUMIFS(Tab_Dados!$AZ$263:$AZ$508,Tab_Dados!$C$263:$C$508,BW167)</f>
        <v>0</v>
      </c>
      <c r="CB167" s="207">
        <v>158</v>
      </c>
      <c r="CC167" s="208" t="s">
        <v>427</v>
      </c>
      <c r="CD167" s="208"/>
      <c r="CE167" s="208"/>
      <c r="CF167" s="209"/>
    </row>
    <row r="168" spans="1:84" x14ac:dyDescent="0.2">
      <c r="A168" s="214"/>
      <c r="B168" s="207">
        <v>159</v>
      </c>
      <c r="C168" s="208" t="s">
        <v>428</v>
      </c>
      <c r="D168" s="216">
        <f>SUMIFS(Tab_Dados!$E$263:$E$508,Tab_Dados!$C$263:$C$508,C168)</f>
        <v>0</v>
      </c>
      <c r="E168" s="216">
        <f>SUMIFS(Tab_Dados!$U$263:$U$508,Tab_Dados!$C$263:$C$508,C168)</f>
        <v>0</v>
      </c>
      <c r="F168" s="209">
        <f>SUMIFS(Tab_Dados!$AK$263:$AK$508,Tab_Dados!$C$263:$C$508,C168)</f>
        <v>0</v>
      </c>
      <c r="G168" s="203"/>
      <c r="H168" s="207">
        <v>159</v>
      </c>
      <c r="I168" s="208" t="s">
        <v>374</v>
      </c>
      <c r="J168" s="216">
        <f>SUMIFS(Tab_Dados!$F$263:$F$508,Tab_Dados!$C$263:$C$508,I168)</f>
        <v>0</v>
      </c>
      <c r="K168" s="216">
        <f>SUMIFS(Tab_Dados!$V$263:$V$508,Tab_Dados!$C$263:$C$508,I168)</f>
        <v>0</v>
      </c>
      <c r="L168" s="209">
        <f>SUMIFS(Tab_Dados!$AL$263:$AL$508,Tab_Dados!$C$263:$C$508,I168)</f>
        <v>0</v>
      </c>
      <c r="N168" s="207">
        <v>159</v>
      </c>
      <c r="O168" s="208" t="s">
        <v>15</v>
      </c>
      <c r="P168" s="216">
        <f>SUMIFS(Tab_Dados!$H$263:$H$508,Tab_Dados!$C$263:$C$508,O168)</f>
        <v>0</v>
      </c>
      <c r="Q168" s="216">
        <f>SUMIFS(Tab_Dados!$X$263:$X$508,Tab_Dados!$C$263:$C$508,O168)</f>
        <v>0</v>
      </c>
      <c r="R168" s="209">
        <f>SUMIFS(Tab_Dados!$AN$263:$AN$508,Tab_Dados!$C$263:$C$508,O168)</f>
        <v>0</v>
      </c>
      <c r="T168" s="207">
        <v>159</v>
      </c>
      <c r="U168" s="208" t="s">
        <v>416</v>
      </c>
      <c r="V168" s="216">
        <f>SUMIFS(Tab_Dados!$I$263:$I$508,Tab_Dados!$C$263:$C$508,U168)</f>
        <v>0</v>
      </c>
      <c r="W168" s="216">
        <f>SUMIFS(Tab_Dados!$Y$263:$Y$508,Tab_Dados!$C$263:$C$508,U168)</f>
        <v>0</v>
      </c>
      <c r="X168" s="209">
        <f>SUMIFS(Tab_Dados!$AO$263:$AO$508,Tab_Dados!$C$263:$C$508,U168)</f>
        <v>0</v>
      </c>
      <c r="Z168" s="207">
        <v>159</v>
      </c>
      <c r="AA168" s="208" t="s">
        <v>427</v>
      </c>
      <c r="AB168" s="216">
        <f>SUMIFS(Tab_Dados!$K$263:$K$508,Tab_Dados!$C$263:$C$508,AA168)</f>
        <v>0</v>
      </c>
      <c r="AC168" s="216">
        <f>SUMIFS(Tab_Dados!$AA$263:$AA$508,Tab_Dados!$C$263:$C$508,AA168)</f>
        <v>0</v>
      </c>
      <c r="AD168" s="209">
        <f>SUMIFS(Tab_Dados!$AQ$263:$AQ$508,Tab_Dados!$C$263:$C$508,AA168)</f>
        <v>0</v>
      </c>
      <c r="AF168" s="207">
        <v>159</v>
      </c>
      <c r="AG168" s="208" t="s">
        <v>403</v>
      </c>
      <c r="AH168" s="216">
        <f>SUMIFS(Tab_Dados!$L$263:$L$508,Tab_Dados!$C$263:$C$508,AG168)</f>
        <v>0</v>
      </c>
      <c r="AI168" s="216">
        <f>SUMIFS(Tab_Dados!$AB$263:$AB$508,Tab_Dados!$C$263:$C$508,AG168)</f>
        <v>0</v>
      </c>
      <c r="AJ168" s="209">
        <f>SUMIFS(Tab_Dados!$AR$263:$AR$508,Tab_Dados!$C$263:$C$508,AG168)</f>
        <v>0</v>
      </c>
      <c r="AL168" s="207">
        <v>159</v>
      </c>
      <c r="AM168" s="208" t="s">
        <v>421</v>
      </c>
      <c r="AN168" s="216">
        <f>SUMIFS(Tab_Dados!$M$263:$M$508,Tab_Dados!$C$263:$C$508,AM168)</f>
        <v>0</v>
      </c>
      <c r="AO168" s="216">
        <f>SUMIFS(Tab_Dados!$AC$263:$AC$508,Tab_Dados!$C$263:$C$508,AM168)</f>
        <v>0</v>
      </c>
      <c r="AP168" s="209">
        <f>SUMIFS(Tab_Dados!$AS$263:$AS$508,Tab_Dados!$C$263:$C$508,AM168)</f>
        <v>0</v>
      </c>
      <c r="AR168" s="207">
        <v>159</v>
      </c>
      <c r="AS168" s="208" t="s">
        <v>427</v>
      </c>
      <c r="AT168" s="216">
        <f>SUMIFS(Tab_Dados!$N$263:$N$508,Tab_Dados!$C$263:$C$508,AS168)</f>
        <v>0</v>
      </c>
      <c r="AU168" s="216">
        <f>SUMIFS(Tab_Dados!$AD$263:$AD$508,Tab_Dados!$C$263:$C$508,AS168)</f>
        <v>0</v>
      </c>
      <c r="AV168" s="209">
        <f>SUMIFS(Tab_Dados!$AT$263:$AT$508,Tab_Dados!$C$263:$C$508,AS168)</f>
        <v>0</v>
      </c>
      <c r="AX168" s="207">
        <v>159</v>
      </c>
      <c r="AY168" s="208" t="s">
        <v>427</v>
      </c>
      <c r="AZ168" s="216">
        <f>SUMIFS(Tab_Dados!$O$263:$O$508,Tab_Dados!$C$263:$C$508,AY168)</f>
        <v>0</v>
      </c>
      <c r="BA168" s="216">
        <f>SUMIFS(Tab_Dados!$AE$263:$AE$508,Tab_Dados!$C$263:$C$508,AY168)</f>
        <v>0</v>
      </c>
      <c r="BB168" s="209">
        <f>SUMIFS(Tab_Dados!$AU$263:$AU$508,Tab_Dados!$C$263:$C$508,AY168)</f>
        <v>0</v>
      </c>
      <c r="BD168" s="207">
        <v>159</v>
      </c>
      <c r="BE168" s="208" t="s">
        <v>425</v>
      </c>
      <c r="BF168" s="216">
        <f>SUMIFS(Tab_Dados!$P$263:$P$508,Tab_Dados!$C$263:$C$508,BE168)</f>
        <v>0</v>
      </c>
      <c r="BG168" s="216">
        <f>SUMIFS(Tab_Dados!$AF$263:$AF$508,Tab_Dados!$C$263:$C$508,BE168)</f>
        <v>0</v>
      </c>
      <c r="BH168" s="209">
        <f>SUMIFS(Tab_Dados!$AV$263:$AV$508,Tab_Dados!$C$263:$C$508,BE168)</f>
        <v>0</v>
      </c>
      <c r="BJ168" s="207">
        <v>159</v>
      </c>
      <c r="BK168" s="208" t="s">
        <v>423</v>
      </c>
      <c r="BL168" s="216">
        <f>SUMIFS(Tab_Dados!$R$263:$R$508,Tab_Dados!$C$263:$C$508,BK168)</f>
        <v>0</v>
      </c>
      <c r="BM168" s="216">
        <f>SUMIFS(Tab_Dados!$AH$263:$AH$508,Tab_Dados!$C$263:$C$508,BK168)</f>
        <v>0</v>
      </c>
      <c r="BN168" s="209">
        <f>SUMIFS(Tab_Dados!$AX$263:$AX$508,Tab_Dados!$C$263:$C$508,BK168)</f>
        <v>0</v>
      </c>
      <c r="BP168" s="207">
        <v>159</v>
      </c>
      <c r="BQ168" s="208" t="s">
        <v>417</v>
      </c>
      <c r="BR168" s="216">
        <f>SUMIFS(Tab_Dados!$S$263:$S$508,Tab_Dados!$C$263:$C$508,BQ168)</f>
        <v>0</v>
      </c>
      <c r="BS168" s="216">
        <f>SUMIFS(Tab_Dados!$AI$263:$AI$508,Tab_Dados!$C$263:$C$508,BQ168)</f>
        <v>0</v>
      </c>
      <c r="BT168" s="209">
        <f>SUMIFS(Tab_Dados!$AY$263:$AY$508,Tab_Dados!$C$263:$C$508,BQ168)</f>
        <v>0</v>
      </c>
      <c r="BV168" s="207">
        <v>159</v>
      </c>
      <c r="BW168" s="208" t="s">
        <v>423</v>
      </c>
      <c r="BX168" s="216">
        <f>SUMIFS(Tab_Dados!$T$263:$T$508,Tab_Dados!$C$263:$C$508,BW168)</f>
        <v>0</v>
      </c>
      <c r="BY168" s="216">
        <f>SUMIFS(Tab_Dados!$AJ$263:$AJ$508,Tab_Dados!$C$263:$C$508,BW168)</f>
        <v>0</v>
      </c>
      <c r="BZ168" s="209">
        <f>SUMIFS(Tab_Dados!$AZ$263:$AZ$508,Tab_Dados!$C$263:$C$508,BW168)</f>
        <v>0</v>
      </c>
      <c r="CB168" s="207">
        <v>159</v>
      </c>
      <c r="CC168" s="208" t="s">
        <v>428</v>
      </c>
      <c r="CD168" s="208"/>
      <c r="CE168" s="208"/>
      <c r="CF168" s="209"/>
    </row>
    <row r="169" spans="1:84" x14ac:dyDescent="0.2">
      <c r="A169" s="214"/>
      <c r="B169" s="207">
        <v>160</v>
      </c>
      <c r="C169" s="208" t="s">
        <v>429</v>
      </c>
      <c r="D169" s="216">
        <f>SUMIFS(Tab_Dados!$E$263:$E$508,Tab_Dados!$C$263:$C$508,C169)</f>
        <v>0</v>
      </c>
      <c r="E169" s="216">
        <f>SUMIFS(Tab_Dados!$U$263:$U$508,Tab_Dados!$C$263:$C$508,C169)</f>
        <v>0</v>
      </c>
      <c r="F169" s="209">
        <f>SUMIFS(Tab_Dados!$AK$263:$AK$508,Tab_Dados!$C$263:$C$508,C169)</f>
        <v>0</v>
      </c>
      <c r="G169" s="203"/>
      <c r="H169" s="207">
        <v>160</v>
      </c>
      <c r="I169" s="208" t="s">
        <v>52</v>
      </c>
      <c r="J169" s="216">
        <f>SUMIFS(Tab_Dados!$F$263:$F$508,Tab_Dados!$C$263:$C$508,I169)</f>
        <v>0</v>
      </c>
      <c r="K169" s="216">
        <f>SUMIFS(Tab_Dados!$V$263:$V$508,Tab_Dados!$C$263:$C$508,I169)</f>
        <v>0</v>
      </c>
      <c r="L169" s="209">
        <f>SUMIFS(Tab_Dados!$AL$263:$AL$508,Tab_Dados!$C$263:$C$508,I169)</f>
        <v>0</v>
      </c>
      <c r="N169" s="207">
        <v>160</v>
      </c>
      <c r="O169" s="208" t="s">
        <v>415</v>
      </c>
      <c r="P169" s="216">
        <f>SUMIFS(Tab_Dados!$H$263:$H$508,Tab_Dados!$C$263:$C$508,O169)</f>
        <v>0</v>
      </c>
      <c r="Q169" s="216">
        <f>SUMIFS(Tab_Dados!$X$263:$X$508,Tab_Dados!$C$263:$C$508,O169)</f>
        <v>0</v>
      </c>
      <c r="R169" s="209">
        <f>SUMIFS(Tab_Dados!$AN$263:$AN$508,Tab_Dados!$C$263:$C$508,O169)</f>
        <v>0</v>
      </c>
      <c r="T169" s="207">
        <v>160</v>
      </c>
      <c r="U169" s="208" t="s">
        <v>418</v>
      </c>
      <c r="V169" s="216">
        <f>SUMIFS(Tab_Dados!$I$263:$I$508,Tab_Dados!$C$263:$C$508,U169)</f>
        <v>0</v>
      </c>
      <c r="W169" s="216">
        <f>SUMIFS(Tab_Dados!$Y$263:$Y$508,Tab_Dados!$C$263:$C$508,U169)</f>
        <v>0</v>
      </c>
      <c r="X169" s="209">
        <f>SUMIFS(Tab_Dados!$AO$263:$AO$508,Tab_Dados!$C$263:$C$508,U169)</f>
        <v>0</v>
      </c>
      <c r="Z169" s="207">
        <v>160</v>
      </c>
      <c r="AA169" s="208" t="s">
        <v>428</v>
      </c>
      <c r="AB169" s="216">
        <f>SUMIFS(Tab_Dados!$K$263:$K$508,Tab_Dados!$C$263:$C$508,AA169)</f>
        <v>0</v>
      </c>
      <c r="AC169" s="216">
        <f>SUMIFS(Tab_Dados!$AA$263:$AA$508,Tab_Dados!$C$263:$C$508,AA169)</f>
        <v>0</v>
      </c>
      <c r="AD169" s="209">
        <f>SUMIFS(Tab_Dados!$AQ$263:$AQ$508,Tab_Dados!$C$263:$C$508,AA169)</f>
        <v>0</v>
      </c>
      <c r="AF169" s="207">
        <v>160</v>
      </c>
      <c r="AG169" s="208" t="s">
        <v>404</v>
      </c>
      <c r="AH169" s="216">
        <f>SUMIFS(Tab_Dados!$L$263:$L$508,Tab_Dados!$C$263:$C$508,AG169)</f>
        <v>0</v>
      </c>
      <c r="AI169" s="216">
        <f>SUMIFS(Tab_Dados!$AB$263:$AB$508,Tab_Dados!$C$263:$C$508,AG169)</f>
        <v>0</v>
      </c>
      <c r="AJ169" s="209">
        <f>SUMIFS(Tab_Dados!$AR$263:$AR$508,Tab_Dados!$C$263:$C$508,AG169)</f>
        <v>0</v>
      </c>
      <c r="AL169" s="207">
        <v>160</v>
      </c>
      <c r="AM169" s="208" t="s">
        <v>422</v>
      </c>
      <c r="AN169" s="216">
        <f>SUMIFS(Tab_Dados!$M$263:$M$508,Tab_Dados!$C$263:$C$508,AM169)</f>
        <v>0</v>
      </c>
      <c r="AO169" s="216">
        <f>SUMIFS(Tab_Dados!$AC$263:$AC$508,Tab_Dados!$C$263:$C$508,AM169)</f>
        <v>0</v>
      </c>
      <c r="AP169" s="209">
        <f>SUMIFS(Tab_Dados!$AS$263:$AS$508,Tab_Dados!$C$263:$C$508,AM169)</f>
        <v>0</v>
      </c>
      <c r="AR169" s="207">
        <v>160</v>
      </c>
      <c r="AS169" s="208" t="s">
        <v>428</v>
      </c>
      <c r="AT169" s="216">
        <f>SUMIFS(Tab_Dados!$N$263:$N$508,Tab_Dados!$C$263:$C$508,AS169)</f>
        <v>0</v>
      </c>
      <c r="AU169" s="216">
        <f>SUMIFS(Tab_Dados!$AD$263:$AD$508,Tab_Dados!$C$263:$C$508,AS169)</f>
        <v>0</v>
      </c>
      <c r="AV169" s="209">
        <f>SUMIFS(Tab_Dados!$AT$263:$AT$508,Tab_Dados!$C$263:$C$508,AS169)</f>
        <v>0</v>
      </c>
      <c r="AX169" s="207">
        <v>160</v>
      </c>
      <c r="AY169" s="208" t="s">
        <v>428</v>
      </c>
      <c r="AZ169" s="216">
        <f>SUMIFS(Tab_Dados!$O$263:$O$508,Tab_Dados!$C$263:$C$508,AY169)</f>
        <v>0</v>
      </c>
      <c r="BA169" s="216">
        <f>SUMIFS(Tab_Dados!$AE$263:$AE$508,Tab_Dados!$C$263:$C$508,AY169)</f>
        <v>0</v>
      </c>
      <c r="BB169" s="209">
        <f>SUMIFS(Tab_Dados!$AU$263:$AU$508,Tab_Dados!$C$263:$C$508,AY169)</f>
        <v>0</v>
      </c>
      <c r="BD169" s="207">
        <v>160</v>
      </c>
      <c r="BE169" s="208" t="s">
        <v>426</v>
      </c>
      <c r="BF169" s="216">
        <f>SUMIFS(Tab_Dados!$P$263:$P$508,Tab_Dados!$C$263:$C$508,BE169)</f>
        <v>0</v>
      </c>
      <c r="BG169" s="216">
        <f>SUMIFS(Tab_Dados!$AF$263:$AF$508,Tab_Dados!$C$263:$C$508,BE169)</f>
        <v>0</v>
      </c>
      <c r="BH169" s="209">
        <f>SUMIFS(Tab_Dados!$AV$263:$AV$508,Tab_Dados!$C$263:$C$508,BE169)</f>
        <v>0</v>
      </c>
      <c r="BJ169" s="207">
        <v>160</v>
      </c>
      <c r="BK169" s="208" t="s">
        <v>424</v>
      </c>
      <c r="BL169" s="216">
        <f>SUMIFS(Tab_Dados!$R$263:$R$508,Tab_Dados!$C$263:$C$508,BK169)</f>
        <v>0</v>
      </c>
      <c r="BM169" s="216">
        <f>SUMIFS(Tab_Dados!$AH$263:$AH$508,Tab_Dados!$C$263:$C$508,BK169)</f>
        <v>0</v>
      </c>
      <c r="BN169" s="209">
        <f>SUMIFS(Tab_Dados!$AX$263:$AX$508,Tab_Dados!$C$263:$C$508,BK169)</f>
        <v>0</v>
      </c>
      <c r="BP169" s="207">
        <v>160</v>
      </c>
      <c r="BQ169" s="208" t="s">
        <v>418</v>
      </c>
      <c r="BR169" s="216">
        <f>SUMIFS(Tab_Dados!$S$263:$S$508,Tab_Dados!$C$263:$C$508,BQ169)</f>
        <v>0</v>
      </c>
      <c r="BS169" s="216">
        <f>SUMIFS(Tab_Dados!$AI$263:$AI$508,Tab_Dados!$C$263:$C$508,BQ169)</f>
        <v>0</v>
      </c>
      <c r="BT169" s="209">
        <f>SUMIFS(Tab_Dados!$AY$263:$AY$508,Tab_Dados!$C$263:$C$508,BQ169)</f>
        <v>0</v>
      </c>
      <c r="BV169" s="207">
        <v>160</v>
      </c>
      <c r="BW169" s="208" t="s">
        <v>424</v>
      </c>
      <c r="BX169" s="216">
        <f>SUMIFS(Tab_Dados!$T$263:$T$508,Tab_Dados!$C$263:$C$508,BW169)</f>
        <v>0</v>
      </c>
      <c r="BY169" s="216">
        <f>SUMIFS(Tab_Dados!$AJ$263:$AJ$508,Tab_Dados!$C$263:$C$508,BW169)</f>
        <v>0</v>
      </c>
      <c r="BZ169" s="209">
        <f>SUMIFS(Tab_Dados!$AZ$263:$AZ$508,Tab_Dados!$C$263:$C$508,BW169)</f>
        <v>0</v>
      </c>
      <c r="CB169" s="207">
        <v>160</v>
      </c>
      <c r="CC169" s="208" t="s">
        <v>429</v>
      </c>
      <c r="CD169" s="208"/>
      <c r="CE169" s="208"/>
      <c r="CF169" s="209"/>
    </row>
    <row r="170" spans="1:84" x14ac:dyDescent="0.2">
      <c r="A170" s="214"/>
      <c r="B170" s="207">
        <v>161</v>
      </c>
      <c r="C170" s="208" t="s">
        <v>430</v>
      </c>
      <c r="D170" s="216">
        <f>SUMIFS(Tab_Dados!$E$263:$E$508,Tab_Dados!$C$263:$C$508,C170)</f>
        <v>0</v>
      </c>
      <c r="E170" s="216">
        <f>SUMIFS(Tab_Dados!$U$263:$U$508,Tab_Dados!$C$263:$C$508,C170)</f>
        <v>0</v>
      </c>
      <c r="F170" s="209">
        <f>SUMIFS(Tab_Dados!$AK$263:$AK$508,Tab_Dados!$C$263:$C$508,C170)</f>
        <v>0</v>
      </c>
      <c r="G170" s="203"/>
      <c r="H170" s="207">
        <v>161</v>
      </c>
      <c r="I170" s="208" t="s">
        <v>379</v>
      </c>
      <c r="J170" s="216">
        <f>SUMIFS(Tab_Dados!$F$263:$F$508,Tab_Dados!$C$263:$C$508,I170)</f>
        <v>0</v>
      </c>
      <c r="K170" s="216">
        <f>SUMIFS(Tab_Dados!$V$263:$V$508,Tab_Dados!$C$263:$C$508,I170)</f>
        <v>0</v>
      </c>
      <c r="L170" s="209">
        <f>SUMIFS(Tab_Dados!$AL$263:$AL$508,Tab_Dados!$C$263:$C$508,I170)</f>
        <v>0</v>
      </c>
      <c r="N170" s="207">
        <v>161</v>
      </c>
      <c r="O170" s="208" t="s">
        <v>416</v>
      </c>
      <c r="P170" s="216">
        <f>SUMIFS(Tab_Dados!$H$263:$H$508,Tab_Dados!$C$263:$C$508,O170)</f>
        <v>0</v>
      </c>
      <c r="Q170" s="216">
        <f>SUMIFS(Tab_Dados!$X$263:$X$508,Tab_Dados!$C$263:$C$508,O170)</f>
        <v>0</v>
      </c>
      <c r="R170" s="209">
        <f>SUMIFS(Tab_Dados!$AN$263:$AN$508,Tab_Dados!$C$263:$C$508,O170)</f>
        <v>0</v>
      </c>
      <c r="T170" s="207">
        <v>161</v>
      </c>
      <c r="U170" s="208" t="s">
        <v>419</v>
      </c>
      <c r="V170" s="216">
        <f>SUMIFS(Tab_Dados!$I$263:$I$508,Tab_Dados!$C$263:$C$508,U170)</f>
        <v>0</v>
      </c>
      <c r="W170" s="216">
        <f>SUMIFS(Tab_Dados!$Y$263:$Y$508,Tab_Dados!$C$263:$C$508,U170)</f>
        <v>0</v>
      </c>
      <c r="X170" s="209">
        <f>SUMIFS(Tab_Dados!$AO$263:$AO$508,Tab_Dados!$C$263:$C$508,U170)</f>
        <v>0</v>
      </c>
      <c r="Z170" s="207">
        <v>161</v>
      </c>
      <c r="AA170" s="208" t="s">
        <v>429</v>
      </c>
      <c r="AB170" s="216">
        <f>SUMIFS(Tab_Dados!$K$263:$K$508,Tab_Dados!$C$263:$C$508,AA170)</f>
        <v>0</v>
      </c>
      <c r="AC170" s="216">
        <f>SUMIFS(Tab_Dados!$AA$263:$AA$508,Tab_Dados!$C$263:$C$508,AA170)</f>
        <v>0</v>
      </c>
      <c r="AD170" s="209">
        <f>SUMIFS(Tab_Dados!$AQ$263:$AQ$508,Tab_Dados!$C$263:$C$508,AA170)</f>
        <v>0</v>
      </c>
      <c r="AF170" s="207">
        <v>161</v>
      </c>
      <c r="AG170" s="208" t="s">
        <v>405</v>
      </c>
      <c r="AH170" s="216">
        <f>SUMIFS(Tab_Dados!$L$263:$L$508,Tab_Dados!$C$263:$C$508,AG170)</f>
        <v>0</v>
      </c>
      <c r="AI170" s="216">
        <f>SUMIFS(Tab_Dados!$AB$263:$AB$508,Tab_Dados!$C$263:$C$508,AG170)</f>
        <v>0</v>
      </c>
      <c r="AJ170" s="209">
        <f>SUMIFS(Tab_Dados!$AR$263:$AR$508,Tab_Dados!$C$263:$C$508,AG170)</f>
        <v>0</v>
      </c>
      <c r="AL170" s="207">
        <v>161</v>
      </c>
      <c r="AM170" s="208" t="s">
        <v>423</v>
      </c>
      <c r="AN170" s="216">
        <f>SUMIFS(Tab_Dados!$M$263:$M$508,Tab_Dados!$C$263:$C$508,AM170)</f>
        <v>0</v>
      </c>
      <c r="AO170" s="216">
        <f>SUMIFS(Tab_Dados!$AC$263:$AC$508,Tab_Dados!$C$263:$C$508,AM170)</f>
        <v>0</v>
      </c>
      <c r="AP170" s="209">
        <f>SUMIFS(Tab_Dados!$AS$263:$AS$508,Tab_Dados!$C$263:$C$508,AM170)</f>
        <v>0</v>
      </c>
      <c r="AR170" s="207">
        <v>161</v>
      </c>
      <c r="AS170" s="208" t="s">
        <v>429</v>
      </c>
      <c r="AT170" s="216">
        <f>SUMIFS(Tab_Dados!$N$263:$N$508,Tab_Dados!$C$263:$C$508,AS170)</f>
        <v>0</v>
      </c>
      <c r="AU170" s="216">
        <f>SUMIFS(Tab_Dados!$AD$263:$AD$508,Tab_Dados!$C$263:$C$508,AS170)</f>
        <v>0</v>
      </c>
      <c r="AV170" s="209">
        <f>SUMIFS(Tab_Dados!$AT$263:$AT$508,Tab_Dados!$C$263:$C$508,AS170)</f>
        <v>0</v>
      </c>
      <c r="AX170" s="207">
        <v>161</v>
      </c>
      <c r="AY170" s="208" t="s">
        <v>429</v>
      </c>
      <c r="AZ170" s="216">
        <f>SUMIFS(Tab_Dados!$O$263:$O$508,Tab_Dados!$C$263:$C$508,AY170)</f>
        <v>0</v>
      </c>
      <c r="BA170" s="216">
        <f>SUMIFS(Tab_Dados!$AE$263:$AE$508,Tab_Dados!$C$263:$C$508,AY170)</f>
        <v>0</v>
      </c>
      <c r="BB170" s="209">
        <f>SUMIFS(Tab_Dados!$AU$263:$AU$508,Tab_Dados!$C$263:$C$508,AY170)</f>
        <v>0</v>
      </c>
      <c r="BD170" s="207">
        <v>161</v>
      </c>
      <c r="BE170" s="208" t="s">
        <v>427</v>
      </c>
      <c r="BF170" s="216">
        <f>SUMIFS(Tab_Dados!$P$263:$P$508,Tab_Dados!$C$263:$C$508,BE170)</f>
        <v>0</v>
      </c>
      <c r="BG170" s="216">
        <f>SUMIFS(Tab_Dados!$AF$263:$AF$508,Tab_Dados!$C$263:$C$508,BE170)</f>
        <v>0</v>
      </c>
      <c r="BH170" s="209">
        <f>SUMIFS(Tab_Dados!$AV$263:$AV$508,Tab_Dados!$C$263:$C$508,BE170)</f>
        <v>0</v>
      </c>
      <c r="BJ170" s="207">
        <v>161</v>
      </c>
      <c r="BK170" s="208" t="s">
        <v>425</v>
      </c>
      <c r="BL170" s="216">
        <f>SUMIFS(Tab_Dados!$R$263:$R$508,Tab_Dados!$C$263:$C$508,BK170)</f>
        <v>0</v>
      </c>
      <c r="BM170" s="216">
        <f>SUMIFS(Tab_Dados!$AH$263:$AH$508,Tab_Dados!$C$263:$C$508,BK170)</f>
        <v>0</v>
      </c>
      <c r="BN170" s="209">
        <f>SUMIFS(Tab_Dados!$AX$263:$AX$508,Tab_Dados!$C$263:$C$508,BK170)</f>
        <v>0</v>
      </c>
      <c r="BP170" s="207">
        <v>161</v>
      </c>
      <c r="BQ170" s="208" t="s">
        <v>419</v>
      </c>
      <c r="BR170" s="216">
        <f>SUMIFS(Tab_Dados!$S$263:$S$508,Tab_Dados!$C$263:$C$508,BQ170)</f>
        <v>0</v>
      </c>
      <c r="BS170" s="216">
        <f>SUMIFS(Tab_Dados!$AI$263:$AI$508,Tab_Dados!$C$263:$C$508,BQ170)</f>
        <v>0</v>
      </c>
      <c r="BT170" s="209">
        <f>SUMIFS(Tab_Dados!$AY$263:$AY$508,Tab_Dados!$C$263:$C$508,BQ170)</f>
        <v>0</v>
      </c>
      <c r="BV170" s="207">
        <v>161</v>
      </c>
      <c r="BW170" s="208" t="s">
        <v>425</v>
      </c>
      <c r="BX170" s="216">
        <f>SUMIFS(Tab_Dados!$T$263:$T$508,Tab_Dados!$C$263:$C$508,BW170)</f>
        <v>0</v>
      </c>
      <c r="BY170" s="216">
        <f>SUMIFS(Tab_Dados!$AJ$263:$AJ$508,Tab_Dados!$C$263:$C$508,BW170)</f>
        <v>0</v>
      </c>
      <c r="BZ170" s="209">
        <f>SUMIFS(Tab_Dados!$AZ$263:$AZ$508,Tab_Dados!$C$263:$C$508,BW170)</f>
        <v>0</v>
      </c>
      <c r="CB170" s="207">
        <v>161</v>
      </c>
      <c r="CC170" s="208" t="s">
        <v>430</v>
      </c>
      <c r="CD170" s="208"/>
      <c r="CE170" s="208"/>
      <c r="CF170" s="209"/>
    </row>
    <row r="171" spans="1:84" x14ac:dyDescent="0.2">
      <c r="A171" s="214"/>
      <c r="B171" s="207">
        <v>162</v>
      </c>
      <c r="C171" s="208" t="s">
        <v>431</v>
      </c>
      <c r="D171" s="216">
        <f>SUMIFS(Tab_Dados!$E$263:$E$508,Tab_Dados!$C$263:$C$508,C171)</f>
        <v>0</v>
      </c>
      <c r="E171" s="216">
        <f>SUMIFS(Tab_Dados!$U$263:$U$508,Tab_Dados!$C$263:$C$508,C171)</f>
        <v>0</v>
      </c>
      <c r="F171" s="209">
        <f>SUMIFS(Tab_Dados!$AK$263:$AK$508,Tab_Dados!$C$263:$C$508,C171)</f>
        <v>0</v>
      </c>
      <c r="G171" s="203"/>
      <c r="H171" s="207">
        <v>162</v>
      </c>
      <c r="I171" s="208" t="s">
        <v>380</v>
      </c>
      <c r="J171" s="216">
        <f>SUMIFS(Tab_Dados!$F$263:$F$508,Tab_Dados!$C$263:$C$508,I171)</f>
        <v>0</v>
      </c>
      <c r="K171" s="216">
        <f>SUMIFS(Tab_Dados!$V$263:$V$508,Tab_Dados!$C$263:$C$508,I171)</f>
        <v>0</v>
      </c>
      <c r="L171" s="209">
        <f>SUMIFS(Tab_Dados!$AL$263:$AL$508,Tab_Dados!$C$263:$C$508,I171)</f>
        <v>0</v>
      </c>
      <c r="N171" s="207">
        <v>162</v>
      </c>
      <c r="O171" s="208" t="s">
        <v>417</v>
      </c>
      <c r="P171" s="216">
        <f>SUMIFS(Tab_Dados!$H$263:$H$508,Tab_Dados!$C$263:$C$508,O171)</f>
        <v>0</v>
      </c>
      <c r="Q171" s="216">
        <f>SUMIFS(Tab_Dados!$X$263:$X$508,Tab_Dados!$C$263:$C$508,O171)</f>
        <v>0</v>
      </c>
      <c r="R171" s="209">
        <f>SUMIFS(Tab_Dados!$AN$263:$AN$508,Tab_Dados!$C$263:$C$508,O171)</f>
        <v>0</v>
      </c>
      <c r="T171" s="207">
        <v>162</v>
      </c>
      <c r="U171" s="208" t="s">
        <v>22</v>
      </c>
      <c r="V171" s="216">
        <f>SUMIFS(Tab_Dados!$I$263:$I$508,Tab_Dados!$C$263:$C$508,U171)</f>
        <v>0</v>
      </c>
      <c r="W171" s="216">
        <f>SUMIFS(Tab_Dados!$Y$263:$Y$508,Tab_Dados!$C$263:$C$508,U171)</f>
        <v>0</v>
      </c>
      <c r="X171" s="209">
        <f>SUMIFS(Tab_Dados!$AO$263:$AO$508,Tab_Dados!$C$263:$C$508,U171)</f>
        <v>0</v>
      </c>
      <c r="Z171" s="207">
        <v>162</v>
      </c>
      <c r="AA171" s="208" t="s">
        <v>430</v>
      </c>
      <c r="AB171" s="216">
        <f>SUMIFS(Tab_Dados!$K$263:$K$508,Tab_Dados!$C$263:$C$508,AA171)</f>
        <v>0</v>
      </c>
      <c r="AC171" s="216">
        <f>SUMIFS(Tab_Dados!$AA$263:$AA$508,Tab_Dados!$C$263:$C$508,AA171)</f>
        <v>0</v>
      </c>
      <c r="AD171" s="209">
        <f>SUMIFS(Tab_Dados!$AQ$263:$AQ$508,Tab_Dados!$C$263:$C$508,AA171)</f>
        <v>0</v>
      </c>
      <c r="AF171" s="207">
        <v>162</v>
      </c>
      <c r="AG171" s="208" t="s">
        <v>406</v>
      </c>
      <c r="AH171" s="216">
        <f>SUMIFS(Tab_Dados!$L$263:$L$508,Tab_Dados!$C$263:$C$508,AG171)</f>
        <v>0</v>
      </c>
      <c r="AI171" s="216">
        <f>SUMIFS(Tab_Dados!$AB$263:$AB$508,Tab_Dados!$C$263:$C$508,AG171)</f>
        <v>0</v>
      </c>
      <c r="AJ171" s="209">
        <f>SUMIFS(Tab_Dados!$AR$263:$AR$508,Tab_Dados!$C$263:$C$508,AG171)</f>
        <v>0</v>
      </c>
      <c r="AL171" s="207">
        <v>162</v>
      </c>
      <c r="AM171" s="208" t="s">
        <v>424</v>
      </c>
      <c r="AN171" s="216">
        <f>SUMIFS(Tab_Dados!$M$263:$M$508,Tab_Dados!$C$263:$C$508,AM171)</f>
        <v>0</v>
      </c>
      <c r="AO171" s="216">
        <f>SUMIFS(Tab_Dados!$AC$263:$AC$508,Tab_Dados!$C$263:$C$508,AM171)</f>
        <v>0</v>
      </c>
      <c r="AP171" s="209">
        <f>SUMIFS(Tab_Dados!$AS$263:$AS$508,Tab_Dados!$C$263:$C$508,AM171)</f>
        <v>0</v>
      </c>
      <c r="AR171" s="207">
        <v>162</v>
      </c>
      <c r="AS171" s="208" t="s">
        <v>430</v>
      </c>
      <c r="AT171" s="216">
        <f>SUMIFS(Tab_Dados!$N$263:$N$508,Tab_Dados!$C$263:$C$508,AS171)</f>
        <v>0</v>
      </c>
      <c r="AU171" s="216">
        <f>SUMIFS(Tab_Dados!$AD$263:$AD$508,Tab_Dados!$C$263:$C$508,AS171)</f>
        <v>0</v>
      </c>
      <c r="AV171" s="209">
        <f>SUMIFS(Tab_Dados!$AT$263:$AT$508,Tab_Dados!$C$263:$C$508,AS171)</f>
        <v>0</v>
      </c>
      <c r="AX171" s="207">
        <v>162</v>
      </c>
      <c r="AY171" s="208" t="s">
        <v>430</v>
      </c>
      <c r="AZ171" s="216">
        <f>SUMIFS(Tab_Dados!$O$263:$O$508,Tab_Dados!$C$263:$C$508,AY171)</f>
        <v>0</v>
      </c>
      <c r="BA171" s="216">
        <f>SUMIFS(Tab_Dados!$AE$263:$AE$508,Tab_Dados!$C$263:$C$508,AY171)</f>
        <v>0</v>
      </c>
      <c r="BB171" s="209">
        <f>SUMIFS(Tab_Dados!$AU$263:$AU$508,Tab_Dados!$C$263:$C$508,AY171)</f>
        <v>0</v>
      </c>
      <c r="BD171" s="207">
        <v>162</v>
      </c>
      <c r="BE171" s="208" t="s">
        <v>428</v>
      </c>
      <c r="BF171" s="216">
        <f>SUMIFS(Tab_Dados!$P$263:$P$508,Tab_Dados!$C$263:$C$508,BE171)</f>
        <v>0</v>
      </c>
      <c r="BG171" s="216">
        <f>SUMIFS(Tab_Dados!$AF$263:$AF$508,Tab_Dados!$C$263:$C$508,BE171)</f>
        <v>0</v>
      </c>
      <c r="BH171" s="209">
        <f>SUMIFS(Tab_Dados!$AV$263:$AV$508,Tab_Dados!$C$263:$C$508,BE171)</f>
        <v>0</v>
      </c>
      <c r="BJ171" s="207">
        <v>162</v>
      </c>
      <c r="BK171" s="208" t="s">
        <v>426</v>
      </c>
      <c r="BL171" s="216">
        <f>SUMIFS(Tab_Dados!$R$263:$R$508,Tab_Dados!$C$263:$C$508,BK171)</f>
        <v>0</v>
      </c>
      <c r="BM171" s="216">
        <f>SUMIFS(Tab_Dados!$AH$263:$AH$508,Tab_Dados!$C$263:$C$508,BK171)</f>
        <v>0</v>
      </c>
      <c r="BN171" s="209">
        <f>SUMIFS(Tab_Dados!$AX$263:$AX$508,Tab_Dados!$C$263:$C$508,BK171)</f>
        <v>0</v>
      </c>
      <c r="BP171" s="207">
        <v>162</v>
      </c>
      <c r="BQ171" s="208" t="s">
        <v>22</v>
      </c>
      <c r="BR171" s="216">
        <f>SUMIFS(Tab_Dados!$S$263:$S$508,Tab_Dados!$C$263:$C$508,BQ171)</f>
        <v>0</v>
      </c>
      <c r="BS171" s="216">
        <f>SUMIFS(Tab_Dados!$AI$263:$AI$508,Tab_Dados!$C$263:$C$508,BQ171)</f>
        <v>0</v>
      </c>
      <c r="BT171" s="209">
        <f>SUMIFS(Tab_Dados!$AY$263:$AY$508,Tab_Dados!$C$263:$C$508,BQ171)</f>
        <v>0</v>
      </c>
      <c r="BV171" s="207">
        <v>162</v>
      </c>
      <c r="BW171" s="208" t="s">
        <v>426</v>
      </c>
      <c r="BX171" s="216">
        <f>SUMIFS(Tab_Dados!$T$263:$T$508,Tab_Dados!$C$263:$C$508,BW171)</f>
        <v>0</v>
      </c>
      <c r="BY171" s="216">
        <f>SUMIFS(Tab_Dados!$AJ$263:$AJ$508,Tab_Dados!$C$263:$C$508,BW171)</f>
        <v>0</v>
      </c>
      <c r="BZ171" s="209">
        <f>SUMIFS(Tab_Dados!$AZ$263:$AZ$508,Tab_Dados!$C$263:$C$508,BW171)</f>
        <v>0</v>
      </c>
      <c r="CB171" s="207">
        <v>162</v>
      </c>
      <c r="CC171" s="208" t="s">
        <v>431</v>
      </c>
      <c r="CD171" s="208"/>
      <c r="CE171" s="208"/>
      <c r="CF171" s="209"/>
    </row>
    <row r="172" spans="1:84" x14ac:dyDescent="0.2">
      <c r="A172" s="214"/>
      <c r="B172" s="207">
        <v>163</v>
      </c>
      <c r="C172" s="208" t="s">
        <v>432</v>
      </c>
      <c r="D172" s="216">
        <f>SUMIFS(Tab_Dados!$E$263:$E$508,Tab_Dados!$C$263:$C$508,C172)</f>
        <v>0</v>
      </c>
      <c r="E172" s="216">
        <f>SUMIFS(Tab_Dados!$U$263:$U$508,Tab_Dados!$C$263:$C$508,C172)</f>
        <v>0</v>
      </c>
      <c r="F172" s="209">
        <f>SUMIFS(Tab_Dados!$AK$263:$AK$508,Tab_Dados!$C$263:$C$508,C172)</f>
        <v>0</v>
      </c>
      <c r="G172" s="203"/>
      <c r="H172" s="207">
        <v>163</v>
      </c>
      <c r="I172" s="208" t="s">
        <v>384</v>
      </c>
      <c r="J172" s="216">
        <f>SUMIFS(Tab_Dados!$F$263:$F$508,Tab_Dados!$C$263:$C$508,I172)</f>
        <v>0</v>
      </c>
      <c r="K172" s="216">
        <f>SUMIFS(Tab_Dados!$V$263:$V$508,Tab_Dados!$C$263:$C$508,I172)</f>
        <v>0</v>
      </c>
      <c r="L172" s="209">
        <f>SUMIFS(Tab_Dados!$AL$263:$AL$508,Tab_Dados!$C$263:$C$508,I172)</f>
        <v>0</v>
      </c>
      <c r="N172" s="207">
        <v>163</v>
      </c>
      <c r="O172" s="208" t="s">
        <v>418</v>
      </c>
      <c r="P172" s="216">
        <f>SUMIFS(Tab_Dados!$H$263:$H$508,Tab_Dados!$C$263:$C$508,O172)</f>
        <v>0</v>
      </c>
      <c r="Q172" s="216">
        <f>SUMIFS(Tab_Dados!$X$263:$X$508,Tab_Dados!$C$263:$C$508,O172)</f>
        <v>0</v>
      </c>
      <c r="R172" s="209">
        <f>SUMIFS(Tab_Dados!$AN$263:$AN$508,Tab_Dados!$C$263:$C$508,O172)</f>
        <v>0</v>
      </c>
      <c r="T172" s="207">
        <v>163</v>
      </c>
      <c r="U172" s="208" t="s">
        <v>420</v>
      </c>
      <c r="V172" s="216">
        <f>SUMIFS(Tab_Dados!$I$263:$I$508,Tab_Dados!$C$263:$C$508,U172)</f>
        <v>0</v>
      </c>
      <c r="W172" s="216">
        <f>SUMIFS(Tab_Dados!$Y$263:$Y$508,Tab_Dados!$C$263:$C$508,U172)</f>
        <v>0</v>
      </c>
      <c r="X172" s="209">
        <f>SUMIFS(Tab_Dados!$AO$263:$AO$508,Tab_Dados!$C$263:$C$508,U172)</f>
        <v>0</v>
      </c>
      <c r="Z172" s="207">
        <v>163</v>
      </c>
      <c r="AA172" s="208" t="s">
        <v>431</v>
      </c>
      <c r="AB172" s="216">
        <f>SUMIFS(Tab_Dados!$K$263:$K$508,Tab_Dados!$C$263:$C$508,AA172)</f>
        <v>0</v>
      </c>
      <c r="AC172" s="216">
        <f>SUMIFS(Tab_Dados!$AA$263:$AA$508,Tab_Dados!$C$263:$C$508,AA172)</f>
        <v>0</v>
      </c>
      <c r="AD172" s="209">
        <f>SUMIFS(Tab_Dados!$AQ$263:$AQ$508,Tab_Dados!$C$263:$C$508,AA172)</f>
        <v>0</v>
      </c>
      <c r="AF172" s="207">
        <v>163</v>
      </c>
      <c r="AG172" s="208" t="s">
        <v>20</v>
      </c>
      <c r="AH172" s="216">
        <f>SUMIFS(Tab_Dados!$L$263:$L$508,Tab_Dados!$C$263:$C$508,AG172)</f>
        <v>0</v>
      </c>
      <c r="AI172" s="216">
        <f>SUMIFS(Tab_Dados!$AB$263:$AB$508,Tab_Dados!$C$263:$C$508,AG172)</f>
        <v>0</v>
      </c>
      <c r="AJ172" s="209">
        <f>SUMIFS(Tab_Dados!$AR$263:$AR$508,Tab_Dados!$C$263:$C$508,AG172)</f>
        <v>0</v>
      </c>
      <c r="AL172" s="207">
        <v>163</v>
      </c>
      <c r="AM172" s="208" t="s">
        <v>425</v>
      </c>
      <c r="AN172" s="216">
        <f>SUMIFS(Tab_Dados!$M$263:$M$508,Tab_Dados!$C$263:$C$508,AM172)</f>
        <v>0</v>
      </c>
      <c r="AO172" s="216">
        <f>SUMIFS(Tab_Dados!$AC$263:$AC$508,Tab_Dados!$C$263:$C$508,AM172)</f>
        <v>0</v>
      </c>
      <c r="AP172" s="209">
        <f>SUMIFS(Tab_Dados!$AS$263:$AS$508,Tab_Dados!$C$263:$C$508,AM172)</f>
        <v>0</v>
      </c>
      <c r="AR172" s="207">
        <v>163</v>
      </c>
      <c r="AS172" s="208" t="s">
        <v>431</v>
      </c>
      <c r="AT172" s="216">
        <f>SUMIFS(Tab_Dados!$N$263:$N$508,Tab_Dados!$C$263:$C$508,AS172)</f>
        <v>0</v>
      </c>
      <c r="AU172" s="216">
        <f>SUMIFS(Tab_Dados!$AD$263:$AD$508,Tab_Dados!$C$263:$C$508,AS172)</f>
        <v>0</v>
      </c>
      <c r="AV172" s="209">
        <f>SUMIFS(Tab_Dados!$AT$263:$AT$508,Tab_Dados!$C$263:$C$508,AS172)</f>
        <v>0</v>
      </c>
      <c r="AX172" s="207">
        <v>163</v>
      </c>
      <c r="AY172" s="208" t="s">
        <v>431</v>
      </c>
      <c r="AZ172" s="216">
        <f>SUMIFS(Tab_Dados!$O$263:$O$508,Tab_Dados!$C$263:$C$508,AY172)</f>
        <v>0</v>
      </c>
      <c r="BA172" s="216">
        <f>SUMIFS(Tab_Dados!$AE$263:$AE$508,Tab_Dados!$C$263:$C$508,AY172)</f>
        <v>0</v>
      </c>
      <c r="BB172" s="209">
        <f>SUMIFS(Tab_Dados!$AU$263:$AU$508,Tab_Dados!$C$263:$C$508,AY172)</f>
        <v>0</v>
      </c>
      <c r="BD172" s="207">
        <v>163</v>
      </c>
      <c r="BE172" s="208" t="s">
        <v>429</v>
      </c>
      <c r="BF172" s="216">
        <f>SUMIFS(Tab_Dados!$P$263:$P$508,Tab_Dados!$C$263:$C$508,BE172)</f>
        <v>0</v>
      </c>
      <c r="BG172" s="216">
        <f>SUMIFS(Tab_Dados!$AF$263:$AF$508,Tab_Dados!$C$263:$C$508,BE172)</f>
        <v>0</v>
      </c>
      <c r="BH172" s="209">
        <f>SUMIFS(Tab_Dados!$AV$263:$AV$508,Tab_Dados!$C$263:$C$508,BE172)</f>
        <v>0</v>
      </c>
      <c r="BJ172" s="207">
        <v>163</v>
      </c>
      <c r="BK172" s="208" t="s">
        <v>428</v>
      </c>
      <c r="BL172" s="216">
        <f>SUMIFS(Tab_Dados!$R$263:$R$508,Tab_Dados!$C$263:$C$508,BK172)</f>
        <v>0</v>
      </c>
      <c r="BM172" s="216">
        <f>SUMIFS(Tab_Dados!$AH$263:$AH$508,Tab_Dados!$C$263:$C$508,BK172)</f>
        <v>0</v>
      </c>
      <c r="BN172" s="209">
        <f>SUMIFS(Tab_Dados!$AX$263:$AX$508,Tab_Dados!$C$263:$C$508,BK172)</f>
        <v>0</v>
      </c>
      <c r="BP172" s="207">
        <v>163</v>
      </c>
      <c r="BQ172" s="208" t="s">
        <v>420</v>
      </c>
      <c r="BR172" s="216">
        <f>SUMIFS(Tab_Dados!$S$263:$S$508,Tab_Dados!$C$263:$C$508,BQ172)</f>
        <v>0</v>
      </c>
      <c r="BS172" s="216">
        <f>SUMIFS(Tab_Dados!$AI$263:$AI$508,Tab_Dados!$C$263:$C$508,BQ172)</f>
        <v>0</v>
      </c>
      <c r="BT172" s="209">
        <f>SUMIFS(Tab_Dados!$AY$263:$AY$508,Tab_Dados!$C$263:$C$508,BQ172)</f>
        <v>0</v>
      </c>
      <c r="BV172" s="207">
        <v>163</v>
      </c>
      <c r="BW172" s="208" t="s">
        <v>427</v>
      </c>
      <c r="BX172" s="216">
        <f>SUMIFS(Tab_Dados!$T$263:$T$508,Tab_Dados!$C$263:$C$508,BW172)</f>
        <v>0</v>
      </c>
      <c r="BY172" s="216">
        <f>SUMIFS(Tab_Dados!$AJ$263:$AJ$508,Tab_Dados!$C$263:$C$508,BW172)</f>
        <v>0</v>
      </c>
      <c r="BZ172" s="209">
        <f>SUMIFS(Tab_Dados!$AZ$263:$AZ$508,Tab_Dados!$C$263:$C$508,BW172)</f>
        <v>0</v>
      </c>
      <c r="CB172" s="207">
        <v>163</v>
      </c>
      <c r="CC172" s="208" t="s">
        <v>432</v>
      </c>
      <c r="CD172" s="208"/>
      <c r="CE172" s="208"/>
      <c r="CF172" s="209"/>
    </row>
    <row r="173" spans="1:84" x14ac:dyDescent="0.2">
      <c r="A173" s="214"/>
      <c r="B173" s="207">
        <v>164</v>
      </c>
      <c r="C173" s="208" t="s">
        <v>433</v>
      </c>
      <c r="D173" s="216">
        <f>SUMIFS(Tab_Dados!$E$263:$E$508,Tab_Dados!$C$263:$C$508,C173)</f>
        <v>0</v>
      </c>
      <c r="E173" s="216">
        <f>SUMIFS(Tab_Dados!$U$263:$U$508,Tab_Dados!$C$263:$C$508,C173)</f>
        <v>0</v>
      </c>
      <c r="F173" s="209">
        <f>SUMIFS(Tab_Dados!$AK$263:$AK$508,Tab_Dados!$C$263:$C$508,C173)</f>
        <v>0</v>
      </c>
      <c r="G173" s="203"/>
      <c r="H173" s="207">
        <v>164</v>
      </c>
      <c r="I173" s="208" t="s">
        <v>385</v>
      </c>
      <c r="J173" s="216">
        <f>SUMIFS(Tab_Dados!$F$263:$F$508,Tab_Dados!$C$263:$C$508,I173)</f>
        <v>0</v>
      </c>
      <c r="K173" s="216">
        <f>SUMIFS(Tab_Dados!$V$263:$V$508,Tab_Dados!$C$263:$C$508,I173)</f>
        <v>0</v>
      </c>
      <c r="L173" s="209">
        <f>SUMIFS(Tab_Dados!$AL$263:$AL$508,Tab_Dados!$C$263:$C$508,I173)</f>
        <v>0</v>
      </c>
      <c r="N173" s="207">
        <v>164</v>
      </c>
      <c r="O173" s="208" t="s">
        <v>419</v>
      </c>
      <c r="P173" s="216">
        <f>SUMIFS(Tab_Dados!$H$263:$H$508,Tab_Dados!$C$263:$C$508,O173)</f>
        <v>0</v>
      </c>
      <c r="Q173" s="216">
        <f>SUMIFS(Tab_Dados!$X$263:$X$508,Tab_Dados!$C$263:$C$508,O173)</f>
        <v>0</v>
      </c>
      <c r="R173" s="209">
        <f>SUMIFS(Tab_Dados!$AN$263:$AN$508,Tab_Dados!$C$263:$C$508,O173)</f>
        <v>0</v>
      </c>
      <c r="T173" s="207">
        <v>164</v>
      </c>
      <c r="U173" s="208" t="s">
        <v>421</v>
      </c>
      <c r="V173" s="216">
        <f>SUMIFS(Tab_Dados!$I$263:$I$508,Tab_Dados!$C$263:$C$508,U173)</f>
        <v>0</v>
      </c>
      <c r="W173" s="216">
        <f>SUMIFS(Tab_Dados!$Y$263:$Y$508,Tab_Dados!$C$263:$C$508,U173)</f>
        <v>0</v>
      </c>
      <c r="X173" s="209">
        <f>SUMIFS(Tab_Dados!$AO$263:$AO$508,Tab_Dados!$C$263:$C$508,U173)</f>
        <v>0</v>
      </c>
      <c r="Z173" s="207">
        <v>164</v>
      </c>
      <c r="AA173" s="208" t="s">
        <v>432</v>
      </c>
      <c r="AB173" s="216">
        <f>SUMIFS(Tab_Dados!$K$263:$K$508,Tab_Dados!$C$263:$C$508,AA173)</f>
        <v>0</v>
      </c>
      <c r="AC173" s="216">
        <f>SUMIFS(Tab_Dados!$AA$263:$AA$508,Tab_Dados!$C$263:$C$508,AA173)</f>
        <v>0</v>
      </c>
      <c r="AD173" s="209">
        <f>SUMIFS(Tab_Dados!$AQ$263:$AQ$508,Tab_Dados!$C$263:$C$508,AA173)</f>
        <v>0</v>
      </c>
      <c r="AF173" s="207">
        <v>164</v>
      </c>
      <c r="AG173" s="208" t="s">
        <v>408</v>
      </c>
      <c r="AH173" s="216">
        <f>SUMIFS(Tab_Dados!$L$263:$L$508,Tab_Dados!$C$263:$C$508,AG173)</f>
        <v>0</v>
      </c>
      <c r="AI173" s="216">
        <f>SUMIFS(Tab_Dados!$AB$263:$AB$508,Tab_Dados!$C$263:$C$508,AG173)</f>
        <v>0</v>
      </c>
      <c r="AJ173" s="209">
        <f>SUMIFS(Tab_Dados!$AR$263:$AR$508,Tab_Dados!$C$263:$C$508,AG173)</f>
        <v>0</v>
      </c>
      <c r="AL173" s="207">
        <v>164</v>
      </c>
      <c r="AM173" s="208" t="s">
        <v>426</v>
      </c>
      <c r="AN173" s="216">
        <f>SUMIFS(Tab_Dados!$M$263:$M$508,Tab_Dados!$C$263:$C$508,AM173)</f>
        <v>0</v>
      </c>
      <c r="AO173" s="216">
        <f>SUMIFS(Tab_Dados!$AC$263:$AC$508,Tab_Dados!$C$263:$C$508,AM173)</f>
        <v>0</v>
      </c>
      <c r="AP173" s="209">
        <f>SUMIFS(Tab_Dados!$AS$263:$AS$508,Tab_Dados!$C$263:$C$508,AM173)</f>
        <v>0</v>
      </c>
      <c r="AR173" s="207">
        <v>164</v>
      </c>
      <c r="AS173" s="208" t="s">
        <v>432</v>
      </c>
      <c r="AT173" s="216">
        <f>SUMIFS(Tab_Dados!$N$263:$N$508,Tab_Dados!$C$263:$C$508,AS173)</f>
        <v>0</v>
      </c>
      <c r="AU173" s="216">
        <f>SUMIFS(Tab_Dados!$AD$263:$AD$508,Tab_Dados!$C$263:$C$508,AS173)</f>
        <v>0</v>
      </c>
      <c r="AV173" s="209">
        <f>SUMIFS(Tab_Dados!$AT$263:$AT$508,Tab_Dados!$C$263:$C$508,AS173)</f>
        <v>0</v>
      </c>
      <c r="AX173" s="207">
        <v>164</v>
      </c>
      <c r="AY173" s="208" t="s">
        <v>432</v>
      </c>
      <c r="AZ173" s="216">
        <f>SUMIFS(Tab_Dados!$O$263:$O$508,Tab_Dados!$C$263:$C$508,AY173)</f>
        <v>0</v>
      </c>
      <c r="BA173" s="216">
        <f>SUMIFS(Tab_Dados!$AE$263:$AE$508,Tab_Dados!$C$263:$C$508,AY173)</f>
        <v>0</v>
      </c>
      <c r="BB173" s="209">
        <f>SUMIFS(Tab_Dados!$AU$263:$AU$508,Tab_Dados!$C$263:$C$508,AY173)</f>
        <v>0</v>
      </c>
      <c r="BD173" s="207">
        <v>164</v>
      </c>
      <c r="BE173" s="208" t="s">
        <v>430</v>
      </c>
      <c r="BF173" s="216">
        <f>SUMIFS(Tab_Dados!$P$263:$P$508,Tab_Dados!$C$263:$C$508,BE173)</f>
        <v>0</v>
      </c>
      <c r="BG173" s="216">
        <f>SUMIFS(Tab_Dados!$AF$263:$AF$508,Tab_Dados!$C$263:$C$508,BE173)</f>
        <v>0</v>
      </c>
      <c r="BH173" s="209">
        <f>SUMIFS(Tab_Dados!$AV$263:$AV$508,Tab_Dados!$C$263:$C$508,BE173)</f>
        <v>0</v>
      </c>
      <c r="BJ173" s="207">
        <v>164</v>
      </c>
      <c r="BK173" s="208" t="s">
        <v>429</v>
      </c>
      <c r="BL173" s="216">
        <f>SUMIFS(Tab_Dados!$R$263:$R$508,Tab_Dados!$C$263:$C$508,BK173)</f>
        <v>0</v>
      </c>
      <c r="BM173" s="216">
        <f>SUMIFS(Tab_Dados!$AH$263:$AH$508,Tab_Dados!$C$263:$C$508,BK173)</f>
        <v>0</v>
      </c>
      <c r="BN173" s="209">
        <f>SUMIFS(Tab_Dados!$AX$263:$AX$508,Tab_Dados!$C$263:$C$508,BK173)</f>
        <v>0</v>
      </c>
      <c r="BP173" s="207">
        <v>164</v>
      </c>
      <c r="BQ173" s="208" t="s">
        <v>421</v>
      </c>
      <c r="BR173" s="216">
        <f>SUMIFS(Tab_Dados!$S$263:$S$508,Tab_Dados!$C$263:$C$508,BQ173)</f>
        <v>0</v>
      </c>
      <c r="BS173" s="216">
        <f>SUMIFS(Tab_Dados!$AI$263:$AI$508,Tab_Dados!$C$263:$C$508,BQ173)</f>
        <v>0</v>
      </c>
      <c r="BT173" s="209">
        <f>SUMIFS(Tab_Dados!$AY$263:$AY$508,Tab_Dados!$C$263:$C$508,BQ173)</f>
        <v>0</v>
      </c>
      <c r="BV173" s="207">
        <v>164</v>
      </c>
      <c r="BW173" s="208" t="s">
        <v>428</v>
      </c>
      <c r="BX173" s="216">
        <f>SUMIFS(Tab_Dados!$T$263:$T$508,Tab_Dados!$C$263:$C$508,BW173)</f>
        <v>0</v>
      </c>
      <c r="BY173" s="216">
        <f>SUMIFS(Tab_Dados!$AJ$263:$AJ$508,Tab_Dados!$C$263:$C$508,BW173)</f>
        <v>0</v>
      </c>
      <c r="BZ173" s="209">
        <f>SUMIFS(Tab_Dados!$AZ$263:$AZ$508,Tab_Dados!$C$263:$C$508,BW173)</f>
        <v>0</v>
      </c>
      <c r="CB173" s="207">
        <v>164</v>
      </c>
      <c r="CC173" s="208" t="s">
        <v>433</v>
      </c>
      <c r="CD173" s="208"/>
      <c r="CE173" s="208"/>
      <c r="CF173" s="209"/>
    </row>
    <row r="174" spans="1:84" x14ac:dyDescent="0.2">
      <c r="A174" s="214"/>
      <c r="B174" s="207">
        <v>165</v>
      </c>
      <c r="C174" s="208" t="s">
        <v>434</v>
      </c>
      <c r="D174" s="216">
        <f>SUMIFS(Tab_Dados!$E$263:$E$508,Tab_Dados!$C$263:$C$508,C174)</f>
        <v>0</v>
      </c>
      <c r="E174" s="216">
        <f>SUMIFS(Tab_Dados!$U$263:$U$508,Tab_Dados!$C$263:$C$508,C174)</f>
        <v>0</v>
      </c>
      <c r="F174" s="209">
        <f>SUMIFS(Tab_Dados!$AK$263:$AK$508,Tab_Dados!$C$263:$C$508,C174)</f>
        <v>0</v>
      </c>
      <c r="G174" s="203"/>
      <c r="H174" s="207">
        <v>165</v>
      </c>
      <c r="I174" s="208" t="s">
        <v>387</v>
      </c>
      <c r="J174" s="216">
        <f>SUMIFS(Tab_Dados!$F$263:$F$508,Tab_Dados!$C$263:$C$508,I174)</f>
        <v>0</v>
      </c>
      <c r="K174" s="216">
        <f>SUMIFS(Tab_Dados!$V$263:$V$508,Tab_Dados!$C$263:$C$508,I174)</f>
        <v>0</v>
      </c>
      <c r="L174" s="209">
        <f>SUMIFS(Tab_Dados!$AL$263:$AL$508,Tab_Dados!$C$263:$C$508,I174)</f>
        <v>0</v>
      </c>
      <c r="N174" s="207">
        <v>165</v>
      </c>
      <c r="O174" s="208" t="s">
        <v>22</v>
      </c>
      <c r="P174" s="216">
        <f>SUMIFS(Tab_Dados!$H$263:$H$508,Tab_Dados!$C$263:$C$508,O174)</f>
        <v>0</v>
      </c>
      <c r="Q174" s="216">
        <f>SUMIFS(Tab_Dados!$X$263:$X$508,Tab_Dados!$C$263:$C$508,O174)</f>
        <v>0</v>
      </c>
      <c r="R174" s="209">
        <f>SUMIFS(Tab_Dados!$AN$263:$AN$508,Tab_Dados!$C$263:$C$508,O174)</f>
        <v>0</v>
      </c>
      <c r="T174" s="207">
        <v>165</v>
      </c>
      <c r="U174" s="208" t="s">
        <v>422</v>
      </c>
      <c r="V174" s="216">
        <f>SUMIFS(Tab_Dados!$I$263:$I$508,Tab_Dados!$C$263:$C$508,U174)</f>
        <v>0</v>
      </c>
      <c r="W174" s="216">
        <f>SUMIFS(Tab_Dados!$Y$263:$Y$508,Tab_Dados!$C$263:$C$508,U174)</f>
        <v>0</v>
      </c>
      <c r="X174" s="209">
        <f>SUMIFS(Tab_Dados!$AO$263:$AO$508,Tab_Dados!$C$263:$C$508,U174)</f>
        <v>0</v>
      </c>
      <c r="Z174" s="207">
        <v>165</v>
      </c>
      <c r="AA174" s="208" t="s">
        <v>433</v>
      </c>
      <c r="AB174" s="216">
        <f>SUMIFS(Tab_Dados!$K$263:$K$508,Tab_Dados!$C$263:$C$508,AA174)</f>
        <v>0</v>
      </c>
      <c r="AC174" s="216">
        <f>SUMIFS(Tab_Dados!$AA$263:$AA$508,Tab_Dados!$C$263:$C$508,AA174)</f>
        <v>0</v>
      </c>
      <c r="AD174" s="209">
        <f>SUMIFS(Tab_Dados!$AQ$263:$AQ$508,Tab_Dados!$C$263:$C$508,AA174)</f>
        <v>0</v>
      </c>
      <c r="AF174" s="207">
        <v>165</v>
      </c>
      <c r="AG174" s="208" t="s">
        <v>409</v>
      </c>
      <c r="AH174" s="216">
        <f>SUMIFS(Tab_Dados!$L$263:$L$508,Tab_Dados!$C$263:$C$508,AG174)</f>
        <v>0</v>
      </c>
      <c r="AI174" s="216">
        <f>SUMIFS(Tab_Dados!$AB$263:$AB$508,Tab_Dados!$C$263:$C$508,AG174)</f>
        <v>0</v>
      </c>
      <c r="AJ174" s="209">
        <f>SUMIFS(Tab_Dados!$AR$263:$AR$508,Tab_Dados!$C$263:$C$508,AG174)</f>
        <v>0</v>
      </c>
      <c r="AL174" s="207">
        <v>165</v>
      </c>
      <c r="AM174" s="208" t="s">
        <v>427</v>
      </c>
      <c r="AN174" s="216">
        <f>SUMIFS(Tab_Dados!$M$263:$M$508,Tab_Dados!$C$263:$C$508,AM174)</f>
        <v>0</v>
      </c>
      <c r="AO174" s="216">
        <f>SUMIFS(Tab_Dados!$AC$263:$AC$508,Tab_Dados!$C$263:$C$508,AM174)</f>
        <v>0</v>
      </c>
      <c r="AP174" s="209">
        <f>SUMIFS(Tab_Dados!$AS$263:$AS$508,Tab_Dados!$C$263:$C$508,AM174)</f>
        <v>0</v>
      </c>
      <c r="AR174" s="207">
        <v>165</v>
      </c>
      <c r="AS174" s="208" t="s">
        <v>433</v>
      </c>
      <c r="AT174" s="216">
        <f>SUMIFS(Tab_Dados!$N$263:$N$508,Tab_Dados!$C$263:$C$508,AS174)</f>
        <v>0</v>
      </c>
      <c r="AU174" s="216">
        <f>SUMIFS(Tab_Dados!$AD$263:$AD$508,Tab_Dados!$C$263:$C$508,AS174)</f>
        <v>0</v>
      </c>
      <c r="AV174" s="209">
        <f>SUMIFS(Tab_Dados!$AT$263:$AT$508,Tab_Dados!$C$263:$C$508,AS174)</f>
        <v>0</v>
      </c>
      <c r="AX174" s="207">
        <v>165</v>
      </c>
      <c r="AY174" s="208" t="s">
        <v>433</v>
      </c>
      <c r="AZ174" s="216">
        <f>SUMIFS(Tab_Dados!$O$263:$O$508,Tab_Dados!$C$263:$C$508,AY174)</f>
        <v>0</v>
      </c>
      <c r="BA174" s="216">
        <f>SUMIFS(Tab_Dados!$AE$263:$AE$508,Tab_Dados!$C$263:$C$508,AY174)</f>
        <v>0</v>
      </c>
      <c r="BB174" s="209">
        <f>SUMIFS(Tab_Dados!$AU$263:$AU$508,Tab_Dados!$C$263:$C$508,AY174)</f>
        <v>0</v>
      </c>
      <c r="BD174" s="207">
        <v>165</v>
      </c>
      <c r="BE174" s="208" t="s">
        <v>431</v>
      </c>
      <c r="BF174" s="216">
        <f>SUMIFS(Tab_Dados!$P$263:$P$508,Tab_Dados!$C$263:$C$508,BE174)</f>
        <v>0</v>
      </c>
      <c r="BG174" s="216">
        <f>SUMIFS(Tab_Dados!$AF$263:$AF$508,Tab_Dados!$C$263:$C$508,BE174)</f>
        <v>0</v>
      </c>
      <c r="BH174" s="209">
        <f>SUMIFS(Tab_Dados!$AV$263:$AV$508,Tab_Dados!$C$263:$C$508,BE174)</f>
        <v>0</v>
      </c>
      <c r="BJ174" s="207">
        <v>165</v>
      </c>
      <c r="BK174" s="208" t="s">
        <v>430</v>
      </c>
      <c r="BL174" s="216">
        <f>SUMIFS(Tab_Dados!$R$263:$R$508,Tab_Dados!$C$263:$C$508,BK174)</f>
        <v>0</v>
      </c>
      <c r="BM174" s="216">
        <f>SUMIFS(Tab_Dados!$AH$263:$AH$508,Tab_Dados!$C$263:$C$508,BK174)</f>
        <v>0</v>
      </c>
      <c r="BN174" s="209">
        <f>SUMIFS(Tab_Dados!$AX$263:$AX$508,Tab_Dados!$C$263:$C$508,BK174)</f>
        <v>0</v>
      </c>
      <c r="BP174" s="207">
        <v>165</v>
      </c>
      <c r="BQ174" s="208" t="s">
        <v>422</v>
      </c>
      <c r="BR174" s="216">
        <f>SUMIFS(Tab_Dados!$S$263:$S$508,Tab_Dados!$C$263:$C$508,BQ174)</f>
        <v>0</v>
      </c>
      <c r="BS174" s="216">
        <f>SUMIFS(Tab_Dados!$AI$263:$AI$508,Tab_Dados!$C$263:$C$508,BQ174)</f>
        <v>0</v>
      </c>
      <c r="BT174" s="209">
        <f>SUMIFS(Tab_Dados!$AY$263:$AY$508,Tab_Dados!$C$263:$C$508,BQ174)</f>
        <v>0</v>
      </c>
      <c r="BV174" s="207">
        <v>165</v>
      </c>
      <c r="BW174" s="208" t="s">
        <v>429</v>
      </c>
      <c r="BX174" s="216">
        <f>SUMIFS(Tab_Dados!$T$263:$T$508,Tab_Dados!$C$263:$C$508,BW174)</f>
        <v>0</v>
      </c>
      <c r="BY174" s="216">
        <f>SUMIFS(Tab_Dados!$AJ$263:$AJ$508,Tab_Dados!$C$263:$C$508,BW174)</f>
        <v>0</v>
      </c>
      <c r="BZ174" s="209">
        <f>SUMIFS(Tab_Dados!$AZ$263:$AZ$508,Tab_Dados!$C$263:$C$508,BW174)</f>
        <v>0</v>
      </c>
      <c r="CB174" s="207">
        <v>165</v>
      </c>
      <c r="CC174" s="208" t="s">
        <v>434</v>
      </c>
      <c r="CD174" s="208"/>
      <c r="CE174" s="208"/>
      <c r="CF174" s="209"/>
    </row>
    <row r="175" spans="1:84" x14ac:dyDescent="0.2">
      <c r="A175" s="214"/>
      <c r="B175" s="207">
        <v>166</v>
      </c>
      <c r="C175" s="208" t="s">
        <v>435</v>
      </c>
      <c r="D175" s="216">
        <f>SUMIFS(Tab_Dados!$E$263:$E$508,Tab_Dados!$C$263:$C$508,C175)</f>
        <v>0</v>
      </c>
      <c r="E175" s="216">
        <f>SUMIFS(Tab_Dados!$U$263:$U$508,Tab_Dados!$C$263:$C$508,C175)</f>
        <v>0</v>
      </c>
      <c r="F175" s="209">
        <f>SUMIFS(Tab_Dados!$AK$263:$AK$508,Tab_Dados!$C$263:$C$508,C175)</f>
        <v>0</v>
      </c>
      <c r="G175" s="203"/>
      <c r="H175" s="207">
        <v>166</v>
      </c>
      <c r="I175" s="208" t="s">
        <v>388</v>
      </c>
      <c r="J175" s="216">
        <f>SUMIFS(Tab_Dados!$F$263:$F$508,Tab_Dados!$C$263:$C$508,I175)</f>
        <v>0</v>
      </c>
      <c r="K175" s="216">
        <f>SUMIFS(Tab_Dados!$V$263:$V$508,Tab_Dados!$C$263:$C$508,I175)</f>
        <v>0</v>
      </c>
      <c r="L175" s="209">
        <f>SUMIFS(Tab_Dados!$AL$263:$AL$508,Tab_Dados!$C$263:$C$508,I175)</f>
        <v>0</v>
      </c>
      <c r="N175" s="207">
        <v>166</v>
      </c>
      <c r="O175" s="208" t="s">
        <v>420</v>
      </c>
      <c r="P175" s="216">
        <f>SUMIFS(Tab_Dados!$H$263:$H$508,Tab_Dados!$C$263:$C$508,O175)</f>
        <v>0</v>
      </c>
      <c r="Q175" s="216">
        <f>SUMIFS(Tab_Dados!$X$263:$X$508,Tab_Dados!$C$263:$C$508,O175)</f>
        <v>0</v>
      </c>
      <c r="R175" s="209">
        <f>SUMIFS(Tab_Dados!$AN$263:$AN$508,Tab_Dados!$C$263:$C$508,O175)</f>
        <v>0</v>
      </c>
      <c r="T175" s="207">
        <v>166</v>
      </c>
      <c r="U175" s="208" t="s">
        <v>423</v>
      </c>
      <c r="V175" s="216">
        <f>SUMIFS(Tab_Dados!$I$263:$I$508,Tab_Dados!$C$263:$C$508,U175)</f>
        <v>0</v>
      </c>
      <c r="W175" s="216">
        <f>SUMIFS(Tab_Dados!$Y$263:$Y$508,Tab_Dados!$C$263:$C$508,U175)</f>
        <v>0</v>
      </c>
      <c r="X175" s="209">
        <f>SUMIFS(Tab_Dados!$AO$263:$AO$508,Tab_Dados!$C$263:$C$508,U175)</f>
        <v>0</v>
      </c>
      <c r="Z175" s="207">
        <v>166</v>
      </c>
      <c r="AA175" s="208" t="s">
        <v>434</v>
      </c>
      <c r="AB175" s="216">
        <f>SUMIFS(Tab_Dados!$K$263:$K$508,Tab_Dados!$C$263:$C$508,AA175)</f>
        <v>0</v>
      </c>
      <c r="AC175" s="216">
        <f>SUMIFS(Tab_Dados!$AA$263:$AA$508,Tab_Dados!$C$263:$C$508,AA175)</f>
        <v>0</v>
      </c>
      <c r="AD175" s="209">
        <f>SUMIFS(Tab_Dados!$AQ$263:$AQ$508,Tab_Dados!$C$263:$C$508,AA175)</f>
        <v>0</v>
      </c>
      <c r="AF175" s="207">
        <v>166</v>
      </c>
      <c r="AG175" s="208" t="s">
        <v>411</v>
      </c>
      <c r="AH175" s="216">
        <f>SUMIFS(Tab_Dados!$L$263:$L$508,Tab_Dados!$C$263:$C$508,AG175)</f>
        <v>0</v>
      </c>
      <c r="AI175" s="216">
        <f>SUMIFS(Tab_Dados!$AB$263:$AB$508,Tab_Dados!$C$263:$C$508,AG175)</f>
        <v>0</v>
      </c>
      <c r="AJ175" s="209">
        <f>SUMIFS(Tab_Dados!$AR$263:$AR$508,Tab_Dados!$C$263:$C$508,AG175)</f>
        <v>0</v>
      </c>
      <c r="AL175" s="207">
        <v>166</v>
      </c>
      <c r="AM175" s="208" t="s">
        <v>428</v>
      </c>
      <c r="AN175" s="216">
        <f>SUMIFS(Tab_Dados!$M$263:$M$508,Tab_Dados!$C$263:$C$508,AM175)</f>
        <v>0</v>
      </c>
      <c r="AO175" s="216">
        <f>SUMIFS(Tab_Dados!$AC$263:$AC$508,Tab_Dados!$C$263:$C$508,AM175)</f>
        <v>0</v>
      </c>
      <c r="AP175" s="209">
        <f>SUMIFS(Tab_Dados!$AS$263:$AS$508,Tab_Dados!$C$263:$C$508,AM175)</f>
        <v>0</v>
      </c>
      <c r="AR175" s="207">
        <v>166</v>
      </c>
      <c r="AS175" s="208" t="s">
        <v>434</v>
      </c>
      <c r="AT175" s="216">
        <f>SUMIFS(Tab_Dados!$N$263:$N$508,Tab_Dados!$C$263:$C$508,AS175)</f>
        <v>0</v>
      </c>
      <c r="AU175" s="216">
        <f>SUMIFS(Tab_Dados!$AD$263:$AD$508,Tab_Dados!$C$263:$C$508,AS175)</f>
        <v>0</v>
      </c>
      <c r="AV175" s="209">
        <f>SUMIFS(Tab_Dados!$AT$263:$AT$508,Tab_Dados!$C$263:$C$508,AS175)</f>
        <v>0</v>
      </c>
      <c r="AX175" s="207">
        <v>166</v>
      </c>
      <c r="AY175" s="208" t="s">
        <v>434</v>
      </c>
      <c r="AZ175" s="216">
        <f>SUMIFS(Tab_Dados!$O$263:$O$508,Tab_Dados!$C$263:$C$508,AY175)</f>
        <v>0</v>
      </c>
      <c r="BA175" s="216">
        <f>SUMIFS(Tab_Dados!$AE$263:$AE$508,Tab_Dados!$C$263:$C$508,AY175)</f>
        <v>0</v>
      </c>
      <c r="BB175" s="209">
        <f>SUMIFS(Tab_Dados!$AU$263:$AU$508,Tab_Dados!$C$263:$C$508,AY175)</f>
        <v>0</v>
      </c>
      <c r="BD175" s="207">
        <v>166</v>
      </c>
      <c r="BE175" s="208" t="s">
        <v>432</v>
      </c>
      <c r="BF175" s="216">
        <f>SUMIFS(Tab_Dados!$P$263:$P$508,Tab_Dados!$C$263:$C$508,BE175)</f>
        <v>0</v>
      </c>
      <c r="BG175" s="216">
        <f>SUMIFS(Tab_Dados!$AF$263:$AF$508,Tab_Dados!$C$263:$C$508,BE175)</f>
        <v>0</v>
      </c>
      <c r="BH175" s="209">
        <f>SUMIFS(Tab_Dados!$AV$263:$AV$508,Tab_Dados!$C$263:$C$508,BE175)</f>
        <v>0</v>
      </c>
      <c r="BJ175" s="207">
        <v>166</v>
      </c>
      <c r="BK175" s="208" t="s">
        <v>431</v>
      </c>
      <c r="BL175" s="216">
        <f>SUMIFS(Tab_Dados!$R$263:$R$508,Tab_Dados!$C$263:$C$508,BK175)</f>
        <v>0</v>
      </c>
      <c r="BM175" s="216">
        <f>SUMIFS(Tab_Dados!$AH$263:$AH$508,Tab_Dados!$C$263:$C$508,BK175)</f>
        <v>0</v>
      </c>
      <c r="BN175" s="209">
        <f>SUMIFS(Tab_Dados!$AX$263:$AX$508,Tab_Dados!$C$263:$C$508,BK175)</f>
        <v>0</v>
      </c>
      <c r="BP175" s="207">
        <v>166</v>
      </c>
      <c r="BQ175" s="208" t="s">
        <v>423</v>
      </c>
      <c r="BR175" s="216">
        <f>SUMIFS(Tab_Dados!$S$263:$S$508,Tab_Dados!$C$263:$C$508,BQ175)</f>
        <v>0</v>
      </c>
      <c r="BS175" s="216">
        <f>SUMIFS(Tab_Dados!$AI$263:$AI$508,Tab_Dados!$C$263:$C$508,BQ175)</f>
        <v>0</v>
      </c>
      <c r="BT175" s="209">
        <f>SUMIFS(Tab_Dados!$AY$263:$AY$508,Tab_Dados!$C$263:$C$508,BQ175)</f>
        <v>0</v>
      </c>
      <c r="BV175" s="207">
        <v>166</v>
      </c>
      <c r="BW175" s="208" t="s">
        <v>430</v>
      </c>
      <c r="BX175" s="216">
        <f>SUMIFS(Tab_Dados!$T$263:$T$508,Tab_Dados!$C$263:$C$508,BW175)</f>
        <v>0</v>
      </c>
      <c r="BY175" s="216">
        <f>SUMIFS(Tab_Dados!$AJ$263:$AJ$508,Tab_Dados!$C$263:$C$508,BW175)</f>
        <v>0</v>
      </c>
      <c r="BZ175" s="209">
        <f>SUMIFS(Tab_Dados!$AZ$263:$AZ$508,Tab_Dados!$C$263:$C$508,BW175)</f>
        <v>0</v>
      </c>
      <c r="CB175" s="207">
        <v>166</v>
      </c>
      <c r="CC175" s="208" t="s">
        <v>435</v>
      </c>
      <c r="CD175" s="208"/>
      <c r="CE175" s="208"/>
      <c r="CF175" s="209"/>
    </row>
    <row r="176" spans="1:84" x14ac:dyDescent="0.2">
      <c r="A176" s="214"/>
      <c r="B176" s="207">
        <v>167</v>
      </c>
      <c r="C176" s="208" t="s">
        <v>436</v>
      </c>
      <c r="D176" s="216">
        <f>SUMIFS(Tab_Dados!$E$263:$E$508,Tab_Dados!$C$263:$C$508,C176)</f>
        <v>0</v>
      </c>
      <c r="E176" s="216">
        <f>SUMIFS(Tab_Dados!$U$263:$U$508,Tab_Dados!$C$263:$C$508,C176)</f>
        <v>0</v>
      </c>
      <c r="F176" s="209">
        <f>SUMIFS(Tab_Dados!$AK$263:$AK$508,Tab_Dados!$C$263:$C$508,C176)</f>
        <v>0</v>
      </c>
      <c r="G176" s="203"/>
      <c r="H176" s="207">
        <v>167</v>
      </c>
      <c r="I176" s="208" t="s">
        <v>390</v>
      </c>
      <c r="J176" s="216">
        <f>SUMIFS(Tab_Dados!$F$263:$F$508,Tab_Dados!$C$263:$C$508,I176)</f>
        <v>0</v>
      </c>
      <c r="K176" s="216">
        <f>SUMIFS(Tab_Dados!$V$263:$V$508,Tab_Dados!$C$263:$C$508,I176)</f>
        <v>0</v>
      </c>
      <c r="L176" s="209">
        <f>SUMIFS(Tab_Dados!$AL$263:$AL$508,Tab_Dados!$C$263:$C$508,I176)</f>
        <v>0</v>
      </c>
      <c r="N176" s="207">
        <v>167</v>
      </c>
      <c r="O176" s="208" t="s">
        <v>421</v>
      </c>
      <c r="P176" s="216">
        <f>SUMIFS(Tab_Dados!$H$263:$H$508,Tab_Dados!$C$263:$C$508,O176)</f>
        <v>0</v>
      </c>
      <c r="Q176" s="216">
        <f>SUMIFS(Tab_Dados!$X$263:$X$508,Tab_Dados!$C$263:$C$508,O176)</f>
        <v>0</v>
      </c>
      <c r="R176" s="209">
        <f>SUMIFS(Tab_Dados!$AN$263:$AN$508,Tab_Dados!$C$263:$C$508,O176)</f>
        <v>0</v>
      </c>
      <c r="T176" s="207">
        <v>167</v>
      </c>
      <c r="U176" s="208" t="s">
        <v>424</v>
      </c>
      <c r="V176" s="216">
        <f>SUMIFS(Tab_Dados!$I$263:$I$508,Tab_Dados!$C$263:$C$508,U176)</f>
        <v>0</v>
      </c>
      <c r="W176" s="216">
        <f>SUMIFS(Tab_Dados!$Y$263:$Y$508,Tab_Dados!$C$263:$C$508,U176)</f>
        <v>0</v>
      </c>
      <c r="X176" s="209">
        <f>SUMIFS(Tab_Dados!$AO$263:$AO$508,Tab_Dados!$C$263:$C$508,U176)</f>
        <v>0</v>
      </c>
      <c r="Z176" s="207">
        <v>167</v>
      </c>
      <c r="AA176" s="208" t="s">
        <v>435</v>
      </c>
      <c r="AB176" s="216">
        <f>SUMIFS(Tab_Dados!$K$263:$K$508,Tab_Dados!$C$263:$C$508,AA176)</f>
        <v>0</v>
      </c>
      <c r="AC176" s="216">
        <f>SUMIFS(Tab_Dados!$AA$263:$AA$508,Tab_Dados!$C$263:$C$508,AA176)</f>
        <v>0</v>
      </c>
      <c r="AD176" s="209">
        <f>SUMIFS(Tab_Dados!$AQ$263:$AQ$508,Tab_Dados!$C$263:$C$508,AA176)</f>
        <v>0</v>
      </c>
      <c r="AF176" s="207">
        <v>167</v>
      </c>
      <c r="AG176" s="208" t="s">
        <v>412</v>
      </c>
      <c r="AH176" s="216">
        <f>SUMIFS(Tab_Dados!$L$263:$L$508,Tab_Dados!$C$263:$C$508,AG176)</f>
        <v>0</v>
      </c>
      <c r="AI176" s="216">
        <f>SUMIFS(Tab_Dados!$AB$263:$AB$508,Tab_Dados!$C$263:$C$508,AG176)</f>
        <v>0</v>
      </c>
      <c r="AJ176" s="209">
        <f>SUMIFS(Tab_Dados!$AR$263:$AR$508,Tab_Dados!$C$263:$C$508,AG176)</f>
        <v>0</v>
      </c>
      <c r="AL176" s="207">
        <v>167</v>
      </c>
      <c r="AM176" s="208" t="s">
        <v>429</v>
      </c>
      <c r="AN176" s="216">
        <f>SUMIFS(Tab_Dados!$M$263:$M$508,Tab_Dados!$C$263:$C$508,AM176)</f>
        <v>0</v>
      </c>
      <c r="AO176" s="216">
        <f>SUMIFS(Tab_Dados!$AC$263:$AC$508,Tab_Dados!$C$263:$C$508,AM176)</f>
        <v>0</v>
      </c>
      <c r="AP176" s="209">
        <f>SUMIFS(Tab_Dados!$AS$263:$AS$508,Tab_Dados!$C$263:$C$508,AM176)</f>
        <v>0</v>
      </c>
      <c r="AR176" s="207">
        <v>167</v>
      </c>
      <c r="AS176" s="208" t="s">
        <v>435</v>
      </c>
      <c r="AT176" s="216">
        <f>SUMIFS(Tab_Dados!$N$263:$N$508,Tab_Dados!$C$263:$C$508,AS176)</f>
        <v>0</v>
      </c>
      <c r="AU176" s="216">
        <f>SUMIFS(Tab_Dados!$AD$263:$AD$508,Tab_Dados!$C$263:$C$508,AS176)</f>
        <v>0</v>
      </c>
      <c r="AV176" s="209">
        <f>SUMIFS(Tab_Dados!$AT$263:$AT$508,Tab_Dados!$C$263:$C$508,AS176)</f>
        <v>0</v>
      </c>
      <c r="AX176" s="207">
        <v>167</v>
      </c>
      <c r="AY176" s="208" t="s">
        <v>435</v>
      </c>
      <c r="AZ176" s="216">
        <f>SUMIFS(Tab_Dados!$O$263:$O$508,Tab_Dados!$C$263:$C$508,AY176)</f>
        <v>0</v>
      </c>
      <c r="BA176" s="216">
        <f>SUMIFS(Tab_Dados!$AE$263:$AE$508,Tab_Dados!$C$263:$C$508,AY176)</f>
        <v>0</v>
      </c>
      <c r="BB176" s="209">
        <f>SUMIFS(Tab_Dados!$AU$263:$AU$508,Tab_Dados!$C$263:$C$508,AY176)</f>
        <v>0</v>
      </c>
      <c r="BD176" s="207">
        <v>167</v>
      </c>
      <c r="BE176" s="208" t="s">
        <v>433</v>
      </c>
      <c r="BF176" s="216">
        <f>SUMIFS(Tab_Dados!$P$263:$P$508,Tab_Dados!$C$263:$C$508,BE176)</f>
        <v>0</v>
      </c>
      <c r="BG176" s="216">
        <f>SUMIFS(Tab_Dados!$AF$263:$AF$508,Tab_Dados!$C$263:$C$508,BE176)</f>
        <v>0</v>
      </c>
      <c r="BH176" s="209">
        <f>SUMIFS(Tab_Dados!$AV$263:$AV$508,Tab_Dados!$C$263:$C$508,BE176)</f>
        <v>0</v>
      </c>
      <c r="BJ176" s="207">
        <v>167</v>
      </c>
      <c r="BK176" s="208" t="s">
        <v>432</v>
      </c>
      <c r="BL176" s="216">
        <f>SUMIFS(Tab_Dados!$R$263:$R$508,Tab_Dados!$C$263:$C$508,BK176)</f>
        <v>0</v>
      </c>
      <c r="BM176" s="216">
        <f>SUMIFS(Tab_Dados!$AH$263:$AH$508,Tab_Dados!$C$263:$C$508,BK176)</f>
        <v>0</v>
      </c>
      <c r="BN176" s="209">
        <f>SUMIFS(Tab_Dados!$AX$263:$AX$508,Tab_Dados!$C$263:$C$508,BK176)</f>
        <v>0</v>
      </c>
      <c r="BP176" s="207">
        <v>167</v>
      </c>
      <c r="BQ176" s="208" t="s">
        <v>424</v>
      </c>
      <c r="BR176" s="216">
        <f>SUMIFS(Tab_Dados!$S$263:$S$508,Tab_Dados!$C$263:$C$508,BQ176)</f>
        <v>0</v>
      </c>
      <c r="BS176" s="216">
        <f>SUMIFS(Tab_Dados!$AI$263:$AI$508,Tab_Dados!$C$263:$C$508,BQ176)</f>
        <v>0</v>
      </c>
      <c r="BT176" s="209">
        <f>SUMIFS(Tab_Dados!$AY$263:$AY$508,Tab_Dados!$C$263:$C$508,BQ176)</f>
        <v>0</v>
      </c>
      <c r="BV176" s="207">
        <v>167</v>
      </c>
      <c r="BW176" s="208" t="s">
        <v>431</v>
      </c>
      <c r="BX176" s="216">
        <f>SUMIFS(Tab_Dados!$T$263:$T$508,Tab_Dados!$C$263:$C$508,BW176)</f>
        <v>0</v>
      </c>
      <c r="BY176" s="216">
        <f>SUMIFS(Tab_Dados!$AJ$263:$AJ$508,Tab_Dados!$C$263:$C$508,BW176)</f>
        <v>0</v>
      </c>
      <c r="BZ176" s="209">
        <f>SUMIFS(Tab_Dados!$AZ$263:$AZ$508,Tab_Dados!$C$263:$C$508,BW176)</f>
        <v>0</v>
      </c>
      <c r="CB176" s="207">
        <v>167</v>
      </c>
      <c r="CC176" s="208" t="s">
        <v>436</v>
      </c>
      <c r="CD176" s="208"/>
      <c r="CE176" s="208"/>
      <c r="CF176" s="209"/>
    </row>
    <row r="177" spans="1:84" x14ac:dyDescent="0.2">
      <c r="A177" s="214"/>
      <c r="B177" s="207">
        <v>168</v>
      </c>
      <c r="C177" s="208" t="s">
        <v>437</v>
      </c>
      <c r="D177" s="216">
        <f>SUMIFS(Tab_Dados!$E$263:$E$508,Tab_Dados!$C$263:$C$508,C177)</f>
        <v>0</v>
      </c>
      <c r="E177" s="216">
        <f>SUMIFS(Tab_Dados!$U$263:$U$508,Tab_Dados!$C$263:$C$508,C177)</f>
        <v>0</v>
      </c>
      <c r="F177" s="209">
        <f>SUMIFS(Tab_Dados!$AK$263:$AK$508,Tab_Dados!$C$263:$C$508,C177)</f>
        <v>0</v>
      </c>
      <c r="G177" s="203"/>
      <c r="H177" s="207">
        <v>168</v>
      </c>
      <c r="I177" s="208" t="s">
        <v>393</v>
      </c>
      <c r="J177" s="216">
        <f>SUMIFS(Tab_Dados!$F$263:$F$508,Tab_Dados!$C$263:$C$508,I177)</f>
        <v>0</v>
      </c>
      <c r="K177" s="216">
        <f>SUMIFS(Tab_Dados!$V$263:$V$508,Tab_Dados!$C$263:$C$508,I177)</f>
        <v>0</v>
      </c>
      <c r="L177" s="209">
        <f>SUMIFS(Tab_Dados!$AL$263:$AL$508,Tab_Dados!$C$263:$C$508,I177)</f>
        <v>0</v>
      </c>
      <c r="N177" s="207">
        <v>168</v>
      </c>
      <c r="O177" s="208" t="s">
        <v>422</v>
      </c>
      <c r="P177" s="216">
        <f>SUMIFS(Tab_Dados!$H$263:$H$508,Tab_Dados!$C$263:$C$508,O177)</f>
        <v>0</v>
      </c>
      <c r="Q177" s="216">
        <f>SUMIFS(Tab_Dados!$X$263:$X$508,Tab_Dados!$C$263:$C$508,O177)</f>
        <v>0</v>
      </c>
      <c r="R177" s="209">
        <f>SUMIFS(Tab_Dados!$AN$263:$AN$508,Tab_Dados!$C$263:$C$508,O177)</f>
        <v>0</v>
      </c>
      <c r="T177" s="207">
        <v>168</v>
      </c>
      <c r="U177" s="208" t="s">
        <v>425</v>
      </c>
      <c r="V177" s="216">
        <f>SUMIFS(Tab_Dados!$I$263:$I$508,Tab_Dados!$C$263:$C$508,U177)</f>
        <v>0</v>
      </c>
      <c r="W177" s="216">
        <f>SUMIFS(Tab_Dados!$Y$263:$Y$508,Tab_Dados!$C$263:$C$508,U177)</f>
        <v>0</v>
      </c>
      <c r="X177" s="209">
        <f>SUMIFS(Tab_Dados!$AO$263:$AO$508,Tab_Dados!$C$263:$C$508,U177)</f>
        <v>0</v>
      </c>
      <c r="Z177" s="207">
        <v>168</v>
      </c>
      <c r="AA177" s="208" t="s">
        <v>436</v>
      </c>
      <c r="AB177" s="216">
        <f>SUMIFS(Tab_Dados!$K$263:$K$508,Tab_Dados!$C$263:$C$508,AA177)</f>
        <v>0</v>
      </c>
      <c r="AC177" s="216">
        <f>SUMIFS(Tab_Dados!$AA$263:$AA$508,Tab_Dados!$C$263:$C$508,AA177)</f>
        <v>0</v>
      </c>
      <c r="AD177" s="209">
        <f>SUMIFS(Tab_Dados!$AQ$263:$AQ$508,Tab_Dados!$C$263:$C$508,AA177)</f>
        <v>0</v>
      </c>
      <c r="AF177" s="207">
        <v>168</v>
      </c>
      <c r="AG177" s="208" t="s">
        <v>413</v>
      </c>
      <c r="AH177" s="216">
        <f>SUMIFS(Tab_Dados!$L$263:$L$508,Tab_Dados!$C$263:$C$508,AG177)</f>
        <v>0</v>
      </c>
      <c r="AI177" s="216">
        <f>SUMIFS(Tab_Dados!$AB$263:$AB$508,Tab_Dados!$C$263:$C$508,AG177)</f>
        <v>0</v>
      </c>
      <c r="AJ177" s="209">
        <f>SUMIFS(Tab_Dados!$AR$263:$AR$508,Tab_Dados!$C$263:$C$508,AG177)</f>
        <v>0</v>
      </c>
      <c r="AL177" s="207">
        <v>168</v>
      </c>
      <c r="AM177" s="208" t="s">
        <v>430</v>
      </c>
      <c r="AN177" s="216">
        <f>SUMIFS(Tab_Dados!$M$263:$M$508,Tab_Dados!$C$263:$C$508,AM177)</f>
        <v>0</v>
      </c>
      <c r="AO177" s="216">
        <f>SUMIFS(Tab_Dados!$AC$263:$AC$508,Tab_Dados!$C$263:$C$508,AM177)</f>
        <v>0</v>
      </c>
      <c r="AP177" s="209">
        <f>SUMIFS(Tab_Dados!$AS$263:$AS$508,Tab_Dados!$C$263:$C$508,AM177)</f>
        <v>0</v>
      </c>
      <c r="AR177" s="207">
        <v>168</v>
      </c>
      <c r="AS177" s="208" t="s">
        <v>436</v>
      </c>
      <c r="AT177" s="216">
        <f>SUMIFS(Tab_Dados!$N$263:$N$508,Tab_Dados!$C$263:$C$508,AS177)</f>
        <v>0</v>
      </c>
      <c r="AU177" s="216">
        <f>SUMIFS(Tab_Dados!$AD$263:$AD$508,Tab_Dados!$C$263:$C$508,AS177)</f>
        <v>0</v>
      </c>
      <c r="AV177" s="209">
        <f>SUMIFS(Tab_Dados!$AT$263:$AT$508,Tab_Dados!$C$263:$C$508,AS177)</f>
        <v>0</v>
      </c>
      <c r="AX177" s="207">
        <v>168</v>
      </c>
      <c r="AY177" s="208" t="s">
        <v>436</v>
      </c>
      <c r="AZ177" s="216">
        <f>SUMIFS(Tab_Dados!$O$263:$O$508,Tab_Dados!$C$263:$C$508,AY177)</f>
        <v>0</v>
      </c>
      <c r="BA177" s="216">
        <f>SUMIFS(Tab_Dados!$AE$263:$AE$508,Tab_Dados!$C$263:$C$508,AY177)</f>
        <v>0</v>
      </c>
      <c r="BB177" s="209">
        <f>SUMIFS(Tab_Dados!$AU$263:$AU$508,Tab_Dados!$C$263:$C$508,AY177)</f>
        <v>0</v>
      </c>
      <c r="BD177" s="207">
        <v>168</v>
      </c>
      <c r="BE177" s="208" t="s">
        <v>434</v>
      </c>
      <c r="BF177" s="216">
        <f>SUMIFS(Tab_Dados!$P$263:$P$508,Tab_Dados!$C$263:$C$508,BE177)</f>
        <v>0</v>
      </c>
      <c r="BG177" s="216">
        <f>SUMIFS(Tab_Dados!$AF$263:$AF$508,Tab_Dados!$C$263:$C$508,BE177)</f>
        <v>0</v>
      </c>
      <c r="BH177" s="209">
        <f>SUMIFS(Tab_Dados!$AV$263:$AV$508,Tab_Dados!$C$263:$C$508,BE177)</f>
        <v>0</v>
      </c>
      <c r="BJ177" s="207">
        <v>168</v>
      </c>
      <c r="BK177" s="208" t="s">
        <v>433</v>
      </c>
      <c r="BL177" s="216">
        <f>SUMIFS(Tab_Dados!$R$263:$R$508,Tab_Dados!$C$263:$C$508,BK177)</f>
        <v>0</v>
      </c>
      <c r="BM177" s="216">
        <f>SUMIFS(Tab_Dados!$AH$263:$AH$508,Tab_Dados!$C$263:$C$508,BK177)</f>
        <v>0</v>
      </c>
      <c r="BN177" s="209">
        <f>SUMIFS(Tab_Dados!$AX$263:$AX$508,Tab_Dados!$C$263:$C$508,BK177)</f>
        <v>0</v>
      </c>
      <c r="BP177" s="207">
        <v>168</v>
      </c>
      <c r="BQ177" s="208" t="s">
        <v>425</v>
      </c>
      <c r="BR177" s="216">
        <f>SUMIFS(Tab_Dados!$S$263:$S$508,Tab_Dados!$C$263:$C$508,BQ177)</f>
        <v>0</v>
      </c>
      <c r="BS177" s="216">
        <f>SUMIFS(Tab_Dados!$AI$263:$AI$508,Tab_Dados!$C$263:$C$508,BQ177)</f>
        <v>0</v>
      </c>
      <c r="BT177" s="209">
        <f>SUMIFS(Tab_Dados!$AY$263:$AY$508,Tab_Dados!$C$263:$C$508,BQ177)</f>
        <v>0</v>
      </c>
      <c r="BV177" s="207">
        <v>168</v>
      </c>
      <c r="BW177" s="208" t="s">
        <v>432</v>
      </c>
      <c r="BX177" s="216">
        <f>SUMIFS(Tab_Dados!$T$263:$T$508,Tab_Dados!$C$263:$C$508,BW177)</f>
        <v>0</v>
      </c>
      <c r="BY177" s="216">
        <f>SUMIFS(Tab_Dados!$AJ$263:$AJ$508,Tab_Dados!$C$263:$C$508,BW177)</f>
        <v>0</v>
      </c>
      <c r="BZ177" s="209">
        <f>SUMIFS(Tab_Dados!$AZ$263:$AZ$508,Tab_Dados!$C$263:$C$508,BW177)</f>
        <v>0</v>
      </c>
      <c r="CB177" s="207">
        <v>168</v>
      </c>
      <c r="CC177" s="208" t="s">
        <v>437</v>
      </c>
      <c r="CD177" s="208"/>
      <c r="CE177" s="208"/>
      <c r="CF177" s="209"/>
    </row>
    <row r="178" spans="1:84" x14ac:dyDescent="0.2">
      <c r="A178" s="214"/>
      <c r="B178" s="207">
        <v>169</v>
      </c>
      <c r="C178" s="208" t="s">
        <v>438</v>
      </c>
      <c r="D178" s="216">
        <f>SUMIFS(Tab_Dados!$E$263:$E$508,Tab_Dados!$C$263:$C$508,C178)</f>
        <v>0</v>
      </c>
      <c r="E178" s="216">
        <f>SUMIFS(Tab_Dados!$U$263:$U$508,Tab_Dados!$C$263:$C$508,C178)</f>
        <v>0</v>
      </c>
      <c r="F178" s="209">
        <f>SUMIFS(Tab_Dados!$AK$263:$AK$508,Tab_Dados!$C$263:$C$508,C178)</f>
        <v>0</v>
      </c>
      <c r="G178" s="203"/>
      <c r="H178" s="207">
        <v>169</v>
      </c>
      <c r="I178" s="208" t="s">
        <v>51</v>
      </c>
      <c r="J178" s="216">
        <f>SUMIFS(Tab_Dados!$F$263:$F$508,Tab_Dados!$C$263:$C$508,I178)</f>
        <v>0</v>
      </c>
      <c r="K178" s="216">
        <f>SUMIFS(Tab_Dados!$V$263:$V$508,Tab_Dados!$C$263:$C$508,I178)</f>
        <v>0</v>
      </c>
      <c r="L178" s="209">
        <f>SUMIFS(Tab_Dados!$AL$263:$AL$508,Tab_Dados!$C$263:$C$508,I178)</f>
        <v>0</v>
      </c>
      <c r="N178" s="207">
        <v>169</v>
      </c>
      <c r="O178" s="208" t="s">
        <v>423</v>
      </c>
      <c r="P178" s="216">
        <f>SUMIFS(Tab_Dados!$H$263:$H$508,Tab_Dados!$C$263:$C$508,O178)</f>
        <v>0</v>
      </c>
      <c r="Q178" s="216">
        <f>SUMIFS(Tab_Dados!$X$263:$X$508,Tab_Dados!$C$263:$C$508,O178)</f>
        <v>0</v>
      </c>
      <c r="R178" s="209">
        <f>SUMIFS(Tab_Dados!$AN$263:$AN$508,Tab_Dados!$C$263:$C$508,O178)</f>
        <v>0</v>
      </c>
      <c r="T178" s="207">
        <v>169</v>
      </c>
      <c r="U178" s="208" t="s">
        <v>428</v>
      </c>
      <c r="V178" s="216">
        <f>SUMIFS(Tab_Dados!$I$263:$I$508,Tab_Dados!$C$263:$C$508,U178)</f>
        <v>0</v>
      </c>
      <c r="W178" s="216">
        <f>SUMIFS(Tab_Dados!$Y$263:$Y$508,Tab_Dados!$C$263:$C$508,U178)</f>
        <v>0</v>
      </c>
      <c r="X178" s="209">
        <f>SUMIFS(Tab_Dados!$AO$263:$AO$508,Tab_Dados!$C$263:$C$508,U178)</f>
        <v>0</v>
      </c>
      <c r="Z178" s="207">
        <v>169</v>
      </c>
      <c r="AA178" s="208" t="s">
        <v>437</v>
      </c>
      <c r="AB178" s="216">
        <f>SUMIFS(Tab_Dados!$K$263:$K$508,Tab_Dados!$C$263:$C$508,AA178)</f>
        <v>0</v>
      </c>
      <c r="AC178" s="216">
        <f>SUMIFS(Tab_Dados!$AA$263:$AA$508,Tab_Dados!$C$263:$C$508,AA178)</f>
        <v>0</v>
      </c>
      <c r="AD178" s="209">
        <f>SUMIFS(Tab_Dados!$AQ$263:$AQ$508,Tab_Dados!$C$263:$C$508,AA178)</f>
        <v>0</v>
      </c>
      <c r="AF178" s="207">
        <v>169</v>
      </c>
      <c r="AG178" s="208" t="s">
        <v>414</v>
      </c>
      <c r="AH178" s="216">
        <f>SUMIFS(Tab_Dados!$L$263:$L$508,Tab_Dados!$C$263:$C$508,AG178)</f>
        <v>0</v>
      </c>
      <c r="AI178" s="216">
        <f>SUMIFS(Tab_Dados!$AB$263:$AB$508,Tab_Dados!$C$263:$C$508,AG178)</f>
        <v>0</v>
      </c>
      <c r="AJ178" s="209">
        <f>SUMIFS(Tab_Dados!$AR$263:$AR$508,Tab_Dados!$C$263:$C$508,AG178)</f>
        <v>0</v>
      </c>
      <c r="AL178" s="207">
        <v>169</v>
      </c>
      <c r="AM178" s="208" t="s">
        <v>431</v>
      </c>
      <c r="AN178" s="216">
        <f>SUMIFS(Tab_Dados!$M$263:$M$508,Tab_Dados!$C$263:$C$508,AM178)</f>
        <v>0</v>
      </c>
      <c r="AO178" s="216">
        <f>SUMIFS(Tab_Dados!$AC$263:$AC$508,Tab_Dados!$C$263:$C$508,AM178)</f>
        <v>0</v>
      </c>
      <c r="AP178" s="209">
        <f>SUMIFS(Tab_Dados!$AS$263:$AS$508,Tab_Dados!$C$263:$C$508,AM178)</f>
        <v>0</v>
      </c>
      <c r="AR178" s="207">
        <v>169</v>
      </c>
      <c r="AS178" s="208" t="s">
        <v>437</v>
      </c>
      <c r="AT178" s="216">
        <f>SUMIFS(Tab_Dados!$N$263:$N$508,Tab_Dados!$C$263:$C$508,AS178)</f>
        <v>0</v>
      </c>
      <c r="AU178" s="216">
        <f>SUMIFS(Tab_Dados!$AD$263:$AD$508,Tab_Dados!$C$263:$C$508,AS178)</f>
        <v>0</v>
      </c>
      <c r="AV178" s="209">
        <f>SUMIFS(Tab_Dados!$AT$263:$AT$508,Tab_Dados!$C$263:$C$508,AS178)</f>
        <v>0</v>
      </c>
      <c r="AX178" s="207">
        <v>169</v>
      </c>
      <c r="AY178" s="208" t="s">
        <v>437</v>
      </c>
      <c r="AZ178" s="216">
        <f>SUMIFS(Tab_Dados!$O$263:$O$508,Tab_Dados!$C$263:$C$508,AY178)</f>
        <v>0</v>
      </c>
      <c r="BA178" s="216">
        <f>SUMIFS(Tab_Dados!$AE$263:$AE$508,Tab_Dados!$C$263:$C$508,AY178)</f>
        <v>0</v>
      </c>
      <c r="BB178" s="209">
        <f>SUMIFS(Tab_Dados!$AU$263:$AU$508,Tab_Dados!$C$263:$C$508,AY178)</f>
        <v>0</v>
      </c>
      <c r="BD178" s="207">
        <v>169</v>
      </c>
      <c r="BE178" s="208" t="s">
        <v>435</v>
      </c>
      <c r="BF178" s="216">
        <f>SUMIFS(Tab_Dados!$P$263:$P$508,Tab_Dados!$C$263:$C$508,BE178)</f>
        <v>0</v>
      </c>
      <c r="BG178" s="216">
        <f>SUMIFS(Tab_Dados!$AF$263:$AF$508,Tab_Dados!$C$263:$C$508,BE178)</f>
        <v>0</v>
      </c>
      <c r="BH178" s="209">
        <f>SUMIFS(Tab_Dados!$AV$263:$AV$508,Tab_Dados!$C$263:$C$508,BE178)</f>
        <v>0</v>
      </c>
      <c r="BJ178" s="207">
        <v>169</v>
      </c>
      <c r="BK178" s="208" t="s">
        <v>435</v>
      </c>
      <c r="BL178" s="216">
        <f>SUMIFS(Tab_Dados!$R$263:$R$508,Tab_Dados!$C$263:$C$508,BK178)</f>
        <v>0</v>
      </c>
      <c r="BM178" s="216">
        <f>SUMIFS(Tab_Dados!$AH$263:$AH$508,Tab_Dados!$C$263:$C$508,BK178)</f>
        <v>0</v>
      </c>
      <c r="BN178" s="209">
        <f>SUMIFS(Tab_Dados!$AX$263:$AX$508,Tab_Dados!$C$263:$C$508,BK178)</f>
        <v>0</v>
      </c>
      <c r="BP178" s="207">
        <v>169</v>
      </c>
      <c r="BQ178" s="208" t="s">
        <v>427</v>
      </c>
      <c r="BR178" s="216">
        <f>SUMIFS(Tab_Dados!$S$263:$S$508,Tab_Dados!$C$263:$C$508,BQ178)</f>
        <v>0</v>
      </c>
      <c r="BS178" s="216">
        <f>SUMIFS(Tab_Dados!$AI$263:$AI$508,Tab_Dados!$C$263:$C$508,BQ178)</f>
        <v>0</v>
      </c>
      <c r="BT178" s="209">
        <f>SUMIFS(Tab_Dados!$AY$263:$AY$508,Tab_Dados!$C$263:$C$508,BQ178)</f>
        <v>0</v>
      </c>
      <c r="BV178" s="207">
        <v>169</v>
      </c>
      <c r="BW178" s="208" t="s">
        <v>433</v>
      </c>
      <c r="BX178" s="216">
        <f>SUMIFS(Tab_Dados!$T$263:$T$508,Tab_Dados!$C$263:$C$508,BW178)</f>
        <v>0</v>
      </c>
      <c r="BY178" s="216">
        <f>SUMIFS(Tab_Dados!$AJ$263:$AJ$508,Tab_Dados!$C$263:$C$508,BW178)</f>
        <v>0</v>
      </c>
      <c r="BZ178" s="209">
        <f>SUMIFS(Tab_Dados!$AZ$263:$AZ$508,Tab_Dados!$C$263:$C$508,BW178)</f>
        <v>0</v>
      </c>
      <c r="CB178" s="207">
        <v>169</v>
      </c>
      <c r="CC178" s="208" t="s">
        <v>438</v>
      </c>
      <c r="CD178" s="208"/>
      <c r="CE178" s="208"/>
      <c r="CF178" s="209"/>
    </row>
    <row r="179" spans="1:84" x14ac:dyDescent="0.2">
      <c r="A179" s="214"/>
      <c r="B179" s="207">
        <v>170</v>
      </c>
      <c r="C179" s="208" t="s">
        <v>439</v>
      </c>
      <c r="D179" s="216">
        <f>SUMIFS(Tab_Dados!$E$263:$E$508,Tab_Dados!$C$263:$C$508,C179)</f>
        <v>0</v>
      </c>
      <c r="E179" s="216">
        <f>SUMIFS(Tab_Dados!$U$263:$U$508,Tab_Dados!$C$263:$C$508,C179)</f>
        <v>0</v>
      </c>
      <c r="F179" s="209">
        <f>SUMIFS(Tab_Dados!$AK$263:$AK$508,Tab_Dados!$C$263:$C$508,C179)</f>
        <v>0</v>
      </c>
      <c r="G179" s="203"/>
      <c r="H179" s="207">
        <v>170</v>
      </c>
      <c r="I179" s="208" t="s">
        <v>394</v>
      </c>
      <c r="J179" s="216">
        <f>SUMIFS(Tab_Dados!$F$263:$F$508,Tab_Dados!$C$263:$C$508,I179)</f>
        <v>0</v>
      </c>
      <c r="K179" s="216">
        <f>SUMIFS(Tab_Dados!$V$263:$V$508,Tab_Dados!$C$263:$C$508,I179)</f>
        <v>0</v>
      </c>
      <c r="L179" s="209">
        <f>SUMIFS(Tab_Dados!$AL$263:$AL$508,Tab_Dados!$C$263:$C$508,I179)</f>
        <v>0</v>
      </c>
      <c r="N179" s="207">
        <v>170</v>
      </c>
      <c r="O179" s="208" t="s">
        <v>424</v>
      </c>
      <c r="P179" s="216">
        <f>SUMIFS(Tab_Dados!$H$263:$H$508,Tab_Dados!$C$263:$C$508,O179)</f>
        <v>0</v>
      </c>
      <c r="Q179" s="216">
        <f>SUMIFS(Tab_Dados!$X$263:$X$508,Tab_Dados!$C$263:$C$508,O179)</f>
        <v>0</v>
      </c>
      <c r="R179" s="209">
        <f>SUMIFS(Tab_Dados!$AN$263:$AN$508,Tab_Dados!$C$263:$C$508,O179)</f>
        <v>0</v>
      </c>
      <c r="T179" s="207">
        <v>170</v>
      </c>
      <c r="U179" s="208" t="s">
        <v>429</v>
      </c>
      <c r="V179" s="216">
        <f>SUMIFS(Tab_Dados!$I$263:$I$508,Tab_Dados!$C$263:$C$508,U179)</f>
        <v>0</v>
      </c>
      <c r="W179" s="216">
        <f>SUMIFS(Tab_Dados!$Y$263:$Y$508,Tab_Dados!$C$263:$C$508,U179)</f>
        <v>0</v>
      </c>
      <c r="X179" s="209">
        <f>SUMIFS(Tab_Dados!$AO$263:$AO$508,Tab_Dados!$C$263:$C$508,U179)</f>
        <v>0</v>
      </c>
      <c r="Z179" s="207">
        <v>170</v>
      </c>
      <c r="AA179" s="208" t="s">
        <v>438</v>
      </c>
      <c r="AB179" s="216">
        <f>SUMIFS(Tab_Dados!$K$263:$K$508,Tab_Dados!$C$263:$C$508,AA179)</f>
        <v>0</v>
      </c>
      <c r="AC179" s="216">
        <f>SUMIFS(Tab_Dados!$AA$263:$AA$508,Tab_Dados!$C$263:$C$508,AA179)</f>
        <v>0</v>
      </c>
      <c r="AD179" s="209">
        <f>SUMIFS(Tab_Dados!$AQ$263:$AQ$508,Tab_Dados!$C$263:$C$508,AA179)</f>
        <v>0</v>
      </c>
      <c r="AF179" s="207">
        <v>170</v>
      </c>
      <c r="AG179" s="208" t="s">
        <v>15</v>
      </c>
      <c r="AH179" s="216">
        <f>SUMIFS(Tab_Dados!$L$263:$L$508,Tab_Dados!$C$263:$C$508,AG179)</f>
        <v>0</v>
      </c>
      <c r="AI179" s="216">
        <f>SUMIFS(Tab_Dados!$AB$263:$AB$508,Tab_Dados!$C$263:$C$508,AG179)</f>
        <v>0</v>
      </c>
      <c r="AJ179" s="209">
        <f>SUMIFS(Tab_Dados!$AR$263:$AR$508,Tab_Dados!$C$263:$C$508,AG179)</f>
        <v>0</v>
      </c>
      <c r="AL179" s="207">
        <v>170</v>
      </c>
      <c r="AM179" s="208" t="s">
        <v>432</v>
      </c>
      <c r="AN179" s="216">
        <f>SUMIFS(Tab_Dados!$M$263:$M$508,Tab_Dados!$C$263:$C$508,AM179)</f>
        <v>0</v>
      </c>
      <c r="AO179" s="216">
        <f>SUMIFS(Tab_Dados!$AC$263:$AC$508,Tab_Dados!$C$263:$C$508,AM179)</f>
        <v>0</v>
      </c>
      <c r="AP179" s="209">
        <f>SUMIFS(Tab_Dados!$AS$263:$AS$508,Tab_Dados!$C$263:$C$508,AM179)</f>
        <v>0</v>
      </c>
      <c r="AR179" s="207">
        <v>170</v>
      </c>
      <c r="AS179" s="208" t="s">
        <v>438</v>
      </c>
      <c r="AT179" s="216">
        <f>SUMIFS(Tab_Dados!$N$263:$N$508,Tab_Dados!$C$263:$C$508,AS179)</f>
        <v>0</v>
      </c>
      <c r="AU179" s="216">
        <f>SUMIFS(Tab_Dados!$AD$263:$AD$508,Tab_Dados!$C$263:$C$508,AS179)</f>
        <v>0</v>
      </c>
      <c r="AV179" s="209">
        <f>SUMIFS(Tab_Dados!$AT$263:$AT$508,Tab_Dados!$C$263:$C$508,AS179)</f>
        <v>0</v>
      </c>
      <c r="AX179" s="207">
        <v>170</v>
      </c>
      <c r="AY179" s="208" t="s">
        <v>438</v>
      </c>
      <c r="AZ179" s="216">
        <f>SUMIFS(Tab_Dados!$O$263:$O$508,Tab_Dados!$C$263:$C$508,AY179)</f>
        <v>0</v>
      </c>
      <c r="BA179" s="216">
        <f>SUMIFS(Tab_Dados!$AE$263:$AE$508,Tab_Dados!$C$263:$C$508,AY179)</f>
        <v>0</v>
      </c>
      <c r="BB179" s="209">
        <f>SUMIFS(Tab_Dados!$AU$263:$AU$508,Tab_Dados!$C$263:$C$508,AY179)</f>
        <v>0</v>
      </c>
      <c r="BD179" s="207">
        <v>170</v>
      </c>
      <c r="BE179" s="208" t="s">
        <v>436</v>
      </c>
      <c r="BF179" s="216">
        <f>SUMIFS(Tab_Dados!$P$263:$P$508,Tab_Dados!$C$263:$C$508,BE179)</f>
        <v>0</v>
      </c>
      <c r="BG179" s="216">
        <f>SUMIFS(Tab_Dados!$AF$263:$AF$508,Tab_Dados!$C$263:$C$508,BE179)</f>
        <v>0</v>
      </c>
      <c r="BH179" s="209">
        <f>SUMIFS(Tab_Dados!$AV$263:$AV$508,Tab_Dados!$C$263:$C$508,BE179)</f>
        <v>0</v>
      </c>
      <c r="BJ179" s="207">
        <v>170</v>
      </c>
      <c r="BK179" s="208" t="s">
        <v>436</v>
      </c>
      <c r="BL179" s="216">
        <f>SUMIFS(Tab_Dados!$R$263:$R$508,Tab_Dados!$C$263:$C$508,BK179)</f>
        <v>0</v>
      </c>
      <c r="BM179" s="216">
        <f>SUMIFS(Tab_Dados!$AH$263:$AH$508,Tab_Dados!$C$263:$C$508,BK179)</f>
        <v>0</v>
      </c>
      <c r="BN179" s="209">
        <f>SUMIFS(Tab_Dados!$AX$263:$AX$508,Tab_Dados!$C$263:$C$508,BK179)</f>
        <v>0</v>
      </c>
      <c r="BP179" s="207">
        <v>170</v>
      </c>
      <c r="BQ179" s="208" t="s">
        <v>428</v>
      </c>
      <c r="BR179" s="216">
        <f>SUMIFS(Tab_Dados!$S$263:$S$508,Tab_Dados!$C$263:$C$508,BQ179)</f>
        <v>0</v>
      </c>
      <c r="BS179" s="216">
        <f>SUMIFS(Tab_Dados!$AI$263:$AI$508,Tab_Dados!$C$263:$C$508,BQ179)</f>
        <v>0</v>
      </c>
      <c r="BT179" s="209">
        <f>SUMIFS(Tab_Dados!$AY$263:$AY$508,Tab_Dados!$C$263:$C$508,BQ179)</f>
        <v>0</v>
      </c>
      <c r="BV179" s="207">
        <v>170</v>
      </c>
      <c r="BW179" s="208" t="s">
        <v>435</v>
      </c>
      <c r="BX179" s="216">
        <f>SUMIFS(Tab_Dados!$T$263:$T$508,Tab_Dados!$C$263:$C$508,BW179)</f>
        <v>0</v>
      </c>
      <c r="BY179" s="216">
        <f>SUMIFS(Tab_Dados!$AJ$263:$AJ$508,Tab_Dados!$C$263:$C$508,BW179)</f>
        <v>0</v>
      </c>
      <c r="BZ179" s="209">
        <f>SUMIFS(Tab_Dados!$AZ$263:$AZ$508,Tab_Dados!$C$263:$C$508,BW179)</f>
        <v>0</v>
      </c>
      <c r="CB179" s="207">
        <v>170</v>
      </c>
      <c r="CC179" s="208" t="s">
        <v>439</v>
      </c>
      <c r="CD179" s="208"/>
      <c r="CE179" s="208"/>
      <c r="CF179" s="209"/>
    </row>
    <row r="180" spans="1:84" x14ac:dyDescent="0.2">
      <c r="A180" s="214"/>
      <c r="B180" s="207">
        <v>171</v>
      </c>
      <c r="C180" s="208" t="s">
        <v>440</v>
      </c>
      <c r="D180" s="216">
        <f>SUMIFS(Tab_Dados!$E$263:$E$508,Tab_Dados!$C$263:$C$508,C180)</f>
        <v>0</v>
      </c>
      <c r="E180" s="216">
        <f>SUMIFS(Tab_Dados!$U$263:$U$508,Tab_Dados!$C$263:$C$508,C180)</f>
        <v>0</v>
      </c>
      <c r="F180" s="209">
        <f>SUMIFS(Tab_Dados!$AK$263:$AK$508,Tab_Dados!$C$263:$C$508,C180)</f>
        <v>0</v>
      </c>
      <c r="G180" s="203"/>
      <c r="H180" s="207">
        <v>171</v>
      </c>
      <c r="I180" s="208" t="s">
        <v>395</v>
      </c>
      <c r="J180" s="216">
        <f>SUMIFS(Tab_Dados!$F$263:$F$508,Tab_Dados!$C$263:$C$508,I180)</f>
        <v>0</v>
      </c>
      <c r="K180" s="216">
        <f>SUMIFS(Tab_Dados!$V$263:$V$508,Tab_Dados!$C$263:$C$508,I180)</f>
        <v>0</v>
      </c>
      <c r="L180" s="209">
        <f>SUMIFS(Tab_Dados!$AL$263:$AL$508,Tab_Dados!$C$263:$C$508,I180)</f>
        <v>0</v>
      </c>
      <c r="N180" s="207">
        <v>171</v>
      </c>
      <c r="O180" s="208" t="s">
        <v>427</v>
      </c>
      <c r="P180" s="216">
        <f>SUMIFS(Tab_Dados!$H$263:$H$508,Tab_Dados!$C$263:$C$508,O180)</f>
        <v>0</v>
      </c>
      <c r="Q180" s="216">
        <f>SUMIFS(Tab_Dados!$X$263:$X$508,Tab_Dados!$C$263:$C$508,O180)</f>
        <v>0</v>
      </c>
      <c r="R180" s="209">
        <f>SUMIFS(Tab_Dados!$AN$263:$AN$508,Tab_Dados!$C$263:$C$508,O180)</f>
        <v>0</v>
      </c>
      <c r="T180" s="207">
        <v>171</v>
      </c>
      <c r="U180" s="208" t="s">
        <v>430</v>
      </c>
      <c r="V180" s="216">
        <f>SUMIFS(Tab_Dados!$I$263:$I$508,Tab_Dados!$C$263:$C$508,U180)</f>
        <v>0</v>
      </c>
      <c r="W180" s="216">
        <f>SUMIFS(Tab_Dados!$Y$263:$Y$508,Tab_Dados!$C$263:$C$508,U180)</f>
        <v>0</v>
      </c>
      <c r="X180" s="209">
        <f>SUMIFS(Tab_Dados!$AO$263:$AO$508,Tab_Dados!$C$263:$C$508,U180)</f>
        <v>0</v>
      </c>
      <c r="Z180" s="207">
        <v>171</v>
      </c>
      <c r="AA180" s="208" t="s">
        <v>439</v>
      </c>
      <c r="AB180" s="216">
        <f>SUMIFS(Tab_Dados!$K$263:$K$508,Tab_Dados!$C$263:$C$508,AA180)</f>
        <v>0</v>
      </c>
      <c r="AC180" s="216">
        <f>SUMIFS(Tab_Dados!$AA$263:$AA$508,Tab_Dados!$C$263:$C$508,AA180)</f>
        <v>0</v>
      </c>
      <c r="AD180" s="209">
        <f>SUMIFS(Tab_Dados!$AQ$263:$AQ$508,Tab_Dados!$C$263:$C$508,AA180)</f>
        <v>0</v>
      </c>
      <c r="AF180" s="207">
        <v>171</v>
      </c>
      <c r="AG180" s="208" t="s">
        <v>415</v>
      </c>
      <c r="AH180" s="216">
        <f>SUMIFS(Tab_Dados!$L$263:$L$508,Tab_Dados!$C$263:$C$508,AG180)</f>
        <v>0</v>
      </c>
      <c r="AI180" s="216">
        <f>SUMIFS(Tab_Dados!$AB$263:$AB$508,Tab_Dados!$C$263:$C$508,AG180)</f>
        <v>0</v>
      </c>
      <c r="AJ180" s="209">
        <f>SUMIFS(Tab_Dados!$AR$263:$AR$508,Tab_Dados!$C$263:$C$508,AG180)</f>
        <v>0</v>
      </c>
      <c r="AL180" s="207">
        <v>171</v>
      </c>
      <c r="AM180" s="208" t="s">
        <v>433</v>
      </c>
      <c r="AN180" s="216">
        <f>SUMIFS(Tab_Dados!$M$263:$M$508,Tab_Dados!$C$263:$C$508,AM180)</f>
        <v>0</v>
      </c>
      <c r="AO180" s="216">
        <f>SUMIFS(Tab_Dados!$AC$263:$AC$508,Tab_Dados!$C$263:$C$508,AM180)</f>
        <v>0</v>
      </c>
      <c r="AP180" s="209">
        <f>SUMIFS(Tab_Dados!$AS$263:$AS$508,Tab_Dados!$C$263:$C$508,AM180)</f>
        <v>0</v>
      </c>
      <c r="AR180" s="207">
        <v>171</v>
      </c>
      <c r="AS180" s="208" t="s">
        <v>439</v>
      </c>
      <c r="AT180" s="216">
        <f>SUMIFS(Tab_Dados!$N$263:$N$508,Tab_Dados!$C$263:$C$508,AS180)</f>
        <v>0</v>
      </c>
      <c r="AU180" s="216">
        <f>SUMIFS(Tab_Dados!$AD$263:$AD$508,Tab_Dados!$C$263:$C$508,AS180)</f>
        <v>0</v>
      </c>
      <c r="AV180" s="209">
        <f>SUMIFS(Tab_Dados!$AT$263:$AT$508,Tab_Dados!$C$263:$C$508,AS180)</f>
        <v>0</v>
      </c>
      <c r="AX180" s="207">
        <v>171</v>
      </c>
      <c r="AY180" s="208" t="s">
        <v>439</v>
      </c>
      <c r="AZ180" s="216">
        <f>SUMIFS(Tab_Dados!$O$263:$O$508,Tab_Dados!$C$263:$C$508,AY180)</f>
        <v>0</v>
      </c>
      <c r="BA180" s="216">
        <f>SUMIFS(Tab_Dados!$AE$263:$AE$508,Tab_Dados!$C$263:$C$508,AY180)</f>
        <v>0</v>
      </c>
      <c r="BB180" s="209">
        <f>SUMIFS(Tab_Dados!$AU$263:$AU$508,Tab_Dados!$C$263:$C$508,AY180)</f>
        <v>0</v>
      </c>
      <c r="BD180" s="207">
        <v>171</v>
      </c>
      <c r="BE180" s="208" t="s">
        <v>437</v>
      </c>
      <c r="BF180" s="216">
        <f>SUMIFS(Tab_Dados!$P$263:$P$508,Tab_Dados!$C$263:$C$508,BE180)</f>
        <v>0</v>
      </c>
      <c r="BG180" s="216">
        <f>SUMIFS(Tab_Dados!$AF$263:$AF$508,Tab_Dados!$C$263:$C$508,BE180)</f>
        <v>0</v>
      </c>
      <c r="BH180" s="209">
        <f>SUMIFS(Tab_Dados!$AV$263:$AV$508,Tab_Dados!$C$263:$C$508,BE180)</f>
        <v>0</v>
      </c>
      <c r="BJ180" s="207">
        <v>171</v>
      </c>
      <c r="BK180" s="208" t="s">
        <v>437</v>
      </c>
      <c r="BL180" s="216">
        <f>SUMIFS(Tab_Dados!$R$263:$R$508,Tab_Dados!$C$263:$C$508,BK180)</f>
        <v>0</v>
      </c>
      <c r="BM180" s="216">
        <f>SUMIFS(Tab_Dados!$AH$263:$AH$508,Tab_Dados!$C$263:$C$508,BK180)</f>
        <v>0</v>
      </c>
      <c r="BN180" s="209">
        <f>SUMIFS(Tab_Dados!$AX$263:$AX$508,Tab_Dados!$C$263:$C$508,BK180)</f>
        <v>0</v>
      </c>
      <c r="BP180" s="207">
        <v>171</v>
      </c>
      <c r="BQ180" s="208" t="s">
        <v>429</v>
      </c>
      <c r="BR180" s="216">
        <f>SUMIFS(Tab_Dados!$S$263:$S$508,Tab_Dados!$C$263:$C$508,BQ180)</f>
        <v>0</v>
      </c>
      <c r="BS180" s="216">
        <f>SUMIFS(Tab_Dados!$AI$263:$AI$508,Tab_Dados!$C$263:$C$508,BQ180)</f>
        <v>0</v>
      </c>
      <c r="BT180" s="209">
        <f>SUMIFS(Tab_Dados!$AY$263:$AY$508,Tab_Dados!$C$263:$C$508,BQ180)</f>
        <v>0</v>
      </c>
      <c r="BV180" s="207">
        <v>171</v>
      </c>
      <c r="BW180" s="208" t="s">
        <v>436</v>
      </c>
      <c r="BX180" s="216">
        <f>SUMIFS(Tab_Dados!$T$263:$T$508,Tab_Dados!$C$263:$C$508,BW180)</f>
        <v>0</v>
      </c>
      <c r="BY180" s="216">
        <f>SUMIFS(Tab_Dados!$AJ$263:$AJ$508,Tab_Dados!$C$263:$C$508,BW180)</f>
        <v>0</v>
      </c>
      <c r="BZ180" s="209">
        <f>SUMIFS(Tab_Dados!$AZ$263:$AZ$508,Tab_Dados!$C$263:$C$508,BW180)</f>
        <v>0</v>
      </c>
      <c r="CB180" s="207">
        <v>171</v>
      </c>
      <c r="CC180" s="208" t="s">
        <v>440</v>
      </c>
      <c r="CD180" s="208"/>
      <c r="CE180" s="208"/>
      <c r="CF180" s="209"/>
    </row>
    <row r="181" spans="1:84" x14ac:dyDescent="0.2">
      <c r="A181" s="214"/>
      <c r="B181" s="207">
        <v>172</v>
      </c>
      <c r="C181" s="208" t="s">
        <v>54</v>
      </c>
      <c r="D181" s="216">
        <f>SUMIFS(Tab_Dados!$E$263:$E$508,Tab_Dados!$C$263:$C$508,C181)</f>
        <v>0</v>
      </c>
      <c r="E181" s="216">
        <f>SUMIFS(Tab_Dados!$U$263:$U$508,Tab_Dados!$C$263:$C$508,C181)</f>
        <v>0</v>
      </c>
      <c r="F181" s="209">
        <f>SUMIFS(Tab_Dados!$AK$263:$AK$508,Tab_Dados!$C$263:$C$508,C181)</f>
        <v>0</v>
      </c>
      <c r="G181" s="203"/>
      <c r="H181" s="207">
        <v>172</v>
      </c>
      <c r="I181" s="208" t="s">
        <v>399</v>
      </c>
      <c r="J181" s="216">
        <f>SUMIFS(Tab_Dados!$F$263:$F$508,Tab_Dados!$C$263:$C$508,I181)</f>
        <v>0</v>
      </c>
      <c r="K181" s="216">
        <f>SUMIFS(Tab_Dados!$V$263:$V$508,Tab_Dados!$C$263:$C$508,I181)</f>
        <v>0</v>
      </c>
      <c r="L181" s="209">
        <f>SUMIFS(Tab_Dados!$AL$263:$AL$508,Tab_Dados!$C$263:$C$508,I181)</f>
        <v>0</v>
      </c>
      <c r="N181" s="207">
        <v>172</v>
      </c>
      <c r="O181" s="208" t="s">
        <v>428</v>
      </c>
      <c r="P181" s="216">
        <f>SUMIFS(Tab_Dados!$H$263:$H$508,Tab_Dados!$C$263:$C$508,O181)</f>
        <v>0</v>
      </c>
      <c r="Q181" s="216">
        <f>SUMIFS(Tab_Dados!$X$263:$X$508,Tab_Dados!$C$263:$C$508,O181)</f>
        <v>0</v>
      </c>
      <c r="R181" s="209">
        <f>SUMIFS(Tab_Dados!$AN$263:$AN$508,Tab_Dados!$C$263:$C$508,O181)</f>
        <v>0</v>
      </c>
      <c r="T181" s="207">
        <v>172</v>
      </c>
      <c r="U181" s="208" t="s">
        <v>431</v>
      </c>
      <c r="V181" s="216">
        <f>SUMIFS(Tab_Dados!$I$263:$I$508,Tab_Dados!$C$263:$C$508,U181)</f>
        <v>0</v>
      </c>
      <c r="W181" s="216">
        <f>SUMIFS(Tab_Dados!$Y$263:$Y$508,Tab_Dados!$C$263:$C$508,U181)</f>
        <v>0</v>
      </c>
      <c r="X181" s="209">
        <f>SUMIFS(Tab_Dados!$AO$263:$AO$508,Tab_Dados!$C$263:$C$508,U181)</f>
        <v>0</v>
      </c>
      <c r="Z181" s="207">
        <v>172</v>
      </c>
      <c r="AA181" s="208" t="s">
        <v>440</v>
      </c>
      <c r="AB181" s="216">
        <f>SUMIFS(Tab_Dados!$K$263:$K$508,Tab_Dados!$C$263:$C$508,AA181)</f>
        <v>0</v>
      </c>
      <c r="AC181" s="216">
        <f>SUMIFS(Tab_Dados!$AA$263:$AA$508,Tab_Dados!$C$263:$C$508,AA181)</f>
        <v>0</v>
      </c>
      <c r="AD181" s="209">
        <f>SUMIFS(Tab_Dados!$AQ$263:$AQ$508,Tab_Dados!$C$263:$C$508,AA181)</f>
        <v>0</v>
      </c>
      <c r="AF181" s="207">
        <v>172</v>
      </c>
      <c r="AG181" s="208" t="s">
        <v>416</v>
      </c>
      <c r="AH181" s="216">
        <f>SUMIFS(Tab_Dados!$L$263:$L$508,Tab_Dados!$C$263:$C$508,AG181)</f>
        <v>0</v>
      </c>
      <c r="AI181" s="216">
        <f>SUMIFS(Tab_Dados!$AB$263:$AB$508,Tab_Dados!$C$263:$C$508,AG181)</f>
        <v>0</v>
      </c>
      <c r="AJ181" s="209">
        <f>SUMIFS(Tab_Dados!$AR$263:$AR$508,Tab_Dados!$C$263:$C$508,AG181)</f>
        <v>0</v>
      </c>
      <c r="AL181" s="207">
        <v>172</v>
      </c>
      <c r="AM181" s="208" t="s">
        <v>434</v>
      </c>
      <c r="AN181" s="216">
        <f>SUMIFS(Tab_Dados!$M$263:$M$508,Tab_Dados!$C$263:$C$508,AM181)</f>
        <v>0</v>
      </c>
      <c r="AO181" s="216">
        <f>SUMIFS(Tab_Dados!$AC$263:$AC$508,Tab_Dados!$C$263:$C$508,AM181)</f>
        <v>0</v>
      </c>
      <c r="AP181" s="209">
        <f>SUMIFS(Tab_Dados!$AS$263:$AS$508,Tab_Dados!$C$263:$C$508,AM181)</f>
        <v>0</v>
      </c>
      <c r="AR181" s="207">
        <v>172</v>
      </c>
      <c r="AS181" s="208" t="s">
        <v>440</v>
      </c>
      <c r="AT181" s="216">
        <f>SUMIFS(Tab_Dados!$N$263:$N$508,Tab_Dados!$C$263:$C$508,AS181)</f>
        <v>0</v>
      </c>
      <c r="AU181" s="216">
        <f>SUMIFS(Tab_Dados!$AD$263:$AD$508,Tab_Dados!$C$263:$C$508,AS181)</f>
        <v>0</v>
      </c>
      <c r="AV181" s="209">
        <f>SUMIFS(Tab_Dados!$AT$263:$AT$508,Tab_Dados!$C$263:$C$508,AS181)</f>
        <v>0</v>
      </c>
      <c r="AX181" s="207">
        <v>172</v>
      </c>
      <c r="AY181" s="208" t="s">
        <v>440</v>
      </c>
      <c r="AZ181" s="216">
        <f>SUMIFS(Tab_Dados!$O$263:$O$508,Tab_Dados!$C$263:$C$508,AY181)</f>
        <v>0</v>
      </c>
      <c r="BA181" s="216">
        <f>SUMIFS(Tab_Dados!$AE$263:$AE$508,Tab_Dados!$C$263:$C$508,AY181)</f>
        <v>0</v>
      </c>
      <c r="BB181" s="209">
        <f>SUMIFS(Tab_Dados!$AU$263:$AU$508,Tab_Dados!$C$263:$C$508,AY181)</f>
        <v>0</v>
      </c>
      <c r="BD181" s="207">
        <v>172</v>
      </c>
      <c r="BE181" s="208" t="s">
        <v>438</v>
      </c>
      <c r="BF181" s="216">
        <f>SUMIFS(Tab_Dados!$P$263:$P$508,Tab_Dados!$C$263:$C$508,BE181)</f>
        <v>0</v>
      </c>
      <c r="BG181" s="216">
        <f>SUMIFS(Tab_Dados!$AF$263:$AF$508,Tab_Dados!$C$263:$C$508,BE181)</f>
        <v>0</v>
      </c>
      <c r="BH181" s="209">
        <f>SUMIFS(Tab_Dados!$AV$263:$AV$508,Tab_Dados!$C$263:$C$508,BE181)</f>
        <v>0</v>
      </c>
      <c r="BJ181" s="207">
        <v>172</v>
      </c>
      <c r="BK181" s="208" t="s">
        <v>438</v>
      </c>
      <c r="BL181" s="216">
        <f>SUMIFS(Tab_Dados!$R$263:$R$508,Tab_Dados!$C$263:$C$508,BK181)</f>
        <v>0</v>
      </c>
      <c r="BM181" s="216">
        <f>SUMIFS(Tab_Dados!$AH$263:$AH$508,Tab_Dados!$C$263:$C$508,BK181)</f>
        <v>0</v>
      </c>
      <c r="BN181" s="209">
        <f>SUMIFS(Tab_Dados!$AX$263:$AX$508,Tab_Dados!$C$263:$C$508,BK181)</f>
        <v>0</v>
      </c>
      <c r="BP181" s="207">
        <v>172</v>
      </c>
      <c r="BQ181" s="208" t="s">
        <v>430</v>
      </c>
      <c r="BR181" s="216">
        <f>SUMIFS(Tab_Dados!$S$263:$S$508,Tab_Dados!$C$263:$C$508,BQ181)</f>
        <v>0</v>
      </c>
      <c r="BS181" s="216">
        <f>SUMIFS(Tab_Dados!$AI$263:$AI$508,Tab_Dados!$C$263:$C$508,BQ181)</f>
        <v>0</v>
      </c>
      <c r="BT181" s="209">
        <f>SUMIFS(Tab_Dados!$AY$263:$AY$508,Tab_Dados!$C$263:$C$508,BQ181)</f>
        <v>0</v>
      </c>
      <c r="BV181" s="207">
        <v>172</v>
      </c>
      <c r="BW181" s="208" t="s">
        <v>437</v>
      </c>
      <c r="BX181" s="216">
        <f>SUMIFS(Tab_Dados!$T$263:$T$508,Tab_Dados!$C$263:$C$508,BW181)</f>
        <v>0</v>
      </c>
      <c r="BY181" s="216">
        <f>SUMIFS(Tab_Dados!$AJ$263:$AJ$508,Tab_Dados!$C$263:$C$508,BW181)</f>
        <v>0</v>
      </c>
      <c r="BZ181" s="209">
        <f>SUMIFS(Tab_Dados!$AZ$263:$AZ$508,Tab_Dados!$C$263:$C$508,BW181)</f>
        <v>0</v>
      </c>
      <c r="CB181" s="207">
        <v>172</v>
      </c>
      <c r="CC181" s="208" t="s">
        <v>54</v>
      </c>
      <c r="CD181" s="208"/>
      <c r="CE181" s="208"/>
      <c r="CF181" s="209"/>
    </row>
    <row r="182" spans="1:84" x14ac:dyDescent="0.2">
      <c r="A182" s="214"/>
      <c r="B182" s="207">
        <v>173</v>
      </c>
      <c r="C182" s="208" t="s">
        <v>441</v>
      </c>
      <c r="D182" s="216">
        <f>SUMIFS(Tab_Dados!$E$263:$E$508,Tab_Dados!$C$263:$C$508,C182)</f>
        <v>0</v>
      </c>
      <c r="E182" s="216">
        <f>SUMIFS(Tab_Dados!$U$263:$U$508,Tab_Dados!$C$263:$C$508,C182)</f>
        <v>0</v>
      </c>
      <c r="F182" s="209">
        <f>SUMIFS(Tab_Dados!$AK$263:$AK$508,Tab_Dados!$C$263:$C$508,C182)</f>
        <v>0</v>
      </c>
      <c r="G182" s="203"/>
      <c r="H182" s="207">
        <v>173</v>
      </c>
      <c r="I182" s="208" t="s">
        <v>400</v>
      </c>
      <c r="J182" s="216">
        <f>SUMIFS(Tab_Dados!$F$263:$F$508,Tab_Dados!$C$263:$C$508,I182)</f>
        <v>0</v>
      </c>
      <c r="K182" s="216">
        <f>SUMIFS(Tab_Dados!$V$263:$V$508,Tab_Dados!$C$263:$C$508,I182)</f>
        <v>0</v>
      </c>
      <c r="L182" s="209">
        <f>SUMIFS(Tab_Dados!$AL$263:$AL$508,Tab_Dados!$C$263:$C$508,I182)</f>
        <v>0</v>
      </c>
      <c r="N182" s="207">
        <v>173</v>
      </c>
      <c r="O182" s="208" t="s">
        <v>429</v>
      </c>
      <c r="P182" s="216">
        <f>SUMIFS(Tab_Dados!$H$263:$H$508,Tab_Dados!$C$263:$C$508,O182)</f>
        <v>0</v>
      </c>
      <c r="Q182" s="216">
        <f>SUMIFS(Tab_Dados!$X$263:$X$508,Tab_Dados!$C$263:$C$508,O182)</f>
        <v>0</v>
      </c>
      <c r="R182" s="209">
        <f>SUMIFS(Tab_Dados!$AN$263:$AN$508,Tab_Dados!$C$263:$C$508,O182)</f>
        <v>0</v>
      </c>
      <c r="T182" s="207">
        <v>173</v>
      </c>
      <c r="U182" s="208" t="s">
        <v>432</v>
      </c>
      <c r="V182" s="216">
        <f>SUMIFS(Tab_Dados!$I$263:$I$508,Tab_Dados!$C$263:$C$508,U182)</f>
        <v>0</v>
      </c>
      <c r="W182" s="216">
        <f>SUMIFS(Tab_Dados!$Y$263:$Y$508,Tab_Dados!$C$263:$C$508,U182)</f>
        <v>0</v>
      </c>
      <c r="X182" s="209">
        <f>SUMIFS(Tab_Dados!$AO$263:$AO$508,Tab_Dados!$C$263:$C$508,U182)</f>
        <v>0</v>
      </c>
      <c r="Z182" s="207">
        <v>173</v>
      </c>
      <c r="AA182" s="208" t="s">
        <v>54</v>
      </c>
      <c r="AB182" s="216">
        <f>SUMIFS(Tab_Dados!$K$263:$K$508,Tab_Dados!$C$263:$C$508,AA182)</f>
        <v>0</v>
      </c>
      <c r="AC182" s="216">
        <f>SUMIFS(Tab_Dados!$AA$263:$AA$508,Tab_Dados!$C$263:$C$508,AA182)</f>
        <v>0</v>
      </c>
      <c r="AD182" s="209">
        <f>SUMIFS(Tab_Dados!$AQ$263:$AQ$508,Tab_Dados!$C$263:$C$508,AA182)</f>
        <v>0</v>
      </c>
      <c r="AF182" s="207">
        <v>173</v>
      </c>
      <c r="AG182" s="208" t="s">
        <v>417</v>
      </c>
      <c r="AH182" s="216">
        <f>SUMIFS(Tab_Dados!$L$263:$L$508,Tab_Dados!$C$263:$C$508,AG182)</f>
        <v>0</v>
      </c>
      <c r="AI182" s="216">
        <f>SUMIFS(Tab_Dados!$AB$263:$AB$508,Tab_Dados!$C$263:$C$508,AG182)</f>
        <v>0</v>
      </c>
      <c r="AJ182" s="209">
        <f>SUMIFS(Tab_Dados!$AR$263:$AR$508,Tab_Dados!$C$263:$C$508,AG182)</f>
        <v>0</v>
      </c>
      <c r="AL182" s="207">
        <v>173</v>
      </c>
      <c r="AM182" s="208" t="s">
        <v>435</v>
      </c>
      <c r="AN182" s="216">
        <f>SUMIFS(Tab_Dados!$M$263:$M$508,Tab_Dados!$C$263:$C$508,AM182)</f>
        <v>0</v>
      </c>
      <c r="AO182" s="216">
        <f>SUMIFS(Tab_Dados!$AC$263:$AC$508,Tab_Dados!$C$263:$C$508,AM182)</f>
        <v>0</v>
      </c>
      <c r="AP182" s="209">
        <f>SUMIFS(Tab_Dados!$AS$263:$AS$508,Tab_Dados!$C$263:$C$508,AM182)</f>
        <v>0</v>
      </c>
      <c r="AR182" s="207">
        <v>173</v>
      </c>
      <c r="AS182" s="208" t="s">
        <v>54</v>
      </c>
      <c r="AT182" s="216">
        <f>SUMIFS(Tab_Dados!$N$263:$N$508,Tab_Dados!$C$263:$C$508,AS182)</f>
        <v>0</v>
      </c>
      <c r="AU182" s="216">
        <f>SUMIFS(Tab_Dados!$AD$263:$AD$508,Tab_Dados!$C$263:$C$508,AS182)</f>
        <v>0</v>
      </c>
      <c r="AV182" s="209">
        <f>SUMIFS(Tab_Dados!$AT$263:$AT$508,Tab_Dados!$C$263:$C$508,AS182)</f>
        <v>0</v>
      </c>
      <c r="AX182" s="207">
        <v>173</v>
      </c>
      <c r="AY182" s="208" t="s">
        <v>54</v>
      </c>
      <c r="AZ182" s="216">
        <f>SUMIFS(Tab_Dados!$O$263:$O$508,Tab_Dados!$C$263:$C$508,AY182)</f>
        <v>0</v>
      </c>
      <c r="BA182" s="216">
        <f>SUMIFS(Tab_Dados!$AE$263:$AE$508,Tab_Dados!$C$263:$C$508,AY182)</f>
        <v>0</v>
      </c>
      <c r="BB182" s="209">
        <f>SUMIFS(Tab_Dados!$AU$263:$AU$508,Tab_Dados!$C$263:$C$508,AY182)</f>
        <v>0</v>
      </c>
      <c r="BD182" s="207">
        <v>173</v>
      </c>
      <c r="BE182" s="208" t="s">
        <v>439</v>
      </c>
      <c r="BF182" s="216">
        <f>SUMIFS(Tab_Dados!$P$263:$P$508,Tab_Dados!$C$263:$C$508,BE182)</f>
        <v>0</v>
      </c>
      <c r="BG182" s="216">
        <f>SUMIFS(Tab_Dados!$AF$263:$AF$508,Tab_Dados!$C$263:$C$508,BE182)</f>
        <v>0</v>
      </c>
      <c r="BH182" s="209">
        <f>SUMIFS(Tab_Dados!$AV$263:$AV$508,Tab_Dados!$C$263:$C$508,BE182)</f>
        <v>0</v>
      </c>
      <c r="BJ182" s="207">
        <v>173</v>
      </c>
      <c r="BK182" s="208" t="s">
        <v>439</v>
      </c>
      <c r="BL182" s="216">
        <f>SUMIFS(Tab_Dados!$R$263:$R$508,Tab_Dados!$C$263:$C$508,BK182)</f>
        <v>0</v>
      </c>
      <c r="BM182" s="216">
        <f>SUMIFS(Tab_Dados!$AH$263:$AH$508,Tab_Dados!$C$263:$C$508,BK182)</f>
        <v>0</v>
      </c>
      <c r="BN182" s="209">
        <f>SUMIFS(Tab_Dados!$AX$263:$AX$508,Tab_Dados!$C$263:$C$508,BK182)</f>
        <v>0</v>
      </c>
      <c r="BP182" s="207">
        <v>173</v>
      </c>
      <c r="BQ182" s="208" t="s">
        <v>431</v>
      </c>
      <c r="BR182" s="216">
        <f>SUMIFS(Tab_Dados!$S$263:$S$508,Tab_Dados!$C$263:$C$508,BQ182)</f>
        <v>0</v>
      </c>
      <c r="BS182" s="216">
        <f>SUMIFS(Tab_Dados!$AI$263:$AI$508,Tab_Dados!$C$263:$C$508,BQ182)</f>
        <v>0</v>
      </c>
      <c r="BT182" s="209">
        <f>SUMIFS(Tab_Dados!$AY$263:$AY$508,Tab_Dados!$C$263:$C$508,BQ182)</f>
        <v>0</v>
      </c>
      <c r="BV182" s="207">
        <v>173</v>
      </c>
      <c r="BW182" s="208" t="s">
        <v>438</v>
      </c>
      <c r="BX182" s="216">
        <f>SUMIFS(Tab_Dados!$T$263:$T$508,Tab_Dados!$C$263:$C$508,BW182)</f>
        <v>0</v>
      </c>
      <c r="BY182" s="216">
        <f>SUMIFS(Tab_Dados!$AJ$263:$AJ$508,Tab_Dados!$C$263:$C$508,BW182)</f>
        <v>0</v>
      </c>
      <c r="BZ182" s="209">
        <f>SUMIFS(Tab_Dados!$AZ$263:$AZ$508,Tab_Dados!$C$263:$C$508,BW182)</f>
        <v>0</v>
      </c>
      <c r="CB182" s="207">
        <v>173</v>
      </c>
      <c r="CC182" s="208" t="s">
        <v>441</v>
      </c>
      <c r="CD182" s="208"/>
      <c r="CE182" s="208"/>
      <c r="CF182" s="209"/>
    </row>
    <row r="183" spans="1:84" x14ac:dyDescent="0.2">
      <c r="A183" s="214"/>
      <c r="B183" s="207">
        <v>174</v>
      </c>
      <c r="C183" s="208" t="s">
        <v>442</v>
      </c>
      <c r="D183" s="216">
        <f>SUMIFS(Tab_Dados!$E$263:$E$508,Tab_Dados!$C$263:$C$508,C183)</f>
        <v>0</v>
      </c>
      <c r="E183" s="216">
        <f>SUMIFS(Tab_Dados!$U$263:$U$508,Tab_Dados!$C$263:$C$508,C183)</f>
        <v>0</v>
      </c>
      <c r="F183" s="209">
        <f>SUMIFS(Tab_Dados!$AK$263:$AK$508,Tab_Dados!$C$263:$C$508,C183)</f>
        <v>0</v>
      </c>
      <c r="G183" s="203"/>
      <c r="H183" s="207">
        <v>174</v>
      </c>
      <c r="I183" s="208" t="s">
        <v>403</v>
      </c>
      <c r="J183" s="216">
        <f>SUMIFS(Tab_Dados!$F$263:$F$508,Tab_Dados!$C$263:$C$508,I183)</f>
        <v>0</v>
      </c>
      <c r="K183" s="216">
        <f>SUMIFS(Tab_Dados!$V$263:$V$508,Tab_Dados!$C$263:$C$508,I183)</f>
        <v>0</v>
      </c>
      <c r="L183" s="209">
        <f>SUMIFS(Tab_Dados!$AL$263:$AL$508,Tab_Dados!$C$263:$C$508,I183)</f>
        <v>0</v>
      </c>
      <c r="N183" s="207">
        <v>174</v>
      </c>
      <c r="O183" s="208" t="s">
        <v>430</v>
      </c>
      <c r="P183" s="216">
        <f>SUMIFS(Tab_Dados!$H$263:$H$508,Tab_Dados!$C$263:$C$508,O183)</f>
        <v>0</v>
      </c>
      <c r="Q183" s="216">
        <f>SUMIFS(Tab_Dados!$X$263:$X$508,Tab_Dados!$C$263:$C$508,O183)</f>
        <v>0</v>
      </c>
      <c r="R183" s="209">
        <f>SUMIFS(Tab_Dados!$AN$263:$AN$508,Tab_Dados!$C$263:$C$508,O183)</f>
        <v>0</v>
      </c>
      <c r="T183" s="207">
        <v>174</v>
      </c>
      <c r="U183" s="208" t="s">
        <v>433</v>
      </c>
      <c r="V183" s="216">
        <f>SUMIFS(Tab_Dados!$I$263:$I$508,Tab_Dados!$C$263:$C$508,U183)</f>
        <v>0</v>
      </c>
      <c r="W183" s="216">
        <f>SUMIFS(Tab_Dados!$Y$263:$Y$508,Tab_Dados!$C$263:$C$508,U183)</f>
        <v>0</v>
      </c>
      <c r="X183" s="209">
        <f>SUMIFS(Tab_Dados!$AO$263:$AO$508,Tab_Dados!$C$263:$C$508,U183)</f>
        <v>0</v>
      </c>
      <c r="Z183" s="207">
        <v>174</v>
      </c>
      <c r="AA183" s="208" t="s">
        <v>441</v>
      </c>
      <c r="AB183" s="216">
        <f>SUMIFS(Tab_Dados!$K$263:$K$508,Tab_Dados!$C$263:$C$508,AA183)</f>
        <v>0</v>
      </c>
      <c r="AC183" s="216">
        <f>SUMIFS(Tab_Dados!$AA$263:$AA$508,Tab_Dados!$C$263:$C$508,AA183)</f>
        <v>0</v>
      </c>
      <c r="AD183" s="209">
        <f>SUMIFS(Tab_Dados!$AQ$263:$AQ$508,Tab_Dados!$C$263:$C$508,AA183)</f>
        <v>0</v>
      </c>
      <c r="AF183" s="207">
        <v>174</v>
      </c>
      <c r="AG183" s="208" t="s">
        <v>419</v>
      </c>
      <c r="AH183" s="216">
        <f>SUMIFS(Tab_Dados!$L$263:$L$508,Tab_Dados!$C$263:$C$508,AG183)</f>
        <v>0</v>
      </c>
      <c r="AI183" s="216">
        <f>SUMIFS(Tab_Dados!$AB$263:$AB$508,Tab_Dados!$C$263:$C$508,AG183)</f>
        <v>0</v>
      </c>
      <c r="AJ183" s="209">
        <f>SUMIFS(Tab_Dados!$AR$263:$AR$508,Tab_Dados!$C$263:$C$508,AG183)</f>
        <v>0</v>
      </c>
      <c r="AL183" s="207">
        <v>174</v>
      </c>
      <c r="AM183" s="208" t="s">
        <v>436</v>
      </c>
      <c r="AN183" s="216">
        <f>SUMIFS(Tab_Dados!$M$263:$M$508,Tab_Dados!$C$263:$C$508,AM183)</f>
        <v>0</v>
      </c>
      <c r="AO183" s="216">
        <f>SUMIFS(Tab_Dados!$AC$263:$AC$508,Tab_Dados!$C$263:$C$508,AM183)</f>
        <v>0</v>
      </c>
      <c r="AP183" s="209">
        <f>SUMIFS(Tab_Dados!$AS$263:$AS$508,Tab_Dados!$C$263:$C$508,AM183)</f>
        <v>0</v>
      </c>
      <c r="AR183" s="207">
        <v>174</v>
      </c>
      <c r="AS183" s="208" t="s">
        <v>441</v>
      </c>
      <c r="AT183" s="216">
        <f>SUMIFS(Tab_Dados!$N$263:$N$508,Tab_Dados!$C$263:$C$508,AS183)</f>
        <v>0</v>
      </c>
      <c r="AU183" s="216">
        <f>SUMIFS(Tab_Dados!$AD$263:$AD$508,Tab_Dados!$C$263:$C$508,AS183)</f>
        <v>0</v>
      </c>
      <c r="AV183" s="209">
        <f>SUMIFS(Tab_Dados!$AT$263:$AT$508,Tab_Dados!$C$263:$C$508,AS183)</f>
        <v>0</v>
      </c>
      <c r="AX183" s="207">
        <v>174</v>
      </c>
      <c r="AY183" s="208" t="s">
        <v>441</v>
      </c>
      <c r="AZ183" s="216">
        <f>SUMIFS(Tab_Dados!$O$263:$O$508,Tab_Dados!$C$263:$C$508,AY183)</f>
        <v>0</v>
      </c>
      <c r="BA183" s="216">
        <f>SUMIFS(Tab_Dados!$AE$263:$AE$508,Tab_Dados!$C$263:$C$508,AY183)</f>
        <v>0</v>
      </c>
      <c r="BB183" s="209">
        <f>SUMIFS(Tab_Dados!$AU$263:$AU$508,Tab_Dados!$C$263:$C$508,AY183)</f>
        <v>0</v>
      </c>
      <c r="BD183" s="207">
        <v>174</v>
      </c>
      <c r="BE183" s="208" t="s">
        <v>440</v>
      </c>
      <c r="BF183" s="216">
        <f>SUMIFS(Tab_Dados!$P$263:$P$508,Tab_Dados!$C$263:$C$508,BE183)</f>
        <v>0</v>
      </c>
      <c r="BG183" s="216">
        <f>SUMIFS(Tab_Dados!$AF$263:$AF$508,Tab_Dados!$C$263:$C$508,BE183)</f>
        <v>0</v>
      </c>
      <c r="BH183" s="209">
        <f>SUMIFS(Tab_Dados!$AV$263:$AV$508,Tab_Dados!$C$263:$C$508,BE183)</f>
        <v>0</v>
      </c>
      <c r="BJ183" s="207">
        <v>174</v>
      </c>
      <c r="BK183" s="208" t="s">
        <v>440</v>
      </c>
      <c r="BL183" s="216">
        <f>SUMIFS(Tab_Dados!$R$263:$R$508,Tab_Dados!$C$263:$C$508,BK183)</f>
        <v>0</v>
      </c>
      <c r="BM183" s="216">
        <f>SUMIFS(Tab_Dados!$AH$263:$AH$508,Tab_Dados!$C$263:$C$508,BK183)</f>
        <v>0</v>
      </c>
      <c r="BN183" s="209">
        <f>SUMIFS(Tab_Dados!$AX$263:$AX$508,Tab_Dados!$C$263:$C$508,BK183)</f>
        <v>0</v>
      </c>
      <c r="BP183" s="207">
        <v>174</v>
      </c>
      <c r="BQ183" s="208" t="s">
        <v>432</v>
      </c>
      <c r="BR183" s="216">
        <f>SUMIFS(Tab_Dados!$S$263:$S$508,Tab_Dados!$C$263:$C$508,BQ183)</f>
        <v>0</v>
      </c>
      <c r="BS183" s="216">
        <f>SUMIFS(Tab_Dados!$AI$263:$AI$508,Tab_Dados!$C$263:$C$508,BQ183)</f>
        <v>0</v>
      </c>
      <c r="BT183" s="209">
        <f>SUMIFS(Tab_Dados!$AY$263:$AY$508,Tab_Dados!$C$263:$C$508,BQ183)</f>
        <v>0</v>
      </c>
      <c r="BV183" s="207">
        <v>174</v>
      </c>
      <c r="BW183" s="208" t="s">
        <v>439</v>
      </c>
      <c r="BX183" s="216">
        <f>SUMIFS(Tab_Dados!$T$263:$T$508,Tab_Dados!$C$263:$C$508,BW183)</f>
        <v>0</v>
      </c>
      <c r="BY183" s="216">
        <f>SUMIFS(Tab_Dados!$AJ$263:$AJ$508,Tab_Dados!$C$263:$C$508,BW183)</f>
        <v>0</v>
      </c>
      <c r="BZ183" s="209">
        <f>SUMIFS(Tab_Dados!$AZ$263:$AZ$508,Tab_Dados!$C$263:$C$508,BW183)</f>
        <v>0</v>
      </c>
      <c r="CB183" s="207">
        <v>174</v>
      </c>
      <c r="CC183" s="208" t="s">
        <v>442</v>
      </c>
      <c r="CD183" s="208"/>
      <c r="CE183" s="208"/>
      <c r="CF183" s="209"/>
    </row>
    <row r="184" spans="1:84" x14ac:dyDescent="0.2">
      <c r="A184" s="214"/>
      <c r="B184" s="207">
        <v>175</v>
      </c>
      <c r="C184" s="208" t="s">
        <v>443</v>
      </c>
      <c r="D184" s="216">
        <f>SUMIFS(Tab_Dados!$E$263:$E$508,Tab_Dados!$C$263:$C$508,C184)</f>
        <v>0</v>
      </c>
      <c r="E184" s="216">
        <f>SUMIFS(Tab_Dados!$U$263:$U$508,Tab_Dados!$C$263:$C$508,C184)</f>
        <v>0</v>
      </c>
      <c r="F184" s="209">
        <f>SUMIFS(Tab_Dados!$AK$263:$AK$508,Tab_Dados!$C$263:$C$508,C184)</f>
        <v>0</v>
      </c>
      <c r="G184" s="203"/>
      <c r="H184" s="207">
        <v>175</v>
      </c>
      <c r="I184" s="208" t="s">
        <v>404</v>
      </c>
      <c r="J184" s="216">
        <f>SUMIFS(Tab_Dados!$F$263:$F$508,Tab_Dados!$C$263:$C$508,I184)</f>
        <v>0</v>
      </c>
      <c r="K184" s="216">
        <f>SUMIFS(Tab_Dados!$V$263:$V$508,Tab_Dados!$C$263:$C$508,I184)</f>
        <v>0</v>
      </c>
      <c r="L184" s="209">
        <f>SUMIFS(Tab_Dados!$AL$263:$AL$508,Tab_Dados!$C$263:$C$508,I184)</f>
        <v>0</v>
      </c>
      <c r="N184" s="207">
        <v>175</v>
      </c>
      <c r="O184" s="208" t="s">
        <v>431</v>
      </c>
      <c r="P184" s="216">
        <f>SUMIFS(Tab_Dados!$H$263:$H$508,Tab_Dados!$C$263:$C$508,O184)</f>
        <v>0</v>
      </c>
      <c r="Q184" s="216">
        <f>SUMIFS(Tab_Dados!$X$263:$X$508,Tab_Dados!$C$263:$C$508,O184)</f>
        <v>0</v>
      </c>
      <c r="R184" s="209">
        <f>SUMIFS(Tab_Dados!$AN$263:$AN$508,Tab_Dados!$C$263:$C$508,O184)</f>
        <v>0</v>
      </c>
      <c r="T184" s="207">
        <v>175</v>
      </c>
      <c r="U184" s="208" t="s">
        <v>434</v>
      </c>
      <c r="V184" s="216">
        <f>SUMIFS(Tab_Dados!$I$263:$I$508,Tab_Dados!$C$263:$C$508,U184)</f>
        <v>0</v>
      </c>
      <c r="W184" s="216">
        <f>SUMIFS(Tab_Dados!$Y$263:$Y$508,Tab_Dados!$C$263:$C$508,U184)</f>
        <v>0</v>
      </c>
      <c r="X184" s="209">
        <f>SUMIFS(Tab_Dados!$AO$263:$AO$508,Tab_Dados!$C$263:$C$508,U184)</f>
        <v>0</v>
      </c>
      <c r="Z184" s="207">
        <v>175</v>
      </c>
      <c r="AA184" s="208" t="s">
        <v>442</v>
      </c>
      <c r="AB184" s="216">
        <f>SUMIFS(Tab_Dados!$K$263:$K$508,Tab_Dados!$C$263:$C$508,AA184)</f>
        <v>0</v>
      </c>
      <c r="AC184" s="216">
        <f>SUMIFS(Tab_Dados!$AA$263:$AA$508,Tab_Dados!$C$263:$C$508,AA184)</f>
        <v>0</v>
      </c>
      <c r="AD184" s="209">
        <f>SUMIFS(Tab_Dados!$AQ$263:$AQ$508,Tab_Dados!$C$263:$C$508,AA184)</f>
        <v>0</v>
      </c>
      <c r="AF184" s="207">
        <v>175</v>
      </c>
      <c r="AG184" s="208" t="s">
        <v>420</v>
      </c>
      <c r="AH184" s="216">
        <f>SUMIFS(Tab_Dados!$L$263:$L$508,Tab_Dados!$C$263:$C$508,AG184)</f>
        <v>0</v>
      </c>
      <c r="AI184" s="216">
        <f>SUMIFS(Tab_Dados!$AB$263:$AB$508,Tab_Dados!$C$263:$C$508,AG184)</f>
        <v>0</v>
      </c>
      <c r="AJ184" s="209">
        <f>SUMIFS(Tab_Dados!$AR$263:$AR$508,Tab_Dados!$C$263:$C$508,AG184)</f>
        <v>0</v>
      </c>
      <c r="AL184" s="207">
        <v>175</v>
      </c>
      <c r="AM184" s="208" t="s">
        <v>437</v>
      </c>
      <c r="AN184" s="216">
        <f>SUMIFS(Tab_Dados!$M$263:$M$508,Tab_Dados!$C$263:$C$508,AM184)</f>
        <v>0</v>
      </c>
      <c r="AO184" s="216">
        <f>SUMIFS(Tab_Dados!$AC$263:$AC$508,Tab_Dados!$C$263:$C$508,AM184)</f>
        <v>0</v>
      </c>
      <c r="AP184" s="209">
        <f>SUMIFS(Tab_Dados!$AS$263:$AS$508,Tab_Dados!$C$263:$C$508,AM184)</f>
        <v>0</v>
      </c>
      <c r="AR184" s="207">
        <v>175</v>
      </c>
      <c r="AS184" s="208" t="s">
        <v>442</v>
      </c>
      <c r="AT184" s="216">
        <f>SUMIFS(Tab_Dados!$N$263:$N$508,Tab_Dados!$C$263:$C$508,AS184)</f>
        <v>0</v>
      </c>
      <c r="AU184" s="216">
        <f>SUMIFS(Tab_Dados!$AD$263:$AD$508,Tab_Dados!$C$263:$C$508,AS184)</f>
        <v>0</v>
      </c>
      <c r="AV184" s="209">
        <f>SUMIFS(Tab_Dados!$AT$263:$AT$508,Tab_Dados!$C$263:$C$508,AS184)</f>
        <v>0</v>
      </c>
      <c r="AX184" s="207">
        <v>175</v>
      </c>
      <c r="AY184" s="208" t="s">
        <v>442</v>
      </c>
      <c r="AZ184" s="216">
        <f>SUMIFS(Tab_Dados!$O$263:$O$508,Tab_Dados!$C$263:$C$508,AY184)</f>
        <v>0</v>
      </c>
      <c r="BA184" s="216">
        <f>SUMIFS(Tab_Dados!$AE$263:$AE$508,Tab_Dados!$C$263:$C$508,AY184)</f>
        <v>0</v>
      </c>
      <c r="BB184" s="209">
        <f>SUMIFS(Tab_Dados!$AU$263:$AU$508,Tab_Dados!$C$263:$C$508,AY184)</f>
        <v>0</v>
      </c>
      <c r="BD184" s="207">
        <v>175</v>
      </c>
      <c r="BE184" s="208" t="s">
        <v>54</v>
      </c>
      <c r="BF184" s="216">
        <f>SUMIFS(Tab_Dados!$P$263:$P$508,Tab_Dados!$C$263:$C$508,BE184)</f>
        <v>0</v>
      </c>
      <c r="BG184" s="216">
        <f>SUMIFS(Tab_Dados!$AF$263:$AF$508,Tab_Dados!$C$263:$C$508,BE184)</f>
        <v>0</v>
      </c>
      <c r="BH184" s="209">
        <f>SUMIFS(Tab_Dados!$AV$263:$AV$508,Tab_Dados!$C$263:$C$508,BE184)</f>
        <v>0</v>
      </c>
      <c r="BJ184" s="207">
        <v>175</v>
      </c>
      <c r="BK184" s="208" t="s">
        <v>54</v>
      </c>
      <c r="BL184" s="216">
        <f>SUMIFS(Tab_Dados!$R$263:$R$508,Tab_Dados!$C$263:$C$508,BK184)</f>
        <v>0</v>
      </c>
      <c r="BM184" s="216">
        <f>SUMIFS(Tab_Dados!$AH$263:$AH$508,Tab_Dados!$C$263:$C$508,BK184)</f>
        <v>0</v>
      </c>
      <c r="BN184" s="209">
        <f>SUMIFS(Tab_Dados!$AX$263:$AX$508,Tab_Dados!$C$263:$C$508,BK184)</f>
        <v>0</v>
      </c>
      <c r="BP184" s="207">
        <v>175</v>
      </c>
      <c r="BQ184" s="208" t="s">
        <v>433</v>
      </c>
      <c r="BR184" s="216">
        <f>SUMIFS(Tab_Dados!$S$263:$S$508,Tab_Dados!$C$263:$C$508,BQ184)</f>
        <v>0</v>
      </c>
      <c r="BS184" s="216">
        <f>SUMIFS(Tab_Dados!$AI$263:$AI$508,Tab_Dados!$C$263:$C$508,BQ184)</f>
        <v>0</v>
      </c>
      <c r="BT184" s="209">
        <f>SUMIFS(Tab_Dados!$AY$263:$AY$508,Tab_Dados!$C$263:$C$508,BQ184)</f>
        <v>0</v>
      </c>
      <c r="BV184" s="207">
        <v>175</v>
      </c>
      <c r="BW184" s="208" t="s">
        <v>440</v>
      </c>
      <c r="BX184" s="216">
        <f>SUMIFS(Tab_Dados!$T$263:$T$508,Tab_Dados!$C$263:$C$508,BW184)</f>
        <v>0</v>
      </c>
      <c r="BY184" s="216">
        <f>SUMIFS(Tab_Dados!$AJ$263:$AJ$508,Tab_Dados!$C$263:$C$508,BW184)</f>
        <v>0</v>
      </c>
      <c r="BZ184" s="209">
        <f>SUMIFS(Tab_Dados!$AZ$263:$AZ$508,Tab_Dados!$C$263:$C$508,BW184)</f>
        <v>0</v>
      </c>
      <c r="CB184" s="207">
        <v>175</v>
      </c>
      <c r="CC184" s="208" t="s">
        <v>443</v>
      </c>
      <c r="CD184" s="208"/>
      <c r="CE184" s="208"/>
      <c r="CF184" s="209"/>
    </row>
    <row r="185" spans="1:84" x14ac:dyDescent="0.2">
      <c r="A185" s="214"/>
      <c r="B185" s="207">
        <v>176</v>
      </c>
      <c r="C185" s="208" t="s">
        <v>444</v>
      </c>
      <c r="D185" s="216">
        <f>SUMIFS(Tab_Dados!$E$263:$E$508,Tab_Dados!$C$263:$C$508,C185)</f>
        <v>0</v>
      </c>
      <c r="E185" s="216">
        <f>SUMIFS(Tab_Dados!$U$263:$U$508,Tab_Dados!$C$263:$C$508,C185)</f>
        <v>0</v>
      </c>
      <c r="F185" s="209">
        <f>SUMIFS(Tab_Dados!$AK$263:$AK$508,Tab_Dados!$C$263:$C$508,C185)</f>
        <v>0</v>
      </c>
      <c r="G185" s="203"/>
      <c r="H185" s="207">
        <v>176</v>
      </c>
      <c r="I185" s="208" t="s">
        <v>405</v>
      </c>
      <c r="J185" s="216">
        <f>SUMIFS(Tab_Dados!$F$263:$F$508,Tab_Dados!$C$263:$C$508,I185)</f>
        <v>0</v>
      </c>
      <c r="K185" s="216">
        <f>SUMIFS(Tab_Dados!$V$263:$V$508,Tab_Dados!$C$263:$C$508,I185)</f>
        <v>0</v>
      </c>
      <c r="L185" s="209">
        <f>SUMIFS(Tab_Dados!$AL$263:$AL$508,Tab_Dados!$C$263:$C$508,I185)</f>
        <v>0</v>
      </c>
      <c r="N185" s="207">
        <v>176</v>
      </c>
      <c r="O185" s="208" t="s">
        <v>432</v>
      </c>
      <c r="P185" s="216">
        <f>SUMIFS(Tab_Dados!$H$263:$H$508,Tab_Dados!$C$263:$C$508,O185)</f>
        <v>0</v>
      </c>
      <c r="Q185" s="216">
        <f>SUMIFS(Tab_Dados!$X$263:$X$508,Tab_Dados!$C$263:$C$508,O185)</f>
        <v>0</v>
      </c>
      <c r="R185" s="209">
        <f>SUMIFS(Tab_Dados!$AN$263:$AN$508,Tab_Dados!$C$263:$C$508,O185)</f>
        <v>0</v>
      </c>
      <c r="T185" s="207">
        <v>176</v>
      </c>
      <c r="U185" s="208" t="s">
        <v>435</v>
      </c>
      <c r="V185" s="216">
        <f>SUMIFS(Tab_Dados!$I$263:$I$508,Tab_Dados!$C$263:$C$508,U185)</f>
        <v>0</v>
      </c>
      <c r="W185" s="216">
        <f>SUMIFS(Tab_Dados!$Y$263:$Y$508,Tab_Dados!$C$263:$C$508,U185)</f>
        <v>0</v>
      </c>
      <c r="X185" s="209">
        <f>SUMIFS(Tab_Dados!$AO$263:$AO$508,Tab_Dados!$C$263:$C$508,U185)</f>
        <v>0</v>
      </c>
      <c r="Z185" s="207">
        <v>176</v>
      </c>
      <c r="AA185" s="208" t="s">
        <v>443</v>
      </c>
      <c r="AB185" s="216">
        <f>SUMIFS(Tab_Dados!$K$263:$K$508,Tab_Dados!$C$263:$C$508,AA185)</f>
        <v>0</v>
      </c>
      <c r="AC185" s="216">
        <f>SUMIFS(Tab_Dados!$AA$263:$AA$508,Tab_Dados!$C$263:$C$508,AA185)</f>
        <v>0</v>
      </c>
      <c r="AD185" s="209">
        <f>SUMIFS(Tab_Dados!$AQ$263:$AQ$508,Tab_Dados!$C$263:$C$508,AA185)</f>
        <v>0</v>
      </c>
      <c r="AF185" s="207">
        <v>176</v>
      </c>
      <c r="AG185" s="208" t="s">
        <v>421</v>
      </c>
      <c r="AH185" s="216">
        <f>SUMIFS(Tab_Dados!$L$263:$L$508,Tab_Dados!$C$263:$C$508,AG185)</f>
        <v>0</v>
      </c>
      <c r="AI185" s="216">
        <f>SUMIFS(Tab_Dados!$AB$263:$AB$508,Tab_Dados!$C$263:$C$508,AG185)</f>
        <v>0</v>
      </c>
      <c r="AJ185" s="209">
        <f>SUMIFS(Tab_Dados!$AR$263:$AR$508,Tab_Dados!$C$263:$C$508,AG185)</f>
        <v>0</v>
      </c>
      <c r="AL185" s="207">
        <v>176</v>
      </c>
      <c r="AM185" s="208" t="s">
        <v>438</v>
      </c>
      <c r="AN185" s="216">
        <f>SUMIFS(Tab_Dados!$M$263:$M$508,Tab_Dados!$C$263:$C$508,AM185)</f>
        <v>0</v>
      </c>
      <c r="AO185" s="216">
        <f>SUMIFS(Tab_Dados!$AC$263:$AC$508,Tab_Dados!$C$263:$C$508,AM185)</f>
        <v>0</v>
      </c>
      <c r="AP185" s="209">
        <f>SUMIFS(Tab_Dados!$AS$263:$AS$508,Tab_Dados!$C$263:$C$508,AM185)</f>
        <v>0</v>
      </c>
      <c r="AR185" s="207">
        <v>176</v>
      </c>
      <c r="AS185" s="208" t="s">
        <v>443</v>
      </c>
      <c r="AT185" s="216">
        <f>SUMIFS(Tab_Dados!$N$263:$N$508,Tab_Dados!$C$263:$C$508,AS185)</f>
        <v>0</v>
      </c>
      <c r="AU185" s="216">
        <f>SUMIFS(Tab_Dados!$AD$263:$AD$508,Tab_Dados!$C$263:$C$508,AS185)</f>
        <v>0</v>
      </c>
      <c r="AV185" s="209">
        <f>SUMIFS(Tab_Dados!$AT$263:$AT$508,Tab_Dados!$C$263:$C$508,AS185)</f>
        <v>0</v>
      </c>
      <c r="AX185" s="207">
        <v>176</v>
      </c>
      <c r="AY185" s="208" t="s">
        <v>443</v>
      </c>
      <c r="AZ185" s="216">
        <f>SUMIFS(Tab_Dados!$O$263:$O$508,Tab_Dados!$C$263:$C$508,AY185)</f>
        <v>0</v>
      </c>
      <c r="BA185" s="216">
        <f>SUMIFS(Tab_Dados!$AE$263:$AE$508,Tab_Dados!$C$263:$C$508,AY185)</f>
        <v>0</v>
      </c>
      <c r="BB185" s="209">
        <f>SUMIFS(Tab_Dados!$AU$263:$AU$508,Tab_Dados!$C$263:$C$508,AY185)</f>
        <v>0</v>
      </c>
      <c r="BD185" s="207">
        <v>176</v>
      </c>
      <c r="BE185" s="208" t="s">
        <v>441</v>
      </c>
      <c r="BF185" s="216">
        <f>SUMIFS(Tab_Dados!$P$263:$P$508,Tab_Dados!$C$263:$C$508,BE185)</f>
        <v>0</v>
      </c>
      <c r="BG185" s="216">
        <f>SUMIFS(Tab_Dados!$AF$263:$AF$508,Tab_Dados!$C$263:$C$508,BE185)</f>
        <v>0</v>
      </c>
      <c r="BH185" s="209">
        <f>SUMIFS(Tab_Dados!$AV$263:$AV$508,Tab_Dados!$C$263:$C$508,BE185)</f>
        <v>0</v>
      </c>
      <c r="BJ185" s="207">
        <v>176</v>
      </c>
      <c r="BK185" s="208" t="s">
        <v>441</v>
      </c>
      <c r="BL185" s="216">
        <f>SUMIFS(Tab_Dados!$R$263:$R$508,Tab_Dados!$C$263:$C$508,BK185)</f>
        <v>0</v>
      </c>
      <c r="BM185" s="216">
        <f>SUMIFS(Tab_Dados!$AH$263:$AH$508,Tab_Dados!$C$263:$C$508,BK185)</f>
        <v>0</v>
      </c>
      <c r="BN185" s="209">
        <f>SUMIFS(Tab_Dados!$AX$263:$AX$508,Tab_Dados!$C$263:$C$508,BK185)</f>
        <v>0</v>
      </c>
      <c r="BP185" s="207">
        <v>176</v>
      </c>
      <c r="BQ185" s="208" t="s">
        <v>435</v>
      </c>
      <c r="BR185" s="216">
        <f>SUMIFS(Tab_Dados!$S$263:$S$508,Tab_Dados!$C$263:$C$508,BQ185)</f>
        <v>0</v>
      </c>
      <c r="BS185" s="216">
        <f>SUMIFS(Tab_Dados!$AI$263:$AI$508,Tab_Dados!$C$263:$C$508,BQ185)</f>
        <v>0</v>
      </c>
      <c r="BT185" s="209">
        <f>SUMIFS(Tab_Dados!$AY$263:$AY$508,Tab_Dados!$C$263:$C$508,BQ185)</f>
        <v>0</v>
      </c>
      <c r="BV185" s="207">
        <v>176</v>
      </c>
      <c r="BW185" s="208" t="s">
        <v>54</v>
      </c>
      <c r="BX185" s="216">
        <f>SUMIFS(Tab_Dados!$T$263:$T$508,Tab_Dados!$C$263:$C$508,BW185)</f>
        <v>0</v>
      </c>
      <c r="BY185" s="216">
        <f>SUMIFS(Tab_Dados!$AJ$263:$AJ$508,Tab_Dados!$C$263:$C$508,BW185)</f>
        <v>0</v>
      </c>
      <c r="BZ185" s="209">
        <f>SUMIFS(Tab_Dados!$AZ$263:$AZ$508,Tab_Dados!$C$263:$C$508,BW185)</f>
        <v>0</v>
      </c>
      <c r="CB185" s="207">
        <v>176</v>
      </c>
      <c r="CC185" s="208" t="s">
        <v>444</v>
      </c>
      <c r="CD185" s="208"/>
      <c r="CE185" s="208"/>
      <c r="CF185" s="209"/>
    </row>
    <row r="186" spans="1:84" x14ac:dyDescent="0.2">
      <c r="A186" s="214"/>
      <c r="B186" s="207">
        <v>177</v>
      </c>
      <c r="C186" s="208" t="s">
        <v>445</v>
      </c>
      <c r="D186" s="216">
        <f>SUMIFS(Tab_Dados!$E$263:$E$508,Tab_Dados!$C$263:$C$508,C186)</f>
        <v>0</v>
      </c>
      <c r="E186" s="216">
        <f>SUMIFS(Tab_Dados!$U$263:$U$508,Tab_Dados!$C$263:$C$508,C186)</f>
        <v>0</v>
      </c>
      <c r="F186" s="209">
        <f>SUMIFS(Tab_Dados!$AK$263:$AK$508,Tab_Dados!$C$263:$C$508,C186)</f>
        <v>0</v>
      </c>
      <c r="G186" s="203"/>
      <c r="H186" s="207">
        <v>177</v>
      </c>
      <c r="I186" s="208" t="s">
        <v>406</v>
      </c>
      <c r="J186" s="216">
        <f>SUMIFS(Tab_Dados!$F$263:$F$508,Tab_Dados!$C$263:$C$508,I186)</f>
        <v>0</v>
      </c>
      <c r="K186" s="216">
        <f>SUMIFS(Tab_Dados!$V$263:$V$508,Tab_Dados!$C$263:$C$508,I186)</f>
        <v>0</v>
      </c>
      <c r="L186" s="209">
        <f>SUMIFS(Tab_Dados!$AL$263:$AL$508,Tab_Dados!$C$263:$C$508,I186)</f>
        <v>0</v>
      </c>
      <c r="N186" s="207">
        <v>177</v>
      </c>
      <c r="O186" s="208" t="s">
        <v>433</v>
      </c>
      <c r="P186" s="216">
        <f>SUMIFS(Tab_Dados!$H$263:$H$508,Tab_Dados!$C$263:$C$508,O186)</f>
        <v>0</v>
      </c>
      <c r="Q186" s="216">
        <f>SUMIFS(Tab_Dados!$X$263:$X$508,Tab_Dados!$C$263:$C$508,O186)</f>
        <v>0</v>
      </c>
      <c r="R186" s="209">
        <f>SUMIFS(Tab_Dados!$AN$263:$AN$508,Tab_Dados!$C$263:$C$508,O186)</f>
        <v>0</v>
      </c>
      <c r="T186" s="207">
        <v>177</v>
      </c>
      <c r="U186" s="208" t="s">
        <v>436</v>
      </c>
      <c r="V186" s="216">
        <f>SUMIFS(Tab_Dados!$I$263:$I$508,Tab_Dados!$C$263:$C$508,U186)</f>
        <v>0</v>
      </c>
      <c r="W186" s="216">
        <f>SUMIFS(Tab_Dados!$Y$263:$Y$508,Tab_Dados!$C$263:$C$508,U186)</f>
        <v>0</v>
      </c>
      <c r="X186" s="209">
        <f>SUMIFS(Tab_Dados!$AO$263:$AO$508,Tab_Dados!$C$263:$C$508,U186)</f>
        <v>0</v>
      </c>
      <c r="Z186" s="207">
        <v>177</v>
      </c>
      <c r="AA186" s="208" t="s">
        <v>444</v>
      </c>
      <c r="AB186" s="216">
        <f>SUMIFS(Tab_Dados!$K$263:$K$508,Tab_Dados!$C$263:$C$508,AA186)</f>
        <v>0</v>
      </c>
      <c r="AC186" s="216">
        <f>SUMIFS(Tab_Dados!$AA$263:$AA$508,Tab_Dados!$C$263:$C$508,AA186)</f>
        <v>0</v>
      </c>
      <c r="AD186" s="209">
        <f>SUMIFS(Tab_Dados!$AQ$263:$AQ$508,Tab_Dados!$C$263:$C$508,AA186)</f>
        <v>0</v>
      </c>
      <c r="AF186" s="207">
        <v>177</v>
      </c>
      <c r="AG186" s="208" t="s">
        <v>422</v>
      </c>
      <c r="AH186" s="216">
        <f>SUMIFS(Tab_Dados!$L$263:$L$508,Tab_Dados!$C$263:$C$508,AG186)</f>
        <v>0</v>
      </c>
      <c r="AI186" s="216">
        <f>SUMIFS(Tab_Dados!$AB$263:$AB$508,Tab_Dados!$C$263:$C$508,AG186)</f>
        <v>0</v>
      </c>
      <c r="AJ186" s="209">
        <f>SUMIFS(Tab_Dados!$AR$263:$AR$508,Tab_Dados!$C$263:$C$508,AG186)</f>
        <v>0</v>
      </c>
      <c r="AL186" s="207">
        <v>177</v>
      </c>
      <c r="AM186" s="208" t="s">
        <v>440</v>
      </c>
      <c r="AN186" s="216">
        <f>SUMIFS(Tab_Dados!$M$263:$M$508,Tab_Dados!$C$263:$C$508,AM186)</f>
        <v>0</v>
      </c>
      <c r="AO186" s="216">
        <f>SUMIFS(Tab_Dados!$AC$263:$AC$508,Tab_Dados!$C$263:$C$508,AM186)</f>
        <v>0</v>
      </c>
      <c r="AP186" s="209">
        <f>SUMIFS(Tab_Dados!$AS$263:$AS$508,Tab_Dados!$C$263:$C$508,AM186)</f>
        <v>0</v>
      </c>
      <c r="AR186" s="207">
        <v>177</v>
      </c>
      <c r="AS186" s="208" t="s">
        <v>444</v>
      </c>
      <c r="AT186" s="216">
        <f>SUMIFS(Tab_Dados!$N$263:$N$508,Tab_Dados!$C$263:$C$508,AS186)</f>
        <v>0</v>
      </c>
      <c r="AU186" s="216">
        <f>SUMIFS(Tab_Dados!$AD$263:$AD$508,Tab_Dados!$C$263:$C$508,AS186)</f>
        <v>0</v>
      </c>
      <c r="AV186" s="209">
        <f>SUMIFS(Tab_Dados!$AT$263:$AT$508,Tab_Dados!$C$263:$C$508,AS186)</f>
        <v>0</v>
      </c>
      <c r="AX186" s="207">
        <v>177</v>
      </c>
      <c r="AY186" s="208" t="s">
        <v>444</v>
      </c>
      <c r="AZ186" s="216">
        <f>SUMIFS(Tab_Dados!$O$263:$O$508,Tab_Dados!$C$263:$C$508,AY186)</f>
        <v>0</v>
      </c>
      <c r="BA186" s="216">
        <f>SUMIFS(Tab_Dados!$AE$263:$AE$508,Tab_Dados!$C$263:$C$508,AY186)</f>
        <v>0</v>
      </c>
      <c r="BB186" s="209">
        <f>SUMIFS(Tab_Dados!$AU$263:$AU$508,Tab_Dados!$C$263:$C$508,AY186)</f>
        <v>0</v>
      </c>
      <c r="BD186" s="207">
        <v>177</v>
      </c>
      <c r="BE186" s="208" t="s">
        <v>442</v>
      </c>
      <c r="BF186" s="216">
        <f>SUMIFS(Tab_Dados!$P$263:$P$508,Tab_Dados!$C$263:$C$508,BE186)</f>
        <v>0</v>
      </c>
      <c r="BG186" s="216">
        <f>SUMIFS(Tab_Dados!$AF$263:$AF$508,Tab_Dados!$C$263:$C$508,BE186)</f>
        <v>0</v>
      </c>
      <c r="BH186" s="209">
        <f>SUMIFS(Tab_Dados!$AV$263:$AV$508,Tab_Dados!$C$263:$C$508,BE186)</f>
        <v>0</v>
      </c>
      <c r="BJ186" s="207">
        <v>177</v>
      </c>
      <c r="BK186" s="208" t="s">
        <v>442</v>
      </c>
      <c r="BL186" s="216">
        <f>SUMIFS(Tab_Dados!$R$263:$R$508,Tab_Dados!$C$263:$C$508,BK186)</f>
        <v>0</v>
      </c>
      <c r="BM186" s="216">
        <f>SUMIFS(Tab_Dados!$AH$263:$AH$508,Tab_Dados!$C$263:$C$508,BK186)</f>
        <v>0</v>
      </c>
      <c r="BN186" s="209">
        <f>SUMIFS(Tab_Dados!$AX$263:$AX$508,Tab_Dados!$C$263:$C$508,BK186)</f>
        <v>0</v>
      </c>
      <c r="BP186" s="207">
        <v>177</v>
      </c>
      <c r="BQ186" s="208" t="s">
        <v>436</v>
      </c>
      <c r="BR186" s="216">
        <f>SUMIFS(Tab_Dados!$S$263:$S$508,Tab_Dados!$C$263:$C$508,BQ186)</f>
        <v>0</v>
      </c>
      <c r="BS186" s="216">
        <f>SUMIFS(Tab_Dados!$AI$263:$AI$508,Tab_Dados!$C$263:$C$508,BQ186)</f>
        <v>0</v>
      </c>
      <c r="BT186" s="209">
        <f>SUMIFS(Tab_Dados!$AY$263:$AY$508,Tab_Dados!$C$263:$C$508,BQ186)</f>
        <v>0</v>
      </c>
      <c r="BV186" s="207">
        <v>177</v>
      </c>
      <c r="BW186" s="208" t="s">
        <v>441</v>
      </c>
      <c r="BX186" s="216">
        <f>SUMIFS(Tab_Dados!$T$263:$T$508,Tab_Dados!$C$263:$C$508,BW186)</f>
        <v>0</v>
      </c>
      <c r="BY186" s="216">
        <f>SUMIFS(Tab_Dados!$AJ$263:$AJ$508,Tab_Dados!$C$263:$C$508,BW186)</f>
        <v>0</v>
      </c>
      <c r="BZ186" s="209">
        <f>SUMIFS(Tab_Dados!$AZ$263:$AZ$508,Tab_Dados!$C$263:$C$508,BW186)</f>
        <v>0</v>
      </c>
      <c r="CB186" s="207">
        <v>177</v>
      </c>
      <c r="CC186" s="208" t="s">
        <v>445</v>
      </c>
      <c r="CD186" s="208"/>
      <c r="CE186" s="208"/>
      <c r="CF186" s="209"/>
    </row>
    <row r="187" spans="1:84" x14ac:dyDescent="0.2">
      <c r="A187" s="214"/>
      <c r="B187" s="207">
        <v>178</v>
      </c>
      <c r="C187" s="208" t="s">
        <v>446</v>
      </c>
      <c r="D187" s="216">
        <f>SUMIFS(Tab_Dados!$E$263:$E$508,Tab_Dados!$C$263:$C$508,C187)</f>
        <v>0</v>
      </c>
      <c r="E187" s="216">
        <f>SUMIFS(Tab_Dados!$U$263:$U$508,Tab_Dados!$C$263:$C$508,C187)</f>
        <v>0</v>
      </c>
      <c r="F187" s="209">
        <f>SUMIFS(Tab_Dados!$AK$263:$AK$508,Tab_Dados!$C$263:$C$508,C187)</f>
        <v>0</v>
      </c>
      <c r="G187" s="203"/>
      <c r="H187" s="207">
        <v>178</v>
      </c>
      <c r="I187" s="208" t="s">
        <v>20</v>
      </c>
      <c r="J187" s="216">
        <f>SUMIFS(Tab_Dados!$F$263:$F$508,Tab_Dados!$C$263:$C$508,I187)</f>
        <v>0</v>
      </c>
      <c r="K187" s="216">
        <f>SUMIFS(Tab_Dados!$V$263:$V$508,Tab_Dados!$C$263:$C$508,I187)</f>
        <v>0</v>
      </c>
      <c r="L187" s="209">
        <f>SUMIFS(Tab_Dados!$AL$263:$AL$508,Tab_Dados!$C$263:$C$508,I187)</f>
        <v>0</v>
      </c>
      <c r="N187" s="207">
        <v>178</v>
      </c>
      <c r="O187" s="208" t="s">
        <v>435</v>
      </c>
      <c r="P187" s="216">
        <f>SUMIFS(Tab_Dados!$H$263:$H$508,Tab_Dados!$C$263:$C$508,O187)</f>
        <v>0</v>
      </c>
      <c r="Q187" s="216">
        <f>SUMIFS(Tab_Dados!$X$263:$X$508,Tab_Dados!$C$263:$C$508,O187)</f>
        <v>0</v>
      </c>
      <c r="R187" s="209">
        <f>SUMIFS(Tab_Dados!$AN$263:$AN$508,Tab_Dados!$C$263:$C$508,O187)</f>
        <v>0</v>
      </c>
      <c r="T187" s="207">
        <v>178</v>
      </c>
      <c r="U187" s="208" t="s">
        <v>437</v>
      </c>
      <c r="V187" s="216">
        <f>SUMIFS(Tab_Dados!$I$263:$I$508,Tab_Dados!$C$263:$C$508,U187)</f>
        <v>0</v>
      </c>
      <c r="W187" s="216">
        <f>SUMIFS(Tab_Dados!$Y$263:$Y$508,Tab_Dados!$C$263:$C$508,U187)</f>
        <v>0</v>
      </c>
      <c r="X187" s="209">
        <f>SUMIFS(Tab_Dados!$AO$263:$AO$508,Tab_Dados!$C$263:$C$508,U187)</f>
        <v>0</v>
      </c>
      <c r="Z187" s="207">
        <v>178</v>
      </c>
      <c r="AA187" s="208" t="s">
        <v>445</v>
      </c>
      <c r="AB187" s="216">
        <f>SUMIFS(Tab_Dados!$K$263:$K$508,Tab_Dados!$C$263:$C$508,AA187)</f>
        <v>0</v>
      </c>
      <c r="AC187" s="216">
        <f>SUMIFS(Tab_Dados!$AA$263:$AA$508,Tab_Dados!$C$263:$C$508,AA187)</f>
        <v>0</v>
      </c>
      <c r="AD187" s="209">
        <f>SUMIFS(Tab_Dados!$AQ$263:$AQ$508,Tab_Dados!$C$263:$C$508,AA187)</f>
        <v>0</v>
      </c>
      <c r="AF187" s="207">
        <v>178</v>
      </c>
      <c r="AG187" s="208" t="s">
        <v>423</v>
      </c>
      <c r="AH187" s="216">
        <f>SUMIFS(Tab_Dados!$L$263:$L$508,Tab_Dados!$C$263:$C$508,AG187)</f>
        <v>0</v>
      </c>
      <c r="AI187" s="216">
        <f>SUMIFS(Tab_Dados!$AB$263:$AB$508,Tab_Dados!$C$263:$C$508,AG187)</f>
        <v>0</v>
      </c>
      <c r="AJ187" s="209">
        <f>SUMIFS(Tab_Dados!$AR$263:$AR$508,Tab_Dados!$C$263:$C$508,AG187)</f>
        <v>0</v>
      </c>
      <c r="AL187" s="207">
        <v>178</v>
      </c>
      <c r="AM187" s="208" t="s">
        <v>54</v>
      </c>
      <c r="AN187" s="216">
        <f>SUMIFS(Tab_Dados!$M$263:$M$508,Tab_Dados!$C$263:$C$508,AM187)</f>
        <v>0</v>
      </c>
      <c r="AO187" s="216">
        <f>SUMIFS(Tab_Dados!$AC$263:$AC$508,Tab_Dados!$C$263:$C$508,AM187)</f>
        <v>0</v>
      </c>
      <c r="AP187" s="209">
        <f>SUMIFS(Tab_Dados!$AS$263:$AS$508,Tab_Dados!$C$263:$C$508,AM187)</f>
        <v>0</v>
      </c>
      <c r="AR187" s="207">
        <v>178</v>
      </c>
      <c r="AS187" s="208" t="s">
        <v>445</v>
      </c>
      <c r="AT187" s="216">
        <f>SUMIFS(Tab_Dados!$N$263:$N$508,Tab_Dados!$C$263:$C$508,AS187)</f>
        <v>0</v>
      </c>
      <c r="AU187" s="216">
        <f>SUMIFS(Tab_Dados!$AD$263:$AD$508,Tab_Dados!$C$263:$C$508,AS187)</f>
        <v>0</v>
      </c>
      <c r="AV187" s="209">
        <f>SUMIFS(Tab_Dados!$AT$263:$AT$508,Tab_Dados!$C$263:$C$508,AS187)</f>
        <v>0</v>
      </c>
      <c r="AX187" s="207">
        <v>178</v>
      </c>
      <c r="AY187" s="208" t="s">
        <v>445</v>
      </c>
      <c r="AZ187" s="216">
        <f>SUMIFS(Tab_Dados!$O$263:$O$508,Tab_Dados!$C$263:$C$508,AY187)</f>
        <v>0</v>
      </c>
      <c r="BA187" s="216">
        <f>SUMIFS(Tab_Dados!$AE$263:$AE$508,Tab_Dados!$C$263:$C$508,AY187)</f>
        <v>0</v>
      </c>
      <c r="BB187" s="209">
        <f>SUMIFS(Tab_Dados!$AU$263:$AU$508,Tab_Dados!$C$263:$C$508,AY187)</f>
        <v>0</v>
      </c>
      <c r="BD187" s="207">
        <v>178</v>
      </c>
      <c r="BE187" s="208" t="s">
        <v>443</v>
      </c>
      <c r="BF187" s="216">
        <f>SUMIFS(Tab_Dados!$P$263:$P$508,Tab_Dados!$C$263:$C$508,BE187)</f>
        <v>0</v>
      </c>
      <c r="BG187" s="216">
        <f>SUMIFS(Tab_Dados!$AF$263:$AF$508,Tab_Dados!$C$263:$C$508,BE187)</f>
        <v>0</v>
      </c>
      <c r="BH187" s="209">
        <f>SUMIFS(Tab_Dados!$AV$263:$AV$508,Tab_Dados!$C$263:$C$508,BE187)</f>
        <v>0</v>
      </c>
      <c r="BJ187" s="207">
        <v>178</v>
      </c>
      <c r="BK187" s="208" t="s">
        <v>443</v>
      </c>
      <c r="BL187" s="216">
        <f>SUMIFS(Tab_Dados!$R$263:$R$508,Tab_Dados!$C$263:$C$508,BK187)</f>
        <v>0</v>
      </c>
      <c r="BM187" s="216">
        <f>SUMIFS(Tab_Dados!$AH$263:$AH$508,Tab_Dados!$C$263:$C$508,BK187)</f>
        <v>0</v>
      </c>
      <c r="BN187" s="209">
        <f>SUMIFS(Tab_Dados!$AX$263:$AX$508,Tab_Dados!$C$263:$C$508,BK187)</f>
        <v>0</v>
      </c>
      <c r="BP187" s="207">
        <v>178</v>
      </c>
      <c r="BQ187" s="208" t="s">
        <v>437</v>
      </c>
      <c r="BR187" s="216">
        <f>SUMIFS(Tab_Dados!$S$263:$S$508,Tab_Dados!$C$263:$C$508,BQ187)</f>
        <v>0</v>
      </c>
      <c r="BS187" s="216">
        <f>SUMIFS(Tab_Dados!$AI$263:$AI$508,Tab_Dados!$C$263:$C$508,BQ187)</f>
        <v>0</v>
      </c>
      <c r="BT187" s="209">
        <f>SUMIFS(Tab_Dados!$AY$263:$AY$508,Tab_Dados!$C$263:$C$508,BQ187)</f>
        <v>0</v>
      </c>
      <c r="BV187" s="207">
        <v>178</v>
      </c>
      <c r="BW187" s="208" t="s">
        <v>442</v>
      </c>
      <c r="BX187" s="216">
        <f>SUMIFS(Tab_Dados!$T$263:$T$508,Tab_Dados!$C$263:$C$508,BW187)</f>
        <v>0</v>
      </c>
      <c r="BY187" s="216">
        <f>SUMIFS(Tab_Dados!$AJ$263:$AJ$508,Tab_Dados!$C$263:$C$508,BW187)</f>
        <v>0</v>
      </c>
      <c r="BZ187" s="209">
        <f>SUMIFS(Tab_Dados!$AZ$263:$AZ$508,Tab_Dados!$C$263:$C$508,BW187)</f>
        <v>0</v>
      </c>
      <c r="CB187" s="207">
        <v>178</v>
      </c>
      <c r="CC187" s="208" t="s">
        <v>446</v>
      </c>
      <c r="CD187" s="208"/>
      <c r="CE187" s="208"/>
      <c r="CF187" s="209"/>
    </row>
    <row r="188" spans="1:84" x14ac:dyDescent="0.2">
      <c r="A188" s="214"/>
      <c r="B188" s="207">
        <v>179</v>
      </c>
      <c r="C188" s="208" t="s">
        <v>447</v>
      </c>
      <c r="D188" s="216">
        <f>SUMIFS(Tab_Dados!$E$263:$E$508,Tab_Dados!$C$263:$C$508,C188)</f>
        <v>0</v>
      </c>
      <c r="E188" s="216">
        <f>SUMIFS(Tab_Dados!$U$263:$U$508,Tab_Dados!$C$263:$C$508,C188)</f>
        <v>0</v>
      </c>
      <c r="F188" s="209">
        <f>SUMIFS(Tab_Dados!$AK$263:$AK$508,Tab_Dados!$C$263:$C$508,C188)</f>
        <v>0</v>
      </c>
      <c r="G188" s="203"/>
      <c r="H188" s="207">
        <v>179</v>
      </c>
      <c r="I188" s="208" t="s">
        <v>408</v>
      </c>
      <c r="J188" s="216">
        <f>SUMIFS(Tab_Dados!$F$263:$F$508,Tab_Dados!$C$263:$C$508,I188)</f>
        <v>0</v>
      </c>
      <c r="K188" s="216">
        <f>SUMIFS(Tab_Dados!$V$263:$V$508,Tab_Dados!$C$263:$C$508,I188)</f>
        <v>0</v>
      </c>
      <c r="L188" s="209">
        <f>SUMIFS(Tab_Dados!$AL$263:$AL$508,Tab_Dados!$C$263:$C$508,I188)</f>
        <v>0</v>
      </c>
      <c r="N188" s="207">
        <v>179</v>
      </c>
      <c r="O188" s="208" t="s">
        <v>436</v>
      </c>
      <c r="P188" s="216">
        <f>SUMIFS(Tab_Dados!$H$263:$H$508,Tab_Dados!$C$263:$C$508,O188)</f>
        <v>0</v>
      </c>
      <c r="Q188" s="216">
        <f>SUMIFS(Tab_Dados!$X$263:$X$508,Tab_Dados!$C$263:$C$508,O188)</f>
        <v>0</v>
      </c>
      <c r="R188" s="209">
        <f>SUMIFS(Tab_Dados!$AN$263:$AN$508,Tab_Dados!$C$263:$C$508,O188)</f>
        <v>0</v>
      </c>
      <c r="T188" s="207">
        <v>179</v>
      </c>
      <c r="U188" s="208" t="s">
        <v>438</v>
      </c>
      <c r="V188" s="216">
        <f>SUMIFS(Tab_Dados!$I$263:$I$508,Tab_Dados!$C$263:$C$508,U188)</f>
        <v>0</v>
      </c>
      <c r="W188" s="216">
        <f>SUMIFS(Tab_Dados!$Y$263:$Y$508,Tab_Dados!$C$263:$C$508,U188)</f>
        <v>0</v>
      </c>
      <c r="X188" s="209">
        <f>SUMIFS(Tab_Dados!$AO$263:$AO$508,Tab_Dados!$C$263:$C$508,U188)</f>
        <v>0</v>
      </c>
      <c r="Z188" s="207">
        <v>179</v>
      </c>
      <c r="AA188" s="208" t="s">
        <v>446</v>
      </c>
      <c r="AB188" s="216">
        <f>SUMIFS(Tab_Dados!$K$263:$K$508,Tab_Dados!$C$263:$C$508,AA188)</f>
        <v>0</v>
      </c>
      <c r="AC188" s="216">
        <f>SUMIFS(Tab_Dados!$AA$263:$AA$508,Tab_Dados!$C$263:$C$508,AA188)</f>
        <v>0</v>
      </c>
      <c r="AD188" s="209">
        <f>SUMIFS(Tab_Dados!$AQ$263:$AQ$508,Tab_Dados!$C$263:$C$508,AA188)</f>
        <v>0</v>
      </c>
      <c r="AF188" s="207">
        <v>179</v>
      </c>
      <c r="AG188" s="208" t="s">
        <v>424</v>
      </c>
      <c r="AH188" s="216">
        <f>SUMIFS(Tab_Dados!$L$263:$L$508,Tab_Dados!$C$263:$C$508,AG188)</f>
        <v>0</v>
      </c>
      <c r="AI188" s="216">
        <f>SUMIFS(Tab_Dados!$AB$263:$AB$508,Tab_Dados!$C$263:$C$508,AG188)</f>
        <v>0</v>
      </c>
      <c r="AJ188" s="209">
        <f>SUMIFS(Tab_Dados!$AR$263:$AR$508,Tab_Dados!$C$263:$C$508,AG188)</f>
        <v>0</v>
      </c>
      <c r="AL188" s="207">
        <v>179</v>
      </c>
      <c r="AM188" s="208" t="s">
        <v>441</v>
      </c>
      <c r="AN188" s="216">
        <f>SUMIFS(Tab_Dados!$M$263:$M$508,Tab_Dados!$C$263:$C$508,AM188)</f>
        <v>0</v>
      </c>
      <c r="AO188" s="216">
        <f>SUMIFS(Tab_Dados!$AC$263:$AC$508,Tab_Dados!$C$263:$C$508,AM188)</f>
        <v>0</v>
      </c>
      <c r="AP188" s="209">
        <f>SUMIFS(Tab_Dados!$AS$263:$AS$508,Tab_Dados!$C$263:$C$508,AM188)</f>
        <v>0</v>
      </c>
      <c r="AR188" s="207">
        <v>179</v>
      </c>
      <c r="AS188" s="208" t="s">
        <v>446</v>
      </c>
      <c r="AT188" s="216">
        <f>SUMIFS(Tab_Dados!$N$263:$N$508,Tab_Dados!$C$263:$C$508,AS188)</f>
        <v>0</v>
      </c>
      <c r="AU188" s="216">
        <f>SUMIFS(Tab_Dados!$AD$263:$AD$508,Tab_Dados!$C$263:$C$508,AS188)</f>
        <v>0</v>
      </c>
      <c r="AV188" s="209">
        <f>SUMIFS(Tab_Dados!$AT$263:$AT$508,Tab_Dados!$C$263:$C$508,AS188)</f>
        <v>0</v>
      </c>
      <c r="AX188" s="207">
        <v>179</v>
      </c>
      <c r="AY188" s="208" t="s">
        <v>446</v>
      </c>
      <c r="AZ188" s="216">
        <f>SUMIFS(Tab_Dados!$O$263:$O$508,Tab_Dados!$C$263:$C$508,AY188)</f>
        <v>0</v>
      </c>
      <c r="BA188" s="216">
        <f>SUMIFS(Tab_Dados!$AE$263:$AE$508,Tab_Dados!$C$263:$C$508,AY188)</f>
        <v>0</v>
      </c>
      <c r="BB188" s="209">
        <f>SUMIFS(Tab_Dados!$AU$263:$AU$508,Tab_Dados!$C$263:$C$508,AY188)</f>
        <v>0</v>
      </c>
      <c r="BD188" s="207">
        <v>179</v>
      </c>
      <c r="BE188" s="208" t="s">
        <v>444</v>
      </c>
      <c r="BF188" s="216">
        <f>SUMIFS(Tab_Dados!$P$263:$P$508,Tab_Dados!$C$263:$C$508,BE188)</f>
        <v>0</v>
      </c>
      <c r="BG188" s="216">
        <f>SUMIFS(Tab_Dados!$AF$263:$AF$508,Tab_Dados!$C$263:$C$508,BE188)</f>
        <v>0</v>
      </c>
      <c r="BH188" s="209">
        <f>SUMIFS(Tab_Dados!$AV$263:$AV$508,Tab_Dados!$C$263:$C$508,BE188)</f>
        <v>0</v>
      </c>
      <c r="BJ188" s="207">
        <v>179</v>
      </c>
      <c r="BK188" s="208" t="s">
        <v>444</v>
      </c>
      <c r="BL188" s="216">
        <f>SUMIFS(Tab_Dados!$R$263:$R$508,Tab_Dados!$C$263:$C$508,BK188)</f>
        <v>0</v>
      </c>
      <c r="BM188" s="216">
        <f>SUMIFS(Tab_Dados!$AH$263:$AH$508,Tab_Dados!$C$263:$C$508,BK188)</f>
        <v>0</v>
      </c>
      <c r="BN188" s="209">
        <f>SUMIFS(Tab_Dados!$AX$263:$AX$508,Tab_Dados!$C$263:$C$508,BK188)</f>
        <v>0</v>
      </c>
      <c r="BP188" s="207">
        <v>179</v>
      </c>
      <c r="BQ188" s="208" t="s">
        <v>438</v>
      </c>
      <c r="BR188" s="216">
        <f>SUMIFS(Tab_Dados!$S$263:$S$508,Tab_Dados!$C$263:$C$508,BQ188)</f>
        <v>0</v>
      </c>
      <c r="BS188" s="216">
        <f>SUMIFS(Tab_Dados!$AI$263:$AI$508,Tab_Dados!$C$263:$C$508,BQ188)</f>
        <v>0</v>
      </c>
      <c r="BT188" s="209">
        <f>SUMIFS(Tab_Dados!$AY$263:$AY$508,Tab_Dados!$C$263:$C$508,BQ188)</f>
        <v>0</v>
      </c>
      <c r="BV188" s="207">
        <v>179</v>
      </c>
      <c r="BW188" s="208" t="s">
        <v>443</v>
      </c>
      <c r="BX188" s="216">
        <f>SUMIFS(Tab_Dados!$T$263:$T$508,Tab_Dados!$C$263:$C$508,BW188)</f>
        <v>0</v>
      </c>
      <c r="BY188" s="216">
        <f>SUMIFS(Tab_Dados!$AJ$263:$AJ$508,Tab_Dados!$C$263:$C$508,BW188)</f>
        <v>0</v>
      </c>
      <c r="BZ188" s="209">
        <f>SUMIFS(Tab_Dados!$AZ$263:$AZ$508,Tab_Dados!$C$263:$C$508,BW188)</f>
        <v>0</v>
      </c>
      <c r="CB188" s="207">
        <v>179</v>
      </c>
      <c r="CC188" s="208" t="s">
        <v>447</v>
      </c>
      <c r="CD188" s="208"/>
      <c r="CE188" s="208"/>
      <c r="CF188" s="209"/>
    </row>
    <row r="189" spans="1:84" x14ac:dyDescent="0.2">
      <c r="A189" s="214"/>
      <c r="B189" s="207">
        <v>180</v>
      </c>
      <c r="C189" s="208" t="s">
        <v>448</v>
      </c>
      <c r="D189" s="216">
        <f>SUMIFS(Tab_Dados!$E$263:$E$508,Tab_Dados!$C$263:$C$508,C189)</f>
        <v>0</v>
      </c>
      <c r="E189" s="216">
        <f>SUMIFS(Tab_Dados!$U$263:$U$508,Tab_Dados!$C$263:$C$508,C189)</f>
        <v>0</v>
      </c>
      <c r="F189" s="209">
        <f>SUMIFS(Tab_Dados!$AK$263:$AK$508,Tab_Dados!$C$263:$C$508,C189)</f>
        <v>0</v>
      </c>
      <c r="G189" s="203"/>
      <c r="H189" s="207">
        <v>180</v>
      </c>
      <c r="I189" s="208" t="s">
        <v>410</v>
      </c>
      <c r="J189" s="216">
        <f>SUMIFS(Tab_Dados!$F$263:$F$508,Tab_Dados!$C$263:$C$508,I189)</f>
        <v>0</v>
      </c>
      <c r="K189" s="216">
        <f>SUMIFS(Tab_Dados!$V$263:$V$508,Tab_Dados!$C$263:$C$508,I189)</f>
        <v>0</v>
      </c>
      <c r="L189" s="209">
        <f>SUMIFS(Tab_Dados!$AL$263:$AL$508,Tab_Dados!$C$263:$C$508,I189)</f>
        <v>0</v>
      </c>
      <c r="N189" s="207">
        <v>180</v>
      </c>
      <c r="O189" s="208" t="s">
        <v>437</v>
      </c>
      <c r="P189" s="216">
        <f>SUMIFS(Tab_Dados!$H$263:$H$508,Tab_Dados!$C$263:$C$508,O189)</f>
        <v>0</v>
      </c>
      <c r="Q189" s="216">
        <f>SUMIFS(Tab_Dados!$X$263:$X$508,Tab_Dados!$C$263:$C$508,O189)</f>
        <v>0</v>
      </c>
      <c r="R189" s="209">
        <f>SUMIFS(Tab_Dados!$AN$263:$AN$508,Tab_Dados!$C$263:$C$508,O189)</f>
        <v>0</v>
      </c>
      <c r="T189" s="207">
        <v>180</v>
      </c>
      <c r="U189" s="208" t="s">
        <v>439</v>
      </c>
      <c r="V189" s="216">
        <f>SUMIFS(Tab_Dados!$I$263:$I$508,Tab_Dados!$C$263:$C$508,U189)</f>
        <v>0</v>
      </c>
      <c r="W189" s="216">
        <f>SUMIFS(Tab_Dados!$Y$263:$Y$508,Tab_Dados!$C$263:$C$508,U189)</f>
        <v>0</v>
      </c>
      <c r="X189" s="209">
        <f>SUMIFS(Tab_Dados!$AO$263:$AO$508,Tab_Dados!$C$263:$C$508,U189)</f>
        <v>0</v>
      </c>
      <c r="Z189" s="207">
        <v>180</v>
      </c>
      <c r="AA189" s="208" t="s">
        <v>447</v>
      </c>
      <c r="AB189" s="216">
        <f>SUMIFS(Tab_Dados!$K$263:$K$508,Tab_Dados!$C$263:$C$508,AA189)</f>
        <v>0</v>
      </c>
      <c r="AC189" s="216">
        <f>SUMIFS(Tab_Dados!$AA$263:$AA$508,Tab_Dados!$C$263:$C$508,AA189)</f>
        <v>0</v>
      </c>
      <c r="AD189" s="209">
        <f>SUMIFS(Tab_Dados!$AQ$263:$AQ$508,Tab_Dados!$C$263:$C$508,AA189)</f>
        <v>0</v>
      </c>
      <c r="AF189" s="207">
        <v>180</v>
      </c>
      <c r="AG189" s="208" t="s">
        <v>427</v>
      </c>
      <c r="AH189" s="216">
        <f>SUMIFS(Tab_Dados!$L$263:$L$508,Tab_Dados!$C$263:$C$508,AG189)</f>
        <v>0</v>
      </c>
      <c r="AI189" s="216">
        <f>SUMIFS(Tab_Dados!$AB$263:$AB$508,Tab_Dados!$C$263:$C$508,AG189)</f>
        <v>0</v>
      </c>
      <c r="AJ189" s="209">
        <f>SUMIFS(Tab_Dados!$AR$263:$AR$508,Tab_Dados!$C$263:$C$508,AG189)</f>
        <v>0</v>
      </c>
      <c r="AL189" s="207">
        <v>180</v>
      </c>
      <c r="AM189" s="208" t="s">
        <v>442</v>
      </c>
      <c r="AN189" s="216">
        <f>SUMIFS(Tab_Dados!$M$263:$M$508,Tab_Dados!$C$263:$C$508,AM189)</f>
        <v>0</v>
      </c>
      <c r="AO189" s="216">
        <f>SUMIFS(Tab_Dados!$AC$263:$AC$508,Tab_Dados!$C$263:$C$508,AM189)</f>
        <v>0</v>
      </c>
      <c r="AP189" s="209">
        <f>SUMIFS(Tab_Dados!$AS$263:$AS$508,Tab_Dados!$C$263:$C$508,AM189)</f>
        <v>0</v>
      </c>
      <c r="AR189" s="207">
        <v>180</v>
      </c>
      <c r="AS189" s="208" t="s">
        <v>447</v>
      </c>
      <c r="AT189" s="216">
        <f>SUMIFS(Tab_Dados!$N$263:$N$508,Tab_Dados!$C$263:$C$508,AS189)</f>
        <v>0</v>
      </c>
      <c r="AU189" s="216">
        <f>SUMIFS(Tab_Dados!$AD$263:$AD$508,Tab_Dados!$C$263:$C$508,AS189)</f>
        <v>0</v>
      </c>
      <c r="AV189" s="209">
        <f>SUMIFS(Tab_Dados!$AT$263:$AT$508,Tab_Dados!$C$263:$C$508,AS189)</f>
        <v>0</v>
      </c>
      <c r="AX189" s="207">
        <v>180</v>
      </c>
      <c r="AY189" s="208" t="s">
        <v>447</v>
      </c>
      <c r="AZ189" s="216">
        <f>SUMIFS(Tab_Dados!$O$263:$O$508,Tab_Dados!$C$263:$C$508,AY189)</f>
        <v>0</v>
      </c>
      <c r="BA189" s="216">
        <f>SUMIFS(Tab_Dados!$AE$263:$AE$508,Tab_Dados!$C$263:$C$508,AY189)</f>
        <v>0</v>
      </c>
      <c r="BB189" s="209">
        <f>SUMIFS(Tab_Dados!$AU$263:$AU$508,Tab_Dados!$C$263:$C$508,AY189)</f>
        <v>0</v>
      </c>
      <c r="BD189" s="207">
        <v>180</v>
      </c>
      <c r="BE189" s="208" t="s">
        <v>445</v>
      </c>
      <c r="BF189" s="216">
        <f>SUMIFS(Tab_Dados!$P$263:$P$508,Tab_Dados!$C$263:$C$508,BE189)</f>
        <v>0</v>
      </c>
      <c r="BG189" s="216">
        <f>SUMIFS(Tab_Dados!$AF$263:$AF$508,Tab_Dados!$C$263:$C$508,BE189)</f>
        <v>0</v>
      </c>
      <c r="BH189" s="209">
        <f>SUMIFS(Tab_Dados!$AV$263:$AV$508,Tab_Dados!$C$263:$C$508,BE189)</f>
        <v>0</v>
      </c>
      <c r="BJ189" s="207">
        <v>180</v>
      </c>
      <c r="BK189" s="208" t="s">
        <v>445</v>
      </c>
      <c r="BL189" s="216">
        <f>SUMIFS(Tab_Dados!$R$263:$R$508,Tab_Dados!$C$263:$C$508,BK189)</f>
        <v>0</v>
      </c>
      <c r="BM189" s="216">
        <f>SUMIFS(Tab_Dados!$AH$263:$AH$508,Tab_Dados!$C$263:$C$508,BK189)</f>
        <v>0</v>
      </c>
      <c r="BN189" s="209">
        <f>SUMIFS(Tab_Dados!$AX$263:$AX$508,Tab_Dados!$C$263:$C$508,BK189)</f>
        <v>0</v>
      </c>
      <c r="BP189" s="207">
        <v>180</v>
      </c>
      <c r="BQ189" s="208" t="s">
        <v>440</v>
      </c>
      <c r="BR189" s="216">
        <f>SUMIFS(Tab_Dados!$S$263:$S$508,Tab_Dados!$C$263:$C$508,BQ189)</f>
        <v>0</v>
      </c>
      <c r="BS189" s="216">
        <f>SUMIFS(Tab_Dados!$AI$263:$AI$508,Tab_Dados!$C$263:$C$508,BQ189)</f>
        <v>0</v>
      </c>
      <c r="BT189" s="209">
        <f>SUMIFS(Tab_Dados!$AY$263:$AY$508,Tab_Dados!$C$263:$C$508,BQ189)</f>
        <v>0</v>
      </c>
      <c r="BV189" s="207">
        <v>180</v>
      </c>
      <c r="BW189" s="208" t="s">
        <v>444</v>
      </c>
      <c r="BX189" s="216">
        <f>SUMIFS(Tab_Dados!$T$263:$T$508,Tab_Dados!$C$263:$C$508,BW189)</f>
        <v>0</v>
      </c>
      <c r="BY189" s="216">
        <f>SUMIFS(Tab_Dados!$AJ$263:$AJ$508,Tab_Dados!$C$263:$C$508,BW189)</f>
        <v>0</v>
      </c>
      <c r="BZ189" s="209">
        <f>SUMIFS(Tab_Dados!$AZ$263:$AZ$508,Tab_Dados!$C$263:$C$508,BW189)</f>
        <v>0</v>
      </c>
      <c r="CB189" s="207">
        <v>180</v>
      </c>
      <c r="CC189" s="208" t="s">
        <v>448</v>
      </c>
      <c r="CD189" s="208"/>
      <c r="CE189" s="208"/>
      <c r="CF189" s="209"/>
    </row>
    <row r="190" spans="1:84" x14ac:dyDescent="0.2">
      <c r="A190" s="214"/>
      <c r="B190" s="207">
        <v>181</v>
      </c>
      <c r="C190" s="208" t="s">
        <v>449</v>
      </c>
      <c r="D190" s="216">
        <f>SUMIFS(Tab_Dados!$E$263:$E$508,Tab_Dados!$C$263:$C$508,C190)</f>
        <v>0</v>
      </c>
      <c r="E190" s="216">
        <f>SUMIFS(Tab_Dados!$U$263:$U$508,Tab_Dados!$C$263:$C$508,C190)</f>
        <v>0</v>
      </c>
      <c r="F190" s="209">
        <f>SUMIFS(Tab_Dados!$AK$263:$AK$508,Tab_Dados!$C$263:$C$508,C190)</f>
        <v>0</v>
      </c>
      <c r="G190" s="203"/>
      <c r="H190" s="207">
        <v>181</v>
      </c>
      <c r="I190" s="208" t="s">
        <v>411</v>
      </c>
      <c r="J190" s="216">
        <f>SUMIFS(Tab_Dados!$F$263:$F$508,Tab_Dados!$C$263:$C$508,I190)</f>
        <v>0</v>
      </c>
      <c r="K190" s="216">
        <f>SUMIFS(Tab_Dados!$V$263:$V$508,Tab_Dados!$C$263:$C$508,I190)</f>
        <v>0</v>
      </c>
      <c r="L190" s="209">
        <f>SUMIFS(Tab_Dados!$AL$263:$AL$508,Tab_Dados!$C$263:$C$508,I190)</f>
        <v>0</v>
      </c>
      <c r="N190" s="207">
        <v>181</v>
      </c>
      <c r="O190" s="208" t="s">
        <v>438</v>
      </c>
      <c r="P190" s="216">
        <f>SUMIFS(Tab_Dados!$H$263:$H$508,Tab_Dados!$C$263:$C$508,O190)</f>
        <v>0</v>
      </c>
      <c r="Q190" s="216">
        <f>SUMIFS(Tab_Dados!$X$263:$X$508,Tab_Dados!$C$263:$C$508,O190)</f>
        <v>0</v>
      </c>
      <c r="R190" s="209">
        <f>SUMIFS(Tab_Dados!$AN$263:$AN$508,Tab_Dados!$C$263:$C$508,O190)</f>
        <v>0</v>
      </c>
      <c r="T190" s="207">
        <v>181</v>
      </c>
      <c r="U190" s="208" t="s">
        <v>440</v>
      </c>
      <c r="V190" s="216">
        <f>SUMIFS(Tab_Dados!$I$263:$I$508,Tab_Dados!$C$263:$C$508,U190)</f>
        <v>0</v>
      </c>
      <c r="W190" s="216">
        <f>SUMIFS(Tab_Dados!$Y$263:$Y$508,Tab_Dados!$C$263:$C$508,U190)</f>
        <v>0</v>
      </c>
      <c r="X190" s="209">
        <f>SUMIFS(Tab_Dados!$AO$263:$AO$508,Tab_Dados!$C$263:$C$508,U190)</f>
        <v>0</v>
      </c>
      <c r="Z190" s="207">
        <v>181</v>
      </c>
      <c r="AA190" s="208" t="s">
        <v>448</v>
      </c>
      <c r="AB190" s="216">
        <f>SUMIFS(Tab_Dados!$K$263:$K$508,Tab_Dados!$C$263:$C$508,AA190)</f>
        <v>0</v>
      </c>
      <c r="AC190" s="216">
        <f>SUMIFS(Tab_Dados!$AA$263:$AA$508,Tab_Dados!$C$263:$C$508,AA190)</f>
        <v>0</v>
      </c>
      <c r="AD190" s="209">
        <f>SUMIFS(Tab_Dados!$AQ$263:$AQ$508,Tab_Dados!$C$263:$C$508,AA190)</f>
        <v>0</v>
      </c>
      <c r="AF190" s="207">
        <v>181</v>
      </c>
      <c r="AG190" s="208" t="s">
        <v>428</v>
      </c>
      <c r="AH190" s="216">
        <f>SUMIFS(Tab_Dados!$L$263:$L$508,Tab_Dados!$C$263:$C$508,AG190)</f>
        <v>0</v>
      </c>
      <c r="AI190" s="216">
        <f>SUMIFS(Tab_Dados!$AB$263:$AB$508,Tab_Dados!$C$263:$C$508,AG190)</f>
        <v>0</v>
      </c>
      <c r="AJ190" s="209">
        <f>SUMIFS(Tab_Dados!$AR$263:$AR$508,Tab_Dados!$C$263:$C$508,AG190)</f>
        <v>0</v>
      </c>
      <c r="AL190" s="207">
        <v>181</v>
      </c>
      <c r="AM190" s="208" t="s">
        <v>443</v>
      </c>
      <c r="AN190" s="216">
        <f>SUMIFS(Tab_Dados!$M$263:$M$508,Tab_Dados!$C$263:$C$508,AM190)</f>
        <v>0</v>
      </c>
      <c r="AO190" s="216">
        <f>SUMIFS(Tab_Dados!$AC$263:$AC$508,Tab_Dados!$C$263:$C$508,AM190)</f>
        <v>0</v>
      </c>
      <c r="AP190" s="209">
        <f>SUMIFS(Tab_Dados!$AS$263:$AS$508,Tab_Dados!$C$263:$C$508,AM190)</f>
        <v>0</v>
      </c>
      <c r="AR190" s="207">
        <v>181</v>
      </c>
      <c r="AS190" s="208" t="s">
        <v>448</v>
      </c>
      <c r="AT190" s="216">
        <f>SUMIFS(Tab_Dados!$N$263:$N$508,Tab_Dados!$C$263:$C$508,AS190)</f>
        <v>0</v>
      </c>
      <c r="AU190" s="216">
        <f>SUMIFS(Tab_Dados!$AD$263:$AD$508,Tab_Dados!$C$263:$C$508,AS190)</f>
        <v>0</v>
      </c>
      <c r="AV190" s="209">
        <f>SUMIFS(Tab_Dados!$AT$263:$AT$508,Tab_Dados!$C$263:$C$508,AS190)</f>
        <v>0</v>
      </c>
      <c r="AX190" s="207">
        <v>181</v>
      </c>
      <c r="AY190" s="208" t="s">
        <v>448</v>
      </c>
      <c r="AZ190" s="216">
        <f>SUMIFS(Tab_Dados!$O$263:$O$508,Tab_Dados!$C$263:$C$508,AY190)</f>
        <v>0</v>
      </c>
      <c r="BA190" s="216">
        <f>SUMIFS(Tab_Dados!$AE$263:$AE$508,Tab_Dados!$C$263:$C$508,AY190)</f>
        <v>0</v>
      </c>
      <c r="BB190" s="209">
        <f>SUMIFS(Tab_Dados!$AU$263:$AU$508,Tab_Dados!$C$263:$C$508,AY190)</f>
        <v>0</v>
      </c>
      <c r="BD190" s="207">
        <v>181</v>
      </c>
      <c r="BE190" s="208" t="s">
        <v>446</v>
      </c>
      <c r="BF190" s="216">
        <f>SUMIFS(Tab_Dados!$P$263:$P$508,Tab_Dados!$C$263:$C$508,BE190)</f>
        <v>0</v>
      </c>
      <c r="BG190" s="216">
        <f>SUMIFS(Tab_Dados!$AF$263:$AF$508,Tab_Dados!$C$263:$C$508,BE190)</f>
        <v>0</v>
      </c>
      <c r="BH190" s="209">
        <f>SUMIFS(Tab_Dados!$AV$263:$AV$508,Tab_Dados!$C$263:$C$508,BE190)</f>
        <v>0</v>
      </c>
      <c r="BJ190" s="207">
        <v>181</v>
      </c>
      <c r="BK190" s="208" t="s">
        <v>446</v>
      </c>
      <c r="BL190" s="216">
        <f>SUMIFS(Tab_Dados!$R$263:$R$508,Tab_Dados!$C$263:$C$508,BK190)</f>
        <v>0</v>
      </c>
      <c r="BM190" s="216">
        <f>SUMIFS(Tab_Dados!$AH$263:$AH$508,Tab_Dados!$C$263:$C$508,BK190)</f>
        <v>0</v>
      </c>
      <c r="BN190" s="209">
        <f>SUMIFS(Tab_Dados!$AX$263:$AX$508,Tab_Dados!$C$263:$C$508,BK190)</f>
        <v>0</v>
      </c>
      <c r="BP190" s="207">
        <v>181</v>
      </c>
      <c r="BQ190" s="208" t="s">
        <v>54</v>
      </c>
      <c r="BR190" s="216">
        <f>SUMIFS(Tab_Dados!$S$263:$S$508,Tab_Dados!$C$263:$C$508,BQ190)</f>
        <v>0</v>
      </c>
      <c r="BS190" s="216">
        <f>SUMIFS(Tab_Dados!$AI$263:$AI$508,Tab_Dados!$C$263:$C$508,BQ190)</f>
        <v>0</v>
      </c>
      <c r="BT190" s="209">
        <f>SUMIFS(Tab_Dados!$AY$263:$AY$508,Tab_Dados!$C$263:$C$508,BQ190)</f>
        <v>0</v>
      </c>
      <c r="BV190" s="207">
        <v>181</v>
      </c>
      <c r="BW190" s="208" t="s">
        <v>445</v>
      </c>
      <c r="BX190" s="216">
        <f>SUMIFS(Tab_Dados!$T$263:$T$508,Tab_Dados!$C$263:$C$508,BW190)</f>
        <v>0</v>
      </c>
      <c r="BY190" s="216">
        <f>SUMIFS(Tab_Dados!$AJ$263:$AJ$508,Tab_Dados!$C$263:$C$508,BW190)</f>
        <v>0</v>
      </c>
      <c r="BZ190" s="209">
        <f>SUMIFS(Tab_Dados!$AZ$263:$AZ$508,Tab_Dados!$C$263:$C$508,BW190)</f>
        <v>0</v>
      </c>
      <c r="CB190" s="207">
        <v>181</v>
      </c>
      <c r="CC190" s="208" t="s">
        <v>449</v>
      </c>
      <c r="CD190" s="208"/>
      <c r="CE190" s="208"/>
      <c r="CF190" s="209"/>
    </row>
    <row r="191" spans="1:84" x14ac:dyDescent="0.2">
      <c r="A191" s="214"/>
      <c r="B191" s="207">
        <v>182</v>
      </c>
      <c r="C191" s="208" t="s">
        <v>450</v>
      </c>
      <c r="D191" s="216">
        <f>SUMIFS(Tab_Dados!$E$263:$E$508,Tab_Dados!$C$263:$C$508,C191)</f>
        <v>0</v>
      </c>
      <c r="E191" s="216">
        <f>SUMIFS(Tab_Dados!$U$263:$U$508,Tab_Dados!$C$263:$C$508,C191)</f>
        <v>0</v>
      </c>
      <c r="F191" s="209">
        <f>SUMIFS(Tab_Dados!$AK$263:$AK$508,Tab_Dados!$C$263:$C$508,C191)</f>
        <v>0</v>
      </c>
      <c r="G191" s="203"/>
      <c r="H191" s="207">
        <v>182</v>
      </c>
      <c r="I191" s="208" t="s">
        <v>412</v>
      </c>
      <c r="J191" s="216">
        <f>SUMIFS(Tab_Dados!$F$263:$F$508,Tab_Dados!$C$263:$C$508,I191)</f>
        <v>0</v>
      </c>
      <c r="K191" s="216">
        <f>SUMIFS(Tab_Dados!$V$263:$V$508,Tab_Dados!$C$263:$C$508,I191)</f>
        <v>0</v>
      </c>
      <c r="L191" s="209">
        <f>SUMIFS(Tab_Dados!$AL$263:$AL$508,Tab_Dados!$C$263:$C$508,I191)</f>
        <v>0</v>
      </c>
      <c r="N191" s="207">
        <v>182</v>
      </c>
      <c r="O191" s="208" t="s">
        <v>54</v>
      </c>
      <c r="P191" s="216">
        <f>SUMIFS(Tab_Dados!$H$263:$H$508,Tab_Dados!$C$263:$C$508,O191)</f>
        <v>0</v>
      </c>
      <c r="Q191" s="216">
        <f>SUMIFS(Tab_Dados!$X$263:$X$508,Tab_Dados!$C$263:$C$508,O191)</f>
        <v>0</v>
      </c>
      <c r="R191" s="209">
        <f>SUMIFS(Tab_Dados!$AN$263:$AN$508,Tab_Dados!$C$263:$C$508,O191)</f>
        <v>0</v>
      </c>
      <c r="T191" s="207">
        <v>182</v>
      </c>
      <c r="U191" s="208" t="s">
        <v>54</v>
      </c>
      <c r="V191" s="216">
        <f>SUMIFS(Tab_Dados!$I$263:$I$508,Tab_Dados!$C$263:$C$508,U191)</f>
        <v>0</v>
      </c>
      <c r="W191" s="216">
        <f>SUMIFS(Tab_Dados!$Y$263:$Y$508,Tab_Dados!$C$263:$C$508,U191)</f>
        <v>0</v>
      </c>
      <c r="X191" s="209">
        <f>SUMIFS(Tab_Dados!$AO$263:$AO$508,Tab_Dados!$C$263:$C$508,U191)</f>
        <v>0</v>
      </c>
      <c r="Z191" s="207">
        <v>182</v>
      </c>
      <c r="AA191" s="208" t="s">
        <v>449</v>
      </c>
      <c r="AB191" s="216">
        <f>SUMIFS(Tab_Dados!$K$263:$K$508,Tab_Dados!$C$263:$C$508,AA191)</f>
        <v>0</v>
      </c>
      <c r="AC191" s="216">
        <f>SUMIFS(Tab_Dados!$AA$263:$AA$508,Tab_Dados!$C$263:$C$508,AA191)</f>
        <v>0</v>
      </c>
      <c r="AD191" s="209">
        <f>SUMIFS(Tab_Dados!$AQ$263:$AQ$508,Tab_Dados!$C$263:$C$508,AA191)</f>
        <v>0</v>
      </c>
      <c r="AF191" s="207">
        <v>182</v>
      </c>
      <c r="AG191" s="208" t="s">
        <v>429</v>
      </c>
      <c r="AH191" s="216">
        <f>SUMIFS(Tab_Dados!$L$263:$L$508,Tab_Dados!$C$263:$C$508,AG191)</f>
        <v>0</v>
      </c>
      <c r="AI191" s="216">
        <f>SUMIFS(Tab_Dados!$AB$263:$AB$508,Tab_Dados!$C$263:$C$508,AG191)</f>
        <v>0</v>
      </c>
      <c r="AJ191" s="209">
        <f>SUMIFS(Tab_Dados!$AR$263:$AR$508,Tab_Dados!$C$263:$C$508,AG191)</f>
        <v>0</v>
      </c>
      <c r="AL191" s="207">
        <v>182</v>
      </c>
      <c r="AM191" s="208" t="s">
        <v>444</v>
      </c>
      <c r="AN191" s="216">
        <f>SUMIFS(Tab_Dados!$M$263:$M$508,Tab_Dados!$C$263:$C$508,AM191)</f>
        <v>0</v>
      </c>
      <c r="AO191" s="216">
        <f>SUMIFS(Tab_Dados!$AC$263:$AC$508,Tab_Dados!$C$263:$C$508,AM191)</f>
        <v>0</v>
      </c>
      <c r="AP191" s="209">
        <f>SUMIFS(Tab_Dados!$AS$263:$AS$508,Tab_Dados!$C$263:$C$508,AM191)</f>
        <v>0</v>
      </c>
      <c r="AR191" s="207">
        <v>182</v>
      </c>
      <c r="AS191" s="208" t="s">
        <v>449</v>
      </c>
      <c r="AT191" s="216">
        <f>SUMIFS(Tab_Dados!$N$263:$N$508,Tab_Dados!$C$263:$C$508,AS191)</f>
        <v>0</v>
      </c>
      <c r="AU191" s="216">
        <f>SUMIFS(Tab_Dados!$AD$263:$AD$508,Tab_Dados!$C$263:$C$508,AS191)</f>
        <v>0</v>
      </c>
      <c r="AV191" s="209">
        <f>SUMIFS(Tab_Dados!$AT$263:$AT$508,Tab_Dados!$C$263:$C$508,AS191)</f>
        <v>0</v>
      </c>
      <c r="AX191" s="207">
        <v>182</v>
      </c>
      <c r="AY191" s="208" t="s">
        <v>449</v>
      </c>
      <c r="AZ191" s="216">
        <f>SUMIFS(Tab_Dados!$O$263:$O$508,Tab_Dados!$C$263:$C$508,AY191)</f>
        <v>0</v>
      </c>
      <c r="BA191" s="216">
        <f>SUMIFS(Tab_Dados!$AE$263:$AE$508,Tab_Dados!$C$263:$C$508,AY191)</f>
        <v>0</v>
      </c>
      <c r="BB191" s="209">
        <f>SUMIFS(Tab_Dados!$AU$263:$AU$508,Tab_Dados!$C$263:$C$508,AY191)</f>
        <v>0</v>
      </c>
      <c r="BD191" s="207">
        <v>182</v>
      </c>
      <c r="BE191" s="208" t="s">
        <v>447</v>
      </c>
      <c r="BF191" s="216">
        <f>SUMIFS(Tab_Dados!$P$263:$P$508,Tab_Dados!$C$263:$C$508,BE191)</f>
        <v>0</v>
      </c>
      <c r="BG191" s="216">
        <f>SUMIFS(Tab_Dados!$AF$263:$AF$508,Tab_Dados!$C$263:$C$508,BE191)</f>
        <v>0</v>
      </c>
      <c r="BH191" s="209">
        <f>SUMIFS(Tab_Dados!$AV$263:$AV$508,Tab_Dados!$C$263:$C$508,BE191)</f>
        <v>0</v>
      </c>
      <c r="BJ191" s="207">
        <v>182</v>
      </c>
      <c r="BK191" s="208" t="s">
        <v>447</v>
      </c>
      <c r="BL191" s="216">
        <f>SUMIFS(Tab_Dados!$R$263:$R$508,Tab_Dados!$C$263:$C$508,BK191)</f>
        <v>0</v>
      </c>
      <c r="BM191" s="216">
        <f>SUMIFS(Tab_Dados!$AH$263:$AH$508,Tab_Dados!$C$263:$C$508,BK191)</f>
        <v>0</v>
      </c>
      <c r="BN191" s="209">
        <f>SUMIFS(Tab_Dados!$AX$263:$AX$508,Tab_Dados!$C$263:$C$508,BK191)</f>
        <v>0</v>
      </c>
      <c r="BP191" s="207">
        <v>182</v>
      </c>
      <c r="BQ191" s="208" t="s">
        <v>441</v>
      </c>
      <c r="BR191" s="216">
        <f>SUMIFS(Tab_Dados!$S$263:$S$508,Tab_Dados!$C$263:$C$508,BQ191)</f>
        <v>0</v>
      </c>
      <c r="BS191" s="216">
        <f>SUMIFS(Tab_Dados!$AI$263:$AI$508,Tab_Dados!$C$263:$C$508,BQ191)</f>
        <v>0</v>
      </c>
      <c r="BT191" s="209">
        <f>SUMIFS(Tab_Dados!$AY$263:$AY$508,Tab_Dados!$C$263:$C$508,BQ191)</f>
        <v>0</v>
      </c>
      <c r="BV191" s="207">
        <v>182</v>
      </c>
      <c r="BW191" s="208" t="s">
        <v>446</v>
      </c>
      <c r="BX191" s="216">
        <f>SUMIFS(Tab_Dados!$T$263:$T$508,Tab_Dados!$C$263:$C$508,BW191)</f>
        <v>0</v>
      </c>
      <c r="BY191" s="216">
        <f>SUMIFS(Tab_Dados!$AJ$263:$AJ$508,Tab_Dados!$C$263:$C$508,BW191)</f>
        <v>0</v>
      </c>
      <c r="BZ191" s="209">
        <f>SUMIFS(Tab_Dados!$AZ$263:$AZ$508,Tab_Dados!$C$263:$C$508,BW191)</f>
        <v>0</v>
      </c>
      <c r="CB191" s="207">
        <v>182</v>
      </c>
      <c r="CC191" s="208" t="s">
        <v>450</v>
      </c>
      <c r="CD191" s="208"/>
      <c r="CE191" s="208"/>
      <c r="CF191" s="209"/>
    </row>
    <row r="192" spans="1:84" x14ac:dyDescent="0.2">
      <c r="A192" s="214"/>
      <c r="B192" s="207">
        <v>183</v>
      </c>
      <c r="C192" s="208" t="s">
        <v>43</v>
      </c>
      <c r="D192" s="216">
        <f>SUMIFS(Tab_Dados!$E$263:$E$508,Tab_Dados!$C$263:$C$508,C192)</f>
        <v>0</v>
      </c>
      <c r="E192" s="216">
        <f>SUMIFS(Tab_Dados!$U$263:$U$508,Tab_Dados!$C$263:$C$508,C192)</f>
        <v>0</v>
      </c>
      <c r="F192" s="209">
        <f>SUMIFS(Tab_Dados!$AK$263:$AK$508,Tab_Dados!$C$263:$C$508,C192)</f>
        <v>0</v>
      </c>
      <c r="G192" s="203"/>
      <c r="H192" s="207">
        <v>183</v>
      </c>
      <c r="I192" s="208" t="s">
        <v>413</v>
      </c>
      <c r="J192" s="216">
        <f>SUMIFS(Tab_Dados!$F$263:$F$508,Tab_Dados!$C$263:$C$508,I192)</f>
        <v>0</v>
      </c>
      <c r="K192" s="216">
        <f>SUMIFS(Tab_Dados!$V$263:$V$508,Tab_Dados!$C$263:$C$508,I192)</f>
        <v>0</v>
      </c>
      <c r="L192" s="209">
        <f>SUMIFS(Tab_Dados!$AL$263:$AL$508,Tab_Dados!$C$263:$C$508,I192)</f>
        <v>0</v>
      </c>
      <c r="N192" s="207">
        <v>183</v>
      </c>
      <c r="O192" s="208" t="s">
        <v>441</v>
      </c>
      <c r="P192" s="216">
        <f>SUMIFS(Tab_Dados!$H$263:$H$508,Tab_Dados!$C$263:$C$508,O192)</f>
        <v>0</v>
      </c>
      <c r="Q192" s="216">
        <f>SUMIFS(Tab_Dados!$X$263:$X$508,Tab_Dados!$C$263:$C$508,O192)</f>
        <v>0</v>
      </c>
      <c r="R192" s="209">
        <f>SUMIFS(Tab_Dados!$AN$263:$AN$508,Tab_Dados!$C$263:$C$508,O192)</f>
        <v>0</v>
      </c>
      <c r="T192" s="207">
        <v>183</v>
      </c>
      <c r="U192" s="208" t="s">
        <v>441</v>
      </c>
      <c r="V192" s="216">
        <f>SUMIFS(Tab_Dados!$I$263:$I$508,Tab_Dados!$C$263:$C$508,U192)</f>
        <v>0</v>
      </c>
      <c r="W192" s="216">
        <f>SUMIFS(Tab_Dados!$Y$263:$Y$508,Tab_Dados!$C$263:$C$508,U192)</f>
        <v>0</v>
      </c>
      <c r="X192" s="209">
        <f>SUMIFS(Tab_Dados!$AO$263:$AO$508,Tab_Dados!$C$263:$C$508,U192)</f>
        <v>0</v>
      </c>
      <c r="Z192" s="207">
        <v>183</v>
      </c>
      <c r="AA192" s="208" t="s">
        <v>450</v>
      </c>
      <c r="AB192" s="216">
        <f>SUMIFS(Tab_Dados!$K$263:$K$508,Tab_Dados!$C$263:$C$508,AA192)</f>
        <v>0</v>
      </c>
      <c r="AC192" s="216">
        <f>SUMIFS(Tab_Dados!$AA$263:$AA$508,Tab_Dados!$C$263:$C$508,AA192)</f>
        <v>0</v>
      </c>
      <c r="AD192" s="209">
        <f>SUMIFS(Tab_Dados!$AQ$263:$AQ$508,Tab_Dados!$C$263:$C$508,AA192)</f>
        <v>0</v>
      </c>
      <c r="AF192" s="207">
        <v>183</v>
      </c>
      <c r="AG192" s="208" t="s">
        <v>430</v>
      </c>
      <c r="AH192" s="216">
        <f>SUMIFS(Tab_Dados!$L$263:$L$508,Tab_Dados!$C$263:$C$508,AG192)</f>
        <v>0</v>
      </c>
      <c r="AI192" s="216">
        <f>SUMIFS(Tab_Dados!$AB$263:$AB$508,Tab_Dados!$C$263:$C$508,AG192)</f>
        <v>0</v>
      </c>
      <c r="AJ192" s="209">
        <f>SUMIFS(Tab_Dados!$AR$263:$AR$508,Tab_Dados!$C$263:$C$508,AG192)</f>
        <v>0</v>
      </c>
      <c r="AL192" s="207">
        <v>183</v>
      </c>
      <c r="AM192" s="208" t="s">
        <v>445</v>
      </c>
      <c r="AN192" s="216">
        <f>SUMIFS(Tab_Dados!$M$263:$M$508,Tab_Dados!$C$263:$C$508,AM192)</f>
        <v>0</v>
      </c>
      <c r="AO192" s="216">
        <f>SUMIFS(Tab_Dados!$AC$263:$AC$508,Tab_Dados!$C$263:$C$508,AM192)</f>
        <v>0</v>
      </c>
      <c r="AP192" s="209">
        <f>SUMIFS(Tab_Dados!$AS$263:$AS$508,Tab_Dados!$C$263:$C$508,AM192)</f>
        <v>0</v>
      </c>
      <c r="AR192" s="207">
        <v>183</v>
      </c>
      <c r="AS192" s="208" t="s">
        <v>450</v>
      </c>
      <c r="AT192" s="216">
        <f>SUMIFS(Tab_Dados!$N$263:$N$508,Tab_Dados!$C$263:$C$508,AS192)</f>
        <v>0</v>
      </c>
      <c r="AU192" s="216">
        <f>SUMIFS(Tab_Dados!$AD$263:$AD$508,Tab_Dados!$C$263:$C$508,AS192)</f>
        <v>0</v>
      </c>
      <c r="AV192" s="209">
        <f>SUMIFS(Tab_Dados!$AT$263:$AT$508,Tab_Dados!$C$263:$C$508,AS192)</f>
        <v>0</v>
      </c>
      <c r="AX192" s="207">
        <v>183</v>
      </c>
      <c r="AY192" s="208" t="s">
        <v>450</v>
      </c>
      <c r="AZ192" s="216">
        <f>SUMIFS(Tab_Dados!$O$263:$O$508,Tab_Dados!$C$263:$C$508,AY192)</f>
        <v>0</v>
      </c>
      <c r="BA192" s="216">
        <f>SUMIFS(Tab_Dados!$AE$263:$AE$508,Tab_Dados!$C$263:$C$508,AY192)</f>
        <v>0</v>
      </c>
      <c r="BB192" s="209">
        <f>SUMIFS(Tab_Dados!$AU$263:$AU$508,Tab_Dados!$C$263:$C$508,AY192)</f>
        <v>0</v>
      </c>
      <c r="BD192" s="207">
        <v>183</v>
      </c>
      <c r="BE192" s="208" t="s">
        <v>448</v>
      </c>
      <c r="BF192" s="216">
        <f>SUMIFS(Tab_Dados!$P$263:$P$508,Tab_Dados!$C$263:$C$508,BE192)</f>
        <v>0</v>
      </c>
      <c r="BG192" s="216">
        <f>SUMIFS(Tab_Dados!$AF$263:$AF$508,Tab_Dados!$C$263:$C$508,BE192)</f>
        <v>0</v>
      </c>
      <c r="BH192" s="209">
        <f>SUMIFS(Tab_Dados!$AV$263:$AV$508,Tab_Dados!$C$263:$C$508,BE192)</f>
        <v>0</v>
      </c>
      <c r="BJ192" s="207">
        <v>183</v>
      </c>
      <c r="BK192" s="208" t="s">
        <v>448</v>
      </c>
      <c r="BL192" s="216">
        <f>SUMIFS(Tab_Dados!$R$263:$R$508,Tab_Dados!$C$263:$C$508,BK192)</f>
        <v>0</v>
      </c>
      <c r="BM192" s="216">
        <f>SUMIFS(Tab_Dados!$AH$263:$AH$508,Tab_Dados!$C$263:$C$508,BK192)</f>
        <v>0</v>
      </c>
      <c r="BN192" s="209">
        <f>SUMIFS(Tab_Dados!$AX$263:$AX$508,Tab_Dados!$C$263:$C$508,BK192)</f>
        <v>0</v>
      </c>
      <c r="BP192" s="207">
        <v>183</v>
      </c>
      <c r="BQ192" s="208" t="s">
        <v>442</v>
      </c>
      <c r="BR192" s="216">
        <f>SUMIFS(Tab_Dados!$S$263:$S$508,Tab_Dados!$C$263:$C$508,BQ192)</f>
        <v>0</v>
      </c>
      <c r="BS192" s="216">
        <f>SUMIFS(Tab_Dados!$AI$263:$AI$508,Tab_Dados!$C$263:$C$508,BQ192)</f>
        <v>0</v>
      </c>
      <c r="BT192" s="209">
        <f>SUMIFS(Tab_Dados!$AY$263:$AY$508,Tab_Dados!$C$263:$C$508,BQ192)</f>
        <v>0</v>
      </c>
      <c r="BV192" s="207">
        <v>183</v>
      </c>
      <c r="BW192" s="208" t="s">
        <v>448</v>
      </c>
      <c r="BX192" s="216">
        <f>SUMIFS(Tab_Dados!$T$263:$T$508,Tab_Dados!$C$263:$C$508,BW192)</f>
        <v>0</v>
      </c>
      <c r="BY192" s="216">
        <f>SUMIFS(Tab_Dados!$AJ$263:$AJ$508,Tab_Dados!$C$263:$C$508,BW192)</f>
        <v>0</v>
      </c>
      <c r="BZ192" s="209">
        <f>SUMIFS(Tab_Dados!$AZ$263:$AZ$508,Tab_Dados!$C$263:$C$508,BW192)</f>
        <v>0</v>
      </c>
      <c r="CB192" s="207">
        <v>183</v>
      </c>
      <c r="CC192" s="208" t="s">
        <v>43</v>
      </c>
      <c r="CD192" s="208"/>
      <c r="CE192" s="208"/>
      <c r="CF192" s="209"/>
    </row>
    <row r="193" spans="1:84" x14ac:dyDescent="0.2">
      <c r="A193" s="214"/>
      <c r="B193" s="207">
        <v>184</v>
      </c>
      <c r="C193" s="208" t="s">
        <v>451</v>
      </c>
      <c r="D193" s="216">
        <f>SUMIFS(Tab_Dados!$E$263:$E$508,Tab_Dados!$C$263:$C$508,C193)</f>
        <v>0</v>
      </c>
      <c r="E193" s="216">
        <f>SUMIFS(Tab_Dados!$U$263:$U$508,Tab_Dados!$C$263:$C$508,C193)</f>
        <v>0</v>
      </c>
      <c r="F193" s="209">
        <f>SUMIFS(Tab_Dados!$AK$263:$AK$508,Tab_Dados!$C$263:$C$508,C193)</f>
        <v>0</v>
      </c>
      <c r="G193" s="203"/>
      <c r="H193" s="207">
        <v>184</v>
      </c>
      <c r="I193" s="208" t="s">
        <v>414</v>
      </c>
      <c r="J193" s="216">
        <f>SUMIFS(Tab_Dados!$F$263:$F$508,Tab_Dados!$C$263:$C$508,I193)</f>
        <v>0</v>
      </c>
      <c r="K193" s="216">
        <f>SUMIFS(Tab_Dados!$V$263:$V$508,Tab_Dados!$C$263:$C$508,I193)</f>
        <v>0</v>
      </c>
      <c r="L193" s="209">
        <f>SUMIFS(Tab_Dados!$AL$263:$AL$508,Tab_Dados!$C$263:$C$508,I193)</f>
        <v>0</v>
      </c>
      <c r="N193" s="207">
        <v>184</v>
      </c>
      <c r="O193" s="208" t="s">
        <v>442</v>
      </c>
      <c r="P193" s="216">
        <f>SUMIFS(Tab_Dados!$H$263:$H$508,Tab_Dados!$C$263:$C$508,O193)</f>
        <v>0</v>
      </c>
      <c r="Q193" s="216">
        <f>SUMIFS(Tab_Dados!$X$263:$X$508,Tab_Dados!$C$263:$C$508,O193)</f>
        <v>0</v>
      </c>
      <c r="R193" s="209">
        <f>SUMIFS(Tab_Dados!$AN$263:$AN$508,Tab_Dados!$C$263:$C$508,O193)</f>
        <v>0</v>
      </c>
      <c r="T193" s="207">
        <v>184</v>
      </c>
      <c r="U193" s="208" t="s">
        <v>443</v>
      </c>
      <c r="V193" s="216">
        <f>SUMIFS(Tab_Dados!$I$263:$I$508,Tab_Dados!$C$263:$C$508,U193)</f>
        <v>0</v>
      </c>
      <c r="W193" s="216">
        <f>SUMIFS(Tab_Dados!$Y$263:$Y$508,Tab_Dados!$C$263:$C$508,U193)</f>
        <v>0</v>
      </c>
      <c r="X193" s="209">
        <f>SUMIFS(Tab_Dados!$AO$263:$AO$508,Tab_Dados!$C$263:$C$508,U193)</f>
        <v>0</v>
      </c>
      <c r="Z193" s="207">
        <v>184</v>
      </c>
      <c r="AA193" s="208" t="s">
        <v>43</v>
      </c>
      <c r="AB193" s="216">
        <f>SUMIFS(Tab_Dados!$K$263:$K$508,Tab_Dados!$C$263:$C$508,AA193)</f>
        <v>0</v>
      </c>
      <c r="AC193" s="216">
        <f>SUMIFS(Tab_Dados!$AA$263:$AA$508,Tab_Dados!$C$263:$C$508,AA193)</f>
        <v>0</v>
      </c>
      <c r="AD193" s="209">
        <f>SUMIFS(Tab_Dados!$AQ$263:$AQ$508,Tab_Dados!$C$263:$C$508,AA193)</f>
        <v>0</v>
      </c>
      <c r="AF193" s="207">
        <v>184</v>
      </c>
      <c r="AG193" s="208" t="s">
        <v>431</v>
      </c>
      <c r="AH193" s="216">
        <f>SUMIFS(Tab_Dados!$L$263:$L$508,Tab_Dados!$C$263:$C$508,AG193)</f>
        <v>0</v>
      </c>
      <c r="AI193" s="216">
        <f>SUMIFS(Tab_Dados!$AB$263:$AB$508,Tab_Dados!$C$263:$C$508,AG193)</f>
        <v>0</v>
      </c>
      <c r="AJ193" s="209">
        <f>SUMIFS(Tab_Dados!$AR$263:$AR$508,Tab_Dados!$C$263:$C$508,AG193)</f>
        <v>0</v>
      </c>
      <c r="AL193" s="207">
        <v>184</v>
      </c>
      <c r="AM193" s="208" t="s">
        <v>446</v>
      </c>
      <c r="AN193" s="216">
        <f>SUMIFS(Tab_Dados!$M$263:$M$508,Tab_Dados!$C$263:$C$508,AM193)</f>
        <v>0</v>
      </c>
      <c r="AO193" s="216">
        <f>SUMIFS(Tab_Dados!$AC$263:$AC$508,Tab_Dados!$C$263:$C$508,AM193)</f>
        <v>0</v>
      </c>
      <c r="AP193" s="209">
        <f>SUMIFS(Tab_Dados!$AS$263:$AS$508,Tab_Dados!$C$263:$C$508,AM193)</f>
        <v>0</v>
      </c>
      <c r="AR193" s="207">
        <v>184</v>
      </c>
      <c r="AS193" s="208" t="s">
        <v>43</v>
      </c>
      <c r="AT193" s="216">
        <f>SUMIFS(Tab_Dados!$N$263:$N$508,Tab_Dados!$C$263:$C$508,AS193)</f>
        <v>0</v>
      </c>
      <c r="AU193" s="216">
        <f>SUMIFS(Tab_Dados!$AD$263:$AD$508,Tab_Dados!$C$263:$C$508,AS193)</f>
        <v>0</v>
      </c>
      <c r="AV193" s="209">
        <f>SUMIFS(Tab_Dados!$AT$263:$AT$508,Tab_Dados!$C$263:$C$508,AS193)</f>
        <v>0</v>
      </c>
      <c r="AX193" s="207">
        <v>184</v>
      </c>
      <c r="AY193" s="208" t="s">
        <v>43</v>
      </c>
      <c r="AZ193" s="216">
        <f>SUMIFS(Tab_Dados!$O$263:$O$508,Tab_Dados!$C$263:$C$508,AY193)</f>
        <v>0</v>
      </c>
      <c r="BA193" s="216">
        <f>SUMIFS(Tab_Dados!$AE$263:$AE$508,Tab_Dados!$C$263:$C$508,AY193)</f>
        <v>0</v>
      </c>
      <c r="BB193" s="209">
        <f>SUMIFS(Tab_Dados!$AU$263:$AU$508,Tab_Dados!$C$263:$C$508,AY193)</f>
        <v>0</v>
      </c>
      <c r="BD193" s="207">
        <v>184</v>
      </c>
      <c r="BE193" s="208" t="s">
        <v>449</v>
      </c>
      <c r="BF193" s="216">
        <f>SUMIFS(Tab_Dados!$P$263:$P$508,Tab_Dados!$C$263:$C$508,BE193)</f>
        <v>0</v>
      </c>
      <c r="BG193" s="216">
        <f>SUMIFS(Tab_Dados!$AF$263:$AF$508,Tab_Dados!$C$263:$C$508,BE193)</f>
        <v>0</v>
      </c>
      <c r="BH193" s="209">
        <f>SUMIFS(Tab_Dados!$AV$263:$AV$508,Tab_Dados!$C$263:$C$508,BE193)</f>
        <v>0</v>
      </c>
      <c r="BJ193" s="207">
        <v>184</v>
      </c>
      <c r="BK193" s="208" t="s">
        <v>449</v>
      </c>
      <c r="BL193" s="216">
        <f>SUMIFS(Tab_Dados!$R$263:$R$508,Tab_Dados!$C$263:$C$508,BK193)</f>
        <v>0</v>
      </c>
      <c r="BM193" s="216">
        <f>SUMIFS(Tab_Dados!$AH$263:$AH$508,Tab_Dados!$C$263:$C$508,BK193)</f>
        <v>0</v>
      </c>
      <c r="BN193" s="209">
        <f>SUMIFS(Tab_Dados!$AX$263:$AX$508,Tab_Dados!$C$263:$C$508,BK193)</f>
        <v>0</v>
      </c>
      <c r="BP193" s="207">
        <v>184</v>
      </c>
      <c r="BQ193" s="208" t="s">
        <v>443</v>
      </c>
      <c r="BR193" s="216">
        <f>SUMIFS(Tab_Dados!$S$263:$S$508,Tab_Dados!$C$263:$C$508,BQ193)</f>
        <v>0</v>
      </c>
      <c r="BS193" s="216">
        <f>SUMIFS(Tab_Dados!$AI$263:$AI$508,Tab_Dados!$C$263:$C$508,BQ193)</f>
        <v>0</v>
      </c>
      <c r="BT193" s="209">
        <f>SUMIFS(Tab_Dados!$AY$263:$AY$508,Tab_Dados!$C$263:$C$508,BQ193)</f>
        <v>0</v>
      </c>
      <c r="BV193" s="207">
        <v>184</v>
      </c>
      <c r="BW193" s="208" t="s">
        <v>449</v>
      </c>
      <c r="BX193" s="216">
        <f>SUMIFS(Tab_Dados!$T$263:$T$508,Tab_Dados!$C$263:$C$508,BW193)</f>
        <v>0</v>
      </c>
      <c r="BY193" s="216">
        <f>SUMIFS(Tab_Dados!$AJ$263:$AJ$508,Tab_Dados!$C$263:$C$508,BW193)</f>
        <v>0</v>
      </c>
      <c r="BZ193" s="209">
        <f>SUMIFS(Tab_Dados!$AZ$263:$AZ$508,Tab_Dados!$C$263:$C$508,BW193)</f>
        <v>0</v>
      </c>
      <c r="CB193" s="207">
        <v>184</v>
      </c>
      <c r="CC193" s="208" t="s">
        <v>451</v>
      </c>
      <c r="CD193" s="208"/>
      <c r="CE193" s="208"/>
      <c r="CF193" s="209"/>
    </row>
    <row r="194" spans="1:84" x14ac:dyDescent="0.2">
      <c r="A194" s="214"/>
      <c r="B194" s="207">
        <v>185</v>
      </c>
      <c r="C194" s="208" t="s">
        <v>452</v>
      </c>
      <c r="D194" s="216">
        <f>SUMIFS(Tab_Dados!$E$263:$E$508,Tab_Dados!$C$263:$C$508,C194)</f>
        <v>0</v>
      </c>
      <c r="E194" s="216">
        <f>SUMIFS(Tab_Dados!$U$263:$U$508,Tab_Dados!$C$263:$C$508,C194)</f>
        <v>0</v>
      </c>
      <c r="F194" s="209">
        <f>SUMIFS(Tab_Dados!$AK$263:$AK$508,Tab_Dados!$C$263:$C$508,C194)</f>
        <v>0</v>
      </c>
      <c r="G194" s="203"/>
      <c r="H194" s="207">
        <v>185</v>
      </c>
      <c r="I194" s="208" t="s">
        <v>15</v>
      </c>
      <c r="J194" s="216">
        <f>SUMIFS(Tab_Dados!$F$263:$F$508,Tab_Dados!$C$263:$C$508,I194)</f>
        <v>0</v>
      </c>
      <c r="K194" s="216">
        <f>SUMIFS(Tab_Dados!$V$263:$V$508,Tab_Dados!$C$263:$C$508,I194)</f>
        <v>0</v>
      </c>
      <c r="L194" s="209">
        <f>SUMIFS(Tab_Dados!$AL$263:$AL$508,Tab_Dados!$C$263:$C$508,I194)</f>
        <v>0</v>
      </c>
      <c r="N194" s="207">
        <v>185</v>
      </c>
      <c r="O194" s="208" t="s">
        <v>443</v>
      </c>
      <c r="P194" s="216">
        <f>SUMIFS(Tab_Dados!$H$263:$H$508,Tab_Dados!$C$263:$C$508,O194)</f>
        <v>0</v>
      </c>
      <c r="Q194" s="216">
        <f>SUMIFS(Tab_Dados!$X$263:$X$508,Tab_Dados!$C$263:$C$508,O194)</f>
        <v>0</v>
      </c>
      <c r="R194" s="209">
        <f>SUMIFS(Tab_Dados!$AN$263:$AN$508,Tab_Dados!$C$263:$C$508,O194)</f>
        <v>0</v>
      </c>
      <c r="T194" s="207">
        <v>185</v>
      </c>
      <c r="U194" s="208" t="s">
        <v>444</v>
      </c>
      <c r="V194" s="216">
        <f>SUMIFS(Tab_Dados!$I$263:$I$508,Tab_Dados!$C$263:$C$508,U194)</f>
        <v>0</v>
      </c>
      <c r="W194" s="216">
        <f>SUMIFS(Tab_Dados!$Y$263:$Y$508,Tab_Dados!$C$263:$C$508,U194)</f>
        <v>0</v>
      </c>
      <c r="X194" s="209">
        <f>SUMIFS(Tab_Dados!$AO$263:$AO$508,Tab_Dados!$C$263:$C$508,U194)</f>
        <v>0</v>
      </c>
      <c r="Z194" s="207">
        <v>185</v>
      </c>
      <c r="AA194" s="208" t="s">
        <v>451</v>
      </c>
      <c r="AB194" s="216">
        <f>SUMIFS(Tab_Dados!$K$263:$K$508,Tab_Dados!$C$263:$C$508,AA194)</f>
        <v>0</v>
      </c>
      <c r="AC194" s="216">
        <f>SUMIFS(Tab_Dados!$AA$263:$AA$508,Tab_Dados!$C$263:$C$508,AA194)</f>
        <v>0</v>
      </c>
      <c r="AD194" s="209">
        <f>SUMIFS(Tab_Dados!$AQ$263:$AQ$508,Tab_Dados!$C$263:$C$508,AA194)</f>
        <v>0</v>
      </c>
      <c r="AF194" s="207">
        <v>185</v>
      </c>
      <c r="AG194" s="208" t="s">
        <v>432</v>
      </c>
      <c r="AH194" s="216">
        <f>SUMIFS(Tab_Dados!$L$263:$L$508,Tab_Dados!$C$263:$C$508,AG194)</f>
        <v>0</v>
      </c>
      <c r="AI194" s="216">
        <f>SUMIFS(Tab_Dados!$AB$263:$AB$508,Tab_Dados!$C$263:$C$508,AG194)</f>
        <v>0</v>
      </c>
      <c r="AJ194" s="209">
        <f>SUMIFS(Tab_Dados!$AR$263:$AR$508,Tab_Dados!$C$263:$C$508,AG194)</f>
        <v>0</v>
      </c>
      <c r="AL194" s="207">
        <v>185</v>
      </c>
      <c r="AM194" s="208" t="s">
        <v>447</v>
      </c>
      <c r="AN194" s="216">
        <f>SUMIFS(Tab_Dados!$M$263:$M$508,Tab_Dados!$C$263:$C$508,AM194)</f>
        <v>0</v>
      </c>
      <c r="AO194" s="216">
        <f>SUMIFS(Tab_Dados!$AC$263:$AC$508,Tab_Dados!$C$263:$C$508,AM194)</f>
        <v>0</v>
      </c>
      <c r="AP194" s="209">
        <f>SUMIFS(Tab_Dados!$AS$263:$AS$508,Tab_Dados!$C$263:$C$508,AM194)</f>
        <v>0</v>
      </c>
      <c r="AR194" s="207">
        <v>185</v>
      </c>
      <c r="AS194" s="208" t="s">
        <v>451</v>
      </c>
      <c r="AT194" s="216">
        <f>SUMIFS(Tab_Dados!$N$263:$N$508,Tab_Dados!$C$263:$C$508,AS194)</f>
        <v>0</v>
      </c>
      <c r="AU194" s="216">
        <f>SUMIFS(Tab_Dados!$AD$263:$AD$508,Tab_Dados!$C$263:$C$508,AS194)</f>
        <v>0</v>
      </c>
      <c r="AV194" s="209">
        <f>SUMIFS(Tab_Dados!$AT$263:$AT$508,Tab_Dados!$C$263:$C$508,AS194)</f>
        <v>0</v>
      </c>
      <c r="AX194" s="207">
        <v>185</v>
      </c>
      <c r="AY194" s="208" t="s">
        <v>451</v>
      </c>
      <c r="AZ194" s="216">
        <f>SUMIFS(Tab_Dados!$O$263:$O$508,Tab_Dados!$C$263:$C$508,AY194)</f>
        <v>0</v>
      </c>
      <c r="BA194" s="216">
        <f>SUMIFS(Tab_Dados!$AE$263:$AE$508,Tab_Dados!$C$263:$C$508,AY194)</f>
        <v>0</v>
      </c>
      <c r="BB194" s="209">
        <f>SUMIFS(Tab_Dados!$AU$263:$AU$508,Tab_Dados!$C$263:$C$508,AY194)</f>
        <v>0</v>
      </c>
      <c r="BD194" s="207">
        <v>185</v>
      </c>
      <c r="BE194" s="208" t="s">
        <v>450</v>
      </c>
      <c r="BF194" s="216">
        <f>SUMIFS(Tab_Dados!$P$263:$P$508,Tab_Dados!$C$263:$C$508,BE194)</f>
        <v>0</v>
      </c>
      <c r="BG194" s="216">
        <f>SUMIFS(Tab_Dados!$AF$263:$AF$508,Tab_Dados!$C$263:$C$508,BE194)</f>
        <v>0</v>
      </c>
      <c r="BH194" s="209">
        <f>SUMIFS(Tab_Dados!$AV$263:$AV$508,Tab_Dados!$C$263:$C$508,BE194)</f>
        <v>0</v>
      </c>
      <c r="BJ194" s="207">
        <v>185</v>
      </c>
      <c r="BK194" s="208" t="s">
        <v>450</v>
      </c>
      <c r="BL194" s="216">
        <f>SUMIFS(Tab_Dados!$R$263:$R$508,Tab_Dados!$C$263:$C$508,BK194)</f>
        <v>0</v>
      </c>
      <c r="BM194" s="216">
        <f>SUMIFS(Tab_Dados!$AH$263:$AH$508,Tab_Dados!$C$263:$C$508,BK194)</f>
        <v>0</v>
      </c>
      <c r="BN194" s="209">
        <f>SUMIFS(Tab_Dados!$AX$263:$AX$508,Tab_Dados!$C$263:$C$508,BK194)</f>
        <v>0</v>
      </c>
      <c r="BP194" s="207">
        <v>185</v>
      </c>
      <c r="BQ194" s="208" t="s">
        <v>444</v>
      </c>
      <c r="BR194" s="216">
        <f>SUMIFS(Tab_Dados!$S$263:$S$508,Tab_Dados!$C$263:$C$508,BQ194)</f>
        <v>0</v>
      </c>
      <c r="BS194" s="216">
        <f>SUMIFS(Tab_Dados!$AI$263:$AI$508,Tab_Dados!$C$263:$C$508,BQ194)</f>
        <v>0</v>
      </c>
      <c r="BT194" s="209">
        <f>SUMIFS(Tab_Dados!$AY$263:$AY$508,Tab_Dados!$C$263:$C$508,BQ194)</f>
        <v>0</v>
      </c>
      <c r="BV194" s="207">
        <v>185</v>
      </c>
      <c r="BW194" s="208" t="s">
        <v>450</v>
      </c>
      <c r="BX194" s="216">
        <f>SUMIFS(Tab_Dados!$T$263:$T$508,Tab_Dados!$C$263:$C$508,BW194)</f>
        <v>0</v>
      </c>
      <c r="BY194" s="216">
        <f>SUMIFS(Tab_Dados!$AJ$263:$AJ$508,Tab_Dados!$C$263:$C$508,BW194)</f>
        <v>0</v>
      </c>
      <c r="BZ194" s="209">
        <f>SUMIFS(Tab_Dados!$AZ$263:$AZ$508,Tab_Dados!$C$263:$C$508,BW194)</f>
        <v>0</v>
      </c>
      <c r="CB194" s="207">
        <v>185</v>
      </c>
      <c r="CC194" s="208" t="s">
        <v>452</v>
      </c>
      <c r="CD194" s="208"/>
      <c r="CE194" s="208"/>
      <c r="CF194" s="209"/>
    </row>
    <row r="195" spans="1:84" x14ac:dyDescent="0.2">
      <c r="A195" s="214"/>
      <c r="B195" s="207">
        <v>186</v>
      </c>
      <c r="C195" s="208" t="s">
        <v>453</v>
      </c>
      <c r="D195" s="216">
        <f>SUMIFS(Tab_Dados!$E$263:$E$508,Tab_Dados!$C$263:$C$508,C195)</f>
        <v>0</v>
      </c>
      <c r="E195" s="216">
        <f>SUMIFS(Tab_Dados!$U$263:$U$508,Tab_Dados!$C$263:$C$508,C195)</f>
        <v>0</v>
      </c>
      <c r="F195" s="209">
        <f>SUMIFS(Tab_Dados!$AK$263:$AK$508,Tab_Dados!$C$263:$C$508,C195)</f>
        <v>0</v>
      </c>
      <c r="G195" s="203"/>
      <c r="H195" s="207">
        <v>186</v>
      </c>
      <c r="I195" s="208" t="s">
        <v>416</v>
      </c>
      <c r="J195" s="216">
        <f>SUMIFS(Tab_Dados!$F$263:$F$508,Tab_Dados!$C$263:$C$508,I195)</f>
        <v>0</v>
      </c>
      <c r="K195" s="216">
        <f>SUMIFS(Tab_Dados!$V$263:$V$508,Tab_Dados!$C$263:$C$508,I195)</f>
        <v>0</v>
      </c>
      <c r="L195" s="209">
        <f>SUMIFS(Tab_Dados!$AL$263:$AL$508,Tab_Dados!$C$263:$C$508,I195)</f>
        <v>0</v>
      </c>
      <c r="N195" s="207">
        <v>186</v>
      </c>
      <c r="O195" s="208" t="s">
        <v>444</v>
      </c>
      <c r="P195" s="216">
        <f>SUMIFS(Tab_Dados!$H$263:$H$508,Tab_Dados!$C$263:$C$508,O195)</f>
        <v>0</v>
      </c>
      <c r="Q195" s="216">
        <f>SUMIFS(Tab_Dados!$X$263:$X$508,Tab_Dados!$C$263:$C$508,O195)</f>
        <v>0</v>
      </c>
      <c r="R195" s="209">
        <f>SUMIFS(Tab_Dados!$AN$263:$AN$508,Tab_Dados!$C$263:$C$508,O195)</f>
        <v>0</v>
      </c>
      <c r="T195" s="207">
        <v>186</v>
      </c>
      <c r="U195" s="208" t="s">
        <v>445</v>
      </c>
      <c r="V195" s="216">
        <f>SUMIFS(Tab_Dados!$I$263:$I$508,Tab_Dados!$C$263:$C$508,U195)</f>
        <v>0</v>
      </c>
      <c r="W195" s="216">
        <f>SUMIFS(Tab_Dados!$Y$263:$Y$508,Tab_Dados!$C$263:$C$508,U195)</f>
        <v>0</v>
      </c>
      <c r="X195" s="209">
        <f>SUMIFS(Tab_Dados!$AO$263:$AO$508,Tab_Dados!$C$263:$C$508,U195)</f>
        <v>0</v>
      </c>
      <c r="Z195" s="207">
        <v>186</v>
      </c>
      <c r="AA195" s="208" t="s">
        <v>452</v>
      </c>
      <c r="AB195" s="216">
        <f>SUMIFS(Tab_Dados!$K$263:$K$508,Tab_Dados!$C$263:$C$508,AA195)</f>
        <v>0</v>
      </c>
      <c r="AC195" s="216">
        <f>SUMIFS(Tab_Dados!$AA$263:$AA$508,Tab_Dados!$C$263:$C$508,AA195)</f>
        <v>0</v>
      </c>
      <c r="AD195" s="209">
        <f>SUMIFS(Tab_Dados!$AQ$263:$AQ$508,Tab_Dados!$C$263:$C$508,AA195)</f>
        <v>0</v>
      </c>
      <c r="AF195" s="207">
        <v>186</v>
      </c>
      <c r="AG195" s="208" t="s">
        <v>433</v>
      </c>
      <c r="AH195" s="216">
        <f>SUMIFS(Tab_Dados!$L$263:$L$508,Tab_Dados!$C$263:$C$508,AG195)</f>
        <v>0</v>
      </c>
      <c r="AI195" s="216">
        <f>SUMIFS(Tab_Dados!$AB$263:$AB$508,Tab_Dados!$C$263:$C$508,AG195)</f>
        <v>0</v>
      </c>
      <c r="AJ195" s="209">
        <f>SUMIFS(Tab_Dados!$AR$263:$AR$508,Tab_Dados!$C$263:$C$508,AG195)</f>
        <v>0</v>
      </c>
      <c r="AL195" s="207">
        <v>186</v>
      </c>
      <c r="AM195" s="208" t="s">
        <v>448</v>
      </c>
      <c r="AN195" s="216">
        <f>SUMIFS(Tab_Dados!$M$263:$M$508,Tab_Dados!$C$263:$C$508,AM195)</f>
        <v>0</v>
      </c>
      <c r="AO195" s="216">
        <f>SUMIFS(Tab_Dados!$AC$263:$AC$508,Tab_Dados!$C$263:$C$508,AM195)</f>
        <v>0</v>
      </c>
      <c r="AP195" s="209">
        <f>SUMIFS(Tab_Dados!$AS$263:$AS$508,Tab_Dados!$C$263:$C$508,AM195)</f>
        <v>0</v>
      </c>
      <c r="AR195" s="207">
        <v>186</v>
      </c>
      <c r="AS195" s="208" t="s">
        <v>453</v>
      </c>
      <c r="AT195" s="216">
        <f>SUMIFS(Tab_Dados!$N$263:$N$508,Tab_Dados!$C$263:$C$508,AS195)</f>
        <v>0</v>
      </c>
      <c r="AU195" s="216">
        <f>SUMIFS(Tab_Dados!$AD$263:$AD$508,Tab_Dados!$C$263:$C$508,AS195)</f>
        <v>0</v>
      </c>
      <c r="AV195" s="209">
        <f>SUMIFS(Tab_Dados!$AT$263:$AT$508,Tab_Dados!$C$263:$C$508,AS195)</f>
        <v>0</v>
      </c>
      <c r="AX195" s="207">
        <v>186</v>
      </c>
      <c r="AY195" s="208" t="s">
        <v>452</v>
      </c>
      <c r="AZ195" s="216">
        <f>SUMIFS(Tab_Dados!$O$263:$O$508,Tab_Dados!$C$263:$C$508,AY195)</f>
        <v>0</v>
      </c>
      <c r="BA195" s="216">
        <f>SUMIFS(Tab_Dados!$AE$263:$AE$508,Tab_Dados!$C$263:$C$508,AY195)</f>
        <v>0</v>
      </c>
      <c r="BB195" s="209">
        <f>SUMIFS(Tab_Dados!$AU$263:$AU$508,Tab_Dados!$C$263:$C$508,AY195)</f>
        <v>0</v>
      </c>
      <c r="BD195" s="207">
        <v>186</v>
      </c>
      <c r="BE195" s="208" t="s">
        <v>43</v>
      </c>
      <c r="BF195" s="216">
        <f>SUMIFS(Tab_Dados!$P$263:$P$508,Tab_Dados!$C$263:$C$508,BE195)</f>
        <v>0</v>
      </c>
      <c r="BG195" s="216">
        <f>SUMIFS(Tab_Dados!$AF$263:$AF$508,Tab_Dados!$C$263:$C$508,BE195)</f>
        <v>0</v>
      </c>
      <c r="BH195" s="209">
        <f>SUMIFS(Tab_Dados!$AV$263:$AV$508,Tab_Dados!$C$263:$C$508,BE195)</f>
        <v>0</v>
      </c>
      <c r="BJ195" s="207">
        <v>186</v>
      </c>
      <c r="BK195" s="208" t="s">
        <v>451</v>
      </c>
      <c r="BL195" s="216">
        <f>SUMIFS(Tab_Dados!$R$263:$R$508,Tab_Dados!$C$263:$C$508,BK195)</f>
        <v>0</v>
      </c>
      <c r="BM195" s="216">
        <f>SUMIFS(Tab_Dados!$AH$263:$AH$508,Tab_Dados!$C$263:$C$508,BK195)</f>
        <v>0</v>
      </c>
      <c r="BN195" s="209">
        <f>SUMIFS(Tab_Dados!$AX$263:$AX$508,Tab_Dados!$C$263:$C$508,BK195)</f>
        <v>0</v>
      </c>
      <c r="BP195" s="207">
        <v>186</v>
      </c>
      <c r="BQ195" s="208" t="s">
        <v>445</v>
      </c>
      <c r="BR195" s="216">
        <f>SUMIFS(Tab_Dados!$S$263:$S$508,Tab_Dados!$C$263:$C$508,BQ195)</f>
        <v>0</v>
      </c>
      <c r="BS195" s="216">
        <f>SUMIFS(Tab_Dados!$AI$263:$AI$508,Tab_Dados!$C$263:$C$508,BQ195)</f>
        <v>0</v>
      </c>
      <c r="BT195" s="209">
        <f>SUMIFS(Tab_Dados!$AY$263:$AY$508,Tab_Dados!$C$263:$C$508,BQ195)</f>
        <v>0</v>
      </c>
      <c r="BV195" s="207">
        <v>186</v>
      </c>
      <c r="BW195" s="208" t="s">
        <v>43</v>
      </c>
      <c r="BX195" s="216">
        <f>SUMIFS(Tab_Dados!$T$263:$T$508,Tab_Dados!$C$263:$C$508,BW195)</f>
        <v>0</v>
      </c>
      <c r="BY195" s="216">
        <f>SUMIFS(Tab_Dados!$AJ$263:$AJ$508,Tab_Dados!$C$263:$C$508,BW195)</f>
        <v>0</v>
      </c>
      <c r="BZ195" s="209">
        <f>SUMIFS(Tab_Dados!$AZ$263:$AZ$508,Tab_Dados!$C$263:$C$508,BW195)</f>
        <v>0</v>
      </c>
      <c r="CB195" s="207">
        <v>186</v>
      </c>
      <c r="CC195" s="208" t="s">
        <v>453</v>
      </c>
      <c r="CD195" s="208"/>
      <c r="CE195" s="208"/>
      <c r="CF195" s="209"/>
    </row>
    <row r="196" spans="1:84" x14ac:dyDescent="0.2">
      <c r="A196" s="214"/>
      <c r="B196" s="207">
        <v>187</v>
      </c>
      <c r="C196" s="208" t="s">
        <v>454</v>
      </c>
      <c r="D196" s="216">
        <f>SUMIFS(Tab_Dados!$E$263:$E$508,Tab_Dados!$C$263:$C$508,C196)</f>
        <v>0</v>
      </c>
      <c r="E196" s="216">
        <f>SUMIFS(Tab_Dados!$U$263:$U$508,Tab_Dados!$C$263:$C$508,C196)</f>
        <v>0</v>
      </c>
      <c r="F196" s="209">
        <f>SUMIFS(Tab_Dados!$AK$263:$AK$508,Tab_Dados!$C$263:$C$508,C196)</f>
        <v>0</v>
      </c>
      <c r="G196" s="203"/>
      <c r="H196" s="207">
        <v>187</v>
      </c>
      <c r="I196" s="208" t="s">
        <v>418</v>
      </c>
      <c r="J196" s="216">
        <f>SUMIFS(Tab_Dados!$F$263:$F$508,Tab_Dados!$C$263:$C$508,I196)</f>
        <v>0</v>
      </c>
      <c r="K196" s="216">
        <f>SUMIFS(Tab_Dados!$V$263:$V$508,Tab_Dados!$C$263:$C$508,I196)</f>
        <v>0</v>
      </c>
      <c r="L196" s="209">
        <f>SUMIFS(Tab_Dados!$AL$263:$AL$508,Tab_Dados!$C$263:$C$508,I196)</f>
        <v>0</v>
      </c>
      <c r="N196" s="207">
        <v>187</v>
      </c>
      <c r="O196" s="208" t="s">
        <v>445</v>
      </c>
      <c r="P196" s="216">
        <f>SUMIFS(Tab_Dados!$H$263:$H$508,Tab_Dados!$C$263:$C$508,O196)</f>
        <v>0</v>
      </c>
      <c r="Q196" s="216">
        <f>SUMIFS(Tab_Dados!$X$263:$X$508,Tab_Dados!$C$263:$C$508,O196)</f>
        <v>0</v>
      </c>
      <c r="R196" s="209">
        <f>SUMIFS(Tab_Dados!$AN$263:$AN$508,Tab_Dados!$C$263:$C$508,O196)</f>
        <v>0</v>
      </c>
      <c r="T196" s="207">
        <v>187</v>
      </c>
      <c r="U196" s="208" t="s">
        <v>446</v>
      </c>
      <c r="V196" s="216">
        <f>SUMIFS(Tab_Dados!$I$263:$I$508,Tab_Dados!$C$263:$C$508,U196)</f>
        <v>0</v>
      </c>
      <c r="W196" s="216">
        <f>SUMIFS(Tab_Dados!$Y$263:$Y$508,Tab_Dados!$C$263:$C$508,U196)</f>
        <v>0</v>
      </c>
      <c r="X196" s="209">
        <f>SUMIFS(Tab_Dados!$AO$263:$AO$508,Tab_Dados!$C$263:$C$508,U196)</f>
        <v>0</v>
      </c>
      <c r="Z196" s="207">
        <v>187</v>
      </c>
      <c r="AA196" s="208" t="s">
        <v>453</v>
      </c>
      <c r="AB196" s="216">
        <f>SUMIFS(Tab_Dados!$K$263:$K$508,Tab_Dados!$C$263:$C$508,AA196)</f>
        <v>0</v>
      </c>
      <c r="AC196" s="216">
        <f>SUMIFS(Tab_Dados!$AA$263:$AA$508,Tab_Dados!$C$263:$C$508,AA196)</f>
        <v>0</v>
      </c>
      <c r="AD196" s="209">
        <f>SUMIFS(Tab_Dados!$AQ$263:$AQ$508,Tab_Dados!$C$263:$C$508,AA196)</f>
        <v>0</v>
      </c>
      <c r="AF196" s="207">
        <v>187</v>
      </c>
      <c r="AG196" s="208" t="s">
        <v>435</v>
      </c>
      <c r="AH196" s="216">
        <f>SUMIFS(Tab_Dados!$L$263:$L$508,Tab_Dados!$C$263:$C$508,AG196)</f>
        <v>0</v>
      </c>
      <c r="AI196" s="216">
        <f>SUMIFS(Tab_Dados!$AB$263:$AB$508,Tab_Dados!$C$263:$C$508,AG196)</f>
        <v>0</v>
      </c>
      <c r="AJ196" s="209">
        <f>SUMIFS(Tab_Dados!$AR$263:$AR$508,Tab_Dados!$C$263:$C$508,AG196)</f>
        <v>0</v>
      </c>
      <c r="AL196" s="207">
        <v>187</v>
      </c>
      <c r="AM196" s="208" t="s">
        <v>449</v>
      </c>
      <c r="AN196" s="216">
        <f>SUMIFS(Tab_Dados!$M$263:$M$508,Tab_Dados!$C$263:$C$508,AM196)</f>
        <v>0</v>
      </c>
      <c r="AO196" s="216">
        <f>SUMIFS(Tab_Dados!$AC$263:$AC$508,Tab_Dados!$C$263:$C$508,AM196)</f>
        <v>0</v>
      </c>
      <c r="AP196" s="209">
        <f>SUMIFS(Tab_Dados!$AS$263:$AS$508,Tab_Dados!$C$263:$C$508,AM196)</f>
        <v>0</v>
      </c>
      <c r="AR196" s="207">
        <v>187</v>
      </c>
      <c r="AS196" s="208" t="s">
        <v>454</v>
      </c>
      <c r="AT196" s="216">
        <f>SUMIFS(Tab_Dados!$N$263:$N$508,Tab_Dados!$C$263:$C$508,AS196)</f>
        <v>0</v>
      </c>
      <c r="AU196" s="216">
        <f>SUMIFS(Tab_Dados!$AD$263:$AD$508,Tab_Dados!$C$263:$C$508,AS196)</f>
        <v>0</v>
      </c>
      <c r="AV196" s="209">
        <f>SUMIFS(Tab_Dados!$AT$263:$AT$508,Tab_Dados!$C$263:$C$508,AS196)</f>
        <v>0</v>
      </c>
      <c r="AX196" s="207">
        <v>187</v>
      </c>
      <c r="AY196" s="208" t="s">
        <v>453</v>
      </c>
      <c r="AZ196" s="216">
        <f>SUMIFS(Tab_Dados!$O$263:$O$508,Tab_Dados!$C$263:$C$508,AY196)</f>
        <v>0</v>
      </c>
      <c r="BA196" s="216">
        <f>SUMIFS(Tab_Dados!$AE$263:$AE$508,Tab_Dados!$C$263:$C$508,AY196)</f>
        <v>0</v>
      </c>
      <c r="BB196" s="209">
        <f>SUMIFS(Tab_Dados!$AU$263:$AU$508,Tab_Dados!$C$263:$C$508,AY196)</f>
        <v>0</v>
      </c>
      <c r="BD196" s="207">
        <v>187</v>
      </c>
      <c r="BE196" s="208" t="s">
        <v>451</v>
      </c>
      <c r="BF196" s="216">
        <f>SUMIFS(Tab_Dados!$P$263:$P$508,Tab_Dados!$C$263:$C$508,BE196)</f>
        <v>0</v>
      </c>
      <c r="BG196" s="216">
        <f>SUMIFS(Tab_Dados!$AF$263:$AF$508,Tab_Dados!$C$263:$C$508,BE196)</f>
        <v>0</v>
      </c>
      <c r="BH196" s="209">
        <f>SUMIFS(Tab_Dados!$AV$263:$AV$508,Tab_Dados!$C$263:$C$508,BE196)</f>
        <v>0</v>
      </c>
      <c r="BJ196" s="207">
        <v>187</v>
      </c>
      <c r="BK196" s="208" t="s">
        <v>452</v>
      </c>
      <c r="BL196" s="216">
        <f>SUMIFS(Tab_Dados!$R$263:$R$508,Tab_Dados!$C$263:$C$508,BK196)</f>
        <v>0</v>
      </c>
      <c r="BM196" s="216">
        <f>SUMIFS(Tab_Dados!$AH$263:$AH$508,Tab_Dados!$C$263:$C$508,BK196)</f>
        <v>0</v>
      </c>
      <c r="BN196" s="209">
        <f>SUMIFS(Tab_Dados!$AX$263:$AX$508,Tab_Dados!$C$263:$C$508,BK196)</f>
        <v>0</v>
      </c>
      <c r="BP196" s="207">
        <v>187</v>
      </c>
      <c r="BQ196" s="208" t="s">
        <v>446</v>
      </c>
      <c r="BR196" s="216">
        <f>SUMIFS(Tab_Dados!$S$263:$S$508,Tab_Dados!$C$263:$C$508,BQ196)</f>
        <v>0</v>
      </c>
      <c r="BS196" s="216">
        <f>SUMIFS(Tab_Dados!$AI$263:$AI$508,Tab_Dados!$C$263:$C$508,BQ196)</f>
        <v>0</v>
      </c>
      <c r="BT196" s="209">
        <f>SUMIFS(Tab_Dados!$AY$263:$AY$508,Tab_Dados!$C$263:$C$508,BQ196)</f>
        <v>0</v>
      </c>
      <c r="BV196" s="207">
        <v>187</v>
      </c>
      <c r="BW196" s="208" t="s">
        <v>451</v>
      </c>
      <c r="BX196" s="216">
        <f>SUMIFS(Tab_Dados!$T$263:$T$508,Tab_Dados!$C$263:$C$508,BW196)</f>
        <v>0</v>
      </c>
      <c r="BY196" s="216">
        <f>SUMIFS(Tab_Dados!$AJ$263:$AJ$508,Tab_Dados!$C$263:$C$508,BW196)</f>
        <v>0</v>
      </c>
      <c r="BZ196" s="209">
        <f>SUMIFS(Tab_Dados!$AZ$263:$AZ$508,Tab_Dados!$C$263:$C$508,BW196)</f>
        <v>0</v>
      </c>
      <c r="CB196" s="207">
        <v>187</v>
      </c>
      <c r="CC196" s="208" t="s">
        <v>454</v>
      </c>
      <c r="CD196" s="208"/>
      <c r="CE196" s="208"/>
      <c r="CF196" s="209"/>
    </row>
    <row r="197" spans="1:84" x14ac:dyDescent="0.2">
      <c r="A197" s="214"/>
      <c r="B197" s="207">
        <v>188</v>
      </c>
      <c r="C197" s="208" t="s">
        <v>455</v>
      </c>
      <c r="D197" s="216">
        <f>SUMIFS(Tab_Dados!$E$263:$E$508,Tab_Dados!$C$263:$C$508,C197)</f>
        <v>0</v>
      </c>
      <c r="E197" s="216">
        <f>SUMIFS(Tab_Dados!$U$263:$U$508,Tab_Dados!$C$263:$C$508,C197)</f>
        <v>0</v>
      </c>
      <c r="F197" s="209">
        <f>SUMIFS(Tab_Dados!$AK$263:$AK$508,Tab_Dados!$C$263:$C$508,C197)</f>
        <v>0</v>
      </c>
      <c r="G197" s="203"/>
      <c r="H197" s="207">
        <v>188</v>
      </c>
      <c r="I197" s="208" t="s">
        <v>419</v>
      </c>
      <c r="J197" s="216">
        <f>SUMIFS(Tab_Dados!$F$263:$F$508,Tab_Dados!$C$263:$C$508,I197)</f>
        <v>0</v>
      </c>
      <c r="K197" s="216">
        <f>SUMIFS(Tab_Dados!$V$263:$V$508,Tab_Dados!$C$263:$C$508,I197)</f>
        <v>0</v>
      </c>
      <c r="L197" s="209">
        <f>SUMIFS(Tab_Dados!$AL$263:$AL$508,Tab_Dados!$C$263:$C$508,I197)</f>
        <v>0</v>
      </c>
      <c r="N197" s="207">
        <v>188</v>
      </c>
      <c r="O197" s="208" t="s">
        <v>446</v>
      </c>
      <c r="P197" s="216">
        <f>SUMIFS(Tab_Dados!$H$263:$H$508,Tab_Dados!$C$263:$C$508,O197)</f>
        <v>0</v>
      </c>
      <c r="Q197" s="216">
        <f>SUMIFS(Tab_Dados!$X$263:$X$508,Tab_Dados!$C$263:$C$508,O197)</f>
        <v>0</v>
      </c>
      <c r="R197" s="209">
        <f>SUMIFS(Tab_Dados!$AN$263:$AN$508,Tab_Dados!$C$263:$C$508,O197)</f>
        <v>0</v>
      </c>
      <c r="T197" s="207">
        <v>188</v>
      </c>
      <c r="U197" s="208" t="s">
        <v>447</v>
      </c>
      <c r="V197" s="216">
        <f>SUMIFS(Tab_Dados!$I$263:$I$508,Tab_Dados!$C$263:$C$508,U197)</f>
        <v>0</v>
      </c>
      <c r="W197" s="216">
        <f>SUMIFS(Tab_Dados!$Y$263:$Y$508,Tab_Dados!$C$263:$C$508,U197)</f>
        <v>0</v>
      </c>
      <c r="X197" s="209">
        <f>SUMIFS(Tab_Dados!$AO$263:$AO$508,Tab_Dados!$C$263:$C$508,U197)</f>
        <v>0</v>
      </c>
      <c r="Z197" s="207">
        <v>188</v>
      </c>
      <c r="AA197" s="208" t="s">
        <v>454</v>
      </c>
      <c r="AB197" s="216">
        <f>SUMIFS(Tab_Dados!$K$263:$K$508,Tab_Dados!$C$263:$C$508,AA197)</f>
        <v>0</v>
      </c>
      <c r="AC197" s="216">
        <f>SUMIFS(Tab_Dados!$AA$263:$AA$508,Tab_Dados!$C$263:$C$508,AA197)</f>
        <v>0</v>
      </c>
      <c r="AD197" s="209">
        <f>SUMIFS(Tab_Dados!$AQ$263:$AQ$508,Tab_Dados!$C$263:$C$508,AA197)</f>
        <v>0</v>
      </c>
      <c r="AF197" s="207">
        <v>188</v>
      </c>
      <c r="AG197" s="208" t="s">
        <v>436</v>
      </c>
      <c r="AH197" s="216">
        <f>SUMIFS(Tab_Dados!$L$263:$L$508,Tab_Dados!$C$263:$C$508,AG197)</f>
        <v>0</v>
      </c>
      <c r="AI197" s="216">
        <f>SUMIFS(Tab_Dados!$AB$263:$AB$508,Tab_Dados!$C$263:$C$508,AG197)</f>
        <v>0</v>
      </c>
      <c r="AJ197" s="209">
        <f>SUMIFS(Tab_Dados!$AR$263:$AR$508,Tab_Dados!$C$263:$C$508,AG197)</f>
        <v>0</v>
      </c>
      <c r="AL197" s="207">
        <v>188</v>
      </c>
      <c r="AM197" s="208" t="s">
        <v>450</v>
      </c>
      <c r="AN197" s="216">
        <f>SUMIFS(Tab_Dados!$M$263:$M$508,Tab_Dados!$C$263:$C$508,AM197)</f>
        <v>0</v>
      </c>
      <c r="AO197" s="216">
        <f>SUMIFS(Tab_Dados!$AC$263:$AC$508,Tab_Dados!$C$263:$C$508,AM197)</f>
        <v>0</v>
      </c>
      <c r="AP197" s="209">
        <f>SUMIFS(Tab_Dados!$AS$263:$AS$508,Tab_Dados!$C$263:$C$508,AM197)</f>
        <v>0</v>
      </c>
      <c r="AR197" s="207">
        <v>188</v>
      </c>
      <c r="AS197" s="208" t="s">
        <v>455</v>
      </c>
      <c r="AT197" s="216">
        <f>SUMIFS(Tab_Dados!$N$263:$N$508,Tab_Dados!$C$263:$C$508,AS197)</f>
        <v>0</v>
      </c>
      <c r="AU197" s="216">
        <f>SUMIFS(Tab_Dados!$AD$263:$AD$508,Tab_Dados!$C$263:$C$508,AS197)</f>
        <v>0</v>
      </c>
      <c r="AV197" s="209">
        <f>SUMIFS(Tab_Dados!$AT$263:$AT$508,Tab_Dados!$C$263:$C$508,AS197)</f>
        <v>0</v>
      </c>
      <c r="AX197" s="207">
        <v>188</v>
      </c>
      <c r="AY197" s="208" t="s">
        <v>454</v>
      </c>
      <c r="AZ197" s="216">
        <f>SUMIFS(Tab_Dados!$O$263:$O$508,Tab_Dados!$C$263:$C$508,AY197)</f>
        <v>0</v>
      </c>
      <c r="BA197" s="216">
        <f>SUMIFS(Tab_Dados!$AE$263:$AE$508,Tab_Dados!$C$263:$C$508,AY197)</f>
        <v>0</v>
      </c>
      <c r="BB197" s="209">
        <f>SUMIFS(Tab_Dados!$AU$263:$AU$508,Tab_Dados!$C$263:$C$508,AY197)</f>
        <v>0</v>
      </c>
      <c r="BD197" s="207">
        <v>188</v>
      </c>
      <c r="BE197" s="208" t="s">
        <v>452</v>
      </c>
      <c r="BF197" s="216">
        <f>SUMIFS(Tab_Dados!$P$263:$P$508,Tab_Dados!$C$263:$C$508,BE197)</f>
        <v>0</v>
      </c>
      <c r="BG197" s="216">
        <f>SUMIFS(Tab_Dados!$AF$263:$AF$508,Tab_Dados!$C$263:$C$508,BE197)</f>
        <v>0</v>
      </c>
      <c r="BH197" s="209">
        <f>SUMIFS(Tab_Dados!$AV$263:$AV$508,Tab_Dados!$C$263:$C$508,BE197)</f>
        <v>0</v>
      </c>
      <c r="BJ197" s="207">
        <v>188</v>
      </c>
      <c r="BK197" s="208" t="s">
        <v>453</v>
      </c>
      <c r="BL197" s="216">
        <f>SUMIFS(Tab_Dados!$R$263:$R$508,Tab_Dados!$C$263:$C$508,BK197)</f>
        <v>0</v>
      </c>
      <c r="BM197" s="216">
        <f>SUMIFS(Tab_Dados!$AH$263:$AH$508,Tab_Dados!$C$263:$C$508,BK197)</f>
        <v>0</v>
      </c>
      <c r="BN197" s="209">
        <f>SUMIFS(Tab_Dados!$AX$263:$AX$508,Tab_Dados!$C$263:$C$508,BK197)</f>
        <v>0</v>
      </c>
      <c r="BP197" s="207">
        <v>188</v>
      </c>
      <c r="BQ197" s="208" t="s">
        <v>447</v>
      </c>
      <c r="BR197" s="216">
        <f>SUMIFS(Tab_Dados!$S$263:$S$508,Tab_Dados!$C$263:$C$508,BQ197)</f>
        <v>0</v>
      </c>
      <c r="BS197" s="216">
        <f>SUMIFS(Tab_Dados!$AI$263:$AI$508,Tab_Dados!$C$263:$C$508,BQ197)</f>
        <v>0</v>
      </c>
      <c r="BT197" s="209">
        <f>SUMIFS(Tab_Dados!$AY$263:$AY$508,Tab_Dados!$C$263:$C$508,BQ197)</f>
        <v>0</v>
      </c>
      <c r="BV197" s="207">
        <v>188</v>
      </c>
      <c r="BW197" s="208" t="s">
        <v>452</v>
      </c>
      <c r="BX197" s="216">
        <f>SUMIFS(Tab_Dados!$T$263:$T$508,Tab_Dados!$C$263:$C$508,BW197)</f>
        <v>0</v>
      </c>
      <c r="BY197" s="216">
        <f>SUMIFS(Tab_Dados!$AJ$263:$AJ$508,Tab_Dados!$C$263:$C$508,BW197)</f>
        <v>0</v>
      </c>
      <c r="BZ197" s="209">
        <f>SUMIFS(Tab_Dados!$AZ$263:$AZ$508,Tab_Dados!$C$263:$C$508,BW197)</f>
        <v>0</v>
      </c>
      <c r="CB197" s="207">
        <v>188</v>
      </c>
      <c r="CC197" s="208" t="s">
        <v>455</v>
      </c>
      <c r="CD197" s="208"/>
      <c r="CE197" s="208"/>
      <c r="CF197" s="209"/>
    </row>
    <row r="198" spans="1:84" x14ac:dyDescent="0.2">
      <c r="A198" s="214"/>
      <c r="B198" s="207">
        <v>189</v>
      </c>
      <c r="C198" s="208" t="s">
        <v>456</v>
      </c>
      <c r="D198" s="216">
        <f>SUMIFS(Tab_Dados!$E$263:$E$508,Tab_Dados!$C$263:$C$508,C198)</f>
        <v>0</v>
      </c>
      <c r="E198" s="216">
        <f>SUMIFS(Tab_Dados!$U$263:$U$508,Tab_Dados!$C$263:$C$508,C198)</f>
        <v>0</v>
      </c>
      <c r="F198" s="209">
        <f>SUMIFS(Tab_Dados!$AK$263:$AK$508,Tab_Dados!$C$263:$C$508,C198)</f>
        <v>0</v>
      </c>
      <c r="G198" s="203"/>
      <c r="H198" s="207">
        <v>189</v>
      </c>
      <c r="I198" s="208" t="s">
        <v>420</v>
      </c>
      <c r="J198" s="216">
        <f>SUMIFS(Tab_Dados!$F$263:$F$508,Tab_Dados!$C$263:$C$508,I198)</f>
        <v>0</v>
      </c>
      <c r="K198" s="216">
        <f>SUMIFS(Tab_Dados!$V$263:$V$508,Tab_Dados!$C$263:$C$508,I198)</f>
        <v>0</v>
      </c>
      <c r="L198" s="209">
        <f>SUMIFS(Tab_Dados!$AL$263:$AL$508,Tab_Dados!$C$263:$C$508,I198)</f>
        <v>0</v>
      </c>
      <c r="N198" s="207">
        <v>189</v>
      </c>
      <c r="O198" s="208" t="s">
        <v>449</v>
      </c>
      <c r="P198" s="216">
        <f>SUMIFS(Tab_Dados!$H$263:$H$508,Tab_Dados!$C$263:$C$508,O198)</f>
        <v>0</v>
      </c>
      <c r="Q198" s="216">
        <f>SUMIFS(Tab_Dados!$X$263:$X$508,Tab_Dados!$C$263:$C$508,O198)</f>
        <v>0</v>
      </c>
      <c r="R198" s="209">
        <f>SUMIFS(Tab_Dados!$AN$263:$AN$508,Tab_Dados!$C$263:$C$508,O198)</f>
        <v>0</v>
      </c>
      <c r="T198" s="207">
        <v>189</v>
      </c>
      <c r="U198" s="208" t="s">
        <v>448</v>
      </c>
      <c r="V198" s="216">
        <f>SUMIFS(Tab_Dados!$I$263:$I$508,Tab_Dados!$C$263:$C$508,U198)</f>
        <v>0</v>
      </c>
      <c r="W198" s="216">
        <f>SUMIFS(Tab_Dados!$Y$263:$Y$508,Tab_Dados!$C$263:$C$508,U198)</f>
        <v>0</v>
      </c>
      <c r="X198" s="209">
        <f>SUMIFS(Tab_Dados!$AO$263:$AO$508,Tab_Dados!$C$263:$C$508,U198)</f>
        <v>0</v>
      </c>
      <c r="Z198" s="207">
        <v>189</v>
      </c>
      <c r="AA198" s="208" t="s">
        <v>455</v>
      </c>
      <c r="AB198" s="216">
        <f>SUMIFS(Tab_Dados!$K$263:$K$508,Tab_Dados!$C$263:$C$508,AA198)</f>
        <v>0</v>
      </c>
      <c r="AC198" s="216">
        <f>SUMIFS(Tab_Dados!$AA$263:$AA$508,Tab_Dados!$C$263:$C$508,AA198)</f>
        <v>0</v>
      </c>
      <c r="AD198" s="209">
        <f>SUMIFS(Tab_Dados!$AQ$263:$AQ$508,Tab_Dados!$C$263:$C$508,AA198)</f>
        <v>0</v>
      </c>
      <c r="AF198" s="207">
        <v>189</v>
      </c>
      <c r="AG198" s="208" t="s">
        <v>437</v>
      </c>
      <c r="AH198" s="216">
        <f>SUMIFS(Tab_Dados!$L$263:$L$508,Tab_Dados!$C$263:$C$508,AG198)</f>
        <v>0</v>
      </c>
      <c r="AI198" s="216">
        <f>SUMIFS(Tab_Dados!$AB$263:$AB$508,Tab_Dados!$C$263:$C$508,AG198)</f>
        <v>0</v>
      </c>
      <c r="AJ198" s="209">
        <f>SUMIFS(Tab_Dados!$AR$263:$AR$508,Tab_Dados!$C$263:$C$508,AG198)</f>
        <v>0</v>
      </c>
      <c r="AL198" s="207">
        <v>189</v>
      </c>
      <c r="AM198" s="208" t="s">
        <v>43</v>
      </c>
      <c r="AN198" s="216">
        <f>SUMIFS(Tab_Dados!$M$263:$M$508,Tab_Dados!$C$263:$C$508,AM198)</f>
        <v>0</v>
      </c>
      <c r="AO198" s="216">
        <f>SUMIFS(Tab_Dados!$AC$263:$AC$508,Tab_Dados!$C$263:$C$508,AM198)</f>
        <v>0</v>
      </c>
      <c r="AP198" s="209">
        <f>SUMIFS(Tab_Dados!$AS$263:$AS$508,Tab_Dados!$C$263:$C$508,AM198)</f>
        <v>0</v>
      </c>
      <c r="AR198" s="207">
        <v>189</v>
      </c>
      <c r="AS198" s="208" t="s">
        <v>456</v>
      </c>
      <c r="AT198" s="216">
        <f>SUMIFS(Tab_Dados!$N$263:$N$508,Tab_Dados!$C$263:$C$508,AS198)</f>
        <v>0</v>
      </c>
      <c r="AU198" s="216">
        <f>SUMIFS(Tab_Dados!$AD$263:$AD$508,Tab_Dados!$C$263:$C$508,AS198)</f>
        <v>0</v>
      </c>
      <c r="AV198" s="209">
        <f>SUMIFS(Tab_Dados!$AT$263:$AT$508,Tab_Dados!$C$263:$C$508,AS198)</f>
        <v>0</v>
      </c>
      <c r="AX198" s="207">
        <v>189</v>
      </c>
      <c r="AY198" s="208" t="s">
        <v>455</v>
      </c>
      <c r="AZ198" s="216">
        <f>SUMIFS(Tab_Dados!$O$263:$O$508,Tab_Dados!$C$263:$C$508,AY198)</f>
        <v>0</v>
      </c>
      <c r="BA198" s="216">
        <f>SUMIFS(Tab_Dados!$AE$263:$AE$508,Tab_Dados!$C$263:$C$508,AY198)</f>
        <v>0</v>
      </c>
      <c r="BB198" s="209">
        <f>SUMIFS(Tab_Dados!$AU$263:$AU$508,Tab_Dados!$C$263:$C$508,AY198)</f>
        <v>0</v>
      </c>
      <c r="BD198" s="207">
        <v>189</v>
      </c>
      <c r="BE198" s="208" t="s">
        <v>453</v>
      </c>
      <c r="BF198" s="216">
        <f>SUMIFS(Tab_Dados!$P$263:$P$508,Tab_Dados!$C$263:$C$508,BE198)</f>
        <v>0</v>
      </c>
      <c r="BG198" s="216">
        <f>SUMIFS(Tab_Dados!$AF$263:$AF$508,Tab_Dados!$C$263:$C$508,BE198)</f>
        <v>0</v>
      </c>
      <c r="BH198" s="209">
        <f>SUMIFS(Tab_Dados!$AV$263:$AV$508,Tab_Dados!$C$263:$C$508,BE198)</f>
        <v>0</v>
      </c>
      <c r="BJ198" s="207">
        <v>189</v>
      </c>
      <c r="BK198" s="208" t="s">
        <v>454</v>
      </c>
      <c r="BL198" s="216">
        <f>SUMIFS(Tab_Dados!$R$263:$R$508,Tab_Dados!$C$263:$C$508,BK198)</f>
        <v>0</v>
      </c>
      <c r="BM198" s="216">
        <f>SUMIFS(Tab_Dados!$AH$263:$AH$508,Tab_Dados!$C$263:$C$508,BK198)</f>
        <v>0</v>
      </c>
      <c r="BN198" s="209">
        <f>SUMIFS(Tab_Dados!$AX$263:$AX$508,Tab_Dados!$C$263:$C$508,BK198)</f>
        <v>0</v>
      </c>
      <c r="BP198" s="207">
        <v>189</v>
      </c>
      <c r="BQ198" s="208" t="s">
        <v>448</v>
      </c>
      <c r="BR198" s="216">
        <f>SUMIFS(Tab_Dados!$S$263:$S$508,Tab_Dados!$C$263:$C$508,BQ198)</f>
        <v>0</v>
      </c>
      <c r="BS198" s="216">
        <f>SUMIFS(Tab_Dados!$AI$263:$AI$508,Tab_Dados!$C$263:$C$508,BQ198)</f>
        <v>0</v>
      </c>
      <c r="BT198" s="209">
        <f>SUMIFS(Tab_Dados!$AY$263:$AY$508,Tab_Dados!$C$263:$C$508,BQ198)</f>
        <v>0</v>
      </c>
      <c r="BV198" s="207">
        <v>189</v>
      </c>
      <c r="BW198" s="208" t="s">
        <v>453</v>
      </c>
      <c r="BX198" s="216">
        <f>SUMIFS(Tab_Dados!$T$263:$T$508,Tab_Dados!$C$263:$C$508,BW198)</f>
        <v>0</v>
      </c>
      <c r="BY198" s="216">
        <f>SUMIFS(Tab_Dados!$AJ$263:$AJ$508,Tab_Dados!$C$263:$C$508,BW198)</f>
        <v>0</v>
      </c>
      <c r="BZ198" s="209">
        <f>SUMIFS(Tab_Dados!$AZ$263:$AZ$508,Tab_Dados!$C$263:$C$508,BW198)</f>
        <v>0</v>
      </c>
      <c r="CB198" s="207">
        <v>189</v>
      </c>
      <c r="CC198" s="208" t="s">
        <v>456</v>
      </c>
      <c r="CD198" s="208"/>
      <c r="CE198" s="208"/>
      <c r="CF198" s="209"/>
    </row>
    <row r="199" spans="1:84" x14ac:dyDescent="0.2">
      <c r="A199" s="214"/>
      <c r="B199" s="207">
        <v>190</v>
      </c>
      <c r="C199" s="208" t="s">
        <v>457</v>
      </c>
      <c r="D199" s="216">
        <f>SUMIFS(Tab_Dados!$E$263:$E$508,Tab_Dados!$C$263:$C$508,C199)</f>
        <v>0</v>
      </c>
      <c r="E199" s="216">
        <f>SUMIFS(Tab_Dados!$U$263:$U$508,Tab_Dados!$C$263:$C$508,C199)</f>
        <v>0</v>
      </c>
      <c r="F199" s="209">
        <f>SUMIFS(Tab_Dados!$AK$263:$AK$508,Tab_Dados!$C$263:$C$508,C199)</f>
        <v>0</v>
      </c>
      <c r="G199" s="203"/>
      <c r="H199" s="207">
        <v>190</v>
      </c>
      <c r="I199" s="208" t="s">
        <v>421</v>
      </c>
      <c r="J199" s="216">
        <f>SUMIFS(Tab_Dados!$F$263:$F$508,Tab_Dados!$C$263:$C$508,I199)</f>
        <v>0</v>
      </c>
      <c r="K199" s="216">
        <f>SUMIFS(Tab_Dados!$V$263:$V$508,Tab_Dados!$C$263:$C$508,I199)</f>
        <v>0</v>
      </c>
      <c r="L199" s="209">
        <f>SUMIFS(Tab_Dados!$AL$263:$AL$508,Tab_Dados!$C$263:$C$508,I199)</f>
        <v>0</v>
      </c>
      <c r="N199" s="207">
        <v>190</v>
      </c>
      <c r="O199" s="208" t="s">
        <v>450</v>
      </c>
      <c r="P199" s="216">
        <f>SUMIFS(Tab_Dados!$H$263:$H$508,Tab_Dados!$C$263:$C$508,O199)</f>
        <v>0</v>
      </c>
      <c r="Q199" s="216">
        <f>SUMIFS(Tab_Dados!$X$263:$X$508,Tab_Dados!$C$263:$C$508,O199)</f>
        <v>0</v>
      </c>
      <c r="R199" s="209">
        <f>SUMIFS(Tab_Dados!$AN$263:$AN$508,Tab_Dados!$C$263:$C$508,O199)</f>
        <v>0</v>
      </c>
      <c r="T199" s="207">
        <v>190</v>
      </c>
      <c r="U199" s="208" t="s">
        <v>449</v>
      </c>
      <c r="V199" s="216">
        <f>SUMIFS(Tab_Dados!$I$263:$I$508,Tab_Dados!$C$263:$C$508,U199)</f>
        <v>0</v>
      </c>
      <c r="W199" s="216">
        <f>SUMIFS(Tab_Dados!$Y$263:$Y$508,Tab_Dados!$C$263:$C$508,U199)</f>
        <v>0</v>
      </c>
      <c r="X199" s="209">
        <f>SUMIFS(Tab_Dados!$AO$263:$AO$508,Tab_Dados!$C$263:$C$508,U199)</f>
        <v>0</v>
      </c>
      <c r="Z199" s="207">
        <v>190</v>
      </c>
      <c r="AA199" s="208" t="s">
        <v>456</v>
      </c>
      <c r="AB199" s="216">
        <f>SUMIFS(Tab_Dados!$K$263:$K$508,Tab_Dados!$C$263:$C$508,AA199)</f>
        <v>0</v>
      </c>
      <c r="AC199" s="216">
        <f>SUMIFS(Tab_Dados!$AA$263:$AA$508,Tab_Dados!$C$263:$C$508,AA199)</f>
        <v>0</v>
      </c>
      <c r="AD199" s="209">
        <f>SUMIFS(Tab_Dados!$AQ$263:$AQ$508,Tab_Dados!$C$263:$C$508,AA199)</f>
        <v>0</v>
      </c>
      <c r="AF199" s="207">
        <v>190</v>
      </c>
      <c r="AG199" s="208" t="s">
        <v>438</v>
      </c>
      <c r="AH199" s="216">
        <f>SUMIFS(Tab_Dados!$L$263:$L$508,Tab_Dados!$C$263:$C$508,AG199)</f>
        <v>0</v>
      </c>
      <c r="AI199" s="216">
        <f>SUMIFS(Tab_Dados!$AB$263:$AB$508,Tab_Dados!$C$263:$C$508,AG199)</f>
        <v>0</v>
      </c>
      <c r="AJ199" s="209">
        <f>SUMIFS(Tab_Dados!$AR$263:$AR$508,Tab_Dados!$C$263:$C$508,AG199)</f>
        <v>0</v>
      </c>
      <c r="AL199" s="207">
        <v>190</v>
      </c>
      <c r="AM199" s="208" t="s">
        <v>451</v>
      </c>
      <c r="AN199" s="216">
        <f>SUMIFS(Tab_Dados!$M$263:$M$508,Tab_Dados!$C$263:$C$508,AM199)</f>
        <v>0</v>
      </c>
      <c r="AO199" s="216">
        <f>SUMIFS(Tab_Dados!$AC$263:$AC$508,Tab_Dados!$C$263:$C$508,AM199)</f>
        <v>0</v>
      </c>
      <c r="AP199" s="209">
        <f>SUMIFS(Tab_Dados!$AS$263:$AS$508,Tab_Dados!$C$263:$C$508,AM199)</f>
        <v>0</v>
      </c>
      <c r="AR199" s="207">
        <v>190</v>
      </c>
      <c r="AS199" s="208" t="s">
        <v>457</v>
      </c>
      <c r="AT199" s="216">
        <f>SUMIFS(Tab_Dados!$N$263:$N$508,Tab_Dados!$C$263:$C$508,AS199)</f>
        <v>0</v>
      </c>
      <c r="AU199" s="216">
        <f>SUMIFS(Tab_Dados!$AD$263:$AD$508,Tab_Dados!$C$263:$C$508,AS199)</f>
        <v>0</v>
      </c>
      <c r="AV199" s="209">
        <f>SUMIFS(Tab_Dados!$AT$263:$AT$508,Tab_Dados!$C$263:$C$508,AS199)</f>
        <v>0</v>
      </c>
      <c r="AX199" s="207">
        <v>190</v>
      </c>
      <c r="AY199" s="208" t="s">
        <v>456</v>
      </c>
      <c r="AZ199" s="216">
        <f>SUMIFS(Tab_Dados!$O$263:$O$508,Tab_Dados!$C$263:$C$508,AY199)</f>
        <v>0</v>
      </c>
      <c r="BA199" s="216">
        <f>SUMIFS(Tab_Dados!$AE$263:$AE$508,Tab_Dados!$C$263:$C$508,AY199)</f>
        <v>0</v>
      </c>
      <c r="BB199" s="209">
        <f>SUMIFS(Tab_Dados!$AU$263:$AU$508,Tab_Dados!$C$263:$C$508,AY199)</f>
        <v>0</v>
      </c>
      <c r="BD199" s="207">
        <v>190</v>
      </c>
      <c r="BE199" s="208" t="s">
        <v>454</v>
      </c>
      <c r="BF199" s="216">
        <f>SUMIFS(Tab_Dados!$P$263:$P$508,Tab_Dados!$C$263:$C$508,BE199)</f>
        <v>0</v>
      </c>
      <c r="BG199" s="216">
        <f>SUMIFS(Tab_Dados!$AF$263:$AF$508,Tab_Dados!$C$263:$C$508,BE199)</f>
        <v>0</v>
      </c>
      <c r="BH199" s="209">
        <f>SUMIFS(Tab_Dados!$AV$263:$AV$508,Tab_Dados!$C$263:$C$508,BE199)</f>
        <v>0</v>
      </c>
      <c r="BJ199" s="207">
        <v>190</v>
      </c>
      <c r="BK199" s="208" t="s">
        <v>455</v>
      </c>
      <c r="BL199" s="216">
        <f>SUMIFS(Tab_Dados!$R$263:$R$508,Tab_Dados!$C$263:$C$508,BK199)</f>
        <v>0</v>
      </c>
      <c r="BM199" s="216">
        <f>SUMIFS(Tab_Dados!$AH$263:$AH$508,Tab_Dados!$C$263:$C$508,BK199)</f>
        <v>0</v>
      </c>
      <c r="BN199" s="209">
        <f>SUMIFS(Tab_Dados!$AX$263:$AX$508,Tab_Dados!$C$263:$C$508,BK199)</f>
        <v>0</v>
      </c>
      <c r="BP199" s="207">
        <v>190</v>
      </c>
      <c r="BQ199" s="208" t="s">
        <v>449</v>
      </c>
      <c r="BR199" s="216">
        <f>SUMIFS(Tab_Dados!$S$263:$S$508,Tab_Dados!$C$263:$C$508,BQ199)</f>
        <v>0</v>
      </c>
      <c r="BS199" s="216">
        <f>SUMIFS(Tab_Dados!$AI$263:$AI$508,Tab_Dados!$C$263:$C$508,BQ199)</f>
        <v>0</v>
      </c>
      <c r="BT199" s="209">
        <f>SUMIFS(Tab_Dados!$AY$263:$AY$508,Tab_Dados!$C$263:$C$508,BQ199)</f>
        <v>0</v>
      </c>
      <c r="BV199" s="207">
        <v>190</v>
      </c>
      <c r="BW199" s="208" t="s">
        <v>454</v>
      </c>
      <c r="BX199" s="216">
        <f>SUMIFS(Tab_Dados!$T$263:$T$508,Tab_Dados!$C$263:$C$508,BW199)</f>
        <v>0</v>
      </c>
      <c r="BY199" s="216">
        <f>SUMIFS(Tab_Dados!$AJ$263:$AJ$508,Tab_Dados!$C$263:$C$508,BW199)</f>
        <v>0</v>
      </c>
      <c r="BZ199" s="209">
        <f>SUMIFS(Tab_Dados!$AZ$263:$AZ$508,Tab_Dados!$C$263:$C$508,BW199)</f>
        <v>0</v>
      </c>
      <c r="CB199" s="207">
        <v>190</v>
      </c>
      <c r="CC199" s="208" t="s">
        <v>457</v>
      </c>
      <c r="CD199" s="208"/>
      <c r="CE199" s="208"/>
      <c r="CF199" s="209"/>
    </row>
    <row r="200" spans="1:84" x14ac:dyDescent="0.2">
      <c r="A200" s="214"/>
      <c r="B200" s="207">
        <v>191</v>
      </c>
      <c r="C200" s="208" t="s">
        <v>458</v>
      </c>
      <c r="D200" s="216">
        <f>SUMIFS(Tab_Dados!$E$263:$E$508,Tab_Dados!$C$263:$C$508,C200)</f>
        <v>0</v>
      </c>
      <c r="E200" s="216">
        <f>SUMIFS(Tab_Dados!$U$263:$U$508,Tab_Dados!$C$263:$C$508,C200)</f>
        <v>0</v>
      </c>
      <c r="F200" s="209">
        <f>SUMIFS(Tab_Dados!$AK$263:$AK$508,Tab_Dados!$C$263:$C$508,C200)</f>
        <v>0</v>
      </c>
      <c r="G200" s="203"/>
      <c r="H200" s="207">
        <v>191</v>
      </c>
      <c r="I200" s="208" t="s">
        <v>422</v>
      </c>
      <c r="J200" s="216">
        <f>SUMIFS(Tab_Dados!$F$263:$F$508,Tab_Dados!$C$263:$C$508,I200)</f>
        <v>0</v>
      </c>
      <c r="K200" s="216">
        <f>SUMIFS(Tab_Dados!$V$263:$V$508,Tab_Dados!$C$263:$C$508,I200)</f>
        <v>0</v>
      </c>
      <c r="L200" s="209">
        <f>SUMIFS(Tab_Dados!$AL$263:$AL$508,Tab_Dados!$C$263:$C$508,I200)</f>
        <v>0</v>
      </c>
      <c r="N200" s="207">
        <v>191</v>
      </c>
      <c r="O200" s="208" t="s">
        <v>43</v>
      </c>
      <c r="P200" s="216">
        <f>SUMIFS(Tab_Dados!$H$263:$H$508,Tab_Dados!$C$263:$C$508,O200)</f>
        <v>0</v>
      </c>
      <c r="Q200" s="216">
        <f>SUMIFS(Tab_Dados!$X$263:$X$508,Tab_Dados!$C$263:$C$508,O200)</f>
        <v>0</v>
      </c>
      <c r="R200" s="209">
        <f>SUMIFS(Tab_Dados!$AN$263:$AN$508,Tab_Dados!$C$263:$C$508,O200)</f>
        <v>0</v>
      </c>
      <c r="T200" s="207">
        <v>191</v>
      </c>
      <c r="U200" s="208" t="s">
        <v>450</v>
      </c>
      <c r="V200" s="216">
        <f>SUMIFS(Tab_Dados!$I$263:$I$508,Tab_Dados!$C$263:$C$508,U200)</f>
        <v>0</v>
      </c>
      <c r="W200" s="216">
        <f>SUMIFS(Tab_Dados!$Y$263:$Y$508,Tab_Dados!$C$263:$C$508,U200)</f>
        <v>0</v>
      </c>
      <c r="X200" s="209">
        <f>SUMIFS(Tab_Dados!$AO$263:$AO$508,Tab_Dados!$C$263:$C$508,U200)</f>
        <v>0</v>
      </c>
      <c r="Z200" s="207">
        <v>191</v>
      </c>
      <c r="AA200" s="208" t="s">
        <v>457</v>
      </c>
      <c r="AB200" s="216">
        <f>SUMIFS(Tab_Dados!$K$263:$K$508,Tab_Dados!$C$263:$C$508,AA200)</f>
        <v>0</v>
      </c>
      <c r="AC200" s="216">
        <f>SUMIFS(Tab_Dados!$AA$263:$AA$508,Tab_Dados!$C$263:$C$508,AA200)</f>
        <v>0</v>
      </c>
      <c r="AD200" s="209">
        <f>SUMIFS(Tab_Dados!$AQ$263:$AQ$508,Tab_Dados!$C$263:$C$508,AA200)</f>
        <v>0</v>
      </c>
      <c r="AF200" s="207">
        <v>191</v>
      </c>
      <c r="AG200" s="208" t="s">
        <v>440</v>
      </c>
      <c r="AH200" s="216">
        <f>SUMIFS(Tab_Dados!$L$263:$L$508,Tab_Dados!$C$263:$C$508,AG200)</f>
        <v>0</v>
      </c>
      <c r="AI200" s="216">
        <f>SUMIFS(Tab_Dados!$AB$263:$AB$508,Tab_Dados!$C$263:$C$508,AG200)</f>
        <v>0</v>
      </c>
      <c r="AJ200" s="209">
        <f>SUMIFS(Tab_Dados!$AR$263:$AR$508,Tab_Dados!$C$263:$C$508,AG200)</f>
        <v>0</v>
      </c>
      <c r="AL200" s="207">
        <v>191</v>
      </c>
      <c r="AM200" s="208" t="s">
        <v>452</v>
      </c>
      <c r="AN200" s="216">
        <f>SUMIFS(Tab_Dados!$M$263:$M$508,Tab_Dados!$C$263:$C$508,AM200)</f>
        <v>0</v>
      </c>
      <c r="AO200" s="216">
        <f>SUMIFS(Tab_Dados!$AC$263:$AC$508,Tab_Dados!$C$263:$C$508,AM200)</f>
        <v>0</v>
      </c>
      <c r="AP200" s="209">
        <f>SUMIFS(Tab_Dados!$AS$263:$AS$508,Tab_Dados!$C$263:$C$508,AM200)</f>
        <v>0</v>
      </c>
      <c r="AR200" s="207">
        <v>191</v>
      </c>
      <c r="AS200" s="208" t="s">
        <v>458</v>
      </c>
      <c r="AT200" s="216">
        <f>SUMIFS(Tab_Dados!$N$263:$N$508,Tab_Dados!$C$263:$C$508,AS200)</f>
        <v>0</v>
      </c>
      <c r="AU200" s="216">
        <f>SUMIFS(Tab_Dados!$AD$263:$AD$508,Tab_Dados!$C$263:$C$508,AS200)</f>
        <v>0</v>
      </c>
      <c r="AV200" s="209">
        <f>SUMIFS(Tab_Dados!$AT$263:$AT$508,Tab_Dados!$C$263:$C$508,AS200)</f>
        <v>0</v>
      </c>
      <c r="AX200" s="207">
        <v>191</v>
      </c>
      <c r="AY200" s="208" t="s">
        <v>457</v>
      </c>
      <c r="AZ200" s="216">
        <f>SUMIFS(Tab_Dados!$O$263:$O$508,Tab_Dados!$C$263:$C$508,AY200)</f>
        <v>0</v>
      </c>
      <c r="BA200" s="216">
        <f>SUMIFS(Tab_Dados!$AE$263:$AE$508,Tab_Dados!$C$263:$C$508,AY200)</f>
        <v>0</v>
      </c>
      <c r="BB200" s="209">
        <f>SUMIFS(Tab_Dados!$AU$263:$AU$508,Tab_Dados!$C$263:$C$508,AY200)</f>
        <v>0</v>
      </c>
      <c r="BD200" s="207">
        <v>191</v>
      </c>
      <c r="BE200" s="208" t="s">
        <v>455</v>
      </c>
      <c r="BF200" s="216">
        <f>SUMIFS(Tab_Dados!$P$263:$P$508,Tab_Dados!$C$263:$C$508,BE200)</f>
        <v>0</v>
      </c>
      <c r="BG200" s="216">
        <f>SUMIFS(Tab_Dados!$AF$263:$AF$508,Tab_Dados!$C$263:$C$508,BE200)</f>
        <v>0</v>
      </c>
      <c r="BH200" s="209">
        <f>SUMIFS(Tab_Dados!$AV$263:$AV$508,Tab_Dados!$C$263:$C$508,BE200)</f>
        <v>0</v>
      </c>
      <c r="BJ200" s="207">
        <v>191</v>
      </c>
      <c r="BK200" s="208" t="s">
        <v>456</v>
      </c>
      <c r="BL200" s="216">
        <f>SUMIFS(Tab_Dados!$R$263:$R$508,Tab_Dados!$C$263:$C$508,BK200)</f>
        <v>0</v>
      </c>
      <c r="BM200" s="216">
        <f>SUMIFS(Tab_Dados!$AH$263:$AH$508,Tab_Dados!$C$263:$C$508,BK200)</f>
        <v>0</v>
      </c>
      <c r="BN200" s="209">
        <f>SUMIFS(Tab_Dados!$AX$263:$AX$508,Tab_Dados!$C$263:$C$508,BK200)</f>
        <v>0</v>
      </c>
      <c r="BP200" s="207">
        <v>191</v>
      </c>
      <c r="BQ200" s="208" t="s">
        <v>450</v>
      </c>
      <c r="BR200" s="216">
        <f>SUMIFS(Tab_Dados!$S$263:$S$508,Tab_Dados!$C$263:$C$508,BQ200)</f>
        <v>0</v>
      </c>
      <c r="BS200" s="216">
        <f>SUMIFS(Tab_Dados!$AI$263:$AI$508,Tab_Dados!$C$263:$C$508,BQ200)</f>
        <v>0</v>
      </c>
      <c r="BT200" s="209">
        <f>SUMIFS(Tab_Dados!$AY$263:$AY$508,Tab_Dados!$C$263:$C$508,BQ200)</f>
        <v>0</v>
      </c>
      <c r="BV200" s="207">
        <v>191</v>
      </c>
      <c r="BW200" s="208" t="s">
        <v>455</v>
      </c>
      <c r="BX200" s="216">
        <f>SUMIFS(Tab_Dados!$T$263:$T$508,Tab_Dados!$C$263:$C$508,BW200)</f>
        <v>0</v>
      </c>
      <c r="BY200" s="216">
        <f>SUMIFS(Tab_Dados!$AJ$263:$AJ$508,Tab_Dados!$C$263:$C$508,BW200)</f>
        <v>0</v>
      </c>
      <c r="BZ200" s="209">
        <f>SUMIFS(Tab_Dados!$AZ$263:$AZ$508,Tab_Dados!$C$263:$C$508,BW200)</f>
        <v>0</v>
      </c>
      <c r="CB200" s="207">
        <v>191</v>
      </c>
      <c r="CC200" s="208" t="s">
        <v>458</v>
      </c>
      <c r="CD200" s="208"/>
      <c r="CE200" s="208"/>
      <c r="CF200" s="209"/>
    </row>
    <row r="201" spans="1:84" x14ac:dyDescent="0.2">
      <c r="A201" s="214"/>
      <c r="B201" s="207">
        <v>192</v>
      </c>
      <c r="C201" s="208" t="s">
        <v>459</v>
      </c>
      <c r="D201" s="216">
        <f>SUMIFS(Tab_Dados!$E$263:$E$508,Tab_Dados!$C$263:$C$508,C201)</f>
        <v>0</v>
      </c>
      <c r="E201" s="216">
        <f>SUMIFS(Tab_Dados!$U$263:$U$508,Tab_Dados!$C$263:$C$508,C201)</f>
        <v>0</v>
      </c>
      <c r="F201" s="209">
        <f>SUMIFS(Tab_Dados!$AK$263:$AK$508,Tab_Dados!$C$263:$C$508,C201)</f>
        <v>0</v>
      </c>
      <c r="G201" s="203"/>
      <c r="H201" s="207">
        <v>192</v>
      </c>
      <c r="I201" s="208" t="s">
        <v>423</v>
      </c>
      <c r="J201" s="216">
        <f>SUMIFS(Tab_Dados!$F$263:$F$508,Tab_Dados!$C$263:$C$508,I201)</f>
        <v>0</v>
      </c>
      <c r="K201" s="216">
        <f>SUMIFS(Tab_Dados!$V$263:$V$508,Tab_Dados!$C$263:$C$508,I201)</f>
        <v>0</v>
      </c>
      <c r="L201" s="209">
        <f>SUMIFS(Tab_Dados!$AL$263:$AL$508,Tab_Dados!$C$263:$C$508,I201)</f>
        <v>0</v>
      </c>
      <c r="N201" s="207">
        <v>192</v>
      </c>
      <c r="O201" s="208" t="s">
        <v>451</v>
      </c>
      <c r="P201" s="216">
        <f>SUMIFS(Tab_Dados!$H$263:$H$508,Tab_Dados!$C$263:$C$508,O201)</f>
        <v>0</v>
      </c>
      <c r="Q201" s="216">
        <f>SUMIFS(Tab_Dados!$X$263:$X$508,Tab_Dados!$C$263:$C$508,O201)</f>
        <v>0</v>
      </c>
      <c r="R201" s="209">
        <f>SUMIFS(Tab_Dados!$AN$263:$AN$508,Tab_Dados!$C$263:$C$508,O201)</f>
        <v>0</v>
      </c>
      <c r="T201" s="207">
        <v>192</v>
      </c>
      <c r="U201" s="208" t="s">
        <v>43</v>
      </c>
      <c r="V201" s="216">
        <f>SUMIFS(Tab_Dados!$I$263:$I$508,Tab_Dados!$C$263:$C$508,U201)</f>
        <v>0</v>
      </c>
      <c r="W201" s="216">
        <f>SUMIFS(Tab_Dados!$Y$263:$Y$508,Tab_Dados!$C$263:$C$508,U201)</f>
        <v>0</v>
      </c>
      <c r="X201" s="209">
        <f>SUMIFS(Tab_Dados!$AO$263:$AO$508,Tab_Dados!$C$263:$C$508,U201)</f>
        <v>0</v>
      </c>
      <c r="Z201" s="207">
        <v>192</v>
      </c>
      <c r="AA201" s="208" t="s">
        <v>458</v>
      </c>
      <c r="AB201" s="216">
        <f>SUMIFS(Tab_Dados!$K$263:$K$508,Tab_Dados!$C$263:$C$508,AA201)</f>
        <v>0</v>
      </c>
      <c r="AC201" s="216">
        <f>SUMIFS(Tab_Dados!$AA$263:$AA$508,Tab_Dados!$C$263:$C$508,AA201)</f>
        <v>0</v>
      </c>
      <c r="AD201" s="209">
        <f>SUMIFS(Tab_Dados!$AQ$263:$AQ$508,Tab_Dados!$C$263:$C$508,AA201)</f>
        <v>0</v>
      </c>
      <c r="AF201" s="207">
        <v>192</v>
      </c>
      <c r="AG201" s="208" t="s">
        <v>54</v>
      </c>
      <c r="AH201" s="216">
        <f>SUMIFS(Tab_Dados!$L$263:$L$508,Tab_Dados!$C$263:$C$508,AG201)</f>
        <v>0</v>
      </c>
      <c r="AI201" s="216">
        <f>SUMIFS(Tab_Dados!$AB$263:$AB$508,Tab_Dados!$C$263:$C$508,AG201)</f>
        <v>0</v>
      </c>
      <c r="AJ201" s="209">
        <f>SUMIFS(Tab_Dados!$AR$263:$AR$508,Tab_Dados!$C$263:$C$508,AG201)</f>
        <v>0</v>
      </c>
      <c r="AL201" s="207">
        <v>192</v>
      </c>
      <c r="AM201" s="208" t="s">
        <v>453</v>
      </c>
      <c r="AN201" s="216">
        <f>SUMIFS(Tab_Dados!$M$263:$M$508,Tab_Dados!$C$263:$C$508,AM201)</f>
        <v>0</v>
      </c>
      <c r="AO201" s="216">
        <f>SUMIFS(Tab_Dados!$AC$263:$AC$508,Tab_Dados!$C$263:$C$508,AM201)</f>
        <v>0</v>
      </c>
      <c r="AP201" s="209">
        <f>SUMIFS(Tab_Dados!$AS$263:$AS$508,Tab_Dados!$C$263:$C$508,AM201)</f>
        <v>0</v>
      </c>
      <c r="AR201" s="207">
        <v>192</v>
      </c>
      <c r="AS201" s="208" t="s">
        <v>459</v>
      </c>
      <c r="AT201" s="216">
        <f>SUMIFS(Tab_Dados!$N$263:$N$508,Tab_Dados!$C$263:$C$508,AS201)</f>
        <v>0</v>
      </c>
      <c r="AU201" s="216">
        <f>SUMIFS(Tab_Dados!$AD$263:$AD$508,Tab_Dados!$C$263:$C$508,AS201)</f>
        <v>0</v>
      </c>
      <c r="AV201" s="209">
        <f>SUMIFS(Tab_Dados!$AT$263:$AT$508,Tab_Dados!$C$263:$C$508,AS201)</f>
        <v>0</v>
      </c>
      <c r="AX201" s="207">
        <v>192</v>
      </c>
      <c r="AY201" s="208" t="s">
        <v>458</v>
      </c>
      <c r="AZ201" s="216">
        <f>SUMIFS(Tab_Dados!$O$263:$O$508,Tab_Dados!$C$263:$C$508,AY201)</f>
        <v>0</v>
      </c>
      <c r="BA201" s="216">
        <f>SUMIFS(Tab_Dados!$AE$263:$AE$508,Tab_Dados!$C$263:$C$508,AY201)</f>
        <v>0</v>
      </c>
      <c r="BB201" s="209">
        <f>SUMIFS(Tab_Dados!$AU$263:$AU$508,Tab_Dados!$C$263:$C$508,AY201)</f>
        <v>0</v>
      </c>
      <c r="BD201" s="207">
        <v>192</v>
      </c>
      <c r="BE201" s="208" t="s">
        <v>456</v>
      </c>
      <c r="BF201" s="216">
        <f>SUMIFS(Tab_Dados!$P$263:$P$508,Tab_Dados!$C$263:$C$508,BE201)</f>
        <v>0</v>
      </c>
      <c r="BG201" s="216">
        <f>SUMIFS(Tab_Dados!$AF$263:$AF$508,Tab_Dados!$C$263:$C$508,BE201)</f>
        <v>0</v>
      </c>
      <c r="BH201" s="209">
        <f>SUMIFS(Tab_Dados!$AV$263:$AV$508,Tab_Dados!$C$263:$C$508,BE201)</f>
        <v>0</v>
      </c>
      <c r="BJ201" s="207">
        <v>192</v>
      </c>
      <c r="BK201" s="208" t="s">
        <v>457</v>
      </c>
      <c r="BL201" s="216">
        <f>SUMIFS(Tab_Dados!$R$263:$R$508,Tab_Dados!$C$263:$C$508,BK201)</f>
        <v>0</v>
      </c>
      <c r="BM201" s="216">
        <f>SUMIFS(Tab_Dados!$AH$263:$AH$508,Tab_Dados!$C$263:$C$508,BK201)</f>
        <v>0</v>
      </c>
      <c r="BN201" s="209">
        <f>SUMIFS(Tab_Dados!$AX$263:$AX$508,Tab_Dados!$C$263:$C$508,BK201)</f>
        <v>0</v>
      </c>
      <c r="BP201" s="207">
        <v>192</v>
      </c>
      <c r="BQ201" s="208" t="s">
        <v>43</v>
      </c>
      <c r="BR201" s="216">
        <f>SUMIFS(Tab_Dados!$S$263:$S$508,Tab_Dados!$C$263:$C$508,BQ201)</f>
        <v>0</v>
      </c>
      <c r="BS201" s="216">
        <f>SUMIFS(Tab_Dados!$AI$263:$AI$508,Tab_Dados!$C$263:$C$508,BQ201)</f>
        <v>0</v>
      </c>
      <c r="BT201" s="209">
        <f>SUMIFS(Tab_Dados!$AY$263:$AY$508,Tab_Dados!$C$263:$C$508,BQ201)</f>
        <v>0</v>
      </c>
      <c r="BV201" s="207">
        <v>192</v>
      </c>
      <c r="BW201" s="208" t="s">
        <v>456</v>
      </c>
      <c r="BX201" s="216">
        <f>SUMIFS(Tab_Dados!$T$263:$T$508,Tab_Dados!$C$263:$C$508,BW201)</f>
        <v>0</v>
      </c>
      <c r="BY201" s="216">
        <f>SUMIFS(Tab_Dados!$AJ$263:$AJ$508,Tab_Dados!$C$263:$C$508,BW201)</f>
        <v>0</v>
      </c>
      <c r="BZ201" s="209">
        <f>SUMIFS(Tab_Dados!$AZ$263:$AZ$508,Tab_Dados!$C$263:$C$508,BW201)</f>
        <v>0</v>
      </c>
      <c r="CB201" s="207">
        <v>192</v>
      </c>
      <c r="CC201" s="208" t="s">
        <v>459</v>
      </c>
      <c r="CD201" s="208"/>
      <c r="CE201" s="208"/>
      <c r="CF201" s="209"/>
    </row>
    <row r="202" spans="1:84" x14ac:dyDescent="0.2">
      <c r="A202" s="214"/>
      <c r="B202" s="207">
        <v>193</v>
      </c>
      <c r="C202" s="208" t="s">
        <v>460</v>
      </c>
      <c r="D202" s="216">
        <f>SUMIFS(Tab_Dados!$E$263:$E$508,Tab_Dados!$C$263:$C$508,C202)</f>
        <v>0</v>
      </c>
      <c r="E202" s="216">
        <f>SUMIFS(Tab_Dados!$U$263:$U$508,Tab_Dados!$C$263:$C$508,C202)</f>
        <v>0</v>
      </c>
      <c r="F202" s="209">
        <f>SUMIFS(Tab_Dados!$AK$263:$AK$508,Tab_Dados!$C$263:$C$508,C202)</f>
        <v>0</v>
      </c>
      <c r="G202" s="203"/>
      <c r="H202" s="207">
        <v>193</v>
      </c>
      <c r="I202" s="208" t="s">
        <v>424</v>
      </c>
      <c r="J202" s="216">
        <f>SUMIFS(Tab_Dados!$F$263:$F$508,Tab_Dados!$C$263:$C$508,I202)</f>
        <v>0</v>
      </c>
      <c r="K202" s="216">
        <f>SUMIFS(Tab_Dados!$V$263:$V$508,Tab_Dados!$C$263:$C$508,I202)</f>
        <v>0</v>
      </c>
      <c r="L202" s="209">
        <f>SUMIFS(Tab_Dados!$AL$263:$AL$508,Tab_Dados!$C$263:$C$508,I202)</f>
        <v>0</v>
      </c>
      <c r="N202" s="207">
        <v>193</v>
      </c>
      <c r="O202" s="208" t="s">
        <v>452</v>
      </c>
      <c r="P202" s="216">
        <f>SUMIFS(Tab_Dados!$H$263:$H$508,Tab_Dados!$C$263:$C$508,O202)</f>
        <v>0</v>
      </c>
      <c r="Q202" s="216">
        <f>SUMIFS(Tab_Dados!$X$263:$X$508,Tab_Dados!$C$263:$C$508,O202)</f>
        <v>0</v>
      </c>
      <c r="R202" s="209">
        <f>SUMIFS(Tab_Dados!$AN$263:$AN$508,Tab_Dados!$C$263:$C$508,O202)</f>
        <v>0</v>
      </c>
      <c r="T202" s="207">
        <v>193</v>
      </c>
      <c r="U202" s="208" t="s">
        <v>451</v>
      </c>
      <c r="V202" s="216">
        <f>SUMIFS(Tab_Dados!$I$263:$I$508,Tab_Dados!$C$263:$C$508,U202)</f>
        <v>0</v>
      </c>
      <c r="W202" s="216">
        <f>SUMIFS(Tab_Dados!$Y$263:$Y$508,Tab_Dados!$C$263:$C$508,U202)</f>
        <v>0</v>
      </c>
      <c r="X202" s="209">
        <f>SUMIFS(Tab_Dados!$AO$263:$AO$508,Tab_Dados!$C$263:$C$508,U202)</f>
        <v>0</v>
      </c>
      <c r="Z202" s="207">
        <v>193</v>
      </c>
      <c r="AA202" s="208" t="s">
        <v>459</v>
      </c>
      <c r="AB202" s="216">
        <f>SUMIFS(Tab_Dados!$K$263:$K$508,Tab_Dados!$C$263:$C$508,AA202)</f>
        <v>0</v>
      </c>
      <c r="AC202" s="216">
        <f>SUMIFS(Tab_Dados!$AA$263:$AA$508,Tab_Dados!$C$263:$C$508,AA202)</f>
        <v>0</v>
      </c>
      <c r="AD202" s="209">
        <f>SUMIFS(Tab_Dados!$AQ$263:$AQ$508,Tab_Dados!$C$263:$C$508,AA202)</f>
        <v>0</v>
      </c>
      <c r="AF202" s="207">
        <v>193</v>
      </c>
      <c r="AG202" s="208" t="s">
        <v>441</v>
      </c>
      <c r="AH202" s="216">
        <f>SUMIFS(Tab_Dados!$L$263:$L$508,Tab_Dados!$C$263:$C$508,AG202)</f>
        <v>0</v>
      </c>
      <c r="AI202" s="216">
        <f>SUMIFS(Tab_Dados!$AB$263:$AB$508,Tab_Dados!$C$263:$C$508,AG202)</f>
        <v>0</v>
      </c>
      <c r="AJ202" s="209">
        <f>SUMIFS(Tab_Dados!$AR$263:$AR$508,Tab_Dados!$C$263:$C$508,AG202)</f>
        <v>0</v>
      </c>
      <c r="AL202" s="207">
        <v>193</v>
      </c>
      <c r="AM202" s="208" t="s">
        <v>455</v>
      </c>
      <c r="AN202" s="216">
        <f>SUMIFS(Tab_Dados!$M$263:$M$508,Tab_Dados!$C$263:$C$508,AM202)</f>
        <v>0</v>
      </c>
      <c r="AO202" s="216">
        <f>SUMIFS(Tab_Dados!$AC$263:$AC$508,Tab_Dados!$C$263:$C$508,AM202)</f>
        <v>0</v>
      </c>
      <c r="AP202" s="209">
        <f>SUMIFS(Tab_Dados!$AS$263:$AS$508,Tab_Dados!$C$263:$C$508,AM202)</f>
        <v>0</v>
      </c>
      <c r="AR202" s="207">
        <v>193</v>
      </c>
      <c r="AS202" s="208" t="s">
        <v>460</v>
      </c>
      <c r="AT202" s="216">
        <f>SUMIFS(Tab_Dados!$N$263:$N$508,Tab_Dados!$C$263:$C$508,AS202)</f>
        <v>0</v>
      </c>
      <c r="AU202" s="216">
        <f>SUMIFS(Tab_Dados!$AD$263:$AD$508,Tab_Dados!$C$263:$C$508,AS202)</f>
        <v>0</v>
      </c>
      <c r="AV202" s="209">
        <f>SUMIFS(Tab_Dados!$AT$263:$AT$508,Tab_Dados!$C$263:$C$508,AS202)</f>
        <v>0</v>
      </c>
      <c r="AX202" s="207">
        <v>193</v>
      </c>
      <c r="AY202" s="208" t="s">
        <v>459</v>
      </c>
      <c r="AZ202" s="216">
        <f>SUMIFS(Tab_Dados!$O$263:$O$508,Tab_Dados!$C$263:$C$508,AY202)</f>
        <v>0</v>
      </c>
      <c r="BA202" s="216">
        <f>SUMIFS(Tab_Dados!$AE$263:$AE$508,Tab_Dados!$C$263:$C$508,AY202)</f>
        <v>0</v>
      </c>
      <c r="BB202" s="209">
        <f>SUMIFS(Tab_Dados!$AU$263:$AU$508,Tab_Dados!$C$263:$C$508,AY202)</f>
        <v>0</v>
      </c>
      <c r="BD202" s="207">
        <v>193</v>
      </c>
      <c r="BE202" s="208" t="s">
        <v>457</v>
      </c>
      <c r="BF202" s="216">
        <f>SUMIFS(Tab_Dados!$P$263:$P$508,Tab_Dados!$C$263:$C$508,BE202)</f>
        <v>0</v>
      </c>
      <c r="BG202" s="216">
        <f>SUMIFS(Tab_Dados!$AF$263:$AF$508,Tab_Dados!$C$263:$C$508,BE202)</f>
        <v>0</v>
      </c>
      <c r="BH202" s="209">
        <f>SUMIFS(Tab_Dados!$AV$263:$AV$508,Tab_Dados!$C$263:$C$508,BE202)</f>
        <v>0</v>
      </c>
      <c r="BJ202" s="207">
        <v>193</v>
      </c>
      <c r="BK202" s="208" t="s">
        <v>458</v>
      </c>
      <c r="BL202" s="216">
        <f>SUMIFS(Tab_Dados!$R$263:$R$508,Tab_Dados!$C$263:$C$508,BK202)</f>
        <v>0</v>
      </c>
      <c r="BM202" s="216">
        <f>SUMIFS(Tab_Dados!$AH$263:$AH$508,Tab_Dados!$C$263:$C$508,BK202)</f>
        <v>0</v>
      </c>
      <c r="BN202" s="209">
        <f>SUMIFS(Tab_Dados!$AX$263:$AX$508,Tab_Dados!$C$263:$C$508,BK202)</f>
        <v>0</v>
      </c>
      <c r="BP202" s="207">
        <v>193</v>
      </c>
      <c r="BQ202" s="208" t="s">
        <v>451</v>
      </c>
      <c r="BR202" s="216">
        <f>SUMIFS(Tab_Dados!$S$263:$S$508,Tab_Dados!$C$263:$C$508,BQ202)</f>
        <v>0</v>
      </c>
      <c r="BS202" s="216">
        <f>SUMIFS(Tab_Dados!$AI$263:$AI$508,Tab_Dados!$C$263:$C$508,BQ202)</f>
        <v>0</v>
      </c>
      <c r="BT202" s="209">
        <f>SUMIFS(Tab_Dados!$AY$263:$AY$508,Tab_Dados!$C$263:$C$508,BQ202)</f>
        <v>0</v>
      </c>
      <c r="BV202" s="207">
        <v>193</v>
      </c>
      <c r="BW202" s="208" t="s">
        <v>457</v>
      </c>
      <c r="BX202" s="216">
        <f>SUMIFS(Tab_Dados!$T$263:$T$508,Tab_Dados!$C$263:$C$508,BW202)</f>
        <v>0</v>
      </c>
      <c r="BY202" s="216">
        <f>SUMIFS(Tab_Dados!$AJ$263:$AJ$508,Tab_Dados!$C$263:$C$508,BW202)</f>
        <v>0</v>
      </c>
      <c r="BZ202" s="209">
        <f>SUMIFS(Tab_Dados!$AZ$263:$AZ$508,Tab_Dados!$C$263:$C$508,BW202)</f>
        <v>0</v>
      </c>
      <c r="CB202" s="207">
        <v>193</v>
      </c>
      <c r="CC202" s="208" t="s">
        <v>460</v>
      </c>
      <c r="CD202" s="208"/>
      <c r="CE202" s="208"/>
      <c r="CF202" s="209"/>
    </row>
    <row r="203" spans="1:84" x14ac:dyDescent="0.2">
      <c r="A203" s="214"/>
      <c r="B203" s="207">
        <v>194</v>
      </c>
      <c r="C203" s="208" t="s">
        <v>44</v>
      </c>
      <c r="D203" s="216">
        <f>SUMIFS(Tab_Dados!$E$263:$E$508,Tab_Dados!$C$263:$C$508,C203)</f>
        <v>0</v>
      </c>
      <c r="E203" s="216">
        <f>SUMIFS(Tab_Dados!$U$263:$U$508,Tab_Dados!$C$263:$C$508,C203)</f>
        <v>0</v>
      </c>
      <c r="F203" s="209">
        <f>SUMIFS(Tab_Dados!$AK$263:$AK$508,Tab_Dados!$C$263:$C$508,C203)</f>
        <v>0</v>
      </c>
      <c r="G203" s="203"/>
      <c r="H203" s="207">
        <v>194</v>
      </c>
      <c r="I203" s="208" t="s">
        <v>428</v>
      </c>
      <c r="J203" s="216">
        <f>SUMIFS(Tab_Dados!$F$263:$F$508,Tab_Dados!$C$263:$C$508,I203)</f>
        <v>0</v>
      </c>
      <c r="K203" s="216">
        <f>SUMIFS(Tab_Dados!$V$263:$V$508,Tab_Dados!$C$263:$C$508,I203)</f>
        <v>0</v>
      </c>
      <c r="L203" s="209">
        <f>SUMIFS(Tab_Dados!$AL$263:$AL$508,Tab_Dados!$C$263:$C$508,I203)</f>
        <v>0</v>
      </c>
      <c r="N203" s="207">
        <v>194</v>
      </c>
      <c r="O203" s="208" t="s">
        <v>455</v>
      </c>
      <c r="P203" s="216">
        <f>SUMIFS(Tab_Dados!$H$263:$H$508,Tab_Dados!$C$263:$C$508,O203)</f>
        <v>0</v>
      </c>
      <c r="Q203" s="216">
        <f>SUMIFS(Tab_Dados!$X$263:$X$508,Tab_Dados!$C$263:$C$508,O203)</f>
        <v>0</v>
      </c>
      <c r="R203" s="209">
        <f>SUMIFS(Tab_Dados!$AN$263:$AN$508,Tab_Dados!$C$263:$C$508,O203)</f>
        <v>0</v>
      </c>
      <c r="T203" s="207">
        <v>194</v>
      </c>
      <c r="U203" s="208" t="s">
        <v>452</v>
      </c>
      <c r="V203" s="216">
        <f>SUMIFS(Tab_Dados!$I$263:$I$508,Tab_Dados!$C$263:$C$508,U203)</f>
        <v>0</v>
      </c>
      <c r="W203" s="216">
        <f>SUMIFS(Tab_Dados!$Y$263:$Y$508,Tab_Dados!$C$263:$C$508,U203)</f>
        <v>0</v>
      </c>
      <c r="X203" s="209">
        <f>SUMIFS(Tab_Dados!$AO$263:$AO$508,Tab_Dados!$C$263:$C$508,U203)</f>
        <v>0</v>
      </c>
      <c r="Z203" s="207">
        <v>194</v>
      </c>
      <c r="AA203" s="208" t="s">
        <v>460</v>
      </c>
      <c r="AB203" s="216">
        <f>SUMIFS(Tab_Dados!$K$263:$K$508,Tab_Dados!$C$263:$C$508,AA203)</f>
        <v>0</v>
      </c>
      <c r="AC203" s="216">
        <f>SUMIFS(Tab_Dados!$AA$263:$AA$508,Tab_Dados!$C$263:$C$508,AA203)</f>
        <v>0</v>
      </c>
      <c r="AD203" s="209">
        <f>SUMIFS(Tab_Dados!$AQ$263:$AQ$508,Tab_Dados!$C$263:$C$508,AA203)</f>
        <v>0</v>
      </c>
      <c r="AF203" s="207">
        <v>194</v>
      </c>
      <c r="AG203" s="208" t="s">
        <v>444</v>
      </c>
      <c r="AH203" s="216">
        <f>SUMIFS(Tab_Dados!$L$263:$L$508,Tab_Dados!$C$263:$C$508,AG203)</f>
        <v>0</v>
      </c>
      <c r="AI203" s="216">
        <f>SUMIFS(Tab_Dados!$AB$263:$AB$508,Tab_Dados!$C$263:$C$508,AG203)</f>
        <v>0</v>
      </c>
      <c r="AJ203" s="209">
        <f>SUMIFS(Tab_Dados!$AR$263:$AR$508,Tab_Dados!$C$263:$C$508,AG203)</f>
        <v>0</v>
      </c>
      <c r="AL203" s="207">
        <v>194</v>
      </c>
      <c r="AM203" s="208" t="s">
        <v>456</v>
      </c>
      <c r="AN203" s="216">
        <f>SUMIFS(Tab_Dados!$M$263:$M$508,Tab_Dados!$C$263:$C$508,AM203)</f>
        <v>0</v>
      </c>
      <c r="AO203" s="216">
        <f>SUMIFS(Tab_Dados!$AC$263:$AC$508,Tab_Dados!$C$263:$C$508,AM203)</f>
        <v>0</v>
      </c>
      <c r="AP203" s="209">
        <f>SUMIFS(Tab_Dados!$AS$263:$AS$508,Tab_Dados!$C$263:$C$508,AM203)</f>
        <v>0</v>
      </c>
      <c r="AR203" s="207">
        <v>194</v>
      </c>
      <c r="AS203" s="208" t="s">
        <v>44</v>
      </c>
      <c r="AT203" s="216">
        <f>SUMIFS(Tab_Dados!$N$263:$N$508,Tab_Dados!$C$263:$C$508,AS203)</f>
        <v>0</v>
      </c>
      <c r="AU203" s="216">
        <f>SUMIFS(Tab_Dados!$AD$263:$AD$508,Tab_Dados!$C$263:$C$508,AS203)</f>
        <v>0</v>
      </c>
      <c r="AV203" s="209">
        <f>SUMIFS(Tab_Dados!$AT$263:$AT$508,Tab_Dados!$C$263:$C$508,AS203)</f>
        <v>0</v>
      </c>
      <c r="AX203" s="207">
        <v>194</v>
      </c>
      <c r="AY203" s="208" t="s">
        <v>460</v>
      </c>
      <c r="AZ203" s="216">
        <f>SUMIFS(Tab_Dados!$O$263:$O$508,Tab_Dados!$C$263:$C$508,AY203)</f>
        <v>0</v>
      </c>
      <c r="BA203" s="216">
        <f>SUMIFS(Tab_Dados!$AE$263:$AE$508,Tab_Dados!$C$263:$C$508,AY203)</f>
        <v>0</v>
      </c>
      <c r="BB203" s="209">
        <f>SUMIFS(Tab_Dados!$AU$263:$AU$508,Tab_Dados!$C$263:$C$508,AY203)</f>
        <v>0</v>
      </c>
      <c r="BD203" s="207">
        <v>194</v>
      </c>
      <c r="BE203" s="208" t="s">
        <v>458</v>
      </c>
      <c r="BF203" s="216">
        <f>SUMIFS(Tab_Dados!$P$263:$P$508,Tab_Dados!$C$263:$C$508,BE203)</f>
        <v>0</v>
      </c>
      <c r="BG203" s="216">
        <f>SUMIFS(Tab_Dados!$AF$263:$AF$508,Tab_Dados!$C$263:$C$508,BE203)</f>
        <v>0</v>
      </c>
      <c r="BH203" s="209">
        <f>SUMIFS(Tab_Dados!$AV$263:$AV$508,Tab_Dados!$C$263:$C$508,BE203)</f>
        <v>0</v>
      </c>
      <c r="BJ203" s="207">
        <v>194</v>
      </c>
      <c r="BK203" s="208" t="s">
        <v>459</v>
      </c>
      <c r="BL203" s="216">
        <f>SUMIFS(Tab_Dados!$R$263:$R$508,Tab_Dados!$C$263:$C$508,BK203)</f>
        <v>0</v>
      </c>
      <c r="BM203" s="216">
        <f>SUMIFS(Tab_Dados!$AH$263:$AH$508,Tab_Dados!$C$263:$C$508,BK203)</f>
        <v>0</v>
      </c>
      <c r="BN203" s="209">
        <f>SUMIFS(Tab_Dados!$AX$263:$AX$508,Tab_Dados!$C$263:$C$508,BK203)</f>
        <v>0</v>
      </c>
      <c r="BP203" s="207">
        <v>194</v>
      </c>
      <c r="BQ203" s="208" t="s">
        <v>453</v>
      </c>
      <c r="BR203" s="216">
        <f>SUMIFS(Tab_Dados!$S$263:$S$508,Tab_Dados!$C$263:$C$508,BQ203)</f>
        <v>0</v>
      </c>
      <c r="BS203" s="216">
        <f>SUMIFS(Tab_Dados!$AI$263:$AI$508,Tab_Dados!$C$263:$C$508,BQ203)</f>
        <v>0</v>
      </c>
      <c r="BT203" s="209">
        <f>SUMIFS(Tab_Dados!$AY$263:$AY$508,Tab_Dados!$C$263:$C$508,BQ203)</f>
        <v>0</v>
      </c>
      <c r="BV203" s="207">
        <v>194</v>
      </c>
      <c r="BW203" s="208" t="s">
        <v>458</v>
      </c>
      <c r="BX203" s="216">
        <f>SUMIFS(Tab_Dados!$T$263:$T$508,Tab_Dados!$C$263:$C$508,BW203)</f>
        <v>0</v>
      </c>
      <c r="BY203" s="216">
        <f>SUMIFS(Tab_Dados!$AJ$263:$AJ$508,Tab_Dados!$C$263:$C$508,BW203)</f>
        <v>0</v>
      </c>
      <c r="BZ203" s="209">
        <f>SUMIFS(Tab_Dados!$AZ$263:$AZ$508,Tab_Dados!$C$263:$C$508,BW203)</f>
        <v>0</v>
      </c>
      <c r="CB203" s="207">
        <v>194</v>
      </c>
      <c r="CC203" s="208" t="s">
        <v>44</v>
      </c>
      <c r="CD203" s="208"/>
      <c r="CE203" s="208"/>
      <c r="CF203" s="209"/>
    </row>
    <row r="204" spans="1:84" x14ac:dyDescent="0.2">
      <c r="A204" s="214"/>
      <c r="B204" s="207">
        <v>195</v>
      </c>
      <c r="C204" s="208" t="s">
        <v>461</v>
      </c>
      <c r="D204" s="216">
        <f>SUMIFS(Tab_Dados!$E$263:$E$508,Tab_Dados!$C$263:$C$508,C204)</f>
        <v>0</v>
      </c>
      <c r="E204" s="216">
        <f>SUMIFS(Tab_Dados!$U$263:$U$508,Tab_Dados!$C$263:$C$508,C204)</f>
        <v>0</v>
      </c>
      <c r="F204" s="209">
        <f>SUMIFS(Tab_Dados!$AK$263:$AK$508,Tab_Dados!$C$263:$C$508,C204)</f>
        <v>0</v>
      </c>
      <c r="G204" s="203"/>
      <c r="H204" s="207">
        <v>195</v>
      </c>
      <c r="I204" s="208" t="s">
        <v>429</v>
      </c>
      <c r="J204" s="216">
        <f>SUMIFS(Tab_Dados!$F$263:$F$508,Tab_Dados!$C$263:$C$508,I204)</f>
        <v>0</v>
      </c>
      <c r="K204" s="216">
        <f>SUMIFS(Tab_Dados!$V$263:$V$508,Tab_Dados!$C$263:$C$508,I204)</f>
        <v>0</v>
      </c>
      <c r="L204" s="209">
        <f>SUMIFS(Tab_Dados!$AL$263:$AL$508,Tab_Dados!$C$263:$C$508,I204)</f>
        <v>0</v>
      </c>
      <c r="N204" s="207">
        <v>195</v>
      </c>
      <c r="O204" s="208" t="s">
        <v>456</v>
      </c>
      <c r="P204" s="216">
        <f>SUMIFS(Tab_Dados!$H$263:$H$508,Tab_Dados!$C$263:$C$508,O204)</f>
        <v>0</v>
      </c>
      <c r="Q204" s="216">
        <f>SUMIFS(Tab_Dados!$X$263:$X$508,Tab_Dados!$C$263:$C$508,O204)</f>
        <v>0</v>
      </c>
      <c r="R204" s="209">
        <f>SUMIFS(Tab_Dados!$AN$263:$AN$508,Tab_Dados!$C$263:$C$508,O204)</f>
        <v>0</v>
      </c>
      <c r="T204" s="207">
        <v>195</v>
      </c>
      <c r="U204" s="208" t="s">
        <v>453</v>
      </c>
      <c r="V204" s="216">
        <f>SUMIFS(Tab_Dados!$I$263:$I$508,Tab_Dados!$C$263:$C$508,U204)</f>
        <v>0</v>
      </c>
      <c r="W204" s="216">
        <f>SUMIFS(Tab_Dados!$Y$263:$Y$508,Tab_Dados!$C$263:$C$508,U204)</f>
        <v>0</v>
      </c>
      <c r="X204" s="209">
        <f>SUMIFS(Tab_Dados!$AO$263:$AO$508,Tab_Dados!$C$263:$C$508,U204)</f>
        <v>0</v>
      </c>
      <c r="Z204" s="207">
        <v>195</v>
      </c>
      <c r="AA204" s="208" t="s">
        <v>44</v>
      </c>
      <c r="AB204" s="216">
        <f>SUMIFS(Tab_Dados!$K$263:$K$508,Tab_Dados!$C$263:$C$508,AA204)</f>
        <v>0</v>
      </c>
      <c r="AC204" s="216">
        <f>SUMIFS(Tab_Dados!$AA$263:$AA$508,Tab_Dados!$C$263:$C$508,AA204)</f>
        <v>0</v>
      </c>
      <c r="AD204" s="209">
        <f>SUMIFS(Tab_Dados!$AQ$263:$AQ$508,Tab_Dados!$C$263:$C$508,AA204)</f>
        <v>0</v>
      </c>
      <c r="AF204" s="207">
        <v>195</v>
      </c>
      <c r="AG204" s="208" t="s">
        <v>446</v>
      </c>
      <c r="AH204" s="216">
        <f>SUMIFS(Tab_Dados!$L$263:$L$508,Tab_Dados!$C$263:$C$508,AG204)</f>
        <v>0</v>
      </c>
      <c r="AI204" s="216">
        <f>SUMIFS(Tab_Dados!$AB$263:$AB$508,Tab_Dados!$C$263:$C$508,AG204)</f>
        <v>0</v>
      </c>
      <c r="AJ204" s="209">
        <f>SUMIFS(Tab_Dados!$AR$263:$AR$508,Tab_Dados!$C$263:$C$508,AG204)</f>
        <v>0</v>
      </c>
      <c r="AL204" s="207">
        <v>195</v>
      </c>
      <c r="AM204" s="208" t="s">
        <v>457</v>
      </c>
      <c r="AN204" s="216">
        <f>SUMIFS(Tab_Dados!$M$263:$M$508,Tab_Dados!$C$263:$C$508,AM204)</f>
        <v>0</v>
      </c>
      <c r="AO204" s="216">
        <f>SUMIFS(Tab_Dados!$AC$263:$AC$508,Tab_Dados!$C$263:$C$508,AM204)</f>
        <v>0</v>
      </c>
      <c r="AP204" s="209">
        <f>SUMIFS(Tab_Dados!$AS$263:$AS$508,Tab_Dados!$C$263:$C$508,AM204)</f>
        <v>0</v>
      </c>
      <c r="AR204" s="207">
        <v>195</v>
      </c>
      <c r="AS204" s="208" t="s">
        <v>461</v>
      </c>
      <c r="AT204" s="216">
        <f>SUMIFS(Tab_Dados!$N$263:$N$508,Tab_Dados!$C$263:$C$508,AS204)</f>
        <v>0</v>
      </c>
      <c r="AU204" s="216">
        <f>SUMIFS(Tab_Dados!$AD$263:$AD$508,Tab_Dados!$C$263:$C$508,AS204)</f>
        <v>0</v>
      </c>
      <c r="AV204" s="209">
        <f>SUMIFS(Tab_Dados!$AT$263:$AT$508,Tab_Dados!$C$263:$C$508,AS204)</f>
        <v>0</v>
      </c>
      <c r="AX204" s="207">
        <v>195</v>
      </c>
      <c r="AY204" s="208" t="s">
        <v>44</v>
      </c>
      <c r="AZ204" s="216">
        <f>SUMIFS(Tab_Dados!$O$263:$O$508,Tab_Dados!$C$263:$C$508,AY204)</f>
        <v>0</v>
      </c>
      <c r="BA204" s="216">
        <f>SUMIFS(Tab_Dados!$AE$263:$AE$508,Tab_Dados!$C$263:$C$508,AY204)</f>
        <v>0</v>
      </c>
      <c r="BB204" s="209">
        <f>SUMIFS(Tab_Dados!$AU$263:$AU$508,Tab_Dados!$C$263:$C$508,AY204)</f>
        <v>0</v>
      </c>
      <c r="BD204" s="207">
        <v>195</v>
      </c>
      <c r="BE204" s="208" t="s">
        <v>459</v>
      </c>
      <c r="BF204" s="216">
        <f>SUMIFS(Tab_Dados!$P$263:$P$508,Tab_Dados!$C$263:$C$508,BE204)</f>
        <v>0</v>
      </c>
      <c r="BG204" s="216">
        <f>SUMIFS(Tab_Dados!$AF$263:$AF$508,Tab_Dados!$C$263:$C$508,BE204)</f>
        <v>0</v>
      </c>
      <c r="BH204" s="209">
        <f>SUMIFS(Tab_Dados!$AV$263:$AV$508,Tab_Dados!$C$263:$C$508,BE204)</f>
        <v>0</v>
      </c>
      <c r="BJ204" s="207">
        <v>195</v>
      </c>
      <c r="BK204" s="208" t="s">
        <v>460</v>
      </c>
      <c r="BL204" s="216">
        <f>SUMIFS(Tab_Dados!$R$263:$R$508,Tab_Dados!$C$263:$C$508,BK204)</f>
        <v>0</v>
      </c>
      <c r="BM204" s="216">
        <f>SUMIFS(Tab_Dados!$AH$263:$AH$508,Tab_Dados!$C$263:$C$508,BK204)</f>
        <v>0</v>
      </c>
      <c r="BN204" s="209">
        <f>SUMIFS(Tab_Dados!$AX$263:$AX$508,Tab_Dados!$C$263:$C$508,BK204)</f>
        <v>0</v>
      </c>
      <c r="BP204" s="207">
        <v>195</v>
      </c>
      <c r="BQ204" s="208" t="s">
        <v>455</v>
      </c>
      <c r="BR204" s="216">
        <f>SUMIFS(Tab_Dados!$S$263:$S$508,Tab_Dados!$C$263:$C$508,BQ204)</f>
        <v>0</v>
      </c>
      <c r="BS204" s="216">
        <f>SUMIFS(Tab_Dados!$AI$263:$AI$508,Tab_Dados!$C$263:$C$508,BQ204)</f>
        <v>0</v>
      </c>
      <c r="BT204" s="209">
        <f>SUMIFS(Tab_Dados!$AY$263:$AY$508,Tab_Dados!$C$263:$C$508,BQ204)</f>
        <v>0</v>
      </c>
      <c r="BV204" s="207">
        <v>195</v>
      </c>
      <c r="BW204" s="208" t="s">
        <v>459</v>
      </c>
      <c r="BX204" s="216">
        <f>SUMIFS(Tab_Dados!$T$263:$T$508,Tab_Dados!$C$263:$C$508,BW204)</f>
        <v>0</v>
      </c>
      <c r="BY204" s="216">
        <f>SUMIFS(Tab_Dados!$AJ$263:$AJ$508,Tab_Dados!$C$263:$C$508,BW204)</f>
        <v>0</v>
      </c>
      <c r="BZ204" s="209">
        <f>SUMIFS(Tab_Dados!$AZ$263:$AZ$508,Tab_Dados!$C$263:$C$508,BW204)</f>
        <v>0</v>
      </c>
      <c r="CB204" s="207">
        <v>195</v>
      </c>
      <c r="CC204" s="208" t="s">
        <v>461</v>
      </c>
      <c r="CD204" s="208"/>
      <c r="CE204" s="208"/>
      <c r="CF204" s="209"/>
    </row>
    <row r="205" spans="1:84" x14ac:dyDescent="0.2">
      <c r="A205" s="214"/>
      <c r="B205" s="207">
        <v>196</v>
      </c>
      <c r="C205" s="208" t="s">
        <v>462</v>
      </c>
      <c r="D205" s="216">
        <f>SUMIFS(Tab_Dados!$E$263:$E$508,Tab_Dados!$C$263:$C$508,C205)</f>
        <v>0</v>
      </c>
      <c r="E205" s="216">
        <f>SUMIFS(Tab_Dados!$U$263:$U$508,Tab_Dados!$C$263:$C$508,C205)</f>
        <v>0</v>
      </c>
      <c r="F205" s="209">
        <f>SUMIFS(Tab_Dados!$AK$263:$AK$508,Tab_Dados!$C$263:$C$508,C205)</f>
        <v>0</v>
      </c>
      <c r="G205" s="203"/>
      <c r="H205" s="207">
        <v>196</v>
      </c>
      <c r="I205" s="208" t="s">
        <v>430</v>
      </c>
      <c r="J205" s="216">
        <f>SUMIFS(Tab_Dados!$F$263:$F$508,Tab_Dados!$C$263:$C$508,I205)</f>
        <v>0</v>
      </c>
      <c r="K205" s="216">
        <f>SUMIFS(Tab_Dados!$V$263:$V$508,Tab_Dados!$C$263:$C$508,I205)</f>
        <v>0</v>
      </c>
      <c r="L205" s="209">
        <f>SUMIFS(Tab_Dados!$AL$263:$AL$508,Tab_Dados!$C$263:$C$508,I205)</f>
        <v>0</v>
      </c>
      <c r="N205" s="207">
        <v>196</v>
      </c>
      <c r="O205" s="208" t="s">
        <v>457</v>
      </c>
      <c r="P205" s="216">
        <f>SUMIFS(Tab_Dados!$H$263:$H$508,Tab_Dados!$C$263:$C$508,O205)</f>
        <v>0</v>
      </c>
      <c r="Q205" s="216">
        <f>SUMIFS(Tab_Dados!$X$263:$X$508,Tab_Dados!$C$263:$C$508,O205)</f>
        <v>0</v>
      </c>
      <c r="R205" s="209">
        <f>SUMIFS(Tab_Dados!$AN$263:$AN$508,Tab_Dados!$C$263:$C$508,O205)</f>
        <v>0</v>
      </c>
      <c r="T205" s="207">
        <v>196</v>
      </c>
      <c r="U205" s="208" t="s">
        <v>454</v>
      </c>
      <c r="V205" s="216">
        <f>SUMIFS(Tab_Dados!$I$263:$I$508,Tab_Dados!$C$263:$C$508,U205)</f>
        <v>0</v>
      </c>
      <c r="W205" s="216">
        <f>SUMIFS(Tab_Dados!$Y$263:$Y$508,Tab_Dados!$C$263:$C$508,U205)</f>
        <v>0</v>
      </c>
      <c r="X205" s="209">
        <f>SUMIFS(Tab_Dados!$AO$263:$AO$508,Tab_Dados!$C$263:$C$508,U205)</f>
        <v>0</v>
      </c>
      <c r="Z205" s="207">
        <v>196</v>
      </c>
      <c r="AA205" s="208" t="s">
        <v>461</v>
      </c>
      <c r="AB205" s="216">
        <f>SUMIFS(Tab_Dados!$K$263:$K$508,Tab_Dados!$C$263:$C$508,AA205)</f>
        <v>0</v>
      </c>
      <c r="AC205" s="216">
        <f>SUMIFS(Tab_Dados!$AA$263:$AA$508,Tab_Dados!$C$263:$C$508,AA205)</f>
        <v>0</v>
      </c>
      <c r="AD205" s="209">
        <f>SUMIFS(Tab_Dados!$AQ$263:$AQ$508,Tab_Dados!$C$263:$C$508,AA205)</f>
        <v>0</v>
      </c>
      <c r="AF205" s="207">
        <v>196</v>
      </c>
      <c r="AG205" s="208" t="s">
        <v>447</v>
      </c>
      <c r="AH205" s="216">
        <f>SUMIFS(Tab_Dados!$L$263:$L$508,Tab_Dados!$C$263:$C$508,AG205)</f>
        <v>0</v>
      </c>
      <c r="AI205" s="216">
        <f>SUMIFS(Tab_Dados!$AB$263:$AB$508,Tab_Dados!$C$263:$C$508,AG205)</f>
        <v>0</v>
      </c>
      <c r="AJ205" s="209">
        <f>SUMIFS(Tab_Dados!$AR$263:$AR$508,Tab_Dados!$C$263:$C$508,AG205)</f>
        <v>0</v>
      </c>
      <c r="AL205" s="207">
        <v>196</v>
      </c>
      <c r="AM205" s="208" t="s">
        <v>458</v>
      </c>
      <c r="AN205" s="216">
        <f>SUMIFS(Tab_Dados!$M$263:$M$508,Tab_Dados!$C$263:$C$508,AM205)</f>
        <v>0</v>
      </c>
      <c r="AO205" s="216">
        <f>SUMIFS(Tab_Dados!$AC$263:$AC$508,Tab_Dados!$C$263:$C$508,AM205)</f>
        <v>0</v>
      </c>
      <c r="AP205" s="209">
        <f>SUMIFS(Tab_Dados!$AS$263:$AS$508,Tab_Dados!$C$263:$C$508,AM205)</f>
        <v>0</v>
      </c>
      <c r="AR205" s="207">
        <v>196</v>
      </c>
      <c r="AS205" s="208" t="s">
        <v>462</v>
      </c>
      <c r="AT205" s="216">
        <f>SUMIFS(Tab_Dados!$N$263:$N$508,Tab_Dados!$C$263:$C$508,AS205)</f>
        <v>0</v>
      </c>
      <c r="AU205" s="216">
        <f>SUMIFS(Tab_Dados!$AD$263:$AD$508,Tab_Dados!$C$263:$C$508,AS205)</f>
        <v>0</v>
      </c>
      <c r="AV205" s="209">
        <f>SUMIFS(Tab_Dados!$AT$263:$AT$508,Tab_Dados!$C$263:$C$508,AS205)</f>
        <v>0</v>
      </c>
      <c r="AX205" s="207">
        <v>196</v>
      </c>
      <c r="AY205" s="208" t="s">
        <v>461</v>
      </c>
      <c r="AZ205" s="216">
        <f>SUMIFS(Tab_Dados!$O$263:$O$508,Tab_Dados!$C$263:$C$508,AY205)</f>
        <v>0</v>
      </c>
      <c r="BA205" s="216">
        <f>SUMIFS(Tab_Dados!$AE$263:$AE$508,Tab_Dados!$C$263:$C$508,AY205)</f>
        <v>0</v>
      </c>
      <c r="BB205" s="209">
        <f>SUMIFS(Tab_Dados!$AU$263:$AU$508,Tab_Dados!$C$263:$C$508,AY205)</f>
        <v>0</v>
      </c>
      <c r="BD205" s="207">
        <v>196</v>
      </c>
      <c r="BE205" s="208" t="s">
        <v>460</v>
      </c>
      <c r="BF205" s="216">
        <f>SUMIFS(Tab_Dados!$P$263:$P$508,Tab_Dados!$C$263:$C$508,BE205)</f>
        <v>0</v>
      </c>
      <c r="BG205" s="216">
        <f>SUMIFS(Tab_Dados!$AF$263:$AF$508,Tab_Dados!$C$263:$C$508,BE205)</f>
        <v>0</v>
      </c>
      <c r="BH205" s="209">
        <f>SUMIFS(Tab_Dados!$AV$263:$AV$508,Tab_Dados!$C$263:$C$508,BE205)</f>
        <v>0</v>
      </c>
      <c r="BJ205" s="207">
        <v>196</v>
      </c>
      <c r="BK205" s="208" t="s">
        <v>44</v>
      </c>
      <c r="BL205" s="216">
        <f>SUMIFS(Tab_Dados!$R$263:$R$508,Tab_Dados!$C$263:$C$508,BK205)</f>
        <v>0</v>
      </c>
      <c r="BM205" s="216">
        <f>SUMIFS(Tab_Dados!$AH$263:$AH$508,Tab_Dados!$C$263:$C$508,BK205)</f>
        <v>0</v>
      </c>
      <c r="BN205" s="209">
        <f>SUMIFS(Tab_Dados!$AX$263:$AX$508,Tab_Dados!$C$263:$C$508,BK205)</f>
        <v>0</v>
      </c>
      <c r="BP205" s="207">
        <v>196</v>
      </c>
      <c r="BQ205" s="208" t="s">
        <v>456</v>
      </c>
      <c r="BR205" s="216">
        <f>SUMIFS(Tab_Dados!$S$263:$S$508,Tab_Dados!$C$263:$C$508,BQ205)</f>
        <v>0</v>
      </c>
      <c r="BS205" s="216">
        <f>SUMIFS(Tab_Dados!$AI$263:$AI$508,Tab_Dados!$C$263:$C$508,BQ205)</f>
        <v>0</v>
      </c>
      <c r="BT205" s="209">
        <f>SUMIFS(Tab_Dados!$AY$263:$AY$508,Tab_Dados!$C$263:$C$508,BQ205)</f>
        <v>0</v>
      </c>
      <c r="BV205" s="207">
        <v>196</v>
      </c>
      <c r="BW205" s="208" t="s">
        <v>460</v>
      </c>
      <c r="BX205" s="216">
        <f>SUMIFS(Tab_Dados!$T$263:$T$508,Tab_Dados!$C$263:$C$508,BW205)</f>
        <v>0</v>
      </c>
      <c r="BY205" s="216">
        <f>SUMIFS(Tab_Dados!$AJ$263:$AJ$508,Tab_Dados!$C$263:$C$508,BW205)</f>
        <v>0</v>
      </c>
      <c r="BZ205" s="209">
        <f>SUMIFS(Tab_Dados!$AZ$263:$AZ$508,Tab_Dados!$C$263:$C$508,BW205)</f>
        <v>0</v>
      </c>
      <c r="CB205" s="207">
        <v>196</v>
      </c>
      <c r="CC205" s="208" t="s">
        <v>462</v>
      </c>
      <c r="CD205" s="208"/>
      <c r="CE205" s="208"/>
      <c r="CF205" s="209"/>
    </row>
    <row r="206" spans="1:84" x14ac:dyDescent="0.2">
      <c r="A206" s="214"/>
      <c r="B206" s="207">
        <v>197</v>
      </c>
      <c r="C206" s="208" t="s">
        <v>463</v>
      </c>
      <c r="D206" s="216">
        <f>SUMIFS(Tab_Dados!$E$263:$E$508,Tab_Dados!$C$263:$C$508,C206)</f>
        <v>0</v>
      </c>
      <c r="E206" s="216">
        <f>SUMIFS(Tab_Dados!$U$263:$U$508,Tab_Dados!$C$263:$C$508,C206)</f>
        <v>0</v>
      </c>
      <c r="F206" s="209">
        <f>SUMIFS(Tab_Dados!$AK$263:$AK$508,Tab_Dados!$C$263:$C$508,C206)</f>
        <v>0</v>
      </c>
      <c r="G206" s="203"/>
      <c r="H206" s="207">
        <v>197</v>
      </c>
      <c r="I206" s="208" t="s">
        <v>431</v>
      </c>
      <c r="J206" s="216">
        <f>SUMIFS(Tab_Dados!$F$263:$F$508,Tab_Dados!$C$263:$C$508,I206)</f>
        <v>0</v>
      </c>
      <c r="K206" s="216">
        <f>SUMIFS(Tab_Dados!$V$263:$V$508,Tab_Dados!$C$263:$C$508,I206)</f>
        <v>0</v>
      </c>
      <c r="L206" s="209">
        <f>SUMIFS(Tab_Dados!$AL$263:$AL$508,Tab_Dados!$C$263:$C$508,I206)</f>
        <v>0</v>
      </c>
      <c r="N206" s="207">
        <v>197</v>
      </c>
      <c r="O206" s="208" t="s">
        <v>458</v>
      </c>
      <c r="P206" s="216">
        <f>SUMIFS(Tab_Dados!$H$263:$H$508,Tab_Dados!$C$263:$C$508,O206)</f>
        <v>0</v>
      </c>
      <c r="Q206" s="216">
        <f>SUMIFS(Tab_Dados!$X$263:$X$508,Tab_Dados!$C$263:$C$508,O206)</f>
        <v>0</v>
      </c>
      <c r="R206" s="209">
        <f>SUMIFS(Tab_Dados!$AN$263:$AN$508,Tab_Dados!$C$263:$C$508,O206)</f>
        <v>0</v>
      </c>
      <c r="T206" s="207">
        <v>197</v>
      </c>
      <c r="U206" s="208" t="s">
        <v>456</v>
      </c>
      <c r="V206" s="216">
        <f>SUMIFS(Tab_Dados!$I$263:$I$508,Tab_Dados!$C$263:$C$508,U206)</f>
        <v>0</v>
      </c>
      <c r="W206" s="216">
        <f>SUMIFS(Tab_Dados!$Y$263:$Y$508,Tab_Dados!$C$263:$C$508,U206)</f>
        <v>0</v>
      </c>
      <c r="X206" s="209">
        <f>SUMIFS(Tab_Dados!$AO$263:$AO$508,Tab_Dados!$C$263:$C$508,U206)</f>
        <v>0</v>
      </c>
      <c r="Z206" s="207">
        <v>197</v>
      </c>
      <c r="AA206" s="208" t="s">
        <v>462</v>
      </c>
      <c r="AB206" s="216">
        <f>SUMIFS(Tab_Dados!$K$263:$K$508,Tab_Dados!$C$263:$C$508,AA206)</f>
        <v>0</v>
      </c>
      <c r="AC206" s="216">
        <f>SUMIFS(Tab_Dados!$AA$263:$AA$508,Tab_Dados!$C$263:$C$508,AA206)</f>
        <v>0</v>
      </c>
      <c r="AD206" s="209">
        <f>SUMIFS(Tab_Dados!$AQ$263:$AQ$508,Tab_Dados!$C$263:$C$508,AA206)</f>
        <v>0</v>
      </c>
      <c r="AF206" s="207">
        <v>197</v>
      </c>
      <c r="AG206" s="208" t="s">
        <v>448</v>
      </c>
      <c r="AH206" s="216">
        <f>SUMIFS(Tab_Dados!$L$263:$L$508,Tab_Dados!$C$263:$C$508,AG206)</f>
        <v>0</v>
      </c>
      <c r="AI206" s="216">
        <f>SUMIFS(Tab_Dados!$AB$263:$AB$508,Tab_Dados!$C$263:$C$508,AG206)</f>
        <v>0</v>
      </c>
      <c r="AJ206" s="209">
        <f>SUMIFS(Tab_Dados!$AR$263:$AR$508,Tab_Dados!$C$263:$C$508,AG206)</f>
        <v>0</v>
      </c>
      <c r="AL206" s="207">
        <v>197</v>
      </c>
      <c r="AM206" s="208" t="s">
        <v>459</v>
      </c>
      <c r="AN206" s="216">
        <f>SUMIFS(Tab_Dados!$M$263:$M$508,Tab_Dados!$C$263:$C$508,AM206)</f>
        <v>0</v>
      </c>
      <c r="AO206" s="216">
        <f>SUMIFS(Tab_Dados!$AC$263:$AC$508,Tab_Dados!$C$263:$C$508,AM206)</f>
        <v>0</v>
      </c>
      <c r="AP206" s="209">
        <f>SUMIFS(Tab_Dados!$AS$263:$AS$508,Tab_Dados!$C$263:$C$508,AM206)</f>
        <v>0</v>
      </c>
      <c r="AR206" s="207">
        <v>197</v>
      </c>
      <c r="AS206" s="208" t="s">
        <v>463</v>
      </c>
      <c r="AT206" s="216">
        <f>SUMIFS(Tab_Dados!$N$263:$N$508,Tab_Dados!$C$263:$C$508,AS206)</f>
        <v>0</v>
      </c>
      <c r="AU206" s="216">
        <f>SUMIFS(Tab_Dados!$AD$263:$AD$508,Tab_Dados!$C$263:$C$508,AS206)</f>
        <v>0</v>
      </c>
      <c r="AV206" s="209">
        <f>SUMIFS(Tab_Dados!$AT$263:$AT$508,Tab_Dados!$C$263:$C$508,AS206)</f>
        <v>0</v>
      </c>
      <c r="AX206" s="207">
        <v>197</v>
      </c>
      <c r="AY206" s="208" t="s">
        <v>462</v>
      </c>
      <c r="AZ206" s="216">
        <f>SUMIFS(Tab_Dados!$O$263:$O$508,Tab_Dados!$C$263:$C$508,AY206)</f>
        <v>0</v>
      </c>
      <c r="BA206" s="216">
        <f>SUMIFS(Tab_Dados!$AE$263:$AE$508,Tab_Dados!$C$263:$C$508,AY206)</f>
        <v>0</v>
      </c>
      <c r="BB206" s="209">
        <f>SUMIFS(Tab_Dados!$AU$263:$AU$508,Tab_Dados!$C$263:$C$508,AY206)</f>
        <v>0</v>
      </c>
      <c r="BD206" s="207">
        <v>197</v>
      </c>
      <c r="BE206" s="208" t="s">
        <v>44</v>
      </c>
      <c r="BF206" s="216">
        <f>SUMIFS(Tab_Dados!$P$263:$P$508,Tab_Dados!$C$263:$C$508,BE206)</f>
        <v>0</v>
      </c>
      <c r="BG206" s="216">
        <f>SUMIFS(Tab_Dados!$AF$263:$AF$508,Tab_Dados!$C$263:$C$508,BE206)</f>
        <v>0</v>
      </c>
      <c r="BH206" s="209">
        <f>SUMIFS(Tab_Dados!$AV$263:$AV$508,Tab_Dados!$C$263:$C$508,BE206)</f>
        <v>0</v>
      </c>
      <c r="BJ206" s="207">
        <v>197</v>
      </c>
      <c r="BK206" s="208" t="s">
        <v>461</v>
      </c>
      <c r="BL206" s="216">
        <f>SUMIFS(Tab_Dados!$R$263:$R$508,Tab_Dados!$C$263:$C$508,BK206)</f>
        <v>0</v>
      </c>
      <c r="BM206" s="216">
        <f>SUMIFS(Tab_Dados!$AH$263:$AH$508,Tab_Dados!$C$263:$C$508,BK206)</f>
        <v>0</v>
      </c>
      <c r="BN206" s="209">
        <f>SUMIFS(Tab_Dados!$AX$263:$AX$508,Tab_Dados!$C$263:$C$508,BK206)</f>
        <v>0</v>
      </c>
      <c r="BP206" s="207">
        <v>197</v>
      </c>
      <c r="BQ206" s="208" t="s">
        <v>457</v>
      </c>
      <c r="BR206" s="216">
        <f>SUMIFS(Tab_Dados!$S$263:$S$508,Tab_Dados!$C$263:$C$508,BQ206)</f>
        <v>0</v>
      </c>
      <c r="BS206" s="216">
        <f>SUMIFS(Tab_Dados!$AI$263:$AI$508,Tab_Dados!$C$263:$C$508,BQ206)</f>
        <v>0</v>
      </c>
      <c r="BT206" s="209">
        <f>SUMIFS(Tab_Dados!$AY$263:$AY$508,Tab_Dados!$C$263:$C$508,BQ206)</f>
        <v>0</v>
      </c>
      <c r="BV206" s="207">
        <v>197</v>
      </c>
      <c r="BW206" s="208" t="s">
        <v>44</v>
      </c>
      <c r="BX206" s="216">
        <f>SUMIFS(Tab_Dados!$T$263:$T$508,Tab_Dados!$C$263:$C$508,BW206)</f>
        <v>0</v>
      </c>
      <c r="BY206" s="216">
        <f>SUMIFS(Tab_Dados!$AJ$263:$AJ$508,Tab_Dados!$C$263:$C$508,BW206)</f>
        <v>0</v>
      </c>
      <c r="BZ206" s="209">
        <f>SUMIFS(Tab_Dados!$AZ$263:$AZ$508,Tab_Dados!$C$263:$C$508,BW206)</f>
        <v>0</v>
      </c>
      <c r="CB206" s="207">
        <v>197</v>
      </c>
      <c r="CC206" s="208" t="s">
        <v>463</v>
      </c>
      <c r="CD206" s="208"/>
      <c r="CE206" s="208"/>
      <c r="CF206" s="209"/>
    </row>
    <row r="207" spans="1:84" x14ac:dyDescent="0.2">
      <c r="A207" s="214"/>
      <c r="B207" s="207">
        <v>198</v>
      </c>
      <c r="C207" s="208" t="s">
        <v>17</v>
      </c>
      <c r="D207" s="216">
        <f>SUMIFS(Tab_Dados!$E$263:$E$508,Tab_Dados!$C$263:$C$508,C207)</f>
        <v>0</v>
      </c>
      <c r="E207" s="216">
        <f>SUMIFS(Tab_Dados!$U$263:$U$508,Tab_Dados!$C$263:$C$508,C207)</f>
        <v>0</v>
      </c>
      <c r="F207" s="209">
        <f>SUMIFS(Tab_Dados!$AK$263:$AK$508,Tab_Dados!$C$263:$C$508,C207)</f>
        <v>0</v>
      </c>
      <c r="G207" s="203"/>
      <c r="H207" s="207">
        <v>198</v>
      </c>
      <c r="I207" s="208" t="s">
        <v>433</v>
      </c>
      <c r="J207" s="216">
        <f>SUMIFS(Tab_Dados!$F$263:$F$508,Tab_Dados!$C$263:$C$508,I207)</f>
        <v>0</v>
      </c>
      <c r="K207" s="216">
        <f>SUMIFS(Tab_Dados!$V$263:$V$508,Tab_Dados!$C$263:$C$508,I207)</f>
        <v>0</v>
      </c>
      <c r="L207" s="209">
        <f>SUMIFS(Tab_Dados!$AL$263:$AL$508,Tab_Dados!$C$263:$C$508,I207)</f>
        <v>0</v>
      </c>
      <c r="N207" s="207">
        <v>198</v>
      </c>
      <c r="O207" s="208" t="s">
        <v>459</v>
      </c>
      <c r="P207" s="216">
        <f>SUMIFS(Tab_Dados!$H$263:$H$508,Tab_Dados!$C$263:$C$508,O207)</f>
        <v>0</v>
      </c>
      <c r="Q207" s="216">
        <f>SUMIFS(Tab_Dados!$X$263:$X$508,Tab_Dados!$C$263:$C$508,O207)</f>
        <v>0</v>
      </c>
      <c r="R207" s="209">
        <f>SUMIFS(Tab_Dados!$AN$263:$AN$508,Tab_Dados!$C$263:$C$508,O207)</f>
        <v>0</v>
      </c>
      <c r="T207" s="207">
        <v>198</v>
      </c>
      <c r="U207" s="208" t="s">
        <v>457</v>
      </c>
      <c r="V207" s="216">
        <f>SUMIFS(Tab_Dados!$I$263:$I$508,Tab_Dados!$C$263:$C$508,U207)</f>
        <v>0</v>
      </c>
      <c r="W207" s="216">
        <f>SUMIFS(Tab_Dados!$Y$263:$Y$508,Tab_Dados!$C$263:$C$508,U207)</f>
        <v>0</v>
      </c>
      <c r="X207" s="209">
        <f>SUMIFS(Tab_Dados!$AO$263:$AO$508,Tab_Dados!$C$263:$C$508,U207)</f>
        <v>0</v>
      </c>
      <c r="Z207" s="207">
        <v>198</v>
      </c>
      <c r="AA207" s="208" t="s">
        <v>463</v>
      </c>
      <c r="AB207" s="216">
        <f>SUMIFS(Tab_Dados!$K$263:$K$508,Tab_Dados!$C$263:$C$508,AA207)</f>
        <v>0</v>
      </c>
      <c r="AC207" s="216">
        <f>SUMIFS(Tab_Dados!$AA$263:$AA$508,Tab_Dados!$C$263:$C$508,AA207)</f>
        <v>0</v>
      </c>
      <c r="AD207" s="209">
        <f>SUMIFS(Tab_Dados!$AQ$263:$AQ$508,Tab_Dados!$C$263:$C$508,AA207)</f>
        <v>0</v>
      </c>
      <c r="AF207" s="207">
        <v>198</v>
      </c>
      <c r="AG207" s="208" t="s">
        <v>449</v>
      </c>
      <c r="AH207" s="216">
        <f>SUMIFS(Tab_Dados!$L$263:$L$508,Tab_Dados!$C$263:$C$508,AG207)</f>
        <v>0</v>
      </c>
      <c r="AI207" s="216">
        <f>SUMIFS(Tab_Dados!$AB$263:$AB$508,Tab_Dados!$C$263:$C$508,AG207)</f>
        <v>0</v>
      </c>
      <c r="AJ207" s="209">
        <f>SUMIFS(Tab_Dados!$AR$263:$AR$508,Tab_Dados!$C$263:$C$508,AG207)</f>
        <v>0</v>
      </c>
      <c r="AL207" s="207">
        <v>198</v>
      </c>
      <c r="AM207" s="208" t="s">
        <v>460</v>
      </c>
      <c r="AN207" s="216">
        <f>SUMIFS(Tab_Dados!$M$263:$M$508,Tab_Dados!$C$263:$C$508,AM207)</f>
        <v>0</v>
      </c>
      <c r="AO207" s="216">
        <f>SUMIFS(Tab_Dados!$AC$263:$AC$508,Tab_Dados!$C$263:$C$508,AM207)</f>
        <v>0</v>
      </c>
      <c r="AP207" s="209">
        <f>SUMIFS(Tab_Dados!$AS$263:$AS$508,Tab_Dados!$C$263:$C$508,AM207)</f>
        <v>0</v>
      </c>
      <c r="AR207" s="207">
        <v>198</v>
      </c>
      <c r="AS207" s="208" t="s">
        <v>17</v>
      </c>
      <c r="AT207" s="216">
        <f>SUMIFS(Tab_Dados!$N$263:$N$508,Tab_Dados!$C$263:$C$508,AS207)</f>
        <v>0</v>
      </c>
      <c r="AU207" s="216">
        <f>SUMIFS(Tab_Dados!$AD$263:$AD$508,Tab_Dados!$C$263:$C$508,AS207)</f>
        <v>0</v>
      </c>
      <c r="AV207" s="209">
        <f>SUMIFS(Tab_Dados!$AT$263:$AT$508,Tab_Dados!$C$263:$C$508,AS207)</f>
        <v>0</v>
      </c>
      <c r="AX207" s="207">
        <v>198</v>
      </c>
      <c r="AY207" s="208" t="s">
        <v>463</v>
      </c>
      <c r="AZ207" s="216">
        <f>SUMIFS(Tab_Dados!$O$263:$O$508,Tab_Dados!$C$263:$C$508,AY207)</f>
        <v>0</v>
      </c>
      <c r="BA207" s="216">
        <f>SUMIFS(Tab_Dados!$AE$263:$AE$508,Tab_Dados!$C$263:$C$508,AY207)</f>
        <v>0</v>
      </c>
      <c r="BB207" s="209">
        <f>SUMIFS(Tab_Dados!$AU$263:$AU$508,Tab_Dados!$C$263:$C$508,AY207)</f>
        <v>0</v>
      </c>
      <c r="BD207" s="207">
        <v>198</v>
      </c>
      <c r="BE207" s="208" t="s">
        <v>461</v>
      </c>
      <c r="BF207" s="216">
        <f>SUMIFS(Tab_Dados!$P$263:$P$508,Tab_Dados!$C$263:$C$508,BE207)</f>
        <v>0</v>
      </c>
      <c r="BG207" s="216">
        <f>SUMIFS(Tab_Dados!$AF$263:$AF$508,Tab_Dados!$C$263:$C$508,BE207)</f>
        <v>0</v>
      </c>
      <c r="BH207" s="209">
        <f>SUMIFS(Tab_Dados!$AV$263:$AV$508,Tab_Dados!$C$263:$C$508,BE207)</f>
        <v>0</v>
      </c>
      <c r="BJ207" s="207">
        <v>198</v>
      </c>
      <c r="BK207" s="208" t="s">
        <v>462</v>
      </c>
      <c r="BL207" s="216">
        <f>SUMIFS(Tab_Dados!$R$263:$R$508,Tab_Dados!$C$263:$C$508,BK207)</f>
        <v>0</v>
      </c>
      <c r="BM207" s="216">
        <f>SUMIFS(Tab_Dados!$AH$263:$AH$508,Tab_Dados!$C$263:$C$508,BK207)</f>
        <v>0</v>
      </c>
      <c r="BN207" s="209">
        <f>SUMIFS(Tab_Dados!$AX$263:$AX$508,Tab_Dados!$C$263:$C$508,BK207)</f>
        <v>0</v>
      </c>
      <c r="BP207" s="207">
        <v>198</v>
      </c>
      <c r="BQ207" s="208" t="s">
        <v>458</v>
      </c>
      <c r="BR207" s="216">
        <f>SUMIFS(Tab_Dados!$S$263:$S$508,Tab_Dados!$C$263:$C$508,BQ207)</f>
        <v>0</v>
      </c>
      <c r="BS207" s="216">
        <f>SUMIFS(Tab_Dados!$AI$263:$AI$508,Tab_Dados!$C$263:$C$508,BQ207)</f>
        <v>0</v>
      </c>
      <c r="BT207" s="209">
        <f>SUMIFS(Tab_Dados!$AY$263:$AY$508,Tab_Dados!$C$263:$C$508,BQ207)</f>
        <v>0</v>
      </c>
      <c r="BV207" s="207">
        <v>198</v>
      </c>
      <c r="BW207" s="208" t="s">
        <v>461</v>
      </c>
      <c r="BX207" s="216">
        <f>SUMIFS(Tab_Dados!$T$263:$T$508,Tab_Dados!$C$263:$C$508,BW207)</f>
        <v>0</v>
      </c>
      <c r="BY207" s="216">
        <f>SUMIFS(Tab_Dados!$AJ$263:$AJ$508,Tab_Dados!$C$263:$C$508,BW207)</f>
        <v>0</v>
      </c>
      <c r="BZ207" s="209">
        <f>SUMIFS(Tab_Dados!$AZ$263:$AZ$508,Tab_Dados!$C$263:$C$508,BW207)</f>
        <v>0</v>
      </c>
      <c r="CB207" s="207">
        <v>198</v>
      </c>
      <c r="CC207" s="208" t="s">
        <v>17</v>
      </c>
      <c r="CD207" s="208"/>
      <c r="CE207" s="208"/>
      <c r="CF207" s="209"/>
    </row>
    <row r="208" spans="1:84" x14ac:dyDescent="0.2">
      <c r="A208" s="214"/>
      <c r="B208" s="207">
        <v>199</v>
      </c>
      <c r="C208" s="208" t="s">
        <v>464</v>
      </c>
      <c r="D208" s="216">
        <f>SUMIFS(Tab_Dados!$E$263:$E$508,Tab_Dados!$C$263:$C$508,C208)</f>
        <v>0</v>
      </c>
      <c r="E208" s="216">
        <f>SUMIFS(Tab_Dados!$U$263:$U$508,Tab_Dados!$C$263:$C$508,C208)</f>
        <v>0</v>
      </c>
      <c r="F208" s="209">
        <f>SUMIFS(Tab_Dados!$AK$263:$AK$508,Tab_Dados!$C$263:$C$508,C208)</f>
        <v>0</v>
      </c>
      <c r="G208" s="203"/>
      <c r="H208" s="207">
        <v>199</v>
      </c>
      <c r="I208" s="208" t="s">
        <v>434</v>
      </c>
      <c r="J208" s="216">
        <f>SUMIFS(Tab_Dados!$F$263:$F$508,Tab_Dados!$C$263:$C$508,I208)</f>
        <v>0</v>
      </c>
      <c r="K208" s="216">
        <f>SUMIFS(Tab_Dados!$V$263:$V$508,Tab_Dados!$C$263:$C$508,I208)</f>
        <v>0</v>
      </c>
      <c r="L208" s="209">
        <f>SUMIFS(Tab_Dados!$AL$263:$AL$508,Tab_Dados!$C$263:$C$508,I208)</f>
        <v>0</v>
      </c>
      <c r="N208" s="207">
        <v>199</v>
      </c>
      <c r="O208" s="208" t="s">
        <v>460</v>
      </c>
      <c r="P208" s="216">
        <f>SUMIFS(Tab_Dados!$H$263:$H$508,Tab_Dados!$C$263:$C$508,O208)</f>
        <v>0</v>
      </c>
      <c r="Q208" s="216">
        <f>SUMIFS(Tab_Dados!$X$263:$X$508,Tab_Dados!$C$263:$C$508,O208)</f>
        <v>0</v>
      </c>
      <c r="R208" s="209">
        <f>SUMIFS(Tab_Dados!$AN$263:$AN$508,Tab_Dados!$C$263:$C$508,O208)</f>
        <v>0</v>
      </c>
      <c r="T208" s="207">
        <v>199</v>
      </c>
      <c r="U208" s="208" t="s">
        <v>458</v>
      </c>
      <c r="V208" s="216">
        <f>SUMIFS(Tab_Dados!$I$263:$I$508,Tab_Dados!$C$263:$C$508,U208)</f>
        <v>0</v>
      </c>
      <c r="W208" s="216">
        <f>SUMIFS(Tab_Dados!$Y$263:$Y$508,Tab_Dados!$C$263:$C$508,U208)</f>
        <v>0</v>
      </c>
      <c r="X208" s="209">
        <f>SUMIFS(Tab_Dados!$AO$263:$AO$508,Tab_Dados!$C$263:$C$508,U208)</f>
        <v>0</v>
      </c>
      <c r="Z208" s="207">
        <v>199</v>
      </c>
      <c r="AA208" s="208" t="s">
        <v>17</v>
      </c>
      <c r="AB208" s="216">
        <f>SUMIFS(Tab_Dados!$K$263:$K$508,Tab_Dados!$C$263:$C$508,AA208)</f>
        <v>0</v>
      </c>
      <c r="AC208" s="216">
        <f>SUMIFS(Tab_Dados!$AA$263:$AA$508,Tab_Dados!$C$263:$C$508,AA208)</f>
        <v>0</v>
      </c>
      <c r="AD208" s="209">
        <f>SUMIFS(Tab_Dados!$AQ$263:$AQ$508,Tab_Dados!$C$263:$C$508,AA208)</f>
        <v>0</v>
      </c>
      <c r="AF208" s="207">
        <v>199</v>
      </c>
      <c r="AG208" s="208" t="s">
        <v>450</v>
      </c>
      <c r="AH208" s="216">
        <f>SUMIFS(Tab_Dados!$L$263:$L$508,Tab_Dados!$C$263:$C$508,AG208)</f>
        <v>0</v>
      </c>
      <c r="AI208" s="216">
        <f>SUMIFS(Tab_Dados!$AB$263:$AB$508,Tab_Dados!$C$263:$C$508,AG208)</f>
        <v>0</v>
      </c>
      <c r="AJ208" s="209">
        <f>SUMIFS(Tab_Dados!$AR$263:$AR$508,Tab_Dados!$C$263:$C$508,AG208)</f>
        <v>0</v>
      </c>
      <c r="AL208" s="207">
        <v>199</v>
      </c>
      <c r="AM208" s="208" t="s">
        <v>44</v>
      </c>
      <c r="AN208" s="216">
        <f>SUMIFS(Tab_Dados!$M$263:$M$508,Tab_Dados!$C$263:$C$508,AM208)</f>
        <v>0</v>
      </c>
      <c r="AO208" s="216">
        <f>SUMIFS(Tab_Dados!$AC$263:$AC$508,Tab_Dados!$C$263:$C$508,AM208)</f>
        <v>0</v>
      </c>
      <c r="AP208" s="209">
        <f>SUMIFS(Tab_Dados!$AS$263:$AS$508,Tab_Dados!$C$263:$C$508,AM208)</f>
        <v>0</v>
      </c>
      <c r="AR208" s="207">
        <v>199</v>
      </c>
      <c r="AS208" s="208" t="s">
        <v>464</v>
      </c>
      <c r="AT208" s="216">
        <f>SUMIFS(Tab_Dados!$N$263:$N$508,Tab_Dados!$C$263:$C$508,AS208)</f>
        <v>0</v>
      </c>
      <c r="AU208" s="216">
        <f>SUMIFS(Tab_Dados!$AD$263:$AD$508,Tab_Dados!$C$263:$C$508,AS208)</f>
        <v>0</v>
      </c>
      <c r="AV208" s="209">
        <f>SUMIFS(Tab_Dados!$AT$263:$AT$508,Tab_Dados!$C$263:$C$508,AS208)</f>
        <v>0</v>
      </c>
      <c r="AX208" s="207">
        <v>199</v>
      </c>
      <c r="AY208" s="208" t="s">
        <v>17</v>
      </c>
      <c r="AZ208" s="216">
        <f>SUMIFS(Tab_Dados!$O$263:$O$508,Tab_Dados!$C$263:$C$508,AY208)</f>
        <v>0</v>
      </c>
      <c r="BA208" s="216">
        <f>SUMIFS(Tab_Dados!$AE$263:$AE$508,Tab_Dados!$C$263:$C$508,AY208)</f>
        <v>0</v>
      </c>
      <c r="BB208" s="209">
        <f>SUMIFS(Tab_Dados!$AU$263:$AU$508,Tab_Dados!$C$263:$C$508,AY208)</f>
        <v>0</v>
      </c>
      <c r="BD208" s="207">
        <v>199</v>
      </c>
      <c r="BE208" s="208" t="s">
        <v>462</v>
      </c>
      <c r="BF208" s="216">
        <f>SUMIFS(Tab_Dados!$P$263:$P$508,Tab_Dados!$C$263:$C$508,BE208)</f>
        <v>0</v>
      </c>
      <c r="BG208" s="216">
        <f>SUMIFS(Tab_Dados!$AF$263:$AF$508,Tab_Dados!$C$263:$C$508,BE208)</f>
        <v>0</v>
      </c>
      <c r="BH208" s="209">
        <f>SUMIFS(Tab_Dados!$AV$263:$AV$508,Tab_Dados!$C$263:$C$508,BE208)</f>
        <v>0</v>
      </c>
      <c r="BJ208" s="207">
        <v>199</v>
      </c>
      <c r="BK208" s="208" t="s">
        <v>463</v>
      </c>
      <c r="BL208" s="216">
        <f>SUMIFS(Tab_Dados!$R$263:$R$508,Tab_Dados!$C$263:$C$508,BK208)</f>
        <v>0</v>
      </c>
      <c r="BM208" s="216">
        <f>SUMIFS(Tab_Dados!$AH$263:$AH$508,Tab_Dados!$C$263:$C$508,BK208)</f>
        <v>0</v>
      </c>
      <c r="BN208" s="209">
        <f>SUMIFS(Tab_Dados!$AX$263:$AX$508,Tab_Dados!$C$263:$C$508,BK208)</f>
        <v>0</v>
      </c>
      <c r="BP208" s="207">
        <v>199</v>
      </c>
      <c r="BQ208" s="208" t="s">
        <v>459</v>
      </c>
      <c r="BR208" s="216">
        <f>SUMIFS(Tab_Dados!$S$263:$S$508,Tab_Dados!$C$263:$C$508,BQ208)</f>
        <v>0</v>
      </c>
      <c r="BS208" s="216">
        <f>SUMIFS(Tab_Dados!$AI$263:$AI$508,Tab_Dados!$C$263:$C$508,BQ208)</f>
        <v>0</v>
      </c>
      <c r="BT208" s="209">
        <f>SUMIFS(Tab_Dados!$AY$263:$AY$508,Tab_Dados!$C$263:$C$508,BQ208)</f>
        <v>0</v>
      </c>
      <c r="BV208" s="207">
        <v>199</v>
      </c>
      <c r="BW208" s="208" t="s">
        <v>462</v>
      </c>
      <c r="BX208" s="216">
        <f>SUMIFS(Tab_Dados!$T$263:$T$508,Tab_Dados!$C$263:$C$508,BW208)</f>
        <v>0</v>
      </c>
      <c r="BY208" s="216">
        <f>SUMIFS(Tab_Dados!$AJ$263:$AJ$508,Tab_Dados!$C$263:$C$508,BW208)</f>
        <v>0</v>
      </c>
      <c r="BZ208" s="209">
        <f>SUMIFS(Tab_Dados!$AZ$263:$AZ$508,Tab_Dados!$C$263:$C$508,BW208)</f>
        <v>0</v>
      </c>
      <c r="CB208" s="207">
        <v>199</v>
      </c>
      <c r="CC208" s="208" t="s">
        <v>464</v>
      </c>
      <c r="CD208" s="208"/>
      <c r="CE208" s="208"/>
      <c r="CF208" s="209"/>
    </row>
    <row r="209" spans="1:84" x14ac:dyDescent="0.2">
      <c r="A209" s="214"/>
      <c r="B209" s="207">
        <v>200</v>
      </c>
      <c r="C209" s="208" t="s">
        <v>465</v>
      </c>
      <c r="D209" s="216">
        <f>SUMIFS(Tab_Dados!$E$263:$E$508,Tab_Dados!$C$263:$C$508,C209)</f>
        <v>0</v>
      </c>
      <c r="E209" s="216">
        <f>SUMIFS(Tab_Dados!$U$263:$U$508,Tab_Dados!$C$263:$C$508,C209)</f>
        <v>0</v>
      </c>
      <c r="F209" s="209">
        <f>SUMIFS(Tab_Dados!$AK$263:$AK$508,Tab_Dados!$C$263:$C$508,C209)</f>
        <v>0</v>
      </c>
      <c r="G209" s="203"/>
      <c r="H209" s="207">
        <v>200</v>
      </c>
      <c r="I209" s="208" t="s">
        <v>435</v>
      </c>
      <c r="J209" s="216">
        <f>SUMIFS(Tab_Dados!$F$263:$F$508,Tab_Dados!$C$263:$C$508,I209)</f>
        <v>0</v>
      </c>
      <c r="K209" s="216">
        <f>SUMIFS(Tab_Dados!$V$263:$V$508,Tab_Dados!$C$263:$C$508,I209)</f>
        <v>0</v>
      </c>
      <c r="L209" s="209">
        <f>SUMIFS(Tab_Dados!$AL$263:$AL$508,Tab_Dados!$C$263:$C$508,I209)</f>
        <v>0</v>
      </c>
      <c r="N209" s="207">
        <v>200</v>
      </c>
      <c r="O209" s="208" t="s">
        <v>44</v>
      </c>
      <c r="P209" s="216">
        <f>SUMIFS(Tab_Dados!$H$263:$H$508,Tab_Dados!$C$263:$C$508,O209)</f>
        <v>0</v>
      </c>
      <c r="Q209" s="216">
        <f>SUMIFS(Tab_Dados!$X$263:$X$508,Tab_Dados!$C$263:$C$508,O209)</f>
        <v>0</v>
      </c>
      <c r="R209" s="209">
        <f>SUMIFS(Tab_Dados!$AN$263:$AN$508,Tab_Dados!$C$263:$C$508,O209)</f>
        <v>0</v>
      </c>
      <c r="T209" s="207">
        <v>200</v>
      </c>
      <c r="U209" s="208" t="s">
        <v>459</v>
      </c>
      <c r="V209" s="216">
        <f>SUMIFS(Tab_Dados!$I$263:$I$508,Tab_Dados!$C$263:$C$508,U209)</f>
        <v>0</v>
      </c>
      <c r="W209" s="216">
        <f>SUMIFS(Tab_Dados!$Y$263:$Y$508,Tab_Dados!$C$263:$C$508,U209)</f>
        <v>0</v>
      </c>
      <c r="X209" s="209">
        <f>SUMIFS(Tab_Dados!$AO$263:$AO$508,Tab_Dados!$C$263:$C$508,U209)</f>
        <v>0</v>
      </c>
      <c r="Z209" s="207">
        <v>200</v>
      </c>
      <c r="AA209" s="208" t="s">
        <v>464</v>
      </c>
      <c r="AB209" s="216">
        <f>SUMIFS(Tab_Dados!$K$263:$K$508,Tab_Dados!$C$263:$C$508,AA209)</f>
        <v>0</v>
      </c>
      <c r="AC209" s="216">
        <f>SUMIFS(Tab_Dados!$AA$263:$AA$508,Tab_Dados!$C$263:$C$508,AA209)</f>
        <v>0</v>
      </c>
      <c r="AD209" s="209">
        <f>SUMIFS(Tab_Dados!$AQ$263:$AQ$508,Tab_Dados!$C$263:$C$508,AA209)</f>
        <v>0</v>
      </c>
      <c r="AF209" s="207">
        <v>200</v>
      </c>
      <c r="AG209" s="208" t="s">
        <v>451</v>
      </c>
      <c r="AH209" s="216">
        <f>SUMIFS(Tab_Dados!$L$263:$L$508,Tab_Dados!$C$263:$C$508,AG209)</f>
        <v>0</v>
      </c>
      <c r="AI209" s="216">
        <f>SUMIFS(Tab_Dados!$AB$263:$AB$508,Tab_Dados!$C$263:$C$508,AG209)</f>
        <v>0</v>
      </c>
      <c r="AJ209" s="209">
        <f>SUMIFS(Tab_Dados!$AR$263:$AR$508,Tab_Dados!$C$263:$C$508,AG209)</f>
        <v>0</v>
      </c>
      <c r="AL209" s="207">
        <v>200</v>
      </c>
      <c r="AM209" s="208" t="s">
        <v>461</v>
      </c>
      <c r="AN209" s="216">
        <f>SUMIFS(Tab_Dados!$M$263:$M$508,Tab_Dados!$C$263:$C$508,AM209)</f>
        <v>0</v>
      </c>
      <c r="AO209" s="216">
        <f>SUMIFS(Tab_Dados!$AC$263:$AC$508,Tab_Dados!$C$263:$C$508,AM209)</f>
        <v>0</v>
      </c>
      <c r="AP209" s="209">
        <f>SUMIFS(Tab_Dados!$AS$263:$AS$508,Tab_Dados!$C$263:$C$508,AM209)</f>
        <v>0</v>
      </c>
      <c r="AR209" s="207">
        <v>200</v>
      </c>
      <c r="AS209" s="208" t="s">
        <v>465</v>
      </c>
      <c r="AT209" s="216">
        <f>SUMIFS(Tab_Dados!$N$263:$N$508,Tab_Dados!$C$263:$C$508,AS209)</f>
        <v>0</v>
      </c>
      <c r="AU209" s="216">
        <f>SUMIFS(Tab_Dados!$AD$263:$AD$508,Tab_Dados!$C$263:$C$508,AS209)</f>
        <v>0</v>
      </c>
      <c r="AV209" s="209">
        <f>SUMIFS(Tab_Dados!$AT$263:$AT$508,Tab_Dados!$C$263:$C$508,AS209)</f>
        <v>0</v>
      </c>
      <c r="AX209" s="207">
        <v>200</v>
      </c>
      <c r="AY209" s="208" t="s">
        <v>464</v>
      </c>
      <c r="AZ209" s="216">
        <f>SUMIFS(Tab_Dados!$O$263:$O$508,Tab_Dados!$C$263:$C$508,AY209)</f>
        <v>0</v>
      </c>
      <c r="BA209" s="216">
        <f>SUMIFS(Tab_Dados!$AE$263:$AE$508,Tab_Dados!$C$263:$C$508,AY209)</f>
        <v>0</v>
      </c>
      <c r="BB209" s="209">
        <f>SUMIFS(Tab_Dados!$AU$263:$AU$508,Tab_Dados!$C$263:$C$508,AY209)</f>
        <v>0</v>
      </c>
      <c r="BD209" s="207">
        <v>200</v>
      </c>
      <c r="BE209" s="208" t="s">
        <v>463</v>
      </c>
      <c r="BF209" s="216">
        <f>SUMIFS(Tab_Dados!$P$263:$P$508,Tab_Dados!$C$263:$C$508,BE209)</f>
        <v>0</v>
      </c>
      <c r="BG209" s="216">
        <f>SUMIFS(Tab_Dados!$AF$263:$AF$508,Tab_Dados!$C$263:$C$508,BE209)</f>
        <v>0</v>
      </c>
      <c r="BH209" s="209">
        <f>SUMIFS(Tab_Dados!$AV$263:$AV$508,Tab_Dados!$C$263:$C$508,BE209)</f>
        <v>0</v>
      </c>
      <c r="BJ209" s="207">
        <v>200</v>
      </c>
      <c r="BK209" s="208" t="s">
        <v>464</v>
      </c>
      <c r="BL209" s="216">
        <f>SUMIFS(Tab_Dados!$R$263:$R$508,Tab_Dados!$C$263:$C$508,BK209)</f>
        <v>0</v>
      </c>
      <c r="BM209" s="216">
        <f>SUMIFS(Tab_Dados!$AH$263:$AH$508,Tab_Dados!$C$263:$C$508,BK209)</f>
        <v>0</v>
      </c>
      <c r="BN209" s="209">
        <f>SUMIFS(Tab_Dados!$AX$263:$AX$508,Tab_Dados!$C$263:$C$508,BK209)</f>
        <v>0</v>
      </c>
      <c r="BP209" s="207">
        <v>200</v>
      </c>
      <c r="BQ209" s="208" t="s">
        <v>460</v>
      </c>
      <c r="BR209" s="216">
        <f>SUMIFS(Tab_Dados!$S$263:$S$508,Tab_Dados!$C$263:$C$508,BQ209)</f>
        <v>0</v>
      </c>
      <c r="BS209" s="216">
        <f>SUMIFS(Tab_Dados!$AI$263:$AI$508,Tab_Dados!$C$263:$C$508,BQ209)</f>
        <v>0</v>
      </c>
      <c r="BT209" s="209">
        <f>SUMIFS(Tab_Dados!$AY$263:$AY$508,Tab_Dados!$C$263:$C$508,BQ209)</f>
        <v>0</v>
      </c>
      <c r="BV209" s="207">
        <v>200</v>
      </c>
      <c r="BW209" s="208" t="s">
        <v>463</v>
      </c>
      <c r="BX209" s="216">
        <f>SUMIFS(Tab_Dados!$T$263:$T$508,Tab_Dados!$C$263:$C$508,BW209)</f>
        <v>0</v>
      </c>
      <c r="BY209" s="216">
        <f>SUMIFS(Tab_Dados!$AJ$263:$AJ$508,Tab_Dados!$C$263:$C$508,BW209)</f>
        <v>0</v>
      </c>
      <c r="BZ209" s="209">
        <f>SUMIFS(Tab_Dados!$AZ$263:$AZ$508,Tab_Dados!$C$263:$C$508,BW209)</f>
        <v>0</v>
      </c>
      <c r="CB209" s="207">
        <v>200</v>
      </c>
      <c r="CC209" s="208" t="s">
        <v>465</v>
      </c>
      <c r="CD209" s="208"/>
      <c r="CE209" s="208"/>
      <c r="CF209" s="209"/>
    </row>
    <row r="210" spans="1:84" x14ac:dyDescent="0.2">
      <c r="A210" s="214"/>
      <c r="B210" s="207">
        <v>201</v>
      </c>
      <c r="C210" s="208" t="s">
        <v>466</v>
      </c>
      <c r="D210" s="216">
        <f>SUMIFS(Tab_Dados!$E$263:$E$508,Tab_Dados!$C$263:$C$508,C210)</f>
        <v>0</v>
      </c>
      <c r="E210" s="216">
        <f>SUMIFS(Tab_Dados!$U$263:$U$508,Tab_Dados!$C$263:$C$508,C210)</f>
        <v>0</v>
      </c>
      <c r="F210" s="209">
        <f>SUMIFS(Tab_Dados!$AK$263:$AK$508,Tab_Dados!$C$263:$C$508,C210)</f>
        <v>0</v>
      </c>
      <c r="G210" s="203"/>
      <c r="H210" s="207">
        <v>201</v>
      </c>
      <c r="I210" s="208" t="s">
        <v>436</v>
      </c>
      <c r="J210" s="216">
        <f>SUMIFS(Tab_Dados!$F$263:$F$508,Tab_Dados!$C$263:$C$508,I210)</f>
        <v>0</v>
      </c>
      <c r="K210" s="216">
        <f>SUMIFS(Tab_Dados!$V$263:$V$508,Tab_Dados!$C$263:$C$508,I210)</f>
        <v>0</v>
      </c>
      <c r="L210" s="209">
        <f>SUMIFS(Tab_Dados!$AL$263:$AL$508,Tab_Dados!$C$263:$C$508,I210)</f>
        <v>0</v>
      </c>
      <c r="N210" s="207">
        <v>201</v>
      </c>
      <c r="O210" s="208" t="s">
        <v>461</v>
      </c>
      <c r="P210" s="216">
        <f>SUMIFS(Tab_Dados!$H$263:$H$508,Tab_Dados!$C$263:$C$508,O210)</f>
        <v>0</v>
      </c>
      <c r="Q210" s="216">
        <f>SUMIFS(Tab_Dados!$X$263:$X$508,Tab_Dados!$C$263:$C$508,O210)</f>
        <v>0</v>
      </c>
      <c r="R210" s="209">
        <f>SUMIFS(Tab_Dados!$AN$263:$AN$508,Tab_Dados!$C$263:$C$508,O210)</f>
        <v>0</v>
      </c>
      <c r="T210" s="207">
        <v>201</v>
      </c>
      <c r="U210" s="208" t="s">
        <v>460</v>
      </c>
      <c r="V210" s="216">
        <f>SUMIFS(Tab_Dados!$I$263:$I$508,Tab_Dados!$C$263:$C$508,U210)</f>
        <v>0</v>
      </c>
      <c r="W210" s="216">
        <f>SUMIFS(Tab_Dados!$Y$263:$Y$508,Tab_Dados!$C$263:$C$508,U210)</f>
        <v>0</v>
      </c>
      <c r="X210" s="209">
        <f>SUMIFS(Tab_Dados!$AO$263:$AO$508,Tab_Dados!$C$263:$C$508,U210)</f>
        <v>0</v>
      </c>
      <c r="Z210" s="207">
        <v>201</v>
      </c>
      <c r="AA210" s="208" t="s">
        <v>465</v>
      </c>
      <c r="AB210" s="216">
        <f>SUMIFS(Tab_Dados!$K$263:$K$508,Tab_Dados!$C$263:$C$508,AA210)</f>
        <v>0</v>
      </c>
      <c r="AC210" s="216">
        <f>SUMIFS(Tab_Dados!$AA$263:$AA$508,Tab_Dados!$C$263:$C$508,AA210)</f>
        <v>0</v>
      </c>
      <c r="AD210" s="209">
        <f>SUMIFS(Tab_Dados!$AQ$263:$AQ$508,Tab_Dados!$C$263:$C$508,AA210)</f>
        <v>0</v>
      </c>
      <c r="AF210" s="207">
        <v>201</v>
      </c>
      <c r="AG210" s="208" t="s">
        <v>453</v>
      </c>
      <c r="AH210" s="216">
        <f>SUMIFS(Tab_Dados!$L$263:$L$508,Tab_Dados!$C$263:$C$508,AG210)</f>
        <v>0</v>
      </c>
      <c r="AI210" s="216">
        <f>SUMIFS(Tab_Dados!$AB$263:$AB$508,Tab_Dados!$C$263:$C$508,AG210)</f>
        <v>0</v>
      </c>
      <c r="AJ210" s="209">
        <f>SUMIFS(Tab_Dados!$AR$263:$AR$508,Tab_Dados!$C$263:$C$508,AG210)</f>
        <v>0</v>
      </c>
      <c r="AL210" s="207">
        <v>201</v>
      </c>
      <c r="AM210" s="208" t="s">
        <v>462</v>
      </c>
      <c r="AN210" s="216">
        <f>SUMIFS(Tab_Dados!$M$263:$M$508,Tab_Dados!$C$263:$C$508,AM210)</f>
        <v>0</v>
      </c>
      <c r="AO210" s="216">
        <f>SUMIFS(Tab_Dados!$AC$263:$AC$508,Tab_Dados!$C$263:$C$508,AM210)</f>
        <v>0</v>
      </c>
      <c r="AP210" s="209">
        <f>SUMIFS(Tab_Dados!$AS$263:$AS$508,Tab_Dados!$C$263:$C$508,AM210)</f>
        <v>0</v>
      </c>
      <c r="AR210" s="207">
        <v>201</v>
      </c>
      <c r="AS210" s="208" t="s">
        <v>466</v>
      </c>
      <c r="AT210" s="216">
        <f>SUMIFS(Tab_Dados!$N$263:$N$508,Tab_Dados!$C$263:$C$508,AS210)</f>
        <v>0</v>
      </c>
      <c r="AU210" s="216">
        <f>SUMIFS(Tab_Dados!$AD$263:$AD$508,Tab_Dados!$C$263:$C$508,AS210)</f>
        <v>0</v>
      </c>
      <c r="AV210" s="209">
        <f>SUMIFS(Tab_Dados!$AT$263:$AT$508,Tab_Dados!$C$263:$C$508,AS210)</f>
        <v>0</v>
      </c>
      <c r="AX210" s="207">
        <v>201</v>
      </c>
      <c r="AY210" s="208" t="s">
        <v>465</v>
      </c>
      <c r="AZ210" s="216">
        <f>SUMIFS(Tab_Dados!$O$263:$O$508,Tab_Dados!$C$263:$C$508,AY210)</f>
        <v>0</v>
      </c>
      <c r="BA210" s="216">
        <f>SUMIFS(Tab_Dados!$AE$263:$AE$508,Tab_Dados!$C$263:$C$508,AY210)</f>
        <v>0</v>
      </c>
      <c r="BB210" s="209">
        <f>SUMIFS(Tab_Dados!$AU$263:$AU$508,Tab_Dados!$C$263:$C$508,AY210)</f>
        <v>0</v>
      </c>
      <c r="BD210" s="207">
        <v>201</v>
      </c>
      <c r="BE210" s="208" t="s">
        <v>17</v>
      </c>
      <c r="BF210" s="216">
        <f>SUMIFS(Tab_Dados!$P$263:$P$508,Tab_Dados!$C$263:$C$508,BE210)</f>
        <v>0</v>
      </c>
      <c r="BG210" s="216">
        <f>SUMIFS(Tab_Dados!$AF$263:$AF$508,Tab_Dados!$C$263:$C$508,BE210)</f>
        <v>0</v>
      </c>
      <c r="BH210" s="209">
        <f>SUMIFS(Tab_Dados!$AV$263:$AV$508,Tab_Dados!$C$263:$C$508,BE210)</f>
        <v>0</v>
      </c>
      <c r="BJ210" s="207">
        <v>201</v>
      </c>
      <c r="BK210" s="208" t="s">
        <v>465</v>
      </c>
      <c r="BL210" s="216">
        <f>SUMIFS(Tab_Dados!$R$263:$R$508,Tab_Dados!$C$263:$C$508,BK210)</f>
        <v>0</v>
      </c>
      <c r="BM210" s="216">
        <f>SUMIFS(Tab_Dados!$AH$263:$AH$508,Tab_Dados!$C$263:$C$508,BK210)</f>
        <v>0</v>
      </c>
      <c r="BN210" s="209">
        <f>SUMIFS(Tab_Dados!$AX$263:$AX$508,Tab_Dados!$C$263:$C$508,BK210)</f>
        <v>0</v>
      </c>
      <c r="BP210" s="207">
        <v>201</v>
      </c>
      <c r="BQ210" s="208" t="s">
        <v>44</v>
      </c>
      <c r="BR210" s="216">
        <f>SUMIFS(Tab_Dados!$S$263:$S$508,Tab_Dados!$C$263:$C$508,BQ210)</f>
        <v>0</v>
      </c>
      <c r="BS210" s="216">
        <f>SUMIFS(Tab_Dados!$AI$263:$AI$508,Tab_Dados!$C$263:$C$508,BQ210)</f>
        <v>0</v>
      </c>
      <c r="BT210" s="209">
        <f>SUMIFS(Tab_Dados!$AY$263:$AY$508,Tab_Dados!$C$263:$C$508,BQ210)</f>
        <v>0</v>
      </c>
      <c r="BV210" s="207">
        <v>201</v>
      </c>
      <c r="BW210" s="208" t="s">
        <v>17</v>
      </c>
      <c r="BX210" s="216">
        <f>SUMIFS(Tab_Dados!$T$263:$T$508,Tab_Dados!$C$263:$C$508,BW210)</f>
        <v>0</v>
      </c>
      <c r="BY210" s="216">
        <f>SUMIFS(Tab_Dados!$AJ$263:$AJ$508,Tab_Dados!$C$263:$C$508,BW210)</f>
        <v>0</v>
      </c>
      <c r="BZ210" s="209">
        <f>SUMIFS(Tab_Dados!$AZ$263:$AZ$508,Tab_Dados!$C$263:$C$508,BW210)</f>
        <v>0</v>
      </c>
      <c r="CB210" s="207">
        <v>201</v>
      </c>
      <c r="CC210" s="208" t="s">
        <v>466</v>
      </c>
      <c r="CD210" s="208"/>
      <c r="CE210" s="208"/>
      <c r="CF210" s="209"/>
    </row>
    <row r="211" spans="1:84" x14ac:dyDescent="0.2">
      <c r="A211" s="214"/>
      <c r="B211" s="207">
        <v>202</v>
      </c>
      <c r="C211" s="208" t="s">
        <v>467</v>
      </c>
      <c r="D211" s="216">
        <f>SUMIFS(Tab_Dados!$E$263:$E$508,Tab_Dados!$C$263:$C$508,C211)</f>
        <v>0</v>
      </c>
      <c r="E211" s="216">
        <f>SUMIFS(Tab_Dados!$U$263:$U$508,Tab_Dados!$C$263:$C$508,C211)</f>
        <v>0</v>
      </c>
      <c r="F211" s="209">
        <f>SUMIFS(Tab_Dados!$AK$263:$AK$508,Tab_Dados!$C$263:$C$508,C211)</f>
        <v>0</v>
      </c>
      <c r="G211" s="203"/>
      <c r="H211" s="207">
        <v>202</v>
      </c>
      <c r="I211" s="208" t="s">
        <v>437</v>
      </c>
      <c r="J211" s="216">
        <f>SUMIFS(Tab_Dados!$F$263:$F$508,Tab_Dados!$C$263:$C$508,I211)</f>
        <v>0</v>
      </c>
      <c r="K211" s="216">
        <f>SUMIFS(Tab_Dados!$V$263:$V$508,Tab_Dados!$C$263:$C$508,I211)</f>
        <v>0</v>
      </c>
      <c r="L211" s="209">
        <f>SUMIFS(Tab_Dados!$AL$263:$AL$508,Tab_Dados!$C$263:$C$508,I211)</f>
        <v>0</v>
      </c>
      <c r="N211" s="207">
        <v>202</v>
      </c>
      <c r="O211" s="208" t="s">
        <v>462</v>
      </c>
      <c r="P211" s="216">
        <f>SUMIFS(Tab_Dados!$H$263:$H$508,Tab_Dados!$C$263:$C$508,O211)</f>
        <v>0</v>
      </c>
      <c r="Q211" s="216">
        <f>SUMIFS(Tab_Dados!$X$263:$X$508,Tab_Dados!$C$263:$C$508,O211)</f>
        <v>0</v>
      </c>
      <c r="R211" s="209">
        <f>SUMIFS(Tab_Dados!$AN$263:$AN$508,Tab_Dados!$C$263:$C$508,O211)</f>
        <v>0</v>
      </c>
      <c r="T211" s="207">
        <v>202</v>
      </c>
      <c r="U211" s="208" t="s">
        <v>44</v>
      </c>
      <c r="V211" s="216">
        <f>SUMIFS(Tab_Dados!$I$263:$I$508,Tab_Dados!$C$263:$C$508,U211)</f>
        <v>0</v>
      </c>
      <c r="W211" s="216">
        <f>SUMIFS(Tab_Dados!$Y$263:$Y$508,Tab_Dados!$C$263:$C$508,U211)</f>
        <v>0</v>
      </c>
      <c r="X211" s="209">
        <f>SUMIFS(Tab_Dados!$AO$263:$AO$508,Tab_Dados!$C$263:$C$508,U211)</f>
        <v>0</v>
      </c>
      <c r="Z211" s="207">
        <v>202</v>
      </c>
      <c r="AA211" s="208" t="s">
        <v>466</v>
      </c>
      <c r="AB211" s="216">
        <f>SUMIFS(Tab_Dados!$K$263:$K$508,Tab_Dados!$C$263:$C$508,AA211)</f>
        <v>0</v>
      </c>
      <c r="AC211" s="216">
        <f>SUMIFS(Tab_Dados!$AA$263:$AA$508,Tab_Dados!$C$263:$C$508,AA211)</f>
        <v>0</v>
      </c>
      <c r="AD211" s="209">
        <f>SUMIFS(Tab_Dados!$AQ$263:$AQ$508,Tab_Dados!$C$263:$C$508,AA211)</f>
        <v>0</v>
      </c>
      <c r="AF211" s="207">
        <v>202</v>
      </c>
      <c r="AG211" s="208" t="s">
        <v>456</v>
      </c>
      <c r="AH211" s="216">
        <f>SUMIFS(Tab_Dados!$L$263:$L$508,Tab_Dados!$C$263:$C$508,AG211)</f>
        <v>0</v>
      </c>
      <c r="AI211" s="216">
        <f>SUMIFS(Tab_Dados!$AB$263:$AB$508,Tab_Dados!$C$263:$C$508,AG211)</f>
        <v>0</v>
      </c>
      <c r="AJ211" s="209">
        <f>SUMIFS(Tab_Dados!$AR$263:$AR$508,Tab_Dados!$C$263:$C$508,AG211)</f>
        <v>0</v>
      </c>
      <c r="AL211" s="207">
        <v>202</v>
      </c>
      <c r="AM211" s="208" t="s">
        <v>463</v>
      </c>
      <c r="AN211" s="216">
        <f>SUMIFS(Tab_Dados!$M$263:$M$508,Tab_Dados!$C$263:$C$508,AM211)</f>
        <v>0</v>
      </c>
      <c r="AO211" s="216">
        <f>SUMIFS(Tab_Dados!$AC$263:$AC$508,Tab_Dados!$C$263:$C$508,AM211)</f>
        <v>0</v>
      </c>
      <c r="AP211" s="209">
        <f>SUMIFS(Tab_Dados!$AS$263:$AS$508,Tab_Dados!$C$263:$C$508,AM211)</f>
        <v>0</v>
      </c>
      <c r="AR211" s="207">
        <v>202</v>
      </c>
      <c r="AS211" s="208" t="s">
        <v>467</v>
      </c>
      <c r="AT211" s="216">
        <f>SUMIFS(Tab_Dados!$N$263:$N$508,Tab_Dados!$C$263:$C$508,AS211)</f>
        <v>0</v>
      </c>
      <c r="AU211" s="216">
        <f>SUMIFS(Tab_Dados!$AD$263:$AD$508,Tab_Dados!$C$263:$C$508,AS211)</f>
        <v>0</v>
      </c>
      <c r="AV211" s="209">
        <f>SUMIFS(Tab_Dados!$AT$263:$AT$508,Tab_Dados!$C$263:$C$508,AS211)</f>
        <v>0</v>
      </c>
      <c r="AX211" s="207">
        <v>202</v>
      </c>
      <c r="AY211" s="208" t="s">
        <v>466</v>
      </c>
      <c r="AZ211" s="216">
        <f>SUMIFS(Tab_Dados!$O$263:$O$508,Tab_Dados!$C$263:$C$508,AY211)</f>
        <v>0</v>
      </c>
      <c r="BA211" s="216">
        <f>SUMIFS(Tab_Dados!$AE$263:$AE$508,Tab_Dados!$C$263:$C$508,AY211)</f>
        <v>0</v>
      </c>
      <c r="BB211" s="209">
        <f>SUMIFS(Tab_Dados!$AU$263:$AU$508,Tab_Dados!$C$263:$C$508,AY211)</f>
        <v>0</v>
      </c>
      <c r="BD211" s="207">
        <v>202</v>
      </c>
      <c r="BE211" s="208" t="s">
        <v>464</v>
      </c>
      <c r="BF211" s="216">
        <f>SUMIFS(Tab_Dados!$P$263:$P$508,Tab_Dados!$C$263:$C$508,BE211)</f>
        <v>0</v>
      </c>
      <c r="BG211" s="216">
        <f>SUMIFS(Tab_Dados!$AF$263:$AF$508,Tab_Dados!$C$263:$C$508,BE211)</f>
        <v>0</v>
      </c>
      <c r="BH211" s="209">
        <f>SUMIFS(Tab_Dados!$AV$263:$AV$508,Tab_Dados!$C$263:$C$508,BE211)</f>
        <v>0</v>
      </c>
      <c r="BJ211" s="207">
        <v>202</v>
      </c>
      <c r="BK211" s="208" t="s">
        <v>466</v>
      </c>
      <c r="BL211" s="216">
        <f>SUMIFS(Tab_Dados!$R$263:$R$508,Tab_Dados!$C$263:$C$508,BK211)</f>
        <v>0</v>
      </c>
      <c r="BM211" s="216">
        <f>SUMIFS(Tab_Dados!$AH$263:$AH$508,Tab_Dados!$C$263:$C$508,BK211)</f>
        <v>0</v>
      </c>
      <c r="BN211" s="209">
        <f>SUMIFS(Tab_Dados!$AX$263:$AX$508,Tab_Dados!$C$263:$C$508,BK211)</f>
        <v>0</v>
      </c>
      <c r="BP211" s="207">
        <v>202</v>
      </c>
      <c r="BQ211" s="208" t="s">
        <v>461</v>
      </c>
      <c r="BR211" s="216">
        <f>SUMIFS(Tab_Dados!$S$263:$S$508,Tab_Dados!$C$263:$C$508,BQ211)</f>
        <v>0</v>
      </c>
      <c r="BS211" s="216">
        <f>SUMIFS(Tab_Dados!$AI$263:$AI$508,Tab_Dados!$C$263:$C$508,BQ211)</f>
        <v>0</v>
      </c>
      <c r="BT211" s="209">
        <f>SUMIFS(Tab_Dados!$AY$263:$AY$508,Tab_Dados!$C$263:$C$508,BQ211)</f>
        <v>0</v>
      </c>
      <c r="BV211" s="207">
        <v>202</v>
      </c>
      <c r="BW211" s="208" t="s">
        <v>464</v>
      </c>
      <c r="BX211" s="216">
        <f>SUMIFS(Tab_Dados!$T$263:$T$508,Tab_Dados!$C$263:$C$508,BW211)</f>
        <v>0</v>
      </c>
      <c r="BY211" s="216">
        <f>SUMIFS(Tab_Dados!$AJ$263:$AJ$508,Tab_Dados!$C$263:$C$508,BW211)</f>
        <v>0</v>
      </c>
      <c r="BZ211" s="209">
        <f>SUMIFS(Tab_Dados!$AZ$263:$AZ$508,Tab_Dados!$C$263:$C$508,BW211)</f>
        <v>0</v>
      </c>
      <c r="CB211" s="207">
        <v>202</v>
      </c>
      <c r="CC211" s="208" t="s">
        <v>467</v>
      </c>
      <c r="CD211" s="208"/>
      <c r="CE211" s="208"/>
      <c r="CF211" s="209"/>
    </row>
    <row r="212" spans="1:84" x14ac:dyDescent="0.2">
      <c r="A212" s="214"/>
      <c r="B212" s="207">
        <v>203</v>
      </c>
      <c r="C212" s="208" t="s">
        <v>468</v>
      </c>
      <c r="D212" s="216">
        <f>SUMIFS(Tab_Dados!$E$263:$E$508,Tab_Dados!$C$263:$C$508,C212)</f>
        <v>0</v>
      </c>
      <c r="E212" s="216">
        <f>SUMIFS(Tab_Dados!$U$263:$U$508,Tab_Dados!$C$263:$C$508,C212)</f>
        <v>0</v>
      </c>
      <c r="F212" s="209">
        <f>SUMIFS(Tab_Dados!$AK$263:$AK$508,Tab_Dados!$C$263:$C$508,C212)</f>
        <v>0</v>
      </c>
      <c r="G212" s="203"/>
      <c r="H212" s="207">
        <v>203</v>
      </c>
      <c r="I212" s="208" t="s">
        <v>438</v>
      </c>
      <c r="J212" s="216">
        <f>SUMIFS(Tab_Dados!$F$263:$F$508,Tab_Dados!$C$263:$C$508,I212)</f>
        <v>0</v>
      </c>
      <c r="K212" s="216">
        <f>SUMIFS(Tab_Dados!$V$263:$V$508,Tab_Dados!$C$263:$C$508,I212)</f>
        <v>0</v>
      </c>
      <c r="L212" s="209">
        <f>SUMIFS(Tab_Dados!$AL$263:$AL$508,Tab_Dados!$C$263:$C$508,I212)</f>
        <v>0</v>
      </c>
      <c r="N212" s="207">
        <v>203</v>
      </c>
      <c r="O212" s="208" t="s">
        <v>463</v>
      </c>
      <c r="P212" s="216">
        <f>SUMIFS(Tab_Dados!$H$263:$H$508,Tab_Dados!$C$263:$C$508,O212)</f>
        <v>0</v>
      </c>
      <c r="Q212" s="216">
        <f>SUMIFS(Tab_Dados!$X$263:$X$508,Tab_Dados!$C$263:$C$508,O212)</f>
        <v>0</v>
      </c>
      <c r="R212" s="209">
        <f>SUMIFS(Tab_Dados!$AN$263:$AN$508,Tab_Dados!$C$263:$C$508,O212)</f>
        <v>0</v>
      </c>
      <c r="T212" s="207">
        <v>203</v>
      </c>
      <c r="U212" s="208" t="s">
        <v>461</v>
      </c>
      <c r="V212" s="216">
        <f>SUMIFS(Tab_Dados!$I$263:$I$508,Tab_Dados!$C$263:$C$508,U212)</f>
        <v>0</v>
      </c>
      <c r="W212" s="216">
        <f>SUMIFS(Tab_Dados!$Y$263:$Y$508,Tab_Dados!$C$263:$C$508,U212)</f>
        <v>0</v>
      </c>
      <c r="X212" s="209">
        <f>SUMIFS(Tab_Dados!$AO$263:$AO$508,Tab_Dados!$C$263:$C$508,U212)</f>
        <v>0</v>
      </c>
      <c r="Z212" s="207">
        <v>203</v>
      </c>
      <c r="AA212" s="208" t="s">
        <v>467</v>
      </c>
      <c r="AB212" s="216">
        <f>SUMIFS(Tab_Dados!$K$263:$K$508,Tab_Dados!$C$263:$C$508,AA212)</f>
        <v>0</v>
      </c>
      <c r="AC212" s="216">
        <f>SUMIFS(Tab_Dados!$AA$263:$AA$508,Tab_Dados!$C$263:$C$508,AA212)</f>
        <v>0</v>
      </c>
      <c r="AD212" s="209">
        <f>SUMIFS(Tab_Dados!$AQ$263:$AQ$508,Tab_Dados!$C$263:$C$508,AA212)</f>
        <v>0</v>
      </c>
      <c r="AF212" s="207">
        <v>203</v>
      </c>
      <c r="AG212" s="208" t="s">
        <v>457</v>
      </c>
      <c r="AH212" s="216">
        <f>SUMIFS(Tab_Dados!$L$263:$L$508,Tab_Dados!$C$263:$C$508,AG212)</f>
        <v>0</v>
      </c>
      <c r="AI212" s="216">
        <f>SUMIFS(Tab_Dados!$AB$263:$AB$508,Tab_Dados!$C$263:$C$508,AG212)</f>
        <v>0</v>
      </c>
      <c r="AJ212" s="209">
        <f>SUMIFS(Tab_Dados!$AR$263:$AR$508,Tab_Dados!$C$263:$C$508,AG212)</f>
        <v>0</v>
      </c>
      <c r="AL212" s="207">
        <v>203</v>
      </c>
      <c r="AM212" s="208" t="s">
        <v>17</v>
      </c>
      <c r="AN212" s="216">
        <f>SUMIFS(Tab_Dados!$M$263:$M$508,Tab_Dados!$C$263:$C$508,AM212)</f>
        <v>0</v>
      </c>
      <c r="AO212" s="216">
        <f>SUMIFS(Tab_Dados!$AC$263:$AC$508,Tab_Dados!$C$263:$C$508,AM212)</f>
        <v>0</v>
      </c>
      <c r="AP212" s="209">
        <f>SUMIFS(Tab_Dados!$AS$263:$AS$508,Tab_Dados!$C$263:$C$508,AM212)</f>
        <v>0</v>
      </c>
      <c r="AR212" s="207">
        <v>203</v>
      </c>
      <c r="AS212" s="208" t="s">
        <v>468</v>
      </c>
      <c r="AT212" s="216">
        <f>SUMIFS(Tab_Dados!$N$263:$N$508,Tab_Dados!$C$263:$C$508,AS212)</f>
        <v>0</v>
      </c>
      <c r="AU212" s="216">
        <f>SUMIFS(Tab_Dados!$AD$263:$AD$508,Tab_Dados!$C$263:$C$508,AS212)</f>
        <v>0</v>
      </c>
      <c r="AV212" s="209">
        <f>SUMIFS(Tab_Dados!$AT$263:$AT$508,Tab_Dados!$C$263:$C$508,AS212)</f>
        <v>0</v>
      </c>
      <c r="AX212" s="207">
        <v>203</v>
      </c>
      <c r="AY212" s="208" t="s">
        <v>467</v>
      </c>
      <c r="AZ212" s="216">
        <f>SUMIFS(Tab_Dados!$O$263:$O$508,Tab_Dados!$C$263:$C$508,AY212)</f>
        <v>0</v>
      </c>
      <c r="BA212" s="216">
        <f>SUMIFS(Tab_Dados!$AE$263:$AE$508,Tab_Dados!$C$263:$C$508,AY212)</f>
        <v>0</v>
      </c>
      <c r="BB212" s="209">
        <f>SUMIFS(Tab_Dados!$AU$263:$AU$508,Tab_Dados!$C$263:$C$508,AY212)</f>
        <v>0</v>
      </c>
      <c r="BD212" s="207">
        <v>203</v>
      </c>
      <c r="BE212" s="208" t="s">
        <v>465</v>
      </c>
      <c r="BF212" s="216">
        <f>SUMIFS(Tab_Dados!$P$263:$P$508,Tab_Dados!$C$263:$C$508,BE212)</f>
        <v>0</v>
      </c>
      <c r="BG212" s="216">
        <f>SUMIFS(Tab_Dados!$AF$263:$AF$508,Tab_Dados!$C$263:$C$508,BE212)</f>
        <v>0</v>
      </c>
      <c r="BH212" s="209">
        <f>SUMIFS(Tab_Dados!$AV$263:$AV$508,Tab_Dados!$C$263:$C$508,BE212)</f>
        <v>0</v>
      </c>
      <c r="BJ212" s="207">
        <v>203</v>
      </c>
      <c r="BK212" s="208" t="s">
        <v>467</v>
      </c>
      <c r="BL212" s="216">
        <f>SUMIFS(Tab_Dados!$R$263:$R$508,Tab_Dados!$C$263:$C$508,BK212)</f>
        <v>0</v>
      </c>
      <c r="BM212" s="216">
        <f>SUMIFS(Tab_Dados!$AH$263:$AH$508,Tab_Dados!$C$263:$C$508,BK212)</f>
        <v>0</v>
      </c>
      <c r="BN212" s="209">
        <f>SUMIFS(Tab_Dados!$AX$263:$AX$508,Tab_Dados!$C$263:$C$508,BK212)</f>
        <v>0</v>
      </c>
      <c r="BP212" s="207">
        <v>203</v>
      </c>
      <c r="BQ212" s="208" t="s">
        <v>462</v>
      </c>
      <c r="BR212" s="216">
        <f>SUMIFS(Tab_Dados!$S$263:$S$508,Tab_Dados!$C$263:$C$508,BQ212)</f>
        <v>0</v>
      </c>
      <c r="BS212" s="216">
        <f>SUMIFS(Tab_Dados!$AI$263:$AI$508,Tab_Dados!$C$263:$C$508,BQ212)</f>
        <v>0</v>
      </c>
      <c r="BT212" s="209">
        <f>SUMIFS(Tab_Dados!$AY$263:$AY$508,Tab_Dados!$C$263:$C$508,BQ212)</f>
        <v>0</v>
      </c>
      <c r="BV212" s="207">
        <v>203</v>
      </c>
      <c r="BW212" s="208" t="s">
        <v>465</v>
      </c>
      <c r="BX212" s="216">
        <f>SUMIFS(Tab_Dados!$T$263:$T$508,Tab_Dados!$C$263:$C$508,BW212)</f>
        <v>0</v>
      </c>
      <c r="BY212" s="216">
        <f>SUMIFS(Tab_Dados!$AJ$263:$AJ$508,Tab_Dados!$C$263:$C$508,BW212)</f>
        <v>0</v>
      </c>
      <c r="BZ212" s="209">
        <f>SUMIFS(Tab_Dados!$AZ$263:$AZ$508,Tab_Dados!$C$263:$C$508,BW212)</f>
        <v>0</v>
      </c>
      <c r="CB212" s="207">
        <v>203</v>
      </c>
      <c r="CC212" s="208" t="s">
        <v>468</v>
      </c>
      <c r="CD212" s="208"/>
      <c r="CE212" s="208"/>
      <c r="CF212" s="209"/>
    </row>
    <row r="213" spans="1:84" x14ac:dyDescent="0.2">
      <c r="A213" s="214"/>
      <c r="B213" s="207">
        <v>204</v>
      </c>
      <c r="C213" s="208" t="s">
        <v>469</v>
      </c>
      <c r="D213" s="216">
        <f>SUMIFS(Tab_Dados!$E$263:$E$508,Tab_Dados!$C$263:$C$508,C213)</f>
        <v>0</v>
      </c>
      <c r="E213" s="216">
        <f>SUMIFS(Tab_Dados!$U$263:$U$508,Tab_Dados!$C$263:$C$508,C213)</f>
        <v>0</v>
      </c>
      <c r="F213" s="209">
        <f>SUMIFS(Tab_Dados!$AK$263:$AK$508,Tab_Dados!$C$263:$C$508,C213)</f>
        <v>0</v>
      </c>
      <c r="G213" s="203"/>
      <c r="H213" s="207">
        <v>204</v>
      </c>
      <c r="I213" s="208" t="s">
        <v>440</v>
      </c>
      <c r="J213" s="216">
        <f>SUMIFS(Tab_Dados!$F$263:$F$508,Tab_Dados!$C$263:$C$508,I213)</f>
        <v>0</v>
      </c>
      <c r="K213" s="216">
        <f>SUMIFS(Tab_Dados!$V$263:$V$508,Tab_Dados!$C$263:$C$508,I213)</f>
        <v>0</v>
      </c>
      <c r="L213" s="209">
        <f>SUMIFS(Tab_Dados!$AL$263:$AL$508,Tab_Dados!$C$263:$C$508,I213)</f>
        <v>0</v>
      </c>
      <c r="N213" s="207">
        <v>204</v>
      </c>
      <c r="O213" s="208" t="s">
        <v>464</v>
      </c>
      <c r="P213" s="216">
        <f>SUMIFS(Tab_Dados!$H$263:$H$508,Tab_Dados!$C$263:$C$508,O213)</f>
        <v>0</v>
      </c>
      <c r="Q213" s="216">
        <f>SUMIFS(Tab_Dados!$X$263:$X$508,Tab_Dados!$C$263:$C$508,O213)</f>
        <v>0</v>
      </c>
      <c r="R213" s="209">
        <f>SUMIFS(Tab_Dados!$AN$263:$AN$508,Tab_Dados!$C$263:$C$508,O213)</f>
        <v>0</v>
      </c>
      <c r="T213" s="207">
        <v>204</v>
      </c>
      <c r="U213" s="208" t="s">
        <v>462</v>
      </c>
      <c r="V213" s="216">
        <f>SUMIFS(Tab_Dados!$I$263:$I$508,Tab_Dados!$C$263:$C$508,U213)</f>
        <v>0</v>
      </c>
      <c r="W213" s="216">
        <f>SUMIFS(Tab_Dados!$Y$263:$Y$508,Tab_Dados!$C$263:$C$508,U213)</f>
        <v>0</v>
      </c>
      <c r="X213" s="209">
        <f>SUMIFS(Tab_Dados!$AO$263:$AO$508,Tab_Dados!$C$263:$C$508,U213)</f>
        <v>0</v>
      </c>
      <c r="Z213" s="207">
        <v>204</v>
      </c>
      <c r="AA213" s="208" t="s">
        <v>468</v>
      </c>
      <c r="AB213" s="216">
        <f>SUMIFS(Tab_Dados!$K$263:$K$508,Tab_Dados!$C$263:$C$508,AA213)</f>
        <v>0</v>
      </c>
      <c r="AC213" s="216">
        <f>SUMIFS(Tab_Dados!$AA$263:$AA$508,Tab_Dados!$C$263:$C$508,AA213)</f>
        <v>0</v>
      </c>
      <c r="AD213" s="209">
        <f>SUMIFS(Tab_Dados!$AQ$263:$AQ$508,Tab_Dados!$C$263:$C$508,AA213)</f>
        <v>0</v>
      </c>
      <c r="AF213" s="207">
        <v>204</v>
      </c>
      <c r="AG213" s="208" t="s">
        <v>458</v>
      </c>
      <c r="AH213" s="216">
        <f>SUMIFS(Tab_Dados!$L$263:$L$508,Tab_Dados!$C$263:$C$508,AG213)</f>
        <v>0</v>
      </c>
      <c r="AI213" s="216">
        <f>SUMIFS(Tab_Dados!$AB$263:$AB$508,Tab_Dados!$C$263:$C$508,AG213)</f>
        <v>0</v>
      </c>
      <c r="AJ213" s="209">
        <f>SUMIFS(Tab_Dados!$AR$263:$AR$508,Tab_Dados!$C$263:$C$508,AG213)</f>
        <v>0</v>
      </c>
      <c r="AL213" s="207">
        <v>204</v>
      </c>
      <c r="AM213" s="208" t="s">
        <v>464</v>
      </c>
      <c r="AN213" s="216">
        <f>SUMIFS(Tab_Dados!$M$263:$M$508,Tab_Dados!$C$263:$C$508,AM213)</f>
        <v>0</v>
      </c>
      <c r="AO213" s="216">
        <f>SUMIFS(Tab_Dados!$AC$263:$AC$508,Tab_Dados!$C$263:$C$508,AM213)</f>
        <v>0</v>
      </c>
      <c r="AP213" s="209">
        <f>SUMIFS(Tab_Dados!$AS$263:$AS$508,Tab_Dados!$C$263:$C$508,AM213)</f>
        <v>0</v>
      </c>
      <c r="AR213" s="207">
        <v>204</v>
      </c>
      <c r="AS213" s="208" t="s">
        <v>469</v>
      </c>
      <c r="AT213" s="216">
        <f>SUMIFS(Tab_Dados!$N$263:$N$508,Tab_Dados!$C$263:$C$508,AS213)</f>
        <v>0</v>
      </c>
      <c r="AU213" s="216">
        <f>SUMIFS(Tab_Dados!$AD$263:$AD$508,Tab_Dados!$C$263:$C$508,AS213)</f>
        <v>0</v>
      </c>
      <c r="AV213" s="209">
        <f>SUMIFS(Tab_Dados!$AT$263:$AT$508,Tab_Dados!$C$263:$C$508,AS213)</f>
        <v>0</v>
      </c>
      <c r="AX213" s="207">
        <v>204</v>
      </c>
      <c r="AY213" s="208" t="s">
        <v>468</v>
      </c>
      <c r="AZ213" s="216">
        <f>SUMIFS(Tab_Dados!$O$263:$O$508,Tab_Dados!$C$263:$C$508,AY213)</f>
        <v>0</v>
      </c>
      <c r="BA213" s="216">
        <f>SUMIFS(Tab_Dados!$AE$263:$AE$508,Tab_Dados!$C$263:$C$508,AY213)</f>
        <v>0</v>
      </c>
      <c r="BB213" s="209">
        <f>SUMIFS(Tab_Dados!$AU$263:$AU$508,Tab_Dados!$C$263:$C$508,AY213)</f>
        <v>0</v>
      </c>
      <c r="BD213" s="207">
        <v>204</v>
      </c>
      <c r="BE213" s="208" t="s">
        <v>466</v>
      </c>
      <c r="BF213" s="216">
        <f>SUMIFS(Tab_Dados!$P$263:$P$508,Tab_Dados!$C$263:$C$508,BE213)</f>
        <v>0</v>
      </c>
      <c r="BG213" s="216">
        <f>SUMIFS(Tab_Dados!$AF$263:$AF$508,Tab_Dados!$C$263:$C$508,BE213)</f>
        <v>0</v>
      </c>
      <c r="BH213" s="209">
        <f>SUMIFS(Tab_Dados!$AV$263:$AV$508,Tab_Dados!$C$263:$C$508,BE213)</f>
        <v>0</v>
      </c>
      <c r="BJ213" s="207">
        <v>204</v>
      </c>
      <c r="BK213" s="208" t="s">
        <v>468</v>
      </c>
      <c r="BL213" s="216">
        <f>SUMIFS(Tab_Dados!$R$263:$R$508,Tab_Dados!$C$263:$C$508,BK213)</f>
        <v>0</v>
      </c>
      <c r="BM213" s="216">
        <f>SUMIFS(Tab_Dados!$AH$263:$AH$508,Tab_Dados!$C$263:$C$508,BK213)</f>
        <v>0</v>
      </c>
      <c r="BN213" s="209">
        <f>SUMIFS(Tab_Dados!$AX$263:$AX$508,Tab_Dados!$C$263:$C$508,BK213)</f>
        <v>0</v>
      </c>
      <c r="BP213" s="207">
        <v>204</v>
      </c>
      <c r="BQ213" s="208" t="s">
        <v>463</v>
      </c>
      <c r="BR213" s="216">
        <f>SUMIFS(Tab_Dados!$S$263:$S$508,Tab_Dados!$C$263:$C$508,BQ213)</f>
        <v>0</v>
      </c>
      <c r="BS213" s="216">
        <f>SUMIFS(Tab_Dados!$AI$263:$AI$508,Tab_Dados!$C$263:$C$508,BQ213)</f>
        <v>0</v>
      </c>
      <c r="BT213" s="209">
        <f>SUMIFS(Tab_Dados!$AY$263:$AY$508,Tab_Dados!$C$263:$C$508,BQ213)</f>
        <v>0</v>
      </c>
      <c r="BV213" s="207">
        <v>204</v>
      </c>
      <c r="BW213" s="208" t="s">
        <v>466</v>
      </c>
      <c r="BX213" s="216">
        <f>SUMIFS(Tab_Dados!$T$263:$T$508,Tab_Dados!$C$263:$C$508,BW213)</f>
        <v>0</v>
      </c>
      <c r="BY213" s="216">
        <f>SUMIFS(Tab_Dados!$AJ$263:$AJ$508,Tab_Dados!$C$263:$C$508,BW213)</f>
        <v>0</v>
      </c>
      <c r="BZ213" s="209">
        <f>SUMIFS(Tab_Dados!$AZ$263:$AZ$508,Tab_Dados!$C$263:$C$508,BW213)</f>
        <v>0</v>
      </c>
      <c r="CB213" s="207">
        <v>204</v>
      </c>
      <c r="CC213" s="208" t="s">
        <v>469</v>
      </c>
      <c r="CD213" s="208"/>
      <c r="CE213" s="208"/>
      <c r="CF213" s="209"/>
    </row>
    <row r="214" spans="1:84" x14ac:dyDescent="0.2">
      <c r="A214" s="214"/>
      <c r="B214" s="207">
        <v>205</v>
      </c>
      <c r="C214" s="208" t="s">
        <v>470</v>
      </c>
      <c r="D214" s="216">
        <f>SUMIFS(Tab_Dados!$E$263:$E$508,Tab_Dados!$C$263:$C$508,C214)</f>
        <v>0</v>
      </c>
      <c r="E214" s="216">
        <f>SUMIFS(Tab_Dados!$U$263:$U$508,Tab_Dados!$C$263:$C$508,C214)</f>
        <v>0</v>
      </c>
      <c r="F214" s="209">
        <f>SUMIFS(Tab_Dados!$AK$263:$AK$508,Tab_Dados!$C$263:$C$508,C214)</f>
        <v>0</v>
      </c>
      <c r="G214" s="203"/>
      <c r="H214" s="207">
        <v>205</v>
      </c>
      <c r="I214" s="208" t="s">
        <v>443</v>
      </c>
      <c r="J214" s="216">
        <f>SUMIFS(Tab_Dados!$F$263:$F$508,Tab_Dados!$C$263:$C$508,I214)</f>
        <v>0</v>
      </c>
      <c r="K214" s="216">
        <f>SUMIFS(Tab_Dados!$V$263:$V$508,Tab_Dados!$C$263:$C$508,I214)</f>
        <v>0</v>
      </c>
      <c r="L214" s="209">
        <f>SUMIFS(Tab_Dados!$AL$263:$AL$508,Tab_Dados!$C$263:$C$508,I214)</f>
        <v>0</v>
      </c>
      <c r="N214" s="207">
        <v>205</v>
      </c>
      <c r="O214" s="208" t="s">
        <v>465</v>
      </c>
      <c r="P214" s="216">
        <f>SUMIFS(Tab_Dados!$H$263:$H$508,Tab_Dados!$C$263:$C$508,O214)</f>
        <v>0</v>
      </c>
      <c r="Q214" s="216">
        <f>SUMIFS(Tab_Dados!$X$263:$X$508,Tab_Dados!$C$263:$C$508,O214)</f>
        <v>0</v>
      </c>
      <c r="R214" s="209">
        <f>SUMIFS(Tab_Dados!$AN$263:$AN$508,Tab_Dados!$C$263:$C$508,O214)</f>
        <v>0</v>
      </c>
      <c r="T214" s="207">
        <v>205</v>
      </c>
      <c r="U214" s="208" t="s">
        <v>463</v>
      </c>
      <c r="V214" s="216">
        <f>SUMIFS(Tab_Dados!$I$263:$I$508,Tab_Dados!$C$263:$C$508,U214)</f>
        <v>0</v>
      </c>
      <c r="W214" s="216">
        <f>SUMIFS(Tab_Dados!$Y$263:$Y$508,Tab_Dados!$C$263:$C$508,U214)</f>
        <v>0</v>
      </c>
      <c r="X214" s="209">
        <f>SUMIFS(Tab_Dados!$AO$263:$AO$508,Tab_Dados!$C$263:$C$508,U214)</f>
        <v>0</v>
      </c>
      <c r="Z214" s="207">
        <v>205</v>
      </c>
      <c r="AA214" s="208" t="s">
        <v>469</v>
      </c>
      <c r="AB214" s="216">
        <f>SUMIFS(Tab_Dados!$K$263:$K$508,Tab_Dados!$C$263:$C$508,AA214)</f>
        <v>0</v>
      </c>
      <c r="AC214" s="216">
        <f>SUMIFS(Tab_Dados!$AA$263:$AA$508,Tab_Dados!$C$263:$C$508,AA214)</f>
        <v>0</v>
      </c>
      <c r="AD214" s="209">
        <f>SUMIFS(Tab_Dados!$AQ$263:$AQ$508,Tab_Dados!$C$263:$C$508,AA214)</f>
        <v>0</v>
      </c>
      <c r="AF214" s="207">
        <v>205</v>
      </c>
      <c r="AG214" s="208" t="s">
        <v>459</v>
      </c>
      <c r="AH214" s="216">
        <f>SUMIFS(Tab_Dados!$L$263:$L$508,Tab_Dados!$C$263:$C$508,AG214)</f>
        <v>0</v>
      </c>
      <c r="AI214" s="216">
        <f>SUMIFS(Tab_Dados!$AB$263:$AB$508,Tab_Dados!$C$263:$C$508,AG214)</f>
        <v>0</v>
      </c>
      <c r="AJ214" s="209">
        <f>SUMIFS(Tab_Dados!$AR$263:$AR$508,Tab_Dados!$C$263:$C$508,AG214)</f>
        <v>0</v>
      </c>
      <c r="AL214" s="207">
        <v>205</v>
      </c>
      <c r="AM214" s="208" t="s">
        <v>465</v>
      </c>
      <c r="AN214" s="216">
        <f>SUMIFS(Tab_Dados!$M$263:$M$508,Tab_Dados!$C$263:$C$508,AM214)</f>
        <v>0</v>
      </c>
      <c r="AO214" s="216">
        <f>SUMIFS(Tab_Dados!$AC$263:$AC$508,Tab_Dados!$C$263:$C$508,AM214)</f>
        <v>0</v>
      </c>
      <c r="AP214" s="209">
        <f>SUMIFS(Tab_Dados!$AS$263:$AS$508,Tab_Dados!$C$263:$C$508,AM214)</f>
        <v>0</v>
      </c>
      <c r="AR214" s="207">
        <v>205</v>
      </c>
      <c r="AS214" s="208" t="s">
        <v>470</v>
      </c>
      <c r="AT214" s="216">
        <f>SUMIFS(Tab_Dados!$N$263:$N$508,Tab_Dados!$C$263:$C$508,AS214)</f>
        <v>0</v>
      </c>
      <c r="AU214" s="216">
        <f>SUMIFS(Tab_Dados!$AD$263:$AD$508,Tab_Dados!$C$263:$C$508,AS214)</f>
        <v>0</v>
      </c>
      <c r="AV214" s="209">
        <f>SUMIFS(Tab_Dados!$AT$263:$AT$508,Tab_Dados!$C$263:$C$508,AS214)</f>
        <v>0</v>
      </c>
      <c r="AX214" s="207">
        <v>205</v>
      </c>
      <c r="AY214" s="208" t="s">
        <v>469</v>
      </c>
      <c r="AZ214" s="216">
        <f>SUMIFS(Tab_Dados!$O$263:$O$508,Tab_Dados!$C$263:$C$508,AY214)</f>
        <v>0</v>
      </c>
      <c r="BA214" s="216">
        <f>SUMIFS(Tab_Dados!$AE$263:$AE$508,Tab_Dados!$C$263:$C$508,AY214)</f>
        <v>0</v>
      </c>
      <c r="BB214" s="209">
        <f>SUMIFS(Tab_Dados!$AU$263:$AU$508,Tab_Dados!$C$263:$C$508,AY214)</f>
        <v>0</v>
      </c>
      <c r="BD214" s="207">
        <v>205</v>
      </c>
      <c r="BE214" s="208" t="s">
        <v>467</v>
      </c>
      <c r="BF214" s="216">
        <f>SUMIFS(Tab_Dados!$P$263:$P$508,Tab_Dados!$C$263:$C$508,BE214)</f>
        <v>0</v>
      </c>
      <c r="BG214" s="216">
        <f>SUMIFS(Tab_Dados!$AF$263:$AF$508,Tab_Dados!$C$263:$C$508,BE214)</f>
        <v>0</v>
      </c>
      <c r="BH214" s="209">
        <f>SUMIFS(Tab_Dados!$AV$263:$AV$508,Tab_Dados!$C$263:$C$508,BE214)</f>
        <v>0</v>
      </c>
      <c r="BJ214" s="207">
        <v>205</v>
      </c>
      <c r="BK214" s="208" t="s">
        <v>469</v>
      </c>
      <c r="BL214" s="216">
        <f>SUMIFS(Tab_Dados!$R$263:$R$508,Tab_Dados!$C$263:$C$508,BK214)</f>
        <v>0</v>
      </c>
      <c r="BM214" s="216">
        <f>SUMIFS(Tab_Dados!$AH$263:$AH$508,Tab_Dados!$C$263:$C$508,BK214)</f>
        <v>0</v>
      </c>
      <c r="BN214" s="209">
        <f>SUMIFS(Tab_Dados!$AX$263:$AX$508,Tab_Dados!$C$263:$C$508,BK214)</f>
        <v>0</v>
      </c>
      <c r="BP214" s="207">
        <v>205</v>
      </c>
      <c r="BQ214" s="208" t="s">
        <v>17</v>
      </c>
      <c r="BR214" s="216">
        <f>SUMIFS(Tab_Dados!$S$263:$S$508,Tab_Dados!$C$263:$C$508,BQ214)</f>
        <v>0</v>
      </c>
      <c r="BS214" s="216">
        <f>SUMIFS(Tab_Dados!$AI$263:$AI$508,Tab_Dados!$C$263:$C$508,BQ214)</f>
        <v>0</v>
      </c>
      <c r="BT214" s="209">
        <f>SUMIFS(Tab_Dados!$AY$263:$AY$508,Tab_Dados!$C$263:$C$508,BQ214)</f>
        <v>0</v>
      </c>
      <c r="BV214" s="207">
        <v>205</v>
      </c>
      <c r="BW214" s="208" t="s">
        <v>467</v>
      </c>
      <c r="BX214" s="216">
        <f>SUMIFS(Tab_Dados!$T$263:$T$508,Tab_Dados!$C$263:$C$508,BW214)</f>
        <v>0</v>
      </c>
      <c r="BY214" s="216">
        <f>SUMIFS(Tab_Dados!$AJ$263:$AJ$508,Tab_Dados!$C$263:$C$508,BW214)</f>
        <v>0</v>
      </c>
      <c r="BZ214" s="209">
        <f>SUMIFS(Tab_Dados!$AZ$263:$AZ$508,Tab_Dados!$C$263:$C$508,BW214)</f>
        <v>0</v>
      </c>
      <c r="CB214" s="207">
        <v>205</v>
      </c>
      <c r="CC214" s="208" t="s">
        <v>470</v>
      </c>
      <c r="CD214" s="208"/>
      <c r="CE214" s="208"/>
      <c r="CF214" s="209"/>
    </row>
    <row r="215" spans="1:84" x14ac:dyDescent="0.2">
      <c r="A215" s="214"/>
      <c r="B215" s="207">
        <v>206</v>
      </c>
      <c r="C215" s="208" t="s">
        <v>471</v>
      </c>
      <c r="D215" s="216">
        <f>SUMIFS(Tab_Dados!$E$263:$E$508,Tab_Dados!$C$263:$C$508,C215)</f>
        <v>0</v>
      </c>
      <c r="E215" s="216">
        <f>SUMIFS(Tab_Dados!$U$263:$U$508,Tab_Dados!$C$263:$C$508,C215)</f>
        <v>0</v>
      </c>
      <c r="F215" s="209">
        <f>SUMIFS(Tab_Dados!$AK$263:$AK$508,Tab_Dados!$C$263:$C$508,C215)</f>
        <v>0</v>
      </c>
      <c r="G215" s="203"/>
      <c r="H215" s="207">
        <v>206</v>
      </c>
      <c r="I215" s="208" t="s">
        <v>444</v>
      </c>
      <c r="J215" s="216">
        <f>SUMIFS(Tab_Dados!$F$263:$F$508,Tab_Dados!$C$263:$C$508,I215)</f>
        <v>0</v>
      </c>
      <c r="K215" s="216">
        <f>SUMIFS(Tab_Dados!$V$263:$V$508,Tab_Dados!$C$263:$C$508,I215)</f>
        <v>0</v>
      </c>
      <c r="L215" s="209">
        <f>SUMIFS(Tab_Dados!$AL$263:$AL$508,Tab_Dados!$C$263:$C$508,I215)</f>
        <v>0</v>
      </c>
      <c r="N215" s="207">
        <v>206</v>
      </c>
      <c r="O215" s="208" t="s">
        <v>467</v>
      </c>
      <c r="P215" s="216">
        <f>SUMIFS(Tab_Dados!$H$263:$H$508,Tab_Dados!$C$263:$C$508,O215)</f>
        <v>0</v>
      </c>
      <c r="Q215" s="216">
        <f>SUMIFS(Tab_Dados!$X$263:$X$508,Tab_Dados!$C$263:$C$508,O215)</f>
        <v>0</v>
      </c>
      <c r="R215" s="209">
        <f>SUMIFS(Tab_Dados!$AN$263:$AN$508,Tab_Dados!$C$263:$C$508,O215)</f>
        <v>0</v>
      </c>
      <c r="T215" s="207">
        <v>206</v>
      </c>
      <c r="U215" s="208" t="s">
        <v>17</v>
      </c>
      <c r="V215" s="216">
        <f>SUMIFS(Tab_Dados!$I$263:$I$508,Tab_Dados!$C$263:$C$508,U215)</f>
        <v>0</v>
      </c>
      <c r="W215" s="216">
        <f>SUMIFS(Tab_Dados!$Y$263:$Y$508,Tab_Dados!$C$263:$C$508,U215)</f>
        <v>0</v>
      </c>
      <c r="X215" s="209">
        <f>SUMIFS(Tab_Dados!$AO$263:$AO$508,Tab_Dados!$C$263:$C$508,U215)</f>
        <v>0</v>
      </c>
      <c r="Z215" s="207">
        <v>206</v>
      </c>
      <c r="AA215" s="208" t="s">
        <v>470</v>
      </c>
      <c r="AB215" s="216">
        <f>SUMIFS(Tab_Dados!$K$263:$K$508,Tab_Dados!$C$263:$C$508,AA215)</f>
        <v>0</v>
      </c>
      <c r="AC215" s="216">
        <f>SUMIFS(Tab_Dados!$AA$263:$AA$508,Tab_Dados!$C$263:$C$508,AA215)</f>
        <v>0</v>
      </c>
      <c r="AD215" s="209">
        <f>SUMIFS(Tab_Dados!$AQ$263:$AQ$508,Tab_Dados!$C$263:$C$508,AA215)</f>
        <v>0</v>
      </c>
      <c r="AF215" s="207">
        <v>206</v>
      </c>
      <c r="AG215" s="208" t="s">
        <v>460</v>
      </c>
      <c r="AH215" s="216">
        <f>SUMIFS(Tab_Dados!$L$263:$L$508,Tab_Dados!$C$263:$C$508,AG215)</f>
        <v>0</v>
      </c>
      <c r="AI215" s="216">
        <f>SUMIFS(Tab_Dados!$AB$263:$AB$508,Tab_Dados!$C$263:$C$508,AG215)</f>
        <v>0</v>
      </c>
      <c r="AJ215" s="209">
        <f>SUMIFS(Tab_Dados!$AR$263:$AR$508,Tab_Dados!$C$263:$C$508,AG215)</f>
        <v>0</v>
      </c>
      <c r="AL215" s="207">
        <v>206</v>
      </c>
      <c r="AM215" s="208" t="s">
        <v>466</v>
      </c>
      <c r="AN215" s="216">
        <f>SUMIFS(Tab_Dados!$M$263:$M$508,Tab_Dados!$C$263:$C$508,AM215)</f>
        <v>0</v>
      </c>
      <c r="AO215" s="216">
        <f>SUMIFS(Tab_Dados!$AC$263:$AC$508,Tab_Dados!$C$263:$C$508,AM215)</f>
        <v>0</v>
      </c>
      <c r="AP215" s="209">
        <f>SUMIFS(Tab_Dados!$AS$263:$AS$508,Tab_Dados!$C$263:$C$508,AM215)</f>
        <v>0</v>
      </c>
      <c r="AR215" s="207">
        <v>206</v>
      </c>
      <c r="AS215" s="208" t="s">
        <v>471</v>
      </c>
      <c r="AT215" s="216">
        <f>SUMIFS(Tab_Dados!$N$263:$N$508,Tab_Dados!$C$263:$C$508,AS215)</f>
        <v>0</v>
      </c>
      <c r="AU215" s="216">
        <f>SUMIFS(Tab_Dados!$AD$263:$AD$508,Tab_Dados!$C$263:$C$508,AS215)</f>
        <v>0</v>
      </c>
      <c r="AV215" s="209">
        <f>SUMIFS(Tab_Dados!$AT$263:$AT$508,Tab_Dados!$C$263:$C$508,AS215)</f>
        <v>0</v>
      </c>
      <c r="AX215" s="207">
        <v>206</v>
      </c>
      <c r="AY215" s="208" t="s">
        <v>470</v>
      </c>
      <c r="AZ215" s="216">
        <f>SUMIFS(Tab_Dados!$O$263:$O$508,Tab_Dados!$C$263:$C$508,AY215)</f>
        <v>0</v>
      </c>
      <c r="BA215" s="216">
        <f>SUMIFS(Tab_Dados!$AE$263:$AE$508,Tab_Dados!$C$263:$C$508,AY215)</f>
        <v>0</v>
      </c>
      <c r="BB215" s="209">
        <f>SUMIFS(Tab_Dados!$AU$263:$AU$508,Tab_Dados!$C$263:$C$508,AY215)</f>
        <v>0</v>
      </c>
      <c r="BD215" s="207">
        <v>206</v>
      </c>
      <c r="BE215" s="208" t="s">
        <v>468</v>
      </c>
      <c r="BF215" s="216">
        <f>SUMIFS(Tab_Dados!$P$263:$P$508,Tab_Dados!$C$263:$C$508,BE215)</f>
        <v>0</v>
      </c>
      <c r="BG215" s="216">
        <f>SUMIFS(Tab_Dados!$AF$263:$AF$508,Tab_Dados!$C$263:$C$508,BE215)</f>
        <v>0</v>
      </c>
      <c r="BH215" s="209">
        <f>SUMIFS(Tab_Dados!$AV$263:$AV$508,Tab_Dados!$C$263:$C$508,BE215)</f>
        <v>0</v>
      </c>
      <c r="BJ215" s="207">
        <v>206</v>
      </c>
      <c r="BK215" s="208" t="s">
        <v>470</v>
      </c>
      <c r="BL215" s="216">
        <f>SUMIFS(Tab_Dados!$R$263:$R$508,Tab_Dados!$C$263:$C$508,BK215)</f>
        <v>0</v>
      </c>
      <c r="BM215" s="216">
        <f>SUMIFS(Tab_Dados!$AH$263:$AH$508,Tab_Dados!$C$263:$C$508,BK215)</f>
        <v>0</v>
      </c>
      <c r="BN215" s="209">
        <f>SUMIFS(Tab_Dados!$AX$263:$AX$508,Tab_Dados!$C$263:$C$508,BK215)</f>
        <v>0</v>
      </c>
      <c r="BP215" s="207">
        <v>206</v>
      </c>
      <c r="BQ215" s="208" t="s">
        <v>464</v>
      </c>
      <c r="BR215" s="216">
        <f>SUMIFS(Tab_Dados!$S$263:$S$508,Tab_Dados!$C$263:$C$508,BQ215)</f>
        <v>0</v>
      </c>
      <c r="BS215" s="216">
        <f>SUMIFS(Tab_Dados!$AI$263:$AI$508,Tab_Dados!$C$263:$C$508,BQ215)</f>
        <v>0</v>
      </c>
      <c r="BT215" s="209">
        <f>SUMIFS(Tab_Dados!$AY$263:$AY$508,Tab_Dados!$C$263:$C$508,BQ215)</f>
        <v>0</v>
      </c>
      <c r="BV215" s="207">
        <v>206</v>
      </c>
      <c r="BW215" s="208" t="s">
        <v>468</v>
      </c>
      <c r="BX215" s="216">
        <f>SUMIFS(Tab_Dados!$T$263:$T$508,Tab_Dados!$C$263:$C$508,BW215)</f>
        <v>0</v>
      </c>
      <c r="BY215" s="216">
        <f>SUMIFS(Tab_Dados!$AJ$263:$AJ$508,Tab_Dados!$C$263:$C$508,BW215)</f>
        <v>0</v>
      </c>
      <c r="BZ215" s="209">
        <f>SUMIFS(Tab_Dados!$AZ$263:$AZ$508,Tab_Dados!$C$263:$C$508,BW215)</f>
        <v>0</v>
      </c>
      <c r="CB215" s="207">
        <v>206</v>
      </c>
      <c r="CC215" s="208" t="s">
        <v>471</v>
      </c>
      <c r="CD215" s="208"/>
      <c r="CE215" s="208"/>
      <c r="CF215" s="209"/>
    </row>
    <row r="216" spans="1:84" x14ac:dyDescent="0.2">
      <c r="A216" s="214"/>
      <c r="B216" s="207">
        <v>207</v>
      </c>
      <c r="C216" s="208" t="s">
        <v>472</v>
      </c>
      <c r="D216" s="216">
        <f>SUMIFS(Tab_Dados!$E$263:$E$508,Tab_Dados!$C$263:$C$508,C216)</f>
        <v>0</v>
      </c>
      <c r="E216" s="216">
        <f>SUMIFS(Tab_Dados!$U$263:$U$508,Tab_Dados!$C$263:$C$508,C216)</f>
        <v>0</v>
      </c>
      <c r="F216" s="209">
        <f>SUMIFS(Tab_Dados!$AK$263:$AK$508,Tab_Dados!$C$263:$C$508,C216)</f>
        <v>0</v>
      </c>
      <c r="G216" s="203"/>
      <c r="H216" s="207">
        <v>207</v>
      </c>
      <c r="I216" s="208" t="s">
        <v>445</v>
      </c>
      <c r="J216" s="216">
        <f>SUMIFS(Tab_Dados!$F$263:$F$508,Tab_Dados!$C$263:$C$508,I216)</f>
        <v>0</v>
      </c>
      <c r="K216" s="216">
        <f>SUMIFS(Tab_Dados!$V$263:$V$508,Tab_Dados!$C$263:$C$508,I216)</f>
        <v>0</v>
      </c>
      <c r="L216" s="209">
        <f>SUMIFS(Tab_Dados!$AL$263:$AL$508,Tab_Dados!$C$263:$C$508,I216)</f>
        <v>0</v>
      </c>
      <c r="N216" s="207">
        <v>207</v>
      </c>
      <c r="O216" s="208" t="s">
        <v>468</v>
      </c>
      <c r="P216" s="216">
        <f>SUMIFS(Tab_Dados!$H$263:$H$508,Tab_Dados!$C$263:$C$508,O216)</f>
        <v>0</v>
      </c>
      <c r="Q216" s="216">
        <f>SUMIFS(Tab_Dados!$X$263:$X$508,Tab_Dados!$C$263:$C$508,O216)</f>
        <v>0</v>
      </c>
      <c r="R216" s="209">
        <f>SUMIFS(Tab_Dados!$AN$263:$AN$508,Tab_Dados!$C$263:$C$508,O216)</f>
        <v>0</v>
      </c>
      <c r="T216" s="207">
        <v>207</v>
      </c>
      <c r="U216" s="208" t="s">
        <v>464</v>
      </c>
      <c r="V216" s="216">
        <f>SUMIFS(Tab_Dados!$I$263:$I$508,Tab_Dados!$C$263:$C$508,U216)</f>
        <v>0</v>
      </c>
      <c r="W216" s="216">
        <f>SUMIFS(Tab_Dados!$Y$263:$Y$508,Tab_Dados!$C$263:$C$508,U216)</f>
        <v>0</v>
      </c>
      <c r="X216" s="209">
        <f>SUMIFS(Tab_Dados!$AO$263:$AO$508,Tab_Dados!$C$263:$C$508,U216)</f>
        <v>0</v>
      </c>
      <c r="Z216" s="207">
        <v>207</v>
      </c>
      <c r="AA216" s="208" t="s">
        <v>471</v>
      </c>
      <c r="AB216" s="216">
        <f>SUMIFS(Tab_Dados!$K$263:$K$508,Tab_Dados!$C$263:$C$508,AA216)</f>
        <v>0</v>
      </c>
      <c r="AC216" s="216">
        <f>SUMIFS(Tab_Dados!$AA$263:$AA$508,Tab_Dados!$C$263:$C$508,AA216)</f>
        <v>0</v>
      </c>
      <c r="AD216" s="209">
        <f>SUMIFS(Tab_Dados!$AQ$263:$AQ$508,Tab_Dados!$C$263:$C$508,AA216)</f>
        <v>0</v>
      </c>
      <c r="AF216" s="207">
        <v>207</v>
      </c>
      <c r="AG216" s="208" t="s">
        <v>44</v>
      </c>
      <c r="AH216" s="216">
        <f>SUMIFS(Tab_Dados!$L$263:$L$508,Tab_Dados!$C$263:$C$508,AG216)</f>
        <v>0</v>
      </c>
      <c r="AI216" s="216">
        <f>SUMIFS(Tab_Dados!$AB$263:$AB$508,Tab_Dados!$C$263:$C$508,AG216)</f>
        <v>0</v>
      </c>
      <c r="AJ216" s="209">
        <f>SUMIFS(Tab_Dados!$AR$263:$AR$508,Tab_Dados!$C$263:$C$508,AG216)</f>
        <v>0</v>
      </c>
      <c r="AL216" s="207">
        <v>207</v>
      </c>
      <c r="AM216" s="208" t="s">
        <v>467</v>
      </c>
      <c r="AN216" s="216">
        <f>SUMIFS(Tab_Dados!$M$263:$M$508,Tab_Dados!$C$263:$C$508,AM216)</f>
        <v>0</v>
      </c>
      <c r="AO216" s="216">
        <f>SUMIFS(Tab_Dados!$AC$263:$AC$508,Tab_Dados!$C$263:$C$508,AM216)</f>
        <v>0</v>
      </c>
      <c r="AP216" s="209">
        <f>SUMIFS(Tab_Dados!$AS$263:$AS$508,Tab_Dados!$C$263:$C$508,AM216)</f>
        <v>0</v>
      </c>
      <c r="AR216" s="207">
        <v>207</v>
      </c>
      <c r="AS216" s="208" t="s">
        <v>472</v>
      </c>
      <c r="AT216" s="216">
        <f>SUMIFS(Tab_Dados!$N$263:$N$508,Tab_Dados!$C$263:$C$508,AS216)</f>
        <v>0</v>
      </c>
      <c r="AU216" s="216">
        <f>SUMIFS(Tab_Dados!$AD$263:$AD$508,Tab_Dados!$C$263:$C$508,AS216)</f>
        <v>0</v>
      </c>
      <c r="AV216" s="209">
        <f>SUMIFS(Tab_Dados!$AT$263:$AT$508,Tab_Dados!$C$263:$C$508,AS216)</f>
        <v>0</v>
      </c>
      <c r="AX216" s="207">
        <v>207</v>
      </c>
      <c r="AY216" s="208" t="s">
        <v>471</v>
      </c>
      <c r="AZ216" s="216">
        <f>SUMIFS(Tab_Dados!$O$263:$O$508,Tab_Dados!$C$263:$C$508,AY216)</f>
        <v>0</v>
      </c>
      <c r="BA216" s="216">
        <f>SUMIFS(Tab_Dados!$AE$263:$AE$508,Tab_Dados!$C$263:$C$508,AY216)</f>
        <v>0</v>
      </c>
      <c r="BB216" s="209">
        <f>SUMIFS(Tab_Dados!$AU$263:$AU$508,Tab_Dados!$C$263:$C$508,AY216)</f>
        <v>0</v>
      </c>
      <c r="BD216" s="207">
        <v>207</v>
      </c>
      <c r="BE216" s="208" t="s">
        <v>469</v>
      </c>
      <c r="BF216" s="216">
        <f>SUMIFS(Tab_Dados!$P$263:$P$508,Tab_Dados!$C$263:$C$508,BE216)</f>
        <v>0</v>
      </c>
      <c r="BG216" s="216">
        <f>SUMIFS(Tab_Dados!$AF$263:$AF$508,Tab_Dados!$C$263:$C$508,BE216)</f>
        <v>0</v>
      </c>
      <c r="BH216" s="209">
        <f>SUMIFS(Tab_Dados!$AV$263:$AV$508,Tab_Dados!$C$263:$C$508,BE216)</f>
        <v>0</v>
      </c>
      <c r="BJ216" s="207">
        <v>207</v>
      </c>
      <c r="BK216" s="208" t="s">
        <v>471</v>
      </c>
      <c r="BL216" s="216">
        <f>SUMIFS(Tab_Dados!$R$263:$R$508,Tab_Dados!$C$263:$C$508,BK216)</f>
        <v>0</v>
      </c>
      <c r="BM216" s="216">
        <f>SUMIFS(Tab_Dados!$AH$263:$AH$508,Tab_Dados!$C$263:$C$508,BK216)</f>
        <v>0</v>
      </c>
      <c r="BN216" s="209">
        <f>SUMIFS(Tab_Dados!$AX$263:$AX$508,Tab_Dados!$C$263:$C$508,BK216)</f>
        <v>0</v>
      </c>
      <c r="BP216" s="207">
        <v>207</v>
      </c>
      <c r="BQ216" s="208" t="s">
        <v>465</v>
      </c>
      <c r="BR216" s="216">
        <f>SUMIFS(Tab_Dados!$S$263:$S$508,Tab_Dados!$C$263:$C$508,BQ216)</f>
        <v>0</v>
      </c>
      <c r="BS216" s="216">
        <f>SUMIFS(Tab_Dados!$AI$263:$AI$508,Tab_Dados!$C$263:$C$508,BQ216)</f>
        <v>0</v>
      </c>
      <c r="BT216" s="209">
        <f>SUMIFS(Tab_Dados!$AY$263:$AY$508,Tab_Dados!$C$263:$C$508,BQ216)</f>
        <v>0</v>
      </c>
      <c r="BV216" s="207">
        <v>207</v>
      </c>
      <c r="BW216" s="208" t="s">
        <v>470</v>
      </c>
      <c r="BX216" s="216">
        <f>SUMIFS(Tab_Dados!$T$263:$T$508,Tab_Dados!$C$263:$C$508,BW216)</f>
        <v>0</v>
      </c>
      <c r="BY216" s="216">
        <f>SUMIFS(Tab_Dados!$AJ$263:$AJ$508,Tab_Dados!$C$263:$C$508,BW216)</f>
        <v>0</v>
      </c>
      <c r="BZ216" s="209">
        <f>SUMIFS(Tab_Dados!$AZ$263:$AZ$508,Tab_Dados!$C$263:$C$508,BW216)</f>
        <v>0</v>
      </c>
      <c r="CB216" s="207">
        <v>207</v>
      </c>
      <c r="CC216" s="208" t="s">
        <v>472</v>
      </c>
      <c r="CD216" s="208"/>
      <c r="CE216" s="208"/>
      <c r="CF216" s="209"/>
    </row>
    <row r="217" spans="1:84" x14ac:dyDescent="0.2">
      <c r="A217" s="214"/>
      <c r="B217" s="207">
        <v>208</v>
      </c>
      <c r="C217" s="208" t="s">
        <v>473</v>
      </c>
      <c r="D217" s="216">
        <f>SUMIFS(Tab_Dados!$E$263:$E$508,Tab_Dados!$C$263:$C$508,C217)</f>
        <v>0</v>
      </c>
      <c r="E217" s="216">
        <f>SUMIFS(Tab_Dados!$U$263:$U$508,Tab_Dados!$C$263:$C$508,C217)</f>
        <v>0</v>
      </c>
      <c r="F217" s="209">
        <f>SUMIFS(Tab_Dados!$AK$263:$AK$508,Tab_Dados!$C$263:$C$508,C217)</f>
        <v>0</v>
      </c>
      <c r="G217" s="203"/>
      <c r="H217" s="207">
        <v>208</v>
      </c>
      <c r="I217" s="208" t="s">
        <v>446</v>
      </c>
      <c r="J217" s="216">
        <f>SUMIFS(Tab_Dados!$F$263:$F$508,Tab_Dados!$C$263:$C$508,I217)</f>
        <v>0</v>
      </c>
      <c r="K217" s="216">
        <f>SUMIFS(Tab_Dados!$V$263:$V$508,Tab_Dados!$C$263:$C$508,I217)</f>
        <v>0</v>
      </c>
      <c r="L217" s="209">
        <f>SUMIFS(Tab_Dados!$AL$263:$AL$508,Tab_Dados!$C$263:$C$508,I217)</f>
        <v>0</v>
      </c>
      <c r="N217" s="207">
        <v>208</v>
      </c>
      <c r="O217" s="208" t="s">
        <v>469</v>
      </c>
      <c r="P217" s="216">
        <f>SUMIFS(Tab_Dados!$H$263:$H$508,Tab_Dados!$C$263:$C$508,O217)</f>
        <v>0</v>
      </c>
      <c r="Q217" s="216">
        <f>SUMIFS(Tab_Dados!$X$263:$X$508,Tab_Dados!$C$263:$C$508,O217)</f>
        <v>0</v>
      </c>
      <c r="R217" s="209">
        <f>SUMIFS(Tab_Dados!$AN$263:$AN$508,Tab_Dados!$C$263:$C$508,O217)</f>
        <v>0</v>
      </c>
      <c r="T217" s="207">
        <v>208</v>
      </c>
      <c r="U217" s="208" t="s">
        <v>465</v>
      </c>
      <c r="V217" s="216">
        <f>SUMIFS(Tab_Dados!$I$263:$I$508,Tab_Dados!$C$263:$C$508,U217)</f>
        <v>0</v>
      </c>
      <c r="W217" s="216">
        <f>SUMIFS(Tab_Dados!$Y$263:$Y$508,Tab_Dados!$C$263:$C$508,U217)</f>
        <v>0</v>
      </c>
      <c r="X217" s="209">
        <f>SUMIFS(Tab_Dados!$AO$263:$AO$508,Tab_Dados!$C$263:$C$508,U217)</f>
        <v>0</v>
      </c>
      <c r="Z217" s="207">
        <v>208</v>
      </c>
      <c r="AA217" s="208" t="s">
        <v>472</v>
      </c>
      <c r="AB217" s="216">
        <f>SUMIFS(Tab_Dados!$K$263:$K$508,Tab_Dados!$C$263:$C$508,AA217)</f>
        <v>0</v>
      </c>
      <c r="AC217" s="216">
        <f>SUMIFS(Tab_Dados!$AA$263:$AA$508,Tab_Dados!$C$263:$C$508,AA217)</f>
        <v>0</v>
      </c>
      <c r="AD217" s="209">
        <f>SUMIFS(Tab_Dados!$AQ$263:$AQ$508,Tab_Dados!$C$263:$C$508,AA217)</f>
        <v>0</v>
      </c>
      <c r="AF217" s="207">
        <v>208</v>
      </c>
      <c r="AG217" s="208" t="s">
        <v>461</v>
      </c>
      <c r="AH217" s="216">
        <f>SUMIFS(Tab_Dados!$L$263:$L$508,Tab_Dados!$C$263:$C$508,AG217)</f>
        <v>0</v>
      </c>
      <c r="AI217" s="216">
        <f>SUMIFS(Tab_Dados!$AB$263:$AB$508,Tab_Dados!$C$263:$C$508,AG217)</f>
        <v>0</v>
      </c>
      <c r="AJ217" s="209">
        <f>SUMIFS(Tab_Dados!$AR$263:$AR$508,Tab_Dados!$C$263:$C$508,AG217)</f>
        <v>0</v>
      </c>
      <c r="AL217" s="207">
        <v>208</v>
      </c>
      <c r="AM217" s="208" t="s">
        <v>468</v>
      </c>
      <c r="AN217" s="216">
        <f>SUMIFS(Tab_Dados!$M$263:$M$508,Tab_Dados!$C$263:$C$508,AM217)</f>
        <v>0</v>
      </c>
      <c r="AO217" s="216">
        <f>SUMIFS(Tab_Dados!$AC$263:$AC$508,Tab_Dados!$C$263:$C$508,AM217)</f>
        <v>0</v>
      </c>
      <c r="AP217" s="209">
        <f>SUMIFS(Tab_Dados!$AS$263:$AS$508,Tab_Dados!$C$263:$C$508,AM217)</f>
        <v>0</v>
      </c>
      <c r="AR217" s="207">
        <v>208</v>
      </c>
      <c r="AS217" s="208" t="s">
        <v>473</v>
      </c>
      <c r="AT217" s="216">
        <f>SUMIFS(Tab_Dados!$N$263:$N$508,Tab_Dados!$C$263:$C$508,AS217)</f>
        <v>0</v>
      </c>
      <c r="AU217" s="216">
        <f>SUMIFS(Tab_Dados!$AD$263:$AD$508,Tab_Dados!$C$263:$C$508,AS217)</f>
        <v>0</v>
      </c>
      <c r="AV217" s="209">
        <f>SUMIFS(Tab_Dados!$AT$263:$AT$508,Tab_Dados!$C$263:$C$508,AS217)</f>
        <v>0</v>
      </c>
      <c r="AX217" s="207">
        <v>208</v>
      </c>
      <c r="AY217" s="208" t="s">
        <v>472</v>
      </c>
      <c r="AZ217" s="216">
        <f>SUMIFS(Tab_Dados!$O$263:$O$508,Tab_Dados!$C$263:$C$508,AY217)</f>
        <v>0</v>
      </c>
      <c r="BA217" s="216">
        <f>SUMIFS(Tab_Dados!$AE$263:$AE$508,Tab_Dados!$C$263:$C$508,AY217)</f>
        <v>0</v>
      </c>
      <c r="BB217" s="209">
        <f>SUMIFS(Tab_Dados!$AU$263:$AU$508,Tab_Dados!$C$263:$C$508,AY217)</f>
        <v>0</v>
      </c>
      <c r="BD217" s="207">
        <v>208</v>
      </c>
      <c r="BE217" s="208" t="s">
        <v>471</v>
      </c>
      <c r="BF217" s="216">
        <f>SUMIFS(Tab_Dados!$P$263:$P$508,Tab_Dados!$C$263:$C$508,BE217)</f>
        <v>0</v>
      </c>
      <c r="BG217" s="216">
        <f>SUMIFS(Tab_Dados!$AF$263:$AF$508,Tab_Dados!$C$263:$C$508,BE217)</f>
        <v>0</v>
      </c>
      <c r="BH217" s="209">
        <f>SUMIFS(Tab_Dados!$AV$263:$AV$508,Tab_Dados!$C$263:$C$508,BE217)</f>
        <v>0</v>
      </c>
      <c r="BJ217" s="207">
        <v>208</v>
      </c>
      <c r="BK217" s="208" t="s">
        <v>472</v>
      </c>
      <c r="BL217" s="216">
        <f>SUMIFS(Tab_Dados!$R$263:$R$508,Tab_Dados!$C$263:$C$508,BK217)</f>
        <v>0</v>
      </c>
      <c r="BM217" s="216">
        <f>SUMIFS(Tab_Dados!$AH$263:$AH$508,Tab_Dados!$C$263:$C$508,BK217)</f>
        <v>0</v>
      </c>
      <c r="BN217" s="209">
        <f>SUMIFS(Tab_Dados!$AX$263:$AX$508,Tab_Dados!$C$263:$C$508,BK217)</f>
        <v>0</v>
      </c>
      <c r="BP217" s="207">
        <v>208</v>
      </c>
      <c r="BQ217" s="208" t="s">
        <v>466</v>
      </c>
      <c r="BR217" s="216">
        <f>SUMIFS(Tab_Dados!$S$263:$S$508,Tab_Dados!$C$263:$C$508,BQ217)</f>
        <v>0</v>
      </c>
      <c r="BS217" s="216">
        <f>SUMIFS(Tab_Dados!$AI$263:$AI$508,Tab_Dados!$C$263:$C$508,BQ217)</f>
        <v>0</v>
      </c>
      <c r="BT217" s="209">
        <f>SUMIFS(Tab_Dados!$AY$263:$AY$508,Tab_Dados!$C$263:$C$508,BQ217)</f>
        <v>0</v>
      </c>
      <c r="BV217" s="207">
        <v>208</v>
      </c>
      <c r="BW217" s="208" t="s">
        <v>472</v>
      </c>
      <c r="BX217" s="216">
        <f>SUMIFS(Tab_Dados!$T$263:$T$508,Tab_Dados!$C$263:$C$508,BW217)</f>
        <v>0</v>
      </c>
      <c r="BY217" s="216">
        <f>SUMIFS(Tab_Dados!$AJ$263:$AJ$508,Tab_Dados!$C$263:$C$508,BW217)</f>
        <v>0</v>
      </c>
      <c r="BZ217" s="209">
        <f>SUMIFS(Tab_Dados!$AZ$263:$AZ$508,Tab_Dados!$C$263:$C$508,BW217)</f>
        <v>0</v>
      </c>
      <c r="CB217" s="207">
        <v>208</v>
      </c>
      <c r="CC217" s="208" t="s">
        <v>473</v>
      </c>
      <c r="CD217" s="208"/>
      <c r="CE217" s="208"/>
      <c r="CF217" s="209"/>
    </row>
    <row r="218" spans="1:84" x14ac:dyDescent="0.2">
      <c r="A218" s="214"/>
      <c r="B218" s="207">
        <v>209</v>
      </c>
      <c r="C218" s="208" t="s">
        <v>474</v>
      </c>
      <c r="D218" s="216">
        <f>SUMIFS(Tab_Dados!$E$263:$E$508,Tab_Dados!$C$263:$C$508,C218)</f>
        <v>0</v>
      </c>
      <c r="E218" s="216">
        <f>SUMIFS(Tab_Dados!$U$263:$U$508,Tab_Dados!$C$263:$C$508,C218)</f>
        <v>0</v>
      </c>
      <c r="F218" s="209">
        <f>SUMIFS(Tab_Dados!$AK$263:$AK$508,Tab_Dados!$C$263:$C$508,C218)</f>
        <v>0</v>
      </c>
      <c r="G218" s="203"/>
      <c r="H218" s="207">
        <v>209</v>
      </c>
      <c r="I218" s="208" t="s">
        <v>447</v>
      </c>
      <c r="J218" s="216">
        <f>SUMIFS(Tab_Dados!$F$263:$F$508,Tab_Dados!$C$263:$C$508,I218)</f>
        <v>0</v>
      </c>
      <c r="K218" s="216">
        <f>SUMIFS(Tab_Dados!$V$263:$V$508,Tab_Dados!$C$263:$C$508,I218)</f>
        <v>0</v>
      </c>
      <c r="L218" s="209">
        <f>SUMIFS(Tab_Dados!$AL$263:$AL$508,Tab_Dados!$C$263:$C$508,I218)</f>
        <v>0</v>
      </c>
      <c r="N218" s="207">
        <v>209</v>
      </c>
      <c r="O218" s="208" t="s">
        <v>470</v>
      </c>
      <c r="P218" s="216">
        <f>SUMIFS(Tab_Dados!$H$263:$H$508,Tab_Dados!$C$263:$C$508,O218)</f>
        <v>0</v>
      </c>
      <c r="Q218" s="216">
        <f>SUMIFS(Tab_Dados!$X$263:$X$508,Tab_Dados!$C$263:$C$508,O218)</f>
        <v>0</v>
      </c>
      <c r="R218" s="209">
        <f>SUMIFS(Tab_Dados!$AN$263:$AN$508,Tab_Dados!$C$263:$C$508,O218)</f>
        <v>0</v>
      </c>
      <c r="T218" s="207">
        <v>209</v>
      </c>
      <c r="U218" s="208" t="s">
        <v>466</v>
      </c>
      <c r="V218" s="216">
        <f>SUMIFS(Tab_Dados!$I$263:$I$508,Tab_Dados!$C$263:$C$508,U218)</f>
        <v>0</v>
      </c>
      <c r="W218" s="216">
        <f>SUMIFS(Tab_Dados!$Y$263:$Y$508,Tab_Dados!$C$263:$C$508,U218)</f>
        <v>0</v>
      </c>
      <c r="X218" s="209">
        <f>SUMIFS(Tab_Dados!$AO$263:$AO$508,Tab_Dados!$C$263:$C$508,U218)</f>
        <v>0</v>
      </c>
      <c r="Z218" s="207">
        <v>209</v>
      </c>
      <c r="AA218" s="208" t="s">
        <v>473</v>
      </c>
      <c r="AB218" s="216">
        <f>SUMIFS(Tab_Dados!$K$263:$K$508,Tab_Dados!$C$263:$C$508,AA218)</f>
        <v>0</v>
      </c>
      <c r="AC218" s="216">
        <f>SUMIFS(Tab_Dados!$AA$263:$AA$508,Tab_Dados!$C$263:$C$508,AA218)</f>
        <v>0</v>
      </c>
      <c r="AD218" s="209">
        <f>SUMIFS(Tab_Dados!$AQ$263:$AQ$508,Tab_Dados!$C$263:$C$508,AA218)</f>
        <v>0</v>
      </c>
      <c r="AF218" s="207">
        <v>209</v>
      </c>
      <c r="AG218" s="208" t="s">
        <v>462</v>
      </c>
      <c r="AH218" s="216">
        <f>SUMIFS(Tab_Dados!$L$263:$L$508,Tab_Dados!$C$263:$C$508,AG218)</f>
        <v>0</v>
      </c>
      <c r="AI218" s="216">
        <f>SUMIFS(Tab_Dados!$AB$263:$AB$508,Tab_Dados!$C$263:$C$508,AG218)</f>
        <v>0</v>
      </c>
      <c r="AJ218" s="209">
        <f>SUMIFS(Tab_Dados!$AR$263:$AR$508,Tab_Dados!$C$263:$C$508,AG218)</f>
        <v>0</v>
      </c>
      <c r="AL218" s="207">
        <v>209</v>
      </c>
      <c r="AM218" s="208" t="s">
        <v>469</v>
      </c>
      <c r="AN218" s="216">
        <f>SUMIFS(Tab_Dados!$M$263:$M$508,Tab_Dados!$C$263:$C$508,AM218)</f>
        <v>0</v>
      </c>
      <c r="AO218" s="216">
        <f>SUMIFS(Tab_Dados!$AC$263:$AC$508,Tab_Dados!$C$263:$C$508,AM218)</f>
        <v>0</v>
      </c>
      <c r="AP218" s="209">
        <f>SUMIFS(Tab_Dados!$AS$263:$AS$508,Tab_Dados!$C$263:$C$508,AM218)</f>
        <v>0</v>
      </c>
      <c r="AR218" s="207">
        <v>209</v>
      </c>
      <c r="AS218" s="208" t="s">
        <v>474</v>
      </c>
      <c r="AT218" s="216">
        <f>SUMIFS(Tab_Dados!$N$263:$N$508,Tab_Dados!$C$263:$C$508,AS218)</f>
        <v>0</v>
      </c>
      <c r="AU218" s="216">
        <f>SUMIFS(Tab_Dados!$AD$263:$AD$508,Tab_Dados!$C$263:$C$508,AS218)</f>
        <v>0</v>
      </c>
      <c r="AV218" s="209">
        <f>SUMIFS(Tab_Dados!$AT$263:$AT$508,Tab_Dados!$C$263:$C$508,AS218)</f>
        <v>0</v>
      </c>
      <c r="AX218" s="207">
        <v>209</v>
      </c>
      <c r="AY218" s="208" t="s">
        <v>473</v>
      </c>
      <c r="AZ218" s="216">
        <f>SUMIFS(Tab_Dados!$O$263:$O$508,Tab_Dados!$C$263:$C$508,AY218)</f>
        <v>0</v>
      </c>
      <c r="BA218" s="216">
        <f>SUMIFS(Tab_Dados!$AE$263:$AE$508,Tab_Dados!$C$263:$C$508,AY218)</f>
        <v>0</v>
      </c>
      <c r="BB218" s="209">
        <f>SUMIFS(Tab_Dados!$AU$263:$AU$508,Tab_Dados!$C$263:$C$508,AY218)</f>
        <v>0</v>
      </c>
      <c r="BD218" s="207">
        <v>209</v>
      </c>
      <c r="BE218" s="208" t="s">
        <v>472</v>
      </c>
      <c r="BF218" s="216">
        <f>SUMIFS(Tab_Dados!$P$263:$P$508,Tab_Dados!$C$263:$C$508,BE218)</f>
        <v>0</v>
      </c>
      <c r="BG218" s="216">
        <f>SUMIFS(Tab_Dados!$AF$263:$AF$508,Tab_Dados!$C$263:$C$508,BE218)</f>
        <v>0</v>
      </c>
      <c r="BH218" s="209">
        <f>SUMIFS(Tab_Dados!$AV$263:$AV$508,Tab_Dados!$C$263:$C$508,BE218)</f>
        <v>0</v>
      </c>
      <c r="BJ218" s="207">
        <v>209</v>
      </c>
      <c r="BK218" s="208" t="s">
        <v>473</v>
      </c>
      <c r="BL218" s="216">
        <f>SUMIFS(Tab_Dados!$R$263:$R$508,Tab_Dados!$C$263:$C$508,BK218)</f>
        <v>0</v>
      </c>
      <c r="BM218" s="216">
        <f>SUMIFS(Tab_Dados!$AH$263:$AH$508,Tab_Dados!$C$263:$C$508,BK218)</f>
        <v>0</v>
      </c>
      <c r="BN218" s="209">
        <f>SUMIFS(Tab_Dados!$AX$263:$AX$508,Tab_Dados!$C$263:$C$508,BK218)</f>
        <v>0</v>
      </c>
      <c r="BP218" s="207">
        <v>209</v>
      </c>
      <c r="BQ218" s="208" t="s">
        <v>467</v>
      </c>
      <c r="BR218" s="216">
        <f>SUMIFS(Tab_Dados!$S$263:$S$508,Tab_Dados!$C$263:$C$508,BQ218)</f>
        <v>0</v>
      </c>
      <c r="BS218" s="216">
        <f>SUMIFS(Tab_Dados!$AI$263:$AI$508,Tab_Dados!$C$263:$C$508,BQ218)</f>
        <v>0</v>
      </c>
      <c r="BT218" s="209">
        <f>SUMIFS(Tab_Dados!$AY$263:$AY$508,Tab_Dados!$C$263:$C$508,BQ218)</f>
        <v>0</v>
      </c>
      <c r="BV218" s="207">
        <v>209</v>
      </c>
      <c r="BW218" s="208" t="s">
        <v>473</v>
      </c>
      <c r="BX218" s="216">
        <f>SUMIFS(Tab_Dados!$T$263:$T$508,Tab_Dados!$C$263:$C$508,BW218)</f>
        <v>0</v>
      </c>
      <c r="BY218" s="216">
        <f>SUMIFS(Tab_Dados!$AJ$263:$AJ$508,Tab_Dados!$C$263:$C$508,BW218)</f>
        <v>0</v>
      </c>
      <c r="BZ218" s="209">
        <f>SUMIFS(Tab_Dados!$AZ$263:$AZ$508,Tab_Dados!$C$263:$C$508,BW218)</f>
        <v>0</v>
      </c>
      <c r="CB218" s="207">
        <v>209</v>
      </c>
      <c r="CC218" s="208" t="s">
        <v>474</v>
      </c>
      <c r="CD218" s="208"/>
      <c r="CE218" s="208"/>
      <c r="CF218" s="209"/>
    </row>
    <row r="219" spans="1:84" x14ac:dyDescent="0.2">
      <c r="A219" s="214"/>
      <c r="B219" s="207">
        <v>210</v>
      </c>
      <c r="C219" s="208" t="s">
        <v>475</v>
      </c>
      <c r="D219" s="216">
        <f>SUMIFS(Tab_Dados!$E$263:$E$508,Tab_Dados!$C$263:$C$508,C219)</f>
        <v>0</v>
      </c>
      <c r="E219" s="216">
        <f>SUMIFS(Tab_Dados!$U$263:$U$508,Tab_Dados!$C$263:$C$508,C219)</f>
        <v>0</v>
      </c>
      <c r="F219" s="209">
        <f>SUMIFS(Tab_Dados!$AK$263:$AK$508,Tab_Dados!$C$263:$C$508,C219)</f>
        <v>0</v>
      </c>
      <c r="G219" s="203"/>
      <c r="H219" s="207">
        <v>210</v>
      </c>
      <c r="I219" s="208" t="s">
        <v>450</v>
      </c>
      <c r="J219" s="216">
        <f>SUMIFS(Tab_Dados!$F$263:$F$508,Tab_Dados!$C$263:$C$508,I219)</f>
        <v>0</v>
      </c>
      <c r="K219" s="216">
        <f>SUMIFS(Tab_Dados!$V$263:$V$508,Tab_Dados!$C$263:$C$508,I219)</f>
        <v>0</v>
      </c>
      <c r="L219" s="209">
        <f>SUMIFS(Tab_Dados!$AL$263:$AL$508,Tab_Dados!$C$263:$C$508,I219)</f>
        <v>0</v>
      </c>
      <c r="N219" s="207">
        <v>210</v>
      </c>
      <c r="O219" s="208" t="s">
        <v>471</v>
      </c>
      <c r="P219" s="216">
        <f>SUMIFS(Tab_Dados!$H$263:$H$508,Tab_Dados!$C$263:$C$508,O219)</f>
        <v>0</v>
      </c>
      <c r="Q219" s="216">
        <f>SUMIFS(Tab_Dados!$X$263:$X$508,Tab_Dados!$C$263:$C$508,O219)</f>
        <v>0</v>
      </c>
      <c r="R219" s="209">
        <f>SUMIFS(Tab_Dados!$AN$263:$AN$508,Tab_Dados!$C$263:$C$508,O219)</f>
        <v>0</v>
      </c>
      <c r="T219" s="207">
        <v>210</v>
      </c>
      <c r="U219" s="208" t="s">
        <v>467</v>
      </c>
      <c r="V219" s="216">
        <f>SUMIFS(Tab_Dados!$I$263:$I$508,Tab_Dados!$C$263:$C$508,U219)</f>
        <v>0</v>
      </c>
      <c r="W219" s="216">
        <f>SUMIFS(Tab_Dados!$Y$263:$Y$508,Tab_Dados!$C$263:$C$508,U219)</f>
        <v>0</v>
      </c>
      <c r="X219" s="209">
        <f>SUMIFS(Tab_Dados!$AO$263:$AO$508,Tab_Dados!$C$263:$C$508,U219)</f>
        <v>0</v>
      </c>
      <c r="Z219" s="207">
        <v>210</v>
      </c>
      <c r="AA219" s="208" t="s">
        <v>474</v>
      </c>
      <c r="AB219" s="216">
        <f>SUMIFS(Tab_Dados!$K$263:$K$508,Tab_Dados!$C$263:$C$508,AA219)</f>
        <v>0</v>
      </c>
      <c r="AC219" s="216">
        <f>SUMIFS(Tab_Dados!$AA$263:$AA$508,Tab_Dados!$C$263:$C$508,AA219)</f>
        <v>0</v>
      </c>
      <c r="AD219" s="209">
        <f>SUMIFS(Tab_Dados!$AQ$263:$AQ$508,Tab_Dados!$C$263:$C$508,AA219)</f>
        <v>0</v>
      </c>
      <c r="AF219" s="207">
        <v>210</v>
      </c>
      <c r="AG219" s="208" t="s">
        <v>464</v>
      </c>
      <c r="AH219" s="216">
        <f>SUMIFS(Tab_Dados!$L$263:$L$508,Tab_Dados!$C$263:$C$508,AG219)</f>
        <v>0</v>
      </c>
      <c r="AI219" s="216">
        <f>SUMIFS(Tab_Dados!$AB$263:$AB$508,Tab_Dados!$C$263:$C$508,AG219)</f>
        <v>0</v>
      </c>
      <c r="AJ219" s="209">
        <f>SUMIFS(Tab_Dados!$AR$263:$AR$508,Tab_Dados!$C$263:$C$508,AG219)</f>
        <v>0</v>
      </c>
      <c r="AL219" s="207">
        <v>210</v>
      </c>
      <c r="AM219" s="208" t="s">
        <v>470</v>
      </c>
      <c r="AN219" s="216">
        <f>SUMIFS(Tab_Dados!$M$263:$M$508,Tab_Dados!$C$263:$C$508,AM219)</f>
        <v>0</v>
      </c>
      <c r="AO219" s="216">
        <f>SUMIFS(Tab_Dados!$AC$263:$AC$508,Tab_Dados!$C$263:$C$508,AM219)</f>
        <v>0</v>
      </c>
      <c r="AP219" s="209">
        <f>SUMIFS(Tab_Dados!$AS$263:$AS$508,Tab_Dados!$C$263:$C$508,AM219)</f>
        <v>0</v>
      </c>
      <c r="AR219" s="207">
        <v>210</v>
      </c>
      <c r="AS219" s="208" t="s">
        <v>475</v>
      </c>
      <c r="AT219" s="216">
        <f>SUMIFS(Tab_Dados!$N$263:$N$508,Tab_Dados!$C$263:$C$508,AS219)</f>
        <v>0</v>
      </c>
      <c r="AU219" s="216">
        <f>SUMIFS(Tab_Dados!$AD$263:$AD$508,Tab_Dados!$C$263:$C$508,AS219)</f>
        <v>0</v>
      </c>
      <c r="AV219" s="209">
        <f>SUMIFS(Tab_Dados!$AT$263:$AT$508,Tab_Dados!$C$263:$C$508,AS219)</f>
        <v>0</v>
      </c>
      <c r="AX219" s="207">
        <v>210</v>
      </c>
      <c r="AY219" s="208" t="s">
        <v>474</v>
      </c>
      <c r="AZ219" s="216">
        <f>SUMIFS(Tab_Dados!$O$263:$O$508,Tab_Dados!$C$263:$C$508,AY219)</f>
        <v>0</v>
      </c>
      <c r="BA219" s="216">
        <f>SUMIFS(Tab_Dados!$AE$263:$AE$508,Tab_Dados!$C$263:$C$508,AY219)</f>
        <v>0</v>
      </c>
      <c r="BB219" s="209">
        <f>SUMIFS(Tab_Dados!$AU$263:$AU$508,Tab_Dados!$C$263:$C$508,AY219)</f>
        <v>0</v>
      </c>
      <c r="BD219" s="207">
        <v>210</v>
      </c>
      <c r="BE219" s="208" t="s">
        <v>473</v>
      </c>
      <c r="BF219" s="216">
        <f>SUMIFS(Tab_Dados!$P$263:$P$508,Tab_Dados!$C$263:$C$508,BE219)</f>
        <v>0</v>
      </c>
      <c r="BG219" s="216">
        <f>SUMIFS(Tab_Dados!$AF$263:$AF$508,Tab_Dados!$C$263:$C$508,BE219)</f>
        <v>0</v>
      </c>
      <c r="BH219" s="209">
        <f>SUMIFS(Tab_Dados!$AV$263:$AV$508,Tab_Dados!$C$263:$C$508,BE219)</f>
        <v>0</v>
      </c>
      <c r="BJ219" s="207">
        <v>210</v>
      </c>
      <c r="BK219" s="208" t="s">
        <v>474</v>
      </c>
      <c r="BL219" s="216">
        <f>SUMIFS(Tab_Dados!$R$263:$R$508,Tab_Dados!$C$263:$C$508,BK219)</f>
        <v>0</v>
      </c>
      <c r="BM219" s="216">
        <f>SUMIFS(Tab_Dados!$AH$263:$AH$508,Tab_Dados!$C$263:$C$508,BK219)</f>
        <v>0</v>
      </c>
      <c r="BN219" s="209">
        <f>SUMIFS(Tab_Dados!$AX$263:$AX$508,Tab_Dados!$C$263:$C$508,BK219)</f>
        <v>0</v>
      </c>
      <c r="BP219" s="207">
        <v>210</v>
      </c>
      <c r="BQ219" s="208" t="s">
        <v>468</v>
      </c>
      <c r="BR219" s="216">
        <f>SUMIFS(Tab_Dados!$S$263:$S$508,Tab_Dados!$C$263:$C$508,BQ219)</f>
        <v>0</v>
      </c>
      <c r="BS219" s="216">
        <f>SUMIFS(Tab_Dados!$AI$263:$AI$508,Tab_Dados!$C$263:$C$508,BQ219)</f>
        <v>0</v>
      </c>
      <c r="BT219" s="209">
        <f>SUMIFS(Tab_Dados!$AY$263:$AY$508,Tab_Dados!$C$263:$C$508,BQ219)</f>
        <v>0</v>
      </c>
      <c r="BV219" s="207">
        <v>210</v>
      </c>
      <c r="BW219" s="208" t="s">
        <v>474</v>
      </c>
      <c r="BX219" s="216">
        <f>SUMIFS(Tab_Dados!$T$263:$T$508,Tab_Dados!$C$263:$C$508,BW219)</f>
        <v>0</v>
      </c>
      <c r="BY219" s="216">
        <f>SUMIFS(Tab_Dados!$AJ$263:$AJ$508,Tab_Dados!$C$263:$C$508,BW219)</f>
        <v>0</v>
      </c>
      <c r="BZ219" s="209">
        <f>SUMIFS(Tab_Dados!$AZ$263:$AZ$508,Tab_Dados!$C$263:$C$508,BW219)</f>
        <v>0</v>
      </c>
      <c r="CB219" s="207">
        <v>210</v>
      </c>
      <c r="CC219" s="208" t="s">
        <v>475</v>
      </c>
      <c r="CD219" s="208"/>
      <c r="CE219" s="208"/>
      <c r="CF219" s="209"/>
    </row>
    <row r="220" spans="1:84" x14ac:dyDescent="0.2">
      <c r="A220" s="214"/>
      <c r="B220" s="207">
        <v>211</v>
      </c>
      <c r="C220" s="208" t="s">
        <v>476</v>
      </c>
      <c r="D220" s="216">
        <f>SUMIFS(Tab_Dados!$E$263:$E$508,Tab_Dados!$C$263:$C$508,C220)</f>
        <v>0</v>
      </c>
      <c r="E220" s="216">
        <f>SUMIFS(Tab_Dados!$U$263:$U$508,Tab_Dados!$C$263:$C$508,C220)</f>
        <v>0</v>
      </c>
      <c r="F220" s="209">
        <f>SUMIFS(Tab_Dados!$AK$263:$AK$508,Tab_Dados!$C$263:$C$508,C220)</f>
        <v>0</v>
      </c>
      <c r="G220" s="203"/>
      <c r="H220" s="207">
        <v>211</v>
      </c>
      <c r="I220" s="208" t="s">
        <v>453</v>
      </c>
      <c r="J220" s="216">
        <f>SUMIFS(Tab_Dados!$F$263:$F$508,Tab_Dados!$C$263:$C$508,I220)</f>
        <v>0</v>
      </c>
      <c r="K220" s="216">
        <f>SUMIFS(Tab_Dados!$V$263:$V$508,Tab_Dados!$C$263:$C$508,I220)</f>
        <v>0</v>
      </c>
      <c r="L220" s="209">
        <f>SUMIFS(Tab_Dados!$AL$263:$AL$508,Tab_Dados!$C$263:$C$508,I220)</f>
        <v>0</v>
      </c>
      <c r="N220" s="207">
        <v>211</v>
      </c>
      <c r="O220" s="208" t="s">
        <v>472</v>
      </c>
      <c r="P220" s="216">
        <f>SUMIFS(Tab_Dados!$H$263:$H$508,Tab_Dados!$C$263:$C$508,O220)</f>
        <v>0</v>
      </c>
      <c r="Q220" s="216">
        <f>SUMIFS(Tab_Dados!$X$263:$X$508,Tab_Dados!$C$263:$C$508,O220)</f>
        <v>0</v>
      </c>
      <c r="R220" s="209">
        <f>SUMIFS(Tab_Dados!$AN$263:$AN$508,Tab_Dados!$C$263:$C$508,O220)</f>
        <v>0</v>
      </c>
      <c r="T220" s="207">
        <v>211</v>
      </c>
      <c r="U220" s="208" t="s">
        <v>468</v>
      </c>
      <c r="V220" s="216">
        <f>SUMIFS(Tab_Dados!$I$263:$I$508,Tab_Dados!$C$263:$C$508,U220)</f>
        <v>0</v>
      </c>
      <c r="W220" s="216">
        <f>SUMIFS(Tab_Dados!$Y$263:$Y$508,Tab_Dados!$C$263:$C$508,U220)</f>
        <v>0</v>
      </c>
      <c r="X220" s="209">
        <f>SUMIFS(Tab_Dados!$AO$263:$AO$508,Tab_Dados!$C$263:$C$508,U220)</f>
        <v>0</v>
      </c>
      <c r="Z220" s="207">
        <v>211</v>
      </c>
      <c r="AA220" s="208" t="s">
        <v>475</v>
      </c>
      <c r="AB220" s="216">
        <f>SUMIFS(Tab_Dados!$K$263:$K$508,Tab_Dados!$C$263:$C$508,AA220)</f>
        <v>0</v>
      </c>
      <c r="AC220" s="216">
        <f>SUMIFS(Tab_Dados!$AA$263:$AA$508,Tab_Dados!$C$263:$C$508,AA220)</f>
        <v>0</v>
      </c>
      <c r="AD220" s="209">
        <f>SUMIFS(Tab_Dados!$AQ$263:$AQ$508,Tab_Dados!$C$263:$C$508,AA220)</f>
        <v>0</v>
      </c>
      <c r="AF220" s="207">
        <v>211</v>
      </c>
      <c r="AG220" s="208" t="s">
        <v>465</v>
      </c>
      <c r="AH220" s="216">
        <f>SUMIFS(Tab_Dados!$L$263:$L$508,Tab_Dados!$C$263:$C$508,AG220)</f>
        <v>0</v>
      </c>
      <c r="AI220" s="216">
        <f>SUMIFS(Tab_Dados!$AB$263:$AB$508,Tab_Dados!$C$263:$C$508,AG220)</f>
        <v>0</v>
      </c>
      <c r="AJ220" s="209">
        <f>SUMIFS(Tab_Dados!$AR$263:$AR$508,Tab_Dados!$C$263:$C$508,AG220)</f>
        <v>0</v>
      </c>
      <c r="AL220" s="207">
        <v>211</v>
      </c>
      <c r="AM220" s="208" t="s">
        <v>471</v>
      </c>
      <c r="AN220" s="216">
        <f>SUMIFS(Tab_Dados!$M$263:$M$508,Tab_Dados!$C$263:$C$508,AM220)</f>
        <v>0</v>
      </c>
      <c r="AO220" s="216">
        <f>SUMIFS(Tab_Dados!$AC$263:$AC$508,Tab_Dados!$C$263:$C$508,AM220)</f>
        <v>0</v>
      </c>
      <c r="AP220" s="209">
        <f>SUMIFS(Tab_Dados!$AS$263:$AS$508,Tab_Dados!$C$263:$C$508,AM220)</f>
        <v>0</v>
      </c>
      <c r="AR220" s="207">
        <v>211</v>
      </c>
      <c r="AS220" s="208" t="s">
        <v>476</v>
      </c>
      <c r="AT220" s="216">
        <f>SUMIFS(Tab_Dados!$N$263:$N$508,Tab_Dados!$C$263:$C$508,AS220)</f>
        <v>0</v>
      </c>
      <c r="AU220" s="216">
        <f>SUMIFS(Tab_Dados!$AD$263:$AD$508,Tab_Dados!$C$263:$C$508,AS220)</f>
        <v>0</v>
      </c>
      <c r="AV220" s="209">
        <f>SUMIFS(Tab_Dados!$AT$263:$AT$508,Tab_Dados!$C$263:$C$508,AS220)</f>
        <v>0</v>
      </c>
      <c r="AX220" s="207">
        <v>211</v>
      </c>
      <c r="AY220" s="208" t="s">
        <v>475</v>
      </c>
      <c r="AZ220" s="216">
        <f>SUMIFS(Tab_Dados!$O$263:$O$508,Tab_Dados!$C$263:$C$508,AY220)</f>
        <v>0</v>
      </c>
      <c r="BA220" s="216">
        <f>SUMIFS(Tab_Dados!$AE$263:$AE$508,Tab_Dados!$C$263:$C$508,AY220)</f>
        <v>0</v>
      </c>
      <c r="BB220" s="209">
        <f>SUMIFS(Tab_Dados!$AU$263:$AU$508,Tab_Dados!$C$263:$C$508,AY220)</f>
        <v>0</v>
      </c>
      <c r="BD220" s="207">
        <v>211</v>
      </c>
      <c r="BE220" s="208" t="s">
        <v>474</v>
      </c>
      <c r="BF220" s="216">
        <f>SUMIFS(Tab_Dados!$P$263:$P$508,Tab_Dados!$C$263:$C$508,BE220)</f>
        <v>0</v>
      </c>
      <c r="BG220" s="216">
        <f>SUMIFS(Tab_Dados!$AF$263:$AF$508,Tab_Dados!$C$263:$C$508,BE220)</f>
        <v>0</v>
      </c>
      <c r="BH220" s="209">
        <f>SUMIFS(Tab_Dados!$AV$263:$AV$508,Tab_Dados!$C$263:$C$508,BE220)</f>
        <v>0</v>
      </c>
      <c r="BJ220" s="207">
        <v>211</v>
      </c>
      <c r="BK220" s="208" t="s">
        <v>475</v>
      </c>
      <c r="BL220" s="216">
        <f>SUMIFS(Tab_Dados!$R$263:$R$508,Tab_Dados!$C$263:$C$508,BK220)</f>
        <v>0</v>
      </c>
      <c r="BM220" s="216">
        <f>SUMIFS(Tab_Dados!$AH$263:$AH$508,Tab_Dados!$C$263:$C$508,BK220)</f>
        <v>0</v>
      </c>
      <c r="BN220" s="209">
        <f>SUMIFS(Tab_Dados!$AX$263:$AX$508,Tab_Dados!$C$263:$C$508,BK220)</f>
        <v>0</v>
      </c>
      <c r="BP220" s="207">
        <v>211</v>
      </c>
      <c r="BQ220" s="208" t="s">
        <v>469</v>
      </c>
      <c r="BR220" s="216">
        <f>SUMIFS(Tab_Dados!$S$263:$S$508,Tab_Dados!$C$263:$C$508,BQ220)</f>
        <v>0</v>
      </c>
      <c r="BS220" s="216">
        <f>SUMIFS(Tab_Dados!$AI$263:$AI$508,Tab_Dados!$C$263:$C$508,BQ220)</f>
        <v>0</v>
      </c>
      <c r="BT220" s="209">
        <f>SUMIFS(Tab_Dados!$AY$263:$AY$508,Tab_Dados!$C$263:$C$508,BQ220)</f>
        <v>0</v>
      </c>
      <c r="BV220" s="207">
        <v>211</v>
      </c>
      <c r="BW220" s="208" t="s">
        <v>475</v>
      </c>
      <c r="BX220" s="216">
        <f>SUMIFS(Tab_Dados!$T$263:$T$508,Tab_Dados!$C$263:$C$508,BW220)</f>
        <v>0</v>
      </c>
      <c r="BY220" s="216">
        <f>SUMIFS(Tab_Dados!$AJ$263:$AJ$508,Tab_Dados!$C$263:$C$508,BW220)</f>
        <v>0</v>
      </c>
      <c r="BZ220" s="209">
        <f>SUMIFS(Tab_Dados!$AZ$263:$AZ$508,Tab_Dados!$C$263:$C$508,BW220)</f>
        <v>0</v>
      </c>
      <c r="CB220" s="207">
        <v>211</v>
      </c>
      <c r="CC220" s="208" t="s">
        <v>476</v>
      </c>
      <c r="CD220" s="208"/>
      <c r="CE220" s="208"/>
      <c r="CF220" s="209"/>
    </row>
    <row r="221" spans="1:84" x14ac:dyDescent="0.2">
      <c r="A221" s="214"/>
      <c r="B221" s="207">
        <v>212</v>
      </c>
      <c r="C221" s="208" t="s">
        <v>477</v>
      </c>
      <c r="D221" s="216">
        <f>SUMIFS(Tab_Dados!$E$263:$E$508,Tab_Dados!$C$263:$C$508,C221)</f>
        <v>0</v>
      </c>
      <c r="E221" s="216">
        <f>SUMIFS(Tab_Dados!$U$263:$U$508,Tab_Dados!$C$263:$C$508,C221)</f>
        <v>0</v>
      </c>
      <c r="F221" s="209">
        <f>SUMIFS(Tab_Dados!$AK$263:$AK$508,Tab_Dados!$C$263:$C$508,C221)</f>
        <v>0</v>
      </c>
      <c r="G221" s="203"/>
      <c r="H221" s="207">
        <v>212</v>
      </c>
      <c r="I221" s="208" t="s">
        <v>456</v>
      </c>
      <c r="J221" s="216">
        <f>SUMIFS(Tab_Dados!$F$263:$F$508,Tab_Dados!$C$263:$C$508,I221)</f>
        <v>0</v>
      </c>
      <c r="K221" s="216">
        <f>SUMIFS(Tab_Dados!$V$263:$V$508,Tab_Dados!$C$263:$C$508,I221)</f>
        <v>0</v>
      </c>
      <c r="L221" s="209">
        <f>SUMIFS(Tab_Dados!$AL$263:$AL$508,Tab_Dados!$C$263:$C$508,I221)</f>
        <v>0</v>
      </c>
      <c r="N221" s="207">
        <v>212</v>
      </c>
      <c r="O221" s="208" t="s">
        <v>473</v>
      </c>
      <c r="P221" s="216">
        <f>SUMIFS(Tab_Dados!$H$263:$H$508,Tab_Dados!$C$263:$C$508,O221)</f>
        <v>0</v>
      </c>
      <c r="Q221" s="216">
        <f>SUMIFS(Tab_Dados!$X$263:$X$508,Tab_Dados!$C$263:$C$508,O221)</f>
        <v>0</v>
      </c>
      <c r="R221" s="209">
        <f>SUMIFS(Tab_Dados!$AN$263:$AN$508,Tab_Dados!$C$263:$C$508,O221)</f>
        <v>0</v>
      </c>
      <c r="T221" s="207">
        <v>212</v>
      </c>
      <c r="U221" s="208" t="s">
        <v>469</v>
      </c>
      <c r="V221" s="216">
        <f>SUMIFS(Tab_Dados!$I$263:$I$508,Tab_Dados!$C$263:$C$508,U221)</f>
        <v>0</v>
      </c>
      <c r="W221" s="216">
        <f>SUMIFS(Tab_Dados!$Y$263:$Y$508,Tab_Dados!$C$263:$C$508,U221)</f>
        <v>0</v>
      </c>
      <c r="X221" s="209">
        <f>SUMIFS(Tab_Dados!$AO$263:$AO$508,Tab_Dados!$C$263:$C$508,U221)</f>
        <v>0</v>
      </c>
      <c r="Z221" s="207">
        <v>212</v>
      </c>
      <c r="AA221" s="208" t="s">
        <v>476</v>
      </c>
      <c r="AB221" s="216">
        <f>SUMIFS(Tab_Dados!$K$263:$K$508,Tab_Dados!$C$263:$C$508,AA221)</f>
        <v>0</v>
      </c>
      <c r="AC221" s="216">
        <f>SUMIFS(Tab_Dados!$AA$263:$AA$508,Tab_Dados!$C$263:$C$508,AA221)</f>
        <v>0</v>
      </c>
      <c r="AD221" s="209">
        <f>SUMIFS(Tab_Dados!$AQ$263:$AQ$508,Tab_Dados!$C$263:$C$508,AA221)</f>
        <v>0</v>
      </c>
      <c r="AF221" s="207">
        <v>212</v>
      </c>
      <c r="AG221" s="208" t="s">
        <v>467</v>
      </c>
      <c r="AH221" s="216">
        <f>SUMIFS(Tab_Dados!$L$263:$L$508,Tab_Dados!$C$263:$C$508,AG221)</f>
        <v>0</v>
      </c>
      <c r="AI221" s="216">
        <f>SUMIFS(Tab_Dados!$AB$263:$AB$508,Tab_Dados!$C$263:$C$508,AG221)</f>
        <v>0</v>
      </c>
      <c r="AJ221" s="209">
        <f>SUMIFS(Tab_Dados!$AR$263:$AR$508,Tab_Dados!$C$263:$C$508,AG221)</f>
        <v>0</v>
      </c>
      <c r="AL221" s="207">
        <v>212</v>
      </c>
      <c r="AM221" s="208" t="s">
        <v>472</v>
      </c>
      <c r="AN221" s="216">
        <f>SUMIFS(Tab_Dados!$M$263:$M$508,Tab_Dados!$C$263:$C$508,AM221)</f>
        <v>0</v>
      </c>
      <c r="AO221" s="216">
        <f>SUMIFS(Tab_Dados!$AC$263:$AC$508,Tab_Dados!$C$263:$C$508,AM221)</f>
        <v>0</v>
      </c>
      <c r="AP221" s="209">
        <f>SUMIFS(Tab_Dados!$AS$263:$AS$508,Tab_Dados!$C$263:$C$508,AM221)</f>
        <v>0</v>
      </c>
      <c r="AR221" s="207">
        <v>212</v>
      </c>
      <c r="AS221" s="208" t="s">
        <v>477</v>
      </c>
      <c r="AT221" s="216">
        <f>SUMIFS(Tab_Dados!$N$263:$N$508,Tab_Dados!$C$263:$C$508,AS221)</f>
        <v>0</v>
      </c>
      <c r="AU221" s="216">
        <f>SUMIFS(Tab_Dados!$AD$263:$AD$508,Tab_Dados!$C$263:$C$508,AS221)</f>
        <v>0</v>
      </c>
      <c r="AV221" s="209">
        <f>SUMIFS(Tab_Dados!$AT$263:$AT$508,Tab_Dados!$C$263:$C$508,AS221)</f>
        <v>0</v>
      </c>
      <c r="AX221" s="207">
        <v>212</v>
      </c>
      <c r="AY221" s="208" t="s">
        <v>476</v>
      </c>
      <c r="AZ221" s="216">
        <f>SUMIFS(Tab_Dados!$O$263:$O$508,Tab_Dados!$C$263:$C$508,AY221)</f>
        <v>0</v>
      </c>
      <c r="BA221" s="216">
        <f>SUMIFS(Tab_Dados!$AE$263:$AE$508,Tab_Dados!$C$263:$C$508,AY221)</f>
        <v>0</v>
      </c>
      <c r="BB221" s="209">
        <f>SUMIFS(Tab_Dados!$AU$263:$AU$508,Tab_Dados!$C$263:$C$508,AY221)</f>
        <v>0</v>
      </c>
      <c r="BD221" s="207">
        <v>212</v>
      </c>
      <c r="BE221" s="208" t="s">
        <v>475</v>
      </c>
      <c r="BF221" s="216">
        <f>SUMIFS(Tab_Dados!$P$263:$P$508,Tab_Dados!$C$263:$C$508,BE221)</f>
        <v>0</v>
      </c>
      <c r="BG221" s="216">
        <f>SUMIFS(Tab_Dados!$AF$263:$AF$508,Tab_Dados!$C$263:$C$508,BE221)</f>
        <v>0</v>
      </c>
      <c r="BH221" s="209">
        <f>SUMIFS(Tab_Dados!$AV$263:$AV$508,Tab_Dados!$C$263:$C$508,BE221)</f>
        <v>0</v>
      </c>
      <c r="BJ221" s="207">
        <v>212</v>
      </c>
      <c r="BK221" s="208" t="s">
        <v>476</v>
      </c>
      <c r="BL221" s="216">
        <f>SUMIFS(Tab_Dados!$R$263:$R$508,Tab_Dados!$C$263:$C$508,BK221)</f>
        <v>0</v>
      </c>
      <c r="BM221" s="216">
        <f>SUMIFS(Tab_Dados!$AH$263:$AH$508,Tab_Dados!$C$263:$C$508,BK221)</f>
        <v>0</v>
      </c>
      <c r="BN221" s="209">
        <f>SUMIFS(Tab_Dados!$AX$263:$AX$508,Tab_Dados!$C$263:$C$508,BK221)</f>
        <v>0</v>
      </c>
      <c r="BP221" s="207">
        <v>212</v>
      </c>
      <c r="BQ221" s="208" t="s">
        <v>470</v>
      </c>
      <c r="BR221" s="216">
        <f>SUMIFS(Tab_Dados!$S$263:$S$508,Tab_Dados!$C$263:$C$508,BQ221)</f>
        <v>0</v>
      </c>
      <c r="BS221" s="216">
        <f>SUMIFS(Tab_Dados!$AI$263:$AI$508,Tab_Dados!$C$263:$C$508,BQ221)</f>
        <v>0</v>
      </c>
      <c r="BT221" s="209">
        <f>SUMIFS(Tab_Dados!$AY$263:$AY$508,Tab_Dados!$C$263:$C$508,BQ221)</f>
        <v>0</v>
      </c>
      <c r="BV221" s="207">
        <v>212</v>
      </c>
      <c r="BW221" s="208" t="s">
        <v>476</v>
      </c>
      <c r="BX221" s="216">
        <f>SUMIFS(Tab_Dados!$T$263:$T$508,Tab_Dados!$C$263:$C$508,BW221)</f>
        <v>0</v>
      </c>
      <c r="BY221" s="216">
        <f>SUMIFS(Tab_Dados!$AJ$263:$AJ$508,Tab_Dados!$C$263:$C$508,BW221)</f>
        <v>0</v>
      </c>
      <c r="BZ221" s="209">
        <f>SUMIFS(Tab_Dados!$AZ$263:$AZ$508,Tab_Dados!$C$263:$C$508,BW221)</f>
        <v>0</v>
      </c>
      <c r="CB221" s="207">
        <v>212</v>
      </c>
      <c r="CC221" s="208" t="s">
        <v>477</v>
      </c>
      <c r="CD221" s="208"/>
      <c r="CE221" s="208"/>
      <c r="CF221" s="209"/>
    </row>
    <row r="222" spans="1:84" x14ac:dyDescent="0.2">
      <c r="A222" s="214"/>
      <c r="B222" s="207">
        <v>213</v>
      </c>
      <c r="C222" s="208" t="s">
        <v>478</v>
      </c>
      <c r="D222" s="216">
        <f>SUMIFS(Tab_Dados!$E$263:$E$508,Tab_Dados!$C$263:$C$508,C222)</f>
        <v>0</v>
      </c>
      <c r="E222" s="216">
        <f>SUMIFS(Tab_Dados!$U$263:$U$508,Tab_Dados!$C$263:$C$508,C222)</f>
        <v>0</v>
      </c>
      <c r="F222" s="209">
        <f>SUMIFS(Tab_Dados!$AK$263:$AK$508,Tab_Dados!$C$263:$C$508,C222)</f>
        <v>0</v>
      </c>
      <c r="G222" s="203"/>
      <c r="H222" s="207">
        <v>213</v>
      </c>
      <c r="I222" s="208" t="s">
        <v>457</v>
      </c>
      <c r="J222" s="216">
        <f>SUMIFS(Tab_Dados!$F$263:$F$508,Tab_Dados!$C$263:$C$508,I222)</f>
        <v>0</v>
      </c>
      <c r="K222" s="216">
        <f>SUMIFS(Tab_Dados!$V$263:$V$508,Tab_Dados!$C$263:$C$508,I222)</f>
        <v>0</v>
      </c>
      <c r="L222" s="209">
        <f>SUMIFS(Tab_Dados!$AL$263:$AL$508,Tab_Dados!$C$263:$C$508,I222)</f>
        <v>0</v>
      </c>
      <c r="N222" s="207">
        <v>213</v>
      </c>
      <c r="O222" s="208" t="s">
        <v>474</v>
      </c>
      <c r="P222" s="216">
        <f>SUMIFS(Tab_Dados!$H$263:$H$508,Tab_Dados!$C$263:$C$508,O222)</f>
        <v>0</v>
      </c>
      <c r="Q222" s="216">
        <f>SUMIFS(Tab_Dados!$X$263:$X$508,Tab_Dados!$C$263:$C$508,O222)</f>
        <v>0</v>
      </c>
      <c r="R222" s="209">
        <f>SUMIFS(Tab_Dados!$AN$263:$AN$508,Tab_Dados!$C$263:$C$508,O222)</f>
        <v>0</v>
      </c>
      <c r="T222" s="207">
        <v>213</v>
      </c>
      <c r="U222" s="208" t="s">
        <v>470</v>
      </c>
      <c r="V222" s="216">
        <f>SUMIFS(Tab_Dados!$I$263:$I$508,Tab_Dados!$C$263:$C$508,U222)</f>
        <v>0</v>
      </c>
      <c r="W222" s="216">
        <f>SUMIFS(Tab_Dados!$Y$263:$Y$508,Tab_Dados!$C$263:$C$508,U222)</f>
        <v>0</v>
      </c>
      <c r="X222" s="209">
        <f>SUMIFS(Tab_Dados!$AO$263:$AO$508,Tab_Dados!$C$263:$C$508,U222)</f>
        <v>0</v>
      </c>
      <c r="Z222" s="207">
        <v>213</v>
      </c>
      <c r="AA222" s="208" t="s">
        <v>477</v>
      </c>
      <c r="AB222" s="216">
        <f>SUMIFS(Tab_Dados!$K$263:$K$508,Tab_Dados!$C$263:$C$508,AA222)</f>
        <v>0</v>
      </c>
      <c r="AC222" s="216">
        <f>SUMIFS(Tab_Dados!$AA$263:$AA$508,Tab_Dados!$C$263:$C$508,AA222)</f>
        <v>0</v>
      </c>
      <c r="AD222" s="209">
        <f>SUMIFS(Tab_Dados!$AQ$263:$AQ$508,Tab_Dados!$C$263:$C$508,AA222)</f>
        <v>0</v>
      </c>
      <c r="AF222" s="207">
        <v>213</v>
      </c>
      <c r="AG222" s="208" t="s">
        <v>468</v>
      </c>
      <c r="AH222" s="216">
        <f>SUMIFS(Tab_Dados!$L$263:$L$508,Tab_Dados!$C$263:$C$508,AG222)</f>
        <v>0</v>
      </c>
      <c r="AI222" s="216">
        <f>SUMIFS(Tab_Dados!$AB$263:$AB$508,Tab_Dados!$C$263:$C$508,AG222)</f>
        <v>0</v>
      </c>
      <c r="AJ222" s="209">
        <f>SUMIFS(Tab_Dados!$AR$263:$AR$508,Tab_Dados!$C$263:$C$508,AG222)</f>
        <v>0</v>
      </c>
      <c r="AL222" s="207">
        <v>213</v>
      </c>
      <c r="AM222" s="208" t="s">
        <v>473</v>
      </c>
      <c r="AN222" s="216">
        <f>SUMIFS(Tab_Dados!$M$263:$M$508,Tab_Dados!$C$263:$C$508,AM222)</f>
        <v>0</v>
      </c>
      <c r="AO222" s="216">
        <f>SUMIFS(Tab_Dados!$AC$263:$AC$508,Tab_Dados!$C$263:$C$508,AM222)</f>
        <v>0</v>
      </c>
      <c r="AP222" s="209">
        <f>SUMIFS(Tab_Dados!$AS$263:$AS$508,Tab_Dados!$C$263:$C$508,AM222)</f>
        <v>0</v>
      </c>
      <c r="AR222" s="207">
        <v>213</v>
      </c>
      <c r="AS222" s="208" t="s">
        <v>478</v>
      </c>
      <c r="AT222" s="216">
        <f>SUMIFS(Tab_Dados!$N$263:$N$508,Tab_Dados!$C$263:$C$508,AS222)</f>
        <v>0</v>
      </c>
      <c r="AU222" s="216">
        <f>SUMIFS(Tab_Dados!$AD$263:$AD$508,Tab_Dados!$C$263:$C$508,AS222)</f>
        <v>0</v>
      </c>
      <c r="AV222" s="209">
        <f>SUMIFS(Tab_Dados!$AT$263:$AT$508,Tab_Dados!$C$263:$C$508,AS222)</f>
        <v>0</v>
      </c>
      <c r="AX222" s="207">
        <v>213</v>
      </c>
      <c r="AY222" s="208" t="s">
        <v>477</v>
      </c>
      <c r="AZ222" s="216">
        <f>SUMIFS(Tab_Dados!$O$263:$O$508,Tab_Dados!$C$263:$C$508,AY222)</f>
        <v>0</v>
      </c>
      <c r="BA222" s="216">
        <f>SUMIFS(Tab_Dados!$AE$263:$AE$508,Tab_Dados!$C$263:$C$508,AY222)</f>
        <v>0</v>
      </c>
      <c r="BB222" s="209">
        <f>SUMIFS(Tab_Dados!$AU$263:$AU$508,Tab_Dados!$C$263:$C$508,AY222)</f>
        <v>0</v>
      </c>
      <c r="BD222" s="207">
        <v>213</v>
      </c>
      <c r="BE222" s="208" t="s">
        <v>476</v>
      </c>
      <c r="BF222" s="216">
        <f>SUMIFS(Tab_Dados!$P$263:$P$508,Tab_Dados!$C$263:$C$508,BE222)</f>
        <v>0</v>
      </c>
      <c r="BG222" s="216">
        <f>SUMIFS(Tab_Dados!$AF$263:$AF$508,Tab_Dados!$C$263:$C$508,BE222)</f>
        <v>0</v>
      </c>
      <c r="BH222" s="209">
        <f>SUMIFS(Tab_Dados!$AV$263:$AV$508,Tab_Dados!$C$263:$C$508,BE222)</f>
        <v>0</v>
      </c>
      <c r="BJ222" s="207">
        <v>213</v>
      </c>
      <c r="BK222" s="208" t="s">
        <v>477</v>
      </c>
      <c r="BL222" s="216">
        <f>SUMIFS(Tab_Dados!$R$263:$R$508,Tab_Dados!$C$263:$C$508,BK222)</f>
        <v>0</v>
      </c>
      <c r="BM222" s="216">
        <f>SUMIFS(Tab_Dados!$AH$263:$AH$508,Tab_Dados!$C$263:$C$508,BK222)</f>
        <v>0</v>
      </c>
      <c r="BN222" s="209">
        <f>SUMIFS(Tab_Dados!$AX$263:$AX$508,Tab_Dados!$C$263:$C$508,BK222)</f>
        <v>0</v>
      </c>
      <c r="BP222" s="207">
        <v>213</v>
      </c>
      <c r="BQ222" s="208" t="s">
        <v>471</v>
      </c>
      <c r="BR222" s="216">
        <f>SUMIFS(Tab_Dados!$S$263:$S$508,Tab_Dados!$C$263:$C$508,BQ222)</f>
        <v>0</v>
      </c>
      <c r="BS222" s="216">
        <f>SUMIFS(Tab_Dados!$AI$263:$AI$508,Tab_Dados!$C$263:$C$508,BQ222)</f>
        <v>0</v>
      </c>
      <c r="BT222" s="209">
        <f>SUMIFS(Tab_Dados!$AY$263:$AY$508,Tab_Dados!$C$263:$C$508,BQ222)</f>
        <v>0</v>
      </c>
      <c r="BV222" s="207">
        <v>213</v>
      </c>
      <c r="BW222" s="208" t="s">
        <v>477</v>
      </c>
      <c r="BX222" s="216">
        <f>SUMIFS(Tab_Dados!$T$263:$T$508,Tab_Dados!$C$263:$C$508,BW222)</f>
        <v>0</v>
      </c>
      <c r="BY222" s="216">
        <f>SUMIFS(Tab_Dados!$AJ$263:$AJ$508,Tab_Dados!$C$263:$C$508,BW222)</f>
        <v>0</v>
      </c>
      <c r="BZ222" s="209">
        <f>SUMIFS(Tab_Dados!$AZ$263:$AZ$508,Tab_Dados!$C$263:$C$508,BW222)</f>
        <v>0</v>
      </c>
      <c r="CB222" s="207">
        <v>213</v>
      </c>
      <c r="CC222" s="208" t="s">
        <v>478</v>
      </c>
      <c r="CD222" s="208"/>
      <c r="CE222" s="208"/>
      <c r="CF222" s="209"/>
    </row>
    <row r="223" spans="1:84" x14ac:dyDescent="0.2">
      <c r="A223" s="214"/>
      <c r="B223" s="207">
        <v>214</v>
      </c>
      <c r="C223" s="208" t="s">
        <v>479</v>
      </c>
      <c r="D223" s="216">
        <f>SUMIFS(Tab_Dados!$E$263:$E$508,Tab_Dados!$C$263:$C$508,C223)</f>
        <v>0</v>
      </c>
      <c r="E223" s="216">
        <f>SUMIFS(Tab_Dados!$U$263:$U$508,Tab_Dados!$C$263:$C$508,C223)</f>
        <v>0</v>
      </c>
      <c r="F223" s="209">
        <f>SUMIFS(Tab_Dados!$AK$263:$AK$508,Tab_Dados!$C$263:$C$508,C223)</f>
        <v>0</v>
      </c>
      <c r="G223" s="203"/>
      <c r="H223" s="207">
        <v>214</v>
      </c>
      <c r="I223" s="208" t="s">
        <v>458</v>
      </c>
      <c r="J223" s="216">
        <f>SUMIFS(Tab_Dados!$F$263:$F$508,Tab_Dados!$C$263:$C$508,I223)</f>
        <v>0</v>
      </c>
      <c r="K223" s="216">
        <f>SUMIFS(Tab_Dados!$V$263:$V$508,Tab_Dados!$C$263:$C$508,I223)</f>
        <v>0</v>
      </c>
      <c r="L223" s="209">
        <f>SUMIFS(Tab_Dados!$AL$263:$AL$508,Tab_Dados!$C$263:$C$508,I223)</f>
        <v>0</v>
      </c>
      <c r="N223" s="207">
        <v>214</v>
      </c>
      <c r="O223" s="208" t="s">
        <v>475</v>
      </c>
      <c r="P223" s="216">
        <f>SUMIFS(Tab_Dados!$H$263:$H$508,Tab_Dados!$C$263:$C$508,O223)</f>
        <v>0</v>
      </c>
      <c r="Q223" s="216">
        <f>SUMIFS(Tab_Dados!$X$263:$X$508,Tab_Dados!$C$263:$C$508,O223)</f>
        <v>0</v>
      </c>
      <c r="R223" s="209">
        <f>SUMIFS(Tab_Dados!$AN$263:$AN$508,Tab_Dados!$C$263:$C$508,O223)</f>
        <v>0</v>
      </c>
      <c r="T223" s="207">
        <v>214</v>
      </c>
      <c r="U223" s="208" t="s">
        <v>471</v>
      </c>
      <c r="V223" s="216">
        <f>SUMIFS(Tab_Dados!$I$263:$I$508,Tab_Dados!$C$263:$C$508,U223)</f>
        <v>0</v>
      </c>
      <c r="W223" s="216">
        <f>SUMIFS(Tab_Dados!$Y$263:$Y$508,Tab_Dados!$C$263:$C$508,U223)</f>
        <v>0</v>
      </c>
      <c r="X223" s="209">
        <f>SUMIFS(Tab_Dados!$AO$263:$AO$508,Tab_Dados!$C$263:$C$508,U223)</f>
        <v>0</v>
      </c>
      <c r="Z223" s="207">
        <v>214</v>
      </c>
      <c r="AA223" s="208" t="s">
        <v>478</v>
      </c>
      <c r="AB223" s="216">
        <f>SUMIFS(Tab_Dados!$K$263:$K$508,Tab_Dados!$C$263:$C$508,AA223)</f>
        <v>0</v>
      </c>
      <c r="AC223" s="216">
        <f>SUMIFS(Tab_Dados!$AA$263:$AA$508,Tab_Dados!$C$263:$C$508,AA223)</f>
        <v>0</v>
      </c>
      <c r="AD223" s="209">
        <f>SUMIFS(Tab_Dados!$AQ$263:$AQ$508,Tab_Dados!$C$263:$C$508,AA223)</f>
        <v>0</v>
      </c>
      <c r="AF223" s="207">
        <v>214</v>
      </c>
      <c r="AG223" s="208" t="s">
        <v>469</v>
      </c>
      <c r="AH223" s="216">
        <f>SUMIFS(Tab_Dados!$L$263:$L$508,Tab_Dados!$C$263:$C$508,AG223)</f>
        <v>0</v>
      </c>
      <c r="AI223" s="216">
        <f>SUMIFS(Tab_Dados!$AB$263:$AB$508,Tab_Dados!$C$263:$C$508,AG223)</f>
        <v>0</v>
      </c>
      <c r="AJ223" s="209">
        <f>SUMIFS(Tab_Dados!$AR$263:$AR$508,Tab_Dados!$C$263:$C$508,AG223)</f>
        <v>0</v>
      </c>
      <c r="AL223" s="207">
        <v>214</v>
      </c>
      <c r="AM223" s="208" t="s">
        <v>474</v>
      </c>
      <c r="AN223" s="216">
        <f>SUMIFS(Tab_Dados!$M$263:$M$508,Tab_Dados!$C$263:$C$508,AM223)</f>
        <v>0</v>
      </c>
      <c r="AO223" s="216">
        <f>SUMIFS(Tab_Dados!$AC$263:$AC$508,Tab_Dados!$C$263:$C$508,AM223)</f>
        <v>0</v>
      </c>
      <c r="AP223" s="209">
        <f>SUMIFS(Tab_Dados!$AS$263:$AS$508,Tab_Dados!$C$263:$C$508,AM223)</f>
        <v>0</v>
      </c>
      <c r="AR223" s="207">
        <v>214</v>
      </c>
      <c r="AS223" s="208" t="s">
        <v>479</v>
      </c>
      <c r="AT223" s="216">
        <f>SUMIFS(Tab_Dados!$N$263:$N$508,Tab_Dados!$C$263:$C$508,AS223)</f>
        <v>0</v>
      </c>
      <c r="AU223" s="216">
        <f>SUMIFS(Tab_Dados!$AD$263:$AD$508,Tab_Dados!$C$263:$C$508,AS223)</f>
        <v>0</v>
      </c>
      <c r="AV223" s="209">
        <f>SUMIFS(Tab_Dados!$AT$263:$AT$508,Tab_Dados!$C$263:$C$508,AS223)</f>
        <v>0</v>
      </c>
      <c r="AX223" s="207">
        <v>214</v>
      </c>
      <c r="AY223" s="208" t="s">
        <v>478</v>
      </c>
      <c r="AZ223" s="216">
        <f>SUMIFS(Tab_Dados!$O$263:$O$508,Tab_Dados!$C$263:$C$508,AY223)</f>
        <v>0</v>
      </c>
      <c r="BA223" s="216">
        <f>SUMIFS(Tab_Dados!$AE$263:$AE$508,Tab_Dados!$C$263:$C$508,AY223)</f>
        <v>0</v>
      </c>
      <c r="BB223" s="209">
        <f>SUMIFS(Tab_Dados!$AU$263:$AU$508,Tab_Dados!$C$263:$C$508,AY223)</f>
        <v>0</v>
      </c>
      <c r="BD223" s="207">
        <v>214</v>
      </c>
      <c r="BE223" s="208" t="s">
        <v>477</v>
      </c>
      <c r="BF223" s="216">
        <f>SUMIFS(Tab_Dados!$P$263:$P$508,Tab_Dados!$C$263:$C$508,BE223)</f>
        <v>0</v>
      </c>
      <c r="BG223" s="216">
        <f>SUMIFS(Tab_Dados!$AF$263:$AF$508,Tab_Dados!$C$263:$C$508,BE223)</f>
        <v>0</v>
      </c>
      <c r="BH223" s="209">
        <f>SUMIFS(Tab_Dados!$AV$263:$AV$508,Tab_Dados!$C$263:$C$508,BE223)</f>
        <v>0</v>
      </c>
      <c r="BJ223" s="207">
        <v>214</v>
      </c>
      <c r="BK223" s="208" t="s">
        <v>478</v>
      </c>
      <c r="BL223" s="216">
        <f>SUMIFS(Tab_Dados!$R$263:$R$508,Tab_Dados!$C$263:$C$508,BK223)</f>
        <v>0</v>
      </c>
      <c r="BM223" s="216">
        <f>SUMIFS(Tab_Dados!$AH$263:$AH$508,Tab_Dados!$C$263:$C$508,BK223)</f>
        <v>0</v>
      </c>
      <c r="BN223" s="209">
        <f>SUMIFS(Tab_Dados!$AX$263:$AX$508,Tab_Dados!$C$263:$C$508,BK223)</f>
        <v>0</v>
      </c>
      <c r="BP223" s="207">
        <v>214</v>
      </c>
      <c r="BQ223" s="208" t="s">
        <v>472</v>
      </c>
      <c r="BR223" s="216">
        <f>SUMIFS(Tab_Dados!$S$263:$S$508,Tab_Dados!$C$263:$C$508,BQ223)</f>
        <v>0</v>
      </c>
      <c r="BS223" s="216">
        <f>SUMIFS(Tab_Dados!$AI$263:$AI$508,Tab_Dados!$C$263:$C$508,BQ223)</f>
        <v>0</v>
      </c>
      <c r="BT223" s="209">
        <f>SUMIFS(Tab_Dados!$AY$263:$AY$508,Tab_Dados!$C$263:$C$508,BQ223)</f>
        <v>0</v>
      </c>
      <c r="BV223" s="207">
        <v>214</v>
      </c>
      <c r="BW223" s="208" t="s">
        <v>478</v>
      </c>
      <c r="BX223" s="216">
        <f>SUMIFS(Tab_Dados!$T$263:$T$508,Tab_Dados!$C$263:$C$508,BW223)</f>
        <v>0</v>
      </c>
      <c r="BY223" s="216">
        <f>SUMIFS(Tab_Dados!$AJ$263:$AJ$508,Tab_Dados!$C$263:$C$508,BW223)</f>
        <v>0</v>
      </c>
      <c r="BZ223" s="209">
        <f>SUMIFS(Tab_Dados!$AZ$263:$AZ$508,Tab_Dados!$C$263:$C$508,BW223)</f>
        <v>0</v>
      </c>
      <c r="CB223" s="207">
        <v>214</v>
      </c>
      <c r="CC223" s="208" t="s">
        <v>479</v>
      </c>
      <c r="CD223" s="208"/>
      <c r="CE223" s="208"/>
      <c r="CF223" s="209"/>
    </row>
    <row r="224" spans="1:84" x14ac:dyDescent="0.2">
      <c r="A224" s="214"/>
      <c r="B224" s="207">
        <v>215</v>
      </c>
      <c r="C224" s="208" t="s">
        <v>480</v>
      </c>
      <c r="D224" s="216">
        <f>SUMIFS(Tab_Dados!$E$263:$E$508,Tab_Dados!$C$263:$C$508,C224)</f>
        <v>0</v>
      </c>
      <c r="E224" s="216">
        <f>SUMIFS(Tab_Dados!$U$263:$U$508,Tab_Dados!$C$263:$C$508,C224)</f>
        <v>0</v>
      </c>
      <c r="F224" s="209">
        <f>SUMIFS(Tab_Dados!$AK$263:$AK$508,Tab_Dados!$C$263:$C$508,C224)</f>
        <v>0</v>
      </c>
      <c r="G224" s="203"/>
      <c r="H224" s="207">
        <v>215</v>
      </c>
      <c r="I224" s="208" t="s">
        <v>459</v>
      </c>
      <c r="J224" s="216">
        <f>SUMIFS(Tab_Dados!$F$263:$F$508,Tab_Dados!$C$263:$C$508,I224)</f>
        <v>0</v>
      </c>
      <c r="K224" s="216">
        <f>SUMIFS(Tab_Dados!$V$263:$V$508,Tab_Dados!$C$263:$C$508,I224)</f>
        <v>0</v>
      </c>
      <c r="L224" s="209">
        <f>SUMIFS(Tab_Dados!$AL$263:$AL$508,Tab_Dados!$C$263:$C$508,I224)</f>
        <v>0</v>
      </c>
      <c r="N224" s="207">
        <v>215</v>
      </c>
      <c r="O224" s="208" t="s">
        <v>476</v>
      </c>
      <c r="P224" s="216">
        <f>SUMIFS(Tab_Dados!$H$263:$H$508,Tab_Dados!$C$263:$C$508,O224)</f>
        <v>0</v>
      </c>
      <c r="Q224" s="216">
        <f>SUMIFS(Tab_Dados!$X$263:$X$508,Tab_Dados!$C$263:$C$508,O224)</f>
        <v>0</v>
      </c>
      <c r="R224" s="209">
        <f>SUMIFS(Tab_Dados!$AN$263:$AN$508,Tab_Dados!$C$263:$C$508,O224)</f>
        <v>0</v>
      </c>
      <c r="T224" s="207">
        <v>215</v>
      </c>
      <c r="U224" s="208" t="s">
        <v>472</v>
      </c>
      <c r="V224" s="216">
        <f>SUMIFS(Tab_Dados!$I$263:$I$508,Tab_Dados!$C$263:$C$508,U224)</f>
        <v>0</v>
      </c>
      <c r="W224" s="216">
        <f>SUMIFS(Tab_Dados!$Y$263:$Y$508,Tab_Dados!$C$263:$C$508,U224)</f>
        <v>0</v>
      </c>
      <c r="X224" s="209">
        <f>SUMIFS(Tab_Dados!$AO$263:$AO$508,Tab_Dados!$C$263:$C$508,U224)</f>
        <v>0</v>
      </c>
      <c r="Z224" s="207">
        <v>215</v>
      </c>
      <c r="AA224" s="208" t="s">
        <v>479</v>
      </c>
      <c r="AB224" s="216">
        <f>SUMIFS(Tab_Dados!$K$263:$K$508,Tab_Dados!$C$263:$C$508,AA224)</f>
        <v>0</v>
      </c>
      <c r="AC224" s="216">
        <f>SUMIFS(Tab_Dados!$AA$263:$AA$508,Tab_Dados!$C$263:$C$508,AA224)</f>
        <v>0</v>
      </c>
      <c r="AD224" s="209">
        <f>SUMIFS(Tab_Dados!$AQ$263:$AQ$508,Tab_Dados!$C$263:$C$508,AA224)</f>
        <v>0</v>
      </c>
      <c r="AF224" s="207">
        <v>215</v>
      </c>
      <c r="AG224" s="208" t="s">
        <v>471</v>
      </c>
      <c r="AH224" s="216">
        <f>SUMIFS(Tab_Dados!$L$263:$L$508,Tab_Dados!$C$263:$C$508,AG224)</f>
        <v>0</v>
      </c>
      <c r="AI224" s="216">
        <f>SUMIFS(Tab_Dados!$AB$263:$AB$508,Tab_Dados!$C$263:$C$508,AG224)</f>
        <v>0</v>
      </c>
      <c r="AJ224" s="209">
        <f>SUMIFS(Tab_Dados!$AR$263:$AR$508,Tab_Dados!$C$263:$C$508,AG224)</f>
        <v>0</v>
      </c>
      <c r="AL224" s="207">
        <v>215</v>
      </c>
      <c r="AM224" s="208" t="s">
        <v>475</v>
      </c>
      <c r="AN224" s="216">
        <f>SUMIFS(Tab_Dados!$M$263:$M$508,Tab_Dados!$C$263:$C$508,AM224)</f>
        <v>0</v>
      </c>
      <c r="AO224" s="216">
        <f>SUMIFS(Tab_Dados!$AC$263:$AC$508,Tab_Dados!$C$263:$C$508,AM224)</f>
        <v>0</v>
      </c>
      <c r="AP224" s="209">
        <f>SUMIFS(Tab_Dados!$AS$263:$AS$508,Tab_Dados!$C$263:$C$508,AM224)</f>
        <v>0</v>
      </c>
      <c r="AR224" s="207">
        <v>215</v>
      </c>
      <c r="AS224" s="208" t="s">
        <v>480</v>
      </c>
      <c r="AT224" s="216">
        <f>SUMIFS(Tab_Dados!$N$263:$N$508,Tab_Dados!$C$263:$C$508,AS224)</f>
        <v>0</v>
      </c>
      <c r="AU224" s="216">
        <f>SUMIFS(Tab_Dados!$AD$263:$AD$508,Tab_Dados!$C$263:$C$508,AS224)</f>
        <v>0</v>
      </c>
      <c r="AV224" s="209">
        <f>SUMIFS(Tab_Dados!$AT$263:$AT$508,Tab_Dados!$C$263:$C$508,AS224)</f>
        <v>0</v>
      </c>
      <c r="AX224" s="207">
        <v>215</v>
      </c>
      <c r="AY224" s="208" t="s">
        <v>479</v>
      </c>
      <c r="AZ224" s="216">
        <f>SUMIFS(Tab_Dados!$O$263:$O$508,Tab_Dados!$C$263:$C$508,AY224)</f>
        <v>0</v>
      </c>
      <c r="BA224" s="216">
        <f>SUMIFS(Tab_Dados!$AE$263:$AE$508,Tab_Dados!$C$263:$C$508,AY224)</f>
        <v>0</v>
      </c>
      <c r="BB224" s="209">
        <f>SUMIFS(Tab_Dados!$AU$263:$AU$508,Tab_Dados!$C$263:$C$508,AY224)</f>
        <v>0</v>
      </c>
      <c r="BD224" s="207">
        <v>215</v>
      </c>
      <c r="BE224" s="208" t="s">
        <v>478</v>
      </c>
      <c r="BF224" s="216">
        <f>SUMIFS(Tab_Dados!$P$263:$P$508,Tab_Dados!$C$263:$C$508,BE224)</f>
        <v>0</v>
      </c>
      <c r="BG224" s="216">
        <f>SUMIFS(Tab_Dados!$AF$263:$AF$508,Tab_Dados!$C$263:$C$508,BE224)</f>
        <v>0</v>
      </c>
      <c r="BH224" s="209">
        <f>SUMIFS(Tab_Dados!$AV$263:$AV$508,Tab_Dados!$C$263:$C$508,BE224)</f>
        <v>0</v>
      </c>
      <c r="BJ224" s="207">
        <v>215</v>
      </c>
      <c r="BK224" s="208" t="s">
        <v>479</v>
      </c>
      <c r="BL224" s="216">
        <f>SUMIFS(Tab_Dados!$R$263:$R$508,Tab_Dados!$C$263:$C$508,BK224)</f>
        <v>0</v>
      </c>
      <c r="BM224" s="216">
        <f>SUMIFS(Tab_Dados!$AH$263:$AH$508,Tab_Dados!$C$263:$C$508,BK224)</f>
        <v>0</v>
      </c>
      <c r="BN224" s="209">
        <f>SUMIFS(Tab_Dados!$AX$263:$AX$508,Tab_Dados!$C$263:$C$508,BK224)</f>
        <v>0</v>
      </c>
      <c r="BP224" s="207">
        <v>215</v>
      </c>
      <c r="BQ224" s="208" t="s">
        <v>473</v>
      </c>
      <c r="BR224" s="216">
        <f>SUMIFS(Tab_Dados!$S$263:$S$508,Tab_Dados!$C$263:$C$508,BQ224)</f>
        <v>0</v>
      </c>
      <c r="BS224" s="216">
        <f>SUMIFS(Tab_Dados!$AI$263:$AI$508,Tab_Dados!$C$263:$C$508,BQ224)</f>
        <v>0</v>
      </c>
      <c r="BT224" s="209">
        <f>SUMIFS(Tab_Dados!$AY$263:$AY$508,Tab_Dados!$C$263:$C$508,BQ224)</f>
        <v>0</v>
      </c>
      <c r="BV224" s="207">
        <v>215</v>
      </c>
      <c r="BW224" s="208" t="s">
        <v>479</v>
      </c>
      <c r="BX224" s="216">
        <f>SUMIFS(Tab_Dados!$T$263:$T$508,Tab_Dados!$C$263:$C$508,BW224)</f>
        <v>0</v>
      </c>
      <c r="BY224" s="216">
        <f>SUMIFS(Tab_Dados!$AJ$263:$AJ$508,Tab_Dados!$C$263:$C$508,BW224)</f>
        <v>0</v>
      </c>
      <c r="BZ224" s="209">
        <f>SUMIFS(Tab_Dados!$AZ$263:$AZ$508,Tab_Dados!$C$263:$C$508,BW224)</f>
        <v>0</v>
      </c>
      <c r="CB224" s="207">
        <v>215</v>
      </c>
      <c r="CC224" s="208" t="s">
        <v>480</v>
      </c>
      <c r="CD224" s="208"/>
      <c r="CE224" s="208"/>
      <c r="CF224" s="209"/>
    </row>
    <row r="225" spans="1:84" x14ac:dyDescent="0.2">
      <c r="A225" s="214"/>
      <c r="B225" s="207">
        <v>216</v>
      </c>
      <c r="C225" s="208" t="s">
        <v>482</v>
      </c>
      <c r="D225" s="216">
        <f>SUMIFS(Tab_Dados!$E$263:$E$508,Tab_Dados!$C$263:$C$508,C225)</f>
        <v>0</v>
      </c>
      <c r="E225" s="216">
        <f>SUMIFS(Tab_Dados!$U$263:$U$508,Tab_Dados!$C$263:$C$508,C225)</f>
        <v>0</v>
      </c>
      <c r="F225" s="209">
        <f>SUMIFS(Tab_Dados!$AK$263:$AK$508,Tab_Dados!$C$263:$C$508,C225)</f>
        <v>0</v>
      </c>
      <c r="G225" s="203"/>
      <c r="H225" s="207">
        <v>216</v>
      </c>
      <c r="I225" s="208" t="s">
        <v>460</v>
      </c>
      <c r="J225" s="216">
        <f>SUMIFS(Tab_Dados!$F$263:$F$508,Tab_Dados!$C$263:$C$508,I225)</f>
        <v>0</v>
      </c>
      <c r="K225" s="216">
        <f>SUMIFS(Tab_Dados!$V$263:$V$508,Tab_Dados!$C$263:$C$508,I225)</f>
        <v>0</v>
      </c>
      <c r="L225" s="209">
        <f>SUMIFS(Tab_Dados!$AL$263:$AL$508,Tab_Dados!$C$263:$C$508,I225)</f>
        <v>0</v>
      </c>
      <c r="N225" s="207">
        <v>216</v>
      </c>
      <c r="O225" s="208" t="s">
        <v>477</v>
      </c>
      <c r="P225" s="216">
        <f>SUMIFS(Tab_Dados!$H$263:$H$508,Tab_Dados!$C$263:$C$508,O225)</f>
        <v>0</v>
      </c>
      <c r="Q225" s="216">
        <f>SUMIFS(Tab_Dados!$X$263:$X$508,Tab_Dados!$C$263:$C$508,O225)</f>
        <v>0</v>
      </c>
      <c r="R225" s="209">
        <f>SUMIFS(Tab_Dados!$AN$263:$AN$508,Tab_Dados!$C$263:$C$508,O225)</f>
        <v>0</v>
      </c>
      <c r="T225" s="207">
        <v>216</v>
      </c>
      <c r="U225" s="208" t="s">
        <v>473</v>
      </c>
      <c r="V225" s="216">
        <f>SUMIFS(Tab_Dados!$I$263:$I$508,Tab_Dados!$C$263:$C$508,U225)</f>
        <v>0</v>
      </c>
      <c r="W225" s="216">
        <f>SUMIFS(Tab_Dados!$Y$263:$Y$508,Tab_Dados!$C$263:$C$508,U225)</f>
        <v>0</v>
      </c>
      <c r="X225" s="209">
        <f>SUMIFS(Tab_Dados!$AO$263:$AO$508,Tab_Dados!$C$263:$C$508,U225)</f>
        <v>0</v>
      </c>
      <c r="Z225" s="207">
        <v>216</v>
      </c>
      <c r="AA225" s="208" t="s">
        <v>480</v>
      </c>
      <c r="AB225" s="216">
        <f>SUMIFS(Tab_Dados!$K$263:$K$508,Tab_Dados!$C$263:$C$508,AA225)</f>
        <v>0</v>
      </c>
      <c r="AC225" s="216">
        <f>SUMIFS(Tab_Dados!$AA$263:$AA$508,Tab_Dados!$C$263:$C$508,AA225)</f>
        <v>0</v>
      </c>
      <c r="AD225" s="209">
        <f>SUMIFS(Tab_Dados!$AQ$263:$AQ$508,Tab_Dados!$C$263:$C$508,AA225)</f>
        <v>0</v>
      </c>
      <c r="AF225" s="207">
        <v>216</v>
      </c>
      <c r="AG225" s="208" t="s">
        <v>472</v>
      </c>
      <c r="AH225" s="216">
        <f>SUMIFS(Tab_Dados!$L$263:$L$508,Tab_Dados!$C$263:$C$508,AG225)</f>
        <v>0</v>
      </c>
      <c r="AI225" s="216">
        <f>SUMIFS(Tab_Dados!$AB$263:$AB$508,Tab_Dados!$C$263:$C$508,AG225)</f>
        <v>0</v>
      </c>
      <c r="AJ225" s="209">
        <f>SUMIFS(Tab_Dados!$AR$263:$AR$508,Tab_Dados!$C$263:$C$508,AG225)</f>
        <v>0</v>
      </c>
      <c r="AL225" s="207">
        <v>216</v>
      </c>
      <c r="AM225" s="208" t="s">
        <v>476</v>
      </c>
      <c r="AN225" s="216">
        <f>SUMIFS(Tab_Dados!$M$263:$M$508,Tab_Dados!$C$263:$C$508,AM225)</f>
        <v>0</v>
      </c>
      <c r="AO225" s="216">
        <f>SUMIFS(Tab_Dados!$AC$263:$AC$508,Tab_Dados!$C$263:$C$508,AM225)</f>
        <v>0</v>
      </c>
      <c r="AP225" s="209">
        <f>SUMIFS(Tab_Dados!$AS$263:$AS$508,Tab_Dados!$C$263:$C$508,AM225)</f>
        <v>0</v>
      </c>
      <c r="AR225" s="207">
        <v>216</v>
      </c>
      <c r="AS225" s="208" t="s">
        <v>482</v>
      </c>
      <c r="AT225" s="216">
        <f>SUMIFS(Tab_Dados!$N$263:$N$508,Tab_Dados!$C$263:$C$508,AS225)</f>
        <v>0</v>
      </c>
      <c r="AU225" s="216">
        <f>SUMIFS(Tab_Dados!$AD$263:$AD$508,Tab_Dados!$C$263:$C$508,AS225)</f>
        <v>0</v>
      </c>
      <c r="AV225" s="209">
        <f>SUMIFS(Tab_Dados!$AT$263:$AT$508,Tab_Dados!$C$263:$C$508,AS225)</f>
        <v>0</v>
      </c>
      <c r="AX225" s="207">
        <v>216</v>
      </c>
      <c r="AY225" s="208" t="s">
        <v>480</v>
      </c>
      <c r="AZ225" s="216">
        <f>SUMIFS(Tab_Dados!$O$263:$O$508,Tab_Dados!$C$263:$C$508,AY225)</f>
        <v>0</v>
      </c>
      <c r="BA225" s="216">
        <f>SUMIFS(Tab_Dados!$AE$263:$AE$508,Tab_Dados!$C$263:$C$508,AY225)</f>
        <v>0</v>
      </c>
      <c r="BB225" s="209">
        <f>SUMIFS(Tab_Dados!$AU$263:$AU$508,Tab_Dados!$C$263:$C$508,AY225)</f>
        <v>0</v>
      </c>
      <c r="BD225" s="207">
        <v>216</v>
      </c>
      <c r="BE225" s="208" t="s">
        <v>479</v>
      </c>
      <c r="BF225" s="216">
        <f>SUMIFS(Tab_Dados!$P$263:$P$508,Tab_Dados!$C$263:$C$508,BE225)</f>
        <v>0</v>
      </c>
      <c r="BG225" s="216">
        <f>SUMIFS(Tab_Dados!$AF$263:$AF$508,Tab_Dados!$C$263:$C$508,BE225)</f>
        <v>0</v>
      </c>
      <c r="BH225" s="209">
        <f>SUMIFS(Tab_Dados!$AV$263:$AV$508,Tab_Dados!$C$263:$C$508,BE225)</f>
        <v>0</v>
      </c>
      <c r="BJ225" s="207">
        <v>216</v>
      </c>
      <c r="BK225" s="208" t="s">
        <v>480</v>
      </c>
      <c r="BL225" s="216">
        <f>SUMIFS(Tab_Dados!$R$263:$R$508,Tab_Dados!$C$263:$C$508,BK225)</f>
        <v>0</v>
      </c>
      <c r="BM225" s="216">
        <f>SUMIFS(Tab_Dados!$AH$263:$AH$508,Tab_Dados!$C$263:$C$508,BK225)</f>
        <v>0</v>
      </c>
      <c r="BN225" s="209">
        <f>SUMIFS(Tab_Dados!$AX$263:$AX$508,Tab_Dados!$C$263:$C$508,BK225)</f>
        <v>0</v>
      </c>
      <c r="BP225" s="207">
        <v>216</v>
      </c>
      <c r="BQ225" s="208" t="s">
        <v>474</v>
      </c>
      <c r="BR225" s="216">
        <f>SUMIFS(Tab_Dados!$S$263:$S$508,Tab_Dados!$C$263:$C$508,BQ225)</f>
        <v>0</v>
      </c>
      <c r="BS225" s="216">
        <f>SUMIFS(Tab_Dados!$AI$263:$AI$508,Tab_Dados!$C$263:$C$508,BQ225)</f>
        <v>0</v>
      </c>
      <c r="BT225" s="209">
        <f>SUMIFS(Tab_Dados!$AY$263:$AY$508,Tab_Dados!$C$263:$C$508,BQ225)</f>
        <v>0</v>
      </c>
      <c r="BV225" s="207">
        <v>216</v>
      </c>
      <c r="BW225" s="208" t="s">
        <v>480</v>
      </c>
      <c r="BX225" s="216">
        <f>SUMIFS(Tab_Dados!$T$263:$T$508,Tab_Dados!$C$263:$C$508,BW225)</f>
        <v>0</v>
      </c>
      <c r="BY225" s="216">
        <f>SUMIFS(Tab_Dados!$AJ$263:$AJ$508,Tab_Dados!$C$263:$C$508,BW225)</f>
        <v>0</v>
      </c>
      <c r="BZ225" s="209">
        <f>SUMIFS(Tab_Dados!$AZ$263:$AZ$508,Tab_Dados!$C$263:$C$508,BW225)</f>
        <v>0</v>
      </c>
      <c r="CB225" s="207">
        <v>216</v>
      </c>
      <c r="CC225" s="208" t="s">
        <v>482</v>
      </c>
      <c r="CD225" s="208"/>
      <c r="CE225" s="208"/>
      <c r="CF225" s="209"/>
    </row>
    <row r="226" spans="1:84" x14ac:dyDescent="0.2">
      <c r="A226" s="214"/>
      <c r="B226" s="207">
        <v>217</v>
      </c>
      <c r="C226" s="208" t="s">
        <v>481</v>
      </c>
      <c r="D226" s="216">
        <f>SUMIFS(Tab_Dados!$E$263:$E$508,Tab_Dados!$C$263:$C$508,C226)</f>
        <v>0</v>
      </c>
      <c r="E226" s="216">
        <f>SUMIFS(Tab_Dados!$U$263:$U$508,Tab_Dados!$C$263:$C$508,C226)</f>
        <v>0</v>
      </c>
      <c r="F226" s="209">
        <f>SUMIFS(Tab_Dados!$AK$263:$AK$508,Tab_Dados!$C$263:$C$508,C226)</f>
        <v>0</v>
      </c>
      <c r="G226" s="203"/>
      <c r="H226" s="207">
        <v>217</v>
      </c>
      <c r="I226" s="208" t="s">
        <v>44</v>
      </c>
      <c r="J226" s="216">
        <f>SUMIFS(Tab_Dados!$F$263:$F$508,Tab_Dados!$C$263:$C$508,I226)</f>
        <v>0</v>
      </c>
      <c r="K226" s="216">
        <f>SUMIFS(Tab_Dados!$V$263:$V$508,Tab_Dados!$C$263:$C$508,I226)</f>
        <v>0</v>
      </c>
      <c r="L226" s="209">
        <f>SUMIFS(Tab_Dados!$AL$263:$AL$508,Tab_Dados!$C$263:$C$508,I226)</f>
        <v>0</v>
      </c>
      <c r="N226" s="207">
        <v>217</v>
      </c>
      <c r="O226" s="208" t="s">
        <v>478</v>
      </c>
      <c r="P226" s="216">
        <f>SUMIFS(Tab_Dados!$H$263:$H$508,Tab_Dados!$C$263:$C$508,O226)</f>
        <v>0</v>
      </c>
      <c r="Q226" s="216">
        <f>SUMIFS(Tab_Dados!$X$263:$X$508,Tab_Dados!$C$263:$C$508,O226)</f>
        <v>0</v>
      </c>
      <c r="R226" s="209">
        <f>SUMIFS(Tab_Dados!$AN$263:$AN$508,Tab_Dados!$C$263:$C$508,O226)</f>
        <v>0</v>
      </c>
      <c r="T226" s="207">
        <v>217</v>
      </c>
      <c r="U226" s="208" t="s">
        <v>474</v>
      </c>
      <c r="V226" s="216">
        <f>SUMIFS(Tab_Dados!$I$263:$I$508,Tab_Dados!$C$263:$C$508,U226)</f>
        <v>0</v>
      </c>
      <c r="W226" s="216">
        <f>SUMIFS(Tab_Dados!$Y$263:$Y$508,Tab_Dados!$C$263:$C$508,U226)</f>
        <v>0</v>
      </c>
      <c r="X226" s="209">
        <f>SUMIFS(Tab_Dados!$AO$263:$AO$508,Tab_Dados!$C$263:$C$508,U226)</f>
        <v>0</v>
      </c>
      <c r="Z226" s="207">
        <v>217</v>
      </c>
      <c r="AA226" s="208" t="s">
        <v>482</v>
      </c>
      <c r="AB226" s="216">
        <f>SUMIFS(Tab_Dados!$K$263:$K$508,Tab_Dados!$C$263:$C$508,AA226)</f>
        <v>0</v>
      </c>
      <c r="AC226" s="216">
        <f>SUMIFS(Tab_Dados!$AA$263:$AA$508,Tab_Dados!$C$263:$C$508,AA226)</f>
        <v>0</v>
      </c>
      <c r="AD226" s="209">
        <f>SUMIFS(Tab_Dados!$AQ$263:$AQ$508,Tab_Dados!$C$263:$C$508,AA226)</f>
        <v>0</v>
      </c>
      <c r="AF226" s="207">
        <v>217</v>
      </c>
      <c r="AG226" s="208" t="s">
        <v>473</v>
      </c>
      <c r="AH226" s="216">
        <f>SUMIFS(Tab_Dados!$L$263:$L$508,Tab_Dados!$C$263:$C$508,AG226)</f>
        <v>0</v>
      </c>
      <c r="AI226" s="216">
        <f>SUMIFS(Tab_Dados!$AB$263:$AB$508,Tab_Dados!$C$263:$C$508,AG226)</f>
        <v>0</v>
      </c>
      <c r="AJ226" s="209">
        <f>SUMIFS(Tab_Dados!$AR$263:$AR$508,Tab_Dados!$C$263:$C$508,AG226)</f>
        <v>0</v>
      </c>
      <c r="AL226" s="207">
        <v>217</v>
      </c>
      <c r="AM226" s="208" t="s">
        <v>478</v>
      </c>
      <c r="AN226" s="216">
        <f>SUMIFS(Tab_Dados!$M$263:$M$508,Tab_Dados!$C$263:$C$508,AM226)</f>
        <v>0</v>
      </c>
      <c r="AO226" s="216">
        <f>SUMIFS(Tab_Dados!$AC$263:$AC$508,Tab_Dados!$C$263:$C$508,AM226)</f>
        <v>0</v>
      </c>
      <c r="AP226" s="209">
        <f>SUMIFS(Tab_Dados!$AS$263:$AS$508,Tab_Dados!$C$263:$C$508,AM226)</f>
        <v>0</v>
      </c>
      <c r="AR226" s="207">
        <v>217</v>
      </c>
      <c r="AS226" s="208" t="s">
        <v>481</v>
      </c>
      <c r="AT226" s="216">
        <f>SUMIFS(Tab_Dados!$N$263:$N$508,Tab_Dados!$C$263:$C$508,AS226)</f>
        <v>0</v>
      </c>
      <c r="AU226" s="216">
        <f>SUMIFS(Tab_Dados!$AD$263:$AD$508,Tab_Dados!$C$263:$C$508,AS226)</f>
        <v>0</v>
      </c>
      <c r="AV226" s="209">
        <f>SUMIFS(Tab_Dados!$AT$263:$AT$508,Tab_Dados!$C$263:$C$508,AS226)</f>
        <v>0</v>
      </c>
      <c r="AX226" s="207">
        <v>217</v>
      </c>
      <c r="AY226" s="208" t="s">
        <v>482</v>
      </c>
      <c r="AZ226" s="216">
        <f>SUMIFS(Tab_Dados!$O$263:$O$508,Tab_Dados!$C$263:$C$508,AY226)</f>
        <v>0</v>
      </c>
      <c r="BA226" s="216">
        <f>SUMIFS(Tab_Dados!$AE$263:$AE$508,Tab_Dados!$C$263:$C$508,AY226)</f>
        <v>0</v>
      </c>
      <c r="BB226" s="209">
        <f>SUMIFS(Tab_Dados!$AU$263:$AU$508,Tab_Dados!$C$263:$C$508,AY226)</f>
        <v>0</v>
      </c>
      <c r="BD226" s="207">
        <v>217</v>
      </c>
      <c r="BE226" s="208" t="s">
        <v>480</v>
      </c>
      <c r="BF226" s="216">
        <f>SUMIFS(Tab_Dados!$P$263:$P$508,Tab_Dados!$C$263:$C$508,BE226)</f>
        <v>0</v>
      </c>
      <c r="BG226" s="216">
        <f>SUMIFS(Tab_Dados!$AF$263:$AF$508,Tab_Dados!$C$263:$C$508,BE226)</f>
        <v>0</v>
      </c>
      <c r="BH226" s="209">
        <f>SUMIFS(Tab_Dados!$AV$263:$AV$508,Tab_Dados!$C$263:$C$508,BE226)</f>
        <v>0</v>
      </c>
      <c r="BJ226" s="207">
        <v>217</v>
      </c>
      <c r="BK226" s="208" t="s">
        <v>482</v>
      </c>
      <c r="BL226" s="216">
        <f>SUMIFS(Tab_Dados!$R$263:$R$508,Tab_Dados!$C$263:$C$508,BK226)</f>
        <v>0</v>
      </c>
      <c r="BM226" s="216">
        <f>SUMIFS(Tab_Dados!$AH$263:$AH$508,Tab_Dados!$C$263:$C$508,BK226)</f>
        <v>0</v>
      </c>
      <c r="BN226" s="209">
        <f>SUMIFS(Tab_Dados!$AX$263:$AX$508,Tab_Dados!$C$263:$C$508,BK226)</f>
        <v>0</v>
      </c>
      <c r="BP226" s="207">
        <v>217</v>
      </c>
      <c r="BQ226" s="208" t="s">
        <v>475</v>
      </c>
      <c r="BR226" s="216">
        <f>SUMIFS(Tab_Dados!$S$263:$S$508,Tab_Dados!$C$263:$C$508,BQ226)</f>
        <v>0</v>
      </c>
      <c r="BS226" s="216">
        <f>SUMIFS(Tab_Dados!$AI$263:$AI$508,Tab_Dados!$C$263:$C$508,BQ226)</f>
        <v>0</v>
      </c>
      <c r="BT226" s="209">
        <f>SUMIFS(Tab_Dados!$AY$263:$AY$508,Tab_Dados!$C$263:$C$508,BQ226)</f>
        <v>0</v>
      </c>
      <c r="BV226" s="207">
        <v>217</v>
      </c>
      <c r="BW226" s="208" t="s">
        <v>481</v>
      </c>
      <c r="BX226" s="216">
        <f>SUMIFS(Tab_Dados!$T$263:$T$508,Tab_Dados!$C$263:$C$508,BW226)</f>
        <v>0</v>
      </c>
      <c r="BY226" s="216">
        <f>SUMIFS(Tab_Dados!$AJ$263:$AJ$508,Tab_Dados!$C$263:$C$508,BW226)</f>
        <v>0</v>
      </c>
      <c r="BZ226" s="209">
        <f>SUMIFS(Tab_Dados!$AZ$263:$AZ$508,Tab_Dados!$C$263:$C$508,BW226)</f>
        <v>0</v>
      </c>
      <c r="CB226" s="207">
        <v>217</v>
      </c>
      <c r="CC226" s="208" t="s">
        <v>481</v>
      </c>
      <c r="CD226" s="208"/>
      <c r="CE226" s="208"/>
      <c r="CF226" s="209"/>
    </row>
    <row r="227" spans="1:84" x14ac:dyDescent="0.2">
      <c r="A227" s="214"/>
      <c r="B227" s="207">
        <v>218</v>
      </c>
      <c r="C227" s="208" t="s">
        <v>483</v>
      </c>
      <c r="D227" s="216">
        <f>SUMIFS(Tab_Dados!$E$263:$E$508,Tab_Dados!$C$263:$C$508,C227)</f>
        <v>0</v>
      </c>
      <c r="E227" s="216">
        <f>SUMIFS(Tab_Dados!$U$263:$U$508,Tab_Dados!$C$263:$C$508,C227)</f>
        <v>0</v>
      </c>
      <c r="F227" s="209">
        <f>SUMIFS(Tab_Dados!$AK$263:$AK$508,Tab_Dados!$C$263:$C$508,C227)</f>
        <v>0</v>
      </c>
      <c r="G227" s="203"/>
      <c r="H227" s="207">
        <v>218</v>
      </c>
      <c r="I227" s="208" t="s">
        <v>461</v>
      </c>
      <c r="J227" s="216">
        <f>SUMIFS(Tab_Dados!$F$263:$F$508,Tab_Dados!$C$263:$C$508,I227)</f>
        <v>0</v>
      </c>
      <c r="K227" s="216">
        <f>SUMIFS(Tab_Dados!$V$263:$V$508,Tab_Dados!$C$263:$C$508,I227)</f>
        <v>0</v>
      </c>
      <c r="L227" s="209">
        <f>SUMIFS(Tab_Dados!$AL$263:$AL$508,Tab_Dados!$C$263:$C$508,I227)</f>
        <v>0</v>
      </c>
      <c r="N227" s="207">
        <v>218</v>
      </c>
      <c r="O227" s="208" t="s">
        <v>479</v>
      </c>
      <c r="P227" s="216">
        <f>SUMIFS(Tab_Dados!$H$263:$H$508,Tab_Dados!$C$263:$C$508,O227)</f>
        <v>0</v>
      </c>
      <c r="Q227" s="216">
        <f>SUMIFS(Tab_Dados!$X$263:$X$508,Tab_Dados!$C$263:$C$508,O227)</f>
        <v>0</v>
      </c>
      <c r="R227" s="209">
        <f>SUMIFS(Tab_Dados!$AN$263:$AN$508,Tab_Dados!$C$263:$C$508,O227)</f>
        <v>0</v>
      </c>
      <c r="T227" s="207">
        <v>218</v>
      </c>
      <c r="U227" s="208" t="s">
        <v>477</v>
      </c>
      <c r="V227" s="216">
        <f>SUMIFS(Tab_Dados!$I$263:$I$508,Tab_Dados!$C$263:$C$508,U227)</f>
        <v>0</v>
      </c>
      <c r="W227" s="216">
        <f>SUMIFS(Tab_Dados!$Y$263:$Y$508,Tab_Dados!$C$263:$C$508,U227)</f>
        <v>0</v>
      </c>
      <c r="X227" s="209">
        <f>SUMIFS(Tab_Dados!$AO$263:$AO$508,Tab_Dados!$C$263:$C$508,U227)</f>
        <v>0</v>
      </c>
      <c r="Z227" s="207">
        <v>218</v>
      </c>
      <c r="AA227" s="208" t="s">
        <v>481</v>
      </c>
      <c r="AB227" s="216">
        <f>SUMIFS(Tab_Dados!$K$263:$K$508,Tab_Dados!$C$263:$C$508,AA227)</f>
        <v>0</v>
      </c>
      <c r="AC227" s="216">
        <f>SUMIFS(Tab_Dados!$AA$263:$AA$508,Tab_Dados!$C$263:$C$508,AA227)</f>
        <v>0</v>
      </c>
      <c r="AD227" s="209">
        <f>SUMIFS(Tab_Dados!$AQ$263:$AQ$508,Tab_Dados!$C$263:$C$508,AA227)</f>
        <v>0</v>
      </c>
      <c r="AF227" s="207">
        <v>218</v>
      </c>
      <c r="AG227" s="208" t="s">
        <v>474</v>
      </c>
      <c r="AH227" s="216">
        <f>SUMIFS(Tab_Dados!$L$263:$L$508,Tab_Dados!$C$263:$C$508,AG227)</f>
        <v>0</v>
      </c>
      <c r="AI227" s="216">
        <f>SUMIFS(Tab_Dados!$AB$263:$AB$508,Tab_Dados!$C$263:$C$508,AG227)</f>
        <v>0</v>
      </c>
      <c r="AJ227" s="209">
        <f>SUMIFS(Tab_Dados!$AR$263:$AR$508,Tab_Dados!$C$263:$C$508,AG227)</f>
        <v>0</v>
      </c>
      <c r="AL227" s="207">
        <v>218</v>
      </c>
      <c r="AM227" s="208" t="s">
        <v>479</v>
      </c>
      <c r="AN227" s="216">
        <f>SUMIFS(Tab_Dados!$M$263:$M$508,Tab_Dados!$C$263:$C$508,AM227)</f>
        <v>0</v>
      </c>
      <c r="AO227" s="216">
        <f>SUMIFS(Tab_Dados!$AC$263:$AC$508,Tab_Dados!$C$263:$C$508,AM227)</f>
        <v>0</v>
      </c>
      <c r="AP227" s="209">
        <f>SUMIFS(Tab_Dados!$AS$263:$AS$508,Tab_Dados!$C$263:$C$508,AM227)</f>
        <v>0</v>
      </c>
      <c r="AR227" s="207">
        <v>218</v>
      </c>
      <c r="AS227" s="208" t="s">
        <v>483</v>
      </c>
      <c r="AT227" s="216">
        <f>SUMIFS(Tab_Dados!$N$263:$N$508,Tab_Dados!$C$263:$C$508,AS227)</f>
        <v>0</v>
      </c>
      <c r="AU227" s="216">
        <f>SUMIFS(Tab_Dados!$AD$263:$AD$508,Tab_Dados!$C$263:$C$508,AS227)</f>
        <v>0</v>
      </c>
      <c r="AV227" s="209">
        <f>SUMIFS(Tab_Dados!$AT$263:$AT$508,Tab_Dados!$C$263:$C$508,AS227)</f>
        <v>0</v>
      </c>
      <c r="AX227" s="207">
        <v>218</v>
      </c>
      <c r="AY227" s="208" t="s">
        <v>481</v>
      </c>
      <c r="AZ227" s="216">
        <f>SUMIFS(Tab_Dados!$O$263:$O$508,Tab_Dados!$C$263:$C$508,AY227)</f>
        <v>0</v>
      </c>
      <c r="BA227" s="216">
        <f>SUMIFS(Tab_Dados!$AE$263:$AE$508,Tab_Dados!$C$263:$C$508,AY227)</f>
        <v>0</v>
      </c>
      <c r="BB227" s="209">
        <f>SUMIFS(Tab_Dados!$AU$263:$AU$508,Tab_Dados!$C$263:$C$508,AY227)</f>
        <v>0</v>
      </c>
      <c r="BD227" s="207">
        <v>218</v>
      </c>
      <c r="BE227" s="208" t="s">
        <v>482</v>
      </c>
      <c r="BF227" s="216">
        <f>SUMIFS(Tab_Dados!$P$263:$P$508,Tab_Dados!$C$263:$C$508,BE227)</f>
        <v>0</v>
      </c>
      <c r="BG227" s="216">
        <f>SUMIFS(Tab_Dados!$AF$263:$AF$508,Tab_Dados!$C$263:$C$508,BE227)</f>
        <v>0</v>
      </c>
      <c r="BH227" s="209">
        <f>SUMIFS(Tab_Dados!$AV$263:$AV$508,Tab_Dados!$C$263:$C$508,BE227)</f>
        <v>0</v>
      </c>
      <c r="BJ227" s="207">
        <v>218</v>
      </c>
      <c r="BK227" s="208" t="s">
        <v>481</v>
      </c>
      <c r="BL227" s="216">
        <f>SUMIFS(Tab_Dados!$R$263:$R$508,Tab_Dados!$C$263:$C$508,BK227)</f>
        <v>0</v>
      </c>
      <c r="BM227" s="216">
        <f>SUMIFS(Tab_Dados!$AH$263:$AH$508,Tab_Dados!$C$263:$C$508,BK227)</f>
        <v>0</v>
      </c>
      <c r="BN227" s="209">
        <f>SUMIFS(Tab_Dados!$AX$263:$AX$508,Tab_Dados!$C$263:$C$508,BK227)</f>
        <v>0</v>
      </c>
      <c r="BP227" s="207">
        <v>218</v>
      </c>
      <c r="BQ227" s="208" t="s">
        <v>476</v>
      </c>
      <c r="BR227" s="216">
        <f>SUMIFS(Tab_Dados!$S$263:$S$508,Tab_Dados!$C$263:$C$508,BQ227)</f>
        <v>0</v>
      </c>
      <c r="BS227" s="216">
        <f>SUMIFS(Tab_Dados!$AI$263:$AI$508,Tab_Dados!$C$263:$C$508,BQ227)</f>
        <v>0</v>
      </c>
      <c r="BT227" s="209">
        <f>SUMIFS(Tab_Dados!$AY$263:$AY$508,Tab_Dados!$C$263:$C$508,BQ227)</f>
        <v>0</v>
      </c>
      <c r="BV227" s="207">
        <v>218</v>
      </c>
      <c r="BW227" s="208" t="s">
        <v>483</v>
      </c>
      <c r="BX227" s="216">
        <f>SUMIFS(Tab_Dados!$T$263:$T$508,Tab_Dados!$C$263:$C$508,BW227)</f>
        <v>0</v>
      </c>
      <c r="BY227" s="216">
        <f>SUMIFS(Tab_Dados!$AJ$263:$AJ$508,Tab_Dados!$C$263:$C$508,BW227)</f>
        <v>0</v>
      </c>
      <c r="BZ227" s="209">
        <f>SUMIFS(Tab_Dados!$AZ$263:$AZ$508,Tab_Dados!$C$263:$C$508,BW227)</f>
        <v>0</v>
      </c>
      <c r="CB227" s="207">
        <v>218</v>
      </c>
      <c r="CC227" s="208" t="s">
        <v>483</v>
      </c>
      <c r="CD227" s="208"/>
      <c r="CE227" s="208"/>
      <c r="CF227" s="209"/>
    </row>
    <row r="228" spans="1:84" x14ac:dyDescent="0.2">
      <c r="A228" s="214"/>
      <c r="B228" s="207">
        <v>219</v>
      </c>
      <c r="C228" s="208" t="s">
        <v>484</v>
      </c>
      <c r="D228" s="216">
        <f>SUMIFS(Tab_Dados!$E$263:$E$508,Tab_Dados!$C$263:$C$508,C228)</f>
        <v>0</v>
      </c>
      <c r="E228" s="216">
        <f>SUMIFS(Tab_Dados!$U$263:$U$508,Tab_Dados!$C$263:$C$508,C228)</f>
        <v>0</v>
      </c>
      <c r="F228" s="209">
        <f>SUMIFS(Tab_Dados!$AK$263:$AK$508,Tab_Dados!$C$263:$C$508,C228)</f>
        <v>0</v>
      </c>
      <c r="G228" s="203"/>
      <c r="H228" s="207">
        <v>219</v>
      </c>
      <c r="I228" s="208" t="s">
        <v>462</v>
      </c>
      <c r="J228" s="216">
        <f>SUMIFS(Tab_Dados!$F$263:$F$508,Tab_Dados!$C$263:$C$508,I228)</f>
        <v>0</v>
      </c>
      <c r="K228" s="216">
        <f>SUMIFS(Tab_Dados!$V$263:$V$508,Tab_Dados!$C$263:$C$508,I228)</f>
        <v>0</v>
      </c>
      <c r="L228" s="209">
        <f>SUMIFS(Tab_Dados!$AL$263:$AL$508,Tab_Dados!$C$263:$C$508,I228)</f>
        <v>0</v>
      </c>
      <c r="N228" s="207">
        <v>219</v>
      </c>
      <c r="O228" s="208" t="s">
        <v>480</v>
      </c>
      <c r="P228" s="216">
        <f>SUMIFS(Tab_Dados!$H$263:$H$508,Tab_Dados!$C$263:$C$508,O228)</f>
        <v>0</v>
      </c>
      <c r="Q228" s="216">
        <f>SUMIFS(Tab_Dados!$X$263:$X$508,Tab_Dados!$C$263:$C$508,O228)</f>
        <v>0</v>
      </c>
      <c r="R228" s="209">
        <f>SUMIFS(Tab_Dados!$AN$263:$AN$508,Tab_Dados!$C$263:$C$508,O228)</f>
        <v>0</v>
      </c>
      <c r="T228" s="207">
        <v>219</v>
      </c>
      <c r="U228" s="208" t="s">
        <v>478</v>
      </c>
      <c r="V228" s="216">
        <f>SUMIFS(Tab_Dados!$I$263:$I$508,Tab_Dados!$C$263:$C$508,U228)</f>
        <v>0</v>
      </c>
      <c r="W228" s="216">
        <f>SUMIFS(Tab_Dados!$Y$263:$Y$508,Tab_Dados!$C$263:$C$508,U228)</f>
        <v>0</v>
      </c>
      <c r="X228" s="209">
        <f>SUMIFS(Tab_Dados!$AO$263:$AO$508,Tab_Dados!$C$263:$C$508,U228)</f>
        <v>0</v>
      </c>
      <c r="Z228" s="207">
        <v>219</v>
      </c>
      <c r="AA228" s="208" t="s">
        <v>483</v>
      </c>
      <c r="AB228" s="216">
        <f>SUMIFS(Tab_Dados!$K$263:$K$508,Tab_Dados!$C$263:$C$508,AA228)</f>
        <v>0</v>
      </c>
      <c r="AC228" s="216">
        <f>SUMIFS(Tab_Dados!$AA$263:$AA$508,Tab_Dados!$C$263:$C$508,AA228)</f>
        <v>0</v>
      </c>
      <c r="AD228" s="209">
        <f>SUMIFS(Tab_Dados!$AQ$263:$AQ$508,Tab_Dados!$C$263:$C$508,AA228)</f>
        <v>0</v>
      </c>
      <c r="AF228" s="207">
        <v>219</v>
      </c>
      <c r="AG228" s="208" t="s">
        <v>475</v>
      </c>
      <c r="AH228" s="216">
        <f>SUMIFS(Tab_Dados!$L$263:$L$508,Tab_Dados!$C$263:$C$508,AG228)</f>
        <v>0</v>
      </c>
      <c r="AI228" s="216">
        <f>SUMIFS(Tab_Dados!$AB$263:$AB$508,Tab_Dados!$C$263:$C$508,AG228)</f>
        <v>0</v>
      </c>
      <c r="AJ228" s="209">
        <f>SUMIFS(Tab_Dados!$AR$263:$AR$508,Tab_Dados!$C$263:$C$508,AG228)</f>
        <v>0</v>
      </c>
      <c r="AL228" s="207">
        <v>219</v>
      </c>
      <c r="AM228" s="208" t="s">
        <v>480</v>
      </c>
      <c r="AN228" s="216">
        <f>SUMIFS(Tab_Dados!$M$263:$M$508,Tab_Dados!$C$263:$C$508,AM228)</f>
        <v>0</v>
      </c>
      <c r="AO228" s="216">
        <f>SUMIFS(Tab_Dados!$AC$263:$AC$508,Tab_Dados!$C$263:$C$508,AM228)</f>
        <v>0</v>
      </c>
      <c r="AP228" s="209">
        <f>SUMIFS(Tab_Dados!$AS$263:$AS$508,Tab_Dados!$C$263:$C$508,AM228)</f>
        <v>0</v>
      </c>
      <c r="AR228" s="207">
        <v>219</v>
      </c>
      <c r="AS228" s="208" t="s">
        <v>484</v>
      </c>
      <c r="AT228" s="216">
        <f>SUMIFS(Tab_Dados!$N$263:$N$508,Tab_Dados!$C$263:$C$508,AS228)</f>
        <v>0</v>
      </c>
      <c r="AU228" s="216">
        <f>SUMIFS(Tab_Dados!$AD$263:$AD$508,Tab_Dados!$C$263:$C$508,AS228)</f>
        <v>0</v>
      </c>
      <c r="AV228" s="209">
        <f>SUMIFS(Tab_Dados!$AT$263:$AT$508,Tab_Dados!$C$263:$C$508,AS228)</f>
        <v>0</v>
      </c>
      <c r="AX228" s="207">
        <v>219</v>
      </c>
      <c r="AY228" s="208" t="s">
        <v>483</v>
      </c>
      <c r="AZ228" s="216">
        <f>SUMIFS(Tab_Dados!$O$263:$O$508,Tab_Dados!$C$263:$C$508,AY228)</f>
        <v>0</v>
      </c>
      <c r="BA228" s="216">
        <f>SUMIFS(Tab_Dados!$AE$263:$AE$508,Tab_Dados!$C$263:$C$508,AY228)</f>
        <v>0</v>
      </c>
      <c r="BB228" s="209">
        <f>SUMIFS(Tab_Dados!$AU$263:$AU$508,Tab_Dados!$C$263:$C$508,AY228)</f>
        <v>0</v>
      </c>
      <c r="BD228" s="207">
        <v>219</v>
      </c>
      <c r="BE228" s="208" t="s">
        <v>481</v>
      </c>
      <c r="BF228" s="216">
        <f>SUMIFS(Tab_Dados!$P$263:$P$508,Tab_Dados!$C$263:$C$508,BE228)</f>
        <v>0</v>
      </c>
      <c r="BG228" s="216">
        <f>SUMIFS(Tab_Dados!$AF$263:$AF$508,Tab_Dados!$C$263:$C$508,BE228)</f>
        <v>0</v>
      </c>
      <c r="BH228" s="209">
        <f>SUMIFS(Tab_Dados!$AV$263:$AV$508,Tab_Dados!$C$263:$C$508,BE228)</f>
        <v>0</v>
      </c>
      <c r="BJ228" s="207">
        <v>219</v>
      </c>
      <c r="BK228" s="208" t="s">
        <v>483</v>
      </c>
      <c r="BL228" s="216">
        <f>SUMIFS(Tab_Dados!$R$263:$R$508,Tab_Dados!$C$263:$C$508,BK228)</f>
        <v>0</v>
      </c>
      <c r="BM228" s="216">
        <f>SUMIFS(Tab_Dados!$AH$263:$AH$508,Tab_Dados!$C$263:$C$508,BK228)</f>
        <v>0</v>
      </c>
      <c r="BN228" s="209">
        <f>SUMIFS(Tab_Dados!$AX$263:$AX$508,Tab_Dados!$C$263:$C$508,BK228)</f>
        <v>0</v>
      </c>
      <c r="BP228" s="207">
        <v>219</v>
      </c>
      <c r="BQ228" s="208" t="s">
        <v>478</v>
      </c>
      <c r="BR228" s="216">
        <f>SUMIFS(Tab_Dados!$S$263:$S$508,Tab_Dados!$C$263:$C$508,BQ228)</f>
        <v>0</v>
      </c>
      <c r="BS228" s="216">
        <f>SUMIFS(Tab_Dados!$AI$263:$AI$508,Tab_Dados!$C$263:$C$508,BQ228)</f>
        <v>0</v>
      </c>
      <c r="BT228" s="209">
        <f>SUMIFS(Tab_Dados!$AY$263:$AY$508,Tab_Dados!$C$263:$C$508,BQ228)</f>
        <v>0</v>
      </c>
      <c r="BV228" s="207">
        <v>219</v>
      </c>
      <c r="BW228" s="208" t="s">
        <v>484</v>
      </c>
      <c r="BX228" s="216">
        <f>SUMIFS(Tab_Dados!$T$263:$T$508,Tab_Dados!$C$263:$C$508,BW228)</f>
        <v>0</v>
      </c>
      <c r="BY228" s="216">
        <f>SUMIFS(Tab_Dados!$AJ$263:$AJ$508,Tab_Dados!$C$263:$C$508,BW228)</f>
        <v>0</v>
      </c>
      <c r="BZ228" s="209">
        <f>SUMIFS(Tab_Dados!$AZ$263:$AZ$508,Tab_Dados!$C$263:$C$508,BW228)</f>
        <v>0</v>
      </c>
      <c r="CB228" s="207">
        <v>219</v>
      </c>
      <c r="CC228" s="208" t="s">
        <v>484</v>
      </c>
      <c r="CD228" s="208"/>
      <c r="CE228" s="208"/>
      <c r="CF228" s="209"/>
    </row>
    <row r="229" spans="1:84" x14ac:dyDescent="0.2">
      <c r="A229" s="214"/>
      <c r="B229" s="207">
        <v>220</v>
      </c>
      <c r="C229" s="208" t="s">
        <v>485</v>
      </c>
      <c r="D229" s="216">
        <f>SUMIFS(Tab_Dados!$E$263:$E$508,Tab_Dados!$C$263:$C$508,C229)</f>
        <v>0</v>
      </c>
      <c r="E229" s="216">
        <f>SUMIFS(Tab_Dados!$U$263:$U$508,Tab_Dados!$C$263:$C$508,C229)</f>
        <v>0</v>
      </c>
      <c r="F229" s="209">
        <f>SUMIFS(Tab_Dados!$AK$263:$AK$508,Tab_Dados!$C$263:$C$508,C229)</f>
        <v>0</v>
      </c>
      <c r="G229" s="203"/>
      <c r="H229" s="207">
        <v>220</v>
      </c>
      <c r="I229" s="208" t="s">
        <v>463</v>
      </c>
      <c r="J229" s="216">
        <f>SUMIFS(Tab_Dados!$F$263:$F$508,Tab_Dados!$C$263:$C$508,I229)</f>
        <v>0</v>
      </c>
      <c r="K229" s="216">
        <f>SUMIFS(Tab_Dados!$V$263:$V$508,Tab_Dados!$C$263:$C$508,I229)</f>
        <v>0</v>
      </c>
      <c r="L229" s="209">
        <f>SUMIFS(Tab_Dados!$AL$263:$AL$508,Tab_Dados!$C$263:$C$508,I229)</f>
        <v>0</v>
      </c>
      <c r="N229" s="207">
        <v>220</v>
      </c>
      <c r="O229" s="208" t="s">
        <v>482</v>
      </c>
      <c r="P229" s="216">
        <f>SUMIFS(Tab_Dados!$H$263:$H$508,Tab_Dados!$C$263:$C$508,O229)</f>
        <v>0</v>
      </c>
      <c r="Q229" s="216">
        <f>SUMIFS(Tab_Dados!$X$263:$X$508,Tab_Dados!$C$263:$C$508,O229)</f>
        <v>0</v>
      </c>
      <c r="R229" s="209">
        <f>SUMIFS(Tab_Dados!$AN$263:$AN$508,Tab_Dados!$C$263:$C$508,O229)</f>
        <v>0</v>
      </c>
      <c r="T229" s="207">
        <v>220</v>
      </c>
      <c r="U229" s="208" t="s">
        <v>479</v>
      </c>
      <c r="V229" s="216">
        <f>SUMIFS(Tab_Dados!$I$263:$I$508,Tab_Dados!$C$263:$C$508,U229)</f>
        <v>0</v>
      </c>
      <c r="W229" s="216">
        <f>SUMIFS(Tab_Dados!$Y$263:$Y$508,Tab_Dados!$C$263:$C$508,U229)</f>
        <v>0</v>
      </c>
      <c r="X229" s="209">
        <f>SUMIFS(Tab_Dados!$AO$263:$AO$508,Tab_Dados!$C$263:$C$508,U229)</f>
        <v>0</v>
      </c>
      <c r="Z229" s="207">
        <v>220</v>
      </c>
      <c r="AA229" s="208" t="s">
        <v>484</v>
      </c>
      <c r="AB229" s="216">
        <f>SUMIFS(Tab_Dados!$K$263:$K$508,Tab_Dados!$C$263:$C$508,AA229)</f>
        <v>0</v>
      </c>
      <c r="AC229" s="216">
        <f>SUMIFS(Tab_Dados!$AA$263:$AA$508,Tab_Dados!$C$263:$C$508,AA229)</f>
        <v>0</v>
      </c>
      <c r="AD229" s="209">
        <f>SUMIFS(Tab_Dados!$AQ$263:$AQ$508,Tab_Dados!$C$263:$C$508,AA229)</f>
        <v>0</v>
      </c>
      <c r="AF229" s="207">
        <v>220</v>
      </c>
      <c r="AG229" s="208" t="s">
        <v>476</v>
      </c>
      <c r="AH229" s="216">
        <f>SUMIFS(Tab_Dados!$L$263:$L$508,Tab_Dados!$C$263:$C$508,AG229)</f>
        <v>0</v>
      </c>
      <c r="AI229" s="216">
        <f>SUMIFS(Tab_Dados!$AB$263:$AB$508,Tab_Dados!$C$263:$C$508,AG229)</f>
        <v>0</v>
      </c>
      <c r="AJ229" s="209">
        <f>SUMIFS(Tab_Dados!$AR$263:$AR$508,Tab_Dados!$C$263:$C$508,AG229)</f>
        <v>0</v>
      </c>
      <c r="AL229" s="207">
        <v>220</v>
      </c>
      <c r="AM229" s="208" t="s">
        <v>482</v>
      </c>
      <c r="AN229" s="216">
        <f>SUMIFS(Tab_Dados!$M$263:$M$508,Tab_Dados!$C$263:$C$508,AM229)</f>
        <v>0</v>
      </c>
      <c r="AO229" s="216">
        <f>SUMIFS(Tab_Dados!$AC$263:$AC$508,Tab_Dados!$C$263:$C$508,AM229)</f>
        <v>0</v>
      </c>
      <c r="AP229" s="209">
        <f>SUMIFS(Tab_Dados!$AS$263:$AS$508,Tab_Dados!$C$263:$C$508,AM229)</f>
        <v>0</v>
      </c>
      <c r="AR229" s="207">
        <v>220</v>
      </c>
      <c r="AS229" s="208" t="s">
        <v>485</v>
      </c>
      <c r="AT229" s="216">
        <f>SUMIFS(Tab_Dados!$N$263:$N$508,Tab_Dados!$C$263:$C$508,AS229)</f>
        <v>0</v>
      </c>
      <c r="AU229" s="216">
        <f>SUMIFS(Tab_Dados!$AD$263:$AD$508,Tab_Dados!$C$263:$C$508,AS229)</f>
        <v>0</v>
      </c>
      <c r="AV229" s="209">
        <f>SUMIFS(Tab_Dados!$AT$263:$AT$508,Tab_Dados!$C$263:$C$508,AS229)</f>
        <v>0</v>
      </c>
      <c r="AX229" s="207">
        <v>220</v>
      </c>
      <c r="AY229" s="208" t="s">
        <v>484</v>
      </c>
      <c r="AZ229" s="216">
        <f>SUMIFS(Tab_Dados!$O$263:$O$508,Tab_Dados!$C$263:$C$508,AY229)</f>
        <v>0</v>
      </c>
      <c r="BA229" s="216">
        <f>SUMIFS(Tab_Dados!$AE$263:$AE$508,Tab_Dados!$C$263:$C$508,AY229)</f>
        <v>0</v>
      </c>
      <c r="BB229" s="209">
        <f>SUMIFS(Tab_Dados!$AU$263:$AU$508,Tab_Dados!$C$263:$C$508,AY229)</f>
        <v>0</v>
      </c>
      <c r="BD229" s="207">
        <v>220</v>
      </c>
      <c r="BE229" s="208" t="s">
        <v>483</v>
      </c>
      <c r="BF229" s="216">
        <f>SUMIFS(Tab_Dados!$P$263:$P$508,Tab_Dados!$C$263:$C$508,BE229)</f>
        <v>0</v>
      </c>
      <c r="BG229" s="216">
        <f>SUMIFS(Tab_Dados!$AF$263:$AF$508,Tab_Dados!$C$263:$C$508,BE229)</f>
        <v>0</v>
      </c>
      <c r="BH229" s="209">
        <f>SUMIFS(Tab_Dados!$AV$263:$AV$508,Tab_Dados!$C$263:$C$508,BE229)</f>
        <v>0</v>
      </c>
      <c r="BJ229" s="207">
        <v>220</v>
      </c>
      <c r="BK229" s="208" t="s">
        <v>484</v>
      </c>
      <c r="BL229" s="216">
        <f>SUMIFS(Tab_Dados!$R$263:$R$508,Tab_Dados!$C$263:$C$508,BK229)</f>
        <v>0</v>
      </c>
      <c r="BM229" s="216">
        <f>SUMIFS(Tab_Dados!$AH$263:$AH$508,Tab_Dados!$C$263:$C$508,BK229)</f>
        <v>0</v>
      </c>
      <c r="BN229" s="209">
        <f>SUMIFS(Tab_Dados!$AX$263:$AX$508,Tab_Dados!$C$263:$C$508,BK229)</f>
        <v>0</v>
      </c>
      <c r="BP229" s="207">
        <v>220</v>
      </c>
      <c r="BQ229" s="208" t="s">
        <v>479</v>
      </c>
      <c r="BR229" s="216">
        <f>SUMIFS(Tab_Dados!$S$263:$S$508,Tab_Dados!$C$263:$C$508,BQ229)</f>
        <v>0</v>
      </c>
      <c r="BS229" s="216">
        <f>SUMIFS(Tab_Dados!$AI$263:$AI$508,Tab_Dados!$C$263:$C$508,BQ229)</f>
        <v>0</v>
      </c>
      <c r="BT229" s="209">
        <f>SUMIFS(Tab_Dados!$AY$263:$AY$508,Tab_Dados!$C$263:$C$508,BQ229)</f>
        <v>0</v>
      </c>
      <c r="BV229" s="207">
        <v>220</v>
      </c>
      <c r="BW229" s="208" t="s">
        <v>485</v>
      </c>
      <c r="BX229" s="216">
        <f>SUMIFS(Tab_Dados!$T$263:$T$508,Tab_Dados!$C$263:$C$508,BW229)</f>
        <v>0</v>
      </c>
      <c r="BY229" s="216">
        <f>SUMIFS(Tab_Dados!$AJ$263:$AJ$508,Tab_Dados!$C$263:$C$508,BW229)</f>
        <v>0</v>
      </c>
      <c r="BZ229" s="209">
        <f>SUMIFS(Tab_Dados!$AZ$263:$AZ$508,Tab_Dados!$C$263:$C$508,BW229)</f>
        <v>0</v>
      </c>
      <c r="CB229" s="207">
        <v>220</v>
      </c>
      <c r="CC229" s="208" t="s">
        <v>485</v>
      </c>
      <c r="CD229" s="208"/>
      <c r="CE229" s="208"/>
      <c r="CF229" s="209"/>
    </row>
    <row r="230" spans="1:84" x14ac:dyDescent="0.2">
      <c r="A230" s="214"/>
      <c r="B230" s="207">
        <v>221</v>
      </c>
      <c r="C230" s="208" t="s">
        <v>486</v>
      </c>
      <c r="D230" s="216">
        <f>SUMIFS(Tab_Dados!$E$263:$E$508,Tab_Dados!$C$263:$C$508,C230)</f>
        <v>0</v>
      </c>
      <c r="E230" s="216">
        <f>SUMIFS(Tab_Dados!$U$263:$U$508,Tab_Dados!$C$263:$C$508,C230)</f>
        <v>0</v>
      </c>
      <c r="F230" s="209">
        <f>SUMIFS(Tab_Dados!$AK$263:$AK$508,Tab_Dados!$C$263:$C$508,C230)</f>
        <v>0</v>
      </c>
      <c r="G230" s="203"/>
      <c r="H230" s="207">
        <v>221</v>
      </c>
      <c r="I230" s="208" t="s">
        <v>464</v>
      </c>
      <c r="J230" s="216">
        <f>SUMIFS(Tab_Dados!$F$263:$F$508,Tab_Dados!$C$263:$C$508,I230)</f>
        <v>0</v>
      </c>
      <c r="K230" s="216">
        <f>SUMIFS(Tab_Dados!$V$263:$V$508,Tab_Dados!$C$263:$C$508,I230)</f>
        <v>0</v>
      </c>
      <c r="L230" s="209">
        <f>SUMIFS(Tab_Dados!$AL$263:$AL$508,Tab_Dados!$C$263:$C$508,I230)</f>
        <v>0</v>
      </c>
      <c r="N230" s="207">
        <v>221</v>
      </c>
      <c r="O230" s="208" t="s">
        <v>483</v>
      </c>
      <c r="P230" s="216">
        <f>SUMIFS(Tab_Dados!$H$263:$H$508,Tab_Dados!$C$263:$C$508,O230)</f>
        <v>0</v>
      </c>
      <c r="Q230" s="216">
        <f>SUMIFS(Tab_Dados!$X$263:$X$508,Tab_Dados!$C$263:$C$508,O230)</f>
        <v>0</v>
      </c>
      <c r="R230" s="209">
        <f>SUMIFS(Tab_Dados!$AN$263:$AN$508,Tab_Dados!$C$263:$C$508,O230)</f>
        <v>0</v>
      </c>
      <c r="T230" s="207">
        <v>221</v>
      </c>
      <c r="U230" s="208" t="s">
        <v>480</v>
      </c>
      <c r="V230" s="216">
        <f>SUMIFS(Tab_Dados!$I$263:$I$508,Tab_Dados!$C$263:$C$508,U230)</f>
        <v>0</v>
      </c>
      <c r="W230" s="216">
        <f>SUMIFS(Tab_Dados!$Y$263:$Y$508,Tab_Dados!$C$263:$C$508,U230)</f>
        <v>0</v>
      </c>
      <c r="X230" s="209">
        <f>SUMIFS(Tab_Dados!$AO$263:$AO$508,Tab_Dados!$C$263:$C$508,U230)</f>
        <v>0</v>
      </c>
      <c r="Z230" s="207">
        <v>221</v>
      </c>
      <c r="AA230" s="208" t="s">
        <v>485</v>
      </c>
      <c r="AB230" s="216">
        <f>SUMIFS(Tab_Dados!$K$263:$K$508,Tab_Dados!$C$263:$C$508,AA230)</f>
        <v>0</v>
      </c>
      <c r="AC230" s="216">
        <f>SUMIFS(Tab_Dados!$AA$263:$AA$508,Tab_Dados!$C$263:$C$508,AA230)</f>
        <v>0</v>
      </c>
      <c r="AD230" s="209">
        <f>SUMIFS(Tab_Dados!$AQ$263:$AQ$508,Tab_Dados!$C$263:$C$508,AA230)</f>
        <v>0</v>
      </c>
      <c r="AF230" s="207">
        <v>221</v>
      </c>
      <c r="AG230" s="208" t="s">
        <v>478</v>
      </c>
      <c r="AH230" s="216">
        <f>SUMIFS(Tab_Dados!$L$263:$L$508,Tab_Dados!$C$263:$C$508,AG230)</f>
        <v>0</v>
      </c>
      <c r="AI230" s="216">
        <f>SUMIFS(Tab_Dados!$AB$263:$AB$508,Tab_Dados!$C$263:$C$508,AG230)</f>
        <v>0</v>
      </c>
      <c r="AJ230" s="209">
        <f>SUMIFS(Tab_Dados!$AR$263:$AR$508,Tab_Dados!$C$263:$C$508,AG230)</f>
        <v>0</v>
      </c>
      <c r="AL230" s="207">
        <v>221</v>
      </c>
      <c r="AM230" s="208" t="s">
        <v>481</v>
      </c>
      <c r="AN230" s="216">
        <f>SUMIFS(Tab_Dados!$M$263:$M$508,Tab_Dados!$C$263:$C$508,AM230)</f>
        <v>0</v>
      </c>
      <c r="AO230" s="216">
        <f>SUMIFS(Tab_Dados!$AC$263:$AC$508,Tab_Dados!$C$263:$C$508,AM230)</f>
        <v>0</v>
      </c>
      <c r="AP230" s="209">
        <f>SUMIFS(Tab_Dados!$AS$263:$AS$508,Tab_Dados!$C$263:$C$508,AM230)</f>
        <v>0</v>
      </c>
      <c r="AR230" s="207">
        <v>221</v>
      </c>
      <c r="AS230" s="208" t="s">
        <v>486</v>
      </c>
      <c r="AT230" s="216">
        <f>SUMIFS(Tab_Dados!$N$263:$N$508,Tab_Dados!$C$263:$C$508,AS230)</f>
        <v>0</v>
      </c>
      <c r="AU230" s="216">
        <f>SUMIFS(Tab_Dados!$AD$263:$AD$508,Tab_Dados!$C$263:$C$508,AS230)</f>
        <v>0</v>
      </c>
      <c r="AV230" s="209">
        <f>SUMIFS(Tab_Dados!$AT$263:$AT$508,Tab_Dados!$C$263:$C$508,AS230)</f>
        <v>0</v>
      </c>
      <c r="AX230" s="207">
        <v>221</v>
      </c>
      <c r="AY230" s="208" t="s">
        <v>485</v>
      </c>
      <c r="AZ230" s="216">
        <f>SUMIFS(Tab_Dados!$O$263:$O$508,Tab_Dados!$C$263:$C$508,AY230)</f>
        <v>0</v>
      </c>
      <c r="BA230" s="216">
        <f>SUMIFS(Tab_Dados!$AE$263:$AE$508,Tab_Dados!$C$263:$C$508,AY230)</f>
        <v>0</v>
      </c>
      <c r="BB230" s="209">
        <f>SUMIFS(Tab_Dados!$AU$263:$AU$508,Tab_Dados!$C$263:$C$508,AY230)</f>
        <v>0</v>
      </c>
      <c r="BD230" s="207">
        <v>221</v>
      </c>
      <c r="BE230" s="208" t="s">
        <v>484</v>
      </c>
      <c r="BF230" s="216">
        <f>SUMIFS(Tab_Dados!$P$263:$P$508,Tab_Dados!$C$263:$C$508,BE230)</f>
        <v>0</v>
      </c>
      <c r="BG230" s="216">
        <f>SUMIFS(Tab_Dados!$AF$263:$AF$508,Tab_Dados!$C$263:$C$508,BE230)</f>
        <v>0</v>
      </c>
      <c r="BH230" s="209">
        <f>SUMIFS(Tab_Dados!$AV$263:$AV$508,Tab_Dados!$C$263:$C$508,BE230)</f>
        <v>0</v>
      </c>
      <c r="BJ230" s="207">
        <v>221</v>
      </c>
      <c r="BK230" s="208" t="s">
        <v>485</v>
      </c>
      <c r="BL230" s="216">
        <f>SUMIFS(Tab_Dados!$R$263:$R$508,Tab_Dados!$C$263:$C$508,BK230)</f>
        <v>0</v>
      </c>
      <c r="BM230" s="216">
        <f>SUMIFS(Tab_Dados!$AH$263:$AH$508,Tab_Dados!$C$263:$C$508,BK230)</f>
        <v>0</v>
      </c>
      <c r="BN230" s="209">
        <f>SUMIFS(Tab_Dados!$AX$263:$AX$508,Tab_Dados!$C$263:$C$508,BK230)</f>
        <v>0</v>
      </c>
      <c r="BP230" s="207">
        <v>221</v>
      </c>
      <c r="BQ230" s="208" t="s">
        <v>482</v>
      </c>
      <c r="BR230" s="216">
        <f>SUMIFS(Tab_Dados!$S$263:$S$508,Tab_Dados!$C$263:$C$508,BQ230)</f>
        <v>0</v>
      </c>
      <c r="BS230" s="216">
        <f>SUMIFS(Tab_Dados!$AI$263:$AI$508,Tab_Dados!$C$263:$C$508,BQ230)</f>
        <v>0</v>
      </c>
      <c r="BT230" s="209">
        <f>SUMIFS(Tab_Dados!$AY$263:$AY$508,Tab_Dados!$C$263:$C$508,BQ230)</f>
        <v>0</v>
      </c>
      <c r="BV230" s="207">
        <v>221</v>
      </c>
      <c r="BW230" s="208" t="s">
        <v>486</v>
      </c>
      <c r="BX230" s="216">
        <f>SUMIFS(Tab_Dados!$T$263:$T$508,Tab_Dados!$C$263:$C$508,BW230)</f>
        <v>0</v>
      </c>
      <c r="BY230" s="216">
        <f>SUMIFS(Tab_Dados!$AJ$263:$AJ$508,Tab_Dados!$C$263:$C$508,BW230)</f>
        <v>0</v>
      </c>
      <c r="BZ230" s="209">
        <f>SUMIFS(Tab_Dados!$AZ$263:$AZ$508,Tab_Dados!$C$263:$C$508,BW230)</f>
        <v>0</v>
      </c>
      <c r="CB230" s="207">
        <v>221</v>
      </c>
      <c r="CC230" s="208" t="s">
        <v>486</v>
      </c>
      <c r="CD230" s="208"/>
      <c r="CE230" s="208"/>
      <c r="CF230" s="209"/>
    </row>
    <row r="231" spans="1:84" x14ac:dyDescent="0.2">
      <c r="A231" s="214"/>
      <c r="B231" s="207">
        <v>222</v>
      </c>
      <c r="C231" s="208" t="s">
        <v>487</v>
      </c>
      <c r="D231" s="216">
        <f>SUMIFS(Tab_Dados!$E$263:$E$508,Tab_Dados!$C$263:$C$508,C231)</f>
        <v>0</v>
      </c>
      <c r="E231" s="216">
        <f>SUMIFS(Tab_Dados!$U$263:$U$508,Tab_Dados!$C$263:$C$508,C231)</f>
        <v>0</v>
      </c>
      <c r="F231" s="209">
        <f>SUMIFS(Tab_Dados!$AK$263:$AK$508,Tab_Dados!$C$263:$C$508,C231)</f>
        <v>0</v>
      </c>
      <c r="G231" s="203"/>
      <c r="H231" s="207">
        <v>222</v>
      </c>
      <c r="I231" s="208" t="s">
        <v>465</v>
      </c>
      <c r="J231" s="216">
        <f>SUMIFS(Tab_Dados!$F$263:$F$508,Tab_Dados!$C$263:$C$508,I231)</f>
        <v>0</v>
      </c>
      <c r="K231" s="216">
        <f>SUMIFS(Tab_Dados!$V$263:$V$508,Tab_Dados!$C$263:$C$508,I231)</f>
        <v>0</v>
      </c>
      <c r="L231" s="209">
        <f>SUMIFS(Tab_Dados!$AL$263:$AL$508,Tab_Dados!$C$263:$C$508,I231)</f>
        <v>0</v>
      </c>
      <c r="N231" s="207">
        <v>222</v>
      </c>
      <c r="O231" s="208" t="s">
        <v>484</v>
      </c>
      <c r="P231" s="216">
        <f>SUMIFS(Tab_Dados!$H$263:$H$508,Tab_Dados!$C$263:$C$508,O231)</f>
        <v>0</v>
      </c>
      <c r="Q231" s="216">
        <f>SUMIFS(Tab_Dados!$X$263:$X$508,Tab_Dados!$C$263:$C$508,O231)</f>
        <v>0</v>
      </c>
      <c r="R231" s="209">
        <f>SUMIFS(Tab_Dados!$AN$263:$AN$508,Tab_Dados!$C$263:$C$508,O231)</f>
        <v>0</v>
      </c>
      <c r="T231" s="207">
        <v>222</v>
      </c>
      <c r="U231" s="208" t="s">
        <v>481</v>
      </c>
      <c r="V231" s="216">
        <f>SUMIFS(Tab_Dados!$I$263:$I$508,Tab_Dados!$C$263:$C$508,U231)</f>
        <v>0</v>
      </c>
      <c r="W231" s="216">
        <f>SUMIFS(Tab_Dados!$Y$263:$Y$508,Tab_Dados!$C$263:$C$508,U231)</f>
        <v>0</v>
      </c>
      <c r="X231" s="209">
        <f>SUMIFS(Tab_Dados!$AO$263:$AO$508,Tab_Dados!$C$263:$C$508,U231)</f>
        <v>0</v>
      </c>
      <c r="Z231" s="207">
        <v>222</v>
      </c>
      <c r="AA231" s="208" t="s">
        <v>486</v>
      </c>
      <c r="AB231" s="216">
        <f>SUMIFS(Tab_Dados!$K$263:$K$508,Tab_Dados!$C$263:$C$508,AA231)</f>
        <v>0</v>
      </c>
      <c r="AC231" s="216">
        <f>SUMIFS(Tab_Dados!$AA$263:$AA$508,Tab_Dados!$C$263:$C$508,AA231)</f>
        <v>0</v>
      </c>
      <c r="AD231" s="209">
        <f>SUMIFS(Tab_Dados!$AQ$263:$AQ$508,Tab_Dados!$C$263:$C$508,AA231)</f>
        <v>0</v>
      </c>
      <c r="AF231" s="207">
        <v>222</v>
      </c>
      <c r="AG231" s="208" t="s">
        <v>479</v>
      </c>
      <c r="AH231" s="216">
        <f>SUMIFS(Tab_Dados!$L$263:$L$508,Tab_Dados!$C$263:$C$508,AG231)</f>
        <v>0</v>
      </c>
      <c r="AI231" s="216">
        <f>SUMIFS(Tab_Dados!$AB$263:$AB$508,Tab_Dados!$C$263:$C$508,AG231)</f>
        <v>0</v>
      </c>
      <c r="AJ231" s="209">
        <f>SUMIFS(Tab_Dados!$AR$263:$AR$508,Tab_Dados!$C$263:$C$508,AG231)</f>
        <v>0</v>
      </c>
      <c r="AL231" s="207">
        <v>222</v>
      </c>
      <c r="AM231" s="208" t="s">
        <v>483</v>
      </c>
      <c r="AN231" s="216">
        <f>SUMIFS(Tab_Dados!$M$263:$M$508,Tab_Dados!$C$263:$C$508,AM231)</f>
        <v>0</v>
      </c>
      <c r="AO231" s="216">
        <f>SUMIFS(Tab_Dados!$AC$263:$AC$508,Tab_Dados!$C$263:$C$508,AM231)</f>
        <v>0</v>
      </c>
      <c r="AP231" s="209">
        <f>SUMIFS(Tab_Dados!$AS$263:$AS$508,Tab_Dados!$C$263:$C$508,AM231)</f>
        <v>0</v>
      </c>
      <c r="AR231" s="207">
        <v>222</v>
      </c>
      <c r="AS231" s="208" t="s">
        <v>487</v>
      </c>
      <c r="AT231" s="216">
        <f>SUMIFS(Tab_Dados!$N$263:$N$508,Tab_Dados!$C$263:$C$508,AS231)</f>
        <v>0</v>
      </c>
      <c r="AU231" s="216">
        <f>SUMIFS(Tab_Dados!$AD$263:$AD$508,Tab_Dados!$C$263:$C$508,AS231)</f>
        <v>0</v>
      </c>
      <c r="AV231" s="209">
        <f>SUMIFS(Tab_Dados!$AT$263:$AT$508,Tab_Dados!$C$263:$C$508,AS231)</f>
        <v>0</v>
      </c>
      <c r="AX231" s="207">
        <v>222</v>
      </c>
      <c r="AY231" s="208" t="s">
        <v>486</v>
      </c>
      <c r="AZ231" s="216">
        <f>SUMIFS(Tab_Dados!$O$263:$O$508,Tab_Dados!$C$263:$C$508,AY231)</f>
        <v>0</v>
      </c>
      <c r="BA231" s="216">
        <f>SUMIFS(Tab_Dados!$AE$263:$AE$508,Tab_Dados!$C$263:$C$508,AY231)</f>
        <v>0</v>
      </c>
      <c r="BB231" s="209">
        <f>SUMIFS(Tab_Dados!$AU$263:$AU$508,Tab_Dados!$C$263:$C$508,AY231)</f>
        <v>0</v>
      </c>
      <c r="BD231" s="207">
        <v>222</v>
      </c>
      <c r="BE231" s="208" t="s">
        <v>485</v>
      </c>
      <c r="BF231" s="216">
        <f>SUMIFS(Tab_Dados!$P$263:$P$508,Tab_Dados!$C$263:$C$508,BE231)</f>
        <v>0</v>
      </c>
      <c r="BG231" s="216">
        <f>SUMIFS(Tab_Dados!$AF$263:$AF$508,Tab_Dados!$C$263:$C$508,BE231)</f>
        <v>0</v>
      </c>
      <c r="BH231" s="209">
        <f>SUMIFS(Tab_Dados!$AV$263:$AV$508,Tab_Dados!$C$263:$C$508,BE231)</f>
        <v>0</v>
      </c>
      <c r="BJ231" s="207">
        <v>222</v>
      </c>
      <c r="BK231" s="208" t="s">
        <v>486</v>
      </c>
      <c r="BL231" s="216">
        <f>SUMIFS(Tab_Dados!$R$263:$R$508,Tab_Dados!$C$263:$C$508,BK231)</f>
        <v>0</v>
      </c>
      <c r="BM231" s="216">
        <f>SUMIFS(Tab_Dados!$AH$263:$AH$508,Tab_Dados!$C$263:$C$508,BK231)</f>
        <v>0</v>
      </c>
      <c r="BN231" s="209">
        <f>SUMIFS(Tab_Dados!$AX$263:$AX$508,Tab_Dados!$C$263:$C$508,BK231)</f>
        <v>0</v>
      </c>
      <c r="BP231" s="207">
        <v>222</v>
      </c>
      <c r="BQ231" s="208" t="s">
        <v>481</v>
      </c>
      <c r="BR231" s="216">
        <f>SUMIFS(Tab_Dados!$S$263:$S$508,Tab_Dados!$C$263:$C$508,BQ231)</f>
        <v>0</v>
      </c>
      <c r="BS231" s="216">
        <f>SUMIFS(Tab_Dados!$AI$263:$AI$508,Tab_Dados!$C$263:$C$508,BQ231)</f>
        <v>0</v>
      </c>
      <c r="BT231" s="209">
        <f>SUMIFS(Tab_Dados!$AY$263:$AY$508,Tab_Dados!$C$263:$C$508,BQ231)</f>
        <v>0</v>
      </c>
      <c r="BV231" s="207">
        <v>222</v>
      </c>
      <c r="BW231" s="208" t="s">
        <v>487</v>
      </c>
      <c r="BX231" s="216">
        <f>SUMIFS(Tab_Dados!$T$263:$T$508,Tab_Dados!$C$263:$C$508,BW231)</f>
        <v>0</v>
      </c>
      <c r="BY231" s="216">
        <f>SUMIFS(Tab_Dados!$AJ$263:$AJ$508,Tab_Dados!$C$263:$C$508,BW231)</f>
        <v>0</v>
      </c>
      <c r="BZ231" s="209">
        <f>SUMIFS(Tab_Dados!$AZ$263:$AZ$508,Tab_Dados!$C$263:$C$508,BW231)</f>
        <v>0</v>
      </c>
      <c r="CB231" s="207">
        <v>222</v>
      </c>
      <c r="CC231" s="208" t="s">
        <v>487</v>
      </c>
      <c r="CD231" s="208"/>
      <c r="CE231" s="208"/>
      <c r="CF231" s="209"/>
    </row>
    <row r="232" spans="1:84" x14ac:dyDescent="0.2">
      <c r="A232" s="214"/>
      <c r="B232" s="207">
        <v>223</v>
      </c>
      <c r="C232" s="208" t="s">
        <v>488</v>
      </c>
      <c r="D232" s="216">
        <f>SUMIFS(Tab_Dados!$E$263:$E$508,Tab_Dados!$C$263:$C$508,C232)</f>
        <v>0</v>
      </c>
      <c r="E232" s="216">
        <f>SUMIFS(Tab_Dados!$U$263:$U$508,Tab_Dados!$C$263:$C$508,C232)</f>
        <v>0</v>
      </c>
      <c r="F232" s="209">
        <f>SUMIFS(Tab_Dados!$AK$263:$AK$508,Tab_Dados!$C$263:$C$508,C232)</f>
        <v>0</v>
      </c>
      <c r="G232" s="203"/>
      <c r="H232" s="207">
        <v>223</v>
      </c>
      <c r="I232" s="208" t="s">
        <v>467</v>
      </c>
      <c r="J232" s="216">
        <f>SUMIFS(Tab_Dados!$F$263:$F$508,Tab_Dados!$C$263:$C$508,I232)</f>
        <v>0</v>
      </c>
      <c r="K232" s="216">
        <f>SUMIFS(Tab_Dados!$V$263:$V$508,Tab_Dados!$C$263:$C$508,I232)</f>
        <v>0</v>
      </c>
      <c r="L232" s="209">
        <f>SUMIFS(Tab_Dados!$AL$263:$AL$508,Tab_Dados!$C$263:$C$508,I232)</f>
        <v>0</v>
      </c>
      <c r="N232" s="207">
        <v>223</v>
      </c>
      <c r="O232" s="208" t="s">
        <v>485</v>
      </c>
      <c r="P232" s="216">
        <f>SUMIFS(Tab_Dados!$H$263:$H$508,Tab_Dados!$C$263:$C$508,O232)</f>
        <v>0</v>
      </c>
      <c r="Q232" s="216">
        <f>SUMIFS(Tab_Dados!$X$263:$X$508,Tab_Dados!$C$263:$C$508,O232)</f>
        <v>0</v>
      </c>
      <c r="R232" s="209">
        <f>SUMIFS(Tab_Dados!$AN$263:$AN$508,Tab_Dados!$C$263:$C$508,O232)</f>
        <v>0</v>
      </c>
      <c r="T232" s="207">
        <v>223</v>
      </c>
      <c r="U232" s="208" t="s">
        <v>483</v>
      </c>
      <c r="V232" s="216">
        <f>SUMIFS(Tab_Dados!$I$263:$I$508,Tab_Dados!$C$263:$C$508,U232)</f>
        <v>0</v>
      </c>
      <c r="W232" s="216">
        <f>SUMIFS(Tab_Dados!$Y$263:$Y$508,Tab_Dados!$C$263:$C$508,U232)</f>
        <v>0</v>
      </c>
      <c r="X232" s="209">
        <f>SUMIFS(Tab_Dados!$AO$263:$AO$508,Tab_Dados!$C$263:$C$508,U232)</f>
        <v>0</v>
      </c>
      <c r="Z232" s="207">
        <v>223</v>
      </c>
      <c r="AA232" s="208" t="s">
        <v>487</v>
      </c>
      <c r="AB232" s="216">
        <f>SUMIFS(Tab_Dados!$K$263:$K$508,Tab_Dados!$C$263:$C$508,AA232)</f>
        <v>0</v>
      </c>
      <c r="AC232" s="216">
        <f>SUMIFS(Tab_Dados!$AA$263:$AA$508,Tab_Dados!$C$263:$C$508,AA232)</f>
        <v>0</v>
      </c>
      <c r="AD232" s="209">
        <f>SUMIFS(Tab_Dados!$AQ$263:$AQ$508,Tab_Dados!$C$263:$C$508,AA232)</f>
        <v>0</v>
      </c>
      <c r="AF232" s="207">
        <v>223</v>
      </c>
      <c r="AG232" s="208" t="s">
        <v>480</v>
      </c>
      <c r="AH232" s="216">
        <f>SUMIFS(Tab_Dados!$L$263:$L$508,Tab_Dados!$C$263:$C$508,AG232)</f>
        <v>0</v>
      </c>
      <c r="AI232" s="216">
        <f>SUMIFS(Tab_Dados!$AB$263:$AB$508,Tab_Dados!$C$263:$C$508,AG232)</f>
        <v>0</v>
      </c>
      <c r="AJ232" s="209">
        <f>SUMIFS(Tab_Dados!$AR$263:$AR$508,Tab_Dados!$C$263:$C$508,AG232)</f>
        <v>0</v>
      </c>
      <c r="AL232" s="207">
        <v>223</v>
      </c>
      <c r="AM232" s="208" t="s">
        <v>484</v>
      </c>
      <c r="AN232" s="216">
        <f>SUMIFS(Tab_Dados!$M$263:$M$508,Tab_Dados!$C$263:$C$508,AM232)</f>
        <v>0</v>
      </c>
      <c r="AO232" s="216">
        <f>SUMIFS(Tab_Dados!$AC$263:$AC$508,Tab_Dados!$C$263:$C$508,AM232)</f>
        <v>0</v>
      </c>
      <c r="AP232" s="209">
        <f>SUMIFS(Tab_Dados!$AS$263:$AS$508,Tab_Dados!$C$263:$C$508,AM232)</f>
        <v>0</v>
      </c>
      <c r="AR232" s="207">
        <v>223</v>
      </c>
      <c r="AS232" s="208" t="s">
        <v>488</v>
      </c>
      <c r="AT232" s="216">
        <f>SUMIFS(Tab_Dados!$N$263:$N$508,Tab_Dados!$C$263:$C$508,AS232)</f>
        <v>0</v>
      </c>
      <c r="AU232" s="216">
        <f>SUMIFS(Tab_Dados!$AD$263:$AD$508,Tab_Dados!$C$263:$C$508,AS232)</f>
        <v>0</v>
      </c>
      <c r="AV232" s="209">
        <f>SUMIFS(Tab_Dados!$AT$263:$AT$508,Tab_Dados!$C$263:$C$508,AS232)</f>
        <v>0</v>
      </c>
      <c r="AX232" s="207">
        <v>223</v>
      </c>
      <c r="AY232" s="208" t="s">
        <v>487</v>
      </c>
      <c r="AZ232" s="216">
        <f>SUMIFS(Tab_Dados!$O$263:$O$508,Tab_Dados!$C$263:$C$508,AY232)</f>
        <v>0</v>
      </c>
      <c r="BA232" s="216">
        <f>SUMIFS(Tab_Dados!$AE$263:$AE$508,Tab_Dados!$C$263:$C$508,AY232)</f>
        <v>0</v>
      </c>
      <c r="BB232" s="209">
        <f>SUMIFS(Tab_Dados!$AU$263:$AU$508,Tab_Dados!$C$263:$C$508,AY232)</f>
        <v>0</v>
      </c>
      <c r="BD232" s="207">
        <v>223</v>
      </c>
      <c r="BE232" s="208" t="s">
        <v>486</v>
      </c>
      <c r="BF232" s="216">
        <f>SUMIFS(Tab_Dados!$P$263:$P$508,Tab_Dados!$C$263:$C$508,BE232)</f>
        <v>0</v>
      </c>
      <c r="BG232" s="216">
        <f>SUMIFS(Tab_Dados!$AF$263:$AF$508,Tab_Dados!$C$263:$C$508,BE232)</f>
        <v>0</v>
      </c>
      <c r="BH232" s="209">
        <f>SUMIFS(Tab_Dados!$AV$263:$AV$508,Tab_Dados!$C$263:$C$508,BE232)</f>
        <v>0</v>
      </c>
      <c r="BJ232" s="207">
        <v>223</v>
      </c>
      <c r="BK232" s="208" t="s">
        <v>487</v>
      </c>
      <c r="BL232" s="216">
        <f>SUMIFS(Tab_Dados!$R$263:$R$508,Tab_Dados!$C$263:$C$508,BK232)</f>
        <v>0</v>
      </c>
      <c r="BM232" s="216">
        <f>SUMIFS(Tab_Dados!$AH$263:$AH$508,Tab_Dados!$C$263:$C$508,BK232)</f>
        <v>0</v>
      </c>
      <c r="BN232" s="209">
        <f>SUMIFS(Tab_Dados!$AX$263:$AX$508,Tab_Dados!$C$263:$C$508,BK232)</f>
        <v>0</v>
      </c>
      <c r="BP232" s="207">
        <v>223</v>
      </c>
      <c r="BQ232" s="208" t="s">
        <v>483</v>
      </c>
      <c r="BR232" s="216">
        <f>SUMIFS(Tab_Dados!$S$263:$S$508,Tab_Dados!$C$263:$C$508,BQ232)</f>
        <v>0</v>
      </c>
      <c r="BS232" s="216">
        <f>SUMIFS(Tab_Dados!$AI$263:$AI$508,Tab_Dados!$C$263:$C$508,BQ232)</f>
        <v>0</v>
      </c>
      <c r="BT232" s="209">
        <f>SUMIFS(Tab_Dados!$AY$263:$AY$508,Tab_Dados!$C$263:$C$508,BQ232)</f>
        <v>0</v>
      </c>
      <c r="BV232" s="207">
        <v>223</v>
      </c>
      <c r="BW232" s="208" t="s">
        <v>488</v>
      </c>
      <c r="BX232" s="216">
        <f>SUMIFS(Tab_Dados!$T$263:$T$508,Tab_Dados!$C$263:$C$508,BW232)</f>
        <v>0</v>
      </c>
      <c r="BY232" s="216">
        <f>SUMIFS(Tab_Dados!$AJ$263:$AJ$508,Tab_Dados!$C$263:$C$508,BW232)</f>
        <v>0</v>
      </c>
      <c r="BZ232" s="209">
        <f>SUMIFS(Tab_Dados!$AZ$263:$AZ$508,Tab_Dados!$C$263:$C$508,BW232)</f>
        <v>0</v>
      </c>
      <c r="CB232" s="207">
        <v>223</v>
      </c>
      <c r="CC232" s="208" t="s">
        <v>488</v>
      </c>
      <c r="CD232" s="208"/>
      <c r="CE232" s="208"/>
      <c r="CF232" s="209"/>
    </row>
    <row r="233" spans="1:84" x14ac:dyDescent="0.2">
      <c r="A233" s="214"/>
      <c r="B233" s="207">
        <v>224</v>
      </c>
      <c r="C233" s="208" t="s">
        <v>489</v>
      </c>
      <c r="D233" s="216">
        <f>SUMIFS(Tab_Dados!$E$263:$E$508,Tab_Dados!$C$263:$C$508,C233)</f>
        <v>0</v>
      </c>
      <c r="E233" s="216">
        <f>SUMIFS(Tab_Dados!$U$263:$U$508,Tab_Dados!$C$263:$C$508,C233)</f>
        <v>0</v>
      </c>
      <c r="F233" s="209">
        <f>SUMIFS(Tab_Dados!$AK$263:$AK$508,Tab_Dados!$C$263:$C$508,C233)</f>
        <v>0</v>
      </c>
      <c r="G233" s="203"/>
      <c r="H233" s="207">
        <v>224</v>
      </c>
      <c r="I233" s="208" t="s">
        <v>471</v>
      </c>
      <c r="J233" s="216">
        <f>SUMIFS(Tab_Dados!$F$263:$F$508,Tab_Dados!$C$263:$C$508,I233)</f>
        <v>0</v>
      </c>
      <c r="K233" s="216">
        <f>SUMIFS(Tab_Dados!$V$263:$V$508,Tab_Dados!$C$263:$C$508,I233)</f>
        <v>0</v>
      </c>
      <c r="L233" s="209">
        <f>SUMIFS(Tab_Dados!$AL$263:$AL$508,Tab_Dados!$C$263:$C$508,I233)</f>
        <v>0</v>
      </c>
      <c r="N233" s="207">
        <v>224</v>
      </c>
      <c r="O233" s="208" t="s">
        <v>486</v>
      </c>
      <c r="P233" s="216">
        <f>SUMIFS(Tab_Dados!$H$263:$H$508,Tab_Dados!$C$263:$C$508,O233)</f>
        <v>0</v>
      </c>
      <c r="Q233" s="216">
        <f>SUMIFS(Tab_Dados!$X$263:$X$508,Tab_Dados!$C$263:$C$508,O233)</f>
        <v>0</v>
      </c>
      <c r="R233" s="209">
        <f>SUMIFS(Tab_Dados!$AN$263:$AN$508,Tab_Dados!$C$263:$C$508,O233)</f>
        <v>0</v>
      </c>
      <c r="T233" s="207">
        <v>224</v>
      </c>
      <c r="U233" s="208" t="s">
        <v>484</v>
      </c>
      <c r="V233" s="216">
        <f>SUMIFS(Tab_Dados!$I$263:$I$508,Tab_Dados!$C$263:$C$508,U233)</f>
        <v>0</v>
      </c>
      <c r="W233" s="216">
        <f>SUMIFS(Tab_Dados!$Y$263:$Y$508,Tab_Dados!$C$263:$C$508,U233)</f>
        <v>0</v>
      </c>
      <c r="X233" s="209">
        <f>SUMIFS(Tab_Dados!$AO$263:$AO$508,Tab_Dados!$C$263:$C$508,U233)</f>
        <v>0</v>
      </c>
      <c r="Z233" s="207">
        <v>224</v>
      </c>
      <c r="AA233" s="208" t="s">
        <v>488</v>
      </c>
      <c r="AB233" s="216">
        <f>SUMIFS(Tab_Dados!$K$263:$K$508,Tab_Dados!$C$263:$C$508,AA233)</f>
        <v>0</v>
      </c>
      <c r="AC233" s="216">
        <f>SUMIFS(Tab_Dados!$AA$263:$AA$508,Tab_Dados!$C$263:$C$508,AA233)</f>
        <v>0</v>
      </c>
      <c r="AD233" s="209">
        <f>SUMIFS(Tab_Dados!$AQ$263:$AQ$508,Tab_Dados!$C$263:$C$508,AA233)</f>
        <v>0</v>
      </c>
      <c r="AF233" s="207">
        <v>224</v>
      </c>
      <c r="AG233" s="208" t="s">
        <v>482</v>
      </c>
      <c r="AH233" s="216">
        <f>SUMIFS(Tab_Dados!$L$263:$L$508,Tab_Dados!$C$263:$C$508,AG233)</f>
        <v>0</v>
      </c>
      <c r="AI233" s="216">
        <f>SUMIFS(Tab_Dados!$AB$263:$AB$508,Tab_Dados!$C$263:$C$508,AG233)</f>
        <v>0</v>
      </c>
      <c r="AJ233" s="209">
        <f>SUMIFS(Tab_Dados!$AR$263:$AR$508,Tab_Dados!$C$263:$C$508,AG233)</f>
        <v>0</v>
      </c>
      <c r="AL233" s="207">
        <v>224</v>
      </c>
      <c r="AM233" s="208" t="s">
        <v>485</v>
      </c>
      <c r="AN233" s="216">
        <f>SUMIFS(Tab_Dados!$M$263:$M$508,Tab_Dados!$C$263:$C$508,AM233)</f>
        <v>0</v>
      </c>
      <c r="AO233" s="216">
        <f>SUMIFS(Tab_Dados!$AC$263:$AC$508,Tab_Dados!$C$263:$C$508,AM233)</f>
        <v>0</v>
      </c>
      <c r="AP233" s="209">
        <f>SUMIFS(Tab_Dados!$AS$263:$AS$508,Tab_Dados!$C$263:$C$508,AM233)</f>
        <v>0</v>
      </c>
      <c r="AR233" s="207">
        <v>224</v>
      </c>
      <c r="AS233" s="208" t="s">
        <v>489</v>
      </c>
      <c r="AT233" s="216">
        <f>SUMIFS(Tab_Dados!$N$263:$N$508,Tab_Dados!$C$263:$C$508,AS233)</f>
        <v>0</v>
      </c>
      <c r="AU233" s="216">
        <f>SUMIFS(Tab_Dados!$AD$263:$AD$508,Tab_Dados!$C$263:$C$508,AS233)</f>
        <v>0</v>
      </c>
      <c r="AV233" s="209">
        <f>SUMIFS(Tab_Dados!$AT$263:$AT$508,Tab_Dados!$C$263:$C$508,AS233)</f>
        <v>0</v>
      </c>
      <c r="AX233" s="207">
        <v>224</v>
      </c>
      <c r="AY233" s="208" t="s">
        <v>488</v>
      </c>
      <c r="AZ233" s="216">
        <f>SUMIFS(Tab_Dados!$O$263:$O$508,Tab_Dados!$C$263:$C$508,AY233)</f>
        <v>0</v>
      </c>
      <c r="BA233" s="216">
        <f>SUMIFS(Tab_Dados!$AE$263:$AE$508,Tab_Dados!$C$263:$C$508,AY233)</f>
        <v>0</v>
      </c>
      <c r="BB233" s="209">
        <f>SUMIFS(Tab_Dados!$AU$263:$AU$508,Tab_Dados!$C$263:$C$508,AY233)</f>
        <v>0</v>
      </c>
      <c r="BD233" s="207">
        <v>224</v>
      </c>
      <c r="BE233" s="208" t="s">
        <v>488</v>
      </c>
      <c r="BF233" s="216">
        <f>SUMIFS(Tab_Dados!$P$263:$P$508,Tab_Dados!$C$263:$C$508,BE233)</f>
        <v>0</v>
      </c>
      <c r="BG233" s="216">
        <f>SUMIFS(Tab_Dados!$AF$263:$AF$508,Tab_Dados!$C$263:$C$508,BE233)</f>
        <v>0</v>
      </c>
      <c r="BH233" s="209">
        <f>SUMIFS(Tab_Dados!$AV$263:$AV$508,Tab_Dados!$C$263:$C$508,BE233)</f>
        <v>0</v>
      </c>
      <c r="BJ233" s="207">
        <v>224</v>
      </c>
      <c r="BK233" s="208" t="s">
        <v>488</v>
      </c>
      <c r="BL233" s="216">
        <f>SUMIFS(Tab_Dados!$R$263:$R$508,Tab_Dados!$C$263:$C$508,BK233)</f>
        <v>0</v>
      </c>
      <c r="BM233" s="216">
        <f>SUMIFS(Tab_Dados!$AH$263:$AH$508,Tab_Dados!$C$263:$C$508,BK233)</f>
        <v>0</v>
      </c>
      <c r="BN233" s="209">
        <f>SUMIFS(Tab_Dados!$AX$263:$AX$508,Tab_Dados!$C$263:$C$508,BK233)</f>
        <v>0</v>
      </c>
      <c r="BP233" s="207">
        <v>224</v>
      </c>
      <c r="BQ233" s="208" t="s">
        <v>484</v>
      </c>
      <c r="BR233" s="216">
        <f>SUMIFS(Tab_Dados!$S$263:$S$508,Tab_Dados!$C$263:$C$508,BQ233)</f>
        <v>0</v>
      </c>
      <c r="BS233" s="216">
        <f>SUMIFS(Tab_Dados!$AI$263:$AI$508,Tab_Dados!$C$263:$C$508,BQ233)</f>
        <v>0</v>
      </c>
      <c r="BT233" s="209">
        <f>SUMIFS(Tab_Dados!$AY$263:$AY$508,Tab_Dados!$C$263:$C$508,BQ233)</f>
        <v>0</v>
      </c>
      <c r="BV233" s="207">
        <v>224</v>
      </c>
      <c r="BW233" s="208" t="s">
        <v>489</v>
      </c>
      <c r="BX233" s="216">
        <f>SUMIFS(Tab_Dados!$T$263:$T$508,Tab_Dados!$C$263:$C$508,BW233)</f>
        <v>0</v>
      </c>
      <c r="BY233" s="216">
        <f>SUMIFS(Tab_Dados!$AJ$263:$AJ$508,Tab_Dados!$C$263:$C$508,BW233)</f>
        <v>0</v>
      </c>
      <c r="BZ233" s="209">
        <f>SUMIFS(Tab_Dados!$AZ$263:$AZ$508,Tab_Dados!$C$263:$C$508,BW233)</f>
        <v>0</v>
      </c>
      <c r="CB233" s="207">
        <v>224</v>
      </c>
      <c r="CC233" s="208" t="s">
        <v>489</v>
      </c>
      <c r="CD233" s="208"/>
      <c r="CE233" s="208"/>
      <c r="CF233" s="209"/>
    </row>
    <row r="234" spans="1:84" x14ac:dyDescent="0.2">
      <c r="A234" s="214"/>
      <c r="B234" s="207">
        <v>225</v>
      </c>
      <c r="C234" s="208" t="s">
        <v>490</v>
      </c>
      <c r="D234" s="216">
        <f>SUMIFS(Tab_Dados!$E$263:$E$508,Tab_Dados!$C$263:$C$508,C234)</f>
        <v>0</v>
      </c>
      <c r="E234" s="216">
        <f>SUMIFS(Tab_Dados!$U$263:$U$508,Tab_Dados!$C$263:$C$508,C234)</f>
        <v>0</v>
      </c>
      <c r="F234" s="209">
        <f>SUMIFS(Tab_Dados!$AK$263:$AK$508,Tab_Dados!$C$263:$C$508,C234)</f>
        <v>0</v>
      </c>
      <c r="G234" s="203"/>
      <c r="H234" s="207">
        <v>225</v>
      </c>
      <c r="I234" s="208" t="s">
        <v>473</v>
      </c>
      <c r="J234" s="216">
        <f>SUMIFS(Tab_Dados!$F$263:$F$508,Tab_Dados!$C$263:$C$508,I234)</f>
        <v>0</v>
      </c>
      <c r="K234" s="216">
        <f>SUMIFS(Tab_Dados!$V$263:$V$508,Tab_Dados!$C$263:$C$508,I234)</f>
        <v>0</v>
      </c>
      <c r="L234" s="209">
        <f>SUMIFS(Tab_Dados!$AL$263:$AL$508,Tab_Dados!$C$263:$C$508,I234)</f>
        <v>0</v>
      </c>
      <c r="N234" s="207">
        <v>225</v>
      </c>
      <c r="O234" s="208" t="s">
        <v>487</v>
      </c>
      <c r="P234" s="216">
        <f>SUMIFS(Tab_Dados!$H$263:$H$508,Tab_Dados!$C$263:$C$508,O234)</f>
        <v>0</v>
      </c>
      <c r="Q234" s="216">
        <f>SUMIFS(Tab_Dados!$X$263:$X$508,Tab_Dados!$C$263:$C$508,O234)</f>
        <v>0</v>
      </c>
      <c r="R234" s="209">
        <f>SUMIFS(Tab_Dados!$AN$263:$AN$508,Tab_Dados!$C$263:$C$508,O234)</f>
        <v>0</v>
      </c>
      <c r="T234" s="207">
        <v>225</v>
      </c>
      <c r="U234" s="208" t="s">
        <v>485</v>
      </c>
      <c r="V234" s="216">
        <f>SUMIFS(Tab_Dados!$I$263:$I$508,Tab_Dados!$C$263:$C$508,U234)</f>
        <v>0</v>
      </c>
      <c r="W234" s="216">
        <f>SUMIFS(Tab_Dados!$Y$263:$Y$508,Tab_Dados!$C$263:$C$508,U234)</f>
        <v>0</v>
      </c>
      <c r="X234" s="209">
        <f>SUMIFS(Tab_Dados!$AO$263:$AO$508,Tab_Dados!$C$263:$C$508,U234)</f>
        <v>0</v>
      </c>
      <c r="Z234" s="207">
        <v>225</v>
      </c>
      <c r="AA234" s="208" t="s">
        <v>489</v>
      </c>
      <c r="AB234" s="216">
        <f>SUMIFS(Tab_Dados!$K$263:$K$508,Tab_Dados!$C$263:$C$508,AA234)</f>
        <v>0</v>
      </c>
      <c r="AC234" s="216">
        <f>SUMIFS(Tab_Dados!$AA$263:$AA$508,Tab_Dados!$C$263:$C$508,AA234)</f>
        <v>0</v>
      </c>
      <c r="AD234" s="209">
        <f>SUMIFS(Tab_Dados!$AQ$263:$AQ$508,Tab_Dados!$C$263:$C$508,AA234)</f>
        <v>0</v>
      </c>
      <c r="AF234" s="207">
        <v>225</v>
      </c>
      <c r="AG234" s="208" t="s">
        <v>483</v>
      </c>
      <c r="AH234" s="216">
        <f>SUMIFS(Tab_Dados!$L$263:$L$508,Tab_Dados!$C$263:$C$508,AG234)</f>
        <v>0</v>
      </c>
      <c r="AI234" s="216">
        <f>SUMIFS(Tab_Dados!$AB$263:$AB$508,Tab_Dados!$C$263:$C$508,AG234)</f>
        <v>0</v>
      </c>
      <c r="AJ234" s="209">
        <f>SUMIFS(Tab_Dados!$AR$263:$AR$508,Tab_Dados!$C$263:$C$508,AG234)</f>
        <v>0</v>
      </c>
      <c r="AL234" s="207">
        <v>225</v>
      </c>
      <c r="AM234" s="208" t="s">
        <v>486</v>
      </c>
      <c r="AN234" s="216">
        <f>SUMIFS(Tab_Dados!$M$263:$M$508,Tab_Dados!$C$263:$C$508,AM234)</f>
        <v>0</v>
      </c>
      <c r="AO234" s="216">
        <f>SUMIFS(Tab_Dados!$AC$263:$AC$508,Tab_Dados!$C$263:$C$508,AM234)</f>
        <v>0</v>
      </c>
      <c r="AP234" s="209">
        <f>SUMIFS(Tab_Dados!$AS$263:$AS$508,Tab_Dados!$C$263:$C$508,AM234)</f>
        <v>0</v>
      </c>
      <c r="AR234" s="207">
        <v>225</v>
      </c>
      <c r="AS234" s="208" t="s">
        <v>490</v>
      </c>
      <c r="AT234" s="216">
        <f>SUMIFS(Tab_Dados!$N$263:$N$508,Tab_Dados!$C$263:$C$508,AS234)</f>
        <v>0</v>
      </c>
      <c r="AU234" s="216">
        <f>SUMIFS(Tab_Dados!$AD$263:$AD$508,Tab_Dados!$C$263:$C$508,AS234)</f>
        <v>0</v>
      </c>
      <c r="AV234" s="209">
        <f>SUMIFS(Tab_Dados!$AT$263:$AT$508,Tab_Dados!$C$263:$C$508,AS234)</f>
        <v>0</v>
      </c>
      <c r="AX234" s="207">
        <v>225</v>
      </c>
      <c r="AY234" s="208" t="s">
        <v>489</v>
      </c>
      <c r="AZ234" s="216">
        <f>SUMIFS(Tab_Dados!$O$263:$O$508,Tab_Dados!$C$263:$C$508,AY234)</f>
        <v>0</v>
      </c>
      <c r="BA234" s="216">
        <f>SUMIFS(Tab_Dados!$AE$263:$AE$508,Tab_Dados!$C$263:$C$508,AY234)</f>
        <v>0</v>
      </c>
      <c r="BB234" s="209">
        <f>SUMIFS(Tab_Dados!$AU$263:$AU$508,Tab_Dados!$C$263:$C$508,AY234)</f>
        <v>0</v>
      </c>
      <c r="BD234" s="207">
        <v>225</v>
      </c>
      <c r="BE234" s="208" t="s">
        <v>489</v>
      </c>
      <c r="BF234" s="216">
        <f>SUMIFS(Tab_Dados!$P$263:$P$508,Tab_Dados!$C$263:$C$508,BE234)</f>
        <v>0</v>
      </c>
      <c r="BG234" s="216">
        <f>SUMIFS(Tab_Dados!$AF$263:$AF$508,Tab_Dados!$C$263:$C$508,BE234)</f>
        <v>0</v>
      </c>
      <c r="BH234" s="209">
        <f>SUMIFS(Tab_Dados!$AV$263:$AV$508,Tab_Dados!$C$263:$C$508,BE234)</f>
        <v>0</v>
      </c>
      <c r="BJ234" s="207">
        <v>225</v>
      </c>
      <c r="BK234" s="208" t="s">
        <v>489</v>
      </c>
      <c r="BL234" s="216">
        <f>SUMIFS(Tab_Dados!$R$263:$R$508,Tab_Dados!$C$263:$C$508,BK234)</f>
        <v>0</v>
      </c>
      <c r="BM234" s="216">
        <f>SUMIFS(Tab_Dados!$AH$263:$AH$508,Tab_Dados!$C$263:$C$508,BK234)</f>
        <v>0</v>
      </c>
      <c r="BN234" s="209">
        <f>SUMIFS(Tab_Dados!$AX$263:$AX$508,Tab_Dados!$C$263:$C$508,BK234)</f>
        <v>0</v>
      </c>
      <c r="BP234" s="207">
        <v>225</v>
      </c>
      <c r="BQ234" s="208" t="s">
        <v>485</v>
      </c>
      <c r="BR234" s="216">
        <f>SUMIFS(Tab_Dados!$S$263:$S$508,Tab_Dados!$C$263:$C$508,BQ234)</f>
        <v>0</v>
      </c>
      <c r="BS234" s="216">
        <f>SUMIFS(Tab_Dados!$AI$263:$AI$508,Tab_Dados!$C$263:$C$508,BQ234)</f>
        <v>0</v>
      </c>
      <c r="BT234" s="209">
        <f>SUMIFS(Tab_Dados!$AY$263:$AY$508,Tab_Dados!$C$263:$C$508,BQ234)</f>
        <v>0</v>
      </c>
      <c r="BV234" s="207">
        <v>225</v>
      </c>
      <c r="BW234" s="208" t="s">
        <v>490</v>
      </c>
      <c r="BX234" s="216">
        <f>SUMIFS(Tab_Dados!$T$263:$T$508,Tab_Dados!$C$263:$C$508,BW234)</f>
        <v>0</v>
      </c>
      <c r="BY234" s="216">
        <f>SUMIFS(Tab_Dados!$AJ$263:$AJ$508,Tab_Dados!$C$263:$C$508,BW234)</f>
        <v>0</v>
      </c>
      <c r="BZ234" s="209">
        <f>SUMIFS(Tab_Dados!$AZ$263:$AZ$508,Tab_Dados!$C$263:$C$508,BW234)</f>
        <v>0</v>
      </c>
      <c r="CB234" s="207">
        <v>225</v>
      </c>
      <c r="CC234" s="208" t="s">
        <v>490</v>
      </c>
      <c r="CD234" s="208"/>
      <c r="CE234" s="208"/>
      <c r="CF234" s="209"/>
    </row>
    <row r="235" spans="1:84" x14ac:dyDescent="0.2">
      <c r="A235" s="214"/>
      <c r="B235" s="207">
        <v>226</v>
      </c>
      <c r="C235" s="208" t="s">
        <v>491</v>
      </c>
      <c r="D235" s="216">
        <f>SUMIFS(Tab_Dados!$E$263:$E$508,Tab_Dados!$C$263:$C$508,C235)</f>
        <v>0</v>
      </c>
      <c r="E235" s="216">
        <f>SUMIFS(Tab_Dados!$U$263:$U$508,Tab_Dados!$C$263:$C$508,C235)</f>
        <v>0</v>
      </c>
      <c r="F235" s="209">
        <f>SUMIFS(Tab_Dados!$AK$263:$AK$508,Tab_Dados!$C$263:$C$508,C235)</f>
        <v>0</v>
      </c>
      <c r="G235" s="203"/>
      <c r="H235" s="207">
        <v>226</v>
      </c>
      <c r="I235" s="208" t="s">
        <v>474</v>
      </c>
      <c r="J235" s="216">
        <f>SUMIFS(Tab_Dados!$F$263:$F$508,Tab_Dados!$C$263:$C$508,I235)</f>
        <v>0</v>
      </c>
      <c r="K235" s="216">
        <f>SUMIFS(Tab_Dados!$V$263:$V$508,Tab_Dados!$C$263:$C$508,I235)</f>
        <v>0</v>
      </c>
      <c r="L235" s="209">
        <f>SUMIFS(Tab_Dados!$AL$263:$AL$508,Tab_Dados!$C$263:$C$508,I235)</f>
        <v>0</v>
      </c>
      <c r="N235" s="207">
        <v>226</v>
      </c>
      <c r="O235" s="208" t="s">
        <v>488</v>
      </c>
      <c r="P235" s="216">
        <f>SUMIFS(Tab_Dados!$H$263:$H$508,Tab_Dados!$C$263:$C$508,O235)</f>
        <v>0</v>
      </c>
      <c r="Q235" s="216">
        <f>SUMIFS(Tab_Dados!$X$263:$X$508,Tab_Dados!$C$263:$C$508,O235)</f>
        <v>0</v>
      </c>
      <c r="R235" s="209">
        <f>SUMIFS(Tab_Dados!$AN$263:$AN$508,Tab_Dados!$C$263:$C$508,O235)</f>
        <v>0</v>
      </c>
      <c r="T235" s="207">
        <v>226</v>
      </c>
      <c r="U235" s="208" t="s">
        <v>486</v>
      </c>
      <c r="V235" s="216">
        <f>SUMIFS(Tab_Dados!$I$263:$I$508,Tab_Dados!$C$263:$C$508,U235)</f>
        <v>0</v>
      </c>
      <c r="W235" s="216">
        <f>SUMIFS(Tab_Dados!$Y$263:$Y$508,Tab_Dados!$C$263:$C$508,U235)</f>
        <v>0</v>
      </c>
      <c r="X235" s="209">
        <f>SUMIFS(Tab_Dados!$AO$263:$AO$508,Tab_Dados!$C$263:$C$508,U235)</f>
        <v>0</v>
      </c>
      <c r="Z235" s="207">
        <v>226</v>
      </c>
      <c r="AA235" s="208" t="s">
        <v>490</v>
      </c>
      <c r="AB235" s="216">
        <f>SUMIFS(Tab_Dados!$K$263:$K$508,Tab_Dados!$C$263:$C$508,AA235)</f>
        <v>0</v>
      </c>
      <c r="AC235" s="216">
        <f>SUMIFS(Tab_Dados!$AA$263:$AA$508,Tab_Dados!$C$263:$C$508,AA235)</f>
        <v>0</v>
      </c>
      <c r="AD235" s="209">
        <f>SUMIFS(Tab_Dados!$AQ$263:$AQ$508,Tab_Dados!$C$263:$C$508,AA235)</f>
        <v>0</v>
      </c>
      <c r="AF235" s="207">
        <v>226</v>
      </c>
      <c r="AG235" s="208" t="s">
        <v>484</v>
      </c>
      <c r="AH235" s="216">
        <f>SUMIFS(Tab_Dados!$L$263:$L$508,Tab_Dados!$C$263:$C$508,AG235)</f>
        <v>0</v>
      </c>
      <c r="AI235" s="216">
        <f>SUMIFS(Tab_Dados!$AB$263:$AB$508,Tab_Dados!$C$263:$C$508,AG235)</f>
        <v>0</v>
      </c>
      <c r="AJ235" s="209">
        <f>SUMIFS(Tab_Dados!$AR$263:$AR$508,Tab_Dados!$C$263:$C$508,AG235)</f>
        <v>0</v>
      </c>
      <c r="AL235" s="207">
        <v>226</v>
      </c>
      <c r="AM235" s="208" t="s">
        <v>487</v>
      </c>
      <c r="AN235" s="216">
        <f>SUMIFS(Tab_Dados!$M$263:$M$508,Tab_Dados!$C$263:$C$508,AM235)</f>
        <v>0</v>
      </c>
      <c r="AO235" s="216">
        <f>SUMIFS(Tab_Dados!$AC$263:$AC$508,Tab_Dados!$C$263:$C$508,AM235)</f>
        <v>0</v>
      </c>
      <c r="AP235" s="209">
        <f>SUMIFS(Tab_Dados!$AS$263:$AS$508,Tab_Dados!$C$263:$C$508,AM235)</f>
        <v>0</v>
      </c>
      <c r="AR235" s="207">
        <v>226</v>
      </c>
      <c r="AS235" s="208" t="s">
        <v>491</v>
      </c>
      <c r="AT235" s="216">
        <f>SUMIFS(Tab_Dados!$N$263:$N$508,Tab_Dados!$C$263:$C$508,AS235)</f>
        <v>0</v>
      </c>
      <c r="AU235" s="216">
        <f>SUMIFS(Tab_Dados!$AD$263:$AD$508,Tab_Dados!$C$263:$C$508,AS235)</f>
        <v>0</v>
      </c>
      <c r="AV235" s="209">
        <f>SUMIFS(Tab_Dados!$AT$263:$AT$508,Tab_Dados!$C$263:$C$508,AS235)</f>
        <v>0</v>
      </c>
      <c r="AX235" s="207">
        <v>226</v>
      </c>
      <c r="AY235" s="208" t="s">
        <v>490</v>
      </c>
      <c r="AZ235" s="216">
        <f>SUMIFS(Tab_Dados!$O$263:$O$508,Tab_Dados!$C$263:$C$508,AY235)</f>
        <v>0</v>
      </c>
      <c r="BA235" s="216">
        <f>SUMIFS(Tab_Dados!$AE$263:$AE$508,Tab_Dados!$C$263:$C$508,AY235)</f>
        <v>0</v>
      </c>
      <c r="BB235" s="209">
        <f>SUMIFS(Tab_Dados!$AU$263:$AU$508,Tab_Dados!$C$263:$C$508,AY235)</f>
        <v>0</v>
      </c>
      <c r="BD235" s="207">
        <v>226</v>
      </c>
      <c r="BE235" s="208" t="s">
        <v>490</v>
      </c>
      <c r="BF235" s="216">
        <f>SUMIFS(Tab_Dados!$P$263:$P$508,Tab_Dados!$C$263:$C$508,BE235)</f>
        <v>0</v>
      </c>
      <c r="BG235" s="216">
        <f>SUMIFS(Tab_Dados!$AF$263:$AF$508,Tab_Dados!$C$263:$C$508,BE235)</f>
        <v>0</v>
      </c>
      <c r="BH235" s="209">
        <f>SUMIFS(Tab_Dados!$AV$263:$AV$508,Tab_Dados!$C$263:$C$508,BE235)</f>
        <v>0</v>
      </c>
      <c r="BJ235" s="207">
        <v>226</v>
      </c>
      <c r="BK235" s="208" t="s">
        <v>490</v>
      </c>
      <c r="BL235" s="216">
        <f>SUMIFS(Tab_Dados!$R$263:$R$508,Tab_Dados!$C$263:$C$508,BK235)</f>
        <v>0</v>
      </c>
      <c r="BM235" s="216">
        <f>SUMIFS(Tab_Dados!$AH$263:$AH$508,Tab_Dados!$C$263:$C$508,BK235)</f>
        <v>0</v>
      </c>
      <c r="BN235" s="209">
        <f>SUMIFS(Tab_Dados!$AX$263:$AX$508,Tab_Dados!$C$263:$C$508,BK235)</f>
        <v>0</v>
      </c>
      <c r="BP235" s="207">
        <v>226</v>
      </c>
      <c r="BQ235" s="208" t="s">
        <v>486</v>
      </c>
      <c r="BR235" s="216">
        <f>SUMIFS(Tab_Dados!$S$263:$S$508,Tab_Dados!$C$263:$C$508,BQ235)</f>
        <v>0</v>
      </c>
      <c r="BS235" s="216">
        <f>SUMIFS(Tab_Dados!$AI$263:$AI$508,Tab_Dados!$C$263:$C$508,BQ235)</f>
        <v>0</v>
      </c>
      <c r="BT235" s="209">
        <f>SUMIFS(Tab_Dados!$AY$263:$AY$508,Tab_Dados!$C$263:$C$508,BQ235)</f>
        <v>0</v>
      </c>
      <c r="BV235" s="207">
        <v>226</v>
      </c>
      <c r="BW235" s="208" t="s">
        <v>491</v>
      </c>
      <c r="BX235" s="216">
        <f>SUMIFS(Tab_Dados!$T$263:$T$508,Tab_Dados!$C$263:$C$508,BW235)</f>
        <v>0</v>
      </c>
      <c r="BY235" s="216">
        <f>SUMIFS(Tab_Dados!$AJ$263:$AJ$508,Tab_Dados!$C$263:$C$508,BW235)</f>
        <v>0</v>
      </c>
      <c r="BZ235" s="209">
        <f>SUMIFS(Tab_Dados!$AZ$263:$AZ$508,Tab_Dados!$C$263:$C$508,BW235)</f>
        <v>0</v>
      </c>
      <c r="CB235" s="207">
        <v>226</v>
      </c>
      <c r="CC235" s="208" t="s">
        <v>491</v>
      </c>
      <c r="CD235" s="208"/>
      <c r="CE235" s="208"/>
      <c r="CF235" s="209"/>
    </row>
    <row r="236" spans="1:84" x14ac:dyDescent="0.2">
      <c r="A236" s="214"/>
      <c r="B236" s="207">
        <v>227</v>
      </c>
      <c r="C236" s="208" t="s">
        <v>492</v>
      </c>
      <c r="D236" s="216">
        <f>SUMIFS(Tab_Dados!$E$263:$E$508,Tab_Dados!$C$263:$C$508,C236)</f>
        <v>0</v>
      </c>
      <c r="E236" s="216">
        <f>SUMIFS(Tab_Dados!$U$263:$U$508,Tab_Dados!$C$263:$C$508,C236)</f>
        <v>0</v>
      </c>
      <c r="F236" s="209">
        <f>SUMIFS(Tab_Dados!$AK$263:$AK$508,Tab_Dados!$C$263:$C$508,C236)</f>
        <v>0</v>
      </c>
      <c r="G236" s="203"/>
      <c r="H236" s="207">
        <v>227</v>
      </c>
      <c r="I236" s="208" t="s">
        <v>476</v>
      </c>
      <c r="J236" s="216">
        <f>SUMIFS(Tab_Dados!$F$263:$F$508,Tab_Dados!$C$263:$C$508,I236)</f>
        <v>0</v>
      </c>
      <c r="K236" s="216">
        <f>SUMIFS(Tab_Dados!$V$263:$V$508,Tab_Dados!$C$263:$C$508,I236)</f>
        <v>0</v>
      </c>
      <c r="L236" s="209">
        <f>SUMIFS(Tab_Dados!$AL$263:$AL$508,Tab_Dados!$C$263:$C$508,I236)</f>
        <v>0</v>
      </c>
      <c r="N236" s="207">
        <v>227</v>
      </c>
      <c r="O236" s="208" t="s">
        <v>489</v>
      </c>
      <c r="P236" s="216">
        <f>SUMIFS(Tab_Dados!$H$263:$H$508,Tab_Dados!$C$263:$C$508,O236)</f>
        <v>0</v>
      </c>
      <c r="Q236" s="216">
        <f>SUMIFS(Tab_Dados!$X$263:$X$508,Tab_Dados!$C$263:$C$508,O236)</f>
        <v>0</v>
      </c>
      <c r="R236" s="209">
        <f>SUMIFS(Tab_Dados!$AN$263:$AN$508,Tab_Dados!$C$263:$C$508,O236)</f>
        <v>0</v>
      </c>
      <c r="T236" s="207">
        <v>227</v>
      </c>
      <c r="U236" s="208" t="s">
        <v>487</v>
      </c>
      <c r="V236" s="216">
        <f>SUMIFS(Tab_Dados!$I$263:$I$508,Tab_Dados!$C$263:$C$508,U236)</f>
        <v>0</v>
      </c>
      <c r="W236" s="216">
        <f>SUMIFS(Tab_Dados!$Y$263:$Y$508,Tab_Dados!$C$263:$C$508,U236)</f>
        <v>0</v>
      </c>
      <c r="X236" s="209">
        <f>SUMIFS(Tab_Dados!$AO$263:$AO$508,Tab_Dados!$C$263:$C$508,U236)</f>
        <v>0</v>
      </c>
      <c r="Z236" s="207">
        <v>227</v>
      </c>
      <c r="AA236" s="208" t="s">
        <v>491</v>
      </c>
      <c r="AB236" s="216">
        <f>SUMIFS(Tab_Dados!$K$263:$K$508,Tab_Dados!$C$263:$C$508,AA236)</f>
        <v>0</v>
      </c>
      <c r="AC236" s="216">
        <f>SUMIFS(Tab_Dados!$AA$263:$AA$508,Tab_Dados!$C$263:$C$508,AA236)</f>
        <v>0</v>
      </c>
      <c r="AD236" s="209">
        <f>SUMIFS(Tab_Dados!$AQ$263:$AQ$508,Tab_Dados!$C$263:$C$508,AA236)</f>
        <v>0</v>
      </c>
      <c r="AF236" s="207">
        <v>227</v>
      </c>
      <c r="AG236" s="208" t="s">
        <v>485</v>
      </c>
      <c r="AH236" s="216">
        <f>SUMIFS(Tab_Dados!$L$263:$L$508,Tab_Dados!$C$263:$C$508,AG236)</f>
        <v>0</v>
      </c>
      <c r="AI236" s="216">
        <f>SUMIFS(Tab_Dados!$AB$263:$AB$508,Tab_Dados!$C$263:$C$508,AG236)</f>
        <v>0</v>
      </c>
      <c r="AJ236" s="209">
        <f>SUMIFS(Tab_Dados!$AR$263:$AR$508,Tab_Dados!$C$263:$C$508,AG236)</f>
        <v>0</v>
      </c>
      <c r="AL236" s="207">
        <v>227</v>
      </c>
      <c r="AM236" s="208" t="s">
        <v>488</v>
      </c>
      <c r="AN236" s="216">
        <f>SUMIFS(Tab_Dados!$M$263:$M$508,Tab_Dados!$C$263:$C$508,AM236)</f>
        <v>0</v>
      </c>
      <c r="AO236" s="216">
        <f>SUMIFS(Tab_Dados!$AC$263:$AC$508,Tab_Dados!$C$263:$C$508,AM236)</f>
        <v>0</v>
      </c>
      <c r="AP236" s="209">
        <f>SUMIFS(Tab_Dados!$AS$263:$AS$508,Tab_Dados!$C$263:$C$508,AM236)</f>
        <v>0</v>
      </c>
      <c r="AR236" s="207">
        <v>227</v>
      </c>
      <c r="AS236" s="208" t="s">
        <v>492</v>
      </c>
      <c r="AT236" s="216">
        <f>SUMIFS(Tab_Dados!$N$263:$N$508,Tab_Dados!$C$263:$C$508,AS236)</f>
        <v>0</v>
      </c>
      <c r="AU236" s="216">
        <f>SUMIFS(Tab_Dados!$AD$263:$AD$508,Tab_Dados!$C$263:$C$508,AS236)</f>
        <v>0</v>
      </c>
      <c r="AV236" s="209">
        <f>SUMIFS(Tab_Dados!$AT$263:$AT$508,Tab_Dados!$C$263:$C$508,AS236)</f>
        <v>0</v>
      </c>
      <c r="AX236" s="207">
        <v>227</v>
      </c>
      <c r="AY236" s="208" t="s">
        <v>491</v>
      </c>
      <c r="AZ236" s="216">
        <f>SUMIFS(Tab_Dados!$O$263:$O$508,Tab_Dados!$C$263:$C$508,AY236)</f>
        <v>0</v>
      </c>
      <c r="BA236" s="216">
        <f>SUMIFS(Tab_Dados!$AE$263:$AE$508,Tab_Dados!$C$263:$C$508,AY236)</f>
        <v>0</v>
      </c>
      <c r="BB236" s="209">
        <f>SUMIFS(Tab_Dados!$AU$263:$AU$508,Tab_Dados!$C$263:$C$508,AY236)</f>
        <v>0</v>
      </c>
      <c r="BD236" s="207">
        <v>227</v>
      </c>
      <c r="BE236" s="208" t="s">
        <v>491</v>
      </c>
      <c r="BF236" s="216">
        <f>SUMIFS(Tab_Dados!$P$263:$P$508,Tab_Dados!$C$263:$C$508,BE236)</f>
        <v>0</v>
      </c>
      <c r="BG236" s="216">
        <f>SUMIFS(Tab_Dados!$AF$263:$AF$508,Tab_Dados!$C$263:$C$508,BE236)</f>
        <v>0</v>
      </c>
      <c r="BH236" s="209">
        <f>SUMIFS(Tab_Dados!$AV$263:$AV$508,Tab_Dados!$C$263:$C$508,BE236)</f>
        <v>0</v>
      </c>
      <c r="BJ236" s="207">
        <v>227</v>
      </c>
      <c r="BK236" s="208" t="s">
        <v>491</v>
      </c>
      <c r="BL236" s="216">
        <f>SUMIFS(Tab_Dados!$R$263:$R$508,Tab_Dados!$C$263:$C$508,BK236)</f>
        <v>0</v>
      </c>
      <c r="BM236" s="216">
        <f>SUMIFS(Tab_Dados!$AH$263:$AH$508,Tab_Dados!$C$263:$C$508,BK236)</f>
        <v>0</v>
      </c>
      <c r="BN236" s="209">
        <f>SUMIFS(Tab_Dados!$AX$263:$AX$508,Tab_Dados!$C$263:$C$508,BK236)</f>
        <v>0</v>
      </c>
      <c r="BP236" s="207">
        <v>227</v>
      </c>
      <c r="BQ236" s="208" t="s">
        <v>487</v>
      </c>
      <c r="BR236" s="216">
        <f>SUMIFS(Tab_Dados!$S$263:$S$508,Tab_Dados!$C$263:$C$508,BQ236)</f>
        <v>0</v>
      </c>
      <c r="BS236" s="216">
        <f>SUMIFS(Tab_Dados!$AI$263:$AI$508,Tab_Dados!$C$263:$C$508,BQ236)</f>
        <v>0</v>
      </c>
      <c r="BT236" s="209">
        <f>SUMIFS(Tab_Dados!$AY$263:$AY$508,Tab_Dados!$C$263:$C$508,BQ236)</f>
        <v>0</v>
      </c>
      <c r="BV236" s="207">
        <v>227</v>
      </c>
      <c r="BW236" s="208" t="s">
        <v>492</v>
      </c>
      <c r="BX236" s="216">
        <f>SUMIFS(Tab_Dados!$T$263:$T$508,Tab_Dados!$C$263:$C$508,BW236)</f>
        <v>0</v>
      </c>
      <c r="BY236" s="216">
        <f>SUMIFS(Tab_Dados!$AJ$263:$AJ$508,Tab_Dados!$C$263:$C$508,BW236)</f>
        <v>0</v>
      </c>
      <c r="BZ236" s="209">
        <f>SUMIFS(Tab_Dados!$AZ$263:$AZ$508,Tab_Dados!$C$263:$C$508,BW236)</f>
        <v>0</v>
      </c>
      <c r="CB236" s="207">
        <v>227</v>
      </c>
      <c r="CC236" s="208" t="s">
        <v>492</v>
      </c>
      <c r="CD236" s="208"/>
      <c r="CE236" s="208"/>
      <c r="CF236" s="209"/>
    </row>
    <row r="237" spans="1:84" x14ac:dyDescent="0.2">
      <c r="A237" s="214"/>
      <c r="B237" s="207">
        <v>228</v>
      </c>
      <c r="C237" s="208" t="s">
        <v>493</v>
      </c>
      <c r="D237" s="216">
        <f>SUMIFS(Tab_Dados!$E$263:$E$508,Tab_Dados!$C$263:$C$508,C237)</f>
        <v>0</v>
      </c>
      <c r="E237" s="216">
        <f>SUMIFS(Tab_Dados!$U$263:$U$508,Tab_Dados!$C$263:$C$508,C237)</f>
        <v>0</v>
      </c>
      <c r="F237" s="209">
        <f>SUMIFS(Tab_Dados!$AK$263:$AK$508,Tab_Dados!$C$263:$C$508,C237)</f>
        <v>0</v>
      </c>
      <c r="G237" s="203"/>
      <c r="H237" s="207">
        <v>228</v>
      </c>
      <c r="I237" s="208" t="s">
        <v>478</v>
      </c>
      <c r="J237" s="216">
        <f>SUMIFS(Tab_Dados!$F$263:$F$508,Tab_Dados!$C$263:$C$508,I237)</f>
        <v>0</v>
      </c>
      <c r="K237" s="216">
        <f>SUMIFS(Tab_Dados!$V$263:$V$508,Tab_Dados!$C$263:$C$508,I237)</f>
        <v>0</v>
      </c>
      <c r="L237" s="209">
        <f>SUMIFS(Tab_Dados!$AL$263:$AL$508,Tab_Dados!$C$263:$C$508,I237)</f>
        <v>0</v>
      </c>
      <c r="N237" s="207">
        <v>228</v>
      </c>
      <c r="O237" s="208" t="s">
        <v>490</v>
      </c>
      <c r="P237" s="216">
        <f>SUMIFS(Tab_Dados!$H$263:$H$508,Tab_Dados!$C$263:$C$508,O237)</f>
        <v>0</v>
      </c>
      <c r="Q237" s="216">
        <f>SUMIFS(Tab_Dados!$X$263:$X$508,Tab_Dados!$C$263:$C$508,O237)</f>
        <v>0</v>
      </c>
      <c r="R237" s="209">
        <f>SUMIFS(Tab_Dados!$AN$263:$AN$508,Tab_Dados!$C$263:$C$508,O237)</f>
        <v>0</v>
      </c>
      <c r="T237" s="207">
        <v>228</v>
      </c>
      <c r="U237" s="208" t="s">
        <v>488</v>
      </c>
      <c r="V237" s="216">
        <f>SUMIFS(Tab_Dados!$I$263:$I$508,Tab_Dados!$C$263:$C$508,U237)</f>
        <v>0</v>
      </c>
      <c r="W237" s="216">
        <f>SUMIFS(Tab_Dados!$Y$263:$Y$508,Tab_Dados!$C$263:$C$508,U237)</f>
        <v>0</v>
      </c>
      <c r="X237" s="209">
        <f>SUMIFS(Tab_Dados!$AO$263:$AO$508,Tab_Dados!$C$263:$C$508,U237)</f>
        <v>0</v>
      </c>
      <c r="Z237" s="207">
        <v>228</v>
      </c>
      <c r="AA237" s="208" t="s">
        <v>492</v>
      </c>
      <c r="AB237" s="216">
        <f>SUMIFS(Tab_Dados!$K$263:$K$508,Tab_Dados!$C$263:$C$508,AA237)</f>
        <v>0</v>
      </c>
      <c r="AC237" s="216">
        <f>SUMIFS(Tab_Dados!$AA$263:$AA$508,Tab_Dados!$C$263:$C$508,AA237)</f>
        <v>0</v>
      </c>
      <c r="AD237" s="209">
        <f>SUMIFS(Tab_Dados!$AQ$263:$AQ$508,Tab_Dados!$C$263:$C$508,AA237)</f>
        <v>0</v>
      </c>
      <c r="AF237" s="207">
        <v>228</v>
      </c>
      <c r="AG237" s="208" t="s">
        <v>486</v>
      </c>
      <c r="AH237" s="216">
        <f>SUMIFS(Tab_Dados!$L$263:$L$508,Tab_Dados!$C$263:$C$508,AG237)</f>
        <v>0</v>
      </c>
      <c r="AI237" s="216">
        <f>SUMIFS(Tab_Dados!$AB$263:$AB$508,Tab_Dados!$C$263:$C$508,AG237)</f>
        <v>0</v>
      </c>
      <c r="AJ237" s="209">
        <f>SUMIFS(Tab_Dados!$AR$263:$AR$508,Tab_Dados!$C$263:$C$508,AG237)</f>
        <v>0</v>
      </c>
      <c r="AL237" s="207">
        <v>228</v>
      </c>
      <c r="AM237" s="208" t="s">
        <v>490</v>
      </c>
      <c r="AN237" s="216">
        <f>SUMIFS(Tab_Dados!$M$263:$M$508,Tab_Dados!$C$263:$C$508,AM237)</f>
        <v>0</v>
      </c>
      <c r="AO237" s="216">
        <f>SUMIFS(Tab_Dados!$AC$263:$AC$508,Tab_Dados!$C$263:$C$508,AM237)</f>
        <v>0</v>
      </c>
      <c r="AP237" s="209">
        <f>SUMIFS(Tab_Dados!$AS$263:$AS$508,Tab_Dados!$C$263:$C$508,AM237)</f>
        <v>0</v>
      </c>
      <c r="AR237" s="207">
        <v>228</v>
      </c>
      <c r="AS237" s="208" t="s">
        <v>493</v>
      </c>
      <c r="AT237" s="216">
        <f>SUMIFS(Tab_Dados!$N$263:$N$508,Tab_Dados!$C$263:$C$508,AS237)</f>
        <v>0</v>
      </c>
      <c r="AU237" s="216">
        <f>SUMIFS(Tab_Dados!$AD$263:$AD$508,Tab_Dados!$C$263:$C$508,AS237)</f>
        <v>0</v>
      </c>
      <c r="AV237" s="209">
        <f>SUMIFS(Tab_Dados!$AT$263:$AT$508,Tab_Dados!$C$263:$C$508,AS237)</f>
        <v>0</v>
      </c>
      <c r="AX237" s="207">
        <v>228</v>
      </c>
      <c r="AY237" s="208" t="s">
        <v>492</v>
      </c>
      <c r="AZ237" s="216">
        <f>SUMIFS(Tab_Dados!$O$263:$O$508,Tab_Dados!$C$263:$C$508,AY237)</f>
        <v>0</v>
      </c>
      <c r="BA237" s="216">
        <f>SUMIFS(Tab_Dados!$AE$263:$AE$508,Tab_Dados!$C$263:$C$508,AY237)</f>
        <v>0</v>
      </c>
      <c r="BB237" s="209">
        <f>SUMIFS(Tab_Dados!$AU$263:$AU$508,Tab_Dados!$C$263:$C$508,AY237)</f>
        <v>0</v>
      </c>
      <c r="BD237" s="207">
        <v>228</v>
      </c>
      <c r="BE237" s="208" t="s">
        <v>492</v>
      </c>
      <c r="BF237" s="216">
        <f>SUMIFS(Tab_Dados!$P$263:$P$508,Tab_Dados!$C$263:$C$508,BE237)</f>
        <v>0</v>
      </c>
      <c r="BG237" s="216">
        <f>SUMIFS(Tab_Dados!$AF$263:$AF$508,Tab_Dados!$C$263:$C$508,BE237)</f>
        <v>0</v>
      </c>
      <c r="BH237" s="209">
        <f>SUMIFS(Tab_Dados!$AV$263:$AV$508,Tab_Dados!$C$263:$C$508,BE237)</f>
        <v>0</v>
      </c>
      <c r="BJ237" s="207">
        <v>228</v>
      </c>
      <c r="BK237" s="208" t="s">
        <v>492</v>
      </c>
      <c r="BL237" s="216">
        <f>SUMIFS(Tab_Dados!$R$263:$R$508,Tab_Dados!$C$263:$C$508,BK237)</f>
        <v>0</v>
      </c>
      <c r="BM237" s="216">
        <f>SUMIFS(Tab_Dados!$AH$263:$AH$508,Tab_Dados!$C$263:$C$508,BK237)</f>
        <v>0</v>
      </c>
      <c r="BN237" s="209">
        <f>SUMIFS(Tab_Dados!$AX$263:$AX$508,Tab_Dados!$C$263:$C$508,BK237)</f>
        <v>0</v>
      </c>
      <c r="BP237" s="207">
        <v>228</v>
      </c>
      <c r="BQ237" s="208" t="s">
        <v>488</v>
      </c>
      <c r="BR237" s="216">
        <f>SUMIFS(Tab_Dados!$S$263:$S$508,Tab_Dados!$C$263:$C$508,BQ237)</f>
        <v>0</v>
      </c>
      <c r="BS237" s="216">
        <f>SUMIFS(Tab_Dados!$AI$263:$AI$508,Tab_Dados!$C$263:$C$508,BQ237)</f>
        <v>0</v>
      </c>
      <c r="BT237" s="209">
        <f>SUMIFS(Tab_Dados!$AY$263:$AY$508,Tab_Dados!$C$263:$C$508,BQ237)</f>
        <v>0</v>
      </c>
      <c r="BV237" s="207">
        <v>228</v>
      </c>
      <c r="BW237" s="208" t="s">
        <v>493</v>
      </c>
      <c r="BX237" s="216">
        <f>SUMIFS(Tab_Dados!$T$263:$T$508,Tab_Dados!$C$263:$C$508,BW237)</f>
        <v>0</v>
      </c>
      <c r="BY237" s="216">
        <f>SUMIFS(Tab_Dados!$AJ$263:$AJ$508,Tab_Dados!$C$263:$C$508,BW237)</f>
        <v>0</v>
      </c>
      <c r="BZ237" s="209">
        <f>SUMIFS(Tab_Dados!$AZ$263:$AZ$508,Tab_Dados!$C$263:$C$508,BW237)</f>
        <v>0</v>
      </c>
      <c r="CB237" s="207">
        <v>228</v>
      </c>
      <c r="CC237" s="208" t="s">
        <v>493</v>
      </c>
      <c r="CD237" s="208"/>
      <c r="CE237" s="208"/>
      <c r="CF237" s="209"/>
    </row>
    <row r="238" spans="1:84" x14ac:dyDescent="0.2">
      <c r="A238" s="214"/>
      <c r="B238" s="207">
        <v>229</v>
      </c>
      <c r="C238" s="208" t="s">
        <v>494</v>
      </c>
      <c r="D238" s="216">
        <f>SUMIFS(Tab_Dados!$E$263:$E$508,Tab_Dados!$C$263:$C$508,C238)</f>
        <v>0</v>
      </c>
      <c r="E238" s="216">
        <f>SUMIFS(Tab_Dados!$U$263:$U$508,Tab_Dados!$C$263:$C$508,C238)</f>
        <v>0</v>
      </c>
      <c r="F238" s="209">
        <f>SUMIFS(Tab_Dados!$AK$263:$AK$508,Tab_Dados!$C$263:$C$508,C238)</f>
        <v>0</v>
      </c>
      <c r="G238" s="203"/>
      <c r="H238" s="207">
        <v>229</v>
      </c>
      <c r="I238" s="208" t="s">
        <v>479</v>
      </c>
      <c r="J238" s="216">
        <f>SUMIFS(Tab_Dados!$F$263:$F$508,Tab_Dados!$C$263:$C$508,I238)</f>
        <v>0</v>
      </c>
      <c r="K238" s="216">
        <f>SUMIFS(Tab_Dados!$V$263:$V$508,Tab_Dados!$C$263:$C$508,I238)</f>
        <v>0</v>
      </c>
      <c r="L238" s="209">
        <f>SUMIFS(Tab_Dados!$AL$263:$AL$508,Tab_Dados!$C$263:$C$508,I238)</f>
        <v>0</v>
      </c>
      <c r="N238" s="207">
        <v>229</v>
      </c>
      <c r="O238" s="208" t="s">
        <v>491</v>
      </c>
      <c r="P238" s="216">
        <f>SUMIFS(Tab_Dados!$H$263:$H$508,Tab_Dados!$C$263:$C$508,O238)</f>
        <v>0</v>
      </c>
      <c r="Q238" s="216">
        <f>SUMIFS(Tab_Dados!$X$263:$X$508,Tab_Dados!$C$263:$C$508,O238)</f>
        <v>0</v>
      </c>
      <c r="R238" s="209">
        <f>SUMIFS(Tab_Dados!$AN$263:$AN$508,Tab_Dados!$C$263:$C$508,O238)</f>
        <v>0</v>
      </c>
      <c r="T238" s="207">
        <v>229</v>
      </c>
      <c r="U238" s="208" t="s">
        <v>490</v>
      </c>
      <c r="V238" s="216">
        <f>SUMIFS(Tab_Dados!$I$263:$I$508,Tab_Dados!$C$263:$C$508,U238)</f>
        <v>0</v>
      </c>
      <c r="W238" s="216">
        <f>SUMIFS(Tab_Dados!$Y$263:$Y$508,Tab_Dados!$C$263:$C$508,U238)</f>
        <v>0</v>
      </c>
      <c r="X238" s="209">
        <f>SUMIFS(Tab_Dados!$AO$263:$AO$508,Tab_Dados!$C$263:$C$508,U238)</f>
        <v>0</v>
      </c>
      <c r="Z238" s="207">
        <v>229</v>
      </c>
      <c r="AA238" s="208" t="s">
        <v>493</v>
      </c>
      <c r="AB238" s="216">
        <f>SUMIFS(Tab_Dados!$K$263:$K$508,Tab_Dados!$C$263:$C$508,AA238)</f>
        <v>0</v>
      </c>
      <c r="AC238" s="216">
        <f>SUMIFS(Tab_Dados!$AA$263:$AA$508,Tab_Dados!$C$263:$C$508,AA238)</f>
        <v>0</v>
      </c>
      <c r="AD238" s="209">
        <f>SUMIFS(Tab_Dados!$AQ$263:$AQ$508,Tab_Dados!$C$263:$C$508,AA238)</f>
        <v>0</v>
      </c>
      <c r="AF238" s="207">
        <v>229</v>
      </c>
      <c r="AG238" s="208" t="s">
        <v>487</v>
      </c>
      <c r="AH238" s="216">
        <f>SUMIFS(Tab_Dados!$L$263:$L$508,Tab_Dados!$C$263:$C$508,AG238)</f>
        <v>0</v>
      </c>
      <c r="AI238" s="216">
        <f>SUMIFS(Tab_Dados!$AB$263:$AB$508,Tab_Dados!$C$263:$C$508,AG238)</f>
        <v>0</v>
      </c>
      <c r="AJ238" s="209">
        <f>SUMIFS(Tab_Dados!$AR$263:$AR$508,Tab_Dados!$C$263:$C$508,AG238)</f>
        <v>0</v>
      </c>
      <c r="AL238" s="207">
        <v>229</v>
      </c>
      <c r="AM238" s="208" t="s">
        <v>491</v>
      </c>
      <c r="AN238" s="216">
        <f>SUMIFS(Tab_Dados!$M$263:$M$508,Tab_Dados!$C$263:$C$508,AM238)</f>
        <v>0</v>
      </c>
      <c r="AO238" s="216">
        <f>SUMIFS(Tab_Dados!$AC$263:$AC$508,Tab_Dados!$C$263:$C$508,AM238)</f>
        <v>0</v>
      </c>
      <c r="AP238" s="209">
        <f>SUMIFS(Tab_Dados!$AS$263:$AS$508,Tab_Dados!$C$263:$C$508,AM238)</f>
        <v>0</v>
      </c>
      <c r="AR238" s="207">
        <v>229</v>
      </c>
      <c r="AS238" s="208" t="s">
        <v>494</v>
      </c>
      <c r="AT238" s="216">
        <f>SUMIFS(Tab_Dados!$N$263:$N$508,Tab_Dados!$C$263:$C$508,AS238)</f>
        <v>0</v>
      </c>
      <c r="AU238" s="216">
        <f>SUMIFS(Tab_Dados!$AD$263:$AD$508,Tab_Dados!$C$263:$C$508,AS238)</f>
        <v>0</v>
      </c>
      <c r="AV238" s="209">
        <f>SUMIFS(Tab_Dados!$AT$263:$AT$508,Tab_Dados!$C$263:$C$508,AS238)</f>
        <v>0</v>
      </c>
      <c r="AX238" s="207">
        <v>229</v>
      </c>
      <c r="AY238" s="208" t="s">
        <v>493</v>
      </c>
      <c r="AZ238" s="216">
        <f>SUMIFS(Tab_Dados!$O$263:$O$508,Tab_Dados!$C$263:$C$508,AY238)</f>
        <v>0</v>
      </c>
      <c r="BA238" s="216">
        <f>SUMIFS(Tab_Dados!$AE$263:$AE$508,Tab_Dados!$C$263:$C$508,AY238)</f>
        <v>0</v>
      </c>
      <c r="BB238" s="209">
        <f>SUMIFS(Tab_Dados!$AU$263:$AU$508,Tab_Dados!$C$263:$C$508,AY238)</f>
        <v>0</v>
      </c>
      <c r="BD238" s="207">
        <v>229</v>
      </c>
      <c r="BE238" s="208" t="s">
        <v>493</v>
      </c>
      <c r="BF238" s="216">
        <f>SUMIFS(Tab_Dados!$P$263:$P$508,Tab_Dados!$C$263:$C$508,BE238)</f>
        <v>0</v>
      </c>
      <c r="BG238" s="216">
        <f>SUMIFS(Tab_Dados!$AF$263:$AF$508,Tab_Dados!$C$263:$C$508,BE238)</f>
        <v>0</v>
      </c>
      <c r="BH238" s="209">
        <f>SUMIFS(Tab_Dados!$AV$263:$AV$508,Tab_Dados!$C$263:$C$508,BE238)</f>
        <v>0</v>
      </c>
      <c r="BJ238" s="207">
        <v>229</v>
      </c>
      <c r="BK238" s="208" t="s">
        <v>493</v>
      </c>
      <c r="BL238" s="216">
        <f>SUMIFS(Tab_Dados!$R$263:$R$508,Tab_Dados!$C$263:$C$508,BK238)</f>
        <v>0</v>
      </c>
      <c r="BM238" s="216">
        <f>SUMIFS(Tab_Dados!$AH$263:$AH$508,Tab_Dados!$C$263:$C$508,BK238)</f>
        <v>0</v>
      </c>
      <c r="BN238" s="209">
        <f>SUMIFS(Tab_Dados!$AX$263:$AX$508,Tab_Dados!$C$263:$C$508,BK238)</f>
        <v>0</v>
      </c>
      <c r="BP238" s="207">
        <v>229</v>
      </c>
      <c r="BQ238" s="208" t="s">
        <v>490</v>
      </c>
      <c r="BR238" s="216">
        <f>SUMIFS(Tab_Dados!$S$263:$S$508,Tab_Dados!$C$263:$C$508,BQ238)</f>
        <v>0</v>
      </c>
      <c r="BS238" s="216">
        <f>SUMIFS(Tab_Dados!$AI$263:$AI$508,Tab_Dados!$C$263:$C$508,BQ238)</f>
        <v>0</v>
      </c>
      <c r="BT238" s="209">
        <f>SUMIFS(Tab_Dados!$AY$263:$AY$508,Tab_Dados!$C$263:$C$508,BQ238)</f>
        <v>0</v>
      </c>
      <c r="BV238" s="207">
        <v>229</v>
      </c>
      <c r="BW238" s="208" t="s">
        <v>494</v>
      </c>
      <c r="BX238" s="216">
        <f>SUMIFS(Tab_Dados!$T$263:$T$508,Tab_Dados!$C$263:$C$508,BW238)</f>
        <v>0</v>
      </c>
      <c r="BY238" s="216">
        <f>SUMIFS(Tab_Dados!$AJ$263:$AJ$508,Tab_Dados!$C$263:$C$508,BW238)</f>
        <v>0</v>
      </c>
      <c r="BZ238" s="209">
        <f>SUMIFS(Tab_Dados!$AZ$263:$AZ$508,Tab_Dados!$C$263:$C$508,BW238)</f>
        <v>0</v>
      </c>
      <c r="CB238" s="207">
        <v>229</v>
      </c>
      <c r="CC238" s="208" t="s">
        <v>494</v>
      </c>
      <c r="CD238" s="208"/>
      <c r="CE238" s="208"/>
      <c r="CF238" s="209"/>
    </row>
    <row r="239" spans="1:84" x14ac:dyDescent="0.2">
      <c r="A239" s="214"/>
      <c r="B239" s="207">
        <v>230</v>
      </c>
      <c r="C239" s="208" t="s">
        <v>495</v>
      </c>
      <c r="D239" s="216">
        <f>SUMIFS(Tab_Dados!$E$263:$E$508,Tab_Dados!$C$263:$C$508,C239)</f>
        <v>0</v>
      </c>
      <c r="E239" s="216">
        <f>SUMIFS(Tab_Dados!$U$263:$U$508,Tab_Dados!$C$263:$C$508,C239)</f>
        <v>0</v>
      </c>
      <c r="F239" s="209">
        <f>SUMIFS(Tab_Dados!$AK$263:$AK$508,Tab_Dados!$C$263:$C$508,C239)</f>
        <v>0</v>
      </c>
      <c r="G239" s="203"/>
      <c r="H239" s="207">
        <v>230</v>
      </c>
      <c r="I239" s="208" t="s">
        <v>482</v>
      </c>
      <c r="J239" s="216">
        <f>SUMIFS(Tab_Dados!$F$263:$F$508,Tab_Dados!$C$263:$C$508,I239)</f>
        <v>0</v>
      </c>
      <c r="K239" s="216">
        <f>SUMIFS(Tab_Dados!$V$263:$V$508,Tab_Dados!$C$263:$C$508,I239)</f>
        <v>0</v>
      </c>
      <c r="L239" s="209">
        <f>SUMIFS(Tab_Dados!$AL$263:$AL$508,Tab_Dados!$C$263:$C$508,I239)</f>
        <v>0</v>
      </c>
      <c r="N239" s="207">
        <v>230</v>
      </c>
      <c r="O239" s="208" t="s">
        <v>492</v>
      </c>
      <c r="P239" s="216">
        <f>SUMIFS(Tab_Dados!$H$263:$H$508,Tab_Dados!$C$263:$C$508,O239)</f>
        <v>0</v>
      </c>
      <c r="Q239" s="216">
        <f>SUMIFS(Tab_Dados!$X$263:$X$508,Tab_Dados!$C$263:$C$508,O239)</f>
        <v>0</v>
      </c>
      <c r="R239" s="209">
        <f>SUMIFS(Tab_Dados!$AN$263:$AN$508,Tab_Dados!$C$263:$C$508,O239)</f>
        <v>0</v>
      </c>
      <c r="T239" s="207">
        <v>230</v>
      </c>
      <c r="U239" s="208" t="s">
        <v>491</v>
      </c>
      <c r="V239" s="216">
        <f>SUMIFS(Tab_Dados!$I$263:$I$508,Tab_Dados!$C$263:$C$508,U239)</f>
        <v>0</v>
      </c>
      <c r="W239" s="216">
        <f>SUMIFS(Tab_Dados!$Y$263:$Y$508,Tab_Dados!$C$263:$C$508,U239)</f>
        <v>0</v>
      </c>
      <c r="X239" s="209">
        <f>SUMIFS(Tab_Dados!$AO$263:$AO$508,Tab_Dados!$C$263:$C$508,U239)</f>
        <v>0</v>
      </c>
      <c r="Z239" s="207">
        <v>230</v>
      </c>
      <c r="AA239" s="208" t="s">
        <v>494</v>
      </c>
      <c r="AB239" s="216">
        <f>SUMIFS(Tab_Dados!$K$263:$K$508,Tab_Dados!$C$263:$C$508,AA239)</f>
        <v>0</v>
      </c>
      <c r="AC239" s="216">
        <f>SUMIFS(Tab_Dados!$AA$263:$AA$508,Tab_Dados!$C$263:$C$508,AA239)</f>
        <v>0</v>
      </c>
      <c r="AD239" s="209">
        <f>SUMIFS(Tab_Dados!$AQ$263:$AQ$508,Tab_Dados!$C$263:$C$508,AA239)</f>
        <v>0</v>
      </c>
      <c r="AF239" s="207">
        <v>230</v>
      </c>
      <c r="AG239" s="208" t="s">
        <v>488</v>
      </c>
      <c r="AH239" s="216">
        <f>SUMIFS(Tab_Dados!$L$263:$L$508,Tab_Dados!$C$263:$C$508,AG239)</f>
        <v>0</v>
      </c>
      <c r="AI239" s="216">
        <f>SUMIFS(Tab_Dados!$AB$263:$AB$508,Tab_Dados!$C$263:$C$508,AG239)</f>
        <v>0</v>
      </c>
      <c r="AJ239" s="209">
        <f>SUMIFS(Tab_Dados!$AR$263:$AR$508,Tab_Dados!$C$263:$C$508,AG239)</f>
        <v>0</v>
      </c>
      <c r="AL239" s="207">
        <v>230</v>
      </c>
      <c r="AM239" s="208" t="s">
        <v>492</v>
      </c>
      <c r="AN239" s="216">
        <f>SUMIFS(Tab_Dados!$M$263:$M$508,Tab_Dados!$C$263:$C$508,AM239)</f>
        <v>0</v>
      </c>
      <c r="AO239" s="216">
        <f>SUMIFS(Tab_Dados!$AC$263:$AC$508,Tab_Dados!$C$263:$C$508,AM239)</f>
        <v>0</v>
      </c>
      <c r="AP239" s="209">
        <f>SUMIFS(Tab_Dados!$AS$263:$AS$508,Tab_Dados!$C$263:$C$508,AM239)</f>
        <v>0</v>
      </c>
      <c r="AR239" s="207">
        <v>230</v>
      </c>
      <c r="AS239" s="208" t="s">
        <v>495</v>
      </c>
      <c r="AT239" s="216">
        <f>SUMIFS(Tab_Dados!$N$263:$N$508,Tab_Dados!$C$263:$C$508,AS239)</f>
        <v>0</v>
      </c>
      <c r="AU239" s="216">
        <f>SUMIFS(Tab_Dados!$AD$263:$AD$508,Tab_Dados!$C$263:$C$508,AS239)</f>
        <v>0</v>
      </c>
      <c r="AV239" s="209">
        <f>SUMIFS(Tab_Dados!$AT$263:$AT$508,Tab_Dados!$C$263:$C$508,AS239)</f>
        <v>0</v>
      </c>
      <c r="AX239" s="207">
        <v>230</v>
      </c>
      <c r="AY239" s="208" t="s">
        <v>494</v>
      </c>
      <c r="AZ239" s="216">
        <f>SUMIFS(Tab_Dados!$O$263:$O$508,Tab_Dados!$C$263:$C$508,AY239)</f>
        <v>0</v>
      </c>
      <c r="BA239" s="216">
        <f>SUMIFS(Tab_Dados!$AE$263:$AE$508,Tab_Dados!$C$263:$C$508,AY239)</f>
        <v>0</v>
      </c>
      <c r="BB239" s="209">
        <f>SUMIFS(Tab_Dados!$AU$263:$AU$508,Tab_Dados!$C$263:$C$508,AY239)</f>
        <v>0</v>
      </c>
      <c r="BD239" s="207">
        <v>230</v>
      </c>
      <c r="BE239" s="208" t="s">
        <v>494</v>
      </c>
      <c r="BF239" s="216">
        <f>SUMIFS(Tab_Dados!$P$263:$P$508,Tab_Dados!$C$263:$C$508,BE239)</f>
        <v>0</v>
      </c>
      <c r="BG239" s="216">
        <f>SUMIFS(Tab_Dados!$AF$263:$AF$508,Tab_Dados!$C$263:$C$508,BE239)</f>
        <v>0</v>
      </c>
      <c r="BH239" s="209">
        <f>SUMIFS(Tab_Dados!$AV$263:$AV$508,Tab_Dados!$C$263:$C$508,BE239)</f>
        <v>0</v>
      </c>
      <c r="BJ239" s="207">
        <v>230</v>
      </c>
      <c r="BK239" s="208" t="s">
        <v>494</v>
      </c>
      <c r="BL239" s="216">
        <f>SUMIFS(Tab_Dados!$R$263:$R$508,Tab_Dados!$C$263:$C$508,BK239)</f>
        <v>0</v>
      </c>
      <c r="BM239" s="216">
        <f>SUMIFS(Tab_Dados!$AH$263:$AH$508,Tab_Dados!$C$263:$C$508,BK239)</f>
        <v>0</v>
      </c>
      <c r="BN239" s="209">
        <f>SUMIFS(Tab_Dados!$AX$263:$AX$508,Tab_Dados!$C$263:$C$508,BK239)</f>
        <v>0</v>
      </c>
      <c r="BP239" s="207">
        <v>230</v>
      </c>
      <c r="BQ239" s="208" t="s">
        <v>491</v>
      </c>
      <c r="BR239" s="216">
        <f>SUMIFS(Tab_Dados!$S$263:$S$508,Tab_Dados!$C$263:$C$508,BQ239)</f>
        <v>0</v>
      </c>
      <c r="BS239" s="216">
        <f>SUMIFS(Tab_Dados!$AI$263:$AI$508,Tab_Dados!$C$263:$C$508,BQ239)</f>
        <v>0</v>
      </c>
      <c r="BT239" s="209">
        <f>SUMIFS(Tab_Dados!$AY$263:$AY$508,Tab_Dados!$C$263:$C$508,BQ239)</f>
        <v>0</v>
      </c>
      <c r="BV239" s="207">
        <v>230</v>
      </c>
      <c r="BW239" s="208" t="s">
        <v>495</v>
      </c>
      <c r="BX239" s="216">
        <f>SUMIFS(Tab_Dados!$T$263:$T$508,Tab_Dados!$C$263:$C$508,BW239)</f>
        <v>0</v>
      </c>
      <c r="BY239" s="216">
        <f>SUMIFS(Tab_Dados!$AJ$263:$AJ$508,Tab_Dados!$C$263:$C$508,BW239)</f>
        <v>0</v>
      </c>
      <c r="BZ239" s="209">
        <f>SUMIFS(Tab_Dados!$AZ$263:$AZ$508,Tab_Dados!$C$263:$C$508,BW239)</f>
        <v>0</v>
      </c>
      <c r="CB239" s="207">
        <v>230</v>
      </c>
      <c r="CC239" s="208" t="s">
        <v>495</v>
      </c>
      <c r="CD239" s="208"/>
      <c r="CE239" s="208"/>
      <c r="CF239" s="209"/>
    </row>
    <row r="240" spans="1:84" x14ac:dyDescent="0.2">
      <c r="A240" s="214"/>
      <c r="B240" s="207">
        <v>231</v>
      </c>
      <c r="C240" s="208" t="s">
        <v>496</v>
      </c>
      <c r="D240" s="216">
        <f>SUMIFS(Tab_Dados!$E$263:$E$508,Tab_Dados!$C$263:$C$508,C240)</f>
        <v>0</v>
      </c>
      <c r="E240" s="216">
        <f>SUMIFS(Tab_Dados!$U$263:$U$508,Tab_Dados!$C$263:$C$508,C240)</f>
        <v>0</v>
      </c>
      <c r="F240" s="209">
        <f>SUMIFS(Tab_Dados!$AK$263:$AK$508,Tab_Dados!$C$263:$C$508,C240)</f>
        <v>0</v>
      </c>
      <c r="G240" s="203"/>
      <c r="H240" s="207">
        <v>231</v>
      </c>
      <c r="I240" s="208" t="s">
        <v>485</v>
      </c>
      <c r="J240" s="216">
        <f>SUMIFS(Tab_Dados!$F$263:$F$508,Tab_Dados!$C$263:$C$508,I240)</f>
        <v>0</v>
      </c>
      <c r="K240" s="216">
        <f>SUMIFS(Tab_Dados!$V$263:$V$508,Tab_Dados!$C$263:$C$508,I240)</f>
        <v>0</v>
      </c>
      <c r="L240" s="209">
        <f>SUMIFS(Tab_Dados!$AL$263:$AL$508,Tab_Dados!$C$263:$C$508,I240)</f>
        <v>0</v>
      </c>
      <c r="N240" s="207">
        <v>231</v>
      </c>
      <c r="O240" s="208" t="s">
        <v>493</v>
      </c>
      <c r="P240" s="216">
        <f>SUMIFS(Tab_Dados!$H$263:$H$508,Tab_Dados!$C$263:$C$508,O240)</f>
        <v>0</v>
      </c>
      <c r="Q240" s="216">
        <f>SUMIFS(Tab_Dados!$X$263:$X$508,Tab_Dados!$C$263:$C$508,O240)</f>
        <v>0</v>
      </c>
      <c r="R240" s="209">
        <f>SUMIFS(Tab_Dados!$AN$263:$AN$508,Tab_Dados!$C$263:$C$508,O240)</f>
        <v>0</v>
      </c>
      <c r="T240" s="207">
        <v>231</v>
      </c>
      <c r="U240" s="208" t="s">
        <v>492</v>
      </c>
      <c r="V240" s="216">
        <f>SUMIFS(Tab_Dados!$I$263:$I$508,Tab_Dados!$C$263:$C$508,U240)</f>
        <v>0</v>
      </c>
      <c r="W240" s="216">
        <f>SUMIFS(Tab_Dados!$Y$263:$Y$508,Tab_Dados!$C$263:$C$508,U240)</f>
        <v>0</v>
      </c>
      <c r="X240" s="209">
        <f>SUMIFS(Tab_Dados!$AO$263:$AO$508,Tab_Dados!$C$263:$C$508,U240)</f>
        <v>0</v>
      </c>
      <c r="Z240" s="207">
        <v>231</v>
      </c>
      <c r="AA240" s="208" t="s">
        <v>495</v>
      </c>
      <c r="AB240" s="216">
        <f>SUMIFS(Tab_Dados!$K$263:$K$508,Tab_Dados!$C$263:$C$508,AA240)</f>
        <v>0</v>
      </c>
      <c r="AC240" s="216">
        <f>SUMIFS(Tab_Dados!$AA$263:$AA$508,Tab_Dados!$C$263:$C$508,AA240)</f>
        <v>0</v>
      </c>
      <c r="AD240" s="209">
        <f>SUMIFS(Tab_Dados!$AQ$263:$AQ$508,Tab_Dados!$C$263:$C$508,AA240)</f>
        <v>0</v>
      </c>
      <c r="AF240" s="207">
        <v>231</v>
      </c>
      <c r="AG240" s="208" t="s">
        <v>490</v>
      </c>
      <c r="AH240" s="216">
        <f>SUMIFS(Tab_Dados!$L$263:$L$508,Tab_Dados!$C$263:$C$508,AG240)</f>
        <v>0</v>
      </c>
      <c r="AI240" s="216">
        <f>SUMIFS(Tab_Dados!$AB$263:$AB$508,Tab_Dados!$C$263:$C$508,AG240)</f>
        <v>0</v>
      </c>
      <c r="AJ240" s="209">
        <f>SUMIFS(Tab_Dados!$AR$263:$AR$508,Tab_Dados!$C$263:$C$508,AG240)</f>
        <v>0</v>
      </c>
      <c r="AL240" s="207">
        <v>231</v>
      </c>
      <c r="AM240" s="208" t="s">
        <v>493</v>
      </c>
      <c r="AN240" s="216">
        <f>SUMIFS(Tab_Dados!$M$263:$M$508,Tab_Dados!$C$263:$C$508,AM240)</f>
        <v>0</v>
      </c>
      <c r="AO240" s="216">
        <f>SUMIFS(Tab_Dados!$AC$263:$AC$508,Tab_Dados!$C$263:$C$508,AM240)</f>
        <v>0</v>
      </c>
      <c r="AP240" s="209">
        <f>SUMIFS(Tab_Dados!$AS$263:$AS$508,Tab_Dados!$C$263:$C$508,AM240)</f>
        <v>0</v>
      </c>
      <c r="AR240" s="207">
        <v>231</v>
      </c>
      <c r="AS240" s="208" t="s">
        <v>496</v>
      </c>
      <c r="AT240" s="216">
        <f>SUMIFS(Tab_Dados!$N$263:$N$508,Tab_Dados!$C$263:$C$508,AS240)</f>
        <v>0</v>
      </c>
      <c r="AU240" s="216">
        <f>SUMIFS(Tab_Dados!$AD$263:$AD$508,Tab_Dados!$C$263:$C$508,AS240)</f>
        <v>0</v>
      </c>
      <c r="AV240" s="209">
        <f>SUMIFS(Tab_Dados!$AT$263:$AT$508,Tab_Dados!$C$263:$C$508,AS240)</f>
        <v>0</v>
      </c>
      <c r="AX240" s="207">
        <v>231</v>
      </c>
      <c r="AY240" s="208" t="s">
        <v>495</v>
      </c>
      <c r="AZ240" s="216">
        <f>SUMIFS(Tab_Dados!$O$263:$O$508,Tab_Dados!$C$263:$C$508,AY240)</f>
        <v>0</v>
      </c>
      <c r="BA240" s="216">
        <f>SUMIFS(Tab_Dados!$AE$263:$AE$508,Tab_Dados!$C$263:$C$508,AY240)</f>
        <v>0</v>
      </c>
      <c r="BB240" s="209">
        <f>SUMIFS(Tab_Dados!$AU$263:$AU$508,Tab_Dados!$C$263:$C$508,AY240)</f>
        <v>0</v>
      </c>
      <c r="BD240" s="207">
        <v>231</v>
      </c>
      <c r="BE240" s="208" t="s">
        <v>495</v>
      </c>
      <c r="BF240" s="216">
        <f>SUMIFS(Tab_Dados!$P$263:$P$508,Tab_Dados!$C$263:$C$508,BE240)</f>
        <v>0</v>
      </c>
      <c r="BG240" s="216">
        <f>SUMIFS(Tab_Dados!$AF$263:$AF$508,Tab_Dados!$C$263:$C$508,BE240)</f>
        <v>0</v>
      </c>
      <c r="BH240" s="209">
        <f>SUMIFS(Tab_Dados!$AV$263:$AV$508,Tab_Dados!$C$263:$C$508,BE240)</f>
        <v>0</v>
      </c>
      <c r="BJ240" s="207">
        <v>231</v>
      </c>
      <c r="BK240" s="208" t="s">
        <v>495</v>
      </c>
      <c r="BL240" s="216">
        <f>SUMIFS(Tab_Dados!$R$263:$R$508,Tab_Dados!$C$263:$C$508,BK240)</f>
        <v>0</v>
      </c>
      <c r="BM240" s="216">
        <f>SUMIFS(Tab_Dados!$AH$263:$AH$508,Tab_Dados!$C$263:$C$508,BK240)</f>
        <v>0</v>
      </c>
      <c r="BN240" s="209">
        <f>SUMIFS(Tab_Dados!$AX$263:$AX$508,Tab_Dados!$C$263:$C$508,BK240)</f>
        <v>0</v>
      </c>
      <c r="BP240" s="207">
        <v>231</v>
      </c>
      <c r="BQ240" s="208" t="s">
        <v>492</v>
      </c>
      <c r="BR240" s="216">
        <f>SUMIFS(Tab_Dados!$S$263:$S$508,Tab_Dados!$C$263:$C$508,BQ240)</f>
        <v>0</v>
      </c>
      <c r="BS240" s="216">
        <f>SUMIFS(Tab_Dados!$AI$263:$AI$508,Tab_Dados!$C$263:$C$508,BQ240)</f>
        <v>0</v>
      </c>
      <c r="BT240" s="209">
        <f>SUMIFS(Tab_Dados!$AY$263:$AY$508,Tab_Dados!$C$263:$C$508,BQ240)</f>
        <v>0</v>
      </c>
      <c r="BV240" s="207">
        <v>231</v>
      </c>
      <c r="BW240" s="208" t="s">
        <v>496</v>
      </c>
      <c r="BX240" s="216">
        <f>SUMIFS(Tab_Dados!$T$263:$T$508,Tab_Dados!$C$263:$C$508,BW240)</f>
        <v>0</v>
      </c>
      <c r="BY240" s="216">
        <f>SUMIFS(Tab_Dados!$AJ$263:$AJ$508,Tab_Dados!$C$263:$C$508,BW240)</f>
        <v>0</v>
      </c>
      <c r="BZ240" s="209">
        <f>SUMIFS(Tab_Dados!$AZ$263:$AZ$508,Tab_Dados!$C$263:$C$508,BW240)</f>
        <v>0</v>
      </c>
      <c r="CB240" s="207">
        <v>231</v>
      </c>
      <c r="CC240" s="208" t="s">
        <v>496</v>
      </c>
      <c r="CD240" s="208"/>
      <c r="CE240" s="208"/>
      <c r="CF240" s="209"/>
    </row>
    <row r="241" spans="1:84" x14ac:dyDescent="0.2">
      <c r="A241" s="214"/>
      <c r="B241" s="207">
        <v>232</v>
      </c>
      <c r="C241" s="208" t="s">
        <v>497</v>
      </c>
      <c r="D241" s="216">
        <f>SUMIFS(Tab_Dados!$E$263:$E$508,Tab_Dados!$C$263:$C$508,C241)</f>
        <v>0</v>
      </c>
      <c r="E241" s="216">
        <f>SUMIFS(Tab_Dados!$U$263:$U$508,Tab_Dados!$C$263:$C$508,C241)</f>
        <v>0</v>
      </c>
      <c r="F241" s="209">
        <f>SUMIFS(Tab_Dados!$AK$263:$AK$508,Tab_Dados!$C$263:$C$508,C241)</f>
        <v>0</v>
      </c>
      <c r="G241" s="203"/>
      <c r="H241" s="207">
        <v>232</v>
      </c>
      <c r="I241" s="208" t="s">
        <v>486</v>
      </c>
      <c r="J241" s="216">
        <f>SUMIFS(Tab_Dados!$F$263:$F$508,Tab_Dados!$C$263:$C$508,I241)</f>
        <v>0</v>
      </c>
      <c r="K241" s="216">
        <f>SUMIFS(Tab_Dados!$V$263:$V$508,Tab_Dados!$C$263:$C$508,I241)</f>
        <v>0</v>
      </c>
      <c r="L241" s="209">
        <f>SUMIFS(Tab_Dados!$AL$263:$AL$508,Tab_Dados!$C$263:$C$508,I241)</f>
        <v>0</v>
      </c>
      <c r="N241" s="207">
        <v>232</v>
      </c>
      <c r="O241" s="208" t="s">
        <v>495</v>
      </c>
      <c r="P241" s="216">
        <f>SUMIFS(Tab_Dados!$H$263:$H$508,Tab_Dados!$C$263:$C$508,O241)</f>
        <v>0</v>
      </c>
      <c r="Q241" s="216">
        <f>SUMIFS(Tab_Dados!$X$263:$X$508,Tab_Dados!$C$263:$C$508,O241)</f>
        <v>0</v>
      </c>
      <c r="R241" s="209">
        <f>SUMIFS(Tab_Dados!$AN$263:$AN$508,Tab_Dados!$C$263:$C$508,O241)</f>
        <v>0</v>
      </c>
      <c r="T241" s="207">
        <v>232</v>
      </c>
      <c r="U241" s="208" t="s">
        <v>493</v>
      </c>
      <c r="V241" s="216">
        <f>SUMIFS(Tab_Dados!$I$263:$I$508,Tab_Dados!$C$263:$C$508,U241)</f>
        <v>0</v>
      </c>
      <c r="W241" s="216">
        <f>SUMIFS(Tab_Dados!$Y$263:$Y$508,Tab_Dados!$C$263:$C$508,U241)</f>
        <v>0</v>
      </c>
      <c r="X241" s="209">
        <f>SUMIFS(Tab_Dados!$AO$263:$AO$508,Tab_Dados!$C$263:$C$508,U241)</f>
        <v>0</v>
      </c>
      <c r="Z241" s="207">
        <v>232</v>
      </c>
      <c r="AA241" s="208" t="s">
        <v>496</v>
      </c>
      <c r="AB241" s="216">
        <f>SUMIFS(Tab_Dados!$K$263:$K$508,Tab_Dados!$C$263:$C$508,AA241)</f>
        <v>0</v>
      </c>
      <c r="AC241" s="216">
        <f>SUMIFS(Tab_Dados!$AA$263:$AA$508,Tab_Dados!$C$263:$C$508,AA241)</f>
        <v>0</v>
      </c>
      <c r="AD241" s="209">
        <f>SUMIFS(Tab_Dados!$AQ$263:$AQ$508,Tab_Dados!$C$263:$C$508,AA241)</f>
        <v>0</v>
      </c>
      <c r="AF241" s="207">
        <v>232</v>
      </c>
      <c r="AG241" s="208" t="s">
        <v>492</v>
      </c>
      <c r="AH241" s="216">
        <f>SUMIFS(Tab_Dados!$L$263:$L$508,Tab_Dados!$C$263:$C$508,AG241)</f>
        <v>0</v>
      </c>
      <c r="AI241" s="216">
        <f>SUMIFS(Tab_Dados!$AB$263:$AB$508,Tab_Dados!$C$263:$C$508,AG241)</f>
        <v>0</v>
      </c>
      <c r="AJ241" s="209">
        <f>SUMIFS(Tab_Dados!$AR$263:$AR$508,Tab_Dados!$C$263:$C$508,AG241)</f>
        <v>0</v>
      </c>
      <c r="AL241" s="207">
        <v>232</v>
      </c>
      <c r="AM241" s="208" t="s">
        <v>495</v>
      </c>
      <c r="AN241" s="216">
        <f>SUMIFS(Tab_Dados!$M$263:$M$508,Tab_Dados!$C$263:$C$508,AM241)</f>
        <v>0</v>
      </c>
      <c r="AO241" s="216">
        <f>SUMIFS(Tab_Dados!$AC$263:$AC$508,Tab_Dados!$C$263:$C$508,AM241)</f>
        <v>0</v>
      </c>
      <c r="AP241" s="209">
        <f>SUMIFS(Tab_Dados!$AS$263:$AS$508,Tab_Dados!$C$263:$C$508,AM241)</f>
        <v>0</v>
      </c>
      <c r="AR241" s="207">
        <v>232</v>
      </c>
      <c r="AS241" s="208" t="s">
        <v>497</v>
      </c>
      <c r="AT241" s="216">
        <f>SUMIFS(Tab_Dados!$N$263:$N$508,Tab_Dados!$C$263:$C$508,AS241)</f>
        <v>0</v>
      </c>
      <c r="AU241" s="216">
        <f>SUMIFS(Tab_Dados!$AD$263:$AD$508,Tab_Dados!$C$263:$C$508,AS241)</f>
        <v>0</v>
      </c>
      <c r="AV241" s="209">
        <f>SUMIFS(Tab_Dados!$AT$263:$AT$508,Tab_Dados!$C$263:$C$508,AS241)</f>
        <v>0</v>
      </c>
      <c r="AX241" s="207">
        <v>232</v>
      </c>
      <c r="AY241" s="208" t="s">
        <v>496</v>
      </c>
      <c r="AZ241" s="216">
        <f>SUMIFS(Tab_Dados!$O$263:$O$508,Tab_Dados!$C$263:$C$508,AY241)</f>
        <v>0</v>
      </c>
      <c r="BA241" s="216">
        <f>SUMIFS(Tab_Dados!$AE$263:$AE$508,Tab_Dados!$C$263:$C$508,AY241)</f>
        <v>0</v>
      </c>
      <c r="BB241" s="209">
        <f>SUMIFS(Tab_Dados!$AU$263:$AU$508,Tab_Dados!$C$263:$C$508,AY241)</f>
        <v>0</v>
      </c>
      <c r="BD241" s="207">
        <v>232</v>
      </c>
      <c r="BE241" s="208" t="s">
        <v>496</v>
      </c>
      <c r="BF241" s="216">
        <f>SUMIFS(Tab_Dados!$P$263:$P$508,Tab_Dados!$C$263:$C$508,BE241)</f>
        <v>0</v>
      </c>
      <c r="BG241" s="216">
        <f>SUMIFS(Tab_Dados!$AF$263:$AF$508,Tab_Dados!$C$263:$C$508,BE241)</f>
        <v>0</v>
      </c>
      <c r="BH241" s="209">
        <f>SUMIFS(Tab_Dados!$AV$263:$AV$508,Tab_Dados!$C$263:$C$508,BE241)</f>
        <v>0</v>
      </c>
      <c r="BJ241" s="207">
        <v>232</v>
      </c>
      <c r="BK241" s="208" t="s">
        <v>496</v>
      </c>
      <c r="BL241" s="216">
        <f>SUMIFS(Tab_Dados!$R$263:$R$508,Tab_Dados!$C$263:$C$508,BK241)</f>
        <v>0</v>
      </c>
      <c r="BM241" s="216">
        <f>SUMIFS(Tab_Dados!$AH$263:$AH$508,Tab_Dados!$C$263:$C$508,BK241)</f>
        <v>0</v>
      </c>
      <c r="BN241" s="209">
        <f>SUMIFS(Tab_Dados!$AX$263:$AX$508,Tab_Dados!$C$263:$C$508,BK241)</f>
        <v>0</v>
      </c>
      <c r="BP241" s="207">
        <v>232</v>
      </c>
      <c r="BQ241" s="208" t="s">
        <v>493</v>
      </c>
      <c r="BR241" s="216">
        <f>SUMIFS(Tab_Dados!$S$263:$S$508,Tab_Dados!$C$263:$C$508,BQ241)</f>
        <v>0</v>
      </c>
      <c r="BS241" s="216">
        <f>SUMIFS(Tab_Dados!$AI$263:$AI$508,Tab_Dados!$C$263:$C$508,BQ241)</f>
        <v>0</v>
      </c>
      <c r="BT241" s="209">
        <f>SUMIFS(Tab_Dados!$AY$263:$AY$508,Tab_Dados!$C$263:$C$508,BQ241)</f>
        <v>0</v>
      </c>
      <c r="BV241" s="207">
        <v>232</v>
      </c>
      <c r="BW241" s="208" t="s">
        <v>497</v>
      </c>
      <c r="BX241" s="216">
        <f>SUMIFS(Tab_Dados!$T$263:$T$508,Tab_Dados!$C$263:$C$508,BW241)</f>
        <v>0</v>
      </c>
      <c r="BY241" s="216">
        <f>SUMIFS(Tab_Dados!$AJ$263:$AJ$508,Tab_Dados!$C$263:$C$508,BW241)</f>
        <v>0</v>
      </c>
      <c r="BZ241" s="209">
        <f>SUMIFS(Tab_Dados!$AZ$263:$AZ$508,Tab_Dados!$C$263:$C$508,BW241)</f>
        <v>0</v>
      </c>
      <c r="CB241" s="207">
        <v>232</v>
      </c>
      <c r="CC241" s="208" t="s">
        <v>497</v>
      </c>
      <c r="CD241" s="208"/>
      <c r="CE241" s="208"/>
      <c r="CF241" s="209"/>
    </row>
    <row r="242" spans="1:84" x14ac:dyDescent="0.2">
      <c r="A242" s="214"/>
      <c r="B242" s="207">
        <v>233</v>
      </c>
      <c r="C242" s="208" t="s">
        <v>498</v>
      </c>
      <c r="D242" s="216">
        <f>SUMIFS(Tab_Dados!$E$263:$E$508,Tab_Dados!$C$263:$C$508,C242)</f>
        <v>0</v>
      </c>
      <c r="E242" s="216">
        <f>SUMIFS(Tab_Dados!$U$263:$U$508,Tab_Dados!$C$263:$C$508,C242)</f>
        <v>0</v>
      </c>
      <c r="F242" s="209">
        <f>SUMIFS(Tab_Dados!$AK$263:$AK$508,Tab_Dados!$C$263:$C$508,C242)</f>
        <v>0</v>
      </c>
      <c r="G242" s="203"/>
      <c r="H242" s="207">
        <v>233</v>
      </c>
      <c r="I242" s="208" t="s">
        <v>487</v>
      </c>
      <c r="J242" s="216">
        <f>SUMIFS(Tab_Dados!$F$263:$F$508,Tab_Dados!$C$263:$C$508,I242)</f>
        <v>0</v>
      </c>
      <c r="K242" s="216">
        <f>SUMIFS(Tab_Dados!$V$263:$V$508,Tab_Dados!$C$263:$C$508,I242)</f>
        <v>0</v>
      </c>
      <c r="L242" s="209">
        <f>SUMIFS(Tab_Dados!$AL$263:$AL$508,Tab_Dados!$C$263:$C$508,I242)</f>
        <v>0</v>
      </c>
      <c r="N242" s="207">
        <v>233</v>
      </c>
      <c r="O242" s="208" t="s">
        <v>496</v>
      </c>
      <c r="P242" s="216">
        <f>SUMIFS(Tab_Dados!$H$263:$H$508,Tab_Dados!$C$263:$C$508,O242)</f>
        <v>0</v>
      </c>
      <c r="Q242" s="216">
        <f>SUMIFS(Tab_Dados!$X$263:$X$508,Tab_Dados!$C$263:$C$508,O242)</f>
        <v>0</v>
      </c>
      <c r="R242" s="209">
        <f>SUMIFS(Tab_Dados!$AN$263:$AN$508,Tab_Dados!$C$263:$C$508,O242)</f>
        <v>0</v>
      </c>
      <c r="T242" s="207">
        <v>233</v>
      </c>
      <c r="U242" s="208" t="s">
        <v>494</v>
      </c>
      <c r="V242" s="216">
        <f>SUMIFS(Tab_Dados!$I$263:$I$508,Tab_Dados!$C$263:$C$508,U242)</f>
        <v>0</v>
      </c>
      <c r="W242" s="216">
        <f>SUMIFS(Tab_Dados!$Y$263:$Y$508,Tab_Dados!$C$263:$C$508,U242)</f>
        <v>0</v>
      </c>
      <c r="X242" s="209">
        <f>SUMIFS(Tab_Dados!$AO$263:$AO$508,Tab_Dados!$C$263:$C$508,U242)</f>
        <v>0</v>
      </c>
      <c r="Z242" s="207">
        <v>233</v>
      </c>
      <c r="AA242" s="208" t="s">
        <v>498</v>
      </c>
      <c r="AB242" s="216">
        <f>SUMIFS(Tab_Dados!$K$263:$K$508,Tab_Dados!$C$263:$C$508,AA242)</f>
        <v>0</v>
      </c>
      <c r="AC242" s="216">
        <f>SUMIFS(Tab_Dados!$AA$263:$AA$508,Tab_Dados!$C$263:$C$508,AA242)</f>
        <v>0</v>
      </c>
      <c r="AD242" s="209">
        <f>SUMIFS(Tab_Dados!$AQ$263:$AQ$508,Tab_Dados!$C$263:$C$508,AA242)</f>
        <v>0</v>
      </c>
      <c r="AF242" s="207">
        <v>233</v>
      </c>
      <c r="AG242" s="208" t="s">
        <v>493</v>
      </c>
      <c r="AH242" s="216">
        <f>SUMIFS(Tab_Dados!$L$263:$L$508,Tab_Dados!$C$263:$C$508,AG242)</f>
        <v>0</v>
      </c>
      <c r="AI242" s="216">
        <f>SUMIFS(Tab_Dados!$AB$263:$AB$508,Tab_Dados!$C$263:$C$508,AG242)</f>
        <v>0</v>
      </c>
      <c r="AJ242" s="209">
        <f>SUMIFS(Tab_Dados!$AR$263:$AR$508,Tab_Dados!$C$263:$C$508,AG242)</f>
        <v>0</v>
      </c>
      <c r="AL242" s="207">
        <v>233</v>
      </c>
      <c r="AM242" s="208" t="s">
        <v>497</v>
      </c>
      <c r="AN242" s="216">
        <f>SUMIFS(Tab_Dados!$M$263:$M$508,Tab_Dados!$C$263:$C$508,AM242)</f>
        <v>0</v>
      </c>
      <c r="AO242" s="216">
        <f>SUMIFS(Tab_Dados!$AC$263:$AC$508,Tab_Dados!$C$263:$C$508,AM242)</f>
        <v>0</v>
      </c>
      <c r="AP242" s="209">
        <f>SUMIFS(Tab_Dados!$AS$263:$AS$508,Tab_Dados!$C$263:$C$508,AM242)</f>
        <v>0</v>
      </c>
      <c r="AR242" s="207">
        <v>233</v>
      </c>
      <c r="AS242" s="208" t="s">
        <v>498</v>
      </c>
      <c r="AT242" s="216">
        <f>SUMIFS(Tab_Dados!$N$263:$N$508,Tab_Dados!$C$263:$C$508,AS242)</f>
        <v>0</v>
      </c>
      <c r="AU242" s="216">
        <f>SUMIFS(Tab_Dados!$AD$263:$AD$508,Tab_Dados!$C$263:$C$508,AS242)</f>
        <v>0</v>
      </c>
      <c r="AV242" s="209">
        <f>SUMIFS(Tab_Dados!$AT$263:$AT$508,Tab_Dados!$C$263:$C$508,AS242)</f>
        <v>0</v>
      </c>
      <c r="AX242" s="207">
        <v>233</v>
      </c>
      <c r="AY242" s="208" t="s">
        <v>497</v>
      </c>
      <c r="AZ242" s="216">
        <f>SUMIFS(Tab_Dados!$O$263:$O$508,Tab_Dados!$C$263:$C$508,AY242)</f>
        <v>0</v>
      </c>
      <c r="BA242" s="216">
        <f>SUMIFS(Tab_Dados!$AE$263:$AE$508,Tab_Dados!$C$263:$C$508,AY242)</f>
        <v>0</v>
      </c>
      <c r="BB242" s="209">
        <f>SUMIFS(Tab_Dados!$AU$263:$AU$508,Tab_Dados!$C$263:$C$508,AY242)</f>
        <v>0</v>
      </c>
      <c r="BD242" s="207">
        <v>233</v>
      </c>
      <c r="BE242" s="208" t="s">
        <v>497</v>
      </c>
      <c r="BF242" s="216">
        <f>SUMIFS(Tab_Dados!$P$263:$P$508,Tab_Dados!$C$263:$C$508,BE242)</f>
        <v>0</v>
      </c>
      <c r="BG242" s="216">
        <f>SUMIFS(Tab_Dados!$AF$263:$AF$508,Tab_Dados!$C$263:$C$508,BE242)</f>
        <v>0</v>
      </c>
      <c r="BH242" s="209">
        <f>SUMIFS(Tab_Dados!$AV$263:$AV$508,Tab_Dados!$C$263:$C$508,BE242)</f>
        <v>0</v>
      </c>
      <c r="BJ242" s="207">
        <v>233</v>
      </c>
      <c r="BK242" s="208" t="s">
        <v>497</v>
      </c>
      <c r="BL242" s="216">
        <f>SUMIFS(Tab_Dados!$R$263:$R$508,Tab_Dados!$C$263:$C$508,BK242)</f>
        <v>0</v>
      </c>
      <c r="BM242" s="216">
        <f>SUMIFS(Tab_Dados!$AH$263:$AH$508,Tab_Dados!$C$263:$C$508,BK242)</f>
        <v>0</v>
      </c>
      <c r="BN242" s="209">
        <f>SUMIFS(Tab_Dados!$AX$263:$AX$508,Tab_Dados!$C$263:$C$508,BK242)</f>
        <v>0</v>
      </c>
      <c r="BP242" s="207">
        <v>233</v>
      </c>
      <c r="BQ242" s="208" t="s">
        <v>495</v>
      </c>
      <c r="BR242" s="216">
        <f>SUMIFS(Tab_Dados!$S$263:$S$508,Tab_Dados!$C$263:$C$508,BQ242)</f>
        <v>0</v>
      </c>
      <c r="BS242" s="216">
        <f>SUMIFS(Tab_Dados!$AI$263:$AI$508,Tab_Dados!$C$263:$C$508,BQ242)</f>
        <v>0</v>
      </c>
      <c r="BT242" s="209">
        <f>SUMIFS(Tab_Dados!$AY$263:$AY$508,Tab_Dados!$C$263:$C$508,BQ242)</f>
        <v>0</v>
      </c>
      <c r="BV242" s="207">
        <v>233</v>
      </c>
      <c r="BW242" s="208" t="s">
        <v>498</v>
      </c>
      <c r="BX242" s="216">
        <f>SUMIFS(Tab_Dados!$T$263:$T$508,Tab_Dados!$C$263:$C$508,BW242)</f>
        <v>0</v>
      </c>
      <c r="BY242" s="216">
        <f>SUMIFS(Tab_Dados!$AJ$263:$AJ$508,Tab_Dados!$C$263:$C$508,BW242)</f>
        <v>0</v>
      </c>
      <c r="BZ242" s="209">
        <f>SUMIFS(Tab_Dados!$AZ$263:$AZ$508,Tab_Dados!$C$263:$C$508,BW242)</f>
        <v>0</v>
      </c>
      <c r="CB242" s="207">
        <v>233</v>
      </c>
      <c r="CC242" s="208" t="s">
        <v>498</v>
      </c>
      <c r="CD242" s="208"/>
      <c r="CE242" s="208"/>
      <c r="CF242" s="209"/>
    </row>
    <row r="243" spans="1:84" x14ac:dyDescent="0.2">
      <c r="A243" s="214"/>
      <c r="B243" s="207">
        <v>234</v>
      </c>
      <c r="C243" s="208" t="s">
        <v>499</v>
      </c>
      <c r="D243" s="216">
        <f>SUMIFS(Tab_Dados!$E$263:$E$508,Tab_Dados!$C$263:$C$508,C243)</f>
        <v>0</v>
      </c>
      <c r="E243" s="216">
        <f>SUMIFS(Tab_Dados!$U$263:$U$508,Tab_Dados!$C$263:$C$508,C243)</f>
        <v>0</v>
      </c>
      <c r="F243" s="209">
        <f>SUMIFS(Tab_Dados!$AK$263:$AK$508,Tab_Dados!$C$263:$C$508,C243)</f>
        <v>0</v>
      </c>
      <c r="G243" s="203"/>
      <c r="H243" s="207">
        <v>234</v>
      </c>
      <c r="I243" s="208" t="s">
        <v>489</v>
      </c>
      <c r="J243" s="216">
        <f>SUMIFS(Tab_Dados!$F$263:$F$508,Tab_Dados!$C$263:$C$508,I243)</f>
        <v>0</v>
      </c>
      <c r="K243" s="216">
        <f>SUMIFS(Tab_Dados!$V$263:$V$508,Tab_Dados!$C$263:$C$508,I243)</f>
        <v>0</v>
      </c>
      <c r="L243" s="209">
        <f>SUMIFS(Tab_Dados!$AL$263:$AL$508,Tab_Dados!$C$263:$C$508,I243)</f>
        <v>0</v>
      </c>
      <c r="N243" s="207">
        <v>234</v>
      </c>
      <c r="O243" s="208" t="s">
        <v>497</v>
      </c>
      <c r="P243" s="216">
        <f>SUMIFS(Tab_Dados!$H$263:$H$508,Tab_Dados!$C$263:$C$508,O243)</f>
        <v>0</v>
      </c>
      <c r="Q243" s="216">
        <f>SUMIFS(Tab_Dados!$X$263:$X$508,Tab_Dados!$C$263:$C$508,O243)</f>
        <v>0</v>
      </c>
      <c r="R243" s="209">
        <f>SUMIFS(Tab_Dados!$AN$263:$AN$508,Tab_Dados!$C$263:$C$508,O243)</f>
        <v>0</v>
      </c>
      <c r="T243" s="207">
        <v>234</v>
      </c>
      <c r="U243" s="208" t="s">
        <v>495</v>
      </c>
      <c r="V243" s="216">
        <f>SUMIFS(Tab_Dados!$I$263:$I$508,Tab_Dados!$C$263:$C$508,U243)</f>
        <v>0</v>
      </c>
      <c r="W243" s="216">
        <f>SUMIFS(Tab_Dados!$Y$263:$Y$508,Tab_Dados!$C$263:$C$508,U243)</f>
        <v>0</v>
      </c>
      <c r="X243" s="209">
        <f>SUMIFS(Tab_Dados!$AO$263:$AO$508,Tab_Dados!$C$263:$C$508,U243)</f>
        <v>0</v>
      </c>
      <c r="Z243" s="207">
        <v>234</v>
      </c>
      <c r="AA243" s="208" t="s">
        <v>499</v>
      </c>
      <c r="AB243" s="216">
        <f>SUMIFS(Tab_Dados!$K$263:$K$508,Tab_Dados!$C$263:$C$508,AA243)</f>
        <v>0</v>
      </c>
      <c r="AC243" s="216">
        <f>SUMIFS(Tab_Dados!$AA$263:$AA$508,Tab_Dados!$C$263:$C$508,AA243)</f>
        <v>0</v>
      </c>
      <c r="AD243" s="209">
        <f>SUMIFS(Tab_Dados!$AQ$263:$AQ$508,Tab_Dados!$C$263:$C$508,AA243)</f>
        <v>0</v>
      </c>
      <c r="AF243" s="207">
        <v>234</v>
      </c>
      <c r="AG243" s="208" t="s">
        <v>495</v>
      </c>
      <c r="AH243" s="216">
        <f>SUMIFS(Tab_Dados!$L$263:$L$508,Tab_Dados!$C$263:$C$508,AG243)</f>
        <v>0</v>
      </c>
      <c r="AI243" s="216">
        <f>SUMIFS(Tab_Dados!$AB$263:$AB$508,Tab_Dados!$C$263:$C$508,AG243)</f>
        <v>0</v>
      </c>
      <c r="AJ243" s="209">
        <f>SUMIFS(Tab_Dados!$AR$263:$AR$508,Tab_Dados!$C$263:$C$508,AG243)</f>
        <v>0</v>
      </c>
      <c r="AL243" s="207">
        <v>234</v>
      </c>
      <c r="AM243" s="208" t="s">
        <v>499</v>
      </c>
      <c r="AN243" s="216">
        <f>SUMIFS(Tab_Dados!$M$263:$M$508,Tab_Dados!$C$263:$C$508,AM243)</f>
        <v>0</v>
      </c>
      <c r="AO243" s="216">
        <f>SUMIFS(Tab_Dados!$AC$263:$AC$508,Tab_Dados!$C$263:$C$508,AM243)</f>
        <v>0</v>
      </c>
      <c r="AP243" s="209">
        <f>SUMIFS(Tab_Dados!$AS$263:$AS$508,Tab_Dados!$C$263:$C$508,AM243)</f>
        <v>0</v>
      </c>
      <c r="AR243" s="207">
        <v>234</v>
      </c>
      <c r="AS243" s="208" t="s">
        <v>499</v>
      </c>
      <c r="AT243" s="216">
        <f>SUMIFS(Tab_Dados!$N$263:$N$508,Tab_Dados!$C$263:$C$508,AS243)</f>
        <v>0</v>
      </c>
      <c r="AU243" s="216">
        <f>SUMIFS(Tab_Dados!$AD$263:$AD$508,Tab_Dados!$C$263:$C$508,AS243)</f>
        <v>0</v>
      </c>
      <c r="AV243" s="209">
        <f>SUMIFS(Tab_Dados!$AT$263:$AT$508,Tab_Dados!$C$263:$C$508,AS243)</f>
        <v>0</v>
      </c>
      <c r="AX243" s="207">
        <v>234</v>
      </c>
      <c r="AY243" s="208" t="s">
        <v>499</v>
      </c>
      <c r="AZ243" s="216">
        <f>SUMIFS(Tab_Dados!$O$263:$O$508,Tab_Dados!$C$263:$C$508,AY243)</f>
        <v>0</v>
      </c>
      <c r="BA243" s="216">
        <f>SUMIFS(Tab_Dados!$AE$263:$AE$508,Tab_Dados!$C$263:$C$508,AY243)</f>
        <v>0</v>
      </c>
      <c r="BB243" s="209">
        <f>SUMIFS(Tab_Dados!$AU$263:$AU$508,Tab_Dados!$C$263:$C$508,AY243)</f>
        <v>0</v>
      </c>
      <c r="BD243" s="207">
        <v>234</v>
      </c>
      <c r="BE243" s="208" t="s">
        <v>499</v>
      </c>
      <c r="BF243" s="216">
        <f>SUMIFS(Tab_Dados!$P$263:$P$508,Tab_Dados!$C$263:$C$508,BE243)</f>
        <v>0</v>
      </c>
      <c r="BG243" s="216">
        <f>SUMIFS(Tab_Dados!$AF$263:$AF$508,Tab_Dados!$C$263:$C$508,BE243)</f>
        <v>0</v>
      </c>
      <c r="BH243" s="209">
        <f>SUMIFS(Tab_Dados!$AV$263:$AV$508,Tab_Dados!$C$263:$C$508,BE243)</f>
        <v>0</v>
      </c>
      <c r="BJ243" s="207">
        <v>234</v>
      </c>
      <c r="BK243" s="208" t="s">
        <v>498</v>
      </c>
      <c r="BL243" s="216">
        <f>SUMIFS(Tab_Dados!$R$263:$R$508,Tab_Dados!$C$263:$C$508,BK243)</f>
        <v>0</v>
      </c>
      <c r="BM243" s="216">
        <f>SUMIFS(Tab_Dados!$AH$263:$AH$508,Tab_Dados!$C$263:$C$508,BK243)</f>
        <v>0</v>
      </c>
      <c r="BN243" s="209">
        <f>SUMIFS(Tab_Dados!$AX$263:$AX$508,Tab_Dados!$C$263:$C$508,BK243)</f>
        <v>0</v>
      </c>
      <c r="BP243" s="207">
        <v>234</v>
      </c>
      <c r="BQ243" s="208" t="s">
        <v>497</v>
      </c>
      <c r="BR243" s="216">
        <f>SUMIFS(Tab_Dados!$S$263:$S$508,Tab_Dados!$C$263:$C$508,BQ243)</f>
        <v>0</v>
      </c>
      <c r="BS243" s="216">
        <f>SUMIFS(Tab_Dados!$AI$263:$AI$508,Tab_Dados!$C$263:$C$508,BQ243)</f>
        <v>0</v>
      </c>
      <c r="BT243" s="209">
        <f>SUMIFS(Tab_Dados!$AY$263:$AY$508,Tab_Dados!$C$263:$C$508,BQ243)</f>
        <v>0</v>
      </c>
      <c r="BV243" s="207">
        <v>234</v>
      </c>
      <c r="BW243" s="208" t="s">
        <v>499</v>
      </c>
      <c r="BX243" s="216">
        <f>SUMIFS(Tab_Dados!$T$263:$T$508,Tab_Dados!$C$263:$C$508,BW243)</f>
        <v>0</v>
      </c>
      <c r="BY243" s="216">
        <f>SUMIFS(Tab_Dados!$AJ$263:$AJ$508,Tab_Dados!$C$263:$C$508,BW243)</f>
        <v>0</v>
      </c>
      <c r="BZ243" s="209">
        <f>SUMIFS(Tab_Dados!$AZ$263:$AZ$508,Tab_Dados!$C$263:$C$508,BW243)</f>
        <v>0</v>
      </c>
      <c r="CB243" s="207">
        <v>234</v>
      </c>
      <c r="CC243" s="208" t="s">
        <v>499</v>
      </c>
      <c r="CD243" s="208"/>
      <c r="CE243" s="208"/>
      <c r="CF243" s="209"/>
    </row>
    <row r="244" spans="1:84" x14ac:dyDescent="0.2">
      <c r="A244" s="214"/>
      <c r="B244" s="207">
        <v>235</v>
      </c>
      <c r="C244" s="208" t="s">
        <v>500</v>
      </c>
      <c r="D244" s="216">
        <f>SUMIFS(Tab_Dados!$E$263:$E$508,Tab_Dados!$C$263:$C$508,C244)</f>
        <v>0</v>
      </c>
      <c r="E244" s="216">
        <f>SUMIFS(Tab_Dados!$U$263:$U$508,Tab_Dados!$C$263:$C$508,C244)</f>
        <v>0</v>
      </c>
      <c r="F244" s="209">
        <f>SUMIFS(Tab_Dados!$AK$263:$AK$508,Tab_Dados!$C$263:$C$508,C244)</f>
        <v>0</v>
      </c>
      <c r="G244" s="203"/>
      <c r="H244" s="207">
        <v>235</v>
      </c>
      <c r="I244" s="208" t="s">
        <v>490</v>
      </c>
      <c r="J244" s="216">
        <f>SUMIFS(Tab_Dados!$F$263:$F$508,Tab_Dados!$C$263:$C$508,I244)</f>
        <v>0</v>
      </c>
      <c r="K244" s="216">
        <f>SUMIFS(Tab_Dados!$V$263:$V$508,Tab_Dados!$C$263:$C$508,I244)</f>
        <v>0</v>
      </c>
      <c r="L244" s="209">
        <f>SUMIFS(Tab_Dados!$AL$263:$AL$508,Tab_Dados!$C$263:$C$508,I244)</f>
        <v>0</v>
      </c>
      <c r="N244" s="207">
        <v>235</v>
      </c>
      <c r="O244" s="208" t="s">
        <v>499</v>
      </c>
      <c r="P244" s="216">
        <f>SUMIFS(Tab_Dados!$H$263:$H$508,Tab_Dados!$C$263:$C$508,O244)</f>
        <v>0</v>
      </c>
      <c r="Q244" s="216">
        <f>SUMIFS(Tab_Dados!$X$263:$X$508,Tab_Dados!$C$263:$C$508,O244)</f>
        <v>0</v>
      </c>
      <c r="R244" s="209">
        <f>SUMIFS(Tab_Dados!$AN$263:$AN$508,Tab_Dados!$C$263:$C$508,O244)</f>
        <v>0</v>
      </c>
      <c r="T244" s="207">
        <v>235</v>
      </c>
      <c r="U244" s="208" t="s">
        <v>496</v>
      </c>
      <c r="V244" s="216">
        <f>SUMIFS(Tab_Dados!$I$263:$I$508,Tab_Dados!$C$263:$C$508,U244)</f>
        <v>0</v>
      </c>
      <c r="W244" s="216">
        <f>SUMIFS(Tab_Dados!$Y$263:$Y$508,Tab_Dados!$C$263:$C$508,U244)</f>
        <v>0</v>
      </c>
      <c r="X244" s="209">
        <f>SUMIFS(Tab_Dados!$AO$263:$AO$508,Tab_Dados!$C$263:$C$508,U244)</f>
        <v>0</v>
      </c>
      <c r="Z244" s="207">
        <v>235</v>
      </c>
      <c r="AA244" s="208" t="s">
        <v>500</v>
      </c>
      <c r="AB244" s="216">
        <f>SUMIFS(Tab_Dados!$K$263:$K$508,Tab_Dados!$C$263:$C$508,AA244)</f>
        <v>0</v>
      </c>
      <c r="AC244" s="216">
        <f>SUMIFS(Tab_Dados!$AA$263:$AA$508,Tab_Dados!$C$263:$C$508,AA244)</f>
        <v>0</v>
      </c>
      <c r="AD244" s="209">
        <f>SUMIFS(Tab_Dados!$AQ$263:$AQ$508,Tab_Dados!$C$263:$C$508,AA244)</f>
        <v>0</v>
      </c>
      <c r="AF244" s="207">
        <v>235</v>
      </c>
      <c r="AG244" s="208" t="s">
        <v>497</v>
      </c>
      <c r="AH244" s="216">
        <f>SUMIFS(Tab_Dados!$L$263:$L$508,Tab_Dados!$C$263:$C$508,AG244)</f>
        <v>0</v>
      </c>
      <c r="AI244" s="216">
        <f>SUMIFS(Tab_Dados!$AB$263:$AB$508,Tab_Dados!$C$263:$C$508,AG244)</f>
        <v>0</v>
      </c>
      <c r="AJ244" s="209">
        <f>SUMIFS(Tab_Dados!$AR$263:$AR$508,Tab_Dados!$C$263:$C$508,AG244)</f>
        <v>0</v>
      </c>
      <c r="AL244" s="207">
        <v>235</v>
      </c>
      <c r="AM244" s="208" t="s">
        <v>500</v>
      </c>
      <c r="AN244" s="216">
        <f>SUMIFS(Tab_Dados!$M$263:$M$508,Tab_Dados!$C$263:$C$508,AM244)</f>
        <v>0</v>
      </c>
      <c r="AO244" s="216">
        <f>SUMIFS(Tab_Dados!$AC$263:$AC$508,Tab_Dados!$C$263:$C$508,AM244)</f>
        <v>0</v>
      </c>
      <c r="AP244" s="209">
        <f>SUMIFS(Tab_Dados!$AS$263:$AS$508,Tab_Dados!$C$263:$C$508,AM244)</f>
        <v>0</v>
      </c>
      <c r="AR244" s="207">
        <v>235</v>
      </c>
      <c r="AS244" s="208" t="s">
        <v>500</v>
      </c>
      <c r="AT244" s="216">
        <f>SUMIFS(Tab_Dados!$N$263:$N$508,Tab_Dados!$C$263:$C$508,AS244)</f>
        <v>0</v>
      </c>
      <c r="AU244" s="216">
        <f>SUMIFS(Tab_Dados!$AD$263:$AD$508,Tab_Dados!$C$263:$C$508,AS244)</f>
        <v>0</v>
      </c>
      <c r="AV244" s="209">
        <f>SUMIFS(Tab_Dados!$AT$263:$AT$508,Tab_Dados!$C$263:$C$508,AS244)</f>
        <v>0</v>
      </c>
      <c r="AX244" s="207">
        <v>235</v>
      </c>
      <c r="AY244" s="208" t="s">
        <v>500</v>
      </c>
      <c r="AZ244" s="216">
        <f>SUMIFS(Tab_Dados!$O$263:$O$508,Tab_Dados!$C$263:$C$508,AY244)</f>
        <v>0</v>
      </c>
      <c r="BA244" s="216">
        <f>SUMIFS(Tab_Dados!$AE$263:$AE$508,Tab_Dados!$C$263:$C$508,AY244)</f>
        <v>0</v>
      </c>
      <c r="BB244" s="209">
        <f>SUMIFS(Tab_Dados!$AU$263:$AU$508,Tab_Dados!$C$263:$C$508,AY244)</f>
        <v>0</v>
      </c>
      <c r="BD244" s="207">
        <v>235</v>
      </c>
      <c r="BE244" s="208" t="s">
        <v>500</v>
      </c>
      <c r="BF244" s="216">
        <f>SUMIFS(Tab_Dados!$P$263:$P$508,Tab_Dados!$C$263:$C$508,BE244)</f>
        <v>0</v>
      </c>
      <c r="BG244" s="216">
        <f>SUMIFS(Tab_Dados!$AF$263:$AF$508,Tab_Dados!$C$263:$C$508,BE244)</f>
        <v>0</v>
      </c>
      <c r="BH244" s="209">
        <f>SUMIFS(Tab_Dados!$AV$263:$AV$508,Tab_Dados!$C$263:$C$508,BE244)</f>
        <v>0</v>
      </c>
      <c r="BJ244" s="207">
        <v>235</v>
      </c>
      <c r="BK244" s="208" t="s">
        <v>499</v>
      </c>
      <c r="BL244" s="216">
        <f>SUMIFS(Tab_Dados!$R$263:$R$508,Tab_Dados!$C$263:$C$508,BK244)</f>
        <v>0</v>
      </c>
      <c r="BM244" s="216">
        <f>SUMIFS(Tab_Dados!$AH$263:$AH$508,Tab_Dados!$C$263:$C$508,BK244)</f>
        <v>0</v>
      </c>
      <c r="BN244" s="209">
        <f>SUMIFS(Tab_Dados!$AX$263:$AX$508,Tab_Dados!$C$263:$C$508,BK244)</f>
        <v>0</v>
      </c>
      <c r="BP244" s="207">
        <v>235</v>
      </c>
      <c r="BQ244" s="208" t="s">
        <v>499</v>
      </c>
      <c r="BR244" s="216">
        <f>SUMIFS(Tab_Dados!$S$263:$S$508,Tab_Dados!$C$263:$C$508,BQ244)</f>
        <v>0</v>
      </c>
      <c r="BS244" s="216">
        <f>SUMIFS(Tab_Dados!$AI$263:$AI$508,Tab_Dados!$C$263:$C$508,BQ244)</f>
        <v>0</v>
      </c>
      <c r="BT244" s="209">
        <f>SUMIFS(Tab_Dados!$AY$263:$AY$508,Tab_Dados!$C$263:$C$508,BQ244)</f>
        <v>0</v>
      </c>
      <c r="BV244" s="207">
        <v>235</v>
      </c>
      <c r="BW244" s="208" t="s">
        <v>500</v>
      </c>
      <c r="BX244" s="216">
        <f>SUMIFS(Tab_Dados!$T$263:$T$508,Tab_Dados!$C$263:$C$508,BW244)</f>
        <v>0</v>
      </c>
      <c r="BY244" s="216">
        <f>SUMIFS(Tab_Dados!$AJ$263:$AJ$508,Tab_Dados!$C$263:$C$508,BW244)</f>
        <v>0</v>
      </c>
      <c r="BZ244" s="209">
        <f>SUMIFS(Tab_Dados!$AZ$263:$AZ$508,Tab_Dados!$C$263:$C$508,BW244)</f>
        <v>0</v>
      </c>
      <c r="CB244" s="207">
        <v>235</v>
      </c>
      <c r="CC244" s="208" t="s">
        <v>500</v>
      </c>
      <c r="CD244" s="208"/>
      <c r="CE244" s="208"/>
      <c r="CF244" s="209"/>
    </row>
    <row r="245" spans="1:84" x14ac:dyDescent="0.2">
      <c r="A245" s="214"/>
      <c r="B245" s="207">
        <v>236</v>
      </c>
      <c r="C245" s="208" t="s">
        <v>501</v>
      </c>
      <c r="D245" s="216">
        <f>SUMIFS(Tab_Dados!$E$263:$E$508,Tab_Dados!$C$263:$C$508,C245)</f>
        <v>0</v>
      </c>
      <c r="E245" s="216">
        <f>SUMIFS(Tab_Dados!$U$263:$U$508,Tab_Dados!$C$263:$C$508,C245)</f>
        <v>0</v>
      </c>
      <c r="F245" s="209">
        <f>SUMIFS(Tab_Dados!$AK$263:$AK$508,Tab_Dados!$C$263:$C$508,C245)</f>
        <v>0</v>
      </c>
      <c r="G245" s="203"/>
      <c r="H245" s="207">
        <v>236</v>
      </c>
      <c r="I245" s="208" t="s">
        <v>491</v>
      </c>
      <c r="J245" s="216">
        <f>SUMIFS(Tab_Dados!$F$263:$F$508,Tab_Dados!$C$263:$C$508,I245)</f>
        <v>0</v>
      </c>
      <c r="K245" s="216">
        <f>SUMIFS(Tab_Dados!$V$263:$V$508,Tab_Dados!$C$263:$C$508,I245)</f>
        <v>0</v>
      </c>
      <c r="L245" s="209">
        <f>SUMIFS(Tab_Dados!$AL$263:$AL$508,Tab_Dados!$C$263:$C$508,I245)</f>
        <v>0</v>
      </c>
      <c r="N245" s="207">
        <v>236</v>
      </c>
      <c r="O245" s="208" t="s">
        <v>500</v>
      </c>
      <c r="P245" s="216">
        <f>SUMIFS(Tab_Dados!$H$263:$H$508,Tab_Dados!$C$263:$C$508,O245)</f>
        <v>0</v>
      </c>
      <c r="Q245" s="216">
        <f>SUMIFS(Tab_Dados!$X$263:$X$508,Tab_Dados!$C$263:$C$508,O245)</f>
        <v>0</v>
      </c>
      <c r="R245" s="209">
        <f>SUMIFS(Tab_Dados!$AN$263:$AN$508,Tab_Dados!$C$263:$C$508,O245)</f>
        <v>0</v>
      </c>
      <c r="T245" s="207">
        <v>236</v>
      </c>
      <c r="U245" s="208" t="s">
        <v>497</v>
      </c>
      <c r="V245" s="216">
        <f>SUMIFS(Tab_Dados!$I$263:$I$508,Tab_Dados!$C$263:$C$508,U245)</f>
        <v>0</v>
      </c>
      <c r="W245" s="216">
        <f>SUMIFS(Tab_Dados!$Y$263:$Y$508,Tab_Dados!$C$263:$C$508,U245)</f>
        <v>0</v>
      </c>
      <c r="X245" s="209">
        <f>SUMIFS(Tab_Dados!$AO$263:$AO$508,Tab_Dados!$C$263:$C$508,U245)</f>
        <v>0</v>
      </c>
      <c r="Z245" s="207">
        <v>236</v>
      </c>
      <c r="AA245" s="208" t="s">
        <v>501</v>
      </c>
      <c r="AB245" s="216">
        <f>SUMIFS(Tab_Dados!$K$263:$K$508,Tab_Dados!$C$263:$C$508,AA245)</f>
        <v>0</v>
      </c>
      <c r="AC245" s="216">
        <f>SUMIFS(Tab_Dados!$AA$263:$AA$508,Tab_Dados!$C$263:$C$508,AA245)</f>
        <v>0</v>
      </c>
      <c r="AD245" s="209">
        <f>SUMIFS(Tab_Dados!$AQ$263:$AQ$508,Tab_Dados!$C$263:$C$508,AA245)</f>
        <v>0</v>
      </c>
      <c r="AF245" s="207">
        <v>236</v>
      </c>
      <c r="AG245" s="208" t="s">
        <v>499</v>
      </c>
      <c r="AH245" s="216">
        <f>SUMIFS(Tab_Dados!$L$263:$L$508,Tab_Dados!$C$263:$C$508,AG245)</f>
        <v>0</v>
      </c>
      <c r="AI245" s="216">
        <f>SUMIFS(Tab_Dados!$AB$263:$AB$508,Tab_Dados!$C$263:$C$508,AG245)</f>
        <v>0</v>
      </c>
      <c r="AJ245" s="209">
        <f>SUMIFS(Tab_Dados!$AR$263:$AR$508,Tab_Dados!$C$263:$C$508,AG245)</f>
        <v>0</v>
      </c>
      <c r="AL245" s="207">
        <v>236</v>
      </c>
      <c r="AM245" s="208" t="s">
        <v>501</v>
      </c>
      <c r="AN245" s="216">
        <f>SUMIFS(Tab_Dados!$M$263:$M$508,Tab_Dados!$C$263:$C$508,AM245)</f>
        <v>0</v>
      </c>
      <c r="AO245" s="216">
        <f>SUMIFS(Tab_Dados!$AC$263:$AC$508,Tab_Dados!$C$263:$C$508,AM245)</f>
        <v>0</v>
      </c>
      <c r="AP245" s="209">
        <f>SUMIFS(Tab_Dados!$AS$263:$AS$508,Tab_Dados!$C$263:$C$508,AM245)</f>
        <v>0</v>
      </c>
      <c r="AR245" s="207">
        <v>236</v>
      </c>
      <c r="AS245" s="208" t="s">
        <v>501</v>
      </c>
      <c r="AT245" s="216">
        <f>SUMIFS(Tab_Dados!$N$263:$N$508,Tab_Dados!$C$263:$C$508,AS245)</f>
        <v>0</v>
      </c>
      <c r="AU245" s="216">
        <f>SUMIFS(Tab_Dados!$AD$263:$AD$508,Tab_Dados!$C$263:$C$508,AS245)</f>
        <v>0</v>
      </c>
      <c r="AV245" s="209">
        <f>SUMIFS(Tab_Dados!$AT$263:$AT$508,Tab_Dados!$C$263:$C$508,AS245)</f>
        <v>0</v>
      </c>
      <c r="AX245" s="207">
        <v>236</v>
      </c>
      <c r="AY245" s="208" t="s">
        <v>501</v>
      </c>
      <c r="AZ245" s="216">
        <f>SUMIFS(Tab_Dados!$O$263:$O$508,Tab_Dados!$C$263:$C$508,AY245)</f>
        <v>0</v>
      </c>
      <c r="BA245" s="216">
        <f>SUMIFS(Tab_Dados!$AE$263:$AE$508,Tab_Dados!$C$263:$C$508,AY245)</f>
        <v>0</v>
      </c>
      <c r="BB245" s="209">
        <f>SUMIFS(Tab_Dados!$AU$263:$AU$508,Tab_Dados!$C$263:$C$508,AY245)</f>
        <v>0</v>
      </c>
      <c r="BD245" s="207">
        <v>236</v>
      </c>
      <c r="BE245" s="208" t="s">
        <v>501</v>
      </c>
      <c r="BF245" s="216">
        <f>SUMIFS(Tab_Dados!$P$263:$P$508,Tab_Dados!$C$263:$C$508,BE245)</f>
        <v>0</v>
      </c>
      <c r="BG245" s="216">
        <f>SUMIFS(Tab_Dados!$AF$263:$AF$508,Tab_Dados!$C$263:$C$508,BE245)</f>
        <v>0</v>
      </c>
      <c r="BH245" s="209">
        <f>SUMIFS(Tab_Dados!$AV$263:$AV$508,Tab_Dados!$C$263:$C$508,BE245)</f>
        <v>0</v>
      </c>
      <c r="BJ245" s="207">
        <v>236</v>
      </c>
      <c r="BK245" s="208" t="s">
        <v>500</v>
      </c>
      <c r="BL245" s="216">
        <f>SUMIFS(Tab_Dados!$R$263:$R$508,Tab_Dados!$C$263:$C$508,BK245)</f>
        <v>0</v>
      </c>
      <c r="BM245" s="216">
        <f>SUMIFS(Tab_Dados!$AH$263:$AH$508,Tab_Dados!$C$263:$C$508,BK245)</f>
        <v>0</v>
      </c>
      <c r="BN245" s="209">
        <f>SUMIFS(Tab_Dados!$AX$263:$AX$508,Tab_Dados!$C$263:$C$508,BK245)</f>
        <v>0</v>
      </c>
      <c r="BP245" s="207">
        <v>236</v>
      </c>
      <c r="BQ245" s="208" t="s">
        <v>500</v>
      </c>
      <c r="BR245" s="216">
        <f>SUMIFS(Tab_Dados!$S$263:$S$508,Tab_Dados!$C$263:$C$508,BQ245)</f>
        <v>0</v>
      </c>
      <c r="BS245" s="216">
        <f>SUMIFS(Tab_Dados!$AI$263:$AI$508,Tab_Dados!$C$263:$C$508,BQ245)</f>
        <v>0</v>
      </c>
      <c r="BT245" s="209">
        <f>SUMIFS(Tab_Dados!$AY$263:$AY$508,Tab_Dados!$C$263:$C$508,BQ245)</f>
        <v>0</v>
      </c>
      <c r="BV245" s="207">
        <v>236</v>
      </c>
      <c r="BW245" s="208" t="s">
        <v>501</v>
      </c>
      <c r="BX245" s="216">
        <f>SUMIFS(Tab_Dados!$T$263:$T$508,Tab_Dados!$C$263:$C$508,BW245)</f>
        <v>0</v>
      </c>
      <c r="BY245" s="216">
        <f>SUMIFS(Tab_Dados!$AJ$263:$AJ$508,Tab_Dados!$C$263:$C$508,BW245)</f>
        <v>0</v>
      </c>
      <c r="BZ245" s="209">
        <f>SUMIFS(Tab_Dados!$AZ$263:$AZ$508,Tab_Dados!$C$263:$C$508,BW245)</f>
        <v>0</v>
      </c>
      <c r="CB245" s="207">
        <v>236</v>
      </c>
      <c r="CC245" s="208" t="s">
        <v>501</v>
      </c>
      <c r="CD245" s="208"/>
      <c r="CE245" s="208"/>
      <c r="CF245" s="209"/>
    </row>
    <row r="246" spans="1:84" x14ac:dyDescent="0.2">
      <c r="A246" s="214"/>
      <c r="B246" s="207">
        <v>237</v>
      </c>
      <c r="C246" s="208" t="s">
        <v>502</v>
      </c>
      <c r="D246" s="216">
        <f>SUMIFS(Tab_Dados!$E$263:$E$508,Tab_Dados!$C$263:$C$508,C246)</f>
        <v>0</v>
      </c>
      <c r="E246" s="216">
        <f>SUMIFS(Tab_Dados!$U$263:$U$508,Tab_Dados!$C$263:$C$508,C246)</f>
        <v>0</v>
      </c>
      <c r="F246" s="209">
        <f>SUMIFS(Tab_Dados!$AK$263:$AK$508,Tab_Dados!$C$263:$C$508,C246)</f>
        <v>0</v>
      </c>
      <c r="G246" s="203"/>
      <c r="H246" s="207">
        <v>237</v>
      </c>
      <c r="I246" s="208" t="s">
        <v>492</v>
      </c>
      <c r="J246" s="216">
        <f>SUMIFS(Tab_Dados!$F$263:$F$508,Tab_Dados!$C$263:$C$508,I246)</f>
        <v>0</v>
      </c>
      <c r="K246" s="216">
        <f>SUMIFS(Tab_Dados!$V$263:$V$508,Tab_Dados!$C$263:$C$508,I246)</f>
        <v>0</v>
      </c>
      <c r="L246" s="209">
        <f>SUMIFS(Tab_Dados!$AL$263:$AL$508,Tab_Dados!$C$263:$C$508,I246)</f>
        <v>0</v>
      </c>
      <c r="N246" s="207">
        <v>237</v>
      </c>
      <c r="O246" s="208" t="s">
        <v>501</v>
      </c>
      <c r="P246" s="216">
        <f>SUMIFS(Tab_Dados!$H$263:$H$508,Tab_Dados!$C$263:$C$508,O246)</f>
        <v>0</v>
      </c>
      <c r="Q246" s="216">
        <f>SUMIFS(Tab_Dados!$X$263:$X$508,Tab_Dados!$C$263:$C$508,O246)</f>
        <v>0</v>
      </c>
      <c r="R246" s="209">
        <f>SUMIFS(Tab_Dados!$AN$263:$AN$508,Tab_Dados!$C$263:$C$508,O246)</f>
        <v>0</v>
      </c>
      <c r="T246" s="207">
        <v>237</v>
      </c>
      <c r="U246" s="208" t="s">
        <v>499</v>
      </c>
      <c r="V246" s="216">
        <f>SUMIFS(Tab_Dados!$I$263:$I$508,Tab_Dados!$C$263:$C$508,U246)</f>
        <v>0</v>
      </c>
      <c r="W246" s="216">
        <f>SUMIFS(Tab_Dados!$Y$263:$Y$508,Tab_Dados!$C$263:$C$508,U246)</f>
        <v>0</v>
      </c>
      <c r="X246" s="209">
        <f>SUMIFS(Tab_Dados!$AO$263:$AO$508,Tab_Dados!$C$263:$C$508,U246)</f>
        <v>0</v>
      </c>
      <c r="Z246" s="207">
        <v>237</v>
      </c>
      <c r="AA246" s="208" t="s">
        <v>502</v>
      </c>
      <c r="AB246" s="216">
        <f>SUMIFS(Tab_Dados!$K$263:$K$508,Tab_Dados!$C$263:$C$508,AA246)</f>
        <v>0</v>
      </c>
      <c r="AC246" s="216">
        <f>SUMIFS(Tab_Dados!$AA$263:$AA$508,Tab_Dados!$C$263:$C$508,AA246)</f>
        <v>0</v>
      </c>
      <c r="AD246" s="209">
        <f>SUMIFS(Tab_Dados!$AQ$263:$AQ$508,Tab_Dados!$C$263:$C$508,AA246)</f>
        <v>0</v>
      </c>
      <c r="AF246" s="207">
        <v>237</v>
      </c>
      <c r="AG246" s="208" t="s">
        <v>500</v>
      </c>
      <c r="AH246" s="216">
        <f>SUMIFS(Tab_Dados!$L$263:$L$508,Tab_Dados!$C$263:$C$508,AG246)</f>
        <v>0</v>
      </c>
      <c r="AI246" s="216">
        <f>SUMIFS(Tab_Dados!$AB$263:$AB$508,Tab_Dados!$C$263:$C$508,AG246)</f>
        <v>0</v>
      </c>
      <c r="AJ246" s="209">
        <f>SUMIFS(Tab_Dados!$AR$263:$AR$508,Tab_Dados!$C$263:$C$508,AG246)</f>
        <v>0</v>
      </c>
      <c r="AL246" s="207">
        <v>237</v>
      </c>
      <c r="AM246" s="208" t="s">
        <v>502</v>
      </c>
      <c r="AN246" s="216">
        <f>SUMIFS(Tab_Dados!$M$263:$M$508,Tab_Dados!$C$263:$C$508,AM246)</f>
        <v>0</v>
      </c>
      <c r="AO246" s="216">
        <f>SUMIFS(Tab_Dados!$AC$263:$AC$508,Tab_Dados!$C$263:$C$508,AM246)</f>
        <v>0</v>
      </c>
      <c r="AP246" s="209">
        <f>SUMIFS(Tab_Dados!$AS$263:$AS$508,Tab_Dados!$C$263:$C$508,AM246)</f>
        <v>0</v>
      </c>
      <c r="AR246" s="207">
        <v>237</v>
      </c>
      <c r="AS246" s="208" t="s">
        <v>502</v>
      </c>
      <c r="AT246" s="216">
        <f>SUMIFS(Tab_Dados!$N$263:$N$508,Tab_Dados!$C$263:$C$508,AS246)</f>
        <v>0</v>
      </c>
      <c r="AU246" s="216">
        <f>SUMIFS(Tab_Dados!$AD$263:$AD$508,Tab_Dados!$C$263:$C$508,AS246)</f>
        <v>0</v>
      </c>
      <c r="AV246" s="209">
        <f>SUMIFS(Tab_Dados!$AT$263:$AT$508,Tab_Dados!$C$263:$C$508,AS246)</f>
        <v>0</v>
      </c>
      <c r="AX246" s="207">
        <v>237</v>
      </c>
      <c r="AY246" s="208" t="s">
        <v>502</v>
      </c>
      <c r="AZ246" s="216">
        <f>SUMIFS(Tab_Dados!$O$263:$O$508,Tab_Dados!$C$263:$C$508,AY246)</f>
        <v>0</v>
      </c>
      <c r="BA246" s="216">
        <f>SUMIFS(Tab_Dados!$AE$263:$AE$508,Tab_Dados!$C$263:$C$508,AY246)</f>
        <v>0</v>
      </c>
      <c r="BB246" s="209">
        <f>SUMIFS(Tab_Dados!$AU$263:$AU$508,Tab_Dados!$C$263:$C$508,AY246)</f>
        <v>0</v>
      </c>
      <c r="BD246" s="207">
        <v>237</v>
      </c>
      <c r="BE246" s="208" t="s">
        <v>502</v>
      </c>
      <c r="BF246" s="216">
        <f>SUMIFS(Tab_Dados!$P$263:$P$508,Tab_Dados!$C$263:$C$508,BE246)</f>
        <v>0</v>
      </c>
      <c r="BG246" s="216">
        <f>SUMIFS(Tab_Dados!$AF$263:$AF$508,Tab_Dados!$C$263:$C$508,BE246)</f>
        <v>0</v>
      </c>
      <c r="BH246" s="209">
        <f>SUMIFS(Tab_Dados!$AV$263:$AV$508,Tab_Dados!$C$263:$C$508,BE246)</f>
        <v>0</v>
      </c>
      <c r="BJ246" s="207">
        <v>237</v>
      </c>
      <c r="BK246" s="208" t="s">
        <v>501</v>
      </c>
      <c r="BL246" s="216">
        <f>SUMIFS(Tab_Dados!$R$263:$R$508,Tab_Dados!$C$263:$C$508,BK246)</f>
        <v>0</v>
      </c>
      <c r="BM246" s="216">
        <f>SUMIFS(Tab_Dados!$AH$263:$AH$508,Tab_Dados!$C$263:$C$508,BK246)</f>
        <v>0</v>
      </c>
      <c r="BN246" s="209">
        <f>SUMIFS(Tab_Dados!$AX$263:$AX$508,Tab_Dados!$C$263:$C$508,BK246)</f>
        <v>0</v>
      </c>
      <c r="BP246" s="207">
        <v>237</v>
      </c>
      <c r="BQ246" s="208" t="s">
        <v>501</v>
      </c>
      <c r="BR246" s="216">
        <f>SUMIFS(Tab_Dados!$S$263:$S$508,Tab_Dados!$C$263:$C$508,BQ246)</f>
        <v>0</v>
      </c>
      <c r="BS246" s="216">
        <f>SUMIFS(Tab_Dados!$AI$263:$AI$508,Tab_Dados!$C$263:$C$508,BQ246)</f>
        <v>0</v>
      </c>
      <c r="BT246" s="209">
        <f>SUMIFS(Tab_Dados!$AY$263:$AY$508,Tab_Dados!$C$263:$C$508,BQ246)</f>
        <v>0</v>
      </c>
      <c r="BV246" s="207">
        <v>237</v>
      </c>
      <c r="BW246" s="208" t="s">
        <v>502</v>
      </c>
      <c r="BX246" s="216">
        <f>SUMIFS(Tab_Dados!$T$263:$T$508,Tab_Dados!$C$263:$C$508,BW246)</f>
        <v>0</v>
      </c>
      <c r="BY246" s="216">
        <f>SUMIFS(Tab_Dados!$AJ$263:$AJ$508,Tab_Dados!$C$263:$C$508,BW246)</f>
        <v>0</v>
      </c>
      <c r="BZ246" s="209">
        <f>SUMIFS(Tab_Dados!$AZ$263:$AZ$508,Tab_Dados!$C$263:$C$508,BW246)</f>
        <v>0</v>
      </c>
      <c r="CB246" s="207">
        <v>237</v>
      </c>
      <c r="CC246" s="208" t="s">
        <v>502</v>
      </c>
      <c r="CD246" s="208"/>
      <c r="CE246" s="208"/>
      <c r="CF246" s="209"/>
    </row>
    <row r="247" spans="1:84" x14ac:dyDescent="0.2">
      <c r="A247" s="214"/>
      <c r="B247" s="207">
        <v>238</v>
      </c>
      <c r="C247" s="208" t="s">
        <v>503</v>
      </c>
      <c r="D247" s="216">
        <f>SUMIFS(Tab_Dados!$E$263:$E$508,Tab_Dados!$C$263:$C$508,C247)</f>
        <v>0</v>
      </c>
      <c r="E247" s="216">
        <f>SUMIFS(Tab_Dados!$U$263:$U$508,Tab_Dados!$C$263:$C$508,C247)</f>
        <v>0</v>
      </c>
      <c r="F247" s="209">
        <f>SUMIFS(Tab_Dados!$AK$263:$AK$508,Tab_Dados!$C$263:$C$508,C247)</f>
        <v>0</v>
      </c>
      <c r="G247" s="203"/>
      <c r="H247" s="207">
        <v>238</v>
      </c>
      <c r="I247" s="208" t="s">
        <v>493</v>
      </c>
      <c r="J247" s="216">
        <f>SUMIFS(Tab_Dados!$F$263:$F$508,Tab_Dados!$C$263:$C$508,I247)</f>
        <v>0</v>
      </c>
      <c r="K247" s="216">
        <f>SUMIFS(Tab_Dados!$V$263:$V$508,Tab_Dados!$C$263:$C$508,I247)</f>
        <v>0</v>
      </c>
      <c r="L247" s="209">
        <f>SUMIFS(Tab_Dados!$AL$263:$AL$508,Tab_Dados!$C$263:$C$508,I247)</f>
        <v>0</v>
      </c>
      <c r="N247" s="207">
        <v>238</v>
      </c>
      <c r="O247" s="208" t="s">
        <v>502</v>
      </c>
      <c r="P247" s="216">
        <f>SUMIFS(Tab_Dados!$H$263:$H$508,Tab_Dados!$C$263:$C$508,O247)</f>
        <v>0</v>
      </c>
      <c r="Q247" s="216">
        <f>SUMIFS(Tab_Dados!$X$263:$X$508,Tab_Dados!$C$263:$C$508,O247)</f>
        <v>0</v>
      </c>
      <c r="R247" s="209">
        <f>SUMIFS(Tab_Dados!$AN$263:$AN$508,Tab_Dados!$C$263:$C$508,O247)</f>
        <v>0</v>
      </c>
      <c r="T247" s="207">
        <v>238</v>
      </c>
      <c r="U247" s="208" t="s">
        <v>500</v>
      </c>
      <c r="V247" s="216">
        <f>SUMIFS(Tab_Dados!$I$263:$I$508,Tab_Dados!$C$263:$C$508,U247)</f>
        <v>0</v>
      </c>
      <c r="W247" s="216">
        <f>SUMIFS(Tab_Dados!$Y$263:$Y$508,Tab_Dados!$C$263:$C$508,U247)</f>
        <v>0</v>
      </c>
      <c r="X247" s="209">
        <f>SUMIFS(Tab_Dados!$AO$263:$AO$508,Tab_Dados!$C$263:$C$508,U247)</f>
        <v>0</v>
      </c>
      <c r="Z247" s="207">
        <v>238</v>
      </c>
      <c r="AA247" s="208" t="s">
        <v>503</v>
      </c>
      <c r="AB247" s="216">
        <f>SUMIFS(Tab_Dados!$K$263:$K$508,Tab_Dados!$C$263:$C$508,AA247)</f>
        <v>0</v>
      </c>
      <c r="AC247" s="216">
        <f>SUMIFS(Tab_Dados!$AA$263:$AA$508,Tab_Dados!$C$263:$C$508,AA247)</f>
        <v>0</v>
      </c>
      <c r="AD247" s="209">
        <f>SUMIFS(Tab_Dados!$AQ$263:$AQ$508,Tab_Dados!$C$263:$C$508,AA247)</f>
        <v>0</v>
      </c>
      <c r="AF247" s="207">
        <v>238</v>
      </c>
      <c r="AG247" s="208" t="s">
        <v>501</v>
      </c>
      <c r="AH247" s="216">
        <f>SUMIFS(Tab_Dados!$L$263:$L$508,Tab_Dados!$C$263:$C$508,AG247)</f>
        <v>0</v>
      </c>
      <c r="AI247" s="216">
        <f>SUMIFS(Tab_Dados!$AB$263:$AB$508,Tab_Dados!$C$263:$C$508,AG247)</f>
        <v>0</v>
      </c>
      <c r="AJ247" s="209">
        <f>SUMIFS(Tab_Dados!$AR$263:$AR$508,Tab_Dados!$C$263:$C$508,AG247)</f>
        <v>0</v>
      </c>
      <c r="AL247" s="207">
        <v>238</v>
      </c>
      <c r="AM247" s="208" t="s">
        <v>503</v>
      </c>
      <c r="AN247" s="216">
        <f>SUMIFS(Tab_Dados!$M$263:$M$508,Tab_Dados!$C$263:$C$508,AM247)</f>
        <v>0</v>
      </c>
      <c r="AO247" s="216">
        <f>SUMIFS(Tab_Dados!$AC$263:$AC$508,Tab_Dados!$C$263:$C$508,AM247)</f>
        <v>0</v>
      </c>
      <c r="AP247" s="209">
        <f>SUMIFS(Tab_Dados!$AS$263:$AS$508,Tab_Dados!$C$263:$C$508,AM247)</f>
        <v>0</v>
      </c>
      <c r="AR247" s="207">
        <v>238</v>
      </c>
      <c r="AS247" s="208" t="s">
        <v>503</v>
      </c>
      <c r="AT247" s="216">
        <f>SUMIFS(Tab_Dados!$N$263:$N$508,Tab_Dados!$C$263:$C$508,AS247)</f>
        <v>0</v>
      </c>
      <c r="AU247" s="216">
        <f>SUMIFS(Tab_Dados!$AD$263:$AD$508,Tab_Dados!$C$263:$C$508,AS247)</f>
        <v>0</v>
      </c>
      <c r="AV247" s="209">
        <f>SUMIFS(Tab_Dados!$AT$263:$AT$508,Tab_Dados!$C$263:$C$508,AS247)</f>
        <v>0</v>
      </c>
      <c r="AX247" s="207">
        <v>238</v>
      </c>
      <c r="AY247" s="208" t="s">
        <v>503</v>
      </c>
      <c r="AZ247" s="216">
        <f>SUMIFS(Tab_Dados!$O$263:$O$508,Tab_Dados!$C$263:$C$508,AY247)</f>
        <v>0</v>
      </c>
      <c r="BA247" s="216">
        <f>SUMIFS(Tab_Dados!$AE$263:$AE$508,Tab_Dados!$C$263:$C$508,AY247)</f>
        <v>0</v>
      </c>
      <c r="BB247" s="209">
        <f>SUMIFS(Tab_Dados!$AU$263:$AU$508,Tab_Dados!$C$263:$C$508,AY247)</f>
        <v>0</v>
      </c>
      <c r="BD247" s="207">
        <v>238</v>
      </c>
      <c r="BE247" s="208" t="s">
        <v>503</v>
      </c>
      <c r="BF247" s="216">
        <f>SUMIFS(Tab_Dados!$P$263:$P$508,Tab_Dados!$C$263:$C$508,BE247)</f>
        <v>0</v>
      </c>
      <c r="BG247" s="216">
        <f>SUMIFS(Tab_Dados!$AF$263:$AF$508,Tab_Dados!$C$263:$C$508,BE247)</f>
        <v>0</v>
      </c>
      <c r="BH247" s="209">
        <f>SUMIFS(Tab_Dados!$AV$263:$AV$508,Tab_Dados!$C$263:$C$508,BE247)</f>
        <v>0</v>
      </c>
      <c r="BJ247" s="207">
        <v>238</v>
      </c>
      <c r="BK247" s="208" t="s">
        <v>502</v>
      </c>
      <c r="BL247" s="216">
        <f>SUMIFS(Tab_Dados!$R$263:$R$508,Tab_Dados!$C$263:$C$508,BK247)</f>
        <v>0</v>
      </c>
      <c r="BM247" s="216">
        <f>SUMIFS(Tab_Dados!$AH$263:$AH$508,Tab_Dados!$C$263:$C$508,BK247)</f>
        <v>0</v>
      </c>
      <c r="BN247" s="209">
        <f>SUMIFS(Tab_Dados!$AX$263:$AX$508,Tab_Dados!$C$263:$C$508,BK247)</f>
        <v>0</v>
      </c>
      <c r="BP247" s="207">
        <v>238</v>
      </c>
      <c r="BQ247" s="208" t="s">
        <v>502</v>
      </c>
      <c r="BR247" s="216">
        <f>SUMIFS(Tab_Dados!$S$263:$S$508,Tab_Dados!$C$263:$C$508,BQ247)</f>
        <v>0</v>
      </c>
      <c r="BS247" s="216">
        <f>SUMIFS(Tab_Dados!$AI$263:$AI$508,Tab_Dados!$C$263:$C$508,BQ247)</f>
        <v>0</v>
      </c>
      <c r="BT247" s="209">
        <f>SUMIFS(Tab_Dados!$AY$263:$AY$508,Tab_Dados!$C$263:$C$508,BQ247)</f>
        <v>0</v>
      </c>
      <c r="BV247" s="207">
        <v>238</v>
      </c>
      <c r="BW247" s="208" t="s">
        <v>503</v>
      </c>
      <c r="BX247" s="216">
        <f>SUMIFS(Tab_Dados!$T$263:$T$508,Tab_Dados!$C$263:$C$508,BW247)</f>
        <v>0</v>
      </c>
      <c r="BY247" s="216">
        <f>SUMIFS(Tab_Dados!$AJ$263:$AJ$508,Tab_Dados!$C$263:$C$508,BW247)</f>
        <v>0</v>
      </c>
      <c r="BZ247" s="209">
        <f>SUMIFS(Tab_Dados!$AZ$263:$AZ$508,Tab_Dados!$C$263:$C$508,BW247)</f>
        <v>0</v>
      </c>
      <c r="CB247" s="207">
        <v>238</v>
      </c>
      <c r="CC247" s="208" t="s">
        <v>503</v>
      </c>
      <c r="CD247" s="208"/>
      <c r="CE247" s="208"/>
      <c r="CF247" s="209"/>
    </row>
    <row r="248" spans="1:84" x14ac:dyDescent="0.2">
      <c r="A248" s="214"/>
      <c r="B248" s="207">
        <v>239</v>
      </c>
      <c r="C248" s="208" t="s">
        <v>504</v>
      </c>
      <c r="D248" s="216">
        <f>SUMIFS(Tab_Dados!$E$263:$E$508,Tab_Dados!$C$263:$C$508,C248)</f>
        <v>0</v>
      </c>
      <c r="E248" s="216">
        <f>SUMIFS(Tab_Dados!$U$263:$U$508,Tab_Dados!$C$263:$C$508,C248)</f>
        <v>0</v>
      </c>
      <c r="F248" s="209">
        <f>SUMIFS(Tab_Dados!$AK$263:$AK$508,Tab_Dados!$C$263:$C$508,C248)</f>
        <v>0</v>
      </c>
      <c r="G248" s="203"/>
      <c r="H248" s="207">
        <v>239</v>
      </c>
      <c r="I248" s="208" t="s">
        <v>497</v>
      </c>
      <c r="J248" s="216">
        <f>SUMIFS(Tab_Dados!$F$263:$F$508,Tab_Dados!$C$263:$C$508,I248)</f>
        <v>0</v>
      </c>
      <c r="K248" s="216">
        <f>SUMIFS(Tab_Dados!$V$263:$V$508,Tab_Dados!$C$263:$C$508,I248)</f>
        <v>0</v>
      </c>
      <c r="L248" s="209">
        <f>SUMIFS(Tab_Dados!$AL$263:$AL$508,Tab_Dados!$C$263:$C$508,I248)</f>
        <v>0</v>
      </c>
      <c r="N248" s="207">
        <v>239</v>
      </c>
      <c r="O248" s="208" t="s">
        <v>503</v>
      </c>
      <c r="P248" s="216">
        <f>SUMIFS(Tab_Dados!$H$263:$H$508,Tab_Dados!$C$263:$C$508,O248)</f>
        <v>0</v>
      </c>
      <c r="Q248" s="216">
        <f>SUMIFS(Tab_Dados!$X$263:$X$508,Tab_Dados!$C$263:$C$508,O248)</f>
        <v>0</v>
      </c>
      <c r="R248" s="209">
        <f>SUMIFS(Tab_Dados!$AN$263:$AN$508,Tab_Dados!$C$263:$C$508,O248)</f>
        <v>0</v>
      </c>
      <c r="T248" s="207">
        <v>239</v>
      </c>
      <c r="U248" s="208" t="s">
        <v>501</v>
      </c>
      <c r="V248" s="216">
        <f>SUMIFS(Tab_Dados!$I$263:$I$508,Tab_Dados!$C$263:$C$508,U248)</f>
        <v>0</v>
      </c>
      <c r="W248" s="216">
        <f>SUMIFS(Tab_Dados!$Y$263:$Y$508,Tab_Dados!$C$263:$C$508,U248)</f>
        <v>0</v>
      </c>
      <c r="X248" s="209">
        <f>SUMIFS(Tab_Dados!$AO$263:$AO$508,Tab_Dados!$C$263:$C$508,U248)</f>
        <v>0</v>
      </c>
      <c r="Z248" s="207">
        <v>239</v>
      </c>
      <c r="AA248" s="208" t="s">
        <v>504</v>
      </c>
      <c r="AB248" s="216">
        <f>SUMIFS(Tab_Dados!$K$263:$K$508,Tab_Dados!$C$263:$C$508,AA248)</f>
        <v>0</v>
      </c>
      <c r="AC248" s="216">
        <f>SUMIFS(Tab_Dados!$AA$263:$AA$508,Tab_Dados!$C$263:$C$508,AA248)</f>
        <v>0</v>
      </c>
      <c r="AD248" s="209">
        <f>SUMIFS(Tab_Dados!$AQ$263:$AQ$508,Tab_Dados!$C$263:$C$508,AA248)</f>
        <v>0</v>
      </c>
      <c r="AF248" s="207">
        <v>239</v>
      </c>
      <c r="AG248" s="208" t="s">
        <v>502</v>
      </c>
      <c r="AH248" s="216">
        <f>SUMIFS(Tab_Dados!$L$263:$L$508,Tab_Dados!$C$263:$C$508,AG248)</f>
        <v>0</v>
      </c>
      <c r="AI248" s="216">
        <f>SUMIFS(Tab_Dados!$AB$263:$AB$508,Tab_Dados!$C$263:$C$508,AG248)</f>
        <v>0</v>
      </c>
      <c r="AJ248" s="209">
        <f>SUMIFS(Tab_Dados!$AR$263:$AR$508,Tab_Dados!$C$263:$C$508,AG248)</f>
        <v>0</v>
      </c>
      <c r="AL248" s="207">
        <v>239</v>
      </c>
      <c r="AM248" s="208" t="s">
        <v>504</v>
      </c>
      <c r="AN248" s="216">
        <f>SUMIFS(Tab_Dados!$M$263:$M$508,Tab_Dados!$C$263:$C$508,AM248)</f>
        <v>0</v>
      </c>
      <c r="AO248" s="216">
        <f>SUMIFS(Tab_Dados!$AC$263:$AC$508,Tab_Dados!$C$263:$C$508,AM248)</f>
        <v>0</v>
      </c>
      <c r="AP248" s="209">
        <f>SUMIFS(Tab_Dados!$AS$263:$AS$508,Tab_Dados!$C$263:$C$508,AM248)</f>
        <v>0</v>
      </c>
      <c r="AR248" s="207">
        <v>239</v>
      </c>
      <c r="AS248" s="208" t="s">
        <v>504</v>
      </c>
      <c r="AT248" s="216">
        <f>SUMIFS(Tab_Dados!$N$263:$N$508,Tab_Dados!$C$263:$C$508,AS248)</f>
        <v>0</v>
      </c>
      <c r="AU248" s="216">
        <f>SUMIFS(Tab_Dados!$AD$263:$AD$508,Tab_Dados!$C$263:$C$508,AS248)</f>
        <v>0</v>
      </c>
      <c r="AV248" s="209">
        <f>SUMIFS(Tab_Dados!$AT$263:$AT$508,Tab_Dados!$C$263:$C$508,AS248)</f>
        <v>0</v>
      </c>
      <c r="AX248" s="207">
        <v>239</v>
      </c>
      <c r="AY248" s="208" t="s">
        <v>504</v>
      </c>
      <c r="AZ248" s="216">
        <f>SUMIFS(Tab_Dados!$O$263:$O$508,Tab_Dados!$C$263:$C$508,AY248)</f>
        <v>0</v>
      </c>
      <c r="BA248" s="216">
        <f>SUMIFS(Tab_Dados!$AE$263:$AE$508,Tab_Dados!$C$263:$C$508,AY248)</f>
        <v>0</v>
      </c>
      <c r="BB248" s="209">
        <f>SUMIFS(Tab_Dados!$AU$263:$AU$508,Tab_Dados!$C$263:$C$508,AY248)</f>
        <v>0</v>
      </c>
      <c r="BD248" s="207">
        <v>239</v>
      </c>
      <c r="BE248" s="208" t="s">
        <v>504</v>
      </c>
      <c r="BF248" s="216">
        <f>SUMIFS(Tab_Dados!$P$263:$P$508,Tab_Dados!$C$263:$C$508,BE248)</f>
        <v>0</v>
      </c>
      <c r="BG248" s="216">
        <f>SUMIFS(Tab_Dados!$AF$263:$AF$508,Tab_Dados!$C$263:$C$508,BE248)</f>
        <v>0</v>
      </c>
      <c r="BH248" s="209">
        <f>SUMIFS(Tab_Dados!$AV$263:$AV$508,Tab_Dados!$C$263:$C$508,BE248)</f>
        <v>0</v>
      </c>
      <c r="BJ248" s="207">
        <v>239</v>
      </c>
      <c r="BK248" s="208" t="s">
        <v>503</v>
      </c>
      <c r="BL248" s="216">
        <f>SUMIFS(Tab_Dados!$R$263:$R$508,Tab_Dados!$C$263:$C$508,BK248)</f>
        <v>0</v>
      </c>
      <c r="BM248" s="216">
        <f>SUMIFS(Tab_Dados!$AH$263:$AH$508,Tab_Dados!$C$263:$C$508,BK248)</f>
        <v>0</v>
      </c>
      <c r="BN248" s="209">
        <f>SUMIFS(Tab_Dados!$AX$263:$AX$508,Tab_Dados!$C$263:$C$508,BK248)</f>
        <v>0</v>
      </c>
      <c r="BP248" s="207">
        <v>239</v>
      </c>
      <c r="BQ248" s="208" t="s">
        <v>503</v>
      </c>
      <c r="BR248" s="216">
        <f>SUMIFS(Tab_Dados!$S$263:$S$508,Tab_Dados!$C$263:$C$508,BQ248)</f>
        <v>0</v>
      </c>
      <c r="BS248" s="216">
        <f>SUMIFS(Tab_Dados!$AI$263:$AI$508,Tab_Dados!$C$263:$C$508,BQ248)</f>
        <v>0</v>
      </c>
      <c r="BT248" s="209">
        <f>SUMIFS(Tab_Dados!$AY$263:$AY$508,Tab_Dados!$C$263:$C$508,BQ248)</f>
        <v>0</v>
      </c>
      <c r="BV248" s="207">
        <v>239</v>
      </c>
      <c r="BW248" s="208" t="s">
        <v>504</v>
      </c>
      <c r="BX248" s="216">
        <f>SUMIFS(Tab_Dados!$T$263:$T$508,Tab_Dados!$C$263:$C$508,BW248)</f>
        <v>0</v>
      </c>
      <c r="BY248" s="216">
        <f>SUMIFS(Tab_Dados!$AJ$263:$AJ$508,Tab_Dados!$C$263:$C$508,BW248)</f>
        <v>0</v>
      </c>
      <c r="BZ248" s="209">
        <f>SUMIFS(Tab_Dados!$AZ$263:$AZ$508,Tab_Dados!$C$263:$C$508,BW248)</f>
        <v>0</v>
      </c>
      <c r="CB248" s="207">
        <v>239</v>
      </c>
      <c r="CC248" s="208" t="s">
        <v>504</v>
      </c>
      <c r="CD248" s="208"/>
      <c r="CE248" s="208"/>
      <c r="CF248" s="209"/>
    </row>
    <row r="249" spans="1:84" x14ac:dyDescent="0.2">
      <c r="A249" s="214"/>
      <c r="B249" s="207">
        <v>240</v>
      </c>
      <c r="C249" s="208" t="s">
        <v>505</v>
      </c>
      <c r="D249" s="216">
        <f>SUMIFS(Tab_Dados!$E$263:$E$508,Tab_Dados!$C$263:$C$508,C249)</f>
        <v>0</v>
      </c>
      <c r="E249" s="216">
        <f>SUMIFS(Tab_Dados!$U$263:$U$508,Tab_Dados!$C$263:$C$508,C249)</f>
        <v>0</v>
      </c>
      <c r="F249" s="209">
        <f>SUMIFS(Tab_Dados!$AK$263:$AK$508,Tab_Dados!$C$263:$C$508,C249)</f>
        <v>0</v>
      </c>
      <c r="G249" s="203"/>
      <c r="H249" s="207">
        <v>240</v>
      </c>
      <c r="I249" s="208" t="s">
        <v>499</v>
      </c>
      <c r="J249" s="216">
        <f>SUMIFS(Tab_Dados!$F$263:$F$508,Tab_Dados!$C$263:$C$508,I249)</f>
        <v>0</v>
      </c>
      <c r="K249" s="216">
        <f>SUMIFS(Tab_Dados!$V$263:$V$508,Tab_Dados!$C$263:$C$508,I249)</f>
        <v>0</v>
      </c>
      <c r="L249" s="209">
        <f>SUMIFS(Tab_Dados!$AL$263:$AL$508,Tab_Dados!$C$263:$C$508,I249)</f>
        <v>0</v>
      </c>
      <c r="N249" s="207">
        <v>240</v>
      </c>
      <c r="O249" s="208" t="s">
        <v>504</v>
      </c>
      <c r="P249" s="216">
        <f>SUMIFS(Tab_Dados!$H$263:$H$508,Tab_Dados!$C$263:$C$508,O249)</f>
        <v>0</v>
      </c>
      <c r="Q249" s="216">
        <f>SUMIFS(Tab_Dados!$X$263:$X$508,Tab_Dados!$C$263:$C$508,O249)</f>
        <v>0</v>
      </c>
      <c r="R249" s="209">
        <f>SUMIFS(Tab_Dados!$AN$263:$AN$508,Tab_Dados!$C$263:$C$508,O249)</f>
        <v>0</v>
      </c>
      <c r="T249" s="207">
        <v>240</v>
      </c>
      <c r="U249" s="208" t="s">
        <v>504</v>
      </c>
      <c r="V249" s="216">
        <f>SUMIFS(Tab_Dados!$I$263:$I$508,Tab_Dados!$C$263:$C$508,U249)</f>
        <v>0</v>
      </c>
      <c r="W249" s="216">
        <f>SUMIFS(Tab_Dados!$Y$263:$Y$508,Tab_Dados!$C$263:$C$508,U249)</f>
        <v>0</v>
      </c>
      <c r="X249" s="209">
        <f>SUMIFS(Tab_Dados!$AO$263:$AO$508,Tab_Dados!$C$263:$C$508,U249)</f>
        <v>0</v>
      </c>
      <c r="Z249" s="207">
        <v>240</v>
      </c>
      <c r="AA249" s="208" t="s">
        <v>505</v>
      </c>
      <c r="AB249" s="216">
        <f>SUMIFS(Tab_Dados!$K$263:$K$508,Tab_Dados!$C$263:$C$508,AA249)</f>
        <v>0</v>
      </c>
      <c r="AC249" s="216">
        <f>SUMIFS(Tab_Dados!$AA$263:$AA$508,Tab_Dados!$C$263:$C$508,AA249)</f>
        <v>0</v>
      </c>
      <c r="AD249" s="209">
        <f>SUMIFS(Tab_Dados!$AQ$263:$AQ$508,Tab_Dados!$C$263:$C$508,AA249)</f>
        <v>0</v>
      </c>
      <c r="AF249" s="207">
        <v>240</v>
      </c>
      <c r="AG249" s="208" t="s">
        <v>503</v>
      </c>
      <c r="AH249" s="216">
        <f>SUMIFS(Tab_Dados!$L$263:$L$508,Tab_Dados!$C$263:$C$508,AG249)</f>
        <v>0</v>
      </c>
      <c r="AI249" s="216">
        <f>SUMIFS(Tab_Dados!$AB$263:$AB$508,Tab_Dados!$C$263:$C$508,AG249)</f>
        <v>0</v>
      </c>
      <c r="AJ249" s="209">
        <f>SUMIFS(Tab_Dados!$AR$263:$AR$508,Tab_Dados!$C$263:$C$508,AG249)</f>
        <v>0</v>
      </c>
      <c r="AL249" s="207">
        <v>240</v>
      </c>
      <c r="AM249" s="208" t="s">
        <v>505</v>
      </c>
      <c r="AN249" s="216">
        <f>SUMIFS(Tab_Dados!$M$263:$M$508,Tab_Dados!$C$263:$C$508,AM249)</f>
        <v>0</v>
      </c>
      <c r="AO249" s="216">
        <f>SUMIFS(Tab_Dados!$AC$263:$AC$508,Tab_Dados!$C$263:$C$508,AM249)</f>
        <v>0</v>
      </c>
      <c r="AP249" s="209">
        <f>SUMIFS(Tab_Dados!$AS$263:$AS$508,Tab_Dados!$C$263:$C$508,AM249)</f>
        <v>0</v>
      </c>
      <c r="AR249" s="207">
        <v>240</v>
      </c>
      <c r="AS249" s="208" t="s">
        <v>505</v>
      </c>
      <c r="AT249" s="216">
        <f>SUMIFS(Tab_Dados!$N$263:$N$508,Tab_Dados!$C$263:$C$508,AS249)</f>
        <v>0</v>
      </c>
      <c r="AU249" s="216">
        <f>SUMIFS(Tab_Dados!$AD$263:$AD$508,Tab_Dados!$C$263:$C$508,AS249)</f>
        <v>0</v>
      </c>
      <c r="AV249" s="209">
        <f>SUMIFS(Tab_Dados!$AT$263:$AT$508,Tab_Dados!$C$263:$C$508,AS249)</f>
        <v>0</v>
      </c>
      <c r="AX249" s="207">
        <v>240</v>
      </c>
      <c r="AY249" s="208" t="s">
        <v>505</v>
      </c>
      <c r="AZ249" s="216">
        <f>SUMIFS(Tab_Dados!$O$263:$O$508,Tab_Dados!$C$263:$C$508,AY249)</f>
        <v>0</v>
      </c>
      <c r="BA249" s="216">
        <f>SUMIFS(Tab_Dados!$AE$263:$AE$508,Tab_Dados!$C$263:$C$508,AY249)</f>
        <v>0</v>
      </c>
      <c r="BB249" s="209">
        <f>SUMIFS(Tab_Dados!$AU$263:$AU$508,Tab_Dados!$C$263:$C$508,AY249)</f>
        <v>0</v>
      </c>
      <c r="BD249" s="207">
        <v>240</v>
      </c>
      <c r="BE249" s="208" t="s">
        <v>505</v>
      </c>
      <c r="BF249" s="216">
        <f>SUMIFS(Tab_Dados!$P$263:$P$508,Tab_Dados!$C$263:$C$508,BE249)</f>
        <v>0</v>
      </c>
      <c r="BG249" s="216">
        <f>SUMIFS(Tab_Dados!$AF$263:$AF$508,Tab_Dados!$C$263:$C$508,BE249)</f>
        <v>0</v>
      </c>
      <c r="BH249" s="209">
        <f>SUMIFS(Tab_Dados!$AV$263:$AV$508,Tab_Dados!$C$263:$C$508,BE249)</f>
        <v>0</v>
      </c>
      <c r="BJ249" s="207">
        <v>240</v>
      </c>
      <c r="BK249" s="208" t="s">
        <v>505</v>
      </c>
      <c r="BL249" s="216">
        <f>SUMIFS(Tab_Dados!$R$263:$R$508,Tab_Dados!$C$263:$C$508,BK249)</f>
        <v>0</v>
      </c>
      <c r="BM249" s="216">
        <f>SUMIFS(Tab_Dados!$AH$263:$AH$508,Tab_Dados!$C$263:$C$508,BK249)</f>
        <v>0</v>
      </c>
      <c r="BN249" s="209">
        <f>SUMIFS(Tab_Dados!$AX$263:$AX$508,Tab_Dados!$C$263:$C$508,BK249)</f>
        <v>0</v>
      </c>
      <c r="BP249" s="207">
        <v>240</v>
      </c>
      <c r="BQ249" s="208" t="s">
        <v>504</v>
      </c>
      <c r="BR249" s="216">
        <f>SUMIFS(Tab_Dados!$S$263:$S$508,Tab_Dados!$C$263:$C$508,BQ249)</f>
        <v>0</v>
      </c>
      <c r="BS249" s="216">
        <f>SUMIFS(Tab_Dados!$AI$263:$AI$508,Tab_Dados!$C$263:$C$508,BQ249)</f>
        <v>0</v>
      </c>
      <c r="BT249" s="209">
        <f>SUMIFS(Tab_Dados!$AY$263:$AY$508,Tab_Dados!$C$263:$C$508,BQ249)</f>
        <v>0</v>
      </c>
      <c r="BV249" s="207">
        <v>240</v>
      </c>
      <c r="BW249" s="208" t="s">
        <v>505</v>
      </c>
      <c r="BX249" s="216">
        <f>SUMIFS(Tab_Dados!$T$263:$T$508,Tab_Dados!$C$263:$C$508,BW249)</f>
        <v>0</v>
      </c>
      <c r="BY249" s="216">
        <f>SUMIFS(Tab_Dados!$AJ$263:$AJ$508,Tab_Dados!$C$263:$C$508,BW249)</f>
        <v>0</v>
      </c>
      <c r="BZ249" s="209">
        <f>SUMIFS(Tab_Dados!$AZ$263:$AZ$508,Tab_Dados!$C$263:$C$508,BW249)</f>
        <v>0</v>
      </c>
      <c r="CB249" s="207">
        <v>240</v>
      </c>
      <c r="CC249" s="208" t="s">
        <v>505</v>
      </c>
      <c r="CD249" s="208"/>
      <c r="CE249" s="208"/>
      <c r="CF249" s="209"/>
    </row>
    <row r="250" spans="1:84" x14ac:dyDescent="0.2">
      <c r="A250" s="214"/>
      <c r="B250" s="207">
        <v>241</v>
      </c>
      <c r="C250" s="208" t="s">
        <v>506</v>
      </c>
      <c r="D250" s="216">
        <f>SUMIFS(Tab_Dados!$E$263:$E$508,Tab_Dados!$C$263:$C$508,C250)</f>
        <v>0</v>
      </c>
      <c r="E250" s="216">
        <f>SUMIFS(Tab_Dados!$U$263:$U$508,Tab_Dados!$C$263:$C$508,C250)</f>
        <v>0</v>
      </c>
      <c r="F250" s="209">
        <f>SUMIFS(Tab_Dados!$AK$263:$AK$508,Tab_Dados!$C$263:$C$508,C250)</f>
        <v>0</v>
      </c>
      <c r="G250" s="203"/>
      <c r="H250" s="207">
        <v>241</v>
      </c>
      <c r="I250" s="208" t="s">
        <v>501</v>
      </c>
      <c r="J250" s="216">
        <f>SUMIFS(Tab_Dados!$F$263:$F$508,Tab_Dados!$C$263:$C$508,I250)</f>
        <v>0</v>
      </c>
      <c r="K250" s="216">
        <f>SUMIFS(Tab_Dados!$V$263:$V$508,Tab_Dados!$C$263:$C$508,I250)</f>
        <v>0</v>
      </c>
      <c r="L250" s="209">
        <f>SUMIFS(Tab_Dados!$AL$263:$AL$508,Tab_Dados!$C$263:$C$508,I250)</f>
        <v>0</v>
      </c>
      <c r="N250" s="207">
        <v>241</v>
      </c>
      <c r="O250" s="208" t="s">
        <v>505</v>
      </c>
      <c r="P250" s="216">
        <f>SUMIFS(Tab_Dados!$H$263:$H$508,Tab_Dados!$C$263:$C$508,O250)</f>
        <v>0</v>
      </c>
      <c r="Q250" s="216">
        <f>SUMIFS(Tab_Dados!$X$263:$X$508,Tab_Dados!$C$263:$C$508,O250)</f>
        <v>0</v>
      </c>
      <c r="R250" s="209">
        <f>SUMIFS(Tab_Dados!$AN$263:$AN$508,Tab_Dados!$C$263:$C$508,O250)</f>
        <v>0</v>
      </c>
      <c r="T250" s="207">
        <v>241</v>
      </c>
      <c r="U250" s="208" t="s">
        <v>505</v>
      </c>
      <c r="V250" s="216">
        <f>SUMIFS(Tab_Dados!$I$263:$I$508,Tab_Dados!$C$263:$C$508,U250)</f>
        <v>0</v>
      </c>
      <c r="W250" s="216">
        <f>SUMIFS(Tab_Dados!$Y$263:$Y$508,Tab_Dados!$C$263:$C$508,U250)</f>
        <v>0</v>
      </c>
      <c r="X250" s="209">
        <f>SUMIFS(Tab_Dados!$AO$263:$AO$508,Tab_Dados!$C$263:$C$508,U250)</f>
        <v>0</v>
      </c>
      <c r="Z250" s="207">
        <v>241</v>
      </c>
      <c r="AA250" s="208" t="s">
        <v>506</v>
      </c>
      <c r="AB250" s="216">
        <f>SUMIFS(Tab_Dados!$K$263:$K$508,Tab_Dados!$C$263:$C$508,AA250)</f>
        <v>0</v>
      </c>
      <c r="AC250" s="216">
        <f>SUMIFS(Tab_Dados!$AA$263:$AA$508,Tab_Dados!$C$263:$C$508,AA250)</f>
        <v>0</v>
      </c>
      <c r="AD250" s="209">
        <f>SUMIFS(Tab_Dados!$AQ$263:$AQ$508,Tab_Dados!$C$263:$C$508,AA250)</f>
        <v>0</v>
      </c>
      <c r="AF250" s="207">
        <v>241</v>
      </c>
      <c r="AG250" s="208" t="s">
        <v>504</v>
      </c>
      <c r="AH250" s="216">
        <f>SUMIFS(Tab_Dados!$L$263:$L$508,Tab_Dados!$C$263:$C$508,AG250)</f>
        <v>0</v>
      </c>
      <c r="AI250" s="216">
        <f>SUMIFS(Tab_Dados!$AB$263:$AB$508,Tab_Dados!$C$263:$C$508,AG250)</f>
        <v>0</v>
      </c>
      <c r="AJ250" s="209">
        <f>SUMIFS(Tab_Dados!$AR$263:$AR$508,Tab_Dados!$C$263:$C$508,AG250)</f>
        <v>0</v>
      </c>
      <c r="AL250" s="207">
        <v>241</v>
      </c>
      <c r="AM250" s="208" t="s">
        <v>506</v>
      </c>
      <c r="AN250" s="216">
        <f>SUMIFS(Tab_Dados!$M$263:$M$508,Tab_Dados!$C$263:$C$508,AM250)</f>
        <v>0</v>
      </c>
      <c r="AO250" s="216">
        <f>SUMIFS(Tab_Dados!$AC$263:$AC$508,Tab_Dados!$C$263:$C$508,AM250)</f>
        <v>0</v>
      </c>
      <c r="AP250" s="209">
        <f>SUMIFS(Tab_Dados!$AS$263:$AS$508,Tab_Dados!$C$263:$C$508,AM250)</f>
        <v>0</v>
      </c>
      <c r="AR250" s="207">
        <v>241</v>
      </c>
      <c r="AS250" s="208" t="s">
        <v>506</v>
      </c>
      <c r="AT250" s="216">
        <f>SUMIFS(Tab_Dados!$N$263:$N$508,Tab_Dados!$C$263:$C$508,AS250)</f>
        <v>0</v>
      </c>
      <c r="AU250" s="216">
        <f>SUMIFS(Tab_Dados!$AD$263:$AD$508,Tab_Dados!$C$263:$C$508,AS250)</f>
        <v>0</v>
      </c>
      <c r="AV250" s="209">
        <f>SUMIFS(Tab_Dados!$AT$263:$AT$508,Tab_Dados!$C$263:$C$508,AS250)</f>
        <v>0</v>
      </c>
      <c r="AX250" s="207">
        <v>241</v>
      </c>
      <c r="AY250" s="208" t="s">
        <v>506</v>
      </c>
      <c r="AZ250" s="216">
        <f>SUMIFS(Tab_Dados!$O$263:$O$508,Tab_Dados!$C$263:$C$508,AY250)</f>
        <v>0</v>
      </c>
      <c r="BA250" s="216">
        <f>SUMIFS(Tab_Dados!$AE$263:$AE$508,Tab_Dados!$C$263:$C$508,AY250)</f>
        <v>0</v>
      </c>
      <c r="BB250" s="209">
        <f>SUMIFS(Tab_Dados!$AU$263:$AU$508,Tab_Dados!$C$263:$C$508,AY250)</f>
        <v>0</v>
      </c>
      <c r="BD250" s="207">
        <v>241</v>
      </c>
      <c r="BE250" s="208" t="s">
        <v>506</v>
      </c>
      <c r="BF250" s="216">
        <f>SUMIFS(Tab_Dados!$P$263:$P$508,Tab_Dados!$C$263:$C$508,BE250)</f>
        <v>0</v>
      </c>
      <c r="BG250" s="216">
        <f>SUMIFS(Tab_Dados!$AF$263:$AF$508,Tab_Dados!$C$263:$C$508,BE250)</f>
        <v>0</v>
      </c>
      <c r="BH250" s="209">
        <f>SUMIFS(Tab_Dados!$AV$263:$AV$508,Tab_Dados!$C$263:$C$508,BE250)</f>
        <v>0</v>
      </c>
      <c r="BJ250" s="207">
        <v>241</v>
      </c>
      <c r="BK250" s="208" t="s">
        <v>506</v>
      </c>
      <c r="BL250" s="216">
        <f>SUMIFS(Tab_Dados!$R$263:$R$508,Tab_Dados!$C$263:$C$508,BK250)</f>
        <v>0</v>
      </c>
      <c r="BM250" s="216">
        <f>SUMIFS(Tab_Dados!$AH$263:$AH$508,Tab_Dados!$C$263:$C$508,BK250)</f>
        <v>0</v>
      </c>
      <c r="BN250" s="209">
        <f>SUMIFS(Tab_Dados!$AX$263:$AX$508,Tab_Dados!$C$263:$C$508,BK250)</f>
        <v>0</v>
      </c>
      <c r="BP250" s="207">
        <v>241</v>
      </c>
      <c r="BQ250" s="208" t="s">
        <v>505</v>
      </c>
      <c r="BR250" s="216">
        <f>SUMIFS(Tab_Dados!$S$263:$S$508,Tab_Dados!$C$263:$C$508,BQ250)</f>
        <v>0</v>
      </c>
      <c r="BS250" s="216">
        <f>SUMIFS(Tab_Dados!$AI$263:$AI$508,Tab_Dados!$C$263:$C$508,BQ250)</f>
        <v>0</v>
      </c>
      <c r="BT250" s="209">
        <f>SUMIFS(Tab_Dados!$AY$263:$AY$508,Tab_Dados!$C$263:$C$508,BQ250)</f>
        <v>0</v>
      </c>
      <c r="BV250" s="207">
        <v>241</v>
      </c>
      <c r="BW250" s="208" t="s">
        <v>506</v>
      </c>
      <c r="BX250" s="216">
        <f>SUMIFS(Tab_Dados!$T$263:$T$508,Tab_Dados!$C$263:$C$508,BW250)</f>
        <v>0</v>
      </c>
      <c r="BY250" s="216">
        <f>SUMIFS(Tab_Dados!$AJ$263:$AJ$508,Tab_Dados!$C$263:$C$508,BW250)</f>
        <v>0</v>
      </c>
      <c r="BZ250" s="209">
        <f>SUMIFS(Tab_Dados!$AZ$263:$AZ$508,Tab_Dados!$C$263:$C$508,BW250)</f>
        <v>0</v>
      </c>
      <c r="CB250" s="207">
        <v>241</v>
      </c>
      <c r="CC250" s="208" t="s">
        <v>506</v>
      </c>
      <c r="CD250" s="208"/>
      <c r="CE250" s="208"/>
      <c r="CF250" s="209"/>
    </row>
    <row r="251" spans="1:84" x14ac:dyDescent="0.2">
      <c r="A251" s="214"/>
      <c r="B251" s="207">
        <v>242</v>
      </c>
      <c r="C251" s="208" t="s">
        <v>507</v>
      </c>
      <c r="D251" s="216">
        <f>SUMIFS(Tab_Dados!$E$263:$E$508,Tab_Dados!$C$263:$C$508,C251)</f>
        <v>0</v>
      </c>
      <c r="E251" s="216">
        <f>SUMIFS(Tab_Dados!$U$263:$U$508,Tab_Dados!$C$263:$C$508,C251)</f>
        <v>0</v>
      </c>
      <c r="F251" s="209">
        <f>SUMIFS(Tab_Dados!$AK$263:$AK$508,Tab_Dados!$C$263:$C$508,C251)</f>
        <v>0</v>
      </c>
      <c r="G251" s="203"/>
      <c r="H251" s="207">
        <v>242</v>
      </c>
      <c r="I251" s="208" t="s">
        <v>505</v>
      </c>
      <c r="J251" s="216">
        <f>SUMIFS(Tab_Dados!$F$263:$F$508,Tab_Dados!$C$263:$C$508,I251)</f>
        <v>0</v>
      </c>
      <c r="K251" s="216">
        <f>SUMIFS(Tab_Dados!$V$263:$V$508,Tab_Dados!$C$263:$C$508,I251)</f>
        <v>0</v>
      </c>
      <c r="L251" s="209">
        <f>SUMIFS(Tab_Dados!$AL$263:$AL$508,Tab_Dados!$C$263:$C$508,I251)</f>
        <v>0</v>
      </c>
      <c r="N251" s="207">
        <v>242</v>
      </c>
      <c r="O251" s="208" t="s">
        <v>506</v>
      </c>
      <c r="P251" s="216">
        <f>SUMIFS(Tab_Dados!$H$263:$H$508,Tab_Dados!$C$263:$C$508,O251)</f>
        <v>0</v>
      </c>
      <c r="Q251" s="216">
        <f>SUMIFS(Tab_Dados!$X$263:$X$508,Tab_Dados!$C$263:$C$508,O251)</f>
        <v>0</v>
      </c>
      <c r="R251" s="209">
        <f>SUMIFS(Tab_Dados!$AN$263:$AN$508,Tab_Dados!$C$263:$C$508,O251)</f>
        <v>0</v>
      </c>
      <c r="T251" s="207">
        <v>242</v>
      </c>
      <c r="U251" s="208" t="s">
        <v>506</v>
      </c>
      <c r="V251" s="216">
        <f>SUMIFS(Tab_Dados!$I$263:$I$508,Tab_Dados!$C$263:$C$508,U251)</f>
        <v>0</v>
      </c>
      <c r="W251" s="216">
        <f>SUMIFS(Tab_Dados!$Y$263:$Y$508,Tab_Dados!$C$263:$C$508,U251)</f>
        <v>0</v>
      </c>
      <c r="X251" s="209">
        <f>SUMIFS(Tab_Dados!$AO$263:$AO$508,Tab_Dados!$C$263:$C$508,U251)</f>
        <v>0</v>
      </c>
      <c r="Z251" s="207">
        <v>242</v>
      </c>
      <c r="AA251" s="208" t="s">
        <v>507</v>
      </c>
      <c r="AB251" s="216">
        <f>SUMIFS(Tab_Dados!$K$263:$K$508,Tab_Dados!$C$263:$C$508,AA251)</f>
        <v>0</v>
      </c>
      <c r="AC251" s="216">
        <f>SUMIFS(Tab_Dados!$AA$263:$AA$508,Tab_Dados!$C$263:$C$508,AA251)</f>
        <v>0</v>
      </c>
      <c r="AD251" s="209">
        <f>SUMIFS(Tab_Dados!$AQ$263:$AQ$508,Tab_Dados!$C$263:$C$508,AA251)</f>
        <v>0</v>
      </c>
      <c r="AF251" s="207">
        <v>242</v>
      </c>
      <c r="AG251" s="208" t="s">
        <v>505</v>
      </c>
      <c r="AH251" s="216">
        <f>SUMIFS(Tab_Dados!$L$263:$L$508,Tab_Dados!$C$263:$C$508,AG251)</f>
        <v>0</v>
      </c>
      <c r="AI251" s="216">
        <f>SUMIFS(Tab_Dados!$AB$263:$AB$508,Tab_Dados!$C$263:$C$508,AG251)</f>
        <v>0</v>
      </c>
      <c r="AJ251" s="209">
        <f>SUMIFS(Tab_Dados!$AR$263:$AR$508,Tab_Dados!$C$263:$C$508,AG251)</f>
        <v>0</v>
      </c>
      <c r="AL251" s="207">
        <v>242</v>
      </c>
      <c r="AM251" s="208" t="s">
        <v>507</v>
      </c>
      <c r="AN251" s="216">
        <f>SUMIFS(Tab_Dados!$M$263:$M$508,Tab_Dados!$C$263:$C$508,AM251)</f>
        <v>0</v>
      </c>
      <c r="AO251" s="216">
        <f>SUMIFS(Tab_Dados!$AC$263:$AC$508,Tab_Dados!$C$263:$C$508,AM251)</f>
        <v>0</v>
      </c>
      <c r="AP251" s="209">
        <f>SUMIFS(Tab_Dados!$AS$263:$AS$508,Tab_Dados!$C$263:$C$508,AM251)</f>
        <v>0</v>
      </c>
      <c r="AR251" s="207">
        <v>242</v>
      </c>
      <c r="AS251" s="208" t="s">
        <v>507</v>
      </c>
      <c r="AT251" s="216">
        <f>SUMIFS(Tab_Dados!$N$263:$N$508,Tab_Dados!$C$263:$C$508,AS251)</f>
        <v>0</v>
      </c>
      <c r="AU251" s="216">
        <f>SUMIFS(Tab_Dados!$AD$263:$AD$508,Tab_Dados!$C$263:$C$508,AS251)</f>
        <v>0</v>
      </c>
      <c r="AV251" s="209">
        <f>SUMIFS(Tab_Dados!$AT$263:$AT$508,Tab_Dados!$C$263:$C$508,AS251)</f>
        <v>0</v>
      </c>
      <c r="AX251" s="207">
        <v>242</v>
      </c>
      <c r="AY251" s="208" t="s">
        <v>507</v>
      </c>
      <c r="AZ251" s="216">
        <f>SUMIFS(Tab_Dados!$O$263:$O$508,Tab_Dados!$C$263:$C$508,AY251)</f>
        <v>0</v>
      </c>
      <c r="BA251" s="216">
        <f>SUMIFS(Tab_Dados!$AE$263:$AE$508,Tab_Dados!$C$263:$C$508,AY251)</f>
        <v>0</v>
      </c>
      <c r="BB251" s="209">
        <f>SUMIFS(Tab_Dados!$AU$263:$AU$508,Tab_Dados!$C$263:$C$508,AY251)</f>
        <v>0</v>
      </c>
      <c r="BD251" s="207">
        <v>242</v>
      </c>
      <c r="BE251" s="208" t="s">
        <v>507</v>
      </c>
      <c r="BF251" s="216">
        <f>SUMIFS(Tab_Dados!$P$263:$P$508,Tab_Dados!$C$263:$C$508,BE251)</f>
        <v>0</v>
      </c>
      <c r="BG251" s="216">
        <f>SUMIFS(Tab_Dados!$AF$263:$AF$508,Tab_Dados!$C$263:$C$508,BE251)</f>
        <v>0</v>
      </c>
      <c r="BH251" s="209">
        <f>SUMIFS(Tab_Dados!$AV$263:$AV$508,Tab_Dados!$C$263:$C$508,BE251)</f>
        <v>0</v>
      </c>
      <c r="BJ251" s="207">
        <v>242</v>
      </c>
      <c r="BK251" s="208" t="s">
        <v>507</v>
      </c>
      <c r="BL251" s="216">
        <f>SUMIFS(Tab_Dados!$R$263:$R$508,Tab_Dados!$C$263:$C$508,BK251)</f>
        <v>0</v>
      </c>
      <c r="BM251" s="216">
        <f>SUMIFS(Tab_Dados!$AH$263:$AH$508,Tab_Dados!$C$263:$C$508,BK251)</f>
        <v>0</v>
      </c>
      <c r="BN251" s="209">
        <f>SUMIFS(Tab_Dados!$AX$263:$AX$508,Tab_Dados!$C$263:$C$508,BK251)</f>
        <v>0</v>
      </c>
      <c r="BP251" s="207">
        <v>242</v>
      </c>
      <c r="BQ251" s="208" t="s">
        <v>506</v>
      </c>
      <c r="BR251" s="216">
        <f>SUMIFS(Tab_Dados!$S$263:$S$508,Tab_Dados!$C$263:$C$508,BQ251)</f>
        <v>0</v>
      </c>
      <c r="BS251" s="216">
        <f>SUMIFS(Tab_Dados!$AI$263:$AI$508,Tab_Dados!$C$263:$C$508,BQ251)</f>
        <v>0</v>
      </c>
      <c r="BT251" s="209">
        <f>SUMIFS(Tab_Dados!$AY$263:$AY$508,Tab_Dados!$C$263:$C$508,BQ251)</f>
        <v>0</v>
      </c>
      <c r="BV251" s="207">
        <v>242</v>
      </c>
      <c r="BW251" s="208" t="s">
        <v>507</v>
      </c>
      <c r="BX251" s="216">
        <f>SUMIFS(Tab_Dados!$T$263:$T$508,Tab_Dados!$C$263:$C$508,BW251)</f>
        <v>0</v>
      </c>
      <c r="BY251" s="216">
        <f>SUMIFS(Tab_Dados!$AJ$263:$AJ$508,Tab_Dados!$C$263:$C$508,BW251)</f>
        <v>0</v>
      </c>
      <c r="BZ251" s="209">
        <f>SUMIFS(Tab_Dados!$AZ$263:$AZ$508,Tab_Dados!$C$263:$C$508,BW251)</f>
        <v>0</v>
      </c>
      <c r="CB251" s="207">
        <v>242</v>
      </c>
      <c r="CC251" s="208" t="s">
        <v>507</v>
      </c>
      <c r="CD251" s="208"/>
      <c r="CE251" s="208"/>
      <c r="CF251" s="209"/>
    </row>
    <row r="252" spans="1:84" x14ac:dyDescent="0.2">
      <c r="A252" s="214"/>
      <c r="B252" s="207">
        <v>243</v>
      </c>
      <c r="C252" s="208" t="s">
        <v>508</v>
      </c>
      <c r="D252" s="216">
        <f>SUMIFS(Tab_Dados!$E$263:$E$508,Tab_Dados!$C$263:$C$508,C252)</f>
        <v>0</v>
      </c>
      <c r="E252" s="216">
        <f>SUMIFS(Tab_Dados!$U$263:$U$508,Tab_Dados!$C$263:$C$508,C252)</f>
        <v>0</v>
      </c>
      <c r="F252" s="209">
        <f>SUMIFS(Tab_Dados!$AK$263:$AK$508,Tab_Dados!$C$263:$C$508,C252)</f>
        <v>0</v>
      </c>
      <c r="G252" s="203"/>
      <c r="H252" s="207">
        <v>243</v>
      </c>
      <c r="I252" s="208" t="s">
        <v>506</v>
      </c>
      <c r="J252" s="216">
        <f>SUMIFS(Tab_Dados!$F$263:$F$508,Tab_Dados!$C$263:$C$508,I252)</f>
        <v>0</v>
      </c>
      <c r="K252" s="216">
        <f>SUMIFS(Tab_Dados!$V$263:$V$508,Tab_Dados!$C$263:$C$508,I252)</f>
        <v>0</v>
      </c>
      <c r="L252" s="209">
        <f>SUMIFS(Tab_Dados!$AL$263:$AL$508,Tab_Dados!$C$263:$C$508,I252)</f>
        <v>0</v>
      </c>
      <c r="N252" s="207">
        <v>243</v>
      </c>
      <c r="O252" s="208" t="s">
        <v>507</v>
      </c>
      <c r="P252" s="216">
        <f>SUMIFS(Tab_Dados!$H$263:$H$508,Tab_Dados!$C$263:$C$508,O252)</f>
        <v>0</v>
      </c>
      <c r="Q252" s="216">
        <f>SUMIFS(Tab_Dados!$X$263:$X$508,Tab_Dados!$C$263:$C$508,O252)</f>
        <v>0</v>
      </c>
      <c r="R252" s="209">
        <f>SUMIFS(Tab_Dados!$AN$263:$AN$508,Tab_Dados!$C$263:$C$508,O252)</f>
        <v>0</v>
      </c>
      <c r="T252" s="207">
        <v>243</v>
      </c>
      <c r="U252" s="208" t="s">
        <v>507</v>
      </c>
      <c r="V252" s="216">
        <f>SUMIFS(Tab_Dados!$I$263:$I$508,Tab_Dados!$C$263:$C$508,U252)</f>
        <v>0</v>
      </c>
      <c r="W252" s="216">
        <f>SUMIFS(Tab_Dados!$Y$263:$Y$508,Tab_Dados!$C$263:$C$508,U252)</f>
        <v>0</v>
      </c>
      <c r="X252" s="209">
        <f>SUMIFS(Tab_Dados!$AO$263:$AO$508,Tab_Dados!$C$263:$C$508,U252)</f>
        <v>0</v>
      </c>
      <c r="Z252" s="207">
        <v>243</v>
      </c>
      <c r="AA252" s="208" t="s">
        <v>508</v>
      </c>
      <c r="AB252" s="216">
        <f>SUMIFS(Tab_Dados!$K$263:$K$508,Tab_Dados!$C$263:$C$508,AA252)</f>
        <v>0</v>
      </c>
      <c r="AC252" s="216">
        <f>SUMIFS(Tab_Dados!$AA$263:$AA$508,Tab_Dados!$C$263:$C$508,AA252)</f>
        <v>0</v>
      </c>
      <c r="AD252" s="209">
        <f>SUMIFS(Tab_Dados!$AQ$263:$AQ$508,Tab_Dados!$C$263:$C$508,AA252)</f>
        <v>0</v>
      </c>
      <c r="AF252" s="207">
        <v>243</v>
      </c>
      <c r="AG252" s="208" t="s">
        <v>506</v>
      </c>
      <c r="AH252" s="216">
        <f>SUMIFS(Tab_Dados!$L$263:$L$508,Tab_Dados!$C$263:$C$508,AG252)</f>
        <v>0</v>
      </c>
      <c r="AI252" s="216">
        <f>SUMIFS(Tab_Dados!$AB$263:$AB$508,Tab_Dados!$C$263:$C$508,AG252)</f>
        <v>0</v>
      </c>
      <c r="AJ252" s="209">
        <f>SUMIFS(Tab_Dados!$AR$263:$AR$508,Tab_Dados!$C$263:$C$508,AG252)</f>
        <v>0</v>
      </c>
      <c r="AL252" s="207">
        <v>243</v>
      </c>
      <c r="AM252" s="208" t="s">
        <v>508</v>
      </c>
      <c r="AN252" s="216">
        <f>SUMIFS(Tab_Dados!$M$263:$M$508,Tab_Dados!$C$263:$C$508,AM252)</f>
        <v>0</v>
      </c>
      <c r="AO252" s="216">
        <f>SUMIFS(Tab_Dados!$AC$263:$AC$508,Tab_Dados!$C$263:$C$508,AM252)</f>
        <v>0</v>
      </c>
      <c r="AP252" s="209">
        <f>SUMIFS(Tab_Dados!$AS$263:$AS$508,Tab_Dados!$C$263:$C$508,AM252)</f>
        <v>0</v>
      </c>
      <c r="AR252" s="207">
        <v>243</v>
      </c>
      <c r="AS252" s="208" t="s">
        <v>508</v>
      </c>
      <c r="AT252" s="216">
        <f>SUMIFS(Tab_Dados!$N$263:$N$508,Tab_Dados!$C$263:$C$508,AS252)</f>
        <v>0</v>
      </c>
      <c r="AU252" s="216">
        <f>SUMIFS(Tab_Dados!$AD$263:$AD$508,Tab_Dados!$C$263:$C$508,AS252)</f>
        <v>0</v>
      </c>
      <c r="AV252" s="209">
        <f>SUMIFS(Tab_Dados!$AT$263:$AT$508,Tab_Dados!$C$263:$C$508,AS252)</f>
        <v>0</v>
      </c>
      <c r="AX252" s="207">
        <v>243</v>
      </c>
      <c r="AY252" s="208" t="s">
        <v>508</v>
      </c>
      <c r="AZ252" s="216">
        <f>SUMIFS(Tab_Dados!$O$263:$O$508,Tab_Dados!$C$263:$C$508,AY252)</f>
        <v>0</v>
      </c>
      <c r="BA252" s="216">
        <f>SUMIFS(Tab_Dados!$AE$263:$AE$508,Tab_Dados!$C$263:$C$508,AY252)</f>
        <v>0</v>
      </c>
      <c r="BB252" s="209">
        <f>SUMIFS(Tab_Dados!$AU$263:$AU$508,Tab_Dados!$C$263:$C$508,AY252)</f>
        <v>0</v>
      </c>
      <c r="BD252" s="207">
        <v>243</v>
      </c>
      <c r="BE252" s="208" t="s">
        <v>508</v>
      </c>
      <c r="BF252" s="216">
        <f>SUMIFS(Tab_Dados!$P$263:$P$508,Tab_Dados!$C$263:$C$508,BE252)</f>
        <v>0</v>
      </c>
      <c r="BG252" s="216">
        <f>SUMIFS(Tab_Dados!$AF$263:$AF$508,Tab_Dados!$C$263:$C$508,BE252)</f>
        <v>0</v>
      </c>
      <c r="BH252" s="209">
        <f>SUMIFS(Tab_Dados!$AV$263:$AV$508,Tab_Dados!$C$263:$C$508,BE252)</f>
        <v>0</v>
      </c>
      <c r="BJ252" s="207">
        <v>243</v>
      </c>
      <c r="BK252" s="208" t="s">
        <v>508</v>
      </c>
      <c r="BL252" s="216">
        <f>SUMIFS(Tab_Dados!$R$263:$R$508,Tab_Dados!$C$263:$C$508,BK252)</f>
        <v>0</v>
      </c>
      <c r="BM252" s="216">
        <f>SUMIFS(Tab_Dados!$AH$263:$AH$508,Tab_Dados!$C$263:$C$508,BK252)</f>
        <v>0</v>
      </c>
      <c r="BN252" s="209">
        <f>SUMIFS(Tab_Dados!$AX$263:$AX$508,Tab_Dados!$C$263:$C$508,BK252)</f>
        <v>0</v>
      </c>
      <c r="BP252" s="207">
        <v>243</v>
      </c>
      <c r="BQ252" s="208" t="s">
        <v>507</v>
      </c>
      <c r="BR252" s="216">
        <f>SUMIFS(Tab_Dados!$S$263:$S$508,Tab_Dados!$C$263:$C$508,BQ252)</f>
        <v>0</v>
      </c>
      <c r="BS252" s="216">
        <f>SUMIFS(Tab_Dados!$AI$263:$AI$508,Tab_Dados!$C$263:$C$508,BQ252)</f>
        <v>0</v>
      </c>
      <c r="BT252" s="209">
        <f>SUMIFS(Tab_Dados!$AY$263:$AY$508,Tab_Dados!$C$263:$C$508,BQ252)</f>
        <v>0</v>
      </c>
      <c r="BV252" s="207">
        <v>243</v>
      </c>
      <c r="BW252" s="208" t="s">
        <v>508</v>
      </c>
      <c r="BX252" s="216">
        <f>SUMIFS(Tab_Dados!$T$263:$T$508,Tab_Dados!$C$263:$C$508,BW252)</f>
        <v>0</v>
      </c>
      <c r="BY252" s="216">
        <f>SUMIFS(Tab_Dados!$AJ$263:$AJ$508,Tab_Dados!$C$263:$C$508,BW252)</f>
        <v>0</v>
      </c>
      <c r="BZ252" s="209">
        <f>SUMIFS(Tab_Dados!$AZ$263:$AZ$508,Tab_Dados!$C$263:$C$508,BW252)</f>
        <v>0</v>
      </c>
      <c r="CB252" s="207">
        <v>243</v>
      </c>
      <c r="CC252" s="208" t="s">
        <v>508</v>
      </c>
      <c r="CD252" s="208"/>
      <c r="CE252" s="208"/>
      <c r="CF252" s="209"/>
    </row>
    <row r="253" spans="1:84" x14ac:dyDescent="0.2">
      <c r="A253" s="214"/>
      <c r="B253" s="207">
        <v>244</v>
      </c>
      <c r="C253" s="208" t="s">
        <v>509</v>
      </c>
      <c r="D253" s="216">
        <f>SUMIFS(Tab_Dados!$E$263:$E$508,Tab_Dados!$C$263:$C$508,C253)</f>
        <v>0</v>
      </c>
      <c r="E253" s="216">
        <f>SUMIFS(Tab_Dados!$U$263:$U$508,Tab_Dados!$C$263:$C$508,C253)</f>
        <v>0</v>
      </c>
      <c r="F253" s="209">
        <f>SUMIFS(Tab_Dados!$AK$263:$AK$508,Tab_Dados!$C$263:$C$508,C253)</f>
        <v>0</v>
      </c>
      <c r="G253" s="203"/>
      <c r="H253" s="207">
        <v>244</v>
      </c>
      <c r="I253" s="208" t="s">
        <v>507</v>
      </c>
      <c r="J253" s="216">
        <f>SUMIFS(Tab_Dados!$F$263:$F$508,Tab_Dados!$C$263:$C$508,I253)</f>
        <v>0</v>
      </c>
      <c r="K253" s="216">
        <f>SUMIFS(Tab_Dados!$V$263:$V$508,Tab_Dados!$C$263:$C$508,I253)</f>
        <v>0</v>
      </c>
      <c r="L253" s="209">
        <f>SUMIFS(Tab_Dados!$AL$263:$AL$508,Tab_Dados!$C$263:$C$508,I253)</f>
        <v>0</v>
      </c>
      <c r="N253" s="207">
        <v>244</v>
      </c>
      <c r="O253" s="208" t="s">
        <v>508</v>
      </c>
      <c r="P253" s="216">
        <f>SUMIFS(Tab_Dados!$H$263:$H$508,Tab_Dados!$C$263:$C$508,O253)</f>
        <v>0</v>
      </c>
      <c r="Q253" s="216">
        <f>SUMIFS(Tab_Dados!$X$263:$X$508,Tab_Dados!$C$263:$C$508,O253)</f>
        <v>0</v>
      </c>
      <c r="R253" s="209">
        <f>SUMIFS(Tab_Dados!$AN$263:$AN$508,Tab_Dados!$C$263:$C$508,O253)</f>
        <v>0</v>
      </c>
      <c r="T253" s="207">
        <v>244</v>
      </c>
      <c r="U253" s="208" t="s">
        <v>508</v>
      </c>
      <c r="V253" s="216">
        <f>SUMIFS(Tab_Dados!$I$263:$I$508,Tab_Dados!$C$263:$C$508,U253)</f>
        <v>0</v>
      </c>
      <c r="W253" s="216">
        <f>SUMIFS(Tab_Dados!$Y$263:$Y$508,Tab_Dados!$C$263:$C$508,U253)</f>
        <v>0</v>
      </c>
      <c r="X253" s="209">
        <f>SUMIFS(Tab_Dados!$AO$263:$AO$508,Tab_Dados!$C$263:$C$508,U253)</f>
        <v>0</v>
      </c>
      <c r="Z253" s="207">
        <v>244</v>
      </c>
      <c r="AA253" s="208" t="s">
        <v>509</v>
      </c>
      <c r="AB253" s="216">
        <f>SUMIFS(Tab_Dados!$K$263:$K$508,Tab_Dados!$C$263:$C$508,AA253)</f>
        <v>0</v>
      </c>
      <c r="AC253" s="216">
        <f>SUMIFS(Tab_Dados!$AA$263:$AA$508,Tab_Dados!$C$263:$C$508,AA253)</f>
        <v>0</v>
      </c>
      <c r="AD253" s="209">
        <f>SUMIFS(Tab_Dados!$AQ$263:$AQ$508,Tab_Dados!$C$263:$C$508,AA253)</f>
        <v>0</v>
      </c>
      <c r="AF253" s="207">
        <v>244</v>
      </c>
      <c r="AG253" s="208" t="s">
        <v>509</v>
      </c>
      <c r="AH253" s="216">
        <f>SUMIFS(Tab_Dados!$L$263:$L$508,Tab_Dados!$C$263:$C$508,AG253)</f>
        <v>0</v>
      </c>
      <c r="AI253" s="216">
        <f>SUMIFS(Tab_Dados!$AB$263:$AB$508,Tab_Dados!$C$263:$C$508,AG253)</f>
        <v>0</v>
      </c>
      <c r="AJ253" s="209">
        <f>SUMIFS(Tab_Dados!$AR$263:$AR$508,Tab_Dados!$C$263:$C$508,AG253)</f>
        <v>0</v>
      </c>
      <c r="AL253" s="207">
        <v>244</v>
      </c>
      <c r="AM253" s="208" t="s">
        <v>509</v>
      </c>
      <c r="AN253" s="216">
        <f>SUMIFS(Tab_Dados!$M$263:$M$508,Tab_Dados!$C$263:$C$508,AM253)</f>
        <v>0</v>
      </c>
      <c r="AO253" s="216">
        <f>SUMIFS(Tab_Dados!$AC$263:$AC$508,Tab_Dados!$C$263:$C$508,AM253)</f>
        <v>0</v>
      </c>
      <c r="AP253" s="209">
        <f>SUMIFS(Tab_Dados!$AS$263:$AS$508,Tab_Dados!$C$263:$C$508,AM253)</f>
        <v>0</v>
      </c>
      <c r="AR253" s="207">
        <v>244</v>
      </c>
      <c r="AS253" s="208" t="s">
        <v>509</v>
      </c>
      <c r="AT253" s="216">
        <f>SUMIFS(Tab_Dados!$N$263:$N$508,Tab_Dados!$C$263:$C$508,AS253)</f>
        <v>0</v>
      </c>
      <c r="AU253" s="216">
        <f>SUMIFS(Tab_Dados!$AD$263:$AD$508,Tab_Dados!$C$263:$C$508,AS253)</f>
        <v>0</v>
      </c>
      <c r="AV253" s="209">
        <f>SUMIFS(Tab_Dados!$AT$263:$AT$508,Tab_Dados!$C$263:$C$508,AS253)</f>
        <v>0</v>
      </c>
      <c r="AX253" s="207">
        <v>244</v>
      </c>
      <c r="AY253" s="208" t="s">
        <v>509</v>
      </c>
      <c r="AZ253" s="216">
        <f>SUMIFS(Tab_Dados!$O$263:$O$508,Tab_Dados!$C$263:$C$508,AY253)</f>
        <v>0</v>
      </c>
      <c r="BA253" s="216">
        <f>SUMIFS(Tab_Dados!$AE$263:$AE$508,Tab_Dados!$C$263:$C$508,AY253)</f>
        <v>0</v>
      </c>
      <c r="BB253" s="209">
        <f>SUMIFS(Tab_Dados!$AU$263:$AU$508,Tab_Dados!$C$263:$C$508,AY253)</f>
        <v>0</v>
      </c>
      <c r="BD253" s="207">
        <v>244</v>
      </c>
      <c r="BE253" s="208" t="s">
        <v>509</v>
      </c>
      <c r="BF253" s="216">
        <f>SUMIFS(Tab_Dados!$P$263:$P$508,Tab_Dados!$C$263:$C$508,BE253)</f>
        <v>0</v>
      </c>
      <c r="BG253" s="216">
        <f>SUMIFS(Tab_Dados!$AF$263:$AF$508,Tab_Dados!$C$263:$C$508,BE253)</f>
        <v>0</v>
      </c>
      <c r="BH253" s="209">
        <f>SUMIFS(Tab_Dados!$AV$263:$AV$508,Tab_Dados!$C$263:$C$508,BE253)</f>
        <v>0</v>
      </c>
      <c r="BJ253" s="207">
        <v>244</v>
      </c>
      <c r="BK253" s="208" t="s">
        <v>509</v>
      </c>
      <c r="BL253" s="216">
        <f>SUMIFS(Tab_Dados!$R$263:$R$508,Tab_Dados!$C$263:$C$508,BK253)</f>
        <v>0</v>
      </c>
      <c r="BM253" s="216">
        <f>SUMIFS(Tab_Dados!$AH$263:$AH$508,Tab_Dados!$C$263:$C$508,BK253)</f>
        <v>0</v>
      </c>
      <c r="BN253" s="209">
        <f>SUMIFS(Tab_Dados!$AX$263:$AX$508,Tab_Dados!$C$263:$C$508,BK253)</f>
        <v>0</v>
      </c>
      <c r="BP253" s="207">
        <v>244</v>
      </c>
      <c r="BQ253" s="208" t="s">
        <v>509</v>
      </c>
      <c r="BR253" s="216">
        <f>SUMIFS(Tab_Dados!$S$263:$S$508,Tab_Dados!$C$263:$C$508,BQ253)</f>
        <v>0</v>
      </c>
      <c r="BS253" s="216">
        <f>SUMIFS(Tab_Dados!$AI$263:$AI$508,Tab_Dados!$C$263:$C$508,BQ253)</f>
        <v>0</v>
      </c>
      <c r="BT253" s="209">
        <f>SUMIFS(Tab_Dados!$AY$263:$AY$508,Tab_Dados!$C$263:$C$508,BQ253)</f>
        <v>0</v>
      </c>
      <c r="BV253" s="207">
        <v>244</v>
      </c>
      <c r="BW253" s="208" t="s">
        <v>509</v>
      </c>
      <c r="BX253" s="216">
        <f>SUMIFS(Tab_Dados!$T$263:$T$508,Tab_Dados!$C$263:$C$508,BW253)</f>
        <v>0</v>
      </c>
      <c r="BY253" s="216">
        <f>SUMIFS(Tab_Dados!$AJ$263:$AJ$508,Tab_Dados!$C$263:$C$508,BW253)</f>
        <v>0</v>
      </c>
      <c r="BZ253" s="209">
        <f>SUMIFS(Tab_Dados!$AZ$263:$AZ$508,Tab_Dados!$C$263:$C$508,BW253)</f>
        <v>0</v>
      </c>
      <c r="CB253" s="207">
        <v>244</v>
      </c>
      <c r="CC253" s="208" t="s">
        <v>509</v>
      </c>
      <c r="CD253" s="208"/>
      <c r="CE253" s="208"/>
      <c r="CF253" s="209"/>
    </row>
    <row r="254" spans="1:84" x14ac:dyDescent="0.2">
      <c r="A254" s="214"/>
      <c r="B254" s="207">
        <v>245</v>
      </c>
      <c r="C254" s="208" t="s">
        <v>510</v>
      </c>
      <c r="D254" s="216">
        <f>SUMIFS(Tab_Dados!$E$263:$E$508,Tab_Dados!$C$263:$C$508,C254)</f>
        <v>0</v>
      </c>
      <c r="E254" s="216">
        <f>SUMIFS(Tab_Dados!$U$263:$U$508,Tab_Dados!$C$263:$C$508,C254)</f>
        <v>0</v>
      </c>
      <c r="F254" s="209">
        <f>SUMIFS(Tab_Dados!$AK$263:$AK$508,Tab_Dados!$C$263:$C$508,C254)</f>
        <v>0</v>
      </c>
      <c r="G254" s="203"/>
      <c r="H254" s="207">
        <v>245</v>
      </c>
      <c r="I254" s="208" t="s">
        <v>508</v>
      </c>
      <c r="J254" s="216">
        <f>SUMIFS(Tab_Dados!$F$263:$F$508,Tab_Dados!$C$263:$C$508,I254)</f>
        <v>0</v>
      </c>
      <c r="K254" s="216">
        <f>SUMIFS(Tab_Dados!$V$263:$V$508,Tab_Dados!$C$263:$C$508,I254)</f>
        <v>0</v>
      </c>
      <c r="L254" s="209">
        <f>SUMIFS(Tab_Dados!$AL$263:$AL$508,Tab_Dados!$C$263:$C$508,I254)</f>
        <v>0</v>
      </c>
      <c r="N254" s="207">
        <v>245</v>
      </c>
      <c r="O254" s="208" t="s">
        <v>509</v>
      </c>
      <c r="P254" s="216">
        <f>SUMIFS(Tab_Dados!$H$263:$H$508,Tab_Dados!$C$263:$C$508,O254)</f>
        <v>0</v>
      </c>
      <c r="Q254" s="216">
        <f>SUMIFS(Tab_Dados!$X$263:$X$508,Tab_Dados!$C$263:$C$508,O254)</f>
        <v>0</v>
      </c>
      <c r="R254" s="209">
        <f>SUMIFS(Tab_Dados!$AN$263:$AN$508,Tab_Dados!$C$263:$C$508,O254)</f>
        <v>0</v>
      </c>
      <c r="T254" s="207">
        <v>245</v>
      </c>
      <c r="U254" s="208" t="s">
        <v>509</v>
      </c>
      <c r="V254" s="216">
        <f>SUMIFS(Tab_Dados!$I$263:$I$508,Tab_Dados!$C$263:$C$508,U254)</f>
        <v>0</v>
      </c>
      <c r="W254" s="216">
        <f>SUMIFS(Tab_Dados!$Y$263:$Y$508,Tab_Dados!$C$263:$C$508,U254)</f>
        <v>0</v>
      </c>
      <c r="X254" s="209">
        <f>SUMIFS(Tab_Dados!$AO$263:$AO$508,Tab_Dados!$C$263:$C$508,U254)</f>
        <v>0</v>
      </c>
      <c r="Z254" s="207">
        <v>245</v>
      </c>
      <c r="AA254" s="208" t="s">
        <v>510</v>
      </c>
      <c r="AB254" s="216">
        <f>SUMIFS(Tab_Dados!$K$263:$K$508,Tab_Dados!$C$263:$C$508,AA254)</f>
        <v>0</v>
      </c>
      <c r="AC254" s="216">
        <f>SUMIFS(Tab_Dados!$AA$263:$AA$508,Tab_Dados!$C$263:$C$508,AA254)</f>
        <v>0</v>
      </c>
      <c r="AD254" s="209">
        <f>SUMIFS(Tab_Dados!$AQ$263:$AQ$508,Tab_Dados!$C$263:$C$508,AA254)</f>
        <v>0</v>
      </c>
      <c r="AF254" s="207">
        <v>245</v>
      </c>
      <c r="AG254" s="208" t="s">
        <v>510</v>
      </c>
      <c r="AH254" s="216">
        <f>SUMIFS(Tab_Dados!$L$263:$L$508,Tab_Dados!$C$263:$C$508,AG254)</f>
        <v>0</v>
      </c>
      <c r="AI254" s="216">
        <f>SUMIFS(Tab_Dados!$AB$263:$AB$508,Tab_Dados!$C$263:$C$508,AG254)</f>
        <v>0</v>
      </c>
      <c r="AJ254" s="209">
        <f>SUMIFS(Tab_Dados!$AR$263:$AR$508,Tab_Dados!$C$263:$C$508,AG254)</f>
        <v>0</v>
      </c>
      <c r="AL254" s="207">
        <v>245</v>
      </c>
      <c r="AM254" s="208" t="s">
        <v>510</v>
      </c>
      <c r="AN254" s="216">
        <f>SUMIFS(Tab_Dados!$M$263:$M$508,Tab_Dados!$C$263:$C$508,AM254)</f>
        <v>0</v>
      </c>
      <c r="AO254" s="216">
        <f>SUMIFS(Tab_Dados!$AC$263:$AC$508,Tab_Dados!$C$263:$C$508,AM254)</f>
        <v>0</v>
      </c>
      <c r="AP254" s="209">
        <f>SUMIFS(Tab_Dados!$AS$263:$AS$508,Tab_Dados!$C$263:$C$508,AM254)</f>
        <v>0</v>
      </c>
      <c r="AR254" s="207">
        <v>245</v>
      </c>
      <c r="AS254" s="208" t="s">
        <v>510</v>
      </c>
      <c r="AT254" s="216">
        <f>SUMIFS(Tab_Dados!$N$263:$N$508,Tab_Dados!$C$263:$C$508,AS254)</f>
        <v>0</v>
      </c>
      <c r="AU254" s="216">
        <f>SUMIFS(Tab_Dados!$AD$263:$AD$508,Tab_Dados!$C$263:$C$508,AS254)</f>
        <v>0</v>
      </c>
      <c r="AV254" s="209">
        <f>SUMIFS(Tab_Dados!$AT$263:$AT$508,Tab_Dados!$C$263:$C$508,AS254)</f>
        <v>0</v>
      </c>
      <c r="AX254" s="207">
        <v>245</v>
      </c>
      <c r="AY254" s="208" t="s">
        <v>510</v>
      </c>
      <c r="AZ254" s="216">
        <f>SUMIFS(Tab_Dados!$O$263:$O$508,Tab_Dados!$C$263:$C$508,AY254)</f>
        <v>0</v>
      </c>
      <c r="BA254" s="216">
        <f>SUMIFS(Tab_Dados!$AE$263:$AE$508,Tab_Dados!$C$263:$C$508,AY254)</f>
        <v>0</v>
      </c>
      <c r="BB254" s="209">
        <f>SUMIFS(Tab_Dados!$AU$263:$AU$508,Tab_Dados!$C$263:$C$508,AY254)</f>
        <v>0</v>
      </c>
      <c r="BD254" s="207">
        <v>245</v>
      </c>
      <c r="BE254" s="208" t="s">
        <v>510</v>
      </c>
      <c r="BF254" s="216">
        <f>SUMIFS(Tab_Dados!$P$263:$P$508,Tab_Dados!$C$263:$C$508,BE254)</f>
        <v>0</v>
      </c>
      <c r="BG254" s="216">
        <f>SUMIFS(Tab_Dados!$AF$263:$AF$508,Tab_Dados!$C$263:$C$508,BE254)</f>
        <v>0</v>
      </c>
      <c r="BH254" s="209">
        <f>SUMIFS(Tab_Dados!$AV$263:$AV$508,Tab_Dados!$C$263:$C$508,BE254)</f>
        <v>0</v>
      </c>
      <c r="BJ254" s="207">
        <v>245</v>
      </c>
      <c r="BK254" s="208" t="s">
        <v>510</v>
      </c>
      <c r="BL254" s="216">
        <f>SUMIFS(Tab_Dados!$R$263:$R$508,Tab_Dados!$C$263:$C$508,BK254)</f>
        <v>0</v>
      </c>
      <c r="BM254" s="216">
        <f>SUMIFS(Tab_Dados!$AH$263:$AH$508,Tab_Dados!$C$263:$C$508,BK254)</f>
        <v>0</v>
      </c>
      <c r="BN254" s="209">
        <f>SUMIFS(Tab_Dados!$AX$263:$AX$508,Tab_Dados!$C$263:$C$508,BK254)</f>
        <v>0</v>
      </c>
      <c r="BP254" s="207">
        <v>245</v>
      </c>
      <c r="BQ254" s="208" t="s">
        <v>510</v>
      </c>
      <c r="BR254" s="216">
        <f>SUMIFS(Tab_Dados!$S$263:$S$508,Tab_Dados!$C$263:$C$508,BQ254)</f>
        <v>0</v>
      </c>
      <c r="BS254" s="216">
        <f>SUMIFS(Tab_Dados!$AI$263:$AI$508,Tab_Dados!$C$263:$C$508,BQ254)</f>
        <v>0</v>
      </c>
      <c r="BT254" s="209">
        <f>SUMIFS(Tab_Dados!$AY$263:$AY$508,Tab_Dados!$C$263:$C$508,BQ254)</f>
        <v>0</v>
      </c>
      <c r="BV254" s="207">
        <v>245</v>
      </c>
      <c r="BW254" s="208" t="s">
        <v>510</v>
      </c>
      <c r="BX254" s="216">
        <f>SUMIFS(Tab_Dados!$T$263:$T$508,Tab_Dados!$C$263:$C$508,BW254)</f>
        <v>0</v>
      </c>
      <c r="BY254" s="216">
        <f>SUMIFS(Tab_Dados!$AJ$263:$AJ$508,Tab_Dados!$C$263:$C$508,BW254)</f>
        <v>0</v>
      </c>
      <c r="BZ254" s="209">
        <f>SUMIFS(Tab_Dados!$AZ$263:$AZ$508,Tab_Dados!$C$263:$C$508,BW254)</f>
        <v>0</v>
      </c>
      <c r="CB254" s="207">
        <v>245</v>
      </c>
      <c r="CC254" s="208" t="s">
        <v>510</v>
      </c>
      <c r="CD254" s="208"/>
      <c r="CE254" s="208"/>
      <c r="CF254" s="209"/>
    </row>
    <row r="255" spans="1:84" x14ac:dyDescent="0.2">
      <c r="A255" s="214"/>
      <c r="B255" s="207">
        <v>246</v>
      </c>
      <c r="C255" s="208" t="s">
        <v>511</v>
      </c>
      <c r="D255" s="216">
        <f>SUMIFS(Tab_Dados!$E$263:$E$508,Tab_Dados!$C$263:$C$508,C255)</f>
        <v>0</v>
      </c>
      <c r="E255" s="216">
        <f>SUMIFS(Tab_Dados!$U$263:$U$508,Tab_Dados!$C$263:$C$508,C255)</f>
        <v>0</v>
      </c>
      <c r="F255" s="209">
        <f>SUMIFS(Tab_Dados!$AK$263:$AK$508,Tab_Dados!$C$263:$C$508,C255)</f>
        <v>0</v>
      </c>
      <c r="G255" s="203"/>
      <c r="H255" s="207">
        <v>246</v>
      </c>
      <c r="I255" s="208" t="s">
        <v>509</v>
      </c>
      <c r="J255" s="216">
        <f>SUMIFS(Tab_Dados!$F$263:$F$508,Tab_Dados!$C$263:$C$508,I255)</f>
        <v>0</v>
      </c>
      <c r="K255" s="216">
        <f>SUMIFS(Tab_Dados!$V$263:$V$508,Tab_Dados!$C$263:$C$508,I255)</f>
        <v>0</v>
      </c>
      <c r="L255" s="209">
        <f>SUMIFS(Tab_Dados!$AL$263:$AL$508,Tab_Dados!$C$263:$C$508,I255)</f>
        <v>0</v>
      </c>
      <c r="N255" s="207">
        <v>246</v>
      </c>
      <c r="O255" s="208" t="s">
        <v>511</v>
      </c>
      <c r="P255" s="216">
        <f>SUMIFS(Tab_Dados!$H$263:$H$508,Tab_Dados!$C$263:$C$508,O255)</f>
        <v>0</v>
      </c>
      <c r="Q255" s="216">
        <f>SUMIFS(Tab_Dados!$X$263:$X$508,Tab_Dados!$C$263:$C$508,O255)</f>
        <v>0</v>
      </c>
      <c r="R255" s="209">
        <f>SUMIFS(Tab_Dados!$AN$263:$AN$508,Tab_Dados!$C$263:$C$508,O255)</f>
        <v>0</v>
      </c>
      <c r="T255" s="207">
        <v>246</v>
      </c>
      <c r="U255" s="208" t="s">
        <v>511</v>
      </c>
      <c r="V255" s="216">
        <f>SUMIFS(Tab_Dados!$I$263:$I$508,Tab_Dados!$C$263:$C$508,U255)</f>
        <v>0</v>
      </c>
      <c r="W255" s="216">
        <f>SUMIFS(Tab_Dados!$Y$263:$Y$508,Tab_Dados!$C$263:$C$508,U255)</f>
        <v>0</v>
      </c>
      <c r="X255" s="209">
        <f>SUMIFS(Tab_Dados!$AO$263:$AO$508,Tab_Dados!$C$263:$C$508,U255)</f>
        <v>0</v>
      </c>
      <c r="Z255" s="207">
        <v>246</v>
      </c>
      <c r="AA255" s="208" t="s">
        <v>511</v>
      </c>
      <c r="AB255" s="216">
        <f>SUMIFS(Tab_Dados!$K$263:$K$508,Tab_Dados!$C$263:$C$508,AA255)</f>
        <v>0</v>
      </c>
      <c r="AC255" s="216">
        <f>SUMIFS(Tab_Dados!$AA$263:$AA$508,Tab_Dados!$C$263:$C$508,AA255)</f>
        <v>0</v>
      </c>
      <c r="AD255" s="209">
        <f>SUMIFS(Tab_Dados!$AQ$263:$AQ$508,Tab_Dados!$C$263:$C$508,AA255)</f>
        <v>0</v>
      </c>
      <c r="AF255" s="207">
        <v>246</v>
      </c>
      <c r="AG255" s="208" t="s">
        <v>511</v>
      </c>
      <c r="AH255" s="216">
        <f>SUMIFS(Tab_Dados!$L$263:$L$508,Tab_Dados!$C$263:$C$508,AG255)</f>
        <v>0</v>
      </c>
      <c r="AI255" s="216">
        <f>SUMIFS(Tab_Dados!$AB$263:$AB$508,Tab_Dados!$C$263:$C$508,AG255)</f>
        <v>0</v>
      </c>
      <c r="AJ255" s="209">
        <f>SUMIFS(Tab_Dados!$AR$263:$AR$508,Tab_Dados!$C$263:$C$508,AG255)</f>
        <v>0</v>
      </c>
      <c r="AL255" s="207">
        <v>246</v>
      </c>
      <c r="AM255" s="208" t="s">
        <v>511</v>
      </c>
      <c r="AN255" s="216">
        <f>SUMIFS(Tab_Dados!$M$263:$M$508,Tab_Dados!$C$263:$C$508,AM255)</f>
        <v>0</v>
      </c>
      <c r="AO255" s="216">
        <f>SUMIFS(Tab_Dados!$AC$263:$AC$508,Tab_Dados!$C$263:$C$508,AM255)</f>
        <v>0</v>
      </c>
      <c r="AP255" s="209">
        <f>SUMIFS(Tab_Dados!$AS$263:$AS$508,Tab_Dados!$C$263:$C$508,AM255)</f>
        <v>0</v>
      </c>
      <c r="AR255" s="207">
        <v>246</v>
      </c>
      <c r="AS255" s="208" t="s">
        <v>511</v>
      </c>
      <c r="AT255" s="216">
        <f>SUMIFS(Tab_Dados!$N$263:$N$508,Tab_Dados!$C$263:$C$508,AS255)</f>
        <v>0</v>
      </c>
      <c r="AU255" s="216">
        <f>SUMIFS(Tab_Dados!$AD$263:$AD$508,Tab_Dados!$C$263:$C$508,AS255)</f>
        <v>0</v>
      </c>
      <c r="AV255" s="209">
        <f>SUMIFS(Tab_Dados!$AT$263:$AT$508,Tab_Dados!$C$263:$C$508,AS255)</f>
        <v>0</v>
      </c>
      <c r="AX255" s="207">
        <v>246</v>
      </c>
      <c r="AY255" s="208" t="s">
        <v>511</v>
      </c>
      <c r="AZ255" s="216">
        <f>SUMIFS(Tab_Dados!$O$263:$O$508,Tab_Dados!$C$263:$C$508,AY255)</f>
        <v>0</v>
      </c>
      <c r="BA255" s="216">
        <f>SUMIFS(Tab_Dados!$AE$263:$AE$508,Tab_Dados!$C$263:$C$508,AY255)</f>
        <v>0</v>
      </c>
      <c r="BB255" s="209">
        <f>SUMIFS(Tab_Dados!$AU$263:$AU$508,Tab_Dados!$C$263:$C$508,AY255)</f>
        <v>0</v>
      </c>
      <c r="BD255" s="207">
        <v>246</v>
      </c>
      <c r="BE255" s="208" t="s">
        <v>511</v>
      </c>
      <c r="BF255" s="216">
        <f>SUMIFS(Tab_Dados!$P$263:$P$508,Tab_Dados!$C$263:$C$508,BE255)</f>
        <v>0</v>
      </c>
      <c r="BG255" s="216">
        <f>SUMIFS(Tab_Dados!$AF$263:$AF$508,Tab_Dados!$C$263:$C$508,BE255)</f>
        <v>0</v>
      </c>
      <c r="BH255" s="209">
        <f>SUMIFS(Tab_Dados!$AV$263:$AV$508,Tab_Dados!$C$263:$C$508,BE255)</f>
        <v>0</v>
      </c>
      <c r="BJ255" s="207">
        <v>246</v>
      </c>
      <c r="BK255" s="208" t="s">
        <v>511</v>
      </c>
      <c r="BL255" s="216">
        <f>SUMIFS(Tab_Dados!$R$263:$R$508,Tab_Dados!$C$263:$C$508,BK255)</f>
        <v>0</v>
      </c>
      <c r="BM255" s="216">
        <f>SUMIFS(Tab_Dados!$AH$263:$AH$508,Tab_Dados!$C$263:$C$508,BK255)</f>
        <v>0</v>
      </c>
      <c r="BN255" s="209">
        <f>SUMIFS(Tab_Dados!$AX$263:$AX$508,Tab_Dados!$C$263:$C$508,BK255)</f>
        <v>0</v>
      </c>
      <c r="BP255" s="207">
        <v>246</v>
      </c>
      <c r="BQ255" s="208" t="s">
        <v>511</v>
      </c>
      <c r="BR255" s="216">
        <f>SUMIFS(Tab_Dados!$S$263:$S$508,Tab_Dados!$C$263:$C$508,BQ255)</f>
        <v>0</v>
      </c>
      <c r="BS255" s="216">
        <f>SUMIFS(Tab_Dados!$AI$263:$AI$508,Tab_Dados!$C$263:$C$508,BQ255)</f>
        <v>0</v>
      </c>
      <c r="BT255" s="209">
        <f>SUMIFS(Tab_Dados!$AY$263:$AY$508,Tab_Dados!$C$263:$C$508,BQ255)</f>
        <v>0</v>
      </c>
      <c r="BV255" s="207">
        <v>246</v>
      </c>
      <c r="BW255" s="208" t="s">
        <v>511</v>
      </c>
      <c r="BX255" s="216">
        <f>SUMIFS(Tab_Dados!$T$263:$T$508,Tab_Dados!$C$263:$C$508,BW255)</f>
        <v>0</v>
      </c>
      <c r="BY255" s="216">
        <f>SUMIFS(Tab_Dados!$AJ$263:$AJ$508,Tab_Dados!$C$263:$C$508,BW255)</f>
        <v>0</v>
      </c>
      <c r="BZ255" s="209">
        <f>SUMIFS(Tab_Dados!$AZ$263:$AZ$508,Tab_Dados!$C$263:$C$508,BW255)</f>
        <v>0</v>
      </c>
      <c r="CB255" s="207">
        <v>246</v>
      </c>
      <c r="CC255" s="208" t="s">
        <v>511</v>
      </c>
      <c r="CD255" s="208"/>
      <c r="CE255" s="208"/>
      <c r="CF255" s="209"/>
    </row>
    <row r="256" spans="1:84" x14ac:dyDescent="0.2">
      <c r="B256" s="207"/>
      <c r="C256" s="211" t="s">
        <v>608</v>
      </c>
      <c r="D256" s="212">
        <f t="shared" ref="D256:E256" si="0">SUM(D10:D255)</f>
        <v>26</v>
      </c>
      <c r="E256" s="212">
        <f t="shared" si="0"/>
        <v>26</v>
      </c>
      <c r="F256" s="212">
        <f>SUM(F10:F255)</f>
        <v>243</v>
      </c>
      <c r="G256" s="203"/>
      <c r="H256" s="213"/>
      <c r="I256" s="211" t="s">
        <v>608</v>
      </c>
      <c r="J256" s="212">
        <f t="shared" ref="J256:K256" si="1">SUM(J10:J255)</f>
        <v>12380</v>
      </c>
      <c r="K256" s="212">
        <f t="shared" si="1"/>
        <v>12380</v>
      </c>
      <c r="L256" s="212">
        <f>SUM(L10:L255)</f>
        <v>196701</v>
      </c>
      <c r="N256" s="213"/>
      <c r="O256" s="211" t="s">
        <v>608</v>
      </c>
      <c r="P256" s="212">
        <f t="shared" ref="P256:Q256" si="2">SUM(P10:P255)</f>
        <v>5599</v>
      </c>
      <c r="Q256" s="212">
        <f t="shared" si="2"/>
        <v>5599</v>
      </c>
      <c r="R256" s="212">
        <f>SUM(R10:R255)</f>
        <v>14670</v>
      </c>
      <c r="T256" s="213"/>
      <c r="U256" s="211" t="s">
        <v>608</v>
      </c>
      <c r="V256" s="212">
        <f t="shared" ref="V256:W256" si="3">SUM(V10:V255)</f>
        <v>999</v>
      </c>
      <c r="W256" s="212">
        <f t="shared" si="3"/>
        <v>999</v>
      </c>
      <c r="X256" s="212">
        <f>SUM(X10:X255)</f>
        <v>13513</v>
      </c>
      <c r="Z256" s="213"/>
      <c r="AA256" s="211" t="s">
        <v>608</v>
      </c>
      <c r="AB256" s="212">
        <f t="shared" ref="AB256:AC256" si="4">SUM(AB10:AB255)</f>
        <v>184</v>
      </c>
      <c r="AC256" s="212">
        <f t="shared" si="4"/>
        <v>184</v>
      </c>
      <c r="AD256" s="212">
        <f>SUM(AD10:AD255)</f>
        <v>6307</v>
      </c>
      <c r="AF256" s="213"/>
      <c r="AG256" s="211" t="s">
        <v>608</v>
      </c>
      <c r="AH256" s="212">
        <f t="shared" ref="AH256:AI256" si="5">SUM(AH10:AH255)</f>
        <v>7155</v>
      </c>
      <c r="AI256" s="212">
        <f t="shared" si="5"/>
        <v>7149</v>
      </c>
      <c r="AJ256" s="212">
        <f>SUM(AJ10:AJ255)</f>
        <v>139628</v>
      </c>
      <c r="AL256" s="213"/>
      <c r="AM256" s="211" t="s">
        <v>608</v>
      </c>
      <c r="AN256" s="212">
        <f t="shared" ref="AN256:AO256" si="6">SUM(AN10:AN255)</f>
        <v>504</v>
      </c>
      <c r="AO256" s="212">
        <f t="shared" si="6"/>
        <v>504</v>
      </c>
      <c r="AP256" s="212">
        <f>SUM(AP10:AP255)</f>
        <v>6185</v>
      </c>
      <c r="AR256" s="213"/>
      <c r="AS256" s="211" t="s">
        <v>608</v>
      </c>
      <c r="AT256" s="212">
        <f t="shared" ref="AT256:AU256" si="7">SUM(AT10:AT255)</f>
        <v>137</v>
      </c>
      <c r="AU256" s="212">
        <f t="shared" si="7"/>
        <v>137</v>
      </c>
      <c r="AV256" s="212">
        <f>SUM(AV10:AV255)</f>
        <v>2926</v>
      </c>
      <c r="AX256" s="213"/>
      <c r="AY256" s="211" t="s">
        <v>608</v>
      </c>
      <c r="AZ256" s="212">
        <f t="shared" ref="AZ256:BA256" si="8">SUM(AZ10:AZ255)</f>
        <v>64</v>
      </c>
      <c r="BA256" s="212">
        <f t="shared" si="8"/>
        <v>64</v>
      </c>
      <c r="BB256" s="212">
        <f>SUM(BB10:BB255)</f>
        <v>626</v>
      </c>
      <c r="BD256" s="213"/>
      <c r="BE256" s="211" t="s">
        <v>608</v>
      </c>
      <c r="BF256" s="212">
        <f t="shared" ref="BF256:BG256" si="9">SUM(BF10:BF255)</f>
        <v>362</v>
      </c>
      <c r="BG256" s="212">
        <f t="shared" si="9"/>
        <v>362</v>
      </c>
      <c r="BH256" s="212">
        <f>SUM(BH10:BH255)</f>
        <v>5338</v>
      </c>
      <c r="BJ256" s="213"/>
      <c r="BK256" s="211" t="s">
        <v>608</v>
      </c>
      <c r="BL256" s="212">
        <f t="shared" ref="BL256:BM256" si="10">SUM(BL10:BL255)</f>
        <v>787</v>
      </c>
      <c r="BM256" s="212">
        <f t="shared" si="10"/>
        <v>787</v>
      </c>
      <c r="BN256" s="212">
        <f>SUM(BN10:BN255)</f>
        <v>13944</v>
      </c>
      <c r="BP256" s="213"/>
      <c r="BQ256" s="211" t="s">
        <v>608</v>
      </c>
      <c r="BR256" s="212">
        <f t="shared" ref="BR256:BS256" si="11">SUM(BR10:BR255)</f>
        <v>921</v>
      </c>
      <c r="BS256" s="212">
        <f t="shared" si="11"/>
        <v>921</v>
      </c>
      <c r="BT256" s="212">
        <f>SUM(BT10:BT255)</f>
        <v>20074</v>
      </c>
      <c r="BV256" s="213"/>
      <c r="BW256" s="211" t="s">
        <v>608</v>
      </c>
      <c r="BX256" s="212">
        <f t="shared" ref="BX256:BY256" si="12">SUM(BX10:BX255)</f>
        <v>138</v>
      </c>
      <c r="BY256" s="212">
        <f t="shared" si="12"/>
        <v>138</v>
      </c>
      <c r="BZ256" s="212">
        <f>SUM(BZ10:BZ255)</f>
        <v>3230</v>
      </c>
      <c r="CB256" s="213"/>
      <c r="CC256" s="211" t="s">
        <v>608</v>
      </c>
      <c r="CD256" s="211"/>
      <c r="CE256" s="211"/>
      <c r="CF256" s="212">
        <f>SUM(CF10:CF255)</f>
        <v>0</v>
      </c>
    </row>
  </sheetData>
  <sheetProtection password="D2FB" sheet="1" objects="1" scenarios="1" sort="0"/>
  <sortState ref="BW10:BZ255">
    <sortCondition descending="1" ref="BZ10:BZ255"/>
  </sortState>
  <mergeCells count="70">
    <mergeCell ref="CC7:CF7"/>
    <mergeCell ref="CC8:CC9"/>
    <mergeCell ref="CD8:CD9"/>
    <mergeCell ref="CE8:CE9"/>
    <mergeCell ref="CF8:CF9"/>
    <mergeCell ref="BQ7:BT7"/>
    <mergeCell ref="BQ8:BQ9"/>
    <mergeCell ref="BR8:BR9"/>
    <mergeCell ref="BS8:BS9"/>
    <mergeCell ref="BT8:BT9"/>
    <mergeCell ref="BW7:BZ7"/>
    <mergeCell ref="BW8:BW9"/>
    <mergeCell ref="BX8:BX9"/>
    <mergeCell ref="BY8:BY9"/>
    <mergeCell ref="BZ8:BZ9"/>
    <mergeCell ref="BE7:BH7"/>
    <mergeCell ref="BE8:BE9"/>
    <mergeCell ref="BF8:BF9"/>
    <mergeCell ref="BG8:BG9"/>
    <mergeCell ref="BH8:BH9"/>
    <mergeCell ref="BK7:BN7"/>
    <mergeCell ref="BK8:BK9"/>
    <mergeCell ref="BL8:BL9"/>
    <mergeCell ref="BM8:BM9"/>
    <mergeCell ref="BN8:BN9"/>
    <mergeCell ref="AS7:AV7"/>
    <mergeCell ref="AS8:AS9"/>
    <mergeCell ref="AT8:AT9"/>
    <mergeCell ref="AU8:AU9"/>
    <mergeCell ref="AV8:AV9"/>
    <mergeCell ref="AY7:BB7"/>
    <mergeCell ref="AY8:AY9"/>
    <mergeCell ref="AZ8:AZ9"/>
    <mergeCell ref="BA8:BA9"/>
    <mergeCell ref="BB8:BB9"/>
    <mergeCell ref="AG7:AJ7"/>
    <mergeCell ref="AG8:AG9"/>
    <mergeCell ref="AH8:AH9"/>
    <mergeCell ref="AI8:AI9"/>
    <mergeCell ref="AJ8:AJ9"/>
    <mergeCell ref="AM7:AP7"/>
    <mergeCell ref="AM8:AM9"/>
    <mergeCell ref="AN8:AN9"/>
    <mergeCell ref="AO8:AO9"/>
    <mergeCell ref="AP8:AP9"/>
    <mergeCell ref="U7:X7"/>
    <mergeCell ref="U8:U9"/>
    <mergeCell ref="V8:V9"/>
    <mergeCell ref="W8:W9"/>
    <mergeCell ref="X8:X9"/>
    <mergeCell ref="AA7:AD7"/>
    <mergeCell ref="AA8:AA9"/>
    <mergeCell ref="AB8:AB9"/>
    <mergeCell ref="AC8:AC9"/>
    <mergeCell ref="AD8:AD9"/>
    <mergeCell ref="C7:F7"/>
    <mergeCell ref="J8:J9"/>
    <mergeCell ref="K8:K9"/>
    <mergeCell ref="I7:L7"/>
    <mergeCell ref="O7:R7"/>
    <mergeCell ref="O8:O9"/>
    <mergeCell ref="P8:P9"/>
    <mergeCell ref="Q8:Q9"/>
    <mergeCell ref="R8:R9"/>
    <mergeCell ref="C8:C9"/>
    <mergeCell ref="F8:F9"/>
    <mergeCell ref="I8:I9"/>
    <mergeCell ref="L8:L9"/>
    <mergeCell ref="E8:E9"/>
    <mergeCell ref="D8: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56"/>
  <sheetViews>
    <sheetView workbookViewId="0"/>
  </sheetViews>
  <sheetFormatPr defaultRowHeight="12.75" x14ac:dyDescent="0.2"/>
  <cols>
    <col min="1" max="1" width="4" customWidth="1"/>
    <col min="2" max="3" width="1.85546875" customWidth="1"/>
    <col min="4" max="4" width="4.7109375" customWidth="1"/>
    <col min="5" max="5" width="24.5703125" customWidth="1"/>
    <col min="6" max="6" width="13" customWidth="1"/>
    <col min="7" max="8" width="11.7109375" customWidth="1"/>
    <col min="9" max="9" width="7.7109375" customWidth="1"/>
    <col min="10" max="10" width="2.42578125" customWidth="1"/>
    <col min="11" max="11" width="4.7109375" customWidth="1"/>
    <col min="12" max="12" width="24.5703125" customWidth="1"/>
    <col min="13" max="15" width="11.7109375" customWidth="1"/>
    <col min="16" max="16" width="7.7109375" customWidth="1"/>
    <col min="17" max="18" width="1.85546875" customWidth="1"/>
  </cols>
  <sheetData>
    <row r="1" spans="1:19" ht="13.5" thickBot="1" x14ac:dyDescent="0.25">
      <c r="S1" s="203"/>
    </row>
    <row r="2" spans="1:19" ht="9" customHeight="1" thickTop="1" x14ac:dyDescent="0.2">
      <c r="A2" s="217"/>
      <c r="B2" s="218"/>
      <c r="C2" s="280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20"/>
      <c r="S2" s="217"/>
    </row>
    <row r="3" spans="1:19" x14ac:dyDescent="0.2">
      <c r="B3" s="221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3"/>
    </row>
    <row r="4" spans="1:19" x14ac:dyDescent="0.2">
      <c r="B4" s="221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4"/>
      <c r="P4" s="222"/>
      <c r="Q4" s="222"/>
      <c r="R4" s="223"/>
    </row>
    <row r="5" spans="1:19" x14ac:dyDescent="0.2">
      <c r="B5" s="221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4"/>
      <c r="P5" s="222"/>
      <c r="Q5" s="222"/>
      <c r="R5" s="223"/>
    </row>
    <row r="6" spans="1:19" x14ac:dyDescent="0.2">
      <c r="B6" s="221"/>
      <c r="C6" s="222"/>
      <c r="D6" s="222"/>
      <c r="E6" s="222"/>
      <c r="F6" s="222"/>
      <c r="G6" s="222"/>
      <c r="H6" s="222"/>
      <c r="I6" s="222"/>
      <c r="J6" s="222"/>
      <c r="K6" s="222"/>
      <c r="L6" s="307">
        <f ca="1">NOW()</f>
        <v>42416.495671990742</v>
      </c>
      <c r="M6" s="307"/>
      <c r="N6" s="307"/>
      <c r="O6" s="307"/>
      <c r="P6" s="307"/>
      <c r="Q6" s="222"/>
      <c r="R6" s="223"/>
    </row>
    <row r="7" spans="1:19" ht="14.25" x14ac:dyDescent="0.2">
      <c r="B7" s="221"/>
      <c r="C7" s="222"/>
      <c r="D7" s="308" t="str">
        <f>CONCATENATE("ÁREA PLANTADA, ÁREA COLHIDA E PRODUÇÃO AGRÍCOLA DE GOIÁS,  POR MUNICÍPIO")</f>
        <v>ÁREA PLANTADA, ÁREA COLHIDA E PRODUÇÃO AGRÍCOLA DE GOIÁS,  POR MUNICÍPIO</v>
      </c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222"/>
      <c r="R7" s="223"/>
    </row>
    <row r="8" spans="1:19" ht="15" x14ac:dyDescent="0.2">
      <c r="B8" s="221"/>
      <c r="C8" s="222"/>
      <c r="D8" s="310" t="str">
        <f>CONCATENATE("Produção das lavouras permanentes, ano de ",Tab_Dados_Jose_Eliton!D4)</f>
        <v>Produção das lavouras permanentes, ano de 2014</v>
      </c>
      <c r="E8" s="310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10"/>
      <c r="Q8" s="222"/>
      <c r="R8" s="223"/>
    </row>
    <row r="9" spans="1:19" x14ac:dyDescent="0.2">
      <c r="B9" s="221"/>
      <c r="C9" s="222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2"/>
      <c r="R9" s="223"/>
    </row>
    <row r="10" spans="1:19" ht="14.25" x14ac:dyDescent="0.2">
      <c r="B10" s="221"/>
      <c r="C10" s="222"/>
      <c r="D10" s="227" t="s">
        <v>613</v>
      </c>
      <c r="E10" s="222"/>
      <c r="F10" s="222"/>
      <c r="G10" s="222"/>
      <c r="H10" s="222"/>
      <c r="I10" s="222"/>
      <c r="J10" s="226"/>
      <c r="K10" s="311" t="s">
        <v>614</v>
      </c>
      <c r="L10" s="311"/>
      <c r="M10" s="311"/>
      <c r="N10" s="311"/>
      <c r="O10" s="311"/>
      <c r="P10" s="311"/>
      <c r="Q10" s="222"/>
      <c r="R10" s="223"/>
    </row>
    <row r="11" spans="1:19" ht="25.5" customHeight="1" x14ac:dyDescent="0.2">
      <c r="B11" s="221"/>
      <c r="C11" s="222"/>
      <c r="D11" s="228" t="s">
        <v>607</v>
      </c>
      <c r="E11" s="229" t="s">
        <v>9</v>
      </c>
      <c r="F11" s="229" t="s">
        <v>582</v>
      </c>
      <c r="G11" s="229" t="s">
        <v>549</v>
      </c>
      <c r="H11" s="229" t="s">
        <v>609</v>
      </c>
      <c r="I11" s="228" t="s">
        <v>610</v>
      </c>
      <c r="J11" s="230"/>
      <c r="K11" s="228" t="s">
        <v>607</v>
      </c>
      <c r="L11" s="229" t="s">
        <v>9</v>
      </c>
      <c r="M11" s="229" t="s">
        <v>582</v>
      </c>
      <c r="N11" s="229" t="s">
        <v>549</v>
      </c>
      <c r="O11" s="229" t="s">
        <v>609</v>
      </c>
      <c r="P11" s="228" t="s">
        <v>610</v>
      </c>
      <c r="Q11" s="222"/>
      <c r="R11" s="223"/>
    </row>
    <row r="12" spans="1:19" x14ac:dyDescent="0.2">
      <c r="B12" s="221"/>
      <c r="C12" s="222"/>
      <c r="D12" s="231"/>
      <c r="E12" s="232" t="s">
        <v>611</v>
      </c>
      <c r="F12" s="233">
        <f>SUM(F13:F22)</f>
        <v>26</v>
      </c>
      <c r="G12" s="233">
        <f t="shared" ref="G12:H12" si="0">SUM(G13:G22)</f>
        <v>26</v>
      </c>
      <c r="H12" s="233">
        <f t="shared" si="0"/>
        <v>243</v>
      </c>
      <c r="I12" s="235">
        <f t="shared" ref="I12:I17" si="1">H12*100/$H$24</f>
        <v>100</v>
      </c>
      <c r="J12" s="230"/>
      <c r="K12" s="231"/>
      <c r="L12" s="232" t="s">
        <v>611</v>
      </c>
      <c r="M12" s="233">
        <f>SUM(M13:M22)</f>
        <v>6530</v>
      </c>
      <c r="N12" s="233">
        <f t="shared" ref="N12" si="2">SUM(N13:N22)</f>
        <v>6530</v>
      </c>
      <c r="O12" s="233">
        <f>SUM(O13:O22)</f>
        <v>111955</v>
      </c>
      <c r="P12" s="234">
        <f t="shared" ref="P12:P24" si="3">O12*100/$O$24</f>
        <v>56.916334944916393</v>
      </c>
      <c r="Q12" s="222"/>
      <c r="R12" s="223"/>
    </row>
    <row r="13" spans="1:19" x14ac:dyDescent="0.2">
      <c r="B13" s="221"/>
      <c r="C13" s="222"/>
      <c r="D13" s="236">
        <v>1</v>
      </c>
      <c r="E13" s="237" t="str">
        <f>Tab_Dados_Jose_Eliton!C10</f>
        <v>Catalão</v>
      </c>
      <c r="F13" s="238">
        <f>Tab_Dados_Jose_Eliton!D10</f>
        <v>10</v>
      </c>
      <c r="G13" s="238">
        <f>Tab_Dados_Jose_Eliton!E10</f>
        <v>10</v>
      </c>
      <c r="H13" s="238">
        <f>Tab_Dados_Jose_Eliton!F10</f>
        <v>90</v>
      </c>
      <c r="I13" s="239">
        <f t="shared" si="1"/>
        <v>37.037037037037038</v>
      </c>
      <c r="J13" s="230"/>
      <c r="K13" s="236">
        <v>1</v>
      </c>
      <c r="L13" s="237" t="str">
        <f>Tab_Dados_Jose_Eliton!I10</f>
        <v>Anápolis</v>
      </c>
      <c r="M13" s="238">
        <f>Tab_Dados_Jose_Eliton!J10</f>
        <v>950</v>
      </c>
      <c r="N13" s="238">
        <f>Tab_Dados_Jose_Eliton!K10</f>
        <v>950</v>
      </c>
      <c r="O13" s="238">
        <f>Tab_Dados_Jose_Eliton!L10</f>
        <v>20900</v>
      </c>
      <c r="P13" s="239">
        <f t="shared" si="3"/>
        <v>10.625263725146288</v>
      </c>
      <c r="Q13" s="222"/>
      <c r="R13" s="223"/>
    </row>
    <row r="14" spans="1:19" x14ac:dyDescent="0.2">
      <c r="B14" s="221"/>
      <c r="C14" s="222"/>
      <c r="D14" s="240">
        <v>2</v>
      </c>
      <c r="E14" s="241" t="str">
        <f>IF(H14=0,"",Tab_Dados_Jose_Eliton!C11)</f>
        <v>Campo Limpo de Goiás</v>
      </c>
      <c r="F14" s="242">
        <f>Tab_Dados_Jose_Eliton!D11</f>
        <v>10</v>
      </c>
      <c r="G14" s="242">
        <f>Tab_Dados_Jose_Eliton!E11</f>
        <v>10</v>
      </c>
      <c r="H14" s="242">
        <f>Tab_Dados_Jose_Eliton!F11</f>
        <v>80</v>
      </c>
      <c r="I14" s="243">
        <f t="shared" si="1"/>
        <v>32.921810699588477</v>
      </c>
      <c r="J14" s="230"/>
      <c r="K14" s="240">
        <v>2</v>
      </c>
      <c r="L14" s="241" t="str">
        <f>Tab_Dados_Jose_Eliton!I11</f>
        <v>Pirenópolis</v>
      </c>
      <c r="M14" s="242">
        <f>Tab_Dados_Jose_Eliton!J11</f>
        <v>800</v>
      </c>
      <c r="N14" s="242">
        <f>Tab_Dados_Jose_Eliton!K11</f>
        <v>800</v>
      </c>
      <c r="O14" s="242">
        <f>Tab_Dados_Jose_Eliton!L11</f>
        <v>18400</v>
      </c>
      <c r="P14" s="243">
        <f t="shared" si="3"/>
        <v>9.3542991647220912</v>
      </c>
      <c r="Q14" s="222"/>
      <c r="R14" s="223"/>
    </row>
    <row r="15" spans="1:19" x14ac:dyDescent="0.2">
      <c r="B15" s="221"/>
      <c r="C15" s="222"/>
      <c r="D15" s="244">
        <v>3</v>
      </c>
      <c r="E15" s="245" t="str">
        <f>IF(H15=0,"",Tab_Dados_Jose_Eliton!C12)</f>
        <v>Abadia de Goiás</v>
      </c>
      <c r="F15" s="246">
        <f>Tab_Dados_Jose_Eliton!D12</f>
        <v>6</v>
      </c>
      <c r="G15" s="246">
        <f>Tab_Dados_Jose_Eliton!E12</f>
        <v>6</v>
      </c>
      <c r="H15" s="246">
        <f>Tab_Dados_Jose_Eliton!F12</f>
        <v>73</v>
      </c>
      <c r="I15" s="247">
        <f t="shared" si="1"/>
        <v>30.041152263374485</v>
      </c>
      <c r="J15" s="230"/>
      <c r="K15" s="244">
        <v>3</v>
      </c>
      <c r="L15" s="245" t="str">
        <f>Tab_Dados_Jose_Eliton!I12</f>
        <v>Itaguaru</v>
      </c>
      <c r="M15" s="246">
        <f>Tab_Dados_Jose_Eliton!J12</f>
        <v>750</v>
      </c>
      <c r="N15" s="246">
        <f>Tab_Dados_Jose_Eliton!K12</f>
        <v>750</v>
      </c>
      <c r="O15" s="246">
        <f>Tab_Dados_Jose_Eliton!L12</f>
        <v>14625</v>
      </c>
      <c r="P15" s="247">
        <f t="shared" si="3"/>
        <v>7.4351426784815535</v>
      </c>
      <c r="Q15" s="222"/>
      <c r="R15" s="223"/>
    </row>
    <row r="16" spans="1:19" x14ac:dyDescent="0.2">
      <c r="B16" s="221"/>
      <c r="C16" s="222"/>
      <c r="D16" s="240">
        <v>4</v>
      </c>
      <c r="E16" s="241" t="str">
        <f>IF(H16=0,"",Tab_Dados_Jose_Eliton!C13)</f>
        <v/>
      </c>
      <c r="F16" s="242">
        <f>Tab_Dados_Jose_Eliton!D13</f>
        <v>0</v>
      </c>
      <c r="G16" s="242">
        <f>Tab_Dados_Jose_Eliton!E13</f>
        <v>0</v>
      </c>
      <c r="H16" s="242">
        <f>Tab_Dados_Jose_Eliton!F13</f>
        <v>0</v>
      </c>
      <c r="I16" s="243">
        <f t="shared" si="1"/>
        <v>0</v>
      </c>
      <c r="J16" s="230"/>
      <c r="K16" s="240">
        <v>4</v>
      </c>
      <c r="L16" s="241" t="str">
        <f>Tab_Dados_Jose_Eliton!I13</f>
        <v>Uruana</v>
      </c>
      <c r="M16" s="242">
        <f>Tab_Dados_Jose_Eliton!J13</f>
        <v>800</v>
      </c>
      <c r="N16" s="242">
        <f>Tab_Dados_Jose_Eliton!K13</f>
        <v>800</v>
      </c>
      <c r="O16" s="242">
        <f>Tab_Dados_Jose_Eliton!L13</f>
        <v>14000</v>
      </c>
      <c r="P16" s="243">
        <f t="shared" si="3"/>
        <v>7.1174015383755043</v>
      </c>
      <c r="Q16" s="222"/>
      <c r="R16" s="223"/>
    </row>
    <row r="17" spans="2:18" x14ac:dyDescent="0.2">
      <c r="B17" s="221"/>
      <c r="C17" s="222"/>
      <c r="D17" s="244">
        <v>5</v>
      </c>
      <c r="E17" s="245" t="str">
        <f>IF(H17=0,"",Tab_Dados_Jose_Eliton!C14)</f>
        <v/>
      </c>
      <c r="F17" s="246">
        <f>Tab_Dados_Jose_Eliton!D14</f>
        <v>0</v>
      </c>
      <c r="G17" s="246">
        <f>Tab_Dados_Jose_Eliton!E14</f>
        <v>0</v>
      </c>
      <c r="H17" s="246">
        <f>Tab_Dados_Jose_Eliton!F14</f>
        <v>0</v>
      </c>
      <c r="I17" s="247">
        <f t="shared" si="1"/>
        <v>0</v>
      </c>
      <c r="J17" s="230"/>
      <c r="K17" s="244">
        <v>5</v>
      </c>
      <c r="L17" s="245" t="str">
        <f>Tab_Dados_Jose_Eliton!I14</f>
        <v>Buriti Alegre</v>
      </c>
      <c r="M17" s="246">
        <f>Tab_Dados_Jose_Eliton!J14</f>
        <v>500</v>
      </c>
      <c r="N17" s="246">
        <f>Tab_Dados_Jose_Eliton!K14</f>
        <v>500</v>
      </c>
      <c r="O17" s="246">
        <f>Tab_Dados_Jose_Eliton!L14</f>
        <v>10500</v>
      </c>
      <c r="P17" s="247">
        <f t="shared" si="3"/>
        <v>5.3380511537816275</v>
      </c>
      <c r="Q17" s="222"/>
      <c r="R17" s="223"/>
    </row>
    <row r="18" spans="2:18" x14ac:dyDescent="0.2">
      <c r="B18" s="221"/>
      <c r="C18" s="222"/>
      <c r="D18" s="240">
        <v>6</v>
      </c>
      <c r="E18" s="241" t="str">
        <f>IF(H18=0,"",Tab_Dados_Jose_Eliton!C15)</f>
        <v/>
      </c>
      <c r="F18" s="242">
        <f>Tab_Dados_Jose_Eliton!D15</f>
        <v>0</v>
      </c>
      <c r="G18" s="242">
        <f>Tab_Dados_Jose_Eliton!E15</f>
        <v>0</v>
      </c>
      <c r="H18" s="242">
        <f>Tab_Dados_Jose_Eliton!F15</f>
        <v>0</v>
      </c>
      <c r="I18" s="243">
        <f t="shared" ref="I18:I22" si="4">H18*100/$H$24</f>
        <v>0</v>
      </c>
      <c r="J18" s="230"/>
      <c r="K18" s="240">
        <v>6</v>
      </c>
      <c r="L18" s="241" t="str">
        <f>Tab_Dados_Jose_Eliton!I15</f>
        <v>Santa Isabel</v>
      </c>
      <c r="M18" s="242">
        <f>Tab_Dados_Jose_Eliton!J15</f>
        <v>700</v>
      </c>
      <c r="N18" s="242">
        <f>Tab_Dados_Jose_Eliton!K15</f>
        <v>700</v>
      </c>
      <c r="O18" s="242">
        <f>Tab_Dados_Jose_Eliton!L15</f>
        <v>8400</v>
      </c>
      <c r="P18" s="243">
        <f t="shared" si="3"/>
        <v>4.2704409230253022</v>
      </c>
      <c r="Q18" s="222"/>
      <c r="R18" s="223"/>
    </row>
    <row r="19" spans="2:18" x14ac:dyDescent="0.2">
      <c r="B19" s="221"/>
      <c r="C19" s="222"/>
      <c r="D19" s="244">
        <v>7</v>
      </c>
      <c r="E19" s="245" t="str">
        <f>IF(H19=0,"",Tab_Dados_Jose_Eliton!C16)</f>
        <v/>
      </c>
      <c r="F19" s="246">
        <f>Tab_Dados_Jose_Eliton!D16</f>
        <v>0</v>
      </c>
      <c r="G19" s="246">
        <f>Tab_Dados_Jose_Eliton!E16</f>
        <v>0</v>
      </c>
      <c r="H19" s="246">
        <f>Tab_Dados_Jose_Eliton!F16</f>
        <v>0</v>
      </c>
      <c r="I19" s="247">
        <f t="shared" si="4"/>
        <v>0</v>
      </c>
      <c r="J19" s="230"/>
      <c r="K19" s="244">
        <v>7</v>
      </c>
      <c r="L19" s="245" t="str">
        <f>Tab_Dados_Jose_Eliton!I16</f>
        <v>Anicuns</v>
      </c>
      <c r="M19" s="246">
        <f>Tab_Dados_Jose_Eliton!J16</f>
        <v>400</v>
      </c>
      <c r="N19" s="246">
        <f>Tab_Dados_Jose_Eliton!K16</f>
        <v>400</v>
      </c>
      <c r="O19" s="246">
        <f>Tab_Dados_Jose_Eliton!L16</f>
        <v>7000</v>
      </c>
      <c r="P19" s="247">
        <f t="shared" si="3"/>
        <v>3.5587007691877521</v>
      </c>
      <c r="Q19" s="222"/>
      <c r="R19" s="223"/>
    </row>
    <row r="20" spans="2:18" x14ac:dyDescent="0.2">
      <c r="B20" s="221"/>
      <c r="C20" s="222"/>
      <c r="D20" s="240">
        <v>8</v>
      </c>
      <c r="E20" s="241" t="str">
        <f>IF(H20=0,"",Tab_Dados_Jose_Eliton!C17)</f>
        <v/>
      </c>
      <c r="F20" s="242">
        <f>Tab_Dados_Jose_Eliton!D17</f>
        <v>0</v>
      </c>
      <c r="G20" s="242">
        <f>Tab_Dados_Jose_Eliton!E17</f>
        <v>0</v>
      </c>
      <c r="H20" s="242">
        <f>Tab_Dados_Jose_Eliton!F17</f>
        <v>0</v>
      </c>
      <c r="I20" s="243">
        <f t="shared" si="4"/>
        <v>0</v>
      </c>
      <c r="J20" s="230"/>
      <c r="K20" s="240">
        <v>8</v>
      </c>
      <c r="L20" s="241" t="str">
        <f>Tab_Dados_Jose_Eliton!I17</f>
        <v>Jaraguá</v>
      </c>
      <c r="M20" s="242">
        <f>Tab_Dados_Jose_Eliton!J17</f>
        <v>780</v>
      </c>
      <c r="N20" s="242">
        <f>Tab_Dados_Jose_Eliton!K17</f>
        <v>780</v>
      </c>
      <c r="O20" s="242">
        <f>Tab_Dados_Jose_Eliton!L17</f>
        <v>6630</v>
      </c>
      <c r="P20" s="243">
        <f t="shared" si="3"/>
        <v>3.3705980142449707</v>
      </c>
      <c r="Q20" s="222"/>
      <c r="R20" s="223"/>
    </row>
    <row r="21" spans="2:18" x14ac:dyDescent="0.2">
      <c r="B21" s="221"/>
      <c r="C21" s="222"/>
      <c r="D21" s="244">
        <v>9</v>
      </c>
      <c r="E21" s="245" t="str">
        <f>IF(H21=0,"",Tab_Dados_Jose_Eliton!C18)</f>
        <v/>
      </c>
      <c r="F21" s="246">
        <f>Tab_Dados_Jose_Eliton!D18</f>
        <v>0</v>
      </c>
      <c r="G21" s="246">
        <f>Tab_Dados_Jose_Eliton!E18</f>
        <v>0</v>
      </c>
      <c r="H21" s="246">
        <f>Tab_Dados_Jose_Eliton!F18</f>
        <v>0</v>
      </c>
      <c r="I21" s="247">
        <f t="shared" si="4"/>
        <v>0</v>
      </c>
      <c r="J21" s="230"/>
      <c r="K21" s="244">
        <v>9</v>
      </c>
      <c r="L21" s="245" t="str">
        <f>Tab_Dados_Jose_Eliton!I18</f>
        <v>São Luís de Montes Belos</v>
      </c>
      <c r="M21" s="246">
        <f>Tab_Dados_Jose_Eliton!J18</f>
        <v>750</v>
      </c>
      <c r="N21" s="246">
        <f>Tab_Dados_Jose_Eliton!K18</f>
        <v>750</v>
      </c>
      <c r="O21" s="246">
        <f>Tab_Dados_Jose_Eliton!L18</f>
        <v>6000</v>
      </c>
      <c r="P21" s="247">
        <f t="shared" si="3"/>
        <v>3.0503149450180733</v>
      </c>
      <c r="Q21" s="222"/>
      <c r="R21" s="223"/>
    </row>
    <row r="22" spans="2:18" x14ac:dyDescent="0.2">
      <c r="B22" s="221"/>
      <c r="C22" s="222"/>
      <c r="D22" s="240">
        <v>10</v>
      </c>
      <c r="E22" s="241" t="str">
        <f>IF(H22=0,"",Tab_Dados_Jose_Eliton!C19)</f>
        <v/>
      </c>
      <c r="F22" s="242">
        <f>Tab_Dados_Jose_Eliton!D19</f>
        <v>0</v>
      </c>
      <c r="G22" s="242">
        <f>Tab_Dados_Jose_Eliton!E19</f>
        <v>0</v>
      </c>
      <c r="H22" s="242">
        <f>Tab_Dados_Jose_Eliton!F19</f>
        <v>0</v>
      </c>
      <c r="I22" s="243">
        <f t="shared" si="4"/>
        <v>0</v>
      </c>
      <c r="J22" s="230"/>
      <c r="K22" s="240">
        <v>10</v>
      </c>
      <c r="L22" s="241" t="str">
        <f>Tab_Dados_Jose_Eliton!I19</f>
        <v>Santa Helena de Goiás</v>
      </c>
      <c r="M22" s="242">
        <f>Tab_Dados_Jose_Eliton!J19</f>
        <v>100</v>
      </c>
      <c r="N22" s="242">
        <f>Tab_Dados_Jose_Eliton!K19</f>
        <v>100</v>
      </c>
      <c r="O22" s="242">
        <f>Tab_Dados_Jose_Eliton!L19</f>
        <v>5500</v>
      </c>
      <c r="P22" s="243">
        <f t="shared" si="3"/>
        <v>2.7961220329332335</v>
      </c>
      <c r="Q22" s="222"/>
      <c r="R22" s="223"/>
    </row>
    <row r="23" spans="2:18" x14ac:dyDescent="0.2">
      <c r="B23" s="221"/>
      <c r="C23" s="222"/>
      <c r="D23" s="248"/>
      <c r="E23" s="248" t="str">
        <f>CONCATENATE("Demais municípios - ",0)</f>
        <v>Demais municípios - 0</v>
      </c>
      <c r="F23" s="249">
        <f>Tab_Dados_Jose_Eliton!D256-F12</f>
        <v>0</v>
      </c>
      <c r="G23" s="249">
        <f>Tab_Dados_Jose_Eliton!E256-G12</f>
        <v>0</v>
      </c>
      <c r="H23" s="249">
        <f>Tab_Dados_Jose_Eliton!F256-H12</f>
        <v>0</v>
      </c>
      <c r="I23" s="250">
        <f>H23*100/$H$24</f>
        <v>0</v>
      </c>
      <c r="J23" s="230"/>
      <c r="K23" s="248"/>
      <c r="L23" s="248" t="str">
        <f>CONCATENATE("Demais municípios - ",Tab_Dados_Jose_Eliton!H8-10)</f>
        <v>Demais municípios - 112</v>
      </c>
      <c r="M23" s="249">
        <f>Tab_Dados_Jose_Eliton!J256-M12</f>
        <v>5850</v>
      </c>
      <c r="N23" s="249">
        <f>Tab_Dados_Jose_Eliton!K256-N12</f>
        <v>5850</v>
      </c>
      <c r="O23" s="249">
        <f>Tab_Dados_Jose_Eliton!L256-O12</f>
        <v>84746</v>
      </c>
      <c r="P23" s="250">
        <f t="shared" si="3"/>
        <v>43.083665055083607</v>
      </c>
      <c r="Q23" s="222"/>
      <c r="R23" s="223"/>
    </row>
    <row r="24" spans="2:18" x14ac:dyDescent="0.2">
      <c r="B24" s="221"/>
      <c r="C24" s="222"/>
      <c r="D24" s="251"/>
      <c r="E24" s="252" t="s">
        <v>612</v>
      </c>
      <c r="F24" s="253">
        <f>SUM(F12+F23)</f>
        <v>26</v>
      </c>
      <c r="G24" s="253">
        <f t="shared" ref="G24:H24" si="5">SUM(G12+G23)</f>
        <v>26</v>
      </c>
      <c r="H24" s="253">
        <f t="shared" si="5"/>
        <v>243</v>
      </c>
      <c r="I24" s="258">
        <f>H24*100/$H$24</f>
        <v>100</v>
      </c>
      <c r="J24" s="230"/>
      <c r="K24" s="251"/>
      <c r="L24" s="252" t="s">
        <v>612</v>
      </c>
      <c r="M24" s="253">
        <f>SUM(M12+M23)</f>
        <v>12380</v>
      </c>
      <c r="N24" s="253">
        <f>SUM(N12+N23)</f>
        <v>12380</v>
      </c>
      <c r="O24" s="253">
        <f t="shared" ref="O24" si="6">SUM(O12+O23)</f>
        <v>196701</v>
      </c>
      <c r="P24" s="254">
        <f t="shared" si="3"/>
        <v>100</v>
      </c>
      <c r="Q24" s="222"/>
      <c r="R24" s="223"/>
    </row>
    <row r="25" spans="2:18" x14ac:dyDescent="0.2">
      <c r="B25" s="221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3"/>
    </row>
    <row r="26" spans="2:18" x14ac:dyDescent="0.2">
      <c r="B26" s="221"/>
      <c r="C26" s="222"/>
      <c r="J26" s="222"/>
      <c r="K26" s="222"/>
      <c r="L26" s="222"/>
      <c r="M26" s="222"/>
      <c r="N26" s="222"/>
      <c r="O26" s="222"/>
      <c r="P26" s="222"/>
      <c r="Q26" s="222"/>
      <c r="R26" s="223"/>
    </row>
    <row r="27" spans="2:18" ht="14.25" x14ac:dyDescent="0.2">
      <c r="B27" s="221"/>
      <c r="C27" s="222"/>
      <c r="D27" s="227" t="s">
        <v>615</v>
      </c>
      <c r="E27" s="222"/>
      <c r="F27" s="222"/>
      <c r="G27" s="222"/>
      <c r="H27" s="222"/>
      <c r="I27" s="222"/>
      <c r="J27" s="222"/>
      <c r="K27" s="227" t="s">
        <v>618</v>
      </c>
      <c r="L27" s="222"/>
      <c r="M27" s="222"/>
      <c r="N27" s="222"/>
      <c r="O27" s="222"/>
      <c r="P27" s="222"/>
      <c r="Q27" s="222"/>
      <c r="R27" s="223"/>
    </row>
    <row r="28" spans="2:18" ht="25.5" customHeight="1" x14ac:dyDescent="0.2">
      <c r="B28" s="221"/>
      <c r="C28" s="222"/>
      <c r="D28" s="228" t="s">
        <v>607</v>
      </c>
      <c r="E28" s="229" t="s">
        <v>9</v>
      </c>
      <c r="F28" s="229" t="s">
        <v>582</v>
      </c>
      <c r="G28" s="229" t="s">
        <v>549</v>
      </c>
      <c r="H28" s="229" t="s">
        <v>609</v>
      </c>
      <c r="I28" s="228" t="s">
        <v>610</v>
      </c>
      <c r="J28" s="230"/>
      <c r="K28" s="228" t="s">
        <v>607</v>
      </c>
      <c r="L28" s="229" t="s">
        <v>9</v>
      </c>
      <c r="M28" s="229" t="s">
        <v>582</v>
      </c>
      <c r="N28" s="229" t="s">
        <v>549</v>
      </c>
      <c r="O28" s="229" t="s">
        <v>616</v>
      </c>
      <c r="P28" s="228" t="s">
        <v>610</v>
      </c>
      <c r="Q28" s="222"/>
      <c r="R28" s="223"/>
    </row>
    <row r="29" spans="2:18" x14ac:dyDescent="0.2">
      <c r="B29" s="221"/>
      <c r="C29" s="222"/>
      <c r="D29" s="231"/>
      <c r="E29" s="232" t="s">
        <v>611</v>
      </c>
      <c r="F29" s="233">
        <f>SUM(F30:F39)</f>
        <v>4009</v>
      </c>
      <c r="G29" s="233">
        <f t="shared" ref="G29:H29" si="7">SUM(G30:G39)</f>
        <v>4009</v>
      </c>
      <c r="H29" s="233">
        <f t="shared" si="7"/>
        <v>11942</v>
      </c>
      <c r="I29" s="235">
        <f t="shared" ref="I29:I41" si="8">H29*100/$H$41</f>
        <v>81.404226312201772</v>
      </c>
      <c r="J29" s="230"/>
      <c r="K29" s="231"/>
      <c r="L29" s="232" t="s">
        <v>611</v>
      </c>
      <c r="M29" s="233">
        <f>SUM(M30:M39)</f>
        <v>680</v>
      </c>
      <c r="N29" s="233">
        <f t="shared" ref="N29:O29" si="9">SUM(N30:N39)</f>
        <v>680</v>
      </c>
      <c r="O29" s="233">
        <f t="shared" si="9"/>
        <v>10373</v>
      </c>
      <c r="P29" s="235">
        <f t="shared" ref="P29:P41" si="10">O29*100/$O$41</f>
        <v>76.763116998445938</v>
      </c>
      <c r="Q29" s="222"/>
      <c r="R29" s="223"/>
    </row>
    <row r="30" spans="2:18" x14ac:dyDescent="0.2">
      <c r="B30" s="221"/>
      <c r="C30" s="222"/>
      <c r="D30" s="236">
        <v>1</v>
      </c>
      <c r="E30" s="237" t="str">
        <f>Tab_Dados_Jose_Eliton!O10</f>
        <v>Cabeceiras</v>
      </c>
      <c r="F30" s="238">
        <f>Tab_Dados_Jose_Eliton!P10</f>
        <v>880</v>
      </c>
      <c r="G30" s="238">
        <f>Tab_Dados_Jose_Eliton!Q10</f>
        <v>880</v>
      </c>
      <c r="H30" s="238">
        <f>Tab_Dados_Jose_Eliton!R10</f>
        <v>2732</v>
      </c>
      <c r="I30" s="239">
        <f t="shared" si="8"/>
        <v>18.623040218132243</v>
      </c>
      <c r="J30" s="230"/>
      <c r="K30" s="236">
        <v>1</v>
      </c>
      <c r="L30" s="237" t="str">
        <f>Tab_Dados_Jose_Eliton!U10</f>
        <v>Vila Boa</v>
      </c>
      <c r="M30" s="238">
        <f>Tab_Dados_Jose_Eliton!V10</f>
        <v>125</v>
      </c>
      <c r="N30" s="238">
        <f>Tab_Dados_Jose_Eliton!W10</f>
        <v>125</v>
      </c>
      <c r="O30" s="238">
        <f>Tab_Dados_Jose_Eliton!X10</f>
        <v>2500</v>
      </c>
      <c r="P30" s="239">
        <f t="shared" si="10"/>
        <v>18.500703026715016</v>
      </c>
      <c r="Q30" s="222"/>
      <c r="R30" s="223"/>
    </row>
    <row r="31" spans="2:18" x14ac:dyDescent="0.2">
      <c r="B31" s="221"/>
      <c r="C31" s="222"/>
      <c r="D31" s="240">
        <v>2</v>
      </c>
      <c r="E31" s="241" t="str">
        <f>Tab_Dados_Jose_Eliton!O11</f>
        <v>Campo Alegre de Goiás</v>
      </c>
      <c r="F31" s="242">
        <f>Tab_Dados_Jose_Eliton!P11</f>
        <v>865</v>
      </c>
      <c r="G31" s="242">
        <f>Tab_Dados_Jose_Eliton!Q11</f>
        <v>865</v>
      </c>
      <c r="H31" s="242">
        <f>Tab_Dados_Jose_Eliton!R11</f>
        <v>2200</v>
      </c>
      <c r="I31" s="243">
        <f t="shared" si="8"/>
        <v>14.996591683708248</v>
      </c>
      <c r="J31" s="230"/>
      <c r="K31" s="240">
        <v>2</v>
      </c>
      <c r="L31" s="241" t="str">
        <f>Tab_Dados_Jose_Eliton!U11</f>
        <v>Palmeiras de Goiás</v>
      </c>
      <c r="M31" s="242">
        <f>Tab_Dados_Jose_Eliton!V11</f>
        <v>170</v>
      </c>
      <c r="N31" s="242">
        <f>Tab_Dados_Jose_Eliton!W11</f>
        <v>170</v>
      </c>
      <c r="O31" s="242">
        <f>Tab_Dados_Jose_Eliton!X11</f>
        <v>1700</v>
      </c>
      <c r="P31" s="243">
        <f t="shared" si="10"/>
        <v>12.580478058166211</v>
      </c>
      <c r="Q31" s="222"/>
      <c r="R31" s="223"/>
    </row>
    <row r="32" spans="2:18" x14ac:dyDescent="0.2">
      <c r="B32" s="221"/>
      <c r="C32" s="222"/>
      <c r="D32" s="244">
        <v>3</v>
      </c>
      <c r="E32" s="245" t="str">
        <f>Tab_Dados_Jose_Eliton!O12</f>
        <v>Paraúna</v>
      </c>
      <c r="F32" s="246">
        <f>Tab_Dados_Jose_Eliton!P12</f>
        <v>500</v>
      </c>
      <c r="G32" s="246">
        <f>Tab_Dados_Jose_Eliton!Q12</f>
        <v>500</v>
      </c>
      <c r="H32" s="246">
        <f>Tab_Dados_Jose_Eliton!R12</f>
        <v>2100</v>
      </c>
      <c r="I32" s="247">
        <f t="shared" si="8"/>
        <v>14.314928425357873</v>
      </c>
      <c r="J32" s="230"/>
      <c r="K32" s="244">
        <v>3</v>
      </c>
      <c r="L32" s="245" t="str">
        <f>Tab_Dados_Jose_Eliton!U12</f>
        <v>Santo Antônio da Barra</v>
      </c>
      <c r="M32" s="246">
        <f>Tab_Dados_Jose_Eliton!V12</f>
        <v>54</v>
      </c>
      <c r="N32" s="246">
        <f>Tab_Dados_Jose_Eliton!W12</f>
        <v>54</v>
      </c>
      <c r="O32" s="246">
        <f>Tab_Dados_Jose_Eliton!X12</f>
        <v>1193</v>
      </c>
      <c r="P32" s="247">
        <f t="shared" si="10"/>
        <v>8.8285354843484054</v>
      </c>
      <c r="Q32" s="222"/>
      <c r="R32" s="223"/>
    </row>
    <row r="33" spans="2:18" x14ac:dyDescent="0.2">
      <c r="B33" s="221"/>
      <c r="C33" s="222"/>
      <c r="D33" s="240">
        <v>4</v>
      </c>
      <c r="E33" s="241" t="str">
        <f>Tab_Dados_Jose_Eliton!O13</f>
        <v>Catalão</v>
      </c>
      <c r="F33" s="242">
        <f>Tab_Dados_Jose_Eliton!P13</f>
        <v>410</v>
      </c>
      <c r="G33" s="242">
        <f>Tab_Dados_Jose_Eliton!Q13</f>
        <v>410</v>
      </c>
      <c r="H33" s="242">
        <f>Tab_Dados_Jose_Eliton!R13</f>
        <v>1200</v>
      </c>
      <c r="I33" s="243">
        <f t="shared" si="8"/>
        <v>8.1799591002044991</v>
      </c>
      <c r="J33" s="230"/>
      <c r="K33" s="240">
        <v>4</v>
      </c>
      <c r="L33" s="241" t="str">
        <f>Tab_Dados_Jose_Eliton!U13</f>
        <v>Formosa</v>
      </c>
      <c r="M33" s="242">
        <f>Tab_Dados_Jose_Eliton!V13</f>
        <v>50</v>
      </c>
      <c r="N33" s="242">
        <f>Tab_Dados_Jose_Eliton!W13</f>
        <v>50</v>
      </c>
      <c r="O33" s="242">
        <f>Tab_Dados_Jose_Eliton!X13</f>
        <v>1000</v>
      </c>
      <c r="P33" s="243">
        <f t="shared" si="10"/>
        <v>7.4002812106860061</v>
      </c>
      <c r="Q33" s="222"/>
      <c r="R33" s="223"/>
    </row>
    <row r="34" spans="2:18" x14ac:dyDescent="0.2">
      <c r="B34" s="221"/>
      <c r="C34" s="222"/>
      <c r="D34" s="244">
        <v>5</v>
      </c>
      <c r="E34" s="245" t="str">
        <f>Tab_Dados_Jose_Eliton!O14</f>
        <v>Rio Verde</v>
      </c>
      <c r="F34" s="246">
        <f>Tab_Dados_Jose_Eliton!P14</f>
        <v>190</v>
      </c>
      <c r="G34" s="246">
        <f>Tab_Dados_Jose_Eliton!Q14</f>
        <v>190</v>
      </c>
      <c r="H34" s="246">
        <f>Tab_Dados_Jose_Eliton!R14</f>
        <v>1150</v>
      </c>
      <c r="I34" s="247">
        <f t="shared" si="8"/>
        <v>7.839127471029312</v>
      </c>
      <c r="J34" s="230"/>
      <c r="K34" s="244">
        <v>5</v>
      </c>
      <c r="L34" s="245" t="str">
        <f>Tab_Dados_Jose_Eliton!U14</f>
        <v>Goianira</v>
      </c>
      <c r="M34" s="246">
        <f>Tab_Dados_Jose_Eliton!V14</f>
        <v>40</v>
      </c>
      <c r="N34" s="246">
        <f>Tab_Dados_Jose_Eliton!W14</f>
        <v>40</v>
      </c>
      <c r="O34" s="246">
        <f>Tab_Dados_Jose_Eliton!X14</f>
        <v>800</v>
      </c>
      <c r="P34" s="247">
        <f t="shared" si="10"/>
        <v>5.9202249685488049</v>
      </c>
      <c r="Q34" s="222"/>
      <c r="R34" s="223"/>
    </row>
    <row r="35" spans="2:18" x14ac:dyDescent="0.2">
      <c r="B35" s="221"/>
      <c r="C35" s="222"/>
      <c r="D35" s="240">
        <v>6</v>
      </c>
      <c r="E35" s="241" t="str">
        <f>Tab_Dados_Jose_Eliton!O15</f>
        <v>Ipameri</v>
      </c>
      <c r="F35" s="242">
        <f>Tab_Dados_Jose_Eliton!P15</f>
        <v>509</v>
      </c>
      <c r="G35" s="242">
        <f>Tab_Dados_Jose_Eliton!Q15</f>
        <v>509</v>
      </c>
      <c r="H35" s="242">
        <f>Tab_Dados_Jose_Eliton!R15</f>
        <v>1120</v>
      </c>
      <c r="I35" s="243">
        <f t="shared" si="8"/>
        <v>7.6346284935241995</v>
      </c>
      <c r="J35" s="230"/>
      <c r="K35" s="240">
        <v>6</v>
      </c>
      <c r="L35" s="241" t="str">
        <f>Tab_Dados_Jose_Eliton!U15</f>
        <v>Caldas Novas</v>
      </c>
      <c r="M35" s="242">
        <f>Tab_Dados_Jose_Eliton!V15</f>
        <v>75</v>
      </c>
      <c r="N35" s="242">
        <f>Tab_Dados_Jose_Eliton!W15</f>
        <v>75</v>
      </c>
      <c r="O35" s="242">
        <f>Tab_Dados_Jose_Eliton!X15</f>
        <v>750</v>
      </c>
      <c r="P35" s="243">
        <f t="shared" si="10"/>
        <v>5.5502109080145043</v>
      </c>
      <c r="Q35" s="222"/>
      <c r="R35" s="223"/>
    </row>
    <row r="36" spans="2:18" x14ac:dyDescent="0.2">
      <c r="B36" s="221"/>
      <c r="C36" s="222"/>
      <c r="D36" s="244">
        <v>7</v>
      </c>
      <c r="E36" s="245" t="str">
        <f>Tab_Dados_Jose_Eliton!O16</f>
        <v>Água Fria de Goiás</v>
      </c>
      <c r="F36" s="246">
        <f>Tab_Dados_Jose_Eliton!P16</f>
        <v>130</v>
      </c>
      <c r="G36" s="246">
        <f>Tab_Dados_Jose_Eliton!Q16</f>
        <v>130</v>
      </c>
      <c r="H36" s="246">
        <f>Tab_Dados_Jose_Eliton!R16</f>
        <v>395</v>
      </c>
      <c r="I36" s="247">
        <f t="shared" si="8"/>
        <v>2.6925698704839811</v>
      </c>
      <c r="J36" s="230"/>
      <c r="K36" s="244">
        <v>7</v>
      </c>
      <c r="L36" s="245" t="str">
        <f>Tab_Dados_Jose_Eliton!U16</f>
        <v>Inhumas</v>
      </c>
      <c r="M36" s="246">
        <f>Tab_Dados_Jose_Eliton!V16</f>
        <v>42</v>
      </c>
      <c r="N36" s="246">
        <f>Tab_Dados_Jose_Eliton!W16</f>
        <v>42</v>
      </c>
      <c r="O36" s="246">
        <f>Tab_Dados_Jose_Eliton!X16</f>
        <v>720</v>
      </c>
      <c r="P36" s="247">
        <f t="shared" si="10"/>
        <v>5.328202471693924</v>
      </c>
      <c r="Q36" s="222"/>
      <c r="R36" s="223"/>
    </row>
    <row r="37" spans="2:18" x14ac:dyDescent="0.2">
      <c r="B37" s="221"/>
      <c r="C37" s="222"/>
      <c r="D37" s="240">
        <v>8</v>
      </c>
      <c r="E37" s="241" t="str">
        <f>Tab_Dados_Jose_Eliton!O17</f>
        <v>Anicuns</v>
      </c>
      <c r="F37" s="242">
        <f>Tab_Dados_Jose_Eliton!P17</f>
        <v>230</v>
      </c>
      <c r="G37" s="242">
        <f>Tab_Dados_Jose_Eliton!Q17</f>
        <v>230</v>
      </c>
      <c r="H37" s="242">
        <f>Tab_Dados_Jose_Eliton!R17</f>
        <v>380</v>
      </c>
      <c r="I37" s="243">
        <f t="shared" si="8"/>
        <v>2.5903203817314249</v>
      </c>
      <c r="J37" s="230"/>
      <c r="K37" s="240">
        <v>8</v>
      </c>
      <c r="L37" s="241" t="str">
        <f>Tab_Dados_Jose_Eliton!U17</f>
        <v>Goiânia</v>
      </c>
      <c r="M37" s="242">
        <f>Tab_Dados_Jose_Eliton!V17</f>
        <v>41</v>
      </c>
      <c r="N37" s="242">
        <f>Tab_Dados_Jose_Eliton!W17</f>
        <v>41</v>
      </c>
      <c r="O37" s="242">
        <f>Tab_Dados_Jose_Eliton!X17</f>
        <v>695</v>
      </c>
      <c r="P37" s="243">
        <f t="shared" si="10"/>
        <v>5.1431954414267747</v>
      </c>
      <c r="Q37" s="222"/>
      <c r="R37" s="223"/>
    </row>
    <row r="38" spans="2:18" x14ac:dyDescent="0.2">
      <c r="B38" s="221"/>
      <c r="C38" s="222"/>
      <c r="D38" s="244">
        <v>9</v>
      </c>
      <c r="E38" s="245" t="str">
        <f>Tab_Dados_Jose_Eliton!O18</f>
        <v>Inhumas</v>
      </c>
      <c r="F38" s="246">
        <f>Tab_Dados_Jose_Eliton!P18</f>
        <v>200</v>
      </c>
      <c r="G38" s="246">
        <f>Tab_Dados_Jose_Eliton!Q18</f>
        <v>200</v>
      </c>
      <c r="H38" s="246">
        <f>Tab_Dados_Jose_Eliton!R18</f>
        <v>350</v>
      </c>
      <c r="I38" s="247">
        <f t="shared" si="8"/>
        <v>2.3858214042263124</v>
      </c>
      <c r="J38" s="230"/>
      <c r="K38" s="244">
        <v>9</v>
      </c>
      <c r="L38" s="245" t="str">
        <f>Tab_Dados_Jose_Eliton!U18</f>
        <v>Trindade</v>
      </c>
      <c r="M38" s="246">
        <f>Tab_Dados_Jose_Eliton!V18</f>
        <v>33</v>
      </c>
      <c r="N38" s="246">
        <f>Tab_Dados_Jose_Eliton!W18</f>
        <v>33</v>
      </c>
      <c r="O38" s="246">
        <f>Tab_Dados_Jose_Eliton!X18</f>
        <v>600</v>
      </c>
      <c r="P38" s="247">
        <f t="shared" si="10"/>
        <v>4.4401687264116037</v>
      </c>
      <c r="Q38" s="222"/>
      <c r="R38" s="223"/>
    </row>
    <row r="39" spans="2:18" x14ac:dyDescent="0.2">
      <c r="B39" s="221"/>
      <c r="C39" s="222"/>
      <c r="D39" s="240">
        <v>10</v>
      </c>
      <c r="E39" s="241" t="str">
        <f>Tab_Dados_Jose_Eliton!O19</f>
        <v>São João d'Aliança</v>
      </c>
      <c r="F39" s="242">
        <f>Tab_Dados_Jose_Eliton!P19</f>
        <v>95</v>
      </c>
      <c r="G39" s="242">
        <f>Tab_Dados_Jose_Eliton!Q19</f>
        <v>95</v>
      </c>
      <c r="H39" s="242">
        <f>Tab_Dados_Jose_Eliton!R19</f>
        <v>315</v>
      </c>
      <c r="I39" s="243">
        <f t="shared" si="8"/>
        <v>2.147239263803681</v>
      </c>
      <c r="J39" s="230"/>
      <c r="K39" s="240">
        <v>10</v>
      </c>
      <c r="L39" s="241" t="str">
        <f>Tab_Dados_Jose_Eliton!U19</f>
        <v>Hidrolândia</v>
      </c>
      <c r="M39" s="242">
        <f>Tab_Dados_Jose_Eliton!V19</f>
        <v>50</v>
      </c>
      <c r="N39" s="242">
        <f>Tab_Dados_Jose_Eliton!W19</f>
        <v>50</v>
      </c>
      <c r="O39" s="242">
        <f>Tab_Dados_Jose_Eliton!X19</f>
        <v>415</v>
      </c>
      <c r="P39" s="243">
        <f t="shared" si="10"/>
        <v>3.0711167024346926</v>
      </c>
      <c r="Q39" s="222"/>
      <c r="R39" s="223"/>
    </row>
    <row r="40" spans="2:18" x14ac:dyDescent="0.2">
      <c r="B40" s="221"/>
      <c r="C40" s="222"/>
      <c r="D40" s="248"/>
      <c r="E40" s="248" t="str">
        <f>CONCATENATE("Demais municípios - ",Tab_Dados_Jose_Eliton!N8-10)</f>
        <v>Demais municípios - 35</v>
      </c>
      <c r="F40" s="249">
        <f>Tab_Dados_Jose_Eliton!P256-F29</f>
        <v>1590</v>
      </c>
      <c r="G40" s="249">
        <f>Tab_Dados_Jose_Eliton!Q256-G29</f>
        <v>1590</v>
      </c>
      <c r="H40" s="249">
        <f>Tab_Dados_Jose_Eliton!R256-H29</f>
        <v>2728</v>
      </c>
      <c r="I40" s="250">
        <f t="shared" si="8"/>
        <v>18.595773687798228</v>
      </c>
      <c r="J40" s="230"/>
      <c r="K40" s="248"/>
      <c r="L40" s="248" t="str">
        <f>CONCATENATE("Demais municípios - ",Tab_Dados_Jose_Eliton!T8-10)</f>
        <v>Demais municípios - 25</v>
      </c>
      <c r="M40" s="249">
        <f>Tab_Dados_Jose_Eliton!V256-M29</f>
        <v>319</v>
      </c>
      <c r="N40" s="249">
        <f>Tab_Dados_Jose_Eliton!W256-N29</f>
        <v>319</v>
      </c>
      <c r="O40" s="249">
        <f>Tab_Dados_Jose_Eliton!X256-O29</f>
        <v>3140</v>
      </c>
      <c r="P40" s="250">
        <f t="shared" si="10"/>
        <v>23.236883001554059</v>
      </c>
      <c r="Q40" s="222"/>
      <c r="R40" s="223"/>
    </row>
    <row r="41" spans="2:18" x14ac:dyDescent="0.2">
      <c r="B41" s="221"/>
      <c r="C41" s="222"/>
      <c r="D41" s="255"/>
      <c r="E41" s="256" t="s">
        <v>612</v>
      </c>
      <c r="F41" s="253">
        <f>SUM(F29+F40)</f>
        <v>5599</v>
      </c>
      <c r="G41" s="253">
        <f>SUM(G29+G40)</f>
        <v>5599</v>
      </c>
      <c r="H41" s="253">
        <f t="shared" ref="H41" si="11">SUM(H29+H40)</f>
        <v>14670</v>
      </c>
      <c r="I41" s="257">
        <f t="shared" si="8"/>
        <v>100</v>
      </c>
      <c r="J41" s="230"/>
      <c r="K41" s="251"/>
      <c r="L41" s="252" t="s">
        <v>612</v>
      </c>
      <c r="M41" s="253">
        <f>SUM(M29+M40)</f>
        <v>999</v>
      </c>
      <c r="N41" s="253">
        <f t="shared" ref="N41:O41" si="12">SUM(N29+N40)</f>
        <v>999</v>
      </c>
      <c r="O41" s="253">
        <f t="shared" si="12"/>
        <v>13513</v>
      </c>
      <c r="P41" s="258">
        <f t="shared" si="10"/>
        <v>100</v>
      </c>
      <c r="Q41" s="222"/>
      <c r="R41" s="223"/>
    </row>
    <row r="42" spans="2:18" x14ac:dyDescent="0.2">
      <c r="B42" s="221"/>
      <c r="C42" s="222"/>
      <c r="J42" s="230"/>
      <c r="K42" s="259"/>
      <c r="L42" s="260"/>
      <c r="M42" s="261"/>
      <c r="N42" s="261"/>
      <c r="P42" s="262"/>
      <c r="Q42" s="222"/>
      <c r="R42" s="223"/>
    </row>
    <row r="43" spans="2:18" x14ac:dyDescent="0.2">
      <c r="B43" s="221"/>
      <c r="C43" s="222"/>
      <c r="D43" s="263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2"/>
      <c r="R43" s="223"/>
    </row>
    <row r="44" spans="2:18" x14ac:dyDescent="0.2">
      <c r="B44" s="221"/>
      <c r="C44" s="222"/>
      <c r="D44" s="305" t="str">
        <f>CONCATENATE("Fonte: IBGE / Produção Agrícola Municipal. Adaptado pela SED/SupexAgricultura/CEMEAS (",Tab_Dados_Jose_Eliton!F4," / ",Tab_Dados_Jose_Eliton!F3,")")</f>
        <v>Fonte: IBGE / Produção Agrícola Municipal. Adaptado pela SED/SupexAgricultura/CEMEAS (Dezembro / 2015)</v>
      </c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222"/>
      <c r="R44" s="223"/>
    </row>
    <row r="45" spans="2:18" x14ac:dyDescent="0.2">
      <c r="B45" s="221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3"/>
    </row>
    <row r="46" spans="2:18" ht="14.25" x14ac:dyDescent="0.2">
      <c r="B46" s="221"/>
      <c r="C46" s="222"/>
      <c r="D46" s="227" t="s">
        <v>619</v>
      </c>
      <c r="E46" s="222"/>
      <c r="F46" s="222"/>
      <c r="G46" s="222"/>
      <c r="H46" s="222"/>
      <c r="I46" s="222"/>
      <c r="J46" s="222"/>
      <c r="K46" s="227" t="s">
        <v>617</v>
      </c>
      <c r="L46" s="222"/>
      <c r="M46" s="222"/>
      <c r="N46" s="222"/>
      <c r="O46" s="222"/>
      <c r="P46" s="222"/>
      <c r="Q46" s="222"/>
      <c r="R46" s="223"/>
    </row>
    <row r="47" spans="2:18" ht="25.5" customHeight="1" x14ac:dyDescent="0.2">
      <c r="B47" s="221"/>
      <c r="C47" s="222"/>
      <c r="D47" s="228" t="s">
        <v>607</v>
      </c>
      <c r="E47" s="229" t="s">
        <v>9</v>
      </c>
      <c r="F47" s="229" t="s">
        <v>582</v>
      </c>
      <c r="G47" s="229" t="s">
        <v>549</v>
      </c>
      <c r="H47" s="229" t="s">
        <v>609</v>
      </c>
      <c r="I47" s="228" t="s">
        <v>610</v>
      </c>
      <c r="J47" s="230"/>
      <c r="K47" s="228" t="s">
        <v>607</v>
      </c>
      <c r="L47" s="229" t="s">
        <v>9</v>
      </c>
      <c r="M47" s="229" t="s">
        <v>582</v>
      </c>
      <c r="N47" s="229" t="s">
        <v>549</v>
      </c>
      <c r="O47" s="229" t="s">
        <v>609</v>
      </c>
      <c r="P47" s="228" t="s">
        <v>610</v>
      </c>
      <c r="Q47" s="222"/>
      <c r="R47" s="223"/>
    </row>
    <row r="48" spans="2:18" x14ac:dyDescent="0.2">
      <c r="B48" s="221"/>
      <c r="C48" s="222"/>
      <c r="D48" s="231"/>
      <c r="E48" s="232" t="s">
        <v>611</v>
      </c>
      <c r="F48" s="233">
        <f>SUM(F49:F58)</f>
        <v>184</v>
      </c>
      <c r="G48" s="233">
        <f t="shared" ref="G48:H48" si="13">SUM(G49:G58)</f>
        <v>184</v>
      </c>
      <c r="H48" s="233">
        <f t="shared" si="13"/>
        <v>6307</v>
      </c>
      <c r="I48" s="235">
        <f t="shared" ref="I48:I60" si="14">H48*100/$H$60</f>
        <v>100</v>
      </c>
      <c r="J48" s="230"/>
      <c r="K48" s="231"/>
      <c r="L48" s="232" t="s">
        <v>611</v>
      </c>
      <c r="M48" s="233">
        <f>SUM(M49:M58)</f>
        <v>4426</v>
      </c>
      <c r="N48" s="233">
        <f t="shared" ref="N48:O48" si="15">SUM(N49:N58)</f>
        <v>4426</v>
      </c>
      <c r="O48" s="233">
        <f t="shared" si="15"/>
        <v>93909</v>
      </c>
      <c r="P48" s="235">
        <f t="shared" ref="P48:P60" si="16">O48*100/$O$60</f>
        <v>67.2565674506546</v>
      </c>
      <c r="Q48" s="222"/>
      <c r="R48" s="223"/>
    </row>
    <row r="49" spans="2:18" x14ac:dyDescent="0.2">
      <c r="B49" s="221"/>
      <c r="C49" s="222"/>
      <c r="D49" s="236">
        <v>1</v>
      </c>
      <c r="E49" s="237" t="str">
        <f>Tab_Dados_Jose_Eliton!AA10</f>
        <v>Morrinhos</v>
      </c>
      <c r="F49" s="238">
        <f>Tab_Dados_Jose_Eliton!AB10</f>
        <v>100</v>
      </c>
      <c r="G49" s="238">
        <f>Tab_Dados_Jose_Eliton!AC10</f>
        <v>100</v>
      </c>
      <c r="H49" s="238">
        <f>Tab_Dados_Jose_Eliton!AD10</f>
        <v>4000</v>
      </c>
      <c r="I49" s="239">
        <f t="shared" si="14"/>
        <v>63.421595053115588</v>
      </c>
      <c r="J49" s="230"/>
      <c r="K49" s="236">
        <v>1</v>
      </c>
      <c r="L49" s="237" t="str">
        <f>Tab_Dados_Jose_Eliton!AG10</f>
        <v>Itaberaí</v>
      </c>
      <c r="M49" s="238">
        <f>Tab_Dados_Jose_Eliton!AH10</f>
        <v>1150</v>
      </c>
      <c r="N49" s="238">
        <f>Tab_Dados_Jose_Eliton!AI10</f>
        <v>1150</v>
      </c>
      <c r="O49" s="238">
        <f>Tab_Dados_Jose_Eliton!AJ10</f>
        <v>28500</v>
      </c>
      <c r="P49" s="239">
        <f t="shared" si="16"/>
        <v>20.411378806543102</v>
      </c>
      <c r="Q49" s="222"/>
      <c r="R49" s="223"/>
    </row>
    <row r="50" spans="2:18" x14ac:dyDescent="0.2">
      <c r="B50" s="221"/>
      <c r="C50" s="222"/>
      <c r="D50" s="240">
        <v>2</v>
      </c>
      <c r="E50" s="241" t="str">
        <f>Tab_Dados_Jose_Eliton!AA11</f>
        <v>Edealina</v>
      </c>
      <c r="F50" s="242">
        <f>Tab_Dados_Jose_Eliton!AB11</f>
        <v>35</v>
      </c>
      <c r="G50" s="242">
        <f>Tab_Dados_Jose_Eliton!AC11</f>
        <v>35</v>
      </c>
      <c r="H50" s="242">
        <f>Tab_Dados_Jose_Eliton!AD11</f>
        <v>946</v>
      </c>
      <c r="I50" s="243">
        <f t="shared" si="14"/>
        <v>14.999207230061836</v>
      </c>
      <c r="J50" s="230"/>
      <c r="K50" s="240">
        <v>2</v>
      </c>
      <c r="L50" s="241" t="str">
        <f>Tab_Dados_Jose_Eliton!AG11</f>
        <v>Água Fria de Goiás</v>
      </c>
      <c r="M50" s="242">
        <f>Tab_Dados_Jose_Eliton!AH11</f>
        <v>439</v>
      </c>
      <c r="N50" s="242">
        <f>Tab_Dados_Jose_Eliton!AI11</f>
        <v>439</v>
      </c>
      <c r="O50" s="242">
        <f>Tab_Dados_Jose_Eliton!AJ11</f>
        <v>16300</v>
      </c>
      <c r="P50" s="243">
        <f t="shared" si="16"/>
        <v>11.673876299882545</v>
      </c>
      <c r="Q50" s="222"/>
      <c r="R50" s="223"/>
    </row>
    <row r="51" spans="2:18" x14ac:dyDescent="0.2">
      <c r="B51" s="221"/>
      <c r="C51" s="222"/>
      <c r="D51" s="244">
        <v>3</v>
      </c>
      <c r="E51" s="245" t="str">
        <f>IF(H51=0,"",Tab_Dados_Jose_Eliton!AA12)</f>
        <v>Águas Lindas de Goiás</v>
      </c>
      <c r="F51" s="246">
        <f>Tab_Dados_Jose_Eliton!AB12</f>
        <v>10</v>
      </c>
      <c r="G51" s="246">
        <f>Tab_Dados_Jose_Eliton!AC12</f>
        <v>10</v>
      </c>
      <c r="H51" s="246">
        <f>Tab_Dados_Jose_Eliton!AD12</f>
        <v>400</v>
      </c>
      <c r="I51" s="247">
        <f t="shared" si="14"/>
        <v>6.3421595053115585</v>
      </c>
      <c r="J51" s="230"/>
      <c r="K51" s="244">
        <v>3</v>
      </c>
      <c r="L51" s="245" t="str">
        <f>Tab_Dados_Jose_Eliton!AG12</f>
        <v>Hidrolândia</v>
      </c>
      <c r="M51" s="246">
        <f>Tab_Dados_Jose_Eliton!AH12</f>
        <v>700</v>
      </c>
      <c r="N51" s="246">
        <f>Tab_Dados_Jose_Eliton!AI12</f>
        <v>700</v>
      </c>
      <c r="O51" s="246">
        <f>Tab_Dados_Jose_Eliton!AJ12</f>
        <v>10500</v>
      </c>
      <c r="P51" s="247">
        <f t="shared" si="16"/>
        <v>7.519981665568511</v>
      </c>
      <c r="Q51" s="222"/>
      <c r="R51" s="223"/>
    </row>
    <row r="52" spans="2:18" x14ac:dyDescent="0.2">
      <c r="B52" s="221"/>
      <c r="C52" s="222"/>
      <c r="D52" s="240">
        <v>4</v>
      </c>
      <c r="E52" s="241" t="str">
        <f>IF(H52=0,"",Tab_Dados_Jose_Eliton!AA13)</f>
        <v>Luziânia</v>
      </c>
      <c r="F52" s="242">
        <f>Tab_Dados_Jose_Eliton!AB13</f>
        <v>11</v>
      </c>
      <c r="G52" s="242">
        <f>Tab_Dados_Jose_Eliton!AC13</f>
        <v>11</v>
      </c>
      <c r="H52" s="242">
        <f>Tab_Dados_Jose_Eliton!AD13</f>
        <v>341</v>
      </c>
      <c r="I52" s="243">
        <f t="shared" si="14"/>
        <v>5.4066909782781041</v>
      </c>
      <c r="J52" s="230"/>
      <c r="K52" s="240">
        <v>4</v>
      </c>
      <c r="L52" s="241" t="str">
        <f>Tab_Dados_Jose_Eliton!AG13</f>
        <v>Rio Verde</v>
      </c>
      <c r="M52" s="242">
        <f>Tab_Dados_Jose_Eliton!AH13</f>
        <v>330</v>
      </c>
      <c r="N52" s="242">
        <f>Tab_Dados_Jose_Eliton!AI13</f>
        <v>330</v>
      </c>
      <c r="O52" s="242">
        <f>Tab_Dados_Jose_Eliton!AJ13</f>
        <v>8000</v>
      </c>
      <c r="P52" s="243">
        <f t="shared" si="16"/>
        <v>5.7295098404331508</v>
      </c>
      <c r="Q52" s="222"/>
      <c r="R52" s="223"/>
    </row>
    <row r="53" spans="2:18" x14ac:dyDescent="0.2">
      <c r="B53" s="221"/>
      <c r="C53" s="222"/>
      <c r="D53" s="244">
        <v>5</v>
      </c>
      <c r="E53" s="245" t="str">
        <f>IF(H53=0,"",Tab_Dados_Jose_Eliton!AA14)</f>
        <v>Três Ranchos</v>
      </c>
      <c r="F53" s="246">
        <f>Tab_Dados_Jose_Eliton!AB14</f>
        <v>8</v>
      </c>
      <c r="G53" s="246">
        <f>Tab_Dados_Jose_Eliton!AC14</f>
        <v>8</v>
      </c>
      <c r="H53" s="246">
        <f>Tab_Dados_Jose_Eliton!AD14</f>
        <v>320</v>
      </c>
      <c r="I53" s="247">
        <f t="shared" si="14"/>
        <v>5.073727604249247</v>
      </c>
      <c r="J53" s="230"/>
      <c r="K53" s="244">
        <v>5</v>
      </c>
      <c r="L53" s="245" t="str">
        <f>Tab_Dados_Jose_Eliton!AG14</f>
        <v>Catalão</v>
      </c>
      <c r="M53" s="246">
        <f>Tab_Dados_Jose_Eliton!AH14</f>
        <v>550</v>
      </c>
      <c r="N53" s="246">
        <f>Tab_Dados_Jose_Eliton!AI14</f>
        <v>550</v>
      </c>
      <c r="O53" s="246">
        <f>Tab_Dados_Jose_Eliton!AJ14</f>
        <v>6500</v>
      </c>
      <c r="P53" s="247">
        <f t="shared" si="16"/>
        <v>4.6552267453519347</v>
      </c>
      <c r="Q53" s="222"/>
      <c r="R53" s="223"/>
    </row>
    <row r="54" spans="2:18" x14ac:dyDescent="0.2">
      <c r="B54" s="221"/>
      <c r="C54" s="222"/>
      <c r="D54" s="240">
        <v>6</v>
      </c>
      <c r="E54" s="241" t="str">
        <f>IF(H54=0,"",Tab_Dados_Jose_Eliton!AA15)</f>
        <v>Nerópolis</v>
      </c>
      <c r="F54" s="242">
        <f>Tab_Dados_Jose_Eliton!AB15</f>
        <v>20</v>
      </c>
      <c r="G54" s="242">
        <f>Tab_Dados_Jose_Eliton!AC15</f>
        <v>20</v>
      </c>
      <c r="H54" s="242">
        <f>Tab_Dados_Jose_Eliton!AD15</f>
        <v>300</v>
      </c>
      <c r="I54" s="243">
        <f t="shared" si="14"/>
        <v>4.7566196289836693</v>
      </c>
      <c r="J54" s="230"/>
      <c r="K54" s="240">
        <v>6</v>
      </c>
      <c r="L54" s="241" t="str">
        <f>Tab_Dados_Jose_Eliton!AG15</f>
        <v>Inhumas</v>
      </c>
      <c r="M54" s="242">
        <f>Tab_Dados_Jose_Eliton!AH15</f>
        <v>310</v>
      </c>
      <c r="N54" s="242">
        <f>Tab_Dados_Jose_Eliton!AI15</f>
        <v>310</v>
      </c>
      <c r="O54" s="242">
        <f>Tab_Dados_Jose_Eliton!AJ15</f>
        <v>6000</v>
      </c>
      <c r="P54" s="243">
        <f t="shared" si="16"/>
        <v>4.2971323803248636</v>
      </c>
      <c r="Q54" s="222"/>
      <c r="R54" s="223"/>
    </row>
    <row r="55" spans="2:18" x14ac:dyDescent="0.2">
      <c r="B55" s="221"/>
      <c r="C55" s="222"/>
      <c r="D55" s="244">
        <v>7</v>
      </c>
      <c r="E55" s="245" t="str">
        <f>IF(H55=0,"",Tab_Dados_Jose_Eliton!AA16)</f>
        <v/>
      </c>
      <c r="F55" s="246">
        <f>Tab_Dados_Jose_Eliton!AB16</f>
        <v>0</v>
      </c>
      <c r="G55" s="246">
        <f>Tab_Dados_Jose_Eliton!AC16</f>
        <v>0</v>
      </c>
      <c r="H55" s="246">
        <f>Tab_Dados_Jose_Eliton!AD16</f>
        <v>0</v>
      </c>
      <c r="I55" s="247">
        <f t="shared" si="14"/>
        <v>0</v>
      </c>
      <c r="J55" s="230"/>
      <c r="K55" s="244">
        <v>7</v>
      </c>
      <c r="L55" s="245" t="str">
        <f>Tab_Dados_Jose_Eliton!AG16</f>
        <v>Piracanjuba</v>
      </c>
      <c r="M55" s="246">
        <f>Tab_Dados_Jose_Eliton!AH16</f>
        <v>213</v>
      </c>
      <c r="N55" s="246">
        <f>Tab_Dados_Jose_Eliton!AI16</f>
        <v>213</v>
      </c>
      <c r="O55" s="246">
        <f>Tab_Dados_Jose_Eliton!AJ16</f>
        <v>4899</v>
      </c>
      <c r="P55" s="247">
        <f t="shared" si="16"/>
        <v>3.5086085885352509</v>
      </c>
      <c r="Q55" s="222"/>
      <c r="R55" s="223"/>
    </row>
    <row r="56" spans="2:18" x14ac:dyDescent="0.2">
      <c r="B56" s="221"/>
      <c r="C56" s="222"/>
      <c r="D56" s="240">
        <v>8</v>
      </c>
      <c r="E56" s="241" t="str">
        <f>IF(H56=0,"",Tab_Dados_Jose_Eliton!AA17)</f>
        <v/>
      </c>
      <c r="F56" s="242">
        <f>Tab_Dados_Jose_Eliton!AB17</f>
        <v>0</v>
      </c>
      <c r="G56" s="242">
        <f>Tab_Dados_Jose_Eliton!AC17</f>
        <v>0</v>
      </c>
      <c r="H56" s="242">
        <f>Tab_Dados_Jose_Eliton!AD17</f>
        <v>0</v>
      </c>
      <c r="I56" s="243">
        <f t="shared" si="14"/>
        <v>0</v>
      </c>
      <c r="J56" s="230"/>
      <c r="K56" s="240">
        <v>8</v>
      </c>
      <c r="L56" s="241" t="str">
        <f>Tab_Dados_Jose_Eliton!AG17</f>
        <v>Caldas Novas</v>
      </c>
      <c r="M56" s="242">
        <f>Tab_Dados_Jose_Eliton!AH17</f>
        <v>314</v>
      </c>
      <c r="N56" s="242">
        <f>Tab_Dados_Jose_Eliton!AI17</f>
        <v>314</v>
      </c>
      <c r="O56" s="242">
        <f>Tab_Dados_Jose_Eliton!AJ17</f>
        <v>4710</v>
      </c>
      <c r="P56" s="243">
        <f t="shared" si="16"/>
        <v>3.3732489185550176</v>
      </c>
      <c r="Q56" s="222"/>
      <c r="R56" s="223"/>
    </row>
    <row r="57" spans="2:18" x14ac:dyDescent="0.2">
      <c r="B57" s="221"/>
      <c r="C57" s="222"/>
      <c r="D57" s="244">
        <v>9</v>
      </c>
      <c r="E57" s="245" t="str">
        <f>IF(H57=0,"",Tab_Dados_Jose_Eliton!AA18)</f>
        <v/>
      </c>
      <c r="F57" s="246">
        <f>Tab_Dados_Jose_Eliton!AB18</f>
        <v>0</v>
      </c>
      <c r="G57" s="246">
        <f>Tab_Dados_Jose_Eliton!AC18</f>
        <v>0</v>
      </c>
      <c r="H57" s="246">
        <f>Tab_Dados_Jose_Eliton!AD18</f>
        <v>0</v>
      </c>
      <c r="I57" s="247">
        <f t="shared" si="14"/>
        <v>0</v>
      </c>
      <c r="J57" s="230"/>
      <c r="K57" s="244">
        <v>9</v>
      </c>
      <c r="L57" s="245" t="str">
        <f>Tab_Dados_Jose_Eliton!AG18</f>
        <v>Goianápolis</v>
      </c>
      <c r="M57" s="246">
        <f>Tab_Dados_Jose_Eliton!AH18</f>
        <v>270</v>
      </c>
      <c r="N57" s="246">
        <f>Tab_Dados_Jose_Eliton!AI18</f>
        <v>270</v>
      </c>
      <c r="O57" s="246">
        <f>Tab_Dados_Jose_Eliton!AJ18</f>
        <v>4300</v>
      </c>
      <c r="P57" s="247">
        <f t="shared" si="16"/>
        <v>3.0796115392328187</v>
      </c>
      <c r="Q57" s="222"/>
      <c r="R57" s="223"/>
    </row>
    <row r="58" spans="2:18" x14ac:dyDescent="0.2">
      <c r="B58" s="221"/>
      <c r="C58" s="222"/>
      <c r="D58" s="240">
        <v>10</v>
      </c>
      <c r="E58" s="241" t="str">
        <f>IF(H58=0,"",Tab_Dados_Jose_Eliton!AA19)</f>
        <v/>
      </c>
      <c r="F58" s="242">
        <f>Tab_Dados_Jose_Eliton!AB19</f>
        <v>0</v>
      </c>
      <c r="G58" s="242">
        <f>Tab_Dados_Jose_Eliton!AC19</f>
        <v>0</v>
      </c>
      <c r="H58" s="242">
        <f>Tab_Dados_Jose_Eliton!AD19</f>
        <v>0</v>
      </c>
      <c r="I58" s="243">
        <f t="shared" si="14"/>
        <v>0</v>
      </c>
      <c r="J58" s="230"/>
      <c r="K58" s="240">
        <v>10</v>
      </c>
      <c r="L58" s="241" t="str">
        <f>Tab_Dados_Jose_Eliton!AG19</f>
        <v>Anápolis</v>
      </c>
      <c r="M58" s="242">
        <f>Tab_Dados_Jose_Eliton!AH19</f>
        <v>150</v>
      </c>
      <c r="N58" s="242">
        <f>Tab_Dados_Jose_Eliton!AI19</f>
        <v>150</v>
      </c>
      <c r="O58" s="242">
        <f>Tab_Dados_Jose_Eliton!AJ19</f>
        <v>4200</v>
      </c>
      <c r="P58" s="243">
        <f t="shared" si="16"/>
        <v>3.0079926662274041</v>
      </c>
      <c r="Q58" s="222"/>
      <c r="R58" s="223"/>
    </row>
    <row r="59" spans="2:18" x14ac:dyDescent="0.2">
      <c r="B59" s="221"/>
      <c r="C59" s="222"/>
      <c r="D59" s="248"/>
      <c r="E59" s="248" t="str">
        <f>CONCATENATE("Demais municípios - ",0)</f>
        <v>Demais municípios - 0</v>
      </c>
      <c r="F59" s="249">
        <f>Tab_Dados_Jose_Eliton!AB256-F48</f>
        <v>0</v>
      </c>
      <c r="G59" s="249">
        <f>Tab_Dados_Jose_Eliton!AC256-G48</f>
        <v>0</v>
      </c>
      <c r="H59" s="249">
        <f>Tab_Dados_Jose_Eliton!AD256-H48</f>
        <v>0</v>
      </c>
      <c r="I59" s="250">
        <f t="shared" si="14"/>
        <v>0</v>
      </c>
      <c r="J59" s="230"/>
      <c r="K59" s="248"/>
      <c r="L59" s="248" t="str">
        <f>CONCATENATE("Demais municípios - ",Tab_Dados_Jose_Eliton!AF8-10)</f>
        <v>Demais municípios - 54</v>
      </c>
      <c r="M59" s="249">
        <f>Tab_Dados_Jose_Eliton!AH256-M48</f>
        <v>2729</v>
      </c>
      <c r="N59" s="249">
        <f>Tab_Dados_Jose_Eliton!AI256-N48</f>
        <v>2723</v>
      </c>
      <c r="O59" s="249">
        <f>Tab_Dados_Jose_Eliton!AJ256-O48</f>
        <v>45719</v>
      </c>
      <c r="P59" s="250">
        <f t="shared" si="16"/>
        <v>32.743432549345407</v>
      </c>
      <c r="Q59" s="222"/>
      <c r="R59" s="223"/>
    </row>
    <row r="60" spans="2:18" x14ac:dyDescent="0.2">
      <c r="B60" s="221"/>
      <c r="C60" s="222"/>
      <c r="D60" s="251"/>
      <c r="E60" s="252" t="s">
        <v>612</v>
      </c>
      <c r="F60" s="253">
        <f>SUM(F48+F59)</f>
        <v>184</v>
      </c>
      <c r="G60" s="253">
        <f t="shared" ref="G60:H60" si="17">SUM(G48+G59)</f>
        <v>184</v>
      </c>
      <c r="H60" s="253">
        <f t="shared" si="17"/>
        <v>6307</v>
      </c>
      <c r="I60" s="258">
        <f t="shared" si="14"/>
        <v>100</v>
      </c>
      <c r="J60" s="230"/>
      <c r="K60" s="251"/>
      <c r="L60" s="252" t="s">
        <v>612</v>
      </c>
      <c r="M60" s="253">
        <f>SUM(M48+M59)</f>
        <v>7155</v>
      </c>
      <c r="N60" s="253">
        <f t="shared" ref="N60:O60" si="18">SUM(N48+N59)</f>
        <v>7149</v>
      </c>
      <c r="O60" s="253">
        <f t="shared" si="18"/>
        <v>139628</v>
      </c>
      <c r="P60" s="258">
        <f t="shared" si="16"/>
        <v>100</v>
      </c>
      <c r="Q60" s="222"/>
      <c r="R60" s="223"/>
    </row>
    <row r="61" spans="2:18" x14ac:dyDescent="0.2">
      <c r="B61" s="221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3"/>
    </row>
    <row r="62" spans="2:18" x14ac:dyDescent="0.2">
      <c r="B62" s="221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3"/>
    </row>
    <row r="63" spans="2:18" ht="14.25" x14ac:dyDescent="0.2">
      <c r="B63" s="221"/>
      <c r="C63" s="222"/>
      <c r="D63" s="227" t="s">
        <v>620</v>
      </c>
      <c r="E63" s="222"/>
      <c r="F63" s="222"/>
      <c r="G63" s="222"/>
      <c r="H63" s="222"/>
      <c r="I63" s="222"/>
      <c r="J63" s="222"/>
      <c r="K63" s="227" t="s">
        <v>621</v>
      </c>
      <c r="L63" s="222"/>
      <c r="M63" s="222"/>
      <c r="N63" s="222"/>
      <c r="O63" s="222"/>
      <c r="P63" s="222"/>
      <c r="Q63" s="222"/>
      <c r="R63" s="223"/>
    </row>
    <row r="64" spans="2:18" ht="25.5" customHeight="1" x14ac:dyDescent="0.2">
      <c r="B64" s="221"/>
      <c r="C64" s="222"/>
      <c r="D64" s="228" t="s">
        <v>607</v>
      </c>
      <c r="E64" s="229" t="s">
        <v>9</v>
      </c>
      <c r="F64" s="229" t="s">
        <v>582</v>
      </c>
      <c r="G64" s="229" t="s">
        <v>549</v>
      </c>
      <c r="H64" s="229" t="s">
        <v>609</v>
      </c>
      <c r="I64" s="228" t="s">
        <v>610</v>
      </c>
      <c r="J64" s="230"/>
      <c r="K64" s="228" t="s">
        <v>607</v>
      </c>
      <c r="L64" s="229" t="s">
        <v>9</v>
      </c>
      <c r="M64" s="229" t="s">
        <v>582</v>
      </c>
      <c r="N64" s="229" t="s">
        <v>549</v>
      </c>
      <c r="O64" s="229" t="s">
        <v>609</v>
      </c>
      <c r="P64" s="228" t="s">
        <v>610</v>
      </c>
      <c r="Q64" s="222"/>
      <c r="R64" s="223"/>
    </row>
    <row r="65" spans="2:18" x14ac:dyDescent="0.2">
      <c r="B65" s="221"/>
      <c r="C65" s="222"/>
      <c r="D65" s="231"/>
      <c r="E65" s="232" t="s">
        <v>611</v>
      </c>
      <c r="F65" s="233">
        <f>SUM(F66:F75)</f>
        <v>437</v>
      </c>
      <c r="G65" s="233">
        <f t="shared" ref="G65:H65" si="19">SUM(G66:G75)</f>
        <v>437</v>
      </c>
      <c r="H65" s="233">
        <f t="shared" si="19"/>
        <v>5279</v>
      </c>
      <c r="I65" s="235">
        <f t="shared" ref="I65:I77" si="20">H65*100/$H$77</f>
        <v>85.351657235246563</v>
      </c>
      <c r="J65" s="230"/>
      <c r="K65" s="231"/>
      <c r="L65" s="232" t="s">
        <v>611</v>
      </c>
      <c r="M65" s="233">
        <f>SUM(M66:M75)</f>
        <v>137</v>
      </c>
      <c r="N65" s="233">
        <f t="shared" ref="N65:O65" si="21">SUM(N66:N75)</f>
        <v>137</v>
      </c>
      <c r="O65" s="233">
        <f t="shared" si="21"/>
        <v>2926</v>
      </c>
      <c r="P65" s="235">
        <f t="shared" ref="P65:P77" si="22">O65*100/$O$77</f>
        <v>100</v>
      </c>
      <c r="Q65" s="222"/>
      <c r="R65" s="223"/>
    </row>
    <row r="66" spans="2:18" x14ac:dyDescent="0.2">
      <c r="B66" s="221"/>
      <c r="C66" s="222"/>
      <c r="D66" s="236">
        <v>1</v>
      </c>
      <c r="E66" s="237" t="str">
        <f>Tab_Dados_Jose_Eliton!AM10</f>
        <v>Inhumas</v>
      </c>
      <c r="F66" s="238">
        <f>Tab_Dados_Jose_Eliton!AN10</f>
        <v>210</v>
      </c>
      <c r="G66" s="238">
        <f>Tab_Dados_Jose_Eliton!AO10</f>
        <v>210</v>
      </c>
      <c r="H66" s="238">
        <f>Tab_Dados_Jose_Eliton!AP10</f>
        <v>2049</v>
      </c>
      <c r="I66" s="239">
        <f t="shared" si="20"/>
        <v>33.128536782538397</v>
      </c>
      <c r="J66" s="230"/>
      <c r="K66" s="236">
        <v>1</v>
      </c>
      <c r="L66" s="237" t="str">
        <f>Tab_Dados_Jose_Eliton!AS10</f>
        <v>Mundo Novo</v>
      </c>
      <c r="M66" s="238">
        <f>Tab_Dados_Jose_Eliton!AT10</f>
        <v>100</v>
      </c>
      <c r="N66" s="238">
        <f>Tab_Dados_Jose_Eliton!AU10</f>
        <v>100</v>
      </c>
      <c r="O66" s="238">
        <f>Tab_Dados_Jose_Eliton!AV10</f>
        <v>2000</v>
      </c>
      <c r="P66" s="239">
        <f t="shared" si="22"/>
        <v>68.352699931647294</v>
      </c>
      <c r="Q66" s="222"/>
      <c r="R66" s="223"/>
    </row>
    <row r="67" spans="2:18" x14ac:dyDescent="0.2">
      <c r="B67" s="221"/>
      <c r="C67" s="222"/>
      <c r="D67" s="240">
        <v>2</v>
      </c>
      <c r="E67" s="241" t="str">
        <f>Tab_Dados_Jose_Eliton!AM11</f>
        <v>Itaberaí</v>
      </c>
      <c r="F67" s="242">
        <f>Tab_Dados_Jose_Eliton!AN11</f>
        <v>60</v>
      </c>
      <c r="G67" s="242">
        <f>Tab_Dados_Jose_Eliton!AO11</f>
        <v>60</v>
      </c>
      <c r="H67" s="242">
        <f>Tab_Dados_Jose_Eliton!AP11</f>
        <v>820</v>
      </c>
      <c r="I67" s="243">
        <f t="shared" si="20"/>
        <v>13.257881972514147</v>
      </c>
      <c r="J67" s="230"/>
      <c r="K67" s="240">
        <v>2</v>
      </c>
      <c r="L67" s="241" t="str">
        <f>IF(O67=0,"",Tab_Dados_Jose_Eliton!AS11)</f>
        <v>Indiara</v>
      </c>
      <c r="M67" s="242">
        <f>Tab_Dados_Jose_Eliton!AT11</f>
        <v>19</v>
      </c>
      <c r="N67" s="242">
        <f>Tab_Dados_Jose_Eliton!AU11</f>
        <v>19</v>
      </c>
      <c r="O67" s="242">
        <f>Tab_Dados_Jose_Eliton!AV11</f>
        <v>570</v>
      </c>
      <c r="P67" s="243">
        <f t="shared" si="22"/>
        <v>19.480519480519479</v>
      </c>
      <c r="Q67" s="222"/>
      <c r="R67" s="223"/>
    </row>
    <row r="68" spans="2:18" x14ac:dyDescent="0.2">
      <c r="B68" s="221"/>
      <c r="C68" s="222"/>
      <c r="D68" s="244">
        <v>3</v>
      </c>
      <c r="E68" s="245" t="str">
        <f>Tab_Dados_Jose_Eliton!AM12</f>
        <v>Anápolis</v>
      </c>
      <c r="F68" s="246">
        <f>Tab_Dados_Jose_Eliton!AN12</f>
        <v>18</v>
      </c>
      <c r="G68" s="246">
        <f>Tab_Dados_Jose_Eliton!AO12</f>
        <v>18</v>
      </c>
      <c r="H68" s="246">
        <f>Tab_Dados_Jose_Eliton!AP12</f>
        <v>560</v>
      </c>
      <c r="I68" s="247">
        <f t="shared" si="20"/>
        <v>9.0541632983023437</v>
      </c>
      <c r="J68" s="230"/>
      <c r="K68" s="244">
        <v>3</v>
      </c>
      <c r="L68" s="245" t="str">
        <f>IF(O68=0,"",Tab_Dados_Jose_Eliton!AS12)</f>
        <v>Itapuranga</v>
      </c>
      <c r="M68" s="246">
        <f>Tab_Dados_Jose_Eliton!AT12</f>
        <v>10</v>
      </c>
      <c r="N68" s="246">
        <f>Tab_Dados_Jose_Eliton!AU12</f>
        <v>10</v>
      </c>
      <c r="O68" s="246">
        <f>Tab_Dados_Jose_Eliton!AV12</f>
        <v>200</v>
      </c>
      <c r="P68" s="247">
        <f t="shared" si="22"/>
        <v>6.8352699931647303</v>
      </c>
      <c r="Q68" s="222"/>
      <c r="R68" s="223"/>
    </row>
    <row r="69" spans="2:18" x14ac:dyDescent="0.2">
      <c r="B69" s="221"/>
      <c r="C69" s="222"/>
      <c r="D69" s="240">
        <v>4</v>
      </c>
      <c r="E69" s="241" t="str">
        <f>Tab_Dados_Jose_Eliton!AM13</f>
        <v>Trindade</v>
      </c>
      <c r="F69" s="242">
        <f>Tab_Dados_Jose_Eliton!AN13</f>
        <v>40</v>
      </c>
      <c r="G69" s="242">
        <f>Tab_Dados_Jose_Eliton!AO13</f>
        <v>40</v>
      </c>
      <c r="H69" s="242">
        <f>Tab_Dados_Jose_Eliton!AP13</f>
        <v>380</v>
      </c>
      <c r="I69" s="243">
        <f t="shared" si="20"/>
        <v>6.143896523848019</v>
      </c>
      <c r="J69" s="230"/>
      <c r="K69" s="240">
        <v>4</v>
      </c>
      <c r="L69" s="241" t="str">
        <f>IF(O69=0,"",Tab_Dados_Jose_Eliton!AS13)</f>
        <v>Pirenópolis</v>
      </c>
      <c r="M69" s="242">
        <f>Tab_Dados_Jose_Eliton!AT13</f>
        <v>8</v>
      </c>
      <c r="N69" s="242">
        <f>Tab_Dados_Jose_Eliton!AU13</f>
        <v>8</v>
      </c>
      <c r="O69" s="242">
        <f>Tab_Dados_Jose_Eliton!AV13</f>
        <v>156</v>
      </c>
      <c r="P69" s="243">
        <f t="shared" si="22"/>
        <v>5.3315105946684893</v>
      </c>
      <c r="Q69" s="222"/>
      <c r="R69" s="223"/>
    </row>
    <row r="70" spans="2:18" x14ac:dyDescent="0.2">
      <c r="B70" s="221"/>
      <c r="C70" s="222"/>
      <c r="D70" s="244">
        <v>5</v>
      </c>
      <c r="E70" s="245" t="str">
        <f>Tab_Dados_Jose_Eliton!AM14</f>
        <v>Goianira</v>
      </c>
      <c r="F70" s="246">
        <f>Tab_Dados_Jose_Eliton!AN14</f>
        <v>20</v>
      </c>
      <c r="G70" s="246">
        <f>Tab_Dados_Jose_Eliton!AO14</f>
        <v>20</v>
      </c>
      <c r="H70" s="246">
        <f>Tab_Dados_Jose_Eliton!AP14</f>
        <v>360</v>
      </c>
      <c r="I70" s="247">
        <f t="shared" si="20"/>
        <v>5.8205335489086503</v>
      </c>
      <c r="J70" s="230"/>
      <c r="K70" s="244">
        <v>5</v>
      </c>
      <c r="L70" s="245" t="str">
        <f>IF(O70=0,"",Tab_Dados_Jose_Eliton!AS14)</f>
        <v/>
      </c>
      <c r="M70" s="246">
        <f>Tab_Dados_Jose_Eliton!AT14</f>
        <v>0</v>
      </c>
      <c r="N70" s="246">
        <f>Tab_Dados_Jose_Eliton!AU14</f>
        <v>0</v>
      </c>
      <c r="O70" s="246">
        <f>Tab_Dados_Jose_Eliton!AV14</f>
        <v>0</v>
      </c>
      <c r="P70" s="247">
        <f t="shared" si="22"/>
        <v>0</v>
      </c>
      <c r="Q70" s="222"/>
      <c r="R70" s="223"/>
    </row>
    <row r="71" spans="2:18" x14ac:dyDescent="0.2">
      <c r="B71" s="221"/>
      <c r="C71" s="222"/>
      <c r="D71" s="240">
        <v>6</v>
      </c>
      <c r="E71" s="241" t="str">
        <f>Tab_Dados_Jose_Eliton!AM15</f>
        <v>Itauçu</v>
      </c>
      <c r="F71" s="242">
        <f>Tab_Dados_Jose_Eliton!AN15</f>
        <v>25</v>
      </c>
      <c r="G71" s="242">
        <f>Tab_Dados_Jose_Eliton!AO15</f>
        <v>25</v>
      </c>
      <c r="H71" s="242">
        <f>Tab_Dados_Jose_Eliton!AP15</f>
        <v>300</v>
      </c>
      <c r="I71" s="243">
        <f t="shared" si="20"/>
        <v>4.8504446240905414</v>
      </c>
      <c r="J71" s="230"/>
      <c r="K71" s="240">
        <v>6</v>
      </c>
      <c r="L71" s="241" t="str">
        <f>IF(O71=0,"",Tab_Dados_Jose_Eliton!AS15)</f>
        <v/>
      </c>
      <c r="M71" s="242">
        <f>Tab_Dados_Jose_Eliton!AT15</f>
        <v>0</v>
      </c>
      <c r="N71" s="242">
        <f>Tab_Dados_Jose_Eliton!AU15</f>
        <v>0</v>
      </c>
      <c r="O71" s="242">
        <f>Tab_Dados_Jose_Eliton!AV15</f>
        <v>0</v>
      </c>
      <c r="P71" s="243">
        <f t="shared" si="22"/>
        <v>0</v>
      </c>
      <c r="Q71" s="222"/>
      <c r="R71" s="223"/>
    </row>
    <row r="72" spans="2:18" x14ac:dyDescent="0.2">
      <c r="B72" s="221"/>
      <c r="C72" s="222"/>
      <c r="D72" s="244">
        <v>7</v>
      </c>
      <c r="E72" s="245" t="str">
        <f>Tab_Dados_Jose_Eliton!AM16</f>
        <v>Campo Limpo de Goiás</v>
      </c>
      <c r="F72" s="246">
        <f>Tab_Dados_Jose_Eliton!AN16</f>
        <v>8</v>
      </c>
      <c r="G72" s="246">
        <f>Tab_Dados_Jose_Eliton!AO16</f>
        <v>8</v>
      </c>
      <c r="H72" s="246">
        <f>Tab_Dados_Jose_Eliton!AP16</f>
        <v>280</v>
      </c>
      <c r="I72" s="247">
        <f t="shared" si="20"/>
        <v>4.5270816491511718</v>
      </c>
      <c r="J72" s="230"/>
      <c r="K72" s="244">
        <v>7</v>
      </c>
      <c r="L72" s="245" t="str">
        <f>IF(O72=0,"",Tab_Dados_Jose_Eliton!AS16)</f>
        <v/>
      </c>
      <c r="M72" s="246">
        <f>Tab_Dados_Jose_Eliton!AT16</f>
        <v>0</v>
      </c>
      <c r="N72" s="246">
        <f>Tab_Dados_Jose_Eliton!AU16</f>
        <v>0</v>
      </c>
      <c r="O72" s="246">
        <f>Tab_Dados_Jose_Eliton!AV16</f>
        <v>0</v>
      </c>
      <c r="P72" s="247">
        <f t="shared" si="22"/>
        <v>0</v>
      </c>
      <c r="Q72" s="222"/>
      <c r="R72" s="223"/>
    </row>
    <row r="73" spans="2:18" x14ac:dyDescent="0.2">
      <c r="B73" s="221"/>
      <c r="C73" s="222"/>
      <c r="D73" s="240">
        <v>8</v>
      </c>
      <c r="E73" s="241" t="str">
        <f>Tab_Dados_Jose_Eliton!AM17</f>
        <v>Taquaral de Goiás</v>
      </c>
      <c r="F73" s="242">
        <f>Tab_Dados_Jose_Eliton!AN17</f>
        <v>25</v>
      </c>
      <c r="G73" s="242">
        <f>Tab_Dados_Jose_Eliton!AO17</f>
        <v>25</v>
      </c>
      <c r="H73" s="242">
        <f>Tab_Dados_Jose_Eliton!AP17</f>
        <v>200</v>
      </c>
      <c r="I73" s="243">
        <f t="shared" si="20"/>
        <v>3.2336297493936943</v>
      </c>
      <c r="J73" s="230"/>
      <c r="K73" s="240">
        <v>8</v>
      </c>
      <c r="L73" s="241" t="str">
        <f>IF(O73=0,"",Tab_Dados_Jose_Eliton!AS17)</f>
        <v/>
      </c>
      <c r="M73" s="242">
        <f>Tab_Dados_Jose_Eliton!AT17</f>
        <v>0</v>
      </c>
      <c r="N73" s="242">
        <f>Tab_Dados_Jose_Eliton!AU17</f>
        <v>0</v>
      </c>
      <c r="O73" s="242">
        <f>Tab_Dados_Jose_Eliton!AV17</f>
        <v>0</v>
      </c>
      <c r="P73" s="243">
        <f t="shared" si="22"/>
        <v>0</v>
      </c>
      <c r="Q73" s="222"/>
      <c r="R73" s="223"/>
    </row>
    <row r="74" spans="2:18" x14ac:dyDescent="0.2">
      <c r="B74" s="221"/>
      <c r="C74" s="222"/>
      <c r="D74" s="244">
        <v>9</v>
      </c>
      <c r="E74" s="245" t="str">
        <f>Tab_Dados_Jose_Eliton!AM18</f>
        <v>Senador Canedo</v>
      </c>
      <c r="F74" s="246">
        <f>Tab_Dados_Jose_Eliton!AN18</f>
        <v>15</v>
      </c>
      <c r="G74" s="246">
        <f>Tab_Dados_Jose_Eliton!AO18</f>
        <v>15</v>
      </c>
      <c r="H74" s="246">
        <f>Tab_Dados_Jose_Eliton!AP18</f>
        <v>170</v>
      </c>
      <c r="I74" s="247">
        <f t="shared" si="20"/>
        <v>2.7485852869846403</v>
      </c>
      <c r="J74" s="230"/>
      <c r="K74" s="244">
        <v>9</v>
      </c>
      <c r="L74" s="245" t="str">
        <f>IF(O74=0,"",Tab_Dados_Jose_Eliton!AS18)</f>
        <v/>
      </c>
      <c r="M74" s="246">
        <f>Tab_Dados_Jose_Eliton!AT18</f>
        <v>0</v>
      </c>
      <c r="N74" s="246">
        <f>Tab_Dados_Jose_Eliton!AU18</f>
        <v>0</v>
      </c>
      <c r="O74" s="246">
        <f>Tab_Dados_Jose_Eliton!AV18</f>
        <v>0</v>
      </c>
      <c r="P74" s="247">
        <f t="shared" si="22"/>
        <v>0</v>
      </c>
      <c r="Q74" s="222"/>
      <c r="R74" s="223"/>
    </row>
    <row r="75" spans="2:18" x14ac:dyDescent="0.2">
      <c r="B75" s="221"/>
      <c r="C75" s="222"/>
      <c r="D75" s="240">
        <v>10</v>
      </c>
      <c r="E75" s="241" t="str">
        <f>Tab_Dados_Jose_Eliton!AM19</f>
        <v>Caldas Novas</v>
      </c>
      <c r="F75" s="242">
        <f>Tab_Dados_Jose_Eliton!AN19</f>
        <v>16</v>
      </c>
      <c r="G75" s="242">
        <f>Tab_Dados_Jose_Eliton!AO19</f>
        <v>16</v>
      </c>
      <c r="H75" s="242">
        <f>Tab_Dados_Jose_Eliton!AP19</f>
        <v>160</v>
      </c>
      <c r="I75" s="243">
        <f t="shared" si="20"/>
        <v>2.5869037995149555</v>
      </c>
      <c r="J75" s="230"/>
      <c r="K75" s="240">
        <v>10</v>
      </c>
      <c r="L75" s="241" t="str">
        <f>IF(O75=0,"",Tab_Dados_Jose_Eliton!AS19)</f>
        <v/>
      </c>
      <c r="M75" s="242">
        <f>Tab_Dados_Jose_Eliton!AT19</f>
        <v>0</v>
      </c>
      <c r="N75" s="242">
        <f>Tab_Dados_Jose_Eliton!AU19</f>
        <v>0</v>
      </c>
      <c r="O75" s="242">
        <f>Tab_Dados_Jose_Eliton!AV19</f>
        <v>0</v>
      </c>
      <c r="P75" s="243">
        <f t="shared" si="22"/>
        <v>0</v>
      </c>
      <c r="Q75" s="222"/>
      <c r="R75" s="223"/>
    </row>
    <row r="76" spans="2:18" x14ac:dyDescent="0.2">
      <c r="B76" s="221"/>
      <c r="C76" s="222"/>
      <c r="D76" s="248"/>
      <c r="E76" s="248" t="str">
        <f>CONCATENATE("Demais municípios - ",Tab_Dados_Jose_Eliton!AL8-10)</f>
        <v>Demais municípios - 10</v>
      </c>
      <c r="F76" s="249">
        <f>Tab_Dados_Jose_Eliton!AN256-F65</f>
        <v>67</v>
      </c>
      <c r="G76" s="249">
        <f>Tab_Dados_Jose_Eliton!AO256-G65</f>
        <v>67</v>
      </c>
      <c r="H76" s="249">
        <f>Tab_Dados_Jose_Eliton!AP256-H65</f>
        <v>906</v>
      </c>
      <c r="I76" s="250">
        <f t="shared" si="20"/>
        <v>14.648342764753435</v>
      </c>
      <c r="J76" s="230"/>
      <c r="K76" s="248"/>
      <c r="L76" s="248" t="str">
        <f>CONCATENATE("Demais municípios - ",(Tab_Dados_Jose_Eliton!AR8-10)*0)</f>
        <v>Demais municípios - 0</v>
      </c>
      <c r="M76" s="249">
        <v>0</v>
      </c>
      <c r="N76" s="249">
        <v>0</v>
      </c>
      <c r="O76" s="249">
        <v>0</v>
      </c>
      <c r="P76" s="250">
        <f t="shared" si="22"/>
        <v>0</v>
      </c>
      <c r="Q76" s="222"/>
      <c r="R76" s="223"/>
    </row>
    <row r="77" spans="2:18" x14ac:dyDescent="0.2">
      <c r="B77" s="221"/>
      <c r="C77" s="222"/>
      <c r="D77" s="251"/>
      <c r="E77" s="252" t="s">
        <v>612</v>
      </c>
      <c r="F77" s="253">
        <f>SUM(F65+F76)</f>
        <v>504</v>
      </c>
      <c r="G77" s="253">
        <f t="shared" ref="G77:H77" si="23">SUM(G65+G76)</f>
        <v>504</v>
      </c>
      <c r="H77" s="253">
        <f t="shared" si="23"/>
        <v>6185</v>
      </c>
      <c r="I77" s="258">
        <f t="shared" si="20"/>
        <v>100</v>
      </c>
      <c r="J77" s="230"/>
      <c r="K77" s="251"/>
      <c r="L77" s="252" t="s">
        <v>612</v>
      </c>
      <c r="M77" s="253">
        <f>SUM(M65+M76)</f>
        <v>137</v>
      </c>
      <c r="N77" s="253">
        <f t="shared" ref="N77:O77" si="24">SUM(N65+N76)</f>
        <v>137</v>
      </c>
      <c r="O77" s="253">
        <f t="shared" si="24"/>
        <v>2926</v>
      </c>
      <c r="P77" s="258">
        <f t="shared" si="22"/>
        <v>100</v>
      </c>
      <c r="Q77" s="222"/>
      <c r="R77" s="223"/>
    </row>
    <row r="78" spans="2:18" x14ac:dyDescent="0.2">
      <c r="B78" s="221"/>
      <c r="C78" s="222"/>
      <c r="D78" s="263"/>
      <c r="E78" s="225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2"/>
      <c r="R78" s="223"/>
    </row>
    <row r="79" spans="2:18" x14ac:dyDescent="0.2">
      <c r="B79" s="221"/>
      <c r="C79" s="222"/>
      <c r="D79" s="263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2"/>
      <c r="R79" s="223"/>
    </row>
    <row r="80" spans="2:18" x14ac:dyDescent="0.2">
      <c r="B80" s="221"/>
      <c r="C80" s="222"/>
      <c r="D80" s="305" t="str">
        <f>D44</f>
        <v>Fonte: IBGE / Produção Agrícola Municipal. Adaptado pela SED/SupexAgricultura/CEMEAS (Dezembro / 2015)</v>
      </c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222"/>
      <c r="R80" s="223"/>
    </row>
    <row r="81" spans="2:18" x14ac:dyDescent="0.2">
      <c r="B81" s="221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3"/>
    </row>
    <row r="82" spans="2:18" ht="14.25" x14ac:dyDescent="0.2">
      <c r="B82" s="221"/>
      <c r="C82" s="222"/>
      <c r="D82" s="227" t="s">
        <v>622</v>
      </c>
      <c r="E82" s="222"/>
      <c r="F82" s="222"/>
      <c r="G82" s="222"/>
      <c r="H82" s="222"/>
      <c r="I82" s="222"/>
      <c r="J82" s="222"/>
      <c r="K82" s="227" t="s">
        <v>623</v>
      </c>
      <c r="L82" s="222"/>
      <c r="M82" s="222"/>
      <c r="N82" s="222"/>
      <c r="O82" s="222"/>
      <c r="P82" s="222"/>
      <c r="Q82" s="222"/>
      <c r="R82" s="223"/>
    </row>
    <row r="83" spans="2:18" ht="25.5" customHeight="1" x14ac:dyDescent="0.2">
      <c r="B83" s="221"/>
      <c r="C83" s="222"/>
      <c r="D83" s="228" t="s">
        <v>607</v>
      </c>
      <c r="E83" s="229" t="s">
        <v>9</v>
      </c>
      <c r="F83" s="229" t="s">
        <v>582</v>
      </c>
      <c r="G83" s="229" t="s">
        <v>549</v>
      </c>
      <c r="H83" s="229" t="s">
        <v>609</v>
      </c>
      <c r="I83" s="228" t="s">
        <v>610</v>
      </c>
      <c r="J83" s="230"/>
      <c r="K83" s="228" t="s">
        <v>607</v>
      </c>
      <c r="L83" s="229" t="s">
        <v>9</v>
      </c>
      <c r="M83" s="229" t="s">
        <v>582</v>
      </c>
      <c r="N83" s="229" t="s">
        <v>549</v>
      </c>
      <c r="O83" s="229" t="s">
        <v>609</v>
      </c>
      <c r="P83" s="228" t="s">
        <v>610</v>
      </c>
      <c r="Q83" s="222"/>
      <c r="R83" s="223"/>
    </row>
    <row r="84" spans="2:18" x14ac:dyDescent="0.2">
      <c r="B84" s="221"/>
      <c r="C84" s="222"/>
      <c r="D84" s="231"/>
      <c r="E84" s="232" t="s">
        <v>611</v>
      </c>
      <c r="F84" s="233">
        <f>SUM(F85:F94)</f>
        <v>64</v>
      </c>
      <c r="G84" s="233">
        <f t="shared" ref="G84:H84" si="25">SUM(G85:G94)</f>
        <v>64</v>
      </c>
      <c r="H84" s="233">
        <f t="shared" si="25"/>
        <v>626</v>
      </c>
      <c r="I84" s="235">
        <f t="shared" ref="I84:I96" si="26">H84*100/$H$96</f>
        <v>100</v>
      </c>
      <c r="J84" s="230"/>
      <c r="K84" s="231"/>
      <c r="L84" s="232" t="s">
        <v>611</v>
      </c>
      <c r="M84" s="233">
        <f>SUM(M85:M94)</f>
        <v>347</v>
      </c>
      <c r="N84" s="233">
        <f t="shared" ref="N84" si="27">SUM(N85:N94)</f>
        <v>347</v>
      </c>
      <c r="O84" s="233">
        <f>SUM(O85:O94)</f>
        <v>5195</v>
      </c>
      <c r="P84" s="235">
        <f t="shared" ref="P84:P96" si="28">O84*100/$O$96</f>
        <v>97.32109404271263</v>
      </c>
      <c r="Q84" s="222"/>
      <c r="R84" s="223"/>
    </row>
    <row r="85" spans="2:18" x14ac:dyDescent="0.2">
      <c r="B85" s="221"/>
      <c r="C85" s="222"/>
      <c r="D85" s="236">
        <v>1</v>
      </c>
      <c r="E85" s="237" t="str">
        <f>Tab_Dados_Jose_Eliton!AY10</f>
        <v>Morrinhos</v>
      </c>
      <c r="F85" s="238">
        <f>Tab_Dados_Jose_Eliton!AZ10</f>
        <v>25</v>
      </c>
      <c r="G85" s="238">
        <f>Tab_Dados_Jose_Eliton!BA10</f>
        <v>25</v>
      </c>
      <c r="H85" s="238">
        <f>Tab_Dados_Jose_Eliton!BB10</f>
        <v>200</v>
      </c>
      <c r="I85" s="239">
        <f t="shared" si="26"/>
        <v>31.948881789137381</v>
      </c>
      <c r="J85" s="230"/>
      <c r="K85" s="236">
        <v>1</v>
      </c>
      <c r="L85" s="237" t="str">
        <f>Tab_Dados_Jose_Eliton!BE10</f>
        <v>Itapuranga</v>
      </c>
      <c r="M85" s="238">
        <f>Tab_Dados_Jose_Eliton!BF10</f>
        <v>100</v>
      </c>
      <c r="N85" s="238">
        <f>Tab_Dados_Jose_Eliton!BG10</f>
        <v>100</v>
      </c>
      <c r="O85" s="238">
        <f>Tab_Dados_Jose_Eliton!BH10</f>
        <v>2000</v>
      </c>
      <c r="P85" s="239">
        <f t="shared" si="28"/>
        <v>37.467216185837394</v>
      </c>
      <c r="Q85" s="222"/>
      <c r="R85" s="223"/>
    </row>
    <row r="86" spans="2:18" x14ac:dyDescent="0.2">
      <c r="B86" s="221"/>
      <c r="C86" s="222"/>
      <c r="D86" s="240">
        <v>2</v>
      </c>
      <c r="E86" s="241" t="str">
        <f>Tab_Dados_Jose_Eliton!AY11</f>
        <v>Trindade</v>
      </c>
      <c r="F86" s="242">
        <f>Tab_Dados_Jose_Eliton!AZ11</f>
        <v>13</v>
      </c>
      <c r="G86" s="242">
        <f>Tab_Dados_Jose_Eliton!BA11</f>
        <v>13</v>
      </c>
      <c r="H86" s="242">
        <f>Tab_Dados_Jose_Eliton!BB11</f>
        <v>150</v>
      </c>
      <c r="I86" s="243">
        <f t="shared" si="26"/>
        <v>23.961661341853034</v>
      </c>
      <c r="J86" s="230"/>
      <c r="K86" s="240">
        <v>2</v>
      </c>
      <c r="L86" s="241" t="str">
        <f>Tab_Dados_Jose_Eliton!BE11</f>
        <v>Carmo do Rio Verde</v>
      </c>
      <c r="M86" s="242">
        <f>Tab_Dados_Jose_Eliton!BF11</f>
        <v>80</v>
      </c>
      <c r="N86" s="242">
        <f>Tab_Dados_Jose_Eliton!BG11</f>
        <v>80</v>
      </c>
      <c r="O86" s="242">
        <f>Tab_Dados_Jose_Eliton!BH11</f>
        <v>1400</v>
      </c>
      <c r="P86" s="243">
        <f t="shared" si="28"/>
        <v>26.227051330086173</v>
      </c>
      <c r="Q86" s="222"/>
      <c r="R86" s="223"/>
    </row>
    <row r="87" spans="2:18" x14ac:dyDescent="0.2">
      <c r="B87" s="221"/>
      <c r="C87" s="222"/>
      <c r="D87" s="244">
        <v>3</v>
      </c>
      <c r="E87" s="245" t="str">
        <f>Tab_Dados_Jose_Eliton!AY12</f>
        <v>Abadia de Goiás</v>
      </c>
      <c r="F87" s="246">
        <f>Tab_Dados_Jose_Eliton!AZ12</f>
        <v>9</v>
      </c>
      <c r="G87" s="246">
        <f>Tab_Dados_Jose_Eliton!BA12</f>
        <v>9</v>
      </c>
      <c r="H87" s="246">
        <f>Tab_Dados_Jose_Eliton!BB12</f>
        <v>135</v>
      </c>
      <c r="I87" s="247">
        <f t="shared" si="26"/>
        <v>21.56549520766773</v>
      </c>
      <c r="J87" s="230"/>
      <c r="K87" s="244">
        <v>3</v>
      </c>
      <c r="L87" s="245" t="str">
        <f>Tab_Dados_Jose_Eliton!BE12</f>
        <v>Campo Alegre de Goiás</v>
      </c>
      <c r="M87" s="246">
        <f>Tab_Dados_Jose_Eliton!BF12</f>
        <v>32</v>
      </c>
      <c r="N87" s="246">
        <f>Tab_Dados_Jose_Eliton!BG12</f>
        <v>32</v>
      </c>
      <c r="O87" s="246">
        <f>Tab_Dados_Jose_Eliton!BH12</f>
        <v>450</v>
      </c>
      <c r="P87" s="247">
        <f t="shared" si="28"/>
        <v>8.4301236418134131</v>
      </c>
      <c r="Q87" s="222"/>
      <c r="R87" s="223"/>
    </row>
    <row r="88" spans="2:18" x14ac:dyDescent="0.2">
      <c r="B88" s="221"/>
      <c r="C88" s="222"/>
      <c r="D88" s="240">
        <v>4</v>
      </c>
      <c r="E88" s="241" t="str">
        <f>IF(H88=0,"",Tab_Dados_Jose_Eliton!AY13)</f>
        <v>Campinorte</v>
      </c>
      <c r="F88" s="242">
        <f>Tab_Dados_Jose_Eliton!AZ13</f>
        <v>10</v>
      </c>
      <c r="G88" s="242">
        <f>Tab_Dados_Jose_Eliton!BA13</f>
        <v>10</v>
      </c>
      <c r="H88" s="242">
        <f>Tab_Dados_Jose_Eliton!BB13</f>
        <v>75</v>
      </c>
      <c r="I88" s="243">
        <f t="shared" si="26"/>
        <v>11.980830670926517</v>
      </c>
      <c r="J88" s="230"/>
      <c r="K88" s="240">
        <v>4</v>
      </c>
      <c r="L88" s="241" t="str">
        <f>Tab_Dados_Jose_Eliton!BE13</f>
        <v>São Patrício</v>
      </c>
      <c r="M88" s="242">
        <f>Tab_Dados_Jose_Eliton!BF13</f>
        <v>25</v>
      </c>
      <c r="N88" s="242">
        <f>Tab_Dados_Jose_Eliton!BG13</f>
        <v>25</v>
      </c>
      <c r="O88" s="242">
        <f>Tab_Dados_Jose_Eliton!BH13</f>
        <v>318</v>
      </c>
      <c r="P88" s="243">
        <f t="shared" si="28"/>
        <v>5.9572873735481453</v>
      </c>
      <c r="Q88" s="222"/>
      <c r="R88" s="223"/>
    </row>
    <row r="89" spans="2:18" x14ac:dyDescent="0.2">
      <c r="B89" s="221"/>
      <c r="C89" s="222"/>
      <c r="D89" s="244">
        <v>5</v>
      </c>
      <c r="E89" s="245" t="str">
        <f>IF(H89=0,"",Tab_Dados_Jose_Eliton!AY14)</f>
        <v>Itumbiara</v>
      </c>
      <c r="F89" s="246">
        <f>Tab_Dados_Jose_Eliton!AZ14</f>
        <v>5</v>
      </c>
      <c r="G89" s="246">
        <f>Tab_Dados_Jose_Eliton!BA14</f>
        <v>5</v>
      </c>
      <c r="H89" s="246">
        <f>Tab_Dados_Jose_Eliton!BB14</f>
        <v>50</v>
      </c>
      <c r="I89" s="247">
        <f t="shared" si="26"/>
        <v>7.9872204472843453</v>
      </c>
      <c r="J89" s="230"/>
      <c r="K89" s="244">
        <v>5</v>
      </c>
      <c r="L89" s="245" t="str">
        <f>Tab_Dados_Jose_Eliton!BE14</f>
        <v>Alexânia</v>
      </c>
      <c r="M89" s="246">
        <f>Tab_Dados_Jose_Eliton!BF14</f>
        <v>35</v>
      </c>
      <c r="N89" s="246">
        <f>Tab_Dados_Jose_Eliton!BG14</f>
        <v>35</v>
      </c>
      <c r="O89" s="246">
        <f>Tab_Dados_Jose_Eliton!BH14</f>
        <v>300</v>
      </c>
      <c r="P89" s="247">
        <f t="shared" si="28"/>
        <v>5.6200824278756087</v>
      </c>
      <c r="Q89" s="222"/>
      <c r="R89" s="223"/>
    </row>
    <row r="90" spans="2:18" x14ac:dyDescent="0.2">
      <c r="B90" s="221"/>
      <c r="C90" s="222"/>
      <c r="D90" s="240">
        <v>6</v>
      </c>
      <c r="E90" s="241" t="str">
        <f>IF(H90=0,"",Tab_Dados_Jose_Eliton!AY15)</f>
        <v>Formosa</v>
      </c>
      <c r="F90" s="242">
        <f>Tab_Dados_Jose_Eliton!AZ15</f>
        <v>2</v>
      </c>
      <c r="G90" s="242">
        <f>Tab_Dados_Jose_Eliton!BA15</f>
        <v>2</v>
      </c>
      <c r="H90" s="242">
        <f>Tab_Dados_Jose_Eliton!BB15</f>
        <v>16</v>
      </c>
      <c r="I90" s="243">
        <f t="shared" si="26"/>
        <v>2.5559105431309903</v>
      </c>
      <c r="J90" s="230"/>
      <c r="K90" s="240">
        <v>6</v>
      </c>
      <c r="L90" s="241" t="str">
        <f>Tab_Dados_Jose_Eliton!BE15</f>
        <v>Morrinhos</v>
      </c>
      <c r="M90" s="242">
        <f>Tab_Dados_Jose_Eliton!BF15</f>
        <v>25</v>
      </c>
      <c r="N90" s="242">
        <f>Tab_Dados_Jose_Eliton!BG15</f>
        <v>25</v>
      </c>
      <c r="O90" s="242">
        <f>Tab_Dados_Jose_Eliton!BH15</f>
        <v>275</v>
      </c>
      <c r="P90" s="243">
        <f t="shared" si="28"/>
        <v>5.1517422255526411</v>
      </c>
      <c r="Q90" s="222"/>
      <c r="R90" s="223"/>
    </row>
    <row r="91" spans="2:18" x14ac:dyDescent="0.2">
      <c r="B91" s="221"/>
      <c r="C91" s="222"/>
      <c r="D91" s="244">
        <v>7</v>
      </c>
      <c r="E91" s="245" t="str">
        <f>IF(H91=0,"",Tab_Dados_Jose_Eliton!AY16)</f>
        <v/>
      </c>
      <c r="F91" s="246">
        <f>Tab_Dados_Jose_Eliton!AZ16</f>
        <v>0</v>
      </c>
      <c r="G91" s="246">
        <f>Tab_Dados_Jose_Eliton!BA16</f>
        <v>0</v>
      </c>
      <c r="H91" s="246">
        <f>Tab_Dados_Jose_Eliton!BB16</f>
        <v>0</v>
      </c>
      <c r="I91" s="247">
        <f t="shared" si="26"/>
        <v>0</v>
      </c>
      <c r="J91" s="230"/>
      <c r="K91" s="244">
        <v>7</v>
      </c>
      <c r="L91" s="245" t="str">
        <f>Tab_Dados_Jose_Eliton!BE16</f>
        <v>Trindade</v>
      </c>
      <c r="M91" s="246">
        <f>Tab_Dados_Jose_Eliton!BF16</f>
        <v>15</v>
      </c>
      <c r="N91" s="246">
        <f>Tab_Dados_Jose_Eliton!BG16</f>
        <v>15</v>
      </c>
      <c r="O91" s="246">
        <f>Tab_Dados_Jose_Eliton!BH16</f>
        <v>180</v>
      </c>
      <c r="P91" s="247">
        <f t="shared" si="28"/>
        <v>3.3720494567253652</v>
      </c>
      <c r="Q91" s="222"/>
      <c r="R91" s="223"/>
    </row>
    <row r="92" spans="2:18" x14ac:dyDescent="0.2">
      <c r="B92" s="221"/>
      <c r="C92" s="222"/>
      <c r="D92" s="240">
        <v>8</v>
      </c>
      <c r="E92" s="241" t="str">
        <f>IF(H92=0,"",Tab_Dados_Jose_Eliton!AY17)</f>
        <v/>
      </c>
      <c r="F92" s="242">
        <f>Tab_Dados_Jose_Eliton!AZ17</f>
        <v>0</v>
      </c>
      <c r="G92" s="242">
        <f>Tab_Dados_Jose_Eliton!BA17</f>
        <v>0</v>
      </c>
      <c r="H92" s="242">
        <f>Tab_Dados_Jose_Eliton!BB17</f>
        <v>0</v>
      </c>
      <c r="I92" s="243">
        <f t="shared" si="26"/>
        <v>0</v>
      </c>
      <c r="J92" s="230"/>
      <c r="K92" s="240">
        <v>8</v>
      </c>
      <c r="L92" s="241" t="str">
        <f>Tab_Dados_Jose_Eliton!BE17</f>
        <v>Faina</v>
      </c>
      <c r="M92" s="242">
        <f>Tab_Dados_Jose_Eliton!BF17</f>
        <v>20</v>
      </c>
      <c r="N92" s="242">
        <f>Tab_Dados_Jose_Eliton!BG17</f>
        <v>20</v>
      </c>
      <c r="O92" s="242">
        <f>Tab_Dados_Jose_Eliton!BH17</f>
        <v>144</v>
      </c>
      <c r="P92" s="243">
        <f t="shared" si="28"/>
        <v>2.697639565380292</v>
      </c>
      <c r="Q92" s="222"/>
      <c r="R92" s="223"/>
    </row>
    <row r="93" spans="2:18" x14ac:dyDescent="0.2">
      <c r="B93" s="221"/>
      <c r="C93" s="222"/>
      <c r="D93" s="244">
        <v>9</v>
      </c>
      <c r="E93" s="245" t="str">
        <f>IF(H93=0,"",Tab_Dados_Jose_Eliton!AY18)</f>
        <v/>
      </c>
      <c r="F93" s="246">
        <f>Tab_Dados_Jose_Eliton!AZ18</f>
        <v>0</v>
      </c>
      <c r="G93" s="246">
        <f>Tab_Dados_Jose_Eliton!BA18</f>
        <v>0</v>
      </c>
      <c r="H93" s="246">
        <f>Tab_Dados_Jose_Eliton!BB18</f>
        <v>0</v>
      </c>
      <c r="I93" s="247">
        <f t="shared" si="26"/>
        <v>0</v>
      </c>
      <c r="J93" s="230"/>
      <c r="K93" s="244">
        <v>9</v>
      </c>
      <c r="L93" s="245" t="str">
        <f>Tab_Dados_Jose_Eliton!BE18</f>
        <v>Águas Lindas de Goiás</v>
      </c>
      <c r="M93" s="246">
        <f>Tab_Dados_Jose_Eliton!BF18</f>
        <v>10</v>
      </c>
      <c r="N93" s="246">
        <f>Tab_Dados_Jose_Eliton!BG18</f>
        <v>10</v>
      </c>
      <c r="O93" s="246">
        <f>Tab_Dados_Jose_Eliton!BH18</f>
        <v>72</v>
      </c>
      <c r="P93" s="247">
        <f t="shared" si="28"/>
        <v>1.348819782690146</v>
      </c>
      <c r="Q93" s="222"/>
      <c r="R93" s="223"/>
    </row>
    <row r="94" spans="2:18" x14ac:dyDescent="0.2">
      <c r="B94" s="221"/>
      <c r="C94" s="222"/>
      <c r="D94" s="240">
        <v>10</v>
      </c>
      <c r="E94" s="241" t="str">
        <f>IF(H94=0,"",Tab_Dados_Jose_Eliton!AY19)</f>
        <v/>
      </c>
      <c r="F94" s="242">
        <f>Tab_Dados_Jose_Eliton!AZ19</f>
        <v>0</v>
      </c>
      <c r="G94" s="242">
        <f>Tab_Dados_Jose_Eliton!BA19</f>
        <v>0</v>
      </c>
      <c r="H94" s="242">
        <f>Tab_Dados_Jose_Eliton!BB19</f>
        <v>0</v>
      </c>
      <c r="I94" s="243">
        <f t="shared" si="26"/>
        <v>0</v>
      </c>
      <c r="J94" s="230"/>
      <c r="K94" s="240">
        <v>10</v>
      </c>
      <c r="L94" s="241" t="str">
        <f>Tab_Dados_Jose_Eliton!BE19</f>
        <v>Anápolis</v>
      </c>
      <c r="M94" s="242">
        <f>Tab_Dados_Jose_Eliton!BF19</f>
        <v>5</v>
      </c>
      <c r="N94" s="242">
        <f>Tab_Dados_Jose_Eliton!BG19</f>
        <v>5</v>
      </c>
      <c r="O94" s="242">
        <f>Tab_Dados_Jose_Eliton!BH19</f>
        <v>56</v>
      </c>
      <c r="P94" s="243">
        <f t="shared" si="28"/>
        <v>1.0490820532034471</v>
      </c>
      <c r="Q94" s="222"/>
      <c r="R94" s="223"/>
    </row>
    <row r="95" spans="2:18" x14ac:dyDescent="0.2">
      <c r="B95" s="221"/>
      <c r="C95" s="222"/>
      <c r="D95" s="248"/>
      <c r="E95" s="248" t="str">
        <f>CONCATENATE("Demais municípios - ",0)</f>
        <v>Demais municípios - 0</v>
      </c>
      <c r="F95" s="249">
        <v>0</v>
      </c>
      <c r="G95" s="249">
        <v>0</v>
      </c>
      <c r="H95" s="249">
        <v>0</v>
      </c>
      <c r="I95" s="250">
        <f t="shared" si="26"/>
        <v>0</v>
      </c>
      <c r="J95" s="230"/>
      <c r="K95" s="248"/>
      <c r="L95" s="248" t="str">
        <f>CONCATENATE("Demais municípios - ",Tab_Dados_Jose_Eliton!BD8-10)</f>
        <v>Demais municípios - 3</v>
      </c>
      <c r="M95" s="249">
        <f>Tab_Dados_Jose_Eliton!BF256-M84</f>
        <v>15</v>
      </c>
      <c r="N95" s="249">
        <f>Tab_Dados_Jose_Eliton!BG256-N84</f>
        <v>15</v>
      </c>
      <c r="O95" s="249">
        <f>Tab_Dados_Jose_Eliton!BH256-O84</f>
        <v>143</v>
      </c>
      <c r="P95" s="250">
        <f t="shared" si="28"/>
        <v>2.6789059572873737</v>
      </c>
      <c r="Q95" s="222"/>
      <c r="R95" s="223"/>
    </row>
    <row r="96" spans="2:18" x14ac:dyDescent="0.2">
      <c r="B96" s="221"/>
      <c r="C96" s="222"/>
      <c r="D96" s="251"/>
      <c r="E96" s="252" t="s">
        <v>612</v>
      </c>
      <c r="F96" s="253">
        <f>SUM(F84+F95)</f>
        <v>64</v>
      </c>
      <c r="G96" s="253">
        <f t="shared" ref="G96:H96" si="29">SUM(G84+G95)</f>
        <v>64</v>
      </c>
      <c r="H96" s="253">
        <f t="shared" si="29"/>
        <v>626</v>
      </c>
      <c r="I96" s="258">
        <f t="shared" si="26"/>
        <v>100</v>
      </c>
      <c r="J96" s="230"/>
      <c r="K96" s="251"/>
      <c r="L96" s="252" t="s">
        <v>612</v>
      </c>
      <c r="M96" s="253">
        <f>SUM(M84+M95)</f>
        <v>362</v>
      </c>
      <c r="N96" s="253">
        <f t="shared" ref="N96:O96" si="30">SUM(N84+N95)</f>
        <v>362</v>
      </c>
      <c r="O96" s="253">
        <f t="shared" si="30"/>
        <v>5338</v>
      </c>
      <c r="P96" s="258">
        <f t="shared" si="28"/>
        <v>100</v>
      </c>
      <c r="Q96" s="222"/>
      <c r="R96" s="223"/>
    </row>
    <row r="97" spans="2:18" x14ac:dyDescent="0.2">
      <c r="B97" s="221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3"/>
    </row>
    <row r="98" spans="2:18" x14ac:dyDescent="0.2">
      <c r="B98" s="221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3"/>
    </row>
    <row r="99" spans="2:18" ht="14.25" x14ac:dyDescent="0.2">
      <c r="B99" s="221"/>
      <c r="C99" s="222"/>
      <c r="D99" s="227" t="s">
        <v>624</v>
      </c>
      <c r="E99" s="222"/>
      <c r="F99" s="222"/>
      <c r="G99" s="222"/>
      <c r="H99" s="222"/>
      <c r="I99" s="222"/>
      <c r="J99" s="222"/>
      <c r="K99" s="227" t="s">
        <v>625</v>
      </c>
      <c r="L99" s="222"/>
      <c r="M99" s="222"/>
      <c r="N99" s="222"/>
      <c r="O99" s="222"/>
      <c r="P99" s="222"/>
      <c r="Q99" s="222"/>
      <c r="R99" s="223"/>
    </row>
    <row r="100" spans="2:18" ht="25.5" customHeight="1" x14ac:dyDescent="0.2">
      <c r="B100" s="221"/>
      <c r="C100" s="222"/>
      <c r="D100" s="228" t="s">
        <v>607</v>
      </c>
      <c r="E100" s="229" t="s">
        <v>9</v>
      </c>
      <c r="F100" s="229" t="s">
        <v>582</v>
      </c>
      <c r="G100" s="229" t="s">
        <v>549</v>
      </c>
      <c r="H100" s="229" t="s">
        <v>609</v>
      </c>
      <c r="I100" s="228" t="s">
        <v>610</v>
      </c>
      <c r="J100" s="230"/>
      <c r="K100" s="228" t="s">
        <v>607</v>
      </c>
      <c r="L100" s="229" t="s">
        <v>9</v>
      </c>
      <c r="M100" s="229" t="s">
        <v>582</v>
      </c>
      <c r="N100" s="229" t="s">
        <v>549</v>
      </c>
      <c r="O100" s="229" t="s">
        <v>609</v>
      </c>
      <c r="P100" s="228" t="s">
        <v>610</v>
      </c>
      <c r="Q100" s="222"/>
      <c r="R100" s="223"/>
    </row>
    <row r="101" spans="2:18" x14ac:dyDescent="0.2">
      <c r="B101" s="221"/>
      <c r="C101" s="222"/>
      <c r="D101" s="231"/>
      <c r="E101" s="232" t="s">
        <v>611</v>
      </c>
      <c r="F101" s="233">
        <f>SUM(F102:F111)</f>
        <v>691</v>
      </c>
      <c r="G101" s="233">
        <f t="shared" ref="G101" si="31">SUM(G102:G111)</f>
        <v>691</v>
      </c>
      <c r="H101" s="233">
        <f t="shared" ref="H101" si="32">SUM(H102:H111)</f>
        <v>12316</v>
      </c>
      <c r="I101" s="235">
        <f t="shared" ref="I101" si="33">H101*100/$H$96</f>
        <v>1967.4121405750798</v>
      </c>
      <c r="J101" s="230"/>
      <c r="K101" s="231"/>
      <c r="L101" s="232" t="s">
        <v>611</v>
      </c>
      <c r="M101" s="233">
        <f>SUM(M102:M111)</f>
        <v>588</v>
      </c>
      <c r="N101" s="233">
        <f t="shared" ref="N101" si="34">SUM(N102:N111)</f>
        <v>588</v>
      </c>
      <c r="O101" s="233">
        <f t="shared" ref="O101" si="35">SUM(O102:O111)</f>
        <v>15024</v>
      </c>
      <c r="P101" s="235">
        <f t="shared" ref="P101:P113" si="36">O101*100/$H$96</f>
        <v>2400</v>
      </c>
      <c r="Q101" s="222"/>
      <c r="R101" s="223"/>
    </row>
    <row r="102" spans="2:18" x14ac:dyDescent="0.2">
      <c r="B102" s="221"/>
      <c r="C102" s="222"/>
      <c r="D102" s="236">
        <v>1</v>
      </c>
      <c r="E102" s="237" t="str">
        <f>Tab_Dados_Jose_Eliton!BK10</f>
        <v>Itapuranga</v>
      </c>
      <c r="F102" s="238">
        <f>Tab_Dados_Jose_Eliton!BL10</f>
        <v>180</v>
      </c>
      <c r="G102" s="238">
        <f>Tab_Dados_Jose_Eliton!BM10</f>
        <v>180</v>
      </c>
      <c r="H102" s="238">
        <f>Tab_Dados_Jose_Eliton!BN10</f>
        <v>3000</v>
      </c>
      <c r="I102" s="239">
        <f>H102*100/$H$113</f>
        <v>21.514629948364888</v>
      </c>
      <c r="J102" s="230"/>
      <c r="K102" s="236">
        <v>1</v>
      </c>
      <c r="L102" s="237" t="str">
        <f>Tab_Dados_Jose_Eliton!BQ10</f>
        <v>Nerópolis</v>
      </c>
      <c r="M102" s="238">
        <f>Tab_Dados_Jose_Eliton!BR10</f>
        <v>110</v>
      </c>
      <c r="N102" s="238">
        <f>Tab_Dados_Jose_Eliton!BS10</f>
        <v>110</v>
      </c>
      <c r="O102" s="238">
        <f>Tab_Dados_Jose_Eliton!BT10</f>
        <v>3500</v>
      </c>
      <c r="P102" s="239">
        <f>O102*100/$O$113</f>
        <v>17.435488691840192</v>
      </c>
      <c r="Q102" s="222"/>
      <c r="R102" s="223"/>
    </row>
    <row r="103" spans="2:18" x14ac:dyDescent="0.2">
      <c r="B103" s="221"/>
      <c r="C103" s="222"/>
      <c r="D103" s="240">
        <v>2</v>
      </c>
      <c r="E103" s="241" t="str">
        <f>Tab_Dados_Jose_Eliton!BK11</f>
        <v>Piracanjuba</v>
      </c>
      <c r="F103" s="242">
        <f>Tab_Dados_Jose_Eliton!BL11</f>
        <v>105</v>
      </c>
      <c r="G103" s="242">
        <f>Tab_Dados_Jose_Eliton!BM11</f>
        <v>105</v>
      </c>
      <c r="H103" s="242">
        <f>Tab_Dados_Jose_Eliton!BN11</f>
        <v>1890</v>
      </c>
      <c r="I103" s="243">
        <f t="shared" ref="I103:I112" si="37">H103*100/$H$113</f>
        <v>13.554216867469879</v>
      </c>
      <c r="J103" s="230"/>
      <c r="K103" s="240">
        <v>2</v>
      </c>
      <c r="L103" s="241" t="str">
        <f>Tab_Dados_Jose_Eliton!BQ11</f>
        <v>Água Fria de Goiás</v>
      </c>
      <c r="M103" s="242">
        <f>Tab_Dados_Jose_Eliton!BR11</f>
        <v>83</v>
      </c>
      <c r="N103" s="242">
        <f>Tab_Dados_Jose_Eliton!BS11</f>
        <v>83</v>
      </c>
      <c r="O103" s="242">
        <f>Tab_Dados_Jose_Eliton!BT11</f>
        <v>3024</v>
      </c>
      <c r="P103" s="243">
        <f t="shared" ref="P103:P112" si="38">O103*100/$O$113</f>
        <v>15.064262229749925</v>
      </c>
      <c r="Q103" s="222"/>
      <c r="R103" s="223"/>
    </row>
    <row r="104" spans="2:18" x14ac:dyDescent="0.2">
      <c r="B104" s="221"/>
      <c r="C104" s="222"/>
      <c r="D104" s="244">
        <v>3</v>
      </c>
      <c r="E104" s="245" t="str">
        <f>Tab_Dados_Jose_Eliton!BK12</f>
        <v>Inhumas</v>
      </c>
      <c r="F104" s="246">
        <f>Tab_Dados_Jose_Eliton!BL12</f>
        <v>60</v>
      </c>
      <c r="G104" s="246">
        <f>Tab_Dados_Jose_Eliton!BM12</f>
        <v>60</v>
      </c>
      <c r="H104" s="246">
        <f>Tab_Dados_Jose_Eliton!BN12</f>
        <v>1800</v>
      </c>
      <c r="I104" s="247">
        <f t="shared" si="37"/>
        <v>12.908777969018933</v>
      </c>
      <c r="J104" s="230"/>
      <c r="K104" s="244">
        <v>3</v>
      </c>
      <c r="L104" s="245" t="str">
        <f>Tab_Dados_Jose_Eliton!BQ12</f>
        <v>Pirenópolis</v>
      </c>
      <c r="M104" s="246">
        <f>Tab_Dados_Jose_Eliton!BR12</f>
        <v>68</v>
      </c>
      <c r="N104" s="246">
        <f>Tab_Dados_Jose_Eliton!BS12</f>
        <v>68</v>
      </c>
      <c r="O104" s="246">
        <f>Tab_Dados_Jose_Eliton!BT12</f>
        <v>1900</v>
      </c>
      <c r="P104" s="247">
        <f t="shared" si="38"/>
        <v>9.4649795755703892</v>
      </c>
      <c r="Q104" s="222"/>
      <c r="R104" s="223"/>
    </row>
    <row r="105" spans="2:18" x14ac:dyDescent="0.2">
      <c r="B105" s="221"/>
      <c r="C105" s="222"/>
      <c r="D105" s="240">
        <v>4</v>
      </c>
      <c r="E105" s="241" t="str">
        <f>Tab_Dados_Jose_Eliton!BK13</f>
        <v>Aurilândia</v>
      </c>
      <c r="F105" s="242">
        <f>Tab_Dados_Jose_Eliton!BL13</f>
        <v>80</v>
      </c>
      <c r="G105" s="242">
        <f>Tab_Dados_Jose_Eliton!BM13</f>
        <v>80</v>
      </c>
      <c r="H105" s="242">
        <f>Tab_Dados_Jose_Eliton!BN13</f>
        <v>1100</v>
      </c>
      <c r="I105" s="243">
        <f t="shared" si="37"/>
        <v>7.8886976477337925</v>
      </c>
      <c r="J105" s="230"/>
      <c r="K105" s="240">
        <v>4</v>
      </c>
      <c r="L105" s="241" t="str">
        <f>Tab_Dados_Jose_Eliton!BQ13</f>
        <v>Anápolis</v>
      </c>
      <c r="M105" s="242">
        <f>Tab_Dados_Jose_Eliton!BR13</f>
        <v>45</v>
      </c>
      <c r="N105" s="242">
        <f>Tab_Dados_Jose_Eliton!BS13</f>
        <v>45</v>
      </c>
      <c r="O105" s="242">
        <f>Tab_Dados_Jose_Eliton!BT13</f>
        <v>1600</v>
      </c>
      <c r="P105" s="243">
        <f t="shared" si="38"/>
        <v>7.9705091162698016</v>
      </c>
      <c r="Q105" s="222"/>
      <c r="R105" s="223"/>
    </row>
    <row r="106" spans="2:18" x14ac:dyDescent="0.2">
      <c r="B106" s="221"/>
      <c r="C106" s="222"/>
      <c r="D106" s="244">
        <v>5</v>
      </c>
      <c r="E106" s="245" t="str">
        <f>Tab_Dados_Jose_Eliton!BK14</f>
        <v>Morrinhos</v>
      </c>
      <c r="F106" s="246">
        <f>Tab_Dados_Jose_Eliton!BL14</f>
        <v>60</v>
      </c>
      <c r="G106" s="246">
        <f>Tab_Dados_Jose_Eliton!BM14</f>
        <v>60</v>
      </c>
      <c r="H106" s="246">
        <f>Tab_Dados_Jose_Eliton!BN14</f>
        <v>1080</v>
      </c>
      <c r="I106" s="247">
        <f t="shared" si="37"/>
        <v>7.7452667814113596</v>
      </c>
      <c r="J106" s="230"/>
      <c r="K106" s="244">
        <v>5</v>
      </c>
      <c r="L106" s="245" t="str">
        <f>Tab_Dados_Jose_Eliton!BQ14</f>
        <v>Abadiânia</v>
      </c>
      <c r="M106" s="246">
        <f>Tab_Dados_Jose_Eliton!BR14</f>
        <v>35</v>
      </c>
      <c r="N106" s="246">
        <f>Tab_Dados_Jose_Eliton!BS14</f>
        <v>35</v>
      </c>
      <c r="O106" s="246">
        <f>Tab_Dados_Jose_Eliton!BT14</f>
        <v>1120</v>
      </c>
      <c r="P106" s="247">
        <f t="shared" si="38"/>
        <v>5.5793563813888616</v>
      </c>
      <c r="Q106" s="222"/>
      <c r="R106" s="223"/>
    </row>
    <row r="107" spans="2:18" x14ac:dyDescent="0.2">
      <c r="B107" s="221"/>
      <c r="C107" s="222"/>
      <c r="D107" s="240">
        <v>6</v>
      </c>
      <c r="E107" s="241" t="str">
        <f>Tab_Dados_Jose_Eliton!BK15</f>
        <v>Uruana</v>
      </c>
      <c r="F107" s="242">
        <f>Tab_Dados_Jose_Eliton!BL15</f>
        <v>76</v>
      </c>
      <c r="G107" s="242">
        <f>Tab_Dados_Jose_Eliton!BM15</f>
        <v>76</v>
      </c>
      <c r="H107" s="242">
        <f>Tab_Dados_Jose_Eliton!BN15</f>
        <v>1026</v>
      </c>
      <c r="I107" s="243">
        <f t="shared" si="37"/>
        <v>7.3580034423407916</v>
      </c>
      <c r="J107" s="230"/>
      <c r="K107" s="240">
        <v>6</v>
      </c>
      <c r="L107" s="241" t="str">
        <f>Tab_Dados_Jose_Eliton!BQ15</f>
        <v>Goianápolis</v>
      </c>
      <c r="M107" s="242">
        <f>Tab_Dados_Jose_Eliton!BR15</f>
        <v>35</v>
      </c>
      <c r="N107" s="242">
        <f>Tab_Dados_Jose_Eliton!BS15</f>
        <v>35</v>
      </c>
      <c r="O107" s="242">
        <f>Tab_Dados_Jose_Eliton!BT15</f>
        <v>1100</v>
      </c>
      <c r="P107" s="243">
        <f t="shared" si="38"/>
        <v>5.4797250174354888</v>
      </c>
      <c r="Q107" s="222"/>
      <c r="R107" s="223"/>
    </row>
    <row r="108" spans="2:18" x14ac:dyDescent="0.2">
      <c r="B108" s="221"/>
      <c r="C108" s="222"/>
      <c r="D108" s="244">
        <v>7</v>
      </c>
      <c r="E108" s="245" t="str">
        <f>Tab_Dados_Jose_Eliton!BK16</f>
        <v>Edealina</v>
      </c>
      <c r="F108" s="246">
        <f>Tab_Dados_Jose_Eliton!BL16</f>
        <v>40</v>
      </c>
      <c r="G108" s="246">
        <f>Tab_Dados_Jose_Eliton!BM16</f>
        <v>40</v>
      </c>
      <c r="H108" s="246">
        <f>Tab_Dados_Jose_Eliton!BN16</f>
        <v>720</v>
      </c>
      <c r="I108" s="247">
        <f t="shared" si="37"/>
        <v>5.1635111876075728</v>
      </c>
      <c r="J108" s="230"/>
      <c r="K108" s="244">
        <v>7</v>
      </c>
      <c r="L108" s="245" t="str">
        <f>Tab_Dados_Jose_Eliton!BQ16</f>
        <v>Hidrolândia</v>
      </c>
      <c r="M108" s="246">
        <f>Tab_Dados_Jose_Eliton!BR16</f>
        <v>73</v>
      </c>
      <c r="N108" s="246">
        <f>Tab_Dados_Jose_Eliton!BS16</f>
        <v>73</v>
      </c>
      <c r="O108" s="246">
        <f>Tab_Dados_Jose_Eliton!BT16</f>
        <v>1095</v>
      </c>
      <c r="P108" s="247">
        <f t="shared" si="38"/>
        <v>5.4548171764471451</v>
      </c>
      <c r="Q108" s="222"/>
      <c r="R108" s="223"/>
    </row>
    <row r="109" spans="2:18" x14ac:dyDescent="0.2">
      <c r="B109" s="221"/>
      <c r="C109" s="222"/>
      <c r="D109" s="240">
        <v>8</v>
      </c>
      <c r="E109" s="241" t="str">
        <f>Tab_Dados_Jose_Eliton!BK17</f>
        <v>Itaberaí</v>
      </c>
      <c r="F109" s="242">
        <f>Tab_Dados_Jose_Eliton!BL17</f>
        <v>20</v>
      </c>
      <c r="G109" s="242">
        <f>Tab_Dados_Jose_Eliton!BM17</f>
        <v>20</v>
      </c>
      <c r="H109" s="242">
        <f>Tab_Dados_Jose_Eliton!BN17</f>
        <v>600</v>
      </c>
      <c r="I109" s="243">
        <f t="shared" si="37"/>
        <v>4.3029259896729775</v>
      </c>
      <c r="J109" s="230"/>
      <c r="K109" s="240">
        <v>8</v>
      </c>
      <c r="L109" s="241" t="str">
        <f>Tab_Dados_Jose_Eliton!BQ17</f>
        <v>Trindade</v>
      </c>
      <c r="M109" s="242">
        <f>Tab_Dados_Jose_Eliton!BR17</f>
        <v>40</v>
      </c>
      <c r="N109" s="242">
        <f>Tab_Dados_Jose_Eliton!BS17</f>
        <v>40</v>
      </c>
      <c r="O109" s="242">
        <f>Tab_Dados_Jose_Eliton!BT17</f>
        <v>600</v>
      </c>
      <c r="P109" s="243">
        <f t="shared" si="38"/>
        <v>2.9889409186011755</v>
      </c>
      <c r="Q109" s="222"/>
      <c r="R109" s="223"/>
    </row>
    <row r="110" spans="2:18" x14ac:dyDescent="0.2">
      <c r="B110" s="221"/>
      <c r="C110" s="222"/>
      <c r="D110" s="244">
        <v>9</v>
      </c>
      <c r="E110" s="245" t="str">
        <f>Tab_Dados_Jose_Eliton!BK18</f>
        <v>Nova Veneza</v>
      </c>
      <c r="F110" s="246">
        <f>Tab_Dados_Jose_Eliton!BL18</f>
        <v>20</v>
      </c>
      <c r="G110" s="246">
        <f>Tab_Dados_Jose_Eliton!BM18</f>
        <v>20</v>
      </c>
      <c r="H110" s="246">
        <f>Tab_Dados_Jose_Eliton!BN18</f>
        <v>600</v>
      </c>
      <c r="I110" s="247">
        <f t="shared" si="37"/>
        <v>4.3029259896729775</v>
      </c>
      <c r="J110" s="230"/>
      <c r="K110" s="244">
        <v>9</v>
      </c>
      <c r="L110" s="245" t="str">
        <f>Tab_Dados_Jose_Eliton!BQ18</f>
        <v>Inhumas</v>
      </c>
      <c r="M110" s="246">
        <f>Tab_Dados_Jose_Eliton!BR18</f>
        <v>40</v>
      </c>
      <c r="N110" s="246">
        <f>Tab_Dados_Jose_Eliton!BS18</f>
        <v>40</v>
      </c>
      <c r="O110" s="246">
        <f>Tab_Dados_Jose_Eliton!BT18</f>
        <v>545</v>
      </c>
      <c r="P110" s="247">
        <f t="shared" si="38"/>
        <v>2.7149546677294012</v>
      </c>
      <c r="Q110" s="222"/>
      <c r="R110" s="223"/>
    </row>
    <row r="111" spans="2:18" x14ac:dyDescent="0.2">
      <c r="B111" s="221"/>
      <c r="C111" s="222"/>
      <c r="D111" s="240">
        <v>10</v>
      </c>
      <c r="E111" s="241" t="str">
        <f>Tab_Dados_Jose_Eliton!BK19</f>
        <v>Niquelândia</v>
      </c>
      <c r="F111" s="242">
        <f>Tab_Dados_Jose_Eliton!BL19</f>
        <v>50</v>
      </c>
      <c r="G111" s="242">
        <f>Tab_Dados_Jose_Eliton!BM19</f>
        <v>50</v>
      </c>
      <c r="H111" s="242">
        <f>Tab_Dados_Jose_Eliton!BN19</f>
        <v>500</v>
      </c>
      <c r="I111" s="243">
        <f t="shared" si="37"/>
        <v>3.5857716580608145</v>
      </c>
      <c r="J111" s="230"/>
      <c r="K111" s="240">
        <v>10</v>
      </c>
      <c r="L111" s="241" t="str">
        <f>Tab_Dados_Jose_Eliton!BQ19</f>
        <v>Goianira</v>
      </c>
      <c r="M111" s="242">
        <f>Tab_Dados_Jose_Eliton!BR19</f>
        <v>59</v>
      </c>
      <c r="N111" s="242">
        <f>Tab_Dados_Jose_Eliton!BS19</f>
        <v>59</v>
      </c>
      <c r="O111" s="242">
        <f>Tab_Dados_Jose_Eliton!BT19</f>
        <v>540</v>
      </c>
      <c r="P111" s="243">
        <f t="shared" si="38"/>
        <v>2.690046826741058</v>
      </c>
      <c r="Q111" s="222"/>
      <c r="R111" s="223"/>
    </row>
    <row r="112" spans="2:18" x14ac:dyDescent="0.2">
      <c r="B112" s="221"/>
      <c r="C112" s="222"/>
      <c r="D112" s="248"/>
      <c r="E112" s="248" t="str">
        <f>CONCATENATE("Demais municípios - ",Tab_Dados_Jose_Eliton!BJ8-10)</f>
        <v>Demais municípios - 9</v>
      </c>
      <c r="F112" s="249">
        <f>Tab_Dados_Jose_Eliton!BL256-F101</f>
        <v>96</v>
      </c>
      <c r="G112" s="249">
        <f>Tab_Dados_Jose_Eliton!BM256-G101</f>
        <v>96</v>
      </c>
      <c r="H112" s="249">
        <f>Tab_Dados_Jose_Eliton!BN256-H101</f>
        <v>1628</v>
      </c>
      <c r="I112" s="250">
        <f t="shared" si="37"/>
        <v>11.675272518646013</v>
      </c>
      <c r="J112" s="230"/>
      <c r="K112" s="248"/>
      <c r="L112" s="248" t="str">
        <f>CONCATENATE("Demais municípios - ",Tab_Dados_Jose_Eliton!BP8-10)</f>
        <v>Demais municípios - 18</v>
      </c>
      <c r="M112" s="249">
        <f>Tab_Dados_Jose_Eliton!BR256-M101</f>
        <v>333</v>
      </c>
      <c r="N112" s="249">
        <f>Tab_Dados_Jose_Eliton!BS256-N101</f>
        <v>333</v>
      </c>
      <c r="O112" s="249">
        <f>Tab_Dados_Jose_Eliton!BT256-O101</f>
        <v>5050</v>
      </c>
      <c r="P112" s="250">
        <f t="shared" si="38"/>
        <v>25.156919398226563</v>
      </c>
      <c r="Q112" s="222"/>
      <c r="R112" s="223"/>
    </row>
    <row r="113" spans="2:18" x14ac:dyDescent="0.2">
      <c r="B113" s="221"/>
      <c r="C113" s="222"/>
      <c r="D113" s="251"/>
      <c r="E113" s="252" t="s">
        <v>612</v>
      </c>
      <c r="F113" s="253">
        <f>SUM(F101+F112)</f>
        <v>787</v>
      </c>
      <c r="G113" s="253">
        <f t="shared" ref="G113" si="39">SUM(G101+G112)</f>
        <v>787</v>
      </c>
      <c r="H113" s="253">
        <f t="shared" ref="H113" si="40">SUM(H101+H112)</f>
        <v>13944</v>
      </c>
      <c r="I113" s="258">
        <f>H113*100/$H$113</f>
        <v>100</v>
      </c>
      <c r="J113" s="230"/>
      <c r="K113" s="251"/>
      <c r="L113" s="252" t="s">
        <v>612</v>
      </c>
      <c r="M113" s="253">
        <f>SUM(M101+M112)</f>
        <v>921</v>
      </c>
      <c r="N113" s="253">
        <f t="shared" ref="N113" si="41">SUM(N101+N112)</f>
        <v>921</v>
      </c>
      <c r="O113" s="253">
        <f t="shared" ref="O113" si="42">SUM(O101+O112)</f>
        <v>20074</v>
      </c>
      <c r="P113" s="258">
        <f t="shared" si="36"/>
        <v>3206.7092651757189</v>
      </c>
      <c r="Q113" s="222"/>
      <c r="R113" s="223"/>
    </row>
    <row r="114" spans="2:18" x14ac:dyDescent="0.2">
      <c r="B114" s="221"/>
      <c r="C114" s="222"/>
      <c r="J114" s="230"/>
      <c r="K114" s="222"/>
      <c r="L114" s="222"/>
      <c r="M114" s="222"/>
      <c r="N114" s="222"/>
      <c r="O114" s="222"/>
      <c r="P114" s="222"/>
      <c r="Q114" s="222"/>
      <c r="R114" s="223"/>
    </row>
    <row r="115" spans="2:18" x14ac:dyDescent="0.2">
      <c r="B115" s="221"/>
      <c r="C115" s="222"/>
      <c r="J115" s="230"/>
      <c r="K115" s="222"/>
      <c r="L115" s="222"/>
      <c r="M115" s="222"/>
      <c r="N115" s="222"/>
      <c r="O115" s="222"/>
      <c r="P115" s="222"/>
      <c r="Q115" s="222"/>
      <c r="R115" s="223"/>
    </row>
    <row r="116" spans="2:18" x14ac:dyDescent="0.2">
      <c r="B116" s="221"/>
      <c r="C116" s="222"/>
      <c r="D116" s="305" t="str">
        <f>D44</f>
        <v>Fonte: IBGE / Produção Agrícola Municipal. Adaptado pela SED/SupexAgricultura/CEMEAS (Dezembro / 2015)</v>
      </c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222"/>
      <c r="R116" s="223"/>
    </row>
    <row r="117" spans="2:18" x14ac:dyDescent="0.2">
      <c r="B117" s="221"/>
      <c r="C117" s="222"/>
      <c r="D117" s="263"/>
      <c r="E117" s="225"/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2"/>
      <c r="R117" s="223"/>
    </row>
    <row r="118" spans="2:18" ht="14.25" x14ac:dyDescent="0.2">
      <c r="B118" s="221"/>
      <c r="C118" s="222"/>
      <c r="D118" s="227" t="s">
        <v>626</v>
      </c>
      <c r="E118" s="222"/>
      <c r="F118" s="222"/>
      <c r="G118" s="222"/>
      <c r="H118" s="222"/>
      <c r="I118" s="222"/>
      <c r="J118" s="222"/>
      <c r="K118" s="269"/>
      <c r="L118" s="275"/>
      <c r="M118" s="275"/>
      <c r="N118" s="275"/>
      <c r="O118" s="275"/>
      <c r="P118" s="275"/>
      <c r="Q118" s="222"/>
      <c r="R118" s="223"/>
    </row>
    <row r="119" spans="2:18" ht="25.5" customHeight="1" x14ac:dyDescent="0.2">
      <c r="B119" s="221"/>
      <c r="C119" s="222"/>
      <c r="D119" s="228" t="s">
        <v>607</v>
      </c>
      <c r="E119" s="229" t="s">
        <v>9</v>
      </c>
      <c r="F119" s="229" t="s">
        <v>582</v>
      </c>
      <c r="G119" s="229" t="s">
        <v>549</v>
      </c>
      <c r="H119" s="229" t="s">
        <v>609</v>
      </c>
      <c r="I119" s="228" t="s">
        <v>610</v>
      </c>
      <c r="J119" s="230"/>
      <c r="K119" s="278"/>
      <c r="L119" s="279"/>
      <c r="M119" s="279"/>
      <c r="N119" s="279"/>
      <c r="O119" s="279"/>
      <c r="P119" s="278"/>
      <c r="Q119" s="222"/>
      <c r="R119" s="223"/>
    </row>
    <row r="120" spans="2:18" x14ac:dyDescent="0.2">
      <c r="B120" s="221"/>
      <c r="C120" s="222"/>
      <c r="D120" s="231"/>
      <c r="E120" s="232" t="s">
        <v>611</v>
      </c>
      <c r="F120" s="233">
        <f>SUM(F121:F130)</f>
        <v>136</v>
      </c>
      <c r="G120" s="233">
        <f t="shared" ref="G120" si="43">SUM(G121:G130)</f>
        <v>136</v>
      </c>
      <c r="H120" s="233">
        <f t="shared" ref="H120" si="44">SUM(H121:H130)</f>
        <v>3181</v>
      </c>
      <c r="I120" s="235">
        <f t="shared" ref="I120:I132" si="45">H120*100/$H$96</f>
        <v>508.14696485623006</v>
      </c>
      <c r="J120" s="230"/>
      <c r="K120" s="259"/>
      <c r="L120" s="260"/>
      <c r="M120" s="273"/>
      <c r="N120" s="273"/>
      <c r="O120" s="273"/>
      <c r="P120" s="274"/>
      <c r="Q120" s="222"/>
      <c r="R120" s="223"/>
    </row>
    <row r="121" spans="2:18" x14ac:dyDescent="0.2">
      <c r="B121" s="221"/>
      <c r="C121" s="222"/>
      <c r="D121" s="236">
        <v>1</v>
      </c>
      <c r="E121" s="237" t="str">
        <f>Tab_Dados_Jose_Eliton!BW10</f>
        <v>Paraúna</v>
      </c>
      <c r="F121" s="238">
        <f>Tab_Dados_Jose_Eliton!BX10</f>
        <v>70</v>
      </c>
      <c r="G121" s="238">
        <f>Tab_Dados_Jose_Eliton!BY10</f>
        <v>70</v>
      </c>
      <c r="H121" s="238">
        <f>Tab_Dados_Jose_Eliton!BZ10</f>
        <v>1500</v>
      </c>
      <c r="I121" s="239">
        <f>H121*100/$H$132</f>
        <v>46.43962848297214</v>
      </c>
      <c r="J121" s="230"/>
      <c r="K121" s="259"/>
      <c r="L121" s="268"/>
      <c r="M121" s="276"/>
      <c r="N121" s="276"/>
      <c r="O121" s="276"/>
      <c r="P121" s="277"/>
      <c r="Q121" s="222"/>
      <c r="R121" s="223"/>
    </row>
    <row r="122" spans="2:18" x14ac:dyDescent="0.2">
      <c r="B122" s="221"/>
      <c r="C122" s="222"/>
      <c r="D122" s="240">
        <v>2</v>
      </c>
      <c r="E122" s="241" t="str">
        <f>Tab_Dados_Jose_Eliton!BW11</f>
        <v>Itaberaí</v>
      </c>
      <c r="F122" s="242">
        <f>Tab_Dados_Jose_Eliton!BX11</f>
        <v>18</v>
      </c>
      <c r="G122" s="242">
        <f>Tab_Dados_Jose_Eliton!BY11</f>
        <v>18</v>
      </c>
      <c r="H122" s="242">
        <f>Tab_Dados_Jose_Eliton!BZ11</f>
        <v>520</v>
      </c>
      <c r="I122" s="243">
        <f t="shared" ref="I122:I131" si="46">H122*100/$H$132</f>
        <v>16.099071207430342</v>
      </c>
      <c r="J122" s="230"/>
      <c r="K122" s="259"/>
      <c r="L122" s="268"/>
      <c r="M122" s="276"/>
      <c r="N122" s="276"/>
      <c r="O122" s="276"/>
      <c r="P122" s="277"/>
      <c r="Q122" s="222"/>
      <c r="R122" s="223"/>
    </row>
    <row r="123" spans="2:18" x14ac:dyDescent="0.2">
      <c r="B123" s="221"/>
      <c r="C123" s="222"/>
      <c r="D123" s="244">
        <v>3</v>
      </c>
      <c r="E123" s="245" t="str">
        <f>Tab_Dados_Jose_Eliton!BW12</f>
        <v>Aragoiânia</v>
      </c>
      <c r="F123" s="246">
        <f>Tab_Dados_Jose_Eliton!BX12</f>
        <v>15</v>
      </c>
      <c r="G123" s="246">
        <f>Tab_Dados_Jose_Eliton!BY12</f>
        <v>15</v>
      </c>
      <c r="H123" s="246">
        <f>Tab_Dados_Jose_Eliton!BZ12</f>
        <v>375</v>
      </c>
      <c r="I123" s="247">
        <f t="shared" si="46"/>
        <v>11.609907120743035</v>
      </c>
      <c r="J123" s="230"/>
      <c r="K123" s="259"/>
      <c r="L123" s="268"/>
      <c r="M123" s="276"/>
      <c r="N123" s="276"/>
      <c r="O123" s="276"/>
      <c r="P123" s="277"/>
      <c r="Q123" s="222"/>
      <c r="R123" s="223"/>
    </row>
    <row r="124" spans="2:18" x14ac:dyDescent="0.2">
      <c r="B124" s="221"/>
      <c r="C124" s="222"/>
      <c r="D124" s="240">
        <v>4</v>
      </c>
      <c r="E124" s="241" t="str">
        <f>Tab_Dados_Jose_Eliton!BW13</f>
        <v>São João da Paraúna</v>
      </c>
      <c r="F124" s="242">
        <f>Tab_Dados_Jose_Eliton!BX13</f>
        <v>8</v>
      </c>
      <c r="G124" s="242">
        <f>Tab_Dados_Jose_Eliton!BY13</f>
        <v>8</v>
      </c>
      <c r="H124" s="242">
        <f>Tab_Dados_Jose_Eliton!BZ13</f>
        <v>200</v>
      </c>
      <c r="I124" s="243">
        <f t="shared" si="46"/>
        <v>6.1919504643962853</v>
      </c>
      <c r="J124" s="230"/>
      <c r="K124" s="259"/>
      <c r="L124" s="268"/>
      <c r="M124" s="276"/>
      <c r="N124" s="276"/>
      <c r="O124" s="276"/>
      <c r="P124" s="277"/>
      <c r="Q124" s="222"/>
      <c r="R124" s="223"/>
    </row>
    <row r="125" spans="2:18" x14ac:dyDescent="0.2">
      <c r="B125" s="221"/>
      <c r="C125" s="222"/>
      <c r="D125" s="244">
        <v>5</v>
      </c>
      <c r="E125" s="245" t="str">
        <f>Tab_Dados_Jose_Eliton!BW14</f>
        <v>Santa Helena de Goiás</v>
      </c>
      <c r="F125" s="246">
        <f>Tab_Dados_Jose_Eliton!BX14</f>
        <v>7</v>
      </c>
      <c r="G125" s="246">
        <f>Tab_Dados_Jose_Eliton!BY14</f>
        <v>7</v>
      </c>
      <c r="H125" s="246">
        <f>Tab_Dados_Jose_Eliton!BZ14</f>
        <v>147</v>
      </c>
      <c r="I125" s="247">
        <f t="shared" si="46"/>
        <v>4.5510835913312695</v>
      </c>
      <c r="J125" s="230"/>
      <c r="K125" s="259"/>
      <c r="L125" s="268"/>
      <c r="M125" s="276"/>
      <c r="N125" s="276"/>
      <c r="O125" s="276"/>
      <c r="P125" s="277"/>
      <c r="Q125" s="277"/>
      <c r="R125" s="223"/>
    </row>
    <row r="126" spans="2:18" x14ac:dyDescent="0.2">
      <c r="B126" s="221"/>
      <c r="C126" s="222"/>
      <c r="D126" s="240">
        <v>6</v>
      </c>
      <c r="E126" s="241" t="str">
        <f>Tab_Dados_Jose_Eliton!BW15</f>
        <v>Itaguari</v>
      </c>
      <c r="F126" s="242">
        <f>Tab_Dados_Jose_Eliton!BX15</f>
        <v>6</v>
      </c>
      <c r="G126" s="242">
        <f>Tab_Dados_Jose_Eliton!BY15</f>
        <v>6</v>
      </c>
      <c r="H126" s="242">
        <f>Tab_Dados_Jose_Eliton!BZ15</f>
        <v>140</v>
      </c>
      <c r="I126" s="243">
        <f t="shared" si="46"/>
        <v>4.3343653250773997</v>
      </c>
      <c r="J126" s="230"/>
      <c r="K126" s="259"/>
      <c r="L126" s="268"/>
      <c r="M126" s="276"/>
      <c r="N126" s="276"/>
      <c r="O126" s="276"/>
      <c r="P126" s="277"/>
      <c r="Q126" s="277"/>
      <c r="R126" s="223"/>
    </row>
    <row r="127" spans="2:18" x14ac:dyDescent="0.2">
      <c r="B127" s="221"/>
      <c r="C127" s="222"/>
      <c r="D127" s="244">
        <v>7</v>
      </c>
      <c r="E127" s="245" t="str">
        <f>Tab_Dados_Jose_Eliton!BW16</f>
        <v>Damolândia</v>
      </c>
      <c r="F127" s="246">
        <f>Tab_Dados_Jose_Eliton!BX16</f>
        <v>5</v>
      </c>
      <c r="G127" s="246">
        <f>Tab_Dados_Jose_Eliton!BY16</f>
        <v>5</v>
      </c>
      <c r="H127" s="246">
        <f>Tab_Dados_Jose_Eliton!BZ16</f>
        <v>117</v>
      </c>
      <c r="I127" s="247">
        <f t="shared" si="46"/>
        <v>3.6222910216718267</v>
      </c>
      <c r="J127" s="230"/>
      <c r="K127" s="259"/>
      <c r="L127" s="268"/>
      <c r="M127" s="276"/>
      <c r="N127" s="276"/>
      <c r="O127" s="276"/>
      <c r="P127" s="277"/>
      <c r="Q127" s="277"/>
      <c r="R127" s="223"/>
    </row>
    <row r="128" spans="2:18" x14ac:dyDescent="0.2">
      <c r="B128" s="221"/>
      <c r="C128" s="222"/>
      <c r="D128" s="240">
        <v>8</v>
      </c>
      <c r="E128" s="241" t="str">
        <f>Tab_Dados_Jose_Eliton!BW17</f>
        <v>Santa Rita do Araguaia</v>
      </c>
      <c r="F128" s="242">
        <f>Tab_Dados_Jose_Eliton!BX17</f>
        <v>3</v>
      </c>
      <c r="G128" s="242">
        <f>Tab_Dados_Jose_Eliton!BY17</f>
        <v>3</v>
      </c>
      <c r="H128" s="242">
        <f>Tab_Dados_Jose_Eliton!BZ17</f>
        <v>81</v>
      </c>
      <c r="I128" s="243">
        <f t="shared" si="46"/>
        <v>2.5077399380804954</v>
      </c>
      <c r="J128" s="230"/>
      <c r="K128" s="259"/>
      <c r="L128" s="268"/>
      <c r="M128" s="276"/>
      <c r="N128" s="276"/>
      <c r="O128" s="276"/>
      <c r="P128" s="277"/>
      <c r="Q128" s="277"/>
      <c r="R128" s="223"/>
    </row>
    <row r="129" spans="2:18" x14ac:dyDescent="0.2">
      <c r="B129" s="221"/>
      <c r="C129" s="222"/>
      <c r="D129" s="244">
        <v>9</v>
      </c>
      <c r="E129" s="245" t="str">
        <f>Tab_Dados_Jose_Eliton!BW18</f>
        <v>Jataí</v>
      </c>
      <c r="F129" s="246">
        <f>Tab_Dados_Jose_Eliton!BX18</f>
        <v>2</v>
      </c>
      <c r="G129" s="246">
        <f>Tab_Dados_Jose_Eliton!BY18</f>
        <v>2</v>
      </c>
      <c r="H129" s="246">
        <f>Tab_Dados_Jose_Eliton!BZ18</f>
        <v>54</v>
      </c>
      <c r="I129" s="247">
        <f t="shared" si="46"/>
        <v>1.6718266253869969</v>
      </c>
      <c r="J129" s="230"/>
      <c r="K129" s="259"/>
      <c r="L129" s="268"/>
      <c r="M129" s="276"/>
      <c r="N129" s="276"/>
      <c r="O129" s="276"/>
      <c r="P129" s="277"/>
      <c r="Q129" s="277"/>
      <c r="R129" s="223"/>
    </row>
    <row r="130" spans="2:18" x14ac:dyDescent="0.2">
      <c r="B130" s="221"/>
      <c r="C130" s="222"/>
      <c r="D130" s="240">
        <v>10</v>
      </c>
      <c r="E130" s="241" t="str">
        <f>Tab_Dados_Jose_Eliton!BW19</f>
        <v>Goianira</v>
      </c>
      <c r="F130" s="242">
        <f>Tab_Dados_Jose_Eliton!BX19</f>
        <v>2</v>
      </c>
      <c r="G130" s="242">
        <f>Tab_Dados_Jose_Eliton!BY19</f>
        <v>2</v>
      </c>
      <c r="H130" s="242">
        <f>Tab_Dados_Jose_Eliton!BZ19</f>
        <v>47</v>
      </c>
      <c r="I130" s="243">
        <f t="shared" si="46"/>
        <v>1.4551083591331269</v>
      </c>
      <c r="J130" s="230"/>
      <c r="K130" s="259"/>
      <c r="L130" s="268"/>
      <c r="M130" s="276"/>
      <c r="N130" s="276"/>
      <c r="O130" s="276"/>
      <c r="P130" s="277"/>
      <c r="Q130" s="277"/>
      <c r="R130" s="223"/>
    </row>
    <row r="131" spans="2:18" x14ac:dyDescent="0.2">
      <c r="B131" s="221"/>
      <c r="C131" s="222"/>
      <c r="D131" s="248"/>
      <c r="E131" s="248" t="str">
        <f>CONCATENATE("Demais municípios - ",Tab_Dados_Jose_Eliton!BV8-10)</f>
        <v>Demais municípios - 2</v>
      </c>
      <c r="F131" s="249">
        <f>Tab_Dados_Jose_Eliton!BX256-F120</f>
        <v>2</v>
      </c>
      <c r="G131" s="249">
        <f>Tab_Dados_Jose_Eliton!BY256-G120</f>
        <v>2</v>
      </c>
      <c r="H131" s="249">
        <f>Tab_Dados_Jose_Eliton!BZ256-H120</f>
        <v>49</v>
      </c>
      <c r="I131" s="250">
        <f t="shared" si="46"/>
        <v>1.5170278637770898</v>
      </c>
      <c r="J131" s="230"/>
      <c r="K131" s="260"/>
      <c r="L131" s="260"/>
      <c r="M131" s="261"/>
      <c r="N131" s="261"/>
      <c r="O131" s="261"/>
      <c r="P131" s="262"/>
      <c r="Q131" s="262"/>
      <c r="R131" s="223"/>
    </row>
    <row r="132" spans="2:18" x14ac:dyDescent="0.2">
      <c r="B132" s="221"/>
      <c r="C132" s="222"/>
      <c r="D132" s="251"/>
      <c r="E132" s="252" t="s">
        <v>612</v>
      </c>
      <c r="F132" s="253">
        <f>SUM(F120+F131)</f>
        <v>138</v>
      </c>
      <c r="G132" s="253">
        <f t="shared" ref="G132" si="47">SUM(G120+G131)</f>
        <v>138</v>
      </c>
      <c r="H132" s="253">
        <f t="shared" ref="H132" si="48">SUM(H120+H131)</f>
        <v>3230</v>
      </c>
      <c r="I132" s="258">
        <f t="shared" si="45"/>
        <v>515.97444089456872</v>
      </c>
      <c r="J132" s="230"/>
      <c r="K132" s="259"/>
      <c r="L132" s="260"/>
      <c r="M132" s="261"/>
      <c r="N132" s="261"/>
      <c r="O132" s="261"/>
      <c r="P132" s="262"/>
      <c r="Q132" s="262"/>
      <c r="R132" s="223"/>
    </row>
    <row r="133" spans="2:18" x14ac:dyDescent="0.2">
      <c r="B133" s="221"/>
      <c r="C133" s="222"/>
      <c r="J133" s="222"/>
      <c r="K133" s="275"/>
      <c r="L133" s="275"/>
      <c r="M133" s="275"/>
      <c r="N133" s="275"/>
      <c r="O133" s="275"/>
      <c r="P133" s="275"/>
      <c r="Q133" s="275"/>
      <c r="R133" s="223"/>
    </row>
    <row r="134" spans="2:18" ht="14.25" x14ac:dyDescent="0.2">
      <c r="B134" s="221"/>
      <c r="C134" s="222"/>
      <c r="D134" s="269"/>
      <c r="E134" s="270"/>
      <c r="F134" s="270"/>
      <c r="G134" s="270"/>
      <c r="H134" s="270"/>
      <c r="I134" s="270"/>
      <c r="J134" s="270"/>
      <c r="K134" s="269"/>
      <c r="L134" s="270"/>
      <c r="M134" s="270"/>
      <c r="N134" s="270"/>
      <c r="O134" s="270"/>
      <c r="P134" s="270"/>
      <c r="Q134" s="270"/>
      <c r="R134" s="223"/>
    </row>
    <row r="135" spans="2:18" x14ac:dyDescent="0.2">
      <c r="B135" s="221"/>
      <c r="C135" s="222"/>
      <c r="D135" s="271"/>
      <c r="E135" s="272"/>
      <c r="F135" s="272"/>
      <c r="G135" s="272"/>
      <c r="H135" s="272"/>
      <c r="I135" s="272"/>
      <c r="J135" s="270"/>
      <c r="K135" s="271"/>
      <c r="L135" s="272"/>
      <c r="M135" s="272"/>
      <c r="N135" s="272"/>
      <c r="O135" s="272"/>
      <c r="P135" s="272"/>
      <c r="Q135" s="272"/>
      <c r="R135" s="223"/>
    </row>
    <row r="136" spans="2:18" x14ac:dyDescent="0.2">
      <c r="B136" s="221"/>
      <c r="C136" s="222"/>
      <c r="D136" s="259"/>
      <c r="E136" s="260"/>
      <c r="F136" s="273"/>
      <c r="G136" s="273"/>
      <c r="H136" s="273"/>
      <c r="I136" s="274"/>
      <c r="J136" s="275"/>
      <c r="K136" s="259"/>
      <c r="L136" s="260"/>
      <c r="M136" s="273"/>
      <c r="N136" s="273"/>
      <c r="O136" s="273"/>
      <c r="P136" s="274"/>
      <c r="Q136" s="274"/>
      <c r="R136" s="223"/>
    </row>
    <row r="137" spans="2:18" x14ac:dyDescent="0.2">
      <c r="B137" s="221"/>
      <c r="C137" s="222"/>
      <c r="D137" s="259"/>
      <c r="E137" s="268"/>
      <c r="F137" s="276"/>
      <c r="G137" s="276"/>
      <c r="H137" s="276"/>
      <c r="I137" s="277"/>
      <c r="J137" s="275"/>
      <c r="K137" s="259"/>
      <c r="L137" s="268"/>
      <c r="M137" s="276"/>
      <c r="N137" s="276"/>
      <c r="O137" s="276"/>
      <c r="P137" s="277"/>
      <c r="Q137" s="277"/>
      <c r="R137" s="223"/>
    </row>
    <row r="138" spans="2:18" x14ac:dyDescent="0.2">
      <c r="B138" s="221"/>
      <c r="C138" s="222"/>
      <c r="D138" s="259"/>
      <c r="E138" s="268"/>
      <c r="F138" s="276"/>
      <c r="G138" s="276"/>
      <c r="H138" s="276"/>
      <c r="I138" s="277"/>
      <c r="J138" s="275"/>
      <c r="K138" s="259"/>
      <c r="L138" s="268"/>
      <c r="M138" s="276"/>
      <c r="N138" s="276"/>
      <c r="O138" s="276"/>
      <c r="P138" s="277"/>
      <c r="Q138" s="277"/>
      <c r="R138" s="223"/>
    </row>
    <row r="139" spans="2:18" x14ac:dyDescent="0.2">
      <c r="B139" s="221"/>
      <c r="C139" s="222"/>
      <c r="D139" s="259"/>
      <c r="E139" s="268"/>
      <c r="F139" s="276"/>
      <c r="G139" s="276"/>
      <c r="H139" s="276"/>
      <c r="I139" s="277"/>
      <c r="J139" s="275"/>
      <c r="K139" s="259"/>
      <c r="L139" s="268"/>
      <c r="M139" s="276"/>
      <c r="N139" s="276"/>
      <c r="O139" s="276"/>
      <c r="P139" s="277"/>
      <c r="Q139" s="277"/>
      <c r="R139" s="223"/>
    </row>
    <row r="140" spans="2:18" x14ac:dyDescent="0.2">
      <c r="B140" s="221"/>
      <c r="C140" s="222"/>
      <c r="D140" s="259"/>
      <c r="E140" s="268"/>
      <c r="F140" s="276"/>
      <c r="G140" s="276"/>
      <c r="H140" s="276"/>
      <c r="I140" s="277"/>
      <c r="J140" s="275"/>
      <c r="K140" s="259"/>
      <c r="L140" s="268"/>
      <c r="M140" s="276"/>
      <c r="N140" s="276"/>
      <c r="O140" s="276"/>
      <c r="P140" s="277"/>
      <c r="Q140" s="277"/>
      <c r="R140" s="223"/>
    </row>
    <row r="141" spans="2:18" x14ac:dyDescent="0.2">
      <c r="B141" s="221"/>
      <c r="C141" s="222"/>
      <c r="D141" s="259"/>
      <c r="E141" s="268"/>
      <c r="F141" s="276"/>
      <c r="G141" s="276"/>
      <c r="H141" s="276"/>
      <c r="I141" s="277"/>
      <c r="J141" s="275"/>
      <c r="K141" s="259"/>
      <c r="L141" s="268"/>
      <c r="M141" s="276"/>
      <c r="N141" s="276"/>
      <c r="O141" s="276"/>
      <c r="P141" s="277"/>
      <c r="Q141" s="277"/>
      <c r="R141" s="223"/>
    </row>
    <row r="142" spans="2:18" x14ac:dyDescent="0.2">
      <c r="B142" s="221"/>
      <c r="C142" s="222"/>
      <c r="D142" s="259"/>
      <c r="E142" s="268"/>
      <c r="F142" s="276"/>
      <c r="G142" s="276"/>
      <c r="H142" s="276"/>
      <c r="I142" s="277"/>
      <c r="J142" s="275"/>
      <c r="K142" s="259"/>
      <c r="L142" s="268"/>
      <c r="M142" s="276"/>
      <c r="N142" s="276"/>
      <c r="O142" s="276"/>
      <c r="P142" s="277"/>
      <c r="Q142" s="277"/>
      <c r="R142" s="223"/>
    </row>
    <row r="143" spans="2:18" x14ac:dyDescent="0.2">
      <c r="B143" s="221"/>
      <c r="C143" s="222"/>
      <c r="D143" s="259"/>
      <c r="E143" s="268"/>
      <c r="F143" s="276"/>
      <c r="G143" s="276"/>
      <c r="H143" s="276"/>
      <c r="I143" s="277"/>
      <c r="J143" s="275"/>
      <c r="K143" s="259"/>
      <c r="L143" s="268"/>
      <c r="M143" s="276"/>
      <c r="N143" s="276"/>
      <c r="O143" s="276"/>
      <c r="P143" s="277"/>
      <c r="Q143" s="277"/>
      <c r="R143" s="223"/>
    </row>
    <row r="144" spans="2:18" x14ac:dyDescent="0.2">
      <c r="B144" s="221"/>
      <c r="C144" s="222"/>
      <c r="D144" s="259"/>
      <c r="E144" s="268"/>
      <c r="F144" s="276"/>
      <c r="G144" s="276"/>
      <c r="H144" s="276"/>
      <c r="I144" s="277"/>
      <c r="J144" s="275"/>
      <c r="K144" s="259"/>
      <c r="L144" s="268"/>
      <c r="M144" s="276"/>
      <c r="N144" s="276"/>
      <c r="O144" s="276"/>
      <c r="P144" s="277"/>
      <c r="Q144" s="277"/>
      <c r="R144" s="223"/>
    </row>
    <row r="145" spans="2:18" x14ac:dyDescent="0.2">
      <c r="B145" s="221"/>
      <c r="C145" s="222"/>
      <c r="D145" s="259"/>
      <c r="E145" s="268"/>
      <c r="F145" s="276"/>
      <c r="G145" s="276"/>
      <c r="H145" s="276"/>
      <c r="I145" s="277"/>
      <c r="J145" s="275"/>
      <c r="K145" s="259"/>
      <c r="L145" s="268"/>
      <c r="M145" s="276"/>
      <c r="N145" s="276"/>
      <c r="O145" s="276"/>
      <c r="P145" s="277"/>
      <c r="Q145" s="277"/>
      <c r="R145" s="223"/>
    </row>
    <row r="146" spans="2:18" x14ac:dyDescent="0.2">
      <c r="B146" s="221"/>
      <c r="C146" s="222"/>
      <c r="D146" s="260"/>
      <c r="E146" s="260"/>
      <c r="F146" s="261"/>
      <c r="G146" s="261"/>
      <c r="H146" s="261"/>
      <c r="I146" s="262"/>
      <c r="J146" s="275"/>
      <c r="K146" s="260"/>
      <c r="L146" s="260"/>
      <c r="M146" s="261"/>
      <c r="N146" s="261"/>
      <c r="O146" s="261"/>
      <c r="P146" s="262"/>
      <c r="Q146" s="262"/>
      <c r="R146" s="223"/>
    </row>
    <row r="147" spans="2:18" x14ac:dyDescent="0.2">
      <c r="B147" s="221"/>
      <c r="C147" s="222"/>
      <c r="D147" s="259"/>
      <c r="E147" s="260"/>
      <c r="F147" s="261"/>
      <c r="G147" s="261"/>
      <c r="H147" s="261"/>
      <c r="I147" s="262"/>
      <c r="J147" s="275"/>
      <c r="K147" s="259"/>
      <c r="L147" s="260"/>
      <c r="M147" s="261"/>
      <c r="N147" s="261"/>
      <c r="O147" s="261"/>
      <c r="P147" s="262"/>
      <c r="Q147" s="262"/>
      <c r="R147" s="223"/>
    </row>
    <row r="148" spans="2:18" x14ac:dyDescent="0.2">
      <c r="B148" s="221"/>
      <c r="C148" s="222"/>
      <c r="D148" s="270"/>
      <c r="E148" s="270"/>
      <c r="F148" s="270"/>
      <c r="G148" s="270"/>
      <c r="H148" s="270"/>
      <c r="I148" s="270"/>
      <c r="J148" s="275"/>
      <c r="K148" s="270"/>
      <c r="L148" s="270"/>
      <c r="M148" s="270"/>
      <c r="N148" s="270"/>
      <c r="O148" s="270"/>
      <c r="P148" s="270"/>
      <c r="Q148" s="270"/>
      <c r="R148" s="223"/>
    </row>
    <row r="149" spans="2:18" x14ac:dyDescent="0.2">
      <c r="B149" s="221"/>
      <c r="C149" s="222"/>
      <c r="J149" s="230"/>
      <c r="K149" s="222"/>
      <c r="L149" s="222"/>
      <c r="M149" s="222"/>
      <c r="N149" s="222"/>
      <c r="O149" s="222"/>
      <c r="P149" s="222"/>
      <c r="Q149" s="222"/>
      <c r="R149" s="223"/>
    </row>
    <row r="150" spans="2:18" x14ac:dyDescent="0.2">
      <c r="B150" s="221"/>
      <c r="C150" s="222"/>
      <c r="J150" s="230"/>
      <c r="K150" s="222"/>
      <c r="L150" s="222"/>
      <c r="M150" s="222"/>
      <c r="N150" s="222"/>
      <c r="O150" s="222"/>
      <c r="P150" s="222"/>
      <c r="Q150" s="222"/>
      <c r="R150" s="223"/>
    </row>
    <row r="151" spans="2:18" x14ac:dyDescent="0.2">
      <c r="B151" s="221"/>
      <c r="C151" s="222"/>
      <c r="J151" s="230"/>
      <c r="K151" s="222"/>
      <c r="L151" s="222"/>
      <c r="M151" s="222"/>
      <c r="N151" s="222"/>
      <c r="O151" s="222"/>
      <c r="P151" s="222"/>
      <c r="Q151" s="222"/>
      <c r="R151" s="223"/>
    </row>
    <row r="152" spans="2:18" x14ac:dyDescent="0.2">
      <c r="B152" s="221"/>
      <c r="C152" s="222"/>
      <c r="D152" s="263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3"/>
    </row>
    <row r="153" spans="2:18" x14ac:dyDescent="0.2">
      <c r="B153" s="221"/>
      <c r="C153" s="222"/>
      <c r="D153" s="305" t="str">
        <f>D44</f>
        <v>Fonte: IBGE / Produção Agrícola Municipal. Adaptado pela SED/SupexAgricultura/CEMEAS (Dezembro / 2015)</v>
      </c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264"/>
      <c r="R153" s="223"/>
    </row>
    <row r="154" spans="2:18" ht="6.75" customHeight="1" x14ac:dyDescent="0.2">
      <c r="B154" s="221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3"/>
    </row>
    <row r="155" spans="2:18" ht="9" customHeight="1" thickBot="1" x14ac:dyDescent="0.25">
      <c r="B155" s="265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66"/>
      <c r="Q155" s="266"/>
      <c r="R155" s="267"/>
    </row>
    <row r="156" spans="2:18" ht="13.5" thickTop="1" x14ac:dyDescent="0.2"/>
  </sheetData>
  <sheetProtection password="D2FB" sheet="1" objects="1" scenarios="1"/>
  <mergeCells count="8">
    <mergeCell ref="D116:P116"/>
    <mergeCell ref="D153:P153"/>
    <mergeCell ref="L6:P6"/>
    <mergeCell ref="D7:P7"/>
    <mergeCell ref="D8:P8"/>
    <mergeCell ref="K10:P10"/>
    <mergeCell ref="D44:P44"/>
    <mergeCell ref="D80:P80"/>
  </mergeCells>
  <printOptions horizontalCentered="1"/>
  <pageMargins left="0.51181102362204722" right="0.51181102362204722" top="0.59055118110236227" bottom="0.39370078740157483" header="0.31496062992125984" footer="0.31496062992125984"/>
  <pageSetup paperSize="9" scale="90" orientation="landscape" r:id="rId1"/>
  <headerFooter>
    <oddFooter>&amp;C&amp;8Superintendência Executiva de Agricultura / Superintendência de Política Agrícola, Agronegócios e Irrigação
Gerência de Agronegócio e Estatística / Coordenação de Estudos de Mercados, Estatística e Acompanhamento de Safras (CEMEAS)
Página &amp;P / &amp;N</oddFooter>
  </headerFooter>
  <rowBreaks count="3" manualBreakCount="3">
    <brk id="45" max="16383" man="1"/>
    <brk id="81" min="2" max="16" man="1"/>
    <brk id="117" min="2" max="16" man="1"/>
  </rowBreaks>
  <colBreaks count="1" manualBreakCount="1">
    <brk id="1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8</vt:i4>
      </vt:variant>
    </vt:vector>
  </HeadingPairs>
  <TitlesOfParts>
    <vt:vector size="14" baseType="lpstr">
      <vt:lpstr>Pág.1_Municipio</vt:lpstr>
      <vt:lpstr>Pág.2_Cultura</vt:lpstr>
      <vt:lpstr>Entrada_Dados_Ano_2012</vt:lpstr>
      <vt:lpstr>Tab_Dados</vt:lpstr>
      <vt:lpstr>Tab_Dados_Jose_Eliton</vt:lpstr>
      <vt:lpstr>Pag_Jose_Eliton</vt:lpstr>
      <vt:lpstr>Pág.1_Municipio!Area_de_impressao</vt:lpstr>
      <vt:lpstr>Pág.2_Cultura!Area_de_impressao</vt:lpstr>
      <vt:lpstr>Pag_Jose_Eliton!Area_de_impressao</vt:lpstr>
      <vt:lpstr>Tab_Dados!Area_de_impressao</vt:lpstr>
      <vt:lpstr>Pág.1_Municipio!Excel_BuiltIn_Print_Area_1</vt:lpstr>
      <vt:lpstr>Pág.2_Cultura!Excel_BuiltIn_Print_Area_1</vt:lpstr>
      <vt:lpstr>Pág.2_Cultura!Titulos_de_impressao</vt:lpstr>
      <vt:lpstr>Pag_Jose_Eliton!Titulos_de_impressao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Proposta Simplificada</dc:title>
  <dc:subject>Custeio Agricola e Investimento Rural</dc:subject>
  <dc:creator>Ademir Frauzino Pereira - Nucac</dc:creator>
  <cp:lastModifiedBy>Juarez Gomes Bucar</cp:lastModifiedBy>
  <cp:revision>1</cp:revision>
  <cp:lastPrinted>2016-02-12T16:08:14Z</cp:lastPrinted>
  <dcterms:created xsi:type="dcterms:W3CDTF">2004-04-13T21:01:24Z</dcterms:created>
  <dcterms:modified xsi:type="dcterms:W3CDTF">2016-02-16T13:58:41Z</dcterms:modified>
</cp:coreProperties>
</file>